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7060" tabRatio="947" firstSheet="9" activeTab="13"/>
  </bookViews>
  <sheets>
    <sheet name="LP-OCIP Failure Summary – April" sheetId="1" r:id="rId1"/>
    <sheet name="LP-OCIP observations (APR-SEP) " sheetId="2" r:id="rId2"/>
    <sheet name="SUMMARY -  MINI LOCO" sheetId="5" r:id="rId3"/>
    <sheet name="MINI LOCO DATA APR - SEPT 2026" sheetId="6" r:id="rId4"/>
    <sheet name="CAB IP Summary – April to Septe" sheetId="3" r:id="rId5"/>
    <sheet name="CAB IP observations Apr-Sep 20" sheetId="4" r:id="rId6"/>
    <sheet name="Summary of  RFID PS " sheetId="7" r:id="rId7"/>
    <sheet name="RFID PS Unit Observations" sheetId="8" r:id="rId8"/>
    <sheet name="Summary of  SPDM Update format" sheetId="9" r:id="rId9"/>
    <sheet name="SPDM" sheetId="10" r:id="rId10"/>
    <sheet name=" Summary of  GPS-GSM Update for" sheetId="11" r:id="rId11"/>
    <sheet name="GPS- GSM DATA Update format" sheetId="12" r:id="rId12"/>
    <sheet name="RIB Summary – April to Septembe" sheetId="13" r:id="rId13"/>
    <sheet name="RIB observations Apr-Sep 2026" sheetId="14" r:id="rId14"/>
    <sheet name="Summary MCB EMI ISO BOX DATA" sheetId="15" r:id="rId15"/>
    <sheet name="MCB EMI ISO BOX observations Ap" sheetId="16" r:id="rId16"/>
    <sheet name="Summary LOCO ANTENNA APR - SEP " sheetId="17" r:id="rId17"/>
    <sheet name="Loco Antenna DATA" sheetId="18" r:id="rId18"/>
    <sheet name="Summary of UBIU Data" sheetId="19" r:id="rId19"/>
    <sheet name="UBIU Data" sheetId="20" r:id="rId20"/>
    <sheet name="Summary of Pulse Generator" sheetId="21" r:id="rId21"/>
    <sheet name="Pulse Generator DATA APR - SEPT" sheetId="22" r:id="rId22"/>
    <sheet name="Summary of Radio Unit" sheetId="23" r:id="rId23"/>
    <sheet name="RADIO UNIT (APR to SEPT) 2026" sheetId="24" r:id="rId24"/>
  </sheets>
  <definedNames>
    <definedName name="_xlnm._FilterDatabase" localSheetId="1" hidden="1">'LP-OCIP observations (APR-SEP) '!$A$4:$Z$922</definedName>
    <definedName name="_xlnm._FilterDatabase" localSheetId="3" hidden="1">'MINI LOCO DATA APR - SEPT 2026'!$A$3:$W$423</definedName>
    <definedName name="_xlnm._FilterDatabase" localSheetId="5" hidden="1">'CAB IP observations Apr-Sep 20'!$A$4:$W$344</definedName>
    <definedName name="_xlnm._FilterDatabase" localSheetId="9" hidden="1">SPDM!$A$3:$AC$810</definedName>
    <definedName name="_xlnm._FilterDatabase" localSheetId="11" hidden="1">'GPS- GSM DATA Update format'!$A$4:$AA$412</definedName>
    <definedName name="_xlnm._FilterDatabase" localSheetId="13" hidden="1">'RIB observations Apr-Sep 2026'!$A$3:$AF$517</definedName>
    <definedName name="_xlnm._FilterDatabase" localSheetId="15" hidden="1">'MCB EMI ISO BOX observations Ap'!$A$4:$AF$555</definedName>
    <definedName name="_xlnm._FilterDatabase" localSheetId="17" hidden="1">'Loco Antenna DATA'!$A$2:$V$81</definedName>
    <definedName name="_xlnm._FilterDatabase" localSheetId="19" hidden="1">'UBIU Data'!$A$2:$V$73</definedName>
    <definedName name="_xlnm._FilterDatabase" localSheetId="20" hidden="1">'Summary of Pulse Generator'!$H$4:$L$7</definedName>
    <definedName name="_xlnm._FilterDatabase" localSheetId="21" hidden="1">'Pulse Generator DATA APR - SEPT'!$A$2:$AB$122</definedName>
    <definedName name="_xlnm._FilterDatabase" localSheetId="22" hidden="1">'Summary of Radio Unit'!$B$8:$F$14</definedName>
    <definedName name="_xlnm._FilterDatabase" localSheetId="4" hidden="1">'CAB IP Summary – April to Septe'!$B$3:$G$3</definedName>
    <definedName name="_xlnm._FilterDatabase" localSheetId="23" hidden="1">'RADIO UNIT (APR to SEPT) 2026'!$A$2:$W$303</definedName>
    <definedName name="Z_653C1CEC_571F_4ADB_97D8_2E4F886F70A3_.wvu.FilterData" localSheetId="15" hidden="1">'MCB EMI ISO BOX observations Ap'!$A$4:$AF$555</definedName>
  </definedNames>
  <calcPr calcId="191029"/>
  <customWorkbookViews>
    <customWorkbookView name="EMI FILTER APR-SEP" guid="{653C1CEC-571F-4ADB-97D8-2E4F886F70A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<sst xmlns="http://schemas.openxmlformats.org/spreadsheetml/2006/main" count="48575" uniqueCount="3301">
  <si>
    <t xml:space="preserve">LP-OCIP Failure Summary – April to September _2026 </t>
  </si>
  <si>
    <t>LP-OCIP</t>
  </si>
  <si>
    <t>Total inspection 
Quantity</t>
  </si>
  <si>
    <t>Total Accepted 
Quantity</t>
  </si>
  <si>
    <t>Total Defect
Quantity</t>
  </si>
  <si>
    <t>FTR %</t>
  </si>
  <si>
    <t>Defect %</t>
  </si>
  <si>
    <t xml:space="preserve">Category of the problem </t>
  </si>
  <si>
    <t xml:space="preserve">Defect 
Quantity </t>
  </si>
  <si>
    <t xml:space="preserve">Cumulative 
Quantity </t>
  </si>
  <si>
    <t>Cumulative (%)</t>
  </si>
  <si>
    <t>Defect Contribution (%)</t>
  </si>
  <si>
    <t>TYPE OF MODULE</t>
  </si>
  <si>
    <t>Assembly Errors</t>
  </si>
  <si>
    <t>LP-OCIP (DMI) CCB_E70_EF12</t>
  </si>
  <si>
    <t>Functional issues</t>
  </si>
  <si>
    <t>LP-OCIP (DMI) Conventional EMU</t>
  </si>
  <si>
    <t>Damages</t>
  </si>
  <si>
    <t>LP-OCIP(3PH)EMU</t>
  </si>
  <si>
    <t>LP-OCIP (DMI) AMRIT BHARAT</t>
  </si>
  <si>
    <t>LP-OCIP (DMI) TRAIN-18</t>
  </si>
  <si>
    <t xml:space="preserve">Sub Category of the problem </t>
  </si>
  <si>
    <t>No of issues
Quantity</t>
  </si>
  <si>
    <t>Cumulative
 Quantity</t>
  </si>
  <si>
    <t>Defect Contribution  (%)</t>
  </si>
  <si>
    <t>Loose fitment</t>
  </si>
  <si>
    <t>Display issue</t>
  </si>
  <si>
    <t>Defect component</t>
  </si>
  <si>
    <t>Missing operation</t>
  </si>
  <si>
    <t>Functional issue</t>
  </si>
  <si>
    <t>Loose connection</t>
  </si>
  <si>
    <t>Dust</t>
  </si>
  <si>
    <t>Wire interchanged</t>
  </si>
  <si>
    <t>Scratches</t>
  </si>
  <si>
    <t>Carrier board PCBA</t>
  </si>
  <si>
    <t>Buzzer issue</t>
  </si>
  <si>
    <t>Power on issue</t>
  </si>
  <si>
    <t>Keypad issue</t>
  </si>
  <si>
    <t>Mil connector issue</t>
  </si>
  <si>
    <t>Paint peel-off</t>
  </si>
  <si>
    <t>LP-OCIP - IN_HOUSE FAILURES - ANALYSIS</t>
  </si>
  <si>
    <t>LP-OCIP (APR-SEP) 2026 Failure Report by QC Engineer at Factory</t>
  </si>
  <si>
    <t>#</t>
  </si>
  <si>
    <t>Failure detected Area IPQC</t>
  </si>
  <si>
    <t>Failure Reported by
(Name of QC Eng)</t>
  </si>
  <si>
    <t>Part Number</t>
  </si>
  <si>
    <t>Production
QTY ( Nos)</t>
  </si>
  <si>
    <t>Accepted
QTY ( Nos)</t>
  </si>
  <si>
    <t>Rework
QTY ( Nos)</t>
  </si>
  <si>
    <t>Date of occurrence 
of failures</t>
  </si>
  <si>
    <t>Name of Failed item
(Main, Unit / Module / Sub-module / component)</t>
  </si>
  <si>
    <t>Sl No of failed item</t>
  </si>
  <si>
    <t>"Observed Problem
 (First information Report)"</t>
  </si>
  <si>
    <t>Root Cause of failure</t>
  </si>
  <si>
    <t>Action to be taken (Corrective action)</t>
  </si>
  <si>
    <t>Responsible person</t>
  </si>
  <si>
    <t>Target Date</t>
  </si>
  <si>
    <t>Preventive Action</t>
  </si>
  <si>
    <t>Responsible person.1</t>
  </si>
  <si>
    <t>Target Date.1</t>
  </si>
  <si>
    <t>Status (Issue Closed / Open)</t>
  </si>
  <si>
    <t>Sub Category</t>
  </si>
  <si>
    <t>Category of Problem</t>
  </si>
  <si>
    <t>Remarks, if any</t>
  </si>
  <si>
    <t>IPQC</t>
  </si>
  <si>
    <t>D.Srishanth Reddy
R.Navaneetha</t>
  </si>
  <si>
    <t>OK</t>
  </si>
  <si>
    <t>Rajinikanth</t>
  </si>
  <si>
    <t>Closed</t>
  </si>
  <si>
    <t>Wire interchange of Brick board J1 connector and carrier board J19 connector.</t>
  </si>
  <si>
    <t>Rewire correctly as per schematic and label wires</t>
  </si>
  <si>
    <t>Training should be given to the operator and implement wire labeling system</t>
  </si>
  <si>
    <t>Wire Interchanged</t>
  </si>
  <si>
    <t>516300010426003-007</t>
  </si>
  <si>
    <t>516300010426008-009</t>
  </si>
  <si>
    <t>Loose fitment MIL Connector MC11 / MC13 Male Connector.</t>
  </si>
  <si>
    <t xml:space="preserve">Tightened the connector with the buska tool as per its standards </t>
  </si>
  <si>
    <t>The operator shall use the appropriate tools and equipment, including the Buska tool, as specified in the assembly procedure and follow the manufacturer’s instructions</t>
  </si>
  <si>
    <t>Loose Fitment</t>
  </si>
  <si>
    <t>516300010426011-014</t>
  </si>
  <si>
    <t>Harness Loose connection to the SOS push button.</t>
  </si>
  <si>
    <t>1.Reworked all defective assemblies and corrected loose/missing parts
2. Conducted 100% inspection before release</t>
  </si>
  <si>
    <t>Provide detailed Procedures/work instructions at workstations</t>
  </si>
  <si>
    <t>516300010426016-020</t>
  </si>
  <si>
    <t>D.Srishanth Reddy</t>
  </si>
  <si>
    <t>Loose fitment Rotary switch.</t>
  </si>
  <si>
    <t>1.Reworked all defective assemblies and corrected loose/missing parts.
2. Conducted 100% inspection before release.</t>
  </si>
  <si>
    <t>516300010426023-031</t>
  </si>
  <si>
    <t>Harness Loose connection to the Ack Push button.</t>
  </si>
  <si>
    <t>516300010426033-048</t>
  </si>
  <si>
    <t>Scratches on Keypad.</t>
  </si>
  <si>
    <t>Replaced keypad</t>
  </si>
  <si>
    <t>Train staff on handling procedures</t>
  </si>
  <si>
    <t>Green DOT oberved on display.</t>
  </si>
  <si>
    <t>Replace or repair the faulty display unit. check connections and test functionality post-repair.</t>
  </si>
  <si>
    <t>Ensure proper handling and storage of display components</t>
  </si>
  <si>
    <t>Display Low Brightness.</t>
  </si>
  <si>
    <t>Loose Fitment of M3*20mm LVDS Holder screw.</t>
  </si>
  <si>
    <t>516300010426053-062</t>
  </si>
  <si>
    <t>Scratches on Display.</t>
  </si>
  <si>
    <t>Replaced display</t>
  </si>
  <si>
    <t>Keypad keys are NOT working</t>
  </si>
  <si>
    <t>Replace or repair the keypad faulty unit. check connections and test functionality post-repair.</t>
  </si>
  <si>
    <t>Ensure proper handling and storage of key pad components</t>
  </si>
  <si>
    <t xml:space="preserve">Keypad Issue </t>
  </si>
  <si>
    <t>516300010426067-068</t>
  </si>
  <si>
    <t>Wire interchange of HEALTH LED &amp; SOS LED.</t>
  </si>
  <si>
    <t>516300010426072-078</t>
  </si>
  <si>
    <t>516300010426079-080</t>
  </si>
  <si>
    <t>516300010526081-092</t>
  </si>
  <si>
    <t>Harness NOT connected to CANCEL push button switch.</t>
  </si>
  <si>
    <t>Faulty components were replaced with correct one.</t>
  </si>
  <si>
    <t>1. Implemented the module Level functional testing for Critical Modules. 
2. Introduce quality gate approval before dispatch. 
3. Strengthen SOP adherence and process monitoring.</t>
  </si>
  <si>
    <t>Missing Operation</t>
  </si>
  <si>
    <t>516300010526094-102</t>
  </si>
  <si>
    <t>516300010526103-122</t>
  </si>
  <si>
    <t>516300010526123-124</t>
  </si>
  <si>
    <t>516300010526125-126</t>
  </si>
  <si>
    <t>Loose fitment of M3*10mm Brick board PCBA screw.</t>
  </si>
  <si>
    <t>516300010526128-129</t>
  </si>
  <si>
    <t>Harness Loose connection between the J7 and the carrier board.</t>
  </si>
  <si>
    <t>1. Reworked all defective assemblies and corrected loose/missing parts.
2. Loose connections and missing items were rectified 
3. Conducted 100% inspection before release.</t>
  </si>
  <si>
    <t>Provide detailed Procedures/work instructions at workstations.</t>
  </si>
  <si>
    <t>Harness Loose connection to the J7 &amp; carrier board.</t>
  </si>
  <si>
    <t>516300010626133-137</t>
  </si>
  <si>
    <t>Red DOT observed on display.</t>
  </si>
  <si>
    <t>516300010626139-144</t>
  </si>
  <si>
    <t>Scratches on rating plate.</t>
  </si>
  <si>
    <t>51630010626147-148</t>
  </si>
  <si>
    <t>Harness Loose connection to the Common &amp; Ack Push buttons.</t>
  </si>
  <si>
    <t>516300010626150-151</t>
  </si>
  <si>
    <t>Faulty Rotary switch. Unable to select 'Leading &amp; Non Leading'. Rotating 360deg freely.</t>
  </si>
  <si>
    <t>516300010626153-156</t>
  </si>
  <si>
    <t>516300010626157-166</t>
  </si>
  <si>
    <t>Missing of  glue carrier board capacitor.</t>
  </si>
  <si>
    <t>516300010626170-174</t>
  </si>
  <si>
    <t>516300010626175-176</t>
  </si>
  <si>
    <t>Harness NOT connected to COMMON push button switch.</t>
  </si>
  <si>
    <t>516300010626183-184</t>
  </si>
  <si>
    <t>J.Malavika</t>
  </si>
  <si>
    <t>12-106-2026</t>
  </si>
  <si>
    <t>516300010626188-196</t>
  </si>
  <si>
    <t>516300010626198-199</t>
  </si>
  <si>
    <t>516300010626202-203</t>
  </si>
  <si>
    <t>516300010626205-209</t>
  </si>
  <si>
    <t>516300010626210-214</t>
  </si>
  <si>
    <t>Wire interchange of SOS &amp; ACK harness.</t>
  </si>
  <si>
    <t>516300010626218-224</t>
  </si>
  <si>
    <t>516300010626225-232</t>
  </si>
  <si>
    <t>516300010626234-237</t>
  </si>
  <si>
    <t>Harness Loose Connection to the Cancel push button switch.</t>
  </si>
  <si>
    <t>516300010626239-244</t>
  </si>
  <si>
    <t>516300010626247-253</t>
  </si>
  <si>
    <t>516300010626256-259</t>
  </si>
  <si>
    <t>Harness not connected to ROTARY switch.</t>
  </si>
  <si>
    <t>516300010626268-269</t>
  </si>
  <si>
    <t>Harness not connected to J19 carrier board.</t>
  </si>
  <si>
    <t>516300010626272-275</t>
  </si>
  <si>
    <t>Loose fitment of M2.5*8mm buzzer screw.</t>
  </si>
  <si>
    <t>516300010626280-284</t>
  </si>
  <si>
    <t>R.Meena &amp;
D.Srishanth Reddy</t>
  </si>
  <si>
    <t>Harness Loose connection to the SOS &amp; Cancel Push buttons.</t>
  </si>
  <si>
    <t>Missing of glue for LVDS cable Connector.</t>
  </si>
  <si>
    <t>516300010626289-294</t>
  </si>
  <si>
    <t>Harness Loose Connection to the Common &amp; SOS push button switch.</t>
  </si>
  <si>
    <t>516300010626296-297</t>
  </si>
  <si>
    <t>516300010626299-300</t>
  </si>
  <si>
    <t>516300010626302-306</t>
  </si>
  <si>
    <t>R.Meena</t>
  </si>
  <si>
    <t>516300010626308-311</t>
  </si>
  <si>
    <t>516300010626313-318</t>
  </si>
  <si>
    <t>V.Amritha</t>
  </si>
  <si>
    <t>516300010626319-322</t>
  </si>
  <si>
    <t>516300010626324-325</t>
  </si>
  <si>
    <t>Brightness keys are NOT working.</t>
  </si>
  <si>
    <t>Replace or repair the faulty Keypad . check connections and test functionality post-repair.</t>
  </si>
  <si>
    <t>Ensure proper handling and storage of components</t>
  </si>
  <si>
    <t>516300010626327-328</t>
  </si>
  <si>
    <t>516300010626331-332</t>
  </si>
  <si>
    <t>516300010626337-345</t>
  </si>
  <si>
    <t>516300010626347-349</t>
  </si>
  <si>
    <t>516300010626352-356</t>
  </si>
  <si>
    <t>516300010626359-360</t>
  </si>
  <si>
    <t>516300010626362-363</t>
  </si>
  <si>
    <t>516300010626366-373</t>
  </si>
  <si>
    <t>516300010626374-375</t>
  </si>
  <si>
    <t>516300010626377-378</t>
  </si>
  <si>
    <t>516300010626380-383</t>
  </si>
  <si>
    <t>516300010626384-385</t>
  </si>
  <si>
    <t>Harness Loose Connection to the Common &amp; Cancel push button switch.</t>
  </si>
  <si>
    <t>Missing of  glue brick board capacitor.</t>
  </si>
  <si>
    <t>516300010626390-391</t>
  </si>
  <si>
    <t>516300010626393-399</t>
  </si>
  <si>
    <t>4no's of M3*10mm screws NOT fixed on brick board.</t>
  </si>
  <si>
    <t>516300010626402-404</t>
  </si>
  <si>
    <t>516300010626405-412</t>
  </si>
  <si>
    <t>516300010626414-415</t>
  </si>
  <si>
    <t>516300010626419-420</t>
  </si>
  <si>
    <t>516300010726424-427</t>
  </si>
  <si>
    <t>516300010726429-433</t>
  </si>
  <si>
    <t>R.Meena&amp;
M.Harshitha</t>
  </si>
  <si>
    <t>516300010726434-437</t>
  </si>
  <si>
    <t>516300010726439-456</t>
  </si>
  <si>
    <t>M.Harshitha</t>
  </si>
  <si>
    <t>516300010726462-472</t>
  </si>
  <si>
    <t>Rust &amp; Paint peel off on the Enclosure.</t>
  </si>
  <si>
    <t>Paint Peeloff</t>
  </si>
  <si>
    <t>516300010726474-478</t>
  </si>
  <si>
    <t>Missing of M3 plain washer at carrier board.</t>
  </si>
  <si>
    <t>516300010726487-489</t>
  </si>
  <si>
    <t>516300010726494-497</t>
  </si>
  <si>
    <t>516300010726499-500</t>
  </si>
  <si>
    <t>Harness NOT connected to SOS push button switch.</t>
  </si>
  <si>
    <t>516300010726502-504</t>
  </si>
  <si>
    <t>516300010726506-507</t>
  </si>
  <si>
    <t>Functional issue(Health led on condition red in colour)</t>
  </si>
  <si>
    <t>Functional Issue</t>
  </si>
  <si>
    <t>When the DMI is powered ON, the SOS LED (GREEN) does not glow.</t>
  </si>
  <si>
    <t>516300010726517-520</t>
  </si>
  <si>
    <t>516300010726522-528</t>
  </si>
  <si>
    <t>516300010726530-538</t>
  </si>
  <si>
    <t>Carrier Board PCBA.</t>
  </si>
  <si>
    <t>516300010726540-546</t>
  </si>
  <si>
    <t>516300010726549-556</t>
  </si>
  <si>
    <t>4no's of M3*16mm screws NOT fixed on keypad.</t>
  </si>
  <si>
    <t>516300010726558-561</t>
  </si>
  <si>
    <t>516300010726565-567</t>
  </si>
  <si>
    <t>Functional issue(Health led on condition red in colour &amp; Sos led off condition red in colour)</t>
  </si>
  <si>
    <t>516300010726588-591</t>
  </si>
  <si>
    <t>51630010726592-602</t>
  </si>
  <si>
    <t>516300010726604-612</t>
  </si>
  <si>
    <t>516300010726619-620</t>
  </si>
  <si>
    <t>516300010726623-627</t>
  </si>
  <si>
    <t>516300010726629-630</t>
  </si>
  <si>
    <t>516300010726632-634</t>
  </si>
  <si>
    <t>516300010726636-637</t>
  </si>
  <si>
    <t>516300010726641-643</t>
  </si>
  <si>
    <t>Functional issue(Sos led off condition red in colour)</t>
  </si>
  <si>
    <t>516300010726646-648</t>
  </si>
  <si>
    <t>516300010726650-662</t>
  </si>
  <si>
    <t>M.Harshitha
V.Amritha</t>
  </si>
  <si>
    <t>516300010726668-670</t>
  </si>
  <si>
    <t>Dust inside the Display.</t>
  </si>
  <si>
    <t>Implement cleanroom checks during assembly</t>
  </si>
  <si>
    <t>516300010726672-674</t>
  </si>
  <si>
    <t>516300010726677-688</t>
  </si>
  <si>
    <t>516300010726692-697</t>
  </si>
  <si>
    <t>516300010726699-702</t>
  </si>
  <si>
    <t>516300010726705-707</t>
  </si>
  <si>
    <t>516300010726709-714</t>
  </si>
  <si>
    <t>516300010726715-721</t>
  </si>
  <si>
    <t>516300010726723-724</t>
  </si>
  <si>
    <t>516300010726728-730</t>
  </si>
  <si>
    <t>516300010726733-738</t>
  </si>
  <si>
    <t>Wire interchange of LCD &amp; Carrier board J6 harness.</t>
  </si>
  <si>
    <t>516300010726741-746</t>
  </si>
  <si>
    <t>516300010726748-750</t>
  </si>
  <si>
    <t>516300010726751-757</t>
  </si>
  <si>
    <t>Unit NOT getting Powered ON.</t>
  </si>
  <si>
    <t>Power ON Issue</t>
  </si>
  <si>
    <t>516300010726763-764</t>
  </si>
  <si>
    <t>Wire interchange of HEALTH LED and SOS LED.</t>
  </si>
  <si>
    <t>516300010726766-767</t>
  </si>
  <si>
    <t>516300010726769-770</t>
  </si>
  <si>
    <t>516300010726772-781</t>
  </si>
  <si>
    <t>516300010726784-792</t>
  </si>
  <si>
    <t>516300010726797-799</t>
  </si>
  <si>
    <t>516300010726805-808</t>
  </si>
  <si>
    <t>516300010726811-812</t>
  </si>
  <si>
    <t>516300010726815-823</t>
  </si>
  <si>
    <t>Blue DOT observed on display.</t>
  </si>
  <si>
    <t>Clean display; improve sealing process</t>
  </si>
  <si>
    <t>516300010726831-832</t>
  </si>
  <si>
    <t>516300010726836-844</t>
  </si>
  <si>
    <t>516300010726846-849</t>
  </si>
  <si>
    <t>516300010726851-854</t>
  </si>
  <si>
    <t>516300010726856-860</t>
  </si>
  <si>
    <t>Loose fitment of M3*10mm carrier board PCBA screw.</t>
  </si>
  <si>
    <t>516300010726862-865</t>
  </si>
  <si>
    <t>516300010726868-871</t>
  </si>
  <si>
    <t>516300010726876-881</t>
  </si>
  <si>
    <t>516300010726883-885</t>
  </si>
  <si>
    <t>516300010726887-897</t>
  </si>
  <si>
    <t>Loose fitment Earth stud.</t>
  </si>
  <si>
    <t>516300010726900-910</t>
  </si>
  <si>
    <t>516300010726911-917</t>
  </si>
  <si>
    <t>516300010726919-922</t>
  </si>
  <si>
    <t>516300010726926-933</t>
  </si>
  <si>
    <t>516300010726935-937</t>
  </si>
  <si>
    <t>516300010726938-939</t>
  </si>
  <si>
    <t>516300010726942-953</t>
  </si>
  <si>
    <t>516300010726954-956</t>
  </si>
  <si>
    <t>516300010726957-972</t>
  </si>
  <si>
    <t>516316010826006-007</t>
  </si>
  <si>
    <t>516300010826973-976</t>
  </si>
  <si>
    <t>516300010826980-987</t>
  </si>
  <si>
    <t>516300010826989-994</t>
  </si>
  <si>
    <t>516300010826998-999</t>
  </si>
  <si>
    <t>516300010861000-1001</t>
  </si>
  <si>
    <t>516300010861005-1010</t>
  </si>
  <si>
    <t>516300010861012-1016</t>
  </si>
  <si>
    <t>516300010861019-1023</t>
  </si>
  <si>
    <t>516300010861026-1029</t>
  </si>
  <si>
    <t>516300010861034-1036</t>
  </si>
  <si>
    <t>516300010861038-1039</t>
  </si>
  <si>
    <t>516300010861041-1042</t>
  </si>
  <si>
    <t>516300010861044-1045</t>
  </si>
  <si>
    <t>516300010861047-1049</t>
  </si>
  <si>
    <t>516300010861053-1057</t>
  </si>
  <si>
    <t>516300010861059-1060</t>
  </si>
  <si>
    <t>516300010861062-1064</t>
  </si>
  <si>
    <t>516300010861066-1073</t>
  </si>
  <si>
    <t>516300010861074-1075</t>
  </si>
  <si>
    <t>516300010861077-1088</t>
  </si>
  <si>
    <t>516300010861090-1097</t>
  </si>
  <si>
    <t>516300010861101-1104</t>
  </si>
  <si>
    <t>516300010861106-1109</t>
  </si>
  <si>
    <t>516300010861111-1112</t>
  </si>
  <si>
    <t>516300010861114-1118</t>
  </si>
  <si>
    <t>516300010861119-1121</t>
  </si>
  <si>
    <t>Harness Loose connection to the common push button.</t>
  </si>
  <si>
    <t>516300010861128-1133</t>
  </si>
  <si>
    <t>516300010861135-1137</t>
  </si>
  <si>
    <t>516300010861138-1141</t>
  </si>
  <si>
    <t>516300010861144-1145</t>
  </si>
  <si>
    <t>516300010861149-1155</t>
  </si>
  <si>
    <t>516300010861159-1161</t>
  </si>
  <si>
    <t>516339060826004-015</t>
  </si>
  <si>
    <t>Tightened the connector with the buska tool as per its standards</t>
  </si>
  <si>
    <t>516300010861162-1164</t>
  </si>
  <si>
    <t>516300010861169-1172</t>
  </si>
  <si>
    <t>Functional issue(Brightness keys not working)</t>
  </si>
  <si>
    <t>Wire interchange at Rotary switch A1 green, A2 brown &amp; 2 green 1 brown.</t>
  </si>
  <si>
    <t>516300010861176-1185</t>
  </si>
  <si>
    <t>516300010861187-1189</t>
  </si>
  <si>
    <t>Wire interchange</t>
  </si>
  <si>
    <t>516300010861196-1213</t>
  </si>
  <si>
    <t>516300010861215-1224</t>
  </si>
  <si>
    <t>516300010861226-1127</t>
  </si>
  <si>
    <t>516300010861233-1237</t>
  </si>
  <si>
    <t>SOS' is generated automatically without pressing SOS pushbutton.</t>
  </si>
  <si>
    <t>516339060826020-028</t>
  </si>
  <si>
    <t>516300010861238-1243</t>
  </si>
  <si>
    <t>51633906082631-038</t>
  </si>
  <si>
    <t>516339060826040-047</t>
  </si>
  <si>
    <t>516300010861248-1249</t>
  </si>
  <si>
    <t>1.Proper tool should be provided  to the operator by the Instructor.
2.Training should be given before performing the task.</t>
  </si>
  <si>
    <t>516300010861251-1265</t>
  </si>
  <si>
    <t>516300010861266-1268</t>
  </si>
  <si>
    <t>516300010861271-1277</t>
  </si>
  <si>
    <t>516300010861279-1281</t>
  </si>
  <si>
    <t>516300010861282-1285</t>
  </si>
  <si>
    <t>516300010861287-1292</t>
  </si>
  <si>
    <t>516300010861294-1298</t>
  </si>
  <si>
    <t>516343010826013-015</t>
  </si>
  <si>
    <t>516343010826017-022</t>
  </si>
  <si>
    <t>Wire interchange at SOS LED X1 red &amp; gray.</t>
  </si>
  <si>
    <t>516343010826024-028</t>
  </si>
  <si>
    <t>516343010826029-030</t>
  </si>
  <si>
    <t>516300010861299-1300</t>
  </si>
  <si>
    <t>516300010861302-1303</t>
  </si>
  <si>
    <t>516339060826049-050</t>
  </si>
  <si>
    <t>516339060826052-057</t>
  </si>
  <si>
    <t>516339060826060-062</t>
  </si>
  <si>
    <t>516300010861307-1308</t>
  </si>
  <si>
    <t>516339060826064-073</t>
  </si>
  <si>
    <t>516339060826075-076</t>
  </si>
  <si>
    <t>516339060826078-081</t>
  </si>
  <si>
    <t>Rotary switch not freely rotating from Leading to Non-Leading mode.</t>
  </si>
  <si>
    <t>516300010861310-1313</t>
  </si>
  <si>
    <t>516300010861316-1321</t>
  </si>
  <si>
    <t>516300010861323-1324</t>
  </si>
  <si>
    <t>516300010861326-1330</t>
  </si>
  <si>
    <t>516300010861332-1335</t>
  </si>
  <si>
    <t>516300010861339-1341</t>
  </si>
  <si>
    <t>516300010861345-1355</t>
  </si>
  <si>
    <t>516300010861358-1362</t>
  </si>
  <si>
    <t>M.Harshitha
J.Malavika</t>
  </si>
  <si>
    <t>516300010861365-1376</t>
  </si>
  <si>
    <t>Functional issue (Low buzzer)</t>
  </si>
  <si>
    <t>516300010861379-1380</t>
  </si>
  <si>
    <t>516300010861382-1384</t>
  </si>
  <si>
    <t>516300010861390-1391</t>
  </si>
  <si>
    <t>516300010861392-1397</t>
  </si>
  <si>
    <t>516300010861399-1403</t>
  </si>
  <si>
    <t>516300010861405-1414</t>
  </si>
  <si>
    <t>516300010861417-1421</t>
  </si>
  <si>
    <t>516300010861422-1438</t>
  </si>
  <si>
    <t>516300010861440-1444</t>
  </si>
  <si>
    <t>516300010961445-1446</t>
  </si>
  <si>
    <t>516300010961448-1450</t>
  </si>
  <si>
    <t>516300010961452-1453</t>
  </si>
  <si>
    <t>516300010961457-1459</t>
  </si>
  <si>
    <t>516343010826031-034</t>
  </si>
  <si>
    <t>wire interchange at Cancel Switch harness &amp; sos switch harness.</t>
  </si>
  <si>
    <t>516343010826036-040</t>
  </si>
  <si>
    <t>516339060826083-091</t>
  </si>
  <si>
    <t>51633906082697-101</t>
  </si>
  <si>
    <t>516300010961461-1462</t>
  </si>
  <si>
    <t>516300010961464-1465</t>
  </si>
  <si>
    <t>516300010961469-1472</t>
  </si>
  <si>
    <t>516300010961474-1475</t>
  </si>
  <si>
    <t>516343010826041-043</t>
  </si>
  <si>
    <t>516300010961476-1479</t>
  </si>
  <si>
    <t>516300010961481-1483</t>
  </si>
  <si>
    <t>516300010961489-1497</t>
  </si>
  <si>
    <t>516300010961499-1501</t>
  </si>
  <si>
    <t>M.Harshitha&amp;V.Amritha</t>
  </si>
  <si>
    <t>516300010961504-1506</t>
  </si>
  <si>
    <t>516300010961508-1509</t>
  </si>
  <si>
    <t>516300010961511-1513</t>
  </si>
  <si>
    <t>DPS1 Unit NOT getting Powered ON.</t>
  </si>
  <si>
    <t>516300010961516-1517</t>
  </si>
  <si>
    <t>516300010961519-1522</t>
  </si>
  <si>
    <t>Low buzzer sound.</t>
  </si>
  <si>
    <t>Buzzer Issue</t>
  </si>
  <si>
    <t>516300010961525-1529</t>
  </si>
  <si>
    <t>516300010961533-1538</t>
  </si>
  <si>
    <t>516300010961540-1541</t>
  </si>
  <si>
    <t>516300010961543-1549</t>
  </si>
  <si>
    <t>4no's of M3*10mm screws NOT fixed on carrier board.</t>
  </si>
  <si>
    <t>516300010961553-1554</t>
  </si>
  <si>
    <t>516300010961555-1563</t>
  </si>
  <si>
    <t>516300010961565-1572</t>
  </si>
  <si>
    <t>5163390608260105</t>
  </si>
  <si>
    <t>5163390608260106</t>
  </si>
  <si>
    <t>5163390608260107-108</t>
  </si>
  <si>
    <t>Damage</t>
  </si>
  <si>
    <t>516339060826110-112</t>
  </si>
  <si>
    <t>516300010961574-1575</t>
  </si>
  <si>
    <t>516300010961577-1579</t>
  </si>
  <si>
    <t>516300010961581-1582</t>
  </si>
  <si>
    <t>Loose fitment of M3*10mm screws on Brick board</t>
  </si>
  <si>
    <t>516300010961585-1592</t>
  </si>
  <si>
    <t>516300010961594-1597</t>
  </si>
  <si>
    <t>When the DMI is powered ON, the SOS LED (red) glows.</t>
  </si>
  <si>
    <t>516300010961605-1606</t>
  </si>
  <si>
    <t>516300010961608-1609</t>
  </si>
  <si>
    <t>516300010961611-1612</t>
  </si>
  <si>
    <t>Scratches on keypad.</t>
  </si>
  <si>
    <t>516300010961619-1626</t>
  </si>
  <si>
    <t>516300010961628-1636</t>
  </si>
  <si>
    <t>516300010961643-1655</t>
  </si>
  <si>
    <t>516300010961657-1658</t>
  </si>
  <si>
    <t>516300010961660-1661</t>
  </si>
  <si>
    <t>516300010961664-1667</t>
  </si>
  <si>
    <t>516300010961669-1673</t>
  </si>
  <si>
    <t>516300010961675-1677</t>
  </si>
  <si>
    <t>516300010961679-1680</t>
  </si>
  <si>
    <t>516300010961683-1685</t>
  </si>
  <si>
    <t>516300010961686-1693</t>
  </si>
  <si>
    <t>516300010961694-1699</t>
  </si>
  <si>
    <t>516300010961708-1711</t>
  </si>
  <si>
    <t>516300010961716-1718</t>
  </si>
  <si>
    <t>516300010961719-1722</t>
  </si>
  <si>
    <t>516300010961724-1725</t>
  </si>
  <si>
    <t>516300010961727-1736</t>
  </si>
  <si>
    <t>Wire interchange at Brick board J1 connector &amp; Carrier board J19 connector.</t>
  </si>
  <si>
    <t>516300010961743-1746</t>
  </si>
  <si>
    <t>516300010961747-1750</t>
  </si>
  <si>
    <t>516300010961752-1753</t>
  </si>
  <si>
    <t>516300010961755-1757</t>
  </si>
  <si>
    <t>516339060926115-118</t>
  </si>
  <si>
    <t>516339060926121-122</t>
  </si>
  <si>
    <t>516339060926123-124</t>
  </si>
  <si>
    <t>516314010926001-002</t>
  </si>
  <si>
    <t>516314010926006-008</t>
  </si>
  <si>
    <t>516314010926010-016</t>
  </si>
  <si>
    <t>516300010961763-1764</t>
  </si>
  <si>
    <t>516300010961768-1769</t>
  </si>
  <si>
    <t>516300010961771-1773</t>
  </si>
  <si>
    <t>516300010961775-1776</t>
  </si>
  <si>
    <t>516300010961778-1779</t>
  </si>
  <si>
    <t>516300010961781-1783</t>
  </si>
  <si>
    <t>516300010961784-1786</t>
  </si>
  <si>
    <t>E.Vamshi</t>
  </si>
  <si>
    <t>516314010926017-022</t>
  </si>
  <si>
    <t>516314010926025-029</t>
  </si>
  <si>
    <t>Mil connector Interchange of MC-11 Male &amp; MILB-1 Female.</t>
  </si>
  <si>
    <t>Mil connector Interchanged</t>
  </si>
  <si>
    <t>516314010926031-032</t>
  </si>
  <si>
    <t>516300010961788-1791</t>
  </si>
  <si>
    <t>516300010961793-1795</t>
  </si>
  <si>
    <t>516300010961797-1799</t>
  </si>
  <si>
    <t>Missing of Rating plate.</t>
  </si>
  <si>
    <t>516314010926034-035</t>
  </si>
  <si>
    <t>Missing of Earth stud.</t>
  </si>
  <si>
    <t>516314010926037-043</t>
  </si>
  <si>
    <t>Loose fitment MIL Connector MC11 Male Connector.</t>
  </si>
  <si>
    <t>Loose fitment MIL Connector MILB-1 Female Connector.</t>
  </si>
  <si>
    <t>516314010926046-051</t>
  </si>
  <si>
    <t>516339060926125-129</t>
  </si>
  <si>
    <t>Blue DOT oberved on display.</t>
  </si>
  <si>
    <t>516339060926132-134</t>
  </si>
  <si>
    <t>MINI LOCO Failure Summary – April to September _2026</t>
  </si>
  <si>
    <t xml:space="preserve">LOCO </t>
  </si>
  <si>
    <t xml:space="preserve">Total Defect 
Quantity </t>
  </si>
  <si>
    <t>FTR%</t>
  </si>
  <si>
    <t>Defect QTY</t>
  </si>
  <si>
    <t>Cumulative QTY</t>
  </si>
  <si>
    <t xml:space="preserve">TYPE OF MODULE </t>
  </si>
  <si>
    <t>MINI LOCO</t>
  </si>
  <si>
    <t>ICF MINI LOCO</t>
  </si>
  <si>
    <t>ICF EMU</t>
  </si>
  <si>
    <t>ICF MEMU</t>
  </si>
  <si>
    <t>DIESEL LOCO</t>
  </si>
  <si>
    <t>LAB LOCO</t>
  </si>
  <si>
    <t>HHP LOCO</t>
  </si>
  <si>
    <t>D9 LOCO</t>
  </si>
  <si>
    <t>Grand Total</t>
  </si>
  <si>
    <t>Wrong Operation</t>
  </si>
  <si>
    <t>Wires Interchanged</t>
  </si>
  <si>
    <t>Missing Component</t>
  </si>
  <si>
    <t>Interchange of PCBAs</t>
  </si>
  <si>
    <t>Paint Peel off</t>
  </si>
  <si>
    <t>Damaged component</t>
  </si>
  <si>
    <t>Wrong label</t>
  </si>
  <si>
    <t>Rust</t>
  </si>
  <si>
    <t>TOTAL</t>
  </si>
  <si>
    <t>Failure detected Area
IPQC</t>
  </si>
  <si>
    <t xml:space="preserve">Module Type /Project </t>
  </si>
  <si>
    <t>Production
 QTY ( Nos)</t>
  </si>
  <si>
    <t>Accepted
 QTY ( Nos)</t>
  </si>
  <si>
    <t>Defect
 QTY ( Nos)</t>
  </si>
  <si>
    <t>Date of occurrence of failures</t>
  </si>
  <si>
    <t>Name of Failed item
 (Main Unit / Module / Sub-module / component)</t>
  </si>
  <si>
    <t>M.Laharika</t>
  </si>
  <si>
    <t>WR ADI E70</t>
  </si>
  <si>
    <t>Kiran</t>
  </si>
  <si>
    <t>M. Laharika</t>
  </si>
  <si>
    <t>Wrong Pin blocking for Voter Card J1 connecter</t>
  </si>
  <si>
    <t>Wrong pin blocking occurred because the J1 connector was not correctly aligned/positioned during assembly. 
The connector orientation and pin location were not adequately verified before fitment, allowing the wrong pin to get blocked</t>
  </si>
  <si>
    <t>1. Removed the wrongly fitted/blocked J1 connector and corrected the pin position. 
2. Inspected all J1 connectors in the affected lot for proper pin alignment. 
3. Verified the corrected assembly with the drawing/specification and electrical continuity check.</t>
  </si>
  <si>
    <t>1. Added a clear J1 connector orientation/pin-marking at the assembly station. 
2. Updated the work instruction with a reference picture showing the correct pin position. 
3. Trained operators on correct J1 connector orientation and pin verification. 
4. Introduced a first-piece verification and periodic pin-position check during production.</t>
  </si>
  <si>
    <t>516301480426003-006</t>
  </si>
  <si>
    <t>D.Srishanth Reddy &amp; E.VAMSHI</t>
  </si>
  <si>
    <t>516301480426007-025</t>
  </si>
  <si>
    <t>M.Laharika &amp; G.sravanthi</t>
  </si>
  <si>
    <t>BLW-2 E70</t>
  </si>
  <si>
    <t>516301480426026-031</t>
  </si>
  <si>
    <t>Screw missing at 19"4U Rack Bottom Rack.</t>
  </si>
  <si>
    <t>Paint peel off on the front side of the door Top corrner</t>
  </si>
  <si>
    <t>516301480526074-078</t>
  </si>
  <si>
    <t>Loose fitment at DPS-2 (M5*20mm)screws. Right middle of the Enclosure.</t>
  </si>
  <si>
    <t>Dps-2 screws were not tightened properly during assembly.
Proper torque was not followed/verified by the operator.
Final inspection did not identify the loose screws.</t>
  </si>
  <si>
    <t>Removed and refitted the loose screws properly.
Tightened the DPS-2 screws to the specified torque.
Checked all other heat sink screws for proper tightness and fitment.</t>
  </si>
  <si>
    <t>Ensure the specified torque is followed during DPS-2 assembly.
Use a calibrated torque screwdriver for tightening.
Add heat sink screw torque verification to the assembly checklist.
Conduct periodic operator training and final inspection to prevent recurrence.</t>
  </si>
  <si>
    <t xml:space="preserve">Loose Fitment </t>
  </si>
  <si>
    <t>Loose fitment at DPS-2 (M5*20mm)screws. Left side top of the Enclosure.</t>
  </si>
  <si>
    <t>516301480526082-083</t>
  </si>
  <si>
    <t>Screws are missing at front side top of 4U rack</t>
  </si>
  <si>
    <t>Screws were not fitted properly during rack assembly.
Operator missed the screw-fitting point during final assembly/inspection.
No proper checklist or verification was followed after tightening the screws.</t>
  </si>
  <si>
    <t>Installed the missing screws immediately and tightened them properly.
Checked all other screws on the front-side top rack for proper fitment and tightness.
Confirmed the rack is securely assembled.</t>
  </si>
  <si>
    <t>Introduce a screw-fitment checklist for every rack assembly.
Operator to verify all screw locations before moving the rack to the next process.
Add a final visual inspection for missing/loose screws.
Provide awareness/training to operators on the importance of complete screw fitment.</t>
  </si>
  <si>
    <t>516301480526085-086</t>
  </si>
  <si>
    <t>SWR IRCON CCB</t>
  </si>
  <si>
    <t>516301480626087-088</t>
  </si>
  <si>
    <t>M.Laharika &amp; E. Vamshi</t>
  </si>
  <si>
    <t>PLW E70</t>
  </si>
  <si>
    <t>516301480626089-101</t>
  </si>
  <si>
    <t>PLW CCB</t>
  </si>
  <si>
    <t>516301480626102-103</t>
  </si>
  <si>
    <t>No pin cutting at PPC-1 &amp; 2 PCBA card J11 &amp; J12 Connecters</t>
  </si>
  <si>
    <t>Bent or missing pins due to handling, transport, or incorrect placement.
Poor seating in the PCB through-hole or SMT pads can cause intermittent or absent connectivity.</t>
  </si>
  <si>
    <t>Reflow or manually resolder each pin on J11 and J12.
Ensure proper wetting and solder fillet formation.</t>
  </si>
  <si>
    <t>Introduce checklists in assembly SOPs to explicitly verify pin cutting steps.
Implement mandatory inspection points: Before soldering, after pin cutting, and post-reflow.</t>
  </si>
  <si>
    <t>516301480626105-107</t>
  </si>
  <si>
    <t>Loose Fitment 10.6'' 4U Rack Rear side Bottom screws. (M6*16mm).</t>
  </si>
  <si>
    <t>WR ADI CCB</t>
  </si>
  <si>
    <t>516301480626109-111</t>
  </si>
  <si>
    <t>CLW-3 E70</t>
  </si>
  <si>
    <t>Loose fitment 10.6" 4U Rack frount side  Bottom  All screw (M6*16mm).</t>
  </si>
  <si>
    <t>516301480626114-115</t>
  </si>
  <si>
    <t>MIL Connecter Label missing at bottom of the Enclosure(CN1,CN2,MC10,MC9).</t>
  </si>
  <si>
    <t>516301480626117-121</t>
  </si>
  <si>
    <t>MIL Connecter Label missing (CN1,CN2,MC10,MC9,MC6,MC7,MC22,MC3,MC5).</t>
  </si>
  <si>
    <t>During assembly, the MIL connector labels were missed due to improper identification/verification of connector labeling.
The operator did not follow the label-checking process before moving the unit to the next stage.</t>
  </si>
  <si>
    <t>Installed the required labels on CN1, CN2, MC10, MC9, MC6, MC7, MC22, MC3 and MC5 as per the drawing/assembly specification. The labels were checked for correct position, readability and proper adhesion.</t>
  </si>
  <si>
    <t>Added connector-label verification to the assembly inspection checklist. Operator was instructed to verify all connector labels against the drawing before final inspection. A 100% visual check of connector labeling will be carried out before dispatch.</t>
  </si>
  <si>
    <t>Rust observed at left side bottom of the Enclosure.</t>
  </si>
  <si>
    <t>516301480626124-131</t>
  </si>
  <si>
    <t>Wire interchanged at DPS-2 PCBA card J11 &amp; J15 Connecter</t>
  </si>
  <si>
    <t>Wires at connectors J11 and J15 were interchanged during assembly due to improper wire identification and lack of verification before connection.
The operator did not cross-check the wire position with the drawing/wiring schedule.
Similar-looking wires/connectors increased the possibility of wrong insertion.</t>
  </si>
  <si>
    <t>Removed the wrongly connected wires and reconnected them correctly at J11 and J15 as per the approved drawing.
Performed continuity and functional testing after correction.
Inspected other wires on the same PCBA to confirm there were no similar issues.
Briefed the concerned operator about correct wire identification and connection.</t>
  </si>
  <si>
    <t>Provide clear wire labels/markers for J11 and J15 to avoid confusion.
Introduce a 100% visual and point-to-point verification after wiring.
Add a second-person inspection for critical connector wiring.
Keep the latest approved wiring drawing available at the workstation.
Provide refresher training to operators on connector identification and wiring verification.</t>
  </si>
  <si>
    <t>Door  issuse (glass is out side gas cut).</t>
  </si>
  <si>
    <t>516301480626133-137</t>
  </si>
  <si>
    <t>Loose fitment earth cable  Right side bottom of the Enclosure.</t>
  </si>
  <si>
    <t>CLW-3 CCB</t>
  </si>
  <si>
    <t>516301480626139-140</t>
  </si>
  <si>
    <t>Label erased  at VTR-2 facia.</t>
  </si>
  <si>
    <t>516301480626143-144</t>
  </si>
  <si>
    <t>516301480626145 - 148</t>
  </si>
  <si>
    <t>Loose fitment at left side bottom of the Enclosure screw(M6*16mm).</t>
  </si>
  <si>
    <t>Improper tightening/torque application of the M6 × 16 mm socket head screws during assembly.</t>
  </si>
  <si>
    <t>Re-tighten / rework affected units using the specfiied torque and inspect the jiont.</t>
  </si>
  <si>
    <t>Ensure the specified torque value is clearly defined in the assembly work instruction.</t>
  </si>
  <si>
    <t>516301480626150-151</t>
  </si>
  <si>
    <t>516301480626152-155</t>
  </si>
  <si>
    <t>No pin cutting at VTR1&amp;2 PCBA card J3 &amp; J4 Connecter, CABI/P 1 &amp;  PCBA card J2 &amp; J3 Connecter.</t>
  </si>
  <si>
    <t>Reflow or manually resolder each pin on J3 and J4.
Ensure proper wetting and solder fillet formation.</t>
  </si>
  <si>
    <t>516301480626157-158</t>
  </si>
  <si>
    <t>BLW-2 CCB</t>
  </si>
  <si>
    <t>516301480626159-165</t>
  </si>
  <si>
    <t>Loose fitment at VTR-2 Black Naylon washer screws (M3*8mm) screw.</t>
  </si>
  <si>
    <t>Loose fitment at VCC-2 black speser screws M3*8mm screw</t>
  </si>
  <si>
    <t>516301480626169-172</t>
  </si>
  <si>
    <t>Missing of Earth stud</t>
  </si>
  <si>
    <t>516301480626174-178</t>
  </si>
  <si>
    <t>516301480626179-181</t>
  </si>
  <si>
    <t xml:space="preserve">black spaser damaged at VCC-2 &amp; 3 facia.
</t>
  </si>
  <si>
    <t>516301480626183-186</t>
  </si>
  <si>
    <t>Black spaser screw damaged at VCC-2 &amp; 3 facia.</t>
  </si>
  <si>
    <t xml:space="preserve">Wrong pin blocking at VTR-2 J4 Connecter.
</t>
  </si>
  <si>
    <t>Wrong pin blocking occurred because the J4 connector was not correctly aligned/positioned during assembly. 
The connector orientation and pin location were not adequately verified before fitment, allowing the wrong pin to get blocked</t>
  </si>
  <si>
    <t>516301480626189-191</t>
  </si>
  <si>
    <t>516301480626192-195</t>
  </si>
  <si>
    <t xml:space="preserve">Loose fitment 10.6" 4U Rack frount side (M6*16mm) screws.
</t>
  </si>
  <si>
    <t>516301480626198-199</t>
  </si>
  <si>
    <t>516301480626200-201</t>
  </si>
  <si>
    <t>516301480726202-206</t>
  </si>
  <si>
    <t>Loose fitment counter plate screw.</t>
  </si>
  <si>
    <t>Loose fitment at the Loco Enclosure M6*16mm socket head screws at Left, Right in inside Bottom &amp; Top corners.</t>
  </si>
  <si>
    <t>Loose fitment of  Voter-2 facia screw M3*12mm.</t>
  </si>
  <si>
    <t>Loose fitment left side enclosuer screw (M6*20mm) screw.</t>
  </si>
  <si>
    <t>516301480726211-217</t>
  </si>
  <si>
    <t>516301480726218-233</t>
  </si>
  <si>
    <t>WAY SIDE CCB</t>
  </si>
  <si>
    <t>516301480726234-235</t>
  </si>
  <si>
    <t xml:space="preserve">Wrong pin blocking at VTR-1*2 casttes  J3 &amp; J4 Connecters.
</t>
  </si>
  <si>
    <t>Wrong pin blocking occurred because the J3 &amp; J4 connector was not correctly aligned/positioned during assembly. 
The connector orientation and pin location were not adequately verified before fitment, allowing the wrong pin to get blocked</t>
  </si>
  <si>
    <t xml:space="preserve">Wrong pin  blocking  VGW-1*2 casttes J1 Connecters.
</t>
  </si>
  <si>
    <t>516301480726238-239</t>
  </si>
  <si>
    <t>Loose fitment at DPS-2 (M5*20mm)screws. Top side middle of the Enclosure.</t>
  </si>
  <si>
    <t>516301480726241-245</t>
  </si>
  <si>
    <t xml:space="preserve">Loose fitment Earth cable bottom of the Enclosure.
</t>
  </si>
  <si>
    <t>Loose fitment at DPS-1 (M5*20mm)screws. Right middle of the Enclosure.</t>
  </si>
  <si>
    <t>DPS-1 screws were not tightened properly during assembly.
Proper torque was not followed/verified by the operator.
Final inspection did not identify the loose screws.</t>
  </si>
  <si>
    <t>Removed and refitted the loose screws properly.
Tightened the DPS-1 screws to the specified torque.
Checked all other heat sink screws for proper tightness and fitment.</t>
  </si>
  <si>
    <t>Ensure the specified torque is followed during DPS-1 assembly.
Use a calibrated torque screwdriver for tightening.
Add heat sink screw torque verification to the assembly checklist.
Conduct periodic operator training and final inspection to prevent recurrence.</t>
  </si>
  <si>
    <t>516301480726247-255</t>
  </si>
  <si>
    <t xml:space="preserve">Wroung pin  blocking  VGW-1*2 casttes J1 Connecters.
</t>
  </si>
  <si>
    <t>Wrong pin cutting at VGW1*2 J1 Connecter</t>
  </si>
  <si>
    <t>Wrong pin was cut at the J11 &amp; J12 connector due to incorrect identification of the pin position during the cutting operation.
The existing visual identification/marking was not clear enough, and the pin position was not verified before cutting.</t>
  </si>
  <si>
    <t>1. Stopped the operation and segregated the affected PPC cards. 
2. Checked all J11 connectors in the affected lot for incorrect pin cutting. 
3. Corrected/replaced the affected connector as per the drawing/specification. 
4. Verified the correct pin position and functionality after rework.</t>
  </si>
  <si>
    <t>1. Added clear pin-number marking/identification at the J11 cutting location. 
2. Updated the work instruction with a clear photo/drawing showing the exact pin to be cut. 
3. Trained the operator on J11 pin identification before cutting. 
4. Introduced first-piece approval and 100% visual verification of the pin position after cutting.</t>
  </si>
  <si>
    <t>516301480726258-261</t>
  </si>
  <si>
    <t xml:space="preserve">Loose fitment of MC-9 MIL connector
</t>
  </si>
  <si>
    <t xml:space="preserve">LED's are in side of the Facia at CAB I/P-1 &amp; 2, PPC-1 Facia.
</t>
  </si>
  <si>
    <t>Ok</t>
  </si>
  <si>
    <t xml:space="preserve">Loose fitment MC-1 Mil connector Bottom of the enclosur.
</t>
  </si>
  <si>
    <t>516301480726267-269</t>
  </si>
  <si>
    <t>Loose fitment at DPS-1 (M5*20mm)screws. Left  side bottom of the Enclosure.</t>
  </si>
  <si>
    <t>Paint peel Right side bottom of the Enclosure.</t>
  </si>
  <si>
    <t>Loose fitment Earth cable right side bottom of the Enclosure.</t>
  </si>
  <si>
    <t>516301480726276-277</t>
  </si>
  <si>
    <t>E. Vamshi</t>
  </si>
  <si>
    <t>516301480726278-293</t>
  </si>
  <si>
    <t>516301480726294-300</t>
  </si>
  <si>
    <t>Component damaged J4 Connecter dameged on DPS-1 PCBA card.</t>
  </si>
  <si>
    <t>Loose fitment Left side handle to the Enclosure.</t>
  </si>
  <si>
    <t>516301480726304-309</t>
  </si>
  <si>
    <t>CLW-3 CCB Ver 4.O</t>
  </si>
  <si>
    <t>516301480726310-313</t>
  </si>
  <si>
    <t xml:space="preserve">Loose fitment All Rear side (M6*16mm) scket head screws.
</t>
  </si>
  <si>
    <t>516301480726315-317</t>
  </si>
  <si>
    <t>516301480726318-320</t>
  </si>
  <si>
    <t>Observed at Scraches on CAB I/P-1 facia.</t>
  </si>
  <si>
    <t>516301480726322-333</t>
  </si>
  <si>
    <t>516301480726334-348</t>
  </si>
  <si>
    <t>Rust issue 4U rack handle Left top side of the Enclosure.</t>
  </si>
  <si>
    <t>G.sravanthi &amp; R Meena</t>
  </si>
  <si>
    <t>516301480726350-365</t>
  </si>
  <si>
    <t>G.sravanthi</t>
  </si>
  <si>
    <t>516301480726366-377</t>
  </si>
  <si>
    <t>No pin blocking at J3 Connecter VGW1&amp;2.</t>
  </si>
  <si>
    <t>516301480726379-383</t>
  </si>
  <si>
    <t>No pin blocking at J3*J4 Connecter VTR1&amp;2.</t>
  </si>
  <si>
    <t>516301480726386-387</t>
  </si>
  <si>
    <t>No pin blocking at J3 Connecter VGW1.</t>
  </si>
  <si>
    <t>516301480726389-401</t>
  </si>
  <si>
    <t>516301480726402-405</t>
  </si>
  <si>
    <t>Wrong pin cutting at VGW1 &amp; 2 J1 connector.</t>
  </si>
  <si>
    <t>Loose fitment at VCC-2 fascia handle.</t>
  </si>
  <si>
    <t>516301480726409-414</t>
  </si>
  <si>
    <t>M.Laharika &amp; P.Deekshitha</t>
  </si>
  <si>
    <t>516301480726416-421</t>
  </si>
  <si>
    <t>WAP7 CCB</t>
  </si>
  <si>
    <t>516301480726422-425</t>
  </si>
  <si>
    <t>Loose fitment at DPS-2 (M5*20mm)screws.Top side middle of the Enclosure.</t>
  </si>
  <si>
    <t>WAP7  E70</t>
  </si>
  <si>
    <t>516301480726427-428</t>
  </si>
  <si>
    <t>516301480726429 - 431</t>
  </si>
  <si>
    <t>516301480726432-441</t>
  </si>
  <si>
    <t>No pin blocking at J3 Connecter VGW 1 &amp; 2.</t>
  </si>
  <si>
    <t>516301480726443-445</t>
  </si>
  <si>
    <t>516301480726446-454</t>
  </si>
  <si>
    <t>516301480726455 - 461</t>
  </si>
  <si>
    <t xml:space="preserve">PPC PCBA cards Interchanged at PPC 1 &amp; 2 casette.
 </t>
  </si>
  <si>
    <t>Misplacement by operators during cassette loading.</t>
  </si>
  <si>
    <t>Check part numbers and serial numbers of the PCBA cards to confirm the exact mismatch.</t>
  </si>
  <si>
    <t>516301480826463-467</t>
  </si>
  <si>
    <t>Observed at VGW-1 &amp; 2 PCBAs Interchanged  in VGW-2 &amp; 1 casettes.</t>
  </si>
  <si>
    <t>516301480826469-472</t>
  </si>
  <si>
    <t>Jumper not inserted at VGW 1 &amp; 2 PCBAs.</t>
  </si>
  <si>
    <t>516301480826474-478</t>
  </si>
  <si>
    <t>No pin blocking at J3 Connecter PPC 1 &amp; 2.</t>
  </si>
  <si>
    <t>516301480826480-481</t>
  </si>
  <si>
    <t>Loose fitment CAB I/P fascia handle.</t>
  </si>
  <si>
    <t>Observed at Wire interchanged at DPS-1 J3 &amp; J4 Connecter.</t>
  </si>
  <si>
    <t>516301480826485-488</t>
  </si>
  <si>
    <t xml:space="preserve">Wrong label at VTR-2 harness Connecter J3 Label instead of J4  </t>
  </si>
  <si>
    <t>516301480826490-493</t>
  </si>
  <si>
    <t>516301480826494-509</t>
  </si>
  <si>
    <t>516301480826510-512</t>
  </si>
  <si>
    <t>Loose fitment at VTR-2 fascia handle.</t>
  </si>
  <si>
    <t>516301480826514-519</t>
  </si>
  <si>
    <t>Loose fitment at VTR-2 fascia handle</t>
  </si>
  <si>
    <t>516301480826521-525</t>
  </si>
  <si>
    <t>516301480826526-541</t>
  </si>
  <si>
    <t>516301480826542 - 548</t>
  </si>
  <si>
    <t>516301480826547-551</t>
  </si>
  <si>
    <t>P. Deekhitha</t>
  </si>
  <si>
    <t>516301480826552-567</t>
  </si>
  <si>
    <t>M.Laharika &amp; M.Rahul</t>
  </si>
  <si>
    <t>516301480826568-583</t>
  </si>
  <si>
    <t>516301480826584-590</t>
  </si>
  <si>
    <t>516301480826591-603</t>
  </si>
  <si>
    <t>516301480826604-610</t>
  </si>
  <si>
    <t>516301480826611-623</t>
  </si>
  <si>
    <t>Loose fitment of 4U rack handle at bottom of the Enclosure.</t>
  </si>
  <si>
    <t>Wire interchanged at DPS-2 J3 &amp; J4 harns Connecter.</t>
  </si>
  <si>
    <t>516301480826627-638</t>
  </si>
  <si>
    <t>EF12K E70</t>
  </si>
  <si>
    <t>516301480826639-646</t>
  </si>
  <si>
    <t>Loose fitment at the Loco Enclosure M6*16mm socket head screws at Left, Right in inside Bottom &amp; Top corrners.</t>
  </si>
  <si>
    <t>516301480826651-652</t>
  </si>
  <si>
    <t>516301480826654-658</t>
  </si>
  <si>
    <t>516301480926659-669</t>
  </si>
  <si>
    <t>516301480926670 - 685</t>
  </si>
  <si>
    <t>516301480926686 - 690</t>
  </si>
  <si>
    <t>516301480926691-693</t>
  </si>
  <si>
    <t>516301480926695-698</t>
  </si>
  <si>
    <t>516301480926702-703</t>
  </si>
  <si>
    <t>Loose fitment VCC-1 cassette black spacer screw(M3&amp;12mm).</t>
  </si>
  <si>
    <t>516301480926705-709</t>
  </si>
  <si>
    <t>Loose fitment CAB I/P-1 &amp; 2 cassette black spacer screw(M3&amp;12mm).</t>
  </si>
  <si>
    <t>516301480926711-716</t>
  </si>
  <si>
    <t>BLW-1</t>
  </si>
  <si>
    <t>Paint peel of the Enclosure in side of near TX2,RX2 spike gurds.</t>
  </si>
  <si>
    <t>516301260826024-25</t>
  </si>
  <si>
    <t>Wire Interchanged at setup,com connection of radio modem1.</t>
  </si>
  <si>
    <t>516301260326015-016</t>
  </si>
  <si>
    <t>V. Navya</t>
  </si>
  <si>
    <t>516301260426017-022</t>
  </si>
  <si>
    <t>Loose fitment of Enclosure screw at Radio-2.</t>
  </si>
  <si>
    <t>Loose fitment of RX1,RX2,TX1,TX2 Spike gurds.</t>
  </si>
  <si>
    <t>516301260826026-27</t>
  </si>
  <si>
    <t>516302260526001-005</t>
  </si>
  <si>
    <t>516302260726006-010</t>
  </si>
  <si>
    <t>Radio-1 &amp; 2 harness at Radio com.Radio setup not inserted.</t>
  </si>
  <si>
    <t>Radio-RX LMR-200 Connecter not inserted</t>
  </si>
  <si>
    <t>516302260726014-021</t>
  </si>
  <si>
    <t>516302260826022-024</t>
  </si>
  <si>
    <t>Loose fitment at Rear side of Enclosure socket head  screws ( M6*16mm).</t>
  </si>
  <si>
    <t>Jumpers  missing at J1 connector in  VGW-1&amp;2 cattestes.</t>
  </si>
  <si>
    <t>Loose fitment of MC-10 MIL connector bottom of the Enclosure.</t>
  </si>
  <si>
    <t>516302260826026-027</t>
  </si>
  <si>
    <t>Casettes are interchanged VGW-1 &amp; 2 at 19" 4U rack (Diesel Loco).</t>
  </si>
  <si>
    <t>516302260826031-033</t>
  </si>
  <si>
    <t>Wiring interchange of Radio-2 at RX-2 &amp; TX-2).</t>
  </si>
  <si>
    <t>M.Laharika &amp; R.Navaneetha</t>
  </si>
  <si>
    <t>ICF</t>
  </si>
  <si>
    <t>516339020626001-016</t>
  </si>
  <si>
    <t>516339020726017-019</t>
  </si>
  <si>
    <t>Loose fitment Eath cable at bottom of Right side Enclosure.</t>
  </si>
  <si>
    <t>516339020726021-24</t>
  </si>
  <si>
    <t>Loose fitment at Loco all MIL Connecter.</t>
  </si>
  <si>
    <t>Loose fitment at TB18 ferrule.</t>
  </si>
  <si>
    <t>516339020726027-032</t>
  </si>
  <si>
    <t>516339020726033-036</t>
  </si>
  <si>
    <t>516339020626037-042</t>
  </si>
  <si>
    <t>Loose fitment RIB Enclosure M6*16mm scOKet head all screws.</t>
  </si>
  <si>
    <t>516339020626044-051</t>
  </si>
  <si>
    <t>Loose fitment Eath stud at bottom of right side enclosur.</t>
  </si>
  <si>
    <t>516339020626053-056</t>
  </si>
  <si>
    <t>516339020726057-071</t>
  </si>
  <si>
    <t>Loose fitment of  Radio unit Enclosure M8*8mm scOKet head all screws.</t>
  </si>
  <si>
    <t>516339020726073-074</t>
  </si>
  <si>
    <t>516339020726075-079</t>
  </si>
  <si>
    <t>Loose fitment  of TB16/B Wire connection.</t>
  </si>
  <si>
    <t>TB16/B wire terminal was not properly crimped/secured during assembly.
Terminal screw/connection was not tightened to the specified torque.</t>
  </si>
  <si>
    <t>Removed and properly re-fitted the TB16/B wire connection.</t>
  </si>
  <si>
    <t>Ensure proper crimping and fitment of all wire terminals as per the approved work instruction.
Provide operator training on correct wire termination and tightening procedures.</t>
  </si>
  <si>
    <t>516339020726083-090</t>
  </si>
  <si>
    <t>516339020726091-098</t>
  </si>
  <si>
    <t>516339020726099-106</t>
  </si>
  <si>
    <t>G.Sravanthi &amp; M.RAHUL</t>
  </si>
  <si>
    <t>516339010726107-115</t>
  </si>
  <si>
    <t>ICF  EMU</t>
  </si>
  <si>
    <t>516314000826001-019</t>
  </si>
  <si>
    <t>RFID PS-1 &amp; RFID PS-2 MIL Connecter (MC-19,MC-20) connections interchanged.</t>
  </si>
  <si>
    <t>516314000826021-025</t>
  </si>
  <si>
    <t>516314000826027-028</t>
  </si>
  <si>
    <t>CN-1&amp;CN-2 Mil Connecter conections interchanged at Radio unit.</t>
  </si>
  <si>
    <t>516314000826030-036</t>
  </si>
  <si>
    <t>516314000826037-043</t>
  </si>
  <si>
    <t>516314000826044-052</t>
  </si>
  <si>
    <t>516314000826053-055</t>
  </si>
  <si>
    <t>Loose fitment at RIB Enclosure Right side bottom of the Enclosure (M6*16mm) scoket head screw.</t>
  </si>
  <si>
    <t>516314000826057-060</t>
  </si>
  <si>
    <t>516314000826061-067</t>
  </si>
  <si>
    <t>516314000826068-074</t>
  </si>
  <si>
    <t>5163140008260075-082</t>
  </si>
  <si>
    <t>516314000926083-087</t>
  </si>
  <si>
    <t>Loose fitment at CAB I/P Rght side bottom of the Enclosure (M6*16mm) scoket head screw.</t>
  </si>
  <si>
    <t>516314000926089-94</t>
  </si>
  <si>
    <t>516314000926095-106</t>
  </si>
  <si>
    <t xml:space="preserve">516339010626001-008 </t>
  </si>
  <si>
    <t>Paint peel of the top of the Enclosures.</t>
  </si>
  <si>
    <t>516339010626010-011</t>
  </si>
  <si>
    <t>Loose fitment of all MIL Connecters bottome of the Enclosure.</t>
  </si>
  <si>
    <t>516339010626013-016</t>
  </si>
  <si>
    <t>M.Laharika &amp; D.srishanth Readdy</t>
  </si>
  <si>
    <t>516339010626017-040</t>
  </si>
  <si>
    <t>Loose fitment of all MIL Connecters bottom of the Enclosure.</t>
  </si>
  <si>
    <t>516339010626018-023</t>
  </si>
  <si>
    <t>516339010626025-040</t>
  </si>
  <si>
    <t>Paint peel of frount doortop side of the Enclosure</t>
  </si>
  <si>
    <t>516339010626043-044</t>
  </si>
  <si>
    <t>Scraches on dummy facia.</t>
  </si>
  <si>
    <t>516339010626046-053</t>
  </si>
  <si>
    <t>Scraches at front of left side 10.6" 4U  top rack.</t>
  </si>
  <si>
    <t>516339010726057-68</t>
  </si>
  <si>
    <t>516339010726069-074</t>
  </si>
  <si>
    <t>516339010726078-093</t>
  </si>
  <si>
    <t>No pin cuting at VTR-2 PCBA card J3,J4 Connecter.</t>
  </si>
  <si>
    <t>516339010726095-101</t>
  </si>
  <si>
    <t>DPS-1&amp; DPS-2 PCBA cards interchanged.</t>
  </si>
  <si>
    <t>Scraches on VCC-3 Facia.</t>
  </si>
  <si>
    <t>516339010726104-105</t>
  </si>
  <si>
    <t>Loose fitment Counter plate sacket head screw.</t>
  </si>
  <si>
    <t>516339010726107-111</t>
  </si>
  <si>
    <t>No pin cuting at VTR-1 PCBA card J3, J4 Connecter.</t>
  </si>
  <si>
    <t>516339010726113-115</t>
  </si>
  <si>
    <t>516339010826116-131</t>
  </si>
  <si>
    <t>No pin cutting at VGW- PCBA card J1 connector.</t>
  </si>
  <si>
    <t>516339010826134-136</t>
  </si>
  <si>
    <t>Loose fitment at Rear side (M5*16mm) Enclosure screw.</t>
  </si>
  <si>
    <t>516339010826138-150</t>
  </si>
  <si>
    <t>Jamper missing at VGW 1 &amp; 2 PCBA card in J1 connector.</t>
  </si>
  <si>
    <t>516339010826153-161</t>
  </si>
  <si>
    <t>Loose fitment PG gland-11 near GSM label.</t>
  </si>
  <si>
    <t>Jumper missing at VGW 1 &amp; 2 PCBA card in J1 connector.</t>
  </si>
  <si>
    <t>516339010826166-181</t>
  </si>
  <si>
    <t>516339010826182-185</t>
  </si>
  <si>
    <t>516339010826187-197</t>
  </si>
  <si>
    <t>Paint peel off  Top side of the Enclosure.</t>
  </si>
  <si>
    <t>516339010926199-203</t>
  </si>
  <si>
    <t>Loose fitment at DPS-2 (M5*20mm)screws. Right Side Bottom of the Enclosure.</t>
  </si>
  <si>
    <t>516339010926205-209</t>
  </si>
  <si>
    <t>516314000926099-106</t>
  </si>
  <si>
    <t>516339010926198 - 203</t>
  </si>
  <si>
    <t>Loose fitment at DPS-2 (M5*20mm)screws. RIght side bottom of the Enclosure.</t>
  </si>
  <si>
    <t>516339010926205 - 209</t>
  </si>
  <si>
    <t xml:space="preserve">Improper fixing of Gasket at DPS - 1 PCBA </t>
  </si>
  <si>
    <t>516339010926213 - 214</t>
  </si>
  <si>
    <t>Jumpers are missed at VGW -1 &amp; 2 PCBA card.</t>
  </si>
  <si>
    <t>Jumper's are missed at VGW -1 &amp; 2 PCBA card.</t>
  </si>
  <si>
    <t>Loose fitment of the DPS - 2 J2 connectors.</t>
  </si>
  <si>
    <t>516339010926219 - 220</t>
  </si>
  <si>
    <t>516339010926222-229</t>
  </si>
  <si>
    <t>Re-tighten / rework affected units using the specfiied torque and inspect the jiont</t>
  </si>
  <si>
    <t>Loose fitment of  10.6" 4U Rear side Bottom of the rack socket head screw (M6*16mm).</t>
  </si>
  <si>
    <t>516301480926718-720</t>
  </si>
  <si>
    <t>516301480926722-723</t>
  </si>
  <si>
    <t>516301480926727-728</t>
  </si>
  <si>
    <t>Wrong Pin cutting at PPC-2 PCBA card J11 &amp; J12 connector.</t>
  </si>
  <si>
    <t>Loose fitment at the Loco Enclosure M6*16mm socket head screws at Left in inside Bottom &amp; Top corrners.</t>
  </si>
  <si>
    <t>Loose fitment of 10.6" 4U All top Rack cassette Black nylon washer (M3&amp;12mm).</t>
  </si>
  <si>
    <t>516301480926735-740</t>
  </si>
  <si>
    <t>Loose fitment at Rear side bottom of the 10.6" 4U rack socket head screw (M6*16mm).</t>
  </si>
  <si>
    <t>516301480926742-743</t>
  </si>
  <si>
    <t>Loose fitment of 10.6" 4U All top Rack cassette Black nylon washer (M3&amp;10mm).</t>
  </si>
  <si>
    <t>Loose fitment at the Loco Enclosure M6*16mm socket head screws at Left  in inside Bottom &amp; Top corners.</t>
  </si>
  <si>
    <t>516314000926107-108</t>
  </si>
  <si>
    <t>Loose fitment of RIB Enclosure Left side bottom of the screws (M6*16mm).</t>
  </si>
  <si>
    <t>516314000926110-112</t>
  </si>
  <si>
    <t>Loose fitment of RIB Enclosure Left side bottom of the screws (M6*16mm)</t>
  </si>
  <si>
    <t>Observed scrachs on PPC-1 fascia</t>
  </si>
  <si>
    <t>Loose fitment of 10.6" 4U Front side bottom rack screw(M6*16mm).</t>
  </si>
  <si>
    <t>1. The rack screw was not tightened to the required torque during assembly. 
2. The absence of a defined/verified torque setting or inadequate tightening verification allowed the screw to remain loose.</t>
  </si>
  <si>
    <t>1. Re-tighten the M6 × 16 mm rack screw to the specified torque.
2. Inspect all screws on the affected unit for proper tightening and fitment.
3. Segregate and rework any units found with loose screw fitment before QC clearance.</t>
  </si>
  <si>
    <t>1. Define and document the required tightening torque for the M6 × 16 mm rack screw.
2. Use a calibrated torque-controlled tool for assembly.
3. Introduce a torque verification/checkpoint in the assembly inspection process.
4. Provide refresher training to operators on proper screw fitment and torque requirements.</t>
  </si>
  <si>
    <t>Loose fitment of Enclosure Right side handle near DPS-2 label.</t>
  </si>
  <si>
    <t>516301480926754-759</t>
  </si>
  <si>
    <t>516301480926760</t>
  </si>
  <si>
    <t>VGW-1 &amp; VGW-2 cassettes are interchanged at 10.6" 4U bottom rack.</t>
  </si>
  <si>
    <t>516301480926761-764</t>
  </si>
  <si>
    <t>Loose fitment of 10.6"4U Rear side top Rack screws (M6*16mm).</t>
  </si>
  <si>
    <t>516301480926766-768</t>
  </si>
  <si>
    <t>No pin blocking at VTR-2 J3 &amp; J4 connector.</t>
  </si>
  <si>
    <t>Loose fitment at the Loco Enclosure M6*16mm socket head screws at Left, Right  in inside Bottom &amp; Top corrners.</t>
  </si>
  <si>
    <t>516339010926238-239</t>
  </si>
  <si>
    <t>Loose fitment of RIB Enclosure Left &amp; Right side bottom of the screws (M6*16mm).</t>
  </si>
  <si>
    <t xml:space="preserve">Wrong Connection harnes TB9/A inseted  TB14/A </t>
  </si>
  <si>
    <t>516301480926769-772</t>
  </si>
  <si>
    <t>CCB</t>
  </si>
  <si>
    <t>516301480926773-784</t>
  </si>
  <si>
    <t>3PH MEMU</t>
  </si>
  <si>
    <t>516301480926785-802</t>
  </si>
  <si>
    <t>516301480926803-817</t>
  </si>
  <si>
    <t>Loose fitment at the Loco Enclosure M6*16mm socket head screws Left, Right inside  bottom &amp; top  corners..</t>
  </si>
  <si>
    <t>Wrong pin blocking at VTR-2 J3 connector.</t>
  </si>
  <si>
    <t>Black Nylon washer damaged at VCC -2 cassette.</t>
  </si>
  <si>
    <t>516301480926821-822</t>
  </si>
  <si>
    <t>TB(+Ve, -Ve) connection are not  inserted at CAB I/P box.</t>
  </si>
  <si>
    <t>Loose fitment of All MIL Connecter at RIB Enclosure (MC-26, MC18, MC15, MILB-3, MILB-1, MILB-4).</t>
  </si>
  <si>
    <t>516314000926120-121</t>
  </si>
  <si>
    <t>Wrong Label  TB12 instead of TB21 .</t>
  </si>
  <si>
    <t>1. The incorrect label was selected during the labeling activity due to inadequate verification of the label code against the production/packing instruction. 
2. The line clearance and label verification process did not effectively detect the mismatch before use.</t>
  </si>
  <si>
    <t>1. Stop the affected production/packing activity and segregate the material with the wrong label.
2. Conduct 100% verification of the affected batch/material to identify and replace all incorrect labels.</t>
  </si>
  <si>
    <t>1. Strengthen the label verification process by requiring independent verification of the label code, product/batch details, and quantity before starting the activity.
2. Ensure only the required label for the current batch is available at the production area; remove/return previous or unrelated labels.</t>
  </si>
  <si>
    <t>Wrong Label  TB12 instead  of TB21 .</t>
  </si>
  <si>
    <t>1. The incorrect label was selected during the labeling activity due to inadequate verification of the label code against the production/packing instruction. 
2.The line clearance and label verification process did not effectively detect the mismatch before use.</t>
  </si>
  <si>
    <t>Black Nylon washer damaged at VTR-2 cassette.</t>
  </si>
  <si>
    <t>Loose fitment  of MIL Connecter at MC-3.</t>
  </si>
  <si>
    <t>516301480926826-836</t>
  </si>
  <si>
    <t>516339010926240-242</t>
  </si>
  <si>
    <t>Wrong pin cutting at VGW-1 &amp; 2 PCBA card J1 Connecter.</t>
  </si>
  <si>
    <t>516339010926244-252</t>
  </si>
  <si>
    <t>516339010926253 - 257</t>
  </si>
  <si>
    <t>Loose fitment of door Lock.</t>
  </si>
  <si>
    <t>516339010926259 - 260</t>
  </si>
  <si>
    <t>516301480926837-840</t>
  </si>
  <si>
    <t>Screw was not tightened to the specified torque during assembly.</t>
  </si>
  <si>
    <t>Remove/re-tighten the M5×20 mm DPS-1 screw at the right-side top corner to the specified torque.</t>
  </si>
  <si>
    <t>Loose Fitment of Dps-1 screws M5*20mm at Right side Top corner.</t>
  </si>
  <si>
    <t>516301480926843-844</t>
  </si>
  <si>
    <t>Loose fitment  of TB9/B Wire connection.</t>
  </si>
  <si>
    <t>TB9/B wire terminal was not properly crimped/secured during assembly.
Terminal screw/connection was not tightened to the specified torque.</t>
  </si>
  <si>
    <t xml:space="preserve">Removed and properly re-fitted the TB9/B wire connection.
</t>
  </si>
  <si>
    <t xml:space="preserve">Ensure proper crimping and fitment of all wire terminals as per the approved work instruction.
Provide operator training on correct wire termination and tightening procedures.
</t>
  </si>
  <si>
    <t>516339020926116-119</t>
  </si>
  <si>
    <t>516339020926121-122</t>
  </si>
  <si>
    <t>516301480926845-856</t>
  </si>
  <si>
    <t>Loose fitment of DPS-2 screw  (M5*20)mm at Middle of the Bottom.</t>
  </si>
  <si>
    <t/>
  </si>
  <si>
    <t>CAB INPUT BOX Failure Summary – April to September _2026</t>
  </si>
  <si>
    <t>CAB INPUT BOX</t>
  </si>
  <si>
    <t>Defect 
QTY</t>
  </si>
  <si>
    <t>Cumulative
 QTY</t>
  </si>
  <si>
    <t>CAB INPUT BOX_E-70_4.0_(1.1V)</t>
  </si>
  <si>
    <t>Enclosure Issues</t>
  </si>
  <si>
    <t>CAB INPUT BOX_CCB_4.0_(1.1 V)</t>
  </si>
  <si>
    <t>CAB INPUT BOX_CONVENTIONAL_EMU</t>
  </si>
  <si>
    <t>CAB INPUT BOX_CONVENTIONAL_MEMU</t>
  </si>
  <si>
    <t>CAB INPUT BOX_E-70_(4.0V)</t>
  </si>
  <si>
    <t>CAB INPUT BOX_DIESEL</t>
  </si>
  <si>
    <t>CAB INPUT BOX_3PHASE_MEMU</t>
  </si>
  <si>
    <t>CAB INPUT BOX_EF12_E-70</t>
  </si>
  <si>
    <t>CAB INPUT BOX_IRAB_ELECTRIC</t>
  </si>
  <si>
    <t>CAB INPUT BOX_3PHASE_EMU</t>
  </si>
  <si>
    <t>CAB INPUT BOX_CCB_(4.0 V)</t>
  </si>
  <si>
    <t>CAB INPUT BOX_D-9</t>
  </si>
  <si>
    <t>Sub Category of the problem</t>
  </si>
  <si>
    <t xml:space="preserve">No of issues 
Quantity
</t>
  </si>
  <si>
    <t>Locking Issues</t>
  </si>
  <si>
    <t>Hardware Damage</t>
  </si>
  <si>
    <t>Wrong Label</t>
  </si>
  <si>
    <t>Component Issue</t>
  </si>
  <si>
    <t>Miss placement</t>
  </si>
  <si>
    <t>Missing of Operation</t>
  </si>
  <si>
    <t>Wrong component</t>
  </si>
  <si>
    <t>Paint peel off</t>
  </si>
  <si>
    <t>Srew Stud issue</t>
  </si>
  <si>
    <t>,</t>
  </si>
  <si>
    <t>CAB INPUT BOX Failure Report by QC Engineer at Factory from APRIL to SEPTEMBER -2026</t>
  </si>
  <si>
    <t>Line #</t>
  </si>
  <si>
    <t>Failure detected 
Area (IPQC)</t>
  </si>
  <si>
    <t xml:space="preserve">Project / Module Type </t>
  </si>
  <si>
    <t>Date of inspection</t>
  </si>
  <si>
    <t>Name of the item
 (Main, Unit / Module / Sub-module / component)</t>
  </si>
  <si>
    <t>Sl No of the item</t>
  </si>
  <si>
    <t>R.Navaneetha</t>
  </si>
  <si>
    <t>CLW-3</t>
  </si>
  <si>
    <t>516309050426001-002</t>
  </si>
  <si>
    <t>TB-1/2 &amp; 2/2 wire interchanged.</t>
  </si>
  <si>
    <t>Operators unfamiliar with wire color codes.</t>
  </si>
  <si>
    <t>Wire corrected as per wiring drawing.</t>
  </si>
  <si>
    <t>Use color coding, diagrams to clearly indicate correct wiring sequences.</t>
  </si>
  <si>
    <t>516309050426005-011</t>
  </si>
  <si>
    <t>17th &amp; 18th wires interchanged in phoenix connector.</t>
  </si>
  <si>
    <t>Operators did not follow identification labels during assembly process</t>
  </si>
  <si>
    <t>Provide work instructions and wiring drawings at work stations.</t>
  </si>
  <si>
    <t>WOAMA SIGNALLING RELAY (Q-51 Relay) not working.</t>
  </si>
  <si>
    <t>Faulty relay supplied by supplier.</t>
  </si>
  <si>
    <t>Faulty Q-51 relay was replaced with a working Q-51 relay.</t>
  </si>
  <si>
    <t>Supplier should ensure relay working condition before supplying relays</t>
  </si>
  <si>
    <t>516309050426015-019</t>
  </si>
  <si>
    <t>516309050426020-023</t>
  </si>
  <si>
    <t>516309050426024-025</t>
  </si>
  <si>
    <t>516309050426026-031</t>
  </si>
  <si>
    <t>516309050426036-039</t>
  </si>
  <si>
    <t>516309050526032-035</t>
  </si>
  <si>
    <t>Loose fitment of CN-1 110VDC 4-pin female MIL connector.</t>
  </si>
  <si>
    <t>Suitable tool is not used for fitting process of CN-1 110VDC 4-pin female connector.</t>
  </si>
  <si>
    <t>Tightened the connector with the buska tool as per the standards.</t>
  </si>
  <si>
    <t>Training should be given &amp; proper tool should be provided  to the operator by the Instructor.</t>
  </si>
  <si>
    <t>Door play observed when it is locked.</t>
  </si>
  <si>
    <t>1. Rough handling while assemblying. 
2. No proper storage of Incoming material at stores.</t>
  </si>
  <si>
    <t>Replaced with another 24 pin phoenix connector.</t>
  </si>
  <si>
    <t>1.Handle with care while operating 
2.Maintain organized storage areas and ensure materials are securely stored in designated areas.</t>
  </si>
  <si>
    <t>Loose fitment of M3*8mm allen head screw at EMI filter PCBA.</t>
  </si>
  <si>
    <t>1.Suitable tool is not used for fixing M3*8mm allen head screws.
2.The instructor did not provide adequate training to use suitable tool for the fixing.</t>
  </si>
  <si>
    <t xml:space="preserve">Tightened the screw with the 3mm allen key tool as per its standards. </t>
  </si>
  <si>
    <t>516309050526046-058</t>
  </si>
  <si>
    <t>516302060526001-005</t>
  </si>
  <si>
    <t>Due to expansion of quater turn panel both locks are not fully locked.</t>
  </si>
  <si>
    <t>Adjusted the contraction of quater turn panel locks.</t>
  </si>
  <si>
    <t>Improve supplier quality (No issues at MCD supplier material).</t>
  </si>
  <si>
    <t>516309050526004-012</t>
  </si>
  <si>
    <t>Loose fitment of TCR at RLY (N/C)13th pin.</t>
  </si>
  <si>
    <t>1.Suitable tool is not used for the fitment of traction cut off relay screw fixing.
2.The instructor did not provide adequate training for the operation.</t>
  </si>
  <si>
    <t>Tightened the pin as per its standards.</t>
  </si>
  <si>
    <t>516313050526001-010</t>
  </si>
  <si>
    <t>516313050526014-017</t>
  </si>
  <si>
    <t>516309050526014-015</t>
  </si>
  <si>
    <t>6th &amp; 8th wires interchanged in phoenix connector.</t>
  </si>
  <si>
    <t>516309050526017-018</t>
  </si>
  <si>
    <t>516309050526019-026</t>
  </si>
  <si>
    <t>516313050526018-027</t>
  </si>
  <si>
    <t>516309050626027-031</t>
  </si>
  <si>
    <t>Loose fitment of MC-24 CAB I/P 12 Pin female MIL connector.</t>
  </si>
  <si>
    <t>Suitable tool is not used for fitting process of MC-24 CAB I/P 12-pin female connector.</t>
  </si>
  <si>
    <t>Tightened the connector with the buska tool as per its standards.</t>
  </si>
  <si>
    <t>516309050626033-034</t>
  </si>
  <si>
    <t>516309050626035-039</t>
  </si>
  <si>
    <t>516313050626028-034</t>
  </si>
  <si>
    <t>516309050626040-041</t>
  </si>
  <si>
    <t>516309050626050-57</t>
  </si>
  <si>
    <t>516309050626058-061</t>
  </si>
  <si>
    <t>516302060726006-021</t>
  </si>
  <si>
    <t>516313050626036-048</t>
  </si>
  <si>
    <t>12th pin has been damaged in 24 pin phoenix connector.</t>
  </si>
  <si>
    <t>516313050626052-055</t>
  </si>
  <si>
    <t>516339080626041-451</t>
  </si>
  <si>
    <t>516339080626053-056</t>
  </si>
  <si>
    <t>516309050626062-065</t>
  </si>
  <si>
    <t>516309050626067-072</t>
  </si>
  <si>
    <t>516309050626074-076</t>
  </si>
  <si>
    <t>516309050626078-087</t>
  </si>
  <si>
    <t>21st pin has been damaged in 24 pin phoenix connector.</t>
  </si>
  <si>
    <t>516313050626058-060</t>
  </si>
  <si>
    <t>17th pin has been damaged in 24 pin phoenix connector.</t>
  </si>
  <si>
    <t>516313050626062-065</t>
  </si>
  <si>
    <t>516309050626089-094</t>
  </si>
  <si>
    <t>516339080726057-074</t>
  </si>
  <si>
    <t>516309050726095-097</t>
  </si>
  <si>
    <t>V.Amritha&amp;M.Harshitha</t>
  </si>
  <si>
    <t>Suitable tool is not used for fixing M3*8mm allen head screws.</t>
  </si>
  <si>
    <t>Proper tool should be provided  to the operator by the Instructor.</t>
  </si>
  <si>
    <t>516309050726099-103</t>
  </si>
  <si>
    <t>516309050726104-113</t>
  </si>
  <si>
    <t>516309050726114-118</t>
  </si>
  <si>
    <t>516309050726120-122</t>
  </si>
  <si>
    <t>516309050726124-126</t>
  </si>
  <si>
    <t>516309050726131-137</t>
  </si>
  <si>
    <t>516309050726138-142</t>
  </si>
  <si>
    <t>516339080626001-040</t>
  </si>
  <si>
    <t>516339080726075-083</t>
  </si>
  <si>
    <t xml:space="preserve">Tightened the connector with the buska tool as per its standards. </t>
  </si>
  <si>
    <t>516339080726085-087</t>
  </si>
  <si>
    <t>Missing of Earth label.</t>
  </si>
  <si>
    <t>1.Due to Inattention of the operator.
2.Person may not be adequately trained to identify components or follow assembly procedures.</t>
  </si>
  <si>
    <t>Placed with the earth label at its position.</t>
  </si>
  <si>
    <t>516339080726089-090</t>
  </si>
  <si>
    <t>516313050726066-075</t>
  </si>
  <si>
    <t>516313050726076-078</t>
  </si>
  <si>
    <t>516313050726082-084</t>
  </si>
  <si>
    <t>2nd &amp; 20th pin wires interchanged in phoenix connector.</t>
  </si>
  <si>
    <t>516313050726086-089</t>
  </si>
  <si>
    <t>516313050726090-093</t>
  </si>
  <si>
    <t>516313050726095-101</t>
  </si>
  <si>
    <t>516309050726145-156</t>
  </si>
  <si>
    <t>Missing of Morssmitt relay 110V DC.</t>
  </si>
  <si>
    <t>Person may not be adequately trained to identify components or follow assembly procedures.</t>
  </si>
  <si>
    <t>Placed with the morssmitt relay 110V DC.</t>
  </si>
  <si>
    <t>Provide detailed Procedures/work instructions at workstations.
Workstations must remain stable, constant movement introduces variability and decreases productivity.</t>
  </si>
  <si>
    <t>516309050726159-173</t>
  </si>
  <si>
    <t>516339080726091-094</t>
  </si>
  <si>
    <t>516339080726096-097</t>
  </si>
  <si>
    <t>516339080726099-111</t>
  </si>
  <si>
    <t>Except 0726108 as it is converted to Conv EMU</t>
  </si>
  <si>
    <t>Reverse placement of CN-1 110V DC label.</t>
  </si>
  <si>
    <t>Placed with the correct position.</t>
  </si>
  <si>
    <t>516339080726113-115</t>
  </si>
  <si>
    <t>516309050726174-181</t>
  </si>
  <si>
    <t>516309050726183-184</t>
  </si>
  <si>
    <t>11th pin has been damaged in 24 pin phoenix connector.</t>
  </si>
  <si>
    <t>516309050726186-190</t>
  </si>
  <si>
    <t>516313050726106-121</t>
  </si>
  <si>
    <t>516309050726191-210</t>
  </si>
  <si>
    <t>516313050726122-135</t>
  </si>
  <si>
    <t>516313050726137-152</t>
  </si>
  <si>
    <t>516309050826211-240</t>
  </si>
  <si>
    <t>516302060726022-023</t>
  </si>
  <si>
    <t>1.line inspection by the line supervisor, Limit unnecessary conversations during critical operations.
2.Workstations must remain stable, constant movement introduces variability and decreases productivity.</t>
  </si>
  <si>
    <t>516302060726025-031</t>
  </si>
  <si>
    <t>516313050826153-158</t>
  </si>
  <si>
    <t>Missing of plain washer for M3*8mm screw at cab termination PCBA.</t>
  </si>
  <si>
    <t>1. Person may not be adequately trained to identify components or follow assembly procedures.
2. Frequent relocation of work stations.
3. No proper organization of hardware material at work stations.</t>
  </si>
  <si>
    <t>Placed with the M3 plane washer for M3*8mm screw.</t>
  </si>
  <si>
    <t>1.Provide detailed Procedures &amp; work instructions at workstations.
2.Workstations must remain stable, constant movement introduces variability and decreases productivity.
3..Maintain organized storage areas and ensure materials are securely stored in designated areas.</t>
  </si>
  <si>
    <t>516313050826160-161</t>
  </si>
  <si>
    <t>516313050826163-168</t>
  </si>
  <si>
    <t>516313050826169-184</t>
  </si>
  <si>
    <t>516309050826241-247</t>
  </si>
  <si>
    <t>516309050826249-252</t>
  </si>
  <si>
    <t>516309050826254-256</t>
  </si>
  <si>
    <t>V.Amritha&amp;J.Malavika</t>
  </si>
  <si>
    <t>516314050826001-002</t>
  </si>
  <si>
    <t>CN-2/22 label observed instead of TB-22/A label.</t>
  </si>
  <si>
    <t>1.Person may not be adequately trained to identify labels as per Harness drawings or follow assembly procedures.
2.Material substitution in Wire harness (E-70 or CCB to Conventional MEMU or EMU)</t>
  </si>
  <si>
    <t>Labels changed as per Harness drawing (Tb-22/A to CN-2/22).</t>
  </si>
  <si>
    <t>1.Provide comprehensive operator training and clear, simplified documentation.
2.Clearly indicate correct labeling sequences.
3.Ensure Harness material are as per its drawing before substitution.</t>
  </si>
  <si>
    <t>516314050826004-006</t>
  </si>
  <si>
    <t>516314050826010-012</t>
  </si>
  <si>
    <t>516314050826015-017</t>
  </si>
  <si>
    <t>516309050826259-265</t>
  </si>
  <si>
    <t>5163090508262567-272</t>
  </si>
  <si>
    <t>516313050826185-187</t>
  </si>
  <si>
    <t>516313050826189-193</t>
  </si>
  <si>
    <t>516313050826197-200</t>
  </si>
  <si>
    <t>516309050826273-279</t>
  </si>
  <si>
    <t>516309050826281-282</t>
  </si>
  <si>
    <t>516314050826019-024</t>
  </si>
  <si>
    <t>The insuffiency of appropriate tools</t>
  </si>
  <si>
    <t>Provide comprehensive operator training and clear, simplified documentation.</t>
  </si>
  <si>
    <t>516314050826028-032</t>
  </si>
  <si>
    <t>Damage of Ferrul for TB-16 wire.</t>
  </si>
  <si>
    <t>Replaced with the new ferrul.</t>
  </si>
  <si>
    <t>516314050826035-050</t>
  </si>
  <si>
    <t>516313050826201-209</t>
  </si>
  <si>
    <t>516313050826211-215</t>
  </si>
  <si>
    <t>Paint peel off to the Enclosure.</t>
  </si>
  <si>
    <t>Coated with the zinc spray.</t>
  </si>
  <si>
    <t>516309050826283-286</t>
  </si>
  <si>
    <t>516314050826051-056</t>
  </si>
  <si>
    <t>Missing of Morssmitt Relay 110V DC.</t>
  </si>
  <si>
    <t>516314050826058-066</t>
  </si>
  <si>
    <t>Labels Interchanged between TB-21 &amp; 22.</t>
  </si>
  <si>
    <t>1.Due to Inattention of the operator.
2.Person may not be adequately trained to identify labels or follow assembly procedures.</t>
  </si>
  <si>
    <t>Placed with the correct labels as per schematic drawings.</t>
  </si>
  <si>
    <t>516314050826068-078</t>
  </si>
  <si>
    <t>516314050826080-082</t>
  </si>
  <si>
    <t>516313050826217-229</t>
  </si>
  <si>
    <t>14th &amp; 15th pin wires interchanged in phoenix connector.</t>
  </si>
  <si>
    <t>Missing of 9th &amp; 10th pin loop Harness.</t>
  </si>
  <si>
    <t>1.Due to Inattention of the operator.
2.Inadequate training by the instructor.</t>
  </si>
  <si>
    <t>Placed with the 9th &amp; 10th loop wire.</t>
  </si>
  <si>
    <t>516309050826287-304</t>
  </si>
  <si>
    <t>516313050826237-251</t>
  </si>
  <si>
    <t>Rust observed Inside the enclousre.</t>
  </si>
  <si>
    <t>No proper storage of Incoming material at stores.</t>
  </si>
  <si>
    <t>Maintain organized storage areas and ensure materials are securely stored in designated areas.</t>
  </si>
  <si>
    <t>516314050826083-088</t>
  </si>
  <si>
    <t xml:space="preserve">M.Laharika &amp; M.Harshitha  </t>
  </si>
  <si>
    <t>516314050826090-096</t>
  </si>
  <si>
    <t>Loose fitment of M3*8mm allen head screw for Cab termination PCBA.</t>
  </si>
  <si>
    <t>516314050826098-102</t>
  </si>
  <si>
    <t>516314050826104-105</t>
  </si>
  <si>
    <t xml:space="preserve">M.Laharika </t>
  </si>
  <si>
    <t>516309050826307-315</t>
  </si>
  <si>
    <t>Placed earth stud at its position.</t>
  </si>
  <si>
    <t>516309050826318-321</t>
  </si>
  <si>
    <t>22nd &amp; 23rd pin wires interchanged in phoenix connector.</t>
  </si>
  <si>
    <t>516338050826003-004</t>
  </si>
  <si>
    <t>6th &amp; 9th pin wires interchanged in phoenix connector.</t>
  </si>
  <si>
    <t>516338050826006-008</t>
  </si>
  <si>
    <t>516338050826013-018</t>
  </si>
  <si>
    <t>Placed with the rating plate.</t>
  </si>
  <si>
    <t>516309050926322-326</t>
  </si>
  <si>
    <t>Missing of CN-1 110V DC Label.</t>
  </si>
  <si>
    <t>Placed with the CN-1 110V DC label at its position.</t>
  </si>
  <si>
    <t>516309050926329-337</t>
  </si>
  <si>
    <t>516309050926338-343</t>
  </si>
  <si>
    <t>516309050926345-348</t>
  </si>
  <si>
    <t>M5 spring washer used in place of M4 spring washer for pheonix connector base fixing.</t>
  </si>
  <si>
    <t xml:space="preserve">
1. Frequent relocation of work stations.
2. No proper organization of hardware material at work stations.</t>
  </si>
  <si>
    <t xml:space="preserve">Placed with M4 spring washer at pheonix connector </t>
  </si>
  <si>
    <t>1.Work stations must remain constant.
2.Hardware materials shall be properly organized and stored in designated locations.</t>
  </si>
  <si>
    <t>516309050926351-352</t>
  </si>
  <si>
    <t>516314050926107-0926111</t>
  </si>
  <si>
    <t>516309050926354-361</t>
  </si>
  <si>
    <t>Loose fitment of Earth stud.</t>
  </si>
  <si>
    <t>516309050926363-365</t>
  </si>
  <si>
    <t>516309050926367-376</t>
  </si>
  <si>
    <t>516309050926378-379</t>
  </si>
  <si>
    <t>CLW-2</t>
  </si>
  <si>
    <t>516309050926380-381</t>
  </si>
  <si>
    <t>516309050926383-387</t>
  </si>
  <si>
    <t>23rd  pin has been damaged in 24 pin phoenix connector.</t>
  </si>
  <si>
    <t>516309050926389-392</t>
  </si>
  <si>
    <t>Loose fitment of M3*8mm allen head screw for Cab termination PCBA.
(screw has been broken in the stud while tightening).</t>
  </si>
  <si>
    <t>1.The instructor did not provide adequate training to use suitable allen key for the fixing
2.Due to Inattention of the operator while performing the critical operations.</t>
  </si>
  <si>
    <t>Re-assembly done in another enclosure.</t>
  </si>
  <si>
    <t>1.Training should be given before performing the task.
2.Fixing of screw should be done carefully.</t>
  </si>
  <si>
    <t>516309050926394-395</t>
  </si>
  <si>
    <t>516313050926253-263</t>
  </si>
  <si>
    <t>Morssmitt Relay 110V DC not glowing.</t>
  </si>
  <si>
    <t>Faulty Morssmitt relay was replaced with a working Morssmitt relay.</t>
  </si>
  <si>
    <t>Supplier should Ensure relay working before supplying relays.</t>
  </si>
  <si>
    <t>516313050926267-268</t>
  </si>
  <si>
    <t>14th pin has been damaged in 24 pin phoenix connector.</t>
  </si>
  <si>
    <t>516313050926271-272</t>
  </si>
  <si>
    <t>Relay fault.</t>
  </si>
  <si>
    <t>Replace the Faulty relay with new one.</t>
  </si>
  <si>
    <t>Supplier should Ensure relay working before supplying relays</t>
  </si>
  <si>
    <t>Tightened the earth stud with nut driver.</t>
  </si>
  <si>
    <t>516309050926072-078</t>
  </si>
  <si>
    <t>M5 plain washer used in place of M4 plain washer for pheonix connector base fixing.</t>
  </si>
  <si>
    <t>Placed with M4 spring washer at pheonix connector.</t>
  </si>
  <si>
    <t>516313050926277-279</t>
  </si>
  <si>
    <t>516313050926281-284</t>
  </si>
  <si>
    <t>516309050926396-397</t>
  </si>
  <si>
    <t>Loose fitment of CN-1 110V DC 4-pin female MIL connector.</t>
  </si>
  <si>
    <t>516309050926399-409</t>
  </si>
  <si>
    <t>516339200926001-003</t>
  </si>
  <si>
    <t>516339200926005-014</t>
  </si>
  <si>
    <t>516338050926021-022</t>
  </si>
  <si>
    <t>13th pin has been damaged in 24 pin phoenix connector.</t>
  </si>
  <si>
    <t>516338050926024-026</t>
  </si>
  <si>
    <t>516338050926028-029</t>
  </si>
  <si>
    <t>516338050926031-033</t>
  </si>
  <si>
    <t>516338050926035-037</t>
  </si>
  <si>
    <t>516338050926039-040</t>
  </si>
  <si>
    <t>516301050926001-004</t>
  </si>
  <si>
    <t>516301050926006-008</t>
  </si>
  <si>
    <t>516301050926010-016</t>
  </si>
  <si>
    <t>516301050926018-020</t>
  </si>
  <si>
    <t>516314050926115-116</t>
  </si>
  <si>
    <t>516314050926118-124</t>
  </si>
  <si>
    <t>516339200926017-025</t>
  </si>
  <si>
    <t>Missing of terminal block end plates at TB's.</t>
  </si>
  <si>
    <t>Placed with the terminal block end plattes beside the TB's.</t>
  </si>
  <si>
    <t xml:space="preserve">Tightened the screw with the 3mm allen key tool as per its standards </t>
  </si>
  <si>
    <t>516339200926028-032</t>
  </si>
  <si>
    <t>516301050926021-025</t>
  </si>
  <si>
    <t>516301050926027-040</t>
  </si>
  <si>
    <t>516315050926001-004</t>
  </si>
  <si>
    <t>516315050926006-007</t>
  </si>
  <si>
    <t>516315050926009-012</t>
  </si>
  <si>
    <t>516315050926014-016</t>
  </si>
  <si>
    <t>516314050926127-129</t>
  </si>
  <si>
    <t>516314050926131-132</t>
  </si>
  <si>
    <t>516339200926033-036</t>
  </si>
  <si>
    <t>Loose connection of J2 connector at EMI filter PCBA.</t>
  </si>
  <si>
    <t>516339200926038-040</t>
  </si>
  <si>
    <t>516339200926043-045</t>
  </si>
  <si>
    <t>Missing of M6 Plain &amp; Spring washers at earth stud.</t>
  </si>
  <si>
    <t>516339200926047-062</t>
  </si>
  <si>
    <t>RFID Failure Summary – April to September _2026</t>
  </si>
  <si>
    <t>RFID Poweupply Unit</t>
  </si>
  <si>
    <t>RFID POWER SUPPLY</t>
  </si>
  <si>
    <t>Supplier miatake</t>
  </si>
  <si>
    <t>Missing component</t>
  </si>
  <si>
    <t xml:space="preserve">Scratches </t>
  </si>
  <si>
    <t>Wrong material</t>
  </si>
  <si>
    <t>Wrong operating</t>
  </si>
  <si>
    <t>Onboard (Loco) KAVACH - IN_HOUSE FAILURES - ANALYSIS</t>
  </si>
  <si>
    <t>Failure Report by QC Engineer at Factory</t>
  </si>
  <si>
    <t>Rework
 QTY ( Nos)</t>
  </si>
  <si>
    <t>Name of Failed item
 (Main, Unit / Module / Sub-module / component)</t>
  </si>
  <si>
    <t>G.Sravanthi</t>
  </si>
  <si>
    <t>516329200426001-018</t>
  </si>
  <si>
    <t>Mr. Rajinikanth</t>
  </si>
  <si>
    <t>5163292004260019</t>
  </si>
  <si>
    <t>Loose fitment of Top cover M4*12mm socket head screws.</t>
  </si>
  <si>
    <t>Due to no proper usage of suitable tool.</t>
  </si>
  <si>
    <t>Proper fixing of M4*12mm allen head screws with 3mm allen key.</t>
  </si>
  <si>
    <t>5163292004260020-025</t>
  </si>
  <si>
    <t>516329200426026-039</t>
  </si>
  <si>
    <t>516329200426040-050</t>
  </si>
  <si>
    <t>516329200426051-070</t>
  </si>
  <si>
    <t>516329200426071-080</t>
  </si>
  <si>
    <t>516329200526081-102</t>
  </si>
  <si>
    <t>516329200526103-114</t>
  </si>
  <si>
    <t>516329200526115-117</t>
  </si>
  <si>
    <t>Scratches on the enclosure</t>
  </si>
  <si>
    <t>Incorrect material handling procedure</t>
  </si>
  <si>
    <t>Paint coated at the affected areas</t>
  </si>
  <si>
    <t>516329200526119-126</t>
  </si>
  <si>
    <t xml:space="preserve">Rekha </t>
  </si>
  <si>
    <t>516329200526127-134</t>
  </si>
  <si>
    <t>Rekha</t>
  </si>
  <si>
    <t>Observed paint peel off on enclosure</t>
  </si>
  <si>
    <t>Use good-quality paint</t>
  </si>
  <si>
    <t>516329200526136-141</t>
  </si>
  <si>
    <t>516329200526147-150</t>
  </si>
  <si>
    <t>516329200526151-152</t>
  </si>
  <si>
    <t>516329200526153-157</t>
  </si>
  <si>
    <t>observed rust to the enclosure at bottom side</t>
  </si>
  <si>
    <t>No proper maintanance of incoming material</t>
  </si>
  <si>
    <t>Cleaned with IPA solution and applied zinc spray coating</t>
  </si>
  <si>
    <t>Supplier Mistakes</t>
  </si>
  <si>
    <t>516329200526159-162</t>
  </si>
  <si>
    <t>516329200626163-172</t>
  </si>
  <si>
    <t>516329200626173-182</t>
  </si>
  <si>
    <t xml:space="preserve">Observed rust to the bottom side of the enclosure </t>
  </si>
  <si>
    <t>516329200626184-192</t>
  </si>
  <si>
    <t>516329200626193-224</t>
  </si>
  <si>
    <t>516329200626225-246</t>
  </si>
  <si>
    <t>516329200626247-248</t>
  </si>
  <si>
    <t>Loose fitment of M3*8mm socket head screw for PCBA.</t>
  </si>
  <si>
    <t>Proper fixinng of M3*8mm socket head screw with 2.5mm allen key</t>
  </si>
  <si>
    <t>516329200626250-255</t>
  </si>
  <si>
    <t xml:space="preserve">Missing of Name plate </t>
  </si>
  <si>
    <t>Module offered to QC without reviting the name plate.</t>
  </si>
  <si>
    <t>Name plated revited on the module.</t>
  </si>
  <si>
    <t>Training should be given to the operator to perform complete module assembly.</t>
  </si>
  <si>
    <t>516329200626257-261</t>
  </si>
  <si>
    <t>516329200626262-281</t>
  </si>
  <si>
    <t>516329200626282-296</t>
  </si>
  <si>
    <t>516329200626297-309</t>
  </si>
  <si>
    <t xml:space="preserve">V.Amritha </t>
  </si>
  <si>
    <t>516329200626310-311</t>
  </si>
  <si>
    <t xml:space="preserve">Hole inside of the enclosure </t>
  </si>
  <si>
    <t>516329200626315-318</t>
  </si>
  <si>
    <t xml:space="preserve">Rust  enclosure at bottom side </t>
  </si>
  <si>
    <t>516329200626320-331</t>
  </si>
  <si>
    <t>516329200626332-350</t>
  </si>
  <si>
    <t>516329200626351-358</t>
  </si>
  <si>
    <t>516329200626359-365</t>
  </si>
  <si>
    <t>5163292006263566</t>
  </si>
  <si>
    <t>5163292006263567</t>
  </si>
  <si>
    <t>5163292006263568</t>
  </si>
  <si>
    <t>Loose fitment of M6*15mm socket head screws for base plate fixing.</t>
  </si>
  <si>
    <t>Proper fixing of M6*15mm socket head screw with 5mm allen key.</t>
  </si>
  <si>
    <t>5163292006263569-381</t>
  </si>
  <si>
    <t>516329200626382-389</t>
  </si>
  <si>
    <t>516329200626390-399</t>
  </si>
  <si>
    <t xml:space="preserve">Observed rust to the enclosure at bottom side </t>
  </si>
  <si>
    <t>516329200626401-409</t>
  </si>
  <si>
    <t>516329200626410-438</t>
  </si>
  <si>
    <t>516329200626439-457</t>
  </si>
  <si>
    <t>516329200626459-473</t>
  </si>
  <si>
    <t>516329200626474-481</t>
  </si>
  <si>
    <t>516329200626482-496</t>
  </si>
  <si>
    <t>516329200626497-501</t>
  </si>
  <si>
    <t>51632900726503-504</t>
  </si>
  <si>
    <t>51632900726505-514</t>
  </si>
  <si>
    <t>51632900726515-519</t>
  </si>
  <si>
    <t>51632900726521-527</t>
  </si>
  <si>
    <t>51632900726529-540</t>
  </si>
  <si>
    <t>51632900726541-560</t>
  </si>
  <si>
    <t>51632900726561-572</t>
  </si>
  <si>
    <t>516329200726573-580</t>
  </si>
  <si>
    <t>Loose fitment of J1 harness connector to PCBA.</t>
  </si>
  <si>
    <t>51632900726582-588</t>
  </si>
  <si>
    <t>516329200726589-600</t>
  </si>
  <si>
    <t xml:space="preserve">R.Meena </t>
  </si>
  <si>
    <t>51632900726601-604</t>
  </si>
  <si>
    <t xml:space="preserve">Received Label holes not as specified in Mechanical drawing </t>
  </si>
  <si>
    <t>51632920072606-611</t>
  </si>
  <si>
    <t>51632920072613-620</t>
  </si>
  <si>
    <t>Loose fitment of M3*8mm socket head screws for PCBA.</t>
  </si>
  <si>
    <t>51632920072623-631</t>
  </si>
  <si>
    <t>51632920072633-636</t>
  </si>
  <si>
    <t>51632920072638-644</t>
  </si>
  <si>
    <t>51632920072646-647</t>
  </si>
  <si>
    <t>51632920072649-651</t>
  </si>
  <si>
    <t>51632920072653-657</t>
  </si>
  <si>
    <t>51632920072659-668</t>
  </si>
  <si>
    <t>M.Rahul</t>
  </si>
  <si>
    <t>516329200726669-673</t>
  </si>
  <si>
    <t>5163292007266674</t>
  </si>
  <si>
    <t>5163292007266675-692</t>
  </si>
  <si>
    <t>T.Sharagrace</t>
  </si>
  <si>
    <t>516329200726694-699</t>
  </si>
  <si>
    <t>516329200726702-704</t>
  </si>
  <si>
    <t>516329200726708-712</t>
  </si>
  <si>
    <t>516329200726713-715</t>
  </si>
  <si>
    <t>516329200726718-724</t>
  </si>
  <si>
    <t>V.Amritha  M.Harshitha</t>
  </si>
  <si>
    <t>516329200726725-735</t>
  </si>
  <si>
    <t>516329200726737-740</t>
  </si>
  <si>
    <t>516329200726742-754</t>
  </si>
  <si>
    <t>516329200726759-760</t>
  </si>
  <si>
    <t>516329200726762-763</t>
  </si>
  <si>
    <t>516329200726765-774</t>
  </si>
  <si>
    <t>516329200726776-788</t>
  </si>
  <si>
    <t>516329200726789-802</t>
  </si>
  <si>
    <t>516329200726804-807</t>
  </si>
  <si>
    <t>516329200726809-814</t>
  </si>
  <si>
    <t>516329200726815-817</t>
  </si>
  <si>
    <t>516329200726819-823</t>
  </si>
  <si>
    <t>516329200726825-836</t>
  </si>
  <si>
    <t>516329200726841-843</t>
  </si>
  <si>
    <t>516329200726845-846</t>
  </si>
  <si>
    <t>51632900726847-849</t>
  </si>
  <si>
    <t>Observed dust in enclosure</t>
  </si>
  <si>
    <t>516329200726853-864</t>
  </si>
  <si>
    <t>516329200726866-884</t>
  </si>
  <si>
    <t>516329200726886-889</t>
  </si>
  <si>
    <t>516329200726894-896</t>
  </si>
  <si>
    <t>516329200726898-899</t>
  </si>
  <si>
    <t>Replaced with new name plate.</t>
  </si>
  <si>
    <t>Due to Misalignment between connector and PCB</t>
  </si>
  <si>
    <t>Re-align the J1 harness connector correctly</t>
  </si>
  <si>
    <t>Train operators on the correct connector positioning and assembly procedure.</t>
  </si>
  <si>
    <t>516329200726903-905</t>
  </si>
  <si>
    <t>516329200726907-908</t>
  </si>
  <si>
    <t>516329200726911-922</t>
  </si>
  <si>
    <t>Loose fitment of CN-1 12 pin female mil connector.</t>
  </si>
  <si>
    <t>516329200726924-929</t>
  </si>
  <si>
    <t>516329200726932-936</t>
  </si>
  <si>
    <t>516329200726938-948</t>
  </si>
  <si>
    <t>516329200726952-966</t>
  </si>
  <si>
    <t>516329200726968-969</t>
  </si>
  <si>
    <t>Loose fitment of MC-20 male mil connector</t>
  </si>
  <si>
    <t>516329200726971-975</t>
  </si>
  <si>
    <t>516329200726976-984</t>
  </si>
  <si>
    <t>516329200726986-990</t>
  </si>
  <si>
    <t>516329200726992-999</t>
  </si>
  <si>
    <t>516329200761007-1011</t>
  </si>
  <si>
    <t>516329200761014-1022</t>
  </si>
  <si>
    <t>516329200761023--1025</t>
  </si>
  <si>
    <t>516329200761029-1030</t>
  </si>
  <si>
    <t>516329200761032-1033</t>
  </si>
  <si>
    <t>516329200761035-1041</t>
  </si>
  <si>
    <t>516329200761044-1054</t>
  </si>
  <si>
    <t>516329200761060-1074</t>
  </si>
  <si>
    <t>516329200761075-1085</t>
  </si>
  <si>
    <t>516329200761087-1091</t>
  </si>
  <si>
    <t>516329200761093-1096</t>
  </si>
  <si>
    <t>516329200761097-1099</t>
  </si>
  <si>
    <t>516329200761101-1102</t>
  </si>
  <si>
    <t>516329200761105-1107</t>
  </si>
  <si>
    <t>516329200761109-1111</t>
  </si>
  <si>
    <t>516329200761113-1127</t>
  </si>
  <si>
    <t>516329200761129-1133</t>
  </si>
  <si>
    <t>516329200761138-1140</t>
  </si>
  <si>
    <t>516329200761142-1146</t>
  </si>
  <si>
    <t>516329200861147-1148</t>
  </si>
  <si>
    <t>516329200861150-1152</t>
  </si>
  <si>
    <t>516329200861154-1155</t>
  </si>
  <si>
    <t>516329200861157-1164</t>
  </si>
  <si>
    <t xml:space="preserve">Observed scratches on the enclosure </t>
  </si>
  <si>
    <t>516329200861167-1174</t>
  </si>
  <si>
    <t>516329200861175-1176</t>
  </si>
  <si>
    <t>516329200861179-1184</t>
  </si>
  <si>
    <t>516329200861185-1200</t>
  </si>
  <si>
    <t>5163292008261205 - 1242</t>
  </si>
  <si>
    <t>516329200861244-1245</t>
  </si>
  <si>
    <t>516329200861248-1268</t>
  </si>
  <si>
    <t>516329200861269-1306</t>
  </si>
  <si>
    <t>516329200861307-1343</t>
  </si>
  <si>
    <t>516329200861344-1358</t>
  </si>
  <si>
    <t>V.Amritha,M.Rahul</t>
  </si>
  <si>
    <t>516329200861359-1388</t>
  </si>
  <si>
    <t>516329200861389-1395</t>
  </si>
  <si>
    <t>516329200861396-1400</t>
  </si>
  <si>
    <t>516329200861401-1405</t>
  </si>
  <si>
    <t>516329200861407-1420</t>
  </si>
  <si>
    <t>516329200861421-1452</t>
  </si>
  <si>
    <t>516329200861453-1474</t>
  </si>
  <si>
    <t>516329200861475-1520</t>
  </si>
  <si>
    <t>516329200861521-1523</t>
  </si>
  <si>
    <t>516329200861525-1542</t>
  </si>
  <si>
    <t>516329200861544-1548</t>
  </si>
  <si>
    <t>516329200861549-1553</t>
  </si>
  <si>
    <t>516329200861555-1564</t>
  </si>
  <si>
    <t>516329200861566-1580</t>
  </si>
  <si>
    <t>516329200861581-1599</t>
  </si>
  <si>
    <t>516329200861600-1642</t>
  </si>
  <si>
    <t>516329200861644-1649</t>
  </si>
  <si>
    <t>516329200861652-1682</t>
  </si>
  <si>
    <t>516329200821683-1698</t>
  </si>
  <si>
    <t>516329200821699-1709</t>
  </si>
  <si>
    <t>516329200821711-1714</t>
  </si>
  <si>
    <t>516329200821715-1730</t>
  </si>
  <si>
    <t>Improper of rating plate</t>
  </si>
  <si>
    <t>Rating plated revited on the module.</t>
  </si>
  <si>
    <t>516329200861733-1774</t>
  </si>
  <si>
    <t>516329200961776-1785</t>
  </si>
  <si>
    <t>516329200961787-1791</t>
  </si>
  <si>
    <t>516329200961793-1800</t>
  </si>
  <si>
    <t>516329200961801-1821</t>
  </si>
  <si>
    <t>516329200961822-1823</t>
  </si>
  <si>
    <t>Loose fitment (M3*8mm PCBA screw)</t>
  </si>
  <si>
    <t>516329200961825-1830</t>
  </si>
  <si>
    <t>516329200961833-1834</t>
  </si>
  <si>
    <t>516329200961836-1837</t>
  </si>
  <si>
    <t>516329200961839-1844</t>
  </si>
  <si>
    <t>516329200961846-1850</t>
  </si>
  <si>
    <t>516329200961852-1855</t>
  </si>
  <si>
    <t>516329200961856-1874</t>
  </si>
  <si>
    <t>Improper fixing of rating plate</t>
  </si>
  <si>
    <t>516329200961876-1889</t>
  </si>
  <si>
    <t>516329200961891-1894</t>
  </si>
  <si>
    <t>516329200961896-1900</t>
  </si>
  <si>
    <t>516329200961901-1904</t>
  </si>
  <si>
    <t>516329200961906-1914</t>
  </si>
  <si>
    <t>516329200961916-1932</t>
  </si>
  <si>
    <t>516329200961933-1996</t>
  </si>
  <si>
    <t>516329200961999-2014</t>
  </si>
  <si>
    <t>516329200962016-2031</t>
  </si>
  <si>
    <t>516329200962033-2036</t>
  </si>
  <si>
    <t>V.L. Nithin</t>
  </si>
  <si>
    <t>516329200962037-2072</t>
  </si>
  <si>
    <t>516329200962073-2104</t>
  </si>
  <si>
    <t>516329200962105-2109</t>
  </si>
  <si>
    <t>516329200962111-2115</t>
  </si>
  <si>
    <t>516329200962117-2120</t>
  </si>
  <si>
    <t>Missing of Name plate &amp;Missing of label CN-1RFID PS-1.</t>
  </si>
  <si>
    <t>516329200962122-2144</t>
  </si>
  <si>
    <t>M.Rahul,E.Vamshi</t>
  </si>
  <si>
    <t>516329200962145-2178</t>
  </si>
  <si>
    <t>516329200962179-2184</t>
  </si>
  <si>
    <t>M.Rahul,S.Kajal</t>
  </si>
  <si>
    <t>516329200962185-2192</t>
  </si>
  <si>
    <t>516329200962196-2200</t>
  </si>
  <si>
    <t>516329200962202-2215</t>
  </si>
  <si>
    <t>516329200962216-2226</t>
  </si>
  <si>
    <t>516329200962227-2257</t>
  </si>
  <si>
    <t>M.Laharikha,M.Rahul</t>
  </si>
  <si>
    <t>516329200962258-2308</t>
  </si>
  <si>
    <t>516329200962309-2322</t>
  </si>
  <si>
    <t>M.Rahul,S.Kajal,T.Sharagrace</t>
  </si>
  <si>
    <t>516329200962323-2371</t>
  </si>
  <si>
    <t>516329200962372-2382</t>
  </si>
  <si>
    <t>SPDM Failure Summary April - September 2026</t>
  </si>
  <si>
    <t>SPDM</t>
  </si>
  <si>
    <t>Item / Module Name</t>
  </si>
  <si>
    <t>Production QTY</t>
  </si>
  <si>
    <t>Accepted QTY</t>
  </si>
  <si>
    <t>Defect Rate (%)</t>
  </si>
  <si>
    <t>SPEEDOMETER-1</t>
  </si>
  <si>
    <t>SPRRDOMETER-2</t>
  </si>
  <si>
    <t>Air leakages</t>
  </si>
  <si>
    <t>Bend</t>
  </si>
  <si>
    <t>SPDM Failure Report by QC Engineer at Factory</t>
  </si>
  <si>
    <t>Failure detected
 Area IPQC</t>
  </si>
  <si>
    <t>Date of occurrence
 of failures</t>
  </si>
  <si>
    <t>Production Qty</t>
  </si>
  <si>
    <t>Accepted Qty</t>
  </si>
  <si>
    <t>Rework Qty</t>
  </si>
  <si>
    <t>"Observed Problem
(First information Report)"</t>
  </si>
  <si>
    <t>R.MEENA
R.NAVANEETHA
G.SRAVANTHI</t>
  </si>
  <si>
    <t>Loose fitment of MC-21 male MIL Connector.</t>
  </si>
  <si>
    <t>Operator mistake during assembly</t>
  </si>
  <si>
    <t>Air Leakage</t>
  </si>
  <si>
    <t>516300030426002-019</t>
  </si>
  <si>
    <t>516300040426001-008</t>
  </si>
  <si>
    <t>Air leakage from Enclosure.</t>
  </si>
  <si>
    <t>Transit damages. Gap between enclosure &amp; FRP top cover  due to bend at corners of the enclosure.</t>
  </si>
  <si>
    <t>Enclosure Compact had changed</t>
  </si>
  <si>
    <t>Packing of enclosures at vendor's place to be improved. 
Care to be taken during transportation.
Care to be taken for proper preservation at stores.
Care to be taken at the time of internal movement during production.</t>
  </si>
  <si>
    <t>Loose fitment of FRP top cover and enclosure screws observed air leakage .</t>
  </si>
  <si>
    <t>516300040426012 - 019</t>
  </si>
  <si>
    <t>R.MEENA</t>
  </si>
  <si>
    <t>516300030426020-21</t>
  </si>
  <si>
    <t>516300030426023 - 025</t>
  </si>
  <si>
    <t>516300040426020-025</t>
  </si>
  <si>
    <t>516300030426026 - 028</t>
  </si>
  <si>
    <t>Air leakage from CN-1 female MIL connector.</t>
  </si>
  <si>
    <t>516300030426030 -035</t>
  </si>
  <si>
    <t>516300040426026-029</t>
  </si>
  <si>
    <t>516300040426031-035</t>
  </si>
  <si>
    <t>516300040526036 - 045</t>
  </si>
  <si>
    <t>516300030526036-038</t>
  </si>
  <si>
    <t>516300030526041-049</t>
  </si>
  <si>
    <t>516300040526046-051</t>
  </si>
  <si>
    <t>516300030526051-057</t>
  </si>
  <si>
    <t>Wrong riviting of MIL Connector MC-21 label</t>
  </si>
  <si>
    <t>516300030526059 - 063</t>
  </si>
  <si>
    <t>516300040526052- 054</t>
  </si>
  <si>
    <t>516300040526056 - 063</t>
  </si>
  <si>
    <t>V.Amritha &amp; R.Meena</t>
  </si>
  <si>
    <t>516300030526064-065</t>
  </si>
  <si>
    <t>Rust inside Enclosure.</t>
  </si>
  <si>
    <t>516300030526068-072</t>
  </si>
  <si>
    <t>516300040526064-069</t>
  </si>
  <si>
    <t>516300030526071 - 072</t>
  </si>
  <si>
    <t>516300030526074 - 075</t>
  </si>
  <si>
    <t>516300040526073-075</t>
  </si>
  <si>
    <t>D.Srishanth Reddy &amp; R.MEENA</t>
  </si>
  <si>
    <t>516300030626076-085</t>
  </si>
  <si>
    <t>R.MEENA
R.NAVANEETHA</t>
  </si>
  <si>
    <t>516300040626076-085</t>
  </si>
  <si>
    <t xml:space="preserve">
R.NAVANEETHA &amp; R.MEENA</t>
  </si>
  <si>
    <t>516300030626086-095</t>
  </si>
  <si>
    <t>516300040626086-095</t>
  </si>
  <si>
    <t>516300030626096-111</t>
  </si>
  <si>
    <t>5163000306260112</t>
  </si>
  <si>
    <t>Loose fitment of  PCBA M3*8mm Socket head screw with spring and plain washer.</t>
  </si>
  <si>
    <t>Assembly Error</t>
  </si>
  <si>
    <t>1.Reworked all defective assemblies and corrected loose fitment
2. Conducted 100% inspection before release.</t>
  </si>
  <si>
    <t>Double plain washers at FRP top cover.</t>
  </si>
  <si>
    <t>5163000306260113-116</t>
  </si>
  <si>
    <t>5163000306260117</t>
  </si>
  <si>
    <t>5163000306260118-121</t>
  </si>
  <si>
    <t>5163000306260122</t>
  </si>
  <si>
    <t>516300040626112-113</t>
  </si>
  <si>
    <t>516300040626115 - 116</t>
  </si>
  <si>
    <t>516300040626118 - 122</t>
  </si>
  <si>
    <t>5163000306260123-124</t>
  </si>
  <si>
    <t>5163000306260125</t>
  </si>
  <si>
    <t>5163000306260126-130</t>
  </si>
  <si>
    <t>5163000306260131</t>
  </si>
  <si>
    <t>5163000306260132-134</t>
  </si>
  <si>
    <t>5163000306260135</t>
  </si>
  <si>
    <t>516300040626123-126</t>
  </si>
  <si>
    <t>516300040626128-132</t>
  </si>
  <si>
    <t>516300040626134 - 135</t>
  </si>
  <si>
    <t>5163000306260136-141</t>
  </si>
  <si>
    <t>5163000306260142</t>
  </si>
  <si>
    <t>516300040626136-142</t>
  </si>
  <si>
    <t>5163000306260143-162</t>
  </si>
  <si>
    <t>516300030626163-172</t>
  </si>
  <si>
    <t>Scratches on FRP top cover.</t>
  </si>
  <si>
    <t>516300040626143-152</t>
  </si>
  <si>
    <t>Air lekage MC-23 male  MIL connector.</t>
  </si>
  <si>
    <t>516300040626156-157</t>
  </si>
  <si>
    <t>516300040626159-162</t>
  </si>
  <si>
    <t>516300040626163-172</t>
  </si>
  <si>
    <t>516300030626163-164</t>
  </si>
  <si>
    <t>Wrong  label rivited at MC-21 instead of MC-23.</t>
  </si>
  <si>
    <t xml:space="preserve">over sight operator missed to paste labei due to no photo refernce at station on working area </t>
  </si>
  <si>
    <t xml:space="preserve">label issue </t>
  </si>
  <si>
    <t>516300030626166-169</t>
  </si>
  <si>
    <t>516300030626171-178</t>
  </si>
  <si>
    <t>516300030626180-188</t>
  </si>
  <si>
    <t>516300040626173-176</t>
  </si>
  <si>
    <t>516300040626178-182</t>
  </si>
  <si>
    <t>516300040626184-188</t>
  </si>
  <si>
    <t>516300040626189-198</t>
  </si>
  <si>
    <t>516300030626189-190</t>
  </si>
  <si>
    <t>516300030626192-194</t>
  </si>
  <si>
    <t>516300030626196-198</t>
  </si>
  <si>
    <t>516300040626199-213</t>
  </si>
  <si>
    <t>516300030626199-210</t>
  </si>
  <si>
    <t>516300060626212-213</t>
  </si>
  <si>
    <t>516300030626214-218</t>
  </si>
  <si>
    <t>516300040626214-225</t>
  </si>
  <si>
    <t>516300040626226-228</t>
  </si>
  <si>
    <t>516300030626219-226</t>
  </si>
  <si>
    <t>516300030626229-238</t>
  </si>
  <si>
    <t>516300040626229-238</t>
  </si>
  <si>
    <t>516300030626239-243</t>
  </si>
  <si>
    <t>516300040626239-243</t>
  </si>
  <si>
    <t>G.Sravanthi &amp; R.Meena</t>
  </si>
  <si>
    <t>516300030626244-251</t>
  </si>
  <si>
    <t>516300040626244-251</t>
  </si>
  <si>
    <t>516300040626252-260</t>
  </si>
  <si>
    <t>516300030626252-256</t>
  </si>
  <si>
    <t>516300030626258-260</t>
  </si>
  <si>
    <t>516300030726261-269</t>
  </si>
  <si>
    <t>516300040726261-269</t>
  </si>
  <si>
    <t>516300040726270-285</t>
  </si>
  <si>
    <t>516300030726270-278</t>
  </si>
  <si>
    <t>516300030726280-285</t>
  </si>
  <si>
    <t>516300030726286-297</t>
  </si>
  <si>
    <t>516300040726286-297</t>
  </si>
  <si>
    <t>516300040726298-303</t>
  </si>
  <si>
    <t>516300030726300-303</t>
  </si>
  <si>
    <t>R.Meena &amp; V.Amritha</t>
  </si>
  <si>
    <t>516300030726304-311</t>
  </si>
  <si>
    <t>516300040726304-311</t>
  </si>
  <si>
    <t>R.Meena &amp; Rahul</t>
  </si>
  <si>
    <t>516300030726312-324</t>
  </si>
  <si>
    <t>516300030726326-329</t>
  </si>
  <si>
    <t>516300030726331-333</t>
  </si>
  <si>
    <t>516300040726312-313</t>
  </si>
  <si>
    <t>Improper blue sticker details at Enclosure</t>
  </si>
  <si>
    <t>516300040726315-321</t>
  </si>
  <si>
    <t>516300040726323-333</t>
  </si>
  <si>
    <t>516300030726334-339</t>
  </si>
  <si>
    <t>516300040726334-339</t>
  </si>
  <si>
    <t>14/0702026</t>
  </si>
  <si>
    <t>516300030726340-352</t>
  </si>
  <si>
    <t>516300030726355-356</t>
  </si>
  <si>
    <t>516300040726340-357</t>
  </si>
  <si>
    <t>16/0702026</t>
  </si>
  <si>
    <t>516300030726358-361</t>
  </si>
  <si>
    <t>516300040726358-361</t>
  </si>
  <si>
    <t>Loose fitment of M4*20 mm screw at FRP  top cover.</t>
  </si>
  <si>
    <t>516300030726365-371</t>
  </si>
  <si>
    <t>516300040726362-366</t>
  </si>
  <si>
    <t>516300040726367-368</t>
  </si>
  <si>
    <t xml:space="preserve">Module offered to QC with Improper reviting </t>
  </si>
  <si>
    <t>516300040726370-371</t>
  </si>
  <si>
    <t>516300030726374-376</t>
  </si>
  <si>
    <t>Wrong Rating Plate Serial number</t>
  </si>
  <si>
    <t>516300030726378-401</t>
  </si>
  <si>
    <t>516300040726378-391</t>
  </si>
  <si>
    <t>516300040726395-401</t>
  </si>
  <si>
    <t>516300030726402-417</t>
  </si>
  <si>
    <t>516300040976402-409</t>
  </si>
  <si>
    <t>516300040726411-413</t>
  </si>
  <si>
    <t>516300040726415-417</t>
  </si>
  <si>
    <t>516300030726418-433</t>
  </si>
  <si>
    <t>516300040726418-423</t>
  </si>
  <si>
    <t>516300040726425-433</t>
  </si>
  <si>
    <t>516300030726434-441</t>
  </si>
  <si>
    <t>516300040726434-438</t>
  </si>
  <si>
    <t>516300040726440-441</t>
  </si>
  <si>
    <t>516300040726442-443</t>
  </si>
  <si>
    <t>516300040726447-449</t>
  </si>
  <si>
    <t>51630003072643-446</t>
  </si>
  <si>
    <t>516300030726448-449</t>
  </si>
  <si>
    <t>516300030726450-458</t>
  </si>
  <si>
    <t>516300040726451-458</t>
  </si>
  <si>
    <t>516300040726459-474</t>
  </si>
  <si>
    <t>516300030726459-473</t>
  </si>
  <si>
    <t>516300030726475-479</t>
  </si>
  <si>
    <t>516300040726475-479</t>
  </si>
  <si>
    <t>516300030726480-484</t>
  </si>
  <si>
    <t>516300030726486-490</t>
  </si>
  <si>
    <t>516300040726480-481</t>
  </si>
  <si>
    <t>516300040726483-484</t>
  </si>
  <si>
    <t>516300040726486-490</t>
  </si>
  <si>
    <t>516300030726491-493</t>
  </si>
  <si>
    <t>516300030726495-505</t>
  </si>
  <si>
    <t>516300040726491-497</t>
  </si>
  <si>
    <t>516300040726499-505</t>
  </si>
  <si>
    <t>516300030726506-515</t>
  </si>
  <si>
    <t>516300040726507-515</t>
  </si>
  <si>
    <t>516300030726516-524</t>
  </si>
  <si>
    <t>516300040726516-517</t>
  </si>
  <si>
    <t>516300040726519-520</t>
  </si>
  <si>
    <t>516300040726522-525</t>
  </si>
  <si>
    <t>516300030726526-534</t>
  </si>
  <si>
    <t>516300030726536-539</t>
  </si>
  <si>
    <t>516300030726541-549</t>
  </si>
  <si>
    <t>516300030726551-556</t>
  </si>
  <si>
    <t>516300040726526-556</t>
  </si>
  <si>
    <t>516300030826558-586</t>
  </si>
  <si>
    <t>516300040826557-586</t>
  </si>
  <si>
    <t>516300030726587-588</t>
  </si>
  <si>
    <t>516300030726591-592</t>
  </si>
  <si>
    <t>Wrong  label rivited MC-21 instead of MC-23 SPD-MTR-2.</t>
  </si>
  <si>
    <t>516300040826588 - 591</t>
  </si>
  <si>
    <t>516300030826595 - 596</t>
  </si>
  <si>
    <t>516300040826593-596</t>
  </si>
  <si>
    <t>516300030826597 - 598</t>
  </si>
  <si>
    <t>516300030826600 - 608</t>
  </si>
  <si>
    <t>516300030826610 - 612</t>
  </si>
  <si>
    <t>516300040826597-610</t>
  </si>
  <si>
    <t>516300030826613-614</t>
  </si>
  <si>
    <t>1.Standardized fitment checks during assembly.
2.Implemented 100% inspection before release.</t>
  </si>
  <si>
    <t>Loose Fitment CN-1 female MIL Connector.</t>
  </si>
  <si>
    <t>516300030826617-622</t>
  </si>
  <si>
    <t>516300040826613-615</t>
  </si>
  <si>
    <t>516300040826617 - 620</t>
  </si>
  <si>
    <t>T.Shara Grace</t>
  </si>
  <si>
    <t>08/082026</t>
  </si>
  <si>
    <t>516300030826623 - 624</t>
  </si>
  <si>
    <t>516300030826626 - 633</t>
  </si>
  <si>
    <t>516300040826623-633</t>
  </si>
  <si>
    <t>516300040826627- 633</t>
  </si>
  <si>
    <t>516300030826634-636</t>
  </si>
  <si>
    <t>516300030826638-644</t>
  </si>
  <si>
    <t>516300040826634- 635</t>
  </si>
  <si>
    <t>Assembly error dust in enclosure.</t>
  </si>
  <si>
    <t>516300040826637 - 638</t>
  </si>
  <si>
    <t>516300040826640 - 641</t>
  </si>
  <si>
    <t>516300030826645 - 654</t>
  </si>
  <si>
    <t>516300030826656 - 659</t>
  </si>
  <si>
    <t>Paint peel off on enclosure.</t>
  </si>
  <si>
    <t>516300040826645-648</t>
  </si>
  <si>
    <t>Rating plate mismatch SPDM-2 instead of SPDM-1</t>
  </si>
  <si>
    <t>516300040826652 - 653</t>
  </si>
  <si>
    <t>516300030826669 - 6678</t>
  </si>
  <si>
    <t>516300040826663 - 664</t>
  </si>
  <si>
    <t>516300040826671 - 672</t>
  </si>
  <si>
    <t>516300040826675 -676</t>
  </si>
  <si>
    <t>T.Shara Grace &amp; V.Amritha</t>
  </si>
  <si>
    <t>516300030826679 - 682</t>
  </si>
  <si>
    <t>516300030826684 - 688</t>
  </si>
  <si>
    <t>516300040826679 -685</t>
  </si>
  <si>
    <t>516300040826687 - 688</t>
  </si>
  <si>
    <t>T.Shara Grace &amp; S.Kajal</t>
  </si>
  <si>
    <t>516300030826691 - 698</t>
  </si>
  <si>
    <t>516300040826692 - 693</t>
  </si>
  <si>
    <t>516300040826697 - 698</t>
  </si>
  <si>
    <t>516300030826707 - 717</t>
  </si>
  <si>
    <t>516300030826719 - 722</t>
  </si>
  <si>
    <t>516300030826724 - 727</t>
  </si>
  <si>
    <t>516300030826732 - 736</t>
  </si>
  <si>
    <t>516300040826699 - 701</t>
  </si>
  <si>
    <t>516300040826703 - 705</t>
  </si>
  <si>
    <t>516300040826707 - 708</t>
  </si>
  <si>
    <t>516300040826710 - 724</t>
  </si>
  <si>
    <t>516300040826726 -729</t>
  </si>
  <si>
    <t>516300040826733 - 736</t>
  </si>
  <si>
    <t>516300040826739 - 741</t>
  </si>
  <si>
    <t>516300030826742-752</t>
  </si>
  <si>
    <t>516300040826742- 743</t>
  </si>
  <si>
    <t>516300040826749 -752</t>
  </si>
  <si>
    <t>516300030826753-754</t>
  </si>
  <si>
    <t>516300030826756 -758</t>
  </si>
  <si>
    <t>516300030826760-763</t>
  </si>
  <si>
    <t>516300030826765 - 785</t>
  </si>
  <si>
    <t>516300040826762 - 763</t>
  </si>
  <si>
    <t>516300040826767 - 771</t>
  </si>
  <si>
    <t>516300040826774 - 783</t>
  </si>
  <si>
    <t>Missing FRP top cover screw M4*20 mm</t>
  </si>
  <si>
    <t>Loose connection of J2 connector of PCBA  card.</t>
  </si>
  <si>
    <t>516300040826787 - 792</t>
  </si>
  <si>
    <t>516300030826794 - 797</t>
  </si>
  <si>
    <t>516300030826799 - 800</t>
  </si>
  <si>
    <t>516300040826793 - 794</t>
  </si>
  <si>
    <t>516300040826796 - 798</t>
  </si>
  <si>
    <t xml:space="preserve"> V.Amritha</t>
  </si>
  <si>
    <t>516300030826801-810</t>
  </si>
  <si>
    <t>516300040826801-810</t>
  </si>
  <si>
    <t>S.KAJAL</t>
  </si>
  <si>
    <t>516300030826814 - 820</t>
  </si>
  <si>
    <t>516300040826816 - 820</t>
  </si>
  <si>
    <t>516300030826826 - 828</t>
  </si>
  <si>
    <t>516300040826826 - 828</t>
  </si>
  <si>
    <t>516300030826835 - 837</t>
  </si>
  <si>
    <t>S.KAJAL  &amp; M.RAHUL</t>
  </si>
  <si>
    <t>516300040826835 - 840</t>
  </si>
  <si>
    <t>516300030826847 - 848</t>
  </si>
  <si>
    <t>516300040826843 - 847</t>
  </si>
  <si>
    <t>516300030826852 - 853</t>
  </si>
  <si>
    <t>516300030826855 - 856</t>
  </si>
  <si>
    <t>516300040826849 - 850</t>
  </si>
  <si>
    <t>516300040826855 - 856</t>
  </si>
  <si>
    <t>51300030826860-864</t>
  </si>
  <si>
    <t>51300030826868-871</t>
  </si>
  <si>
    <t>51300040826857-861</t>
  </si>
  <si>
    <t>51300040826863-866</t>
  </si>
  <si>
    <t>516300040826870-871</t>
  </si>
  <si>
    <t>516300030826875-876</t>
  </si>
  <si>
    <t>51600030826886-887</t>
  </si>
  <si>
    <t>516300030826893-894</t>
  </si>
  <si>
    <t>516300030926898-899</t>
  </si>
  <si>
    <t>Enclosure at edge Bend.</t>
  </si>
  <si>
    <t>516300030926907-908</t>
  </si>
  <si>
    <t>516300040926904-905</t>
  </si>
  <si>
    <t>516300030926916-919</t>
  </si>
  <si>
    <t>516300030926924-947</t>
  </si>
  <si>
    <t>516300030926949-954</t>
  </si>
  <si>
    <t>516300040926928-931</t>
  </si>
  <si>
    <t>516300040926933-934</t>
  </si>
  <si>
    <t>516300040926938-947</t>
  </si>
  <si>
    <t>516300040926949-954</t>
  </si>
  <si>
    <t>516300030926957-961</t>
  </si>
  <si>
    <t>516300030926963-964</t>
  </si>
  <si>
    <t>516300040926956-957</t>
  </si>
  <si>
    <t>516300040926960-962</t>
  </si>
  <si>
    <t>516300040926964-965</t>
  </si>
  <si>
    <t>516300030926968-969</t>
  </si>
  <si>
    <t>516300030926971-978</t>
  </si>
  <si>
    <t>516300030926980-988</t>
  </si>
  <si>
    <t>516300030926996-997</t>
  </si>
  <si>
    <t>516300040926966-969</t>
  </si>
  <si>
    <t>516300040926972-975</t>
  </si>
  <si>
    <t>516300040926982-996</t>
  </si>
  <si>
    <t>516300030926998-999</t>
  </si>
  <si>
    <t>516300030961006-1009</t>
  </si>
  <si>
    <t>516300040926998-999</t>
  </si>
  <si>
    <t>516300040961001-1007</t>
  </si>
  <si>
    <t>516300040961009-1011</t>
  </si>
  <si>
    <t>516300030961012-1017</t>
  </si>
  <si>
    <t>516300040961012-1017</t>
  </si>
  <si>
    <t>516300030961018-1020</t>
  </si>
  <si>
    <t>516300030961022-1025</t>
  </si>
  <si>
    <t>516300030961027-1029</t>
  </si>
  <si>
    <t>Air leakage from MC-21 Male MIL connector.</t>
  </si>
  <si>
    <t>516300030961034-1037</t>
  </si>
  <si>
    <t>516300040961018-1024</t>
  </si>
  <si>
    <t>516300040961027-1037</t>
  </si>
  <si>
    <t>516300030961038-1039</t>
  </si>
  <si>
    <t>516300030961041-1043</t>
  </si>
  <si>
    <t>516300030961047-1053</t>
  </si>
  <si>
    <t>516300030961059-1063</t>
  </si>
  <si>
    <t>18-0-9-2026</t>
  </si>
  <si>
    <t>516300030961068-1071</t>
  </si>
  <si>
    <t>516300040961038-1041</t>
  </si>
  <si>
    <t>516300040961043-1044</t>
  </si>
  <si>
    <t>516300040961046-1049</t>
  </si>
  <si>
    <t>516300040961051-1052</t>
  </si>
  <si>
    <t>18--09-2026</t>
  </si>
  <si>
    <t>516300040961054-1064</t>
  </si>
  <si>
    <t>516300040961067-1069</t>
  </si>
  <si>
    <t>516300030961072-1073</t>
  </si>
  <si>
    <t>516300030961080-1085</t>
  </si>
  <si>
    <t>516300030961095-1101</t>
  </si>
  <si>
    <t>516300040961072-1078</t>
  </si>
  <si>
    <t>516300040961082-1084</t>
  </si>
  <si>
    <t>51600040961086-1090</t>
  </si>
  <si>
    <t>516300040961094-1095</t>
  </si>
  <si>
    <t>516300040961099-1101</t>
  </si>
  <si>
    <t>516300030961110-1117</t>
  </si>
  <si>
    <t>516300040961103-1104</t>
  </si>
  <si>
    <t>516300040961108-1109</t>
  </si>
  <si>
    <t>516300040961111-1117</t>
  </si>
  <si>
    <t>516300030961120-1122</t>
  </si>
  <si>
    <t>516300030961126-1127</t>
  </si>
  <si>
    <t>516300040961118-1119</t>
  </si>
  <si>
    <t>516300040961121-1127</t>
  </si>
  <si>
    <t>E.Vamshi &amp; S.Kajal</t>
  </si>
  <si>
    <t>516300030961128 - 1133</t>
  </si>
  <si>
    <t>516300040961128 - 1130</t>
  </si>
  <si>
    <t>GPS GSM Failure Summary April - September 2026</t>
  </si>
  <si>
    <t>GPS GSM</t>
  </si>
  <si>
    <t>Manufacturing defects</t>
  </si>
  <si>
    <t>Crack / Dent / Scratch / Rust</t>
  </si>
  <si>
    <t>Missing Components</t>
  </si>
  <si>
    <t>Process Issue</t>
  </si>
  <si>
    <t>Manufacturing Defects</t>
  </si>
  <si>
    <t>Damaged sleeves</t>
  </si>
  <si>
    <t>Module</t>
  </si>
  <si>
    <t>GPS- GSM E70</t>
  </si>
  <si>
    <t>516300330426001-016</t>
  </si>
  <si>
    <t>Leela Rani</t>
  </si>
  <si>
    <t>CLOSED</t>
  </si>
  <si>
    <t>Missing of washers at final fixing of top cover</t>
  </si>
  <si>
    <t>Missing Components.</t>
  </si>
  <si>
    <t>Assmebly Error</t>
  </si>
  <si>
    <t>516300330426018 - 025</t>
  </si>
  <si>
    <t>516300330426026-028</t>
  </si>
  <si>
    <t>Loose fitment of 2.5 Screws at TNC adaptors of GSM antenna</t>
  </si>
  <si>
    <t>Operator error during assembly</t>
  </si>
  <si>
    <t>516300330426030 - 035</t>
  </si>
  <si>
    <t>516300330426037 - 057</t>
  </si>
  <si>
    <t>516300330426058-097</t>
  </si>
  <si>
    <t>R.Meena&amp; G.Sravanthi</t>
  </si>
  <si>
    <t>516300330426098-136</t>
  </si>
  <si>
    <t>516300330426137-153</t>
  </si>
  <si>
    <t>Loose fitment of TNC adaptors of GSM, Loose fitment of TNC adaptors of GPS antenna</t>
  </si>
  <si>
    <t>516300330426155-172</t>
  </si>
  <si>
    <t>516300330426173-199</t>
  </si>
  <si>
    <t>516300330426200 - 220</t>
  </si>
  <si>
    <t>516300330526221-223</t>
  </si>
  <si>
    <t>Improper pasting of QR code sticker.</t>
  </si>
  <si>
    <t>1.Reworked all defective assemblies and corrected .
2. Conducted 100% inspection before release.</t>
  </si>
  <si>
    <t>516300330526225-226</t>
  </si>
  <si>
    <t>516300330526227-228</t>
  </si>
  <si>
    <t>Loose fitment ( M4 Screw  at Final fixing of FRP top cover)</t>
  </si>
  <si>
    <t>516300330526230-256</t>
  </si>
  <si>
    <t>516300330526257-270</t>
  </si>
  <si>
    <t>Loose fitment of M3 screw at GPS Nylon clamp</t>
  </si>
  <si>
    <t>516300330526272-332</t>
  </si>
  <si>
    <t>516300330526333-357</t>
  </si>
  <si>
    <t>"damages (  Cracks, scratches on FRP top cover)"</t>
  </si>
  <si>
    <t>516300330526360-373</t>
  </si>
  <si>
    <t>Reverse fixing of GSM antenna.</t>
  </si>
  <si>
    <t>Rust on enclosure</t>
  </si>
  <si>
    <t>516300330526375-379</t>
  </si>
  <si>
    <t>516300330526383 -388</t>
  </si>
  <si>
    <t>516300330526389 -395</t>
  </si>
  <si>
    <t>516300330526398-405</t>
  </si>
  <si>
    <t>516300330526406-409</t>
  </si>
  <si>
    <t>516300330526411-416</t>
  </si>
  <si>
    <t xml:space="preserve">Improper pasting of QR code  sticker
</t>
  </si>
  <si>
    <t>516300330626419 - 423</t>
  </si>
  <si>
    <t>516300330626425 - 458</t>
  </si>
  <si>
    <t>516300330626460-469</t>
  </si>
  <si>
    <t>R.Meena &amp; R.Navaneetha</t>
  </si>
  <si>
    <t>516300330626470-490</t>
  </si>
  <si>
    <t>516300330626492 - 494</t>
  </si>
  <si>
    <t>516300330626495 - 520</t>
  </si>
  <si>
    <t xml:space="preserve"> R.Navaneetha</t>
  </si>
  <si>
    <t>516300330626522 - 530</t>
  </si>
  <si>
    <t>516300330626531 - 545</t>
  </si>
  <si>
    <t>516300330626549-550</t>
  </si>
  <si>
    <t>516300330626551 - 557</t>
  </si>
  <si>
    <t>516300330626559 -560</t>
  </si>
  <si>
    <t>516300330626562 - 583</t>
  </si>
  <si>
    <t>516300330626585 - 599</t>
  </si>
  <si>
    <t>516300330626601 - 660</t>
  </si>
  <si>
    <t>516300330626661 - 666</t>
  </si>
  <si>
    <t>51630033062668 - 671</t>
  </si>
  <si>
    <t>516300330626674 - 678</t>
  </si>
  <si>
    <t>516300330626683-688</t>
  </si>
  <si>
    <t>516300330626689-699</t>
  </si>
  <si>
    <t>516300330626700 - 705</t>
  </si>
  <si>
    <t xml:space="preserve">R.Meena &amp; J.Malavika
</t>
  </si>
  <si>
    <t>516300330626707 - 727</t>
  </si>
  <si>
    <t>516300330626729 - 736</t>
  </si>
  <si>
    <t>516300330626738 - 742</t>
  </si>
  <si>
    <t>516300330626744-754</t>
  </si>
  <si>
    <t>516300330626755 - 786</t>
  </si>
  <si>
    <t>5163003300726787-796</t>
  </si>
  <si>
    <t>5163003300726797</t>
  </si>
  <si>
    <t>5163003300726798 -  822</t>
  </si>
  <si>
    <t>5163003300726823 - 832</t>
  </si>
  <si>
    <t>5163003300726833 - 852</t>
  </si>
  <si>
    <t>516300330726853 - 858</t>
  </si>
  <si>
    <t>516300330726860-878</t>
  </si>
  <si>
    <t>516300330726879-881</t>
  </si>
  <si>
    <t>516300330726883 - 890</t>
  </si>
  <si>
    <t>516300330726891 - 950</t>
  </si>
  <si>
    <t>S.Kajal</t>
  </si>
  <si>
    <t>516300330726951- 962</t>
  </si>
  <si>
    <t>516300330726964 - 966</t>
  </si>
  <si>
    <t>516300330726968 - 978</t>
  </si>
  <si>
    <t>Handling issue</t>
  </si>
  <si>
    <t>Replaced the damaged Item</t>
  </si>
  <si>
    <t>516300330726981 - 1005</t>
  </si>
  <si>
    <t>516300330761008 - 1009</t>
  </si>
  <si>
    <t>516300330761011 - 1014</t>
  </si>
  <si>
    <t>516300330761018 - 1041</t>
  </si>
  <si>
    <t>516300330761043 - 1044</t>
  </si>
  <si>
    <t>Loose fitment of 2.5 Screws at TNC adaptors of GPS antenna</t>
  </si>
  <si>
    <t>516300330761049 - 1050</t>
  </si>
  <si>
    <t>516300330761051 - 1056</t>
  </si>
  <si>
    <t>516300330761058 - 1060</t>
  </si>
  <si>
    <t>516300330761065 - 1068</t>
  </si>
  <si>
    <t>516300330761070 - 1076</t>
  </si>
  <si>
    <t>516300330761078- 1079</t>
  </si>
  <si>
    <t>516300330761081 - 1110</t>
  </si>
  <si>
    <t>516300330761111 - 1161</t>
  </si>
  <si>
    <t>V. Amritha
S.Kajal</t>
  </si>
  <si>
    <t>516300330761163 - 1173</t>
  </si>
  <si>
    <t>516300330761174 - 1178</t>
  </si>
  <si>
    <t>516300330761180 - 1183</t>
  </si>
  <si>
    <t>516300330761185 - 1191</t>
  </si>
  <si>
    <t>516300330761192 - 1219</t>
  </si>
  <si>
    <t>516300330761221 - 1222</t>
  </si>
  <si>
    <t>516300330761224 - 1225</t>
  </si>
  <si>
    <t>No proper fixing of rivits on the rating plate</t>
  </si>
  <si>
    <t>516300330761228 - 1248</t>
  </si>
  <si>
    <t>516300330761251 - 1252</t>
  </si>
  <si>
    <t>516300330761257 - 1267</t>
  </si>
  <si>
    <t>516300330761273 - 1290</t>
  </si>
  <si>
    <t>516300330761291- 1310</t>
  </si>
  <si>
    <t>516300330761311 - 1325</t>
  </si>
  <si>
    <t xml:space="preserve">Loose fitment of M3* nut on nylon clamp of GPS GSM antenna </t>
  </si>
  <si>
    <t>516300330761328 - 1333</t>
  </si>
  <si>
    <t>516300330761339 - 1385</t>
  </si>
  <si>
    <t>516300330761386 - 1398</t>
  </si>
  <si>
    <t>516300330861399- 1402</t>
  </si>
  <si>
    <t>516300330861404 - 1410</t>
  </si>
  <si>
    <t>516300330861412 - 1428</t>
  </si>
  <si>
    <t>516300330861430 - 1438</t>
  </si>
  <si>
    <t>516300330861439 - 1440</t>
  </si>
  <si>
    <t>516300330861442 - 1443</t>
  </si>
  <si>
    <t>Missing of Name plate (GPS  - GSM)</t>
  </si>
  <si>
    <t>1.Reworked all defective assemblies and corrected Missing parts
2. Conducted 100% inspection before release.</t>
  </si>
  <si>
    <t>516300330861447 - 1454</t>
  </si>
  <si>
    <t>fitment had done</t>
  </si>
  <si>
    <t>516300330861460 - 1465</t>
  </si>
  <si>
    <t>516300330861466- 1469</t>
  </si>
  <si>
    <t>Threading issue at FRP final fixing of M4 screws</t>
  </si>
  <si>
    <t>Manufacturing Defect</t>
  </si>
  <si>
    <t>516300330861471- 1475</t>
  </si>
  <si>
    <t>516300330861477 - 1486</t>
  </si>
  <si>
    <t>Loose fitment ( M4 Screw  at Base plate of GSM antenna</t>
  </si>
  <si>
    <t>516300330861488 - 1490</t>
  </si>
  <si>
    <t>516300330861495 - 1508</t>
  </si>
  <si>
    <t>516300330861510 - 1516</t>
  </si>
  <si>
    <t>516300330861518 - 1521</t>
  </si>
  <si>
    <t>516300330861523 - 1529</t>
  </si>
  <si>
    <t>516300330861531 - 1534</t>
  </si>
  <si>
    <t>516300330861538 - 1539</t>
  </si>
  <si>
    <t>516300330861541 - 1560</t>
  </si>
  <si>
    <t>516300330861561 - 1576</t>
  </si>
  <si>
    <t>516300330861578 - 1579</t>
  </si>
  <si>
    <t>516300330861581 - 1596</t>
  </si>
  <si>
    <t>516300330861597 - 1622</t>
  </si>
  <si>
    <t>516300330861623 - 1641</t>
  </si>
  <si>
    <t>516300330861644 - 1646</t>
  </si>
  <si>
    <t>516300330861648 - 1662</t>
  </si>
  <si>
    <t>516300330861663 - 1693</t>
  </si>
  <si>
    <t>516300330861694 - 1696</t>
  </si>
  <si>
    <t>516300330861700- 1703</t>
  </si>
  <si>
    <t>516300330861709 - 1713</t>
  </si>
  <si>
    <t>516300330861715 - 1721</t>
  </si>
  <si>
    <t>516300330861723 - 1727</t>
  </si>
  <si>
    <t>516300330861728-1763</t>
  </si>
  <si>
    <t>516300330861764 - 1812</t>
  </si>
  <si>
    <t>516300330861813-1815</t>
  </si>
  <si>
    <t>516300330861816 - 1836</t>
  </si>
  <si>
    <t>516300330861837 - 1847</t>
  </si>
  <si>
    <t>516300330861848 - 1859</t>
  </si>
  <si>
    <t>516300330861861 - 1877</t>
  </si>
  <si>
    <t>516300330861878 - 1909</t>
  </si>
  <si>
    <t>516300330861910 -1918</t>
  </si>
  <si>
    <t>516300330861920 - 1923</t>
  </si>
  <si>
    <t>516300330861927 -  1931</t>
  </si>
  <si>
    <t>516300330861932 - 1956</t>
  </si>
  <si>
    <t>M.Rahul
S.Kajal</t>
  </si>
  <si>
    <t>516300330861957 - 1996</t>
  </si>
  <si>
    <t>516300330861997 - 2058</t>
  </si>
  <si>
    <t>E. Vamshi
S.kajal</t>
  </si>
  <si>
    <t>516300330862059 - 2080</t>
  </si>
  <si>
    <t>516300330962081 - 2085</t>
  </si>
  <si>
    <t>1.Re tightened the screws with torque.
2.Conducted 100% inspection before release</t>
  </si>
  <si>
    <t>516300330962087 - 2095</t>
  </si>
  <si>
    <t>516300330962096 - 2102</t>
  </si>
  <si>
    <t>516300330962104 - 2108</t>
  </si>
  <si>
    <t>Name plate revited on module and reverified the name plate assembly.</t>
  </si>
  <si>
    <t>Instructed to operator to ensure name plate assembly on module before offring to QC inspection.</t>
  </si>
  <si>
    <t>516300330962113 - 2118</t>
  </si>
  <si>
    <t>516300330962120 - 2121</t>
  </si>
  <si>
    <t>516300330962123 - 2135</t>
  </si>
  <si>
    <t>516300330962139 - 2145</t>
  </si>
  <si>
    <t>516300330962147 - 2152</t>
  </si>
  <si>
    <t>516300330962157 - 2158</t>
  </si>
  <si>
    <t>516300330962160 - 2163</t>
  </si>
  <si>
    <t>516300330962165 - 2166</t>
  </si>
  <si>
    <t>516300330962168 - 2173</t>
  </si>
  <si>
    <t>516300330962175 -  2195</t>
  </si>
  <si>
    <t>516300330962198 - 2200</t>
  </si>
  <si>
    <t>516300330962201 -2202</t>
  </si>
  <si>
    <t>516300330962204 -2208</t>
  </si>
  <si>
    <t>516300330962210 - 2227</t>
  </si>
  <si>
    <t>516300330962229 - 2233</t>
  </si>
  <si>
    <t>516300330962235 - 2252</t>
  </si>
  <si>
    <t>516300330962256 - 2269</t>
  </si>
  <si>
    <t>516300330962271 - 2273</t>
  </si>
  <si>
    <t>516300330962275 - 2278</t>
  </si>
  <si>
    <t>516300330962285 - 2292</t>
  </si>
  <si>
    <t>516300330962294 - 300</t>
  </si>
  <si>
    <t>516300330962301 - 2307</t>
  </si>
  <si>
    <t>516300330962309 -2319</t>
  </si>
  <si>
    <t>516300330962321 - 2326</t>
  </si>
  <si>
    <t>Loose fitment of TNC adaptors of GSM</t>
  </si>
  <si>
    <t>516300330962329 - 2334</t>
  </si>
  <si>
    <t>516300330962340 - 2349</t>
  </si>
  <si>
    <t>516300330962353 - 2355</t>
  </si>
  <si>
    <t>516300330962357 - 2361</t>
  </si>
  <si>
    <t>516300330962363 - 2369</t>
  </si>
  <si>
    <t>Improper fitment of Rivits on Labels</t>
  </si>
  <si>
    <t>1.Reworked all defective assemblies and corrected the Improper rivits
2. Conducted 100% inspection before release</t>
  </si>
  <si>
    <t>516300330962371 - 2381</t>
  </si>
  <si>
    <t>Sleeves damage at TNC adaptors</t>
  </si>
  <si>
    <t>Damage sleeve</t>
  </si>
  <si>
    <t>Loose fitment of Air vent</t>
  </si>
  <si>
    <t>1.Reworked defective assemble and corrected loose Fitment with spanner
2. Conducted 100% inspection before release</t>
  </si>
  <si>
    <t>516300330962384 - 2388</t>
  </si>
  <si>
    <t>516300330962390 - 2399</t>
  </si>
  <si>
    <t>516300330962400 - 2435</t>
  </si>
  <si>
    <t>516300330962436 - 2466</t>
  </si>
  <si>
    <t>516300330962467 - 2477</t>
  </si>
  <si>
    <t>Due to Mis handling</t>
  </si>
  <si>
    <t>Replaced with new FRP top cover</t>
  </si>
  <si>
    <t>516300330962479 - 2491</t>
  </si>
  <si>
    <t>Loose fitment of TNC adaptors of GPS antenna</t>
  </si>
  <si>
    <t>516300330962493 -  2507</t>
  </si>
  <si>
    <t>516300330962508 - 2555</t>
  </si>
  <si>
    <t>516300330962556 - 2557</t>
  </si>
  <si>
    <t>516300330962559 - 2570</t>
  </si>
  <si>
    <t>516300330962572 - 2587</t>
  </si>
  <si>
    <t>516300330962589 - 2592</t>
  </si>
  <si>
    <t>516300330962594 - 2617</t>
  </si>
  <si>
    <t>516300330962618 - 2652</t>
  </si>
  <si>
    <t>516300330962653 - 2670</t>
  </si>
  <si>
    <t>516300330962671 - 2693</t>
  </si>
  <si>
    <t>516300330962694 - 2701</t>
  </si>
  <si>
    <t>Loose fitment of M3 screw at GPS Nylon clamp, Loose fitment of TNC adaptors of GSM</t>
  </si>
  <si>
    <t>516300330962705 - 2724</t>
  </si>
  <si>
    <t>516300330962725 - 2733</t>
  </si>
  <si>
    <t>Missing of M3 Nut at GSM TNC adaptor</t>
  </si>
  <si>
    <t>516300330962737 - 2763</t>
  </si>
  <si>
    <t>516300330962766 - 2788</t>
  </si>
  <si>
    <t>Found unwanted object inside the enclosure</t>
  </si>
  <si>
    <t>516300330962790 - 2802</t>
  </si>
  <si>
    <t>RELAY INTERFACE  BOX Failure Summary – April to September _2026</t>
  </si>
  <si>
    <t>RIB</t>
  </si>
  <si>
    <t xml:space="preserve">	RELAY INTERFACE BOX_E70__V1.1</t>
  </si>
  <si>
    <t>RELAY INTERFACE BOX_CCB</t>
  </si>
  <si>
    <t>RELAY INTERFACE BOX_CONVENTIONAL_MEMU</t>
  </si>
  <si>
    <t>RELAY INTERFACE BOX_CONVENTIONAL_EMU</t>
  </si>
  <si>
    <t>RELAY INTERFACE BOX_3PHASE_MEMU</t>
  </si>
  <si>
    <t>RELAY INTERFACE BOX_EF12_E70</t>
  </si>
  <si>
    <t>RELAY INTERFACE BOX_3_PHASE_EMU</t>
  </si>
  <si>
    <t xml:space="preserve"> RELAY INTERFACE BOX_D-9</t>
  </si>
  <si>
    <t>RELAY INTERFACE BOX_E70</t>
  </si>
  <si>
    <t>Wires interchanged</t>
  </si>
  <si>
    <t>PCBA Issue</t>
  </si>
  <si>
    <t>Relay Interface Box Failure Report by QC Engineer at Factory  April - September 2026</t>
  </si>
  <si>
    <t>516309360426001-003</t>
  </si>
  <si>
    <t>Wire connection are interchanged in between relay-1/A1 &amp; 1/A2.</t>
  </si>
  <si>
    <t>Interchanged wires were corrected as per the approved wiring diagram and functionality was verified.</t>
  </si>
  <si>
    <t>Display the latest approved wiring diagram/work instruction at the workstation for easy reference during assembly.</t>
  </si>
  <si>
    <t>516309360426005-006</t>
  </si>
  <si>
    <t>Wire connection are interchanged in between isolation switch D1 &amp; D2.</t>
  </si>
  <si>
    <t>Operator failed to follow the wiring diagram.</t>
  </si>
  <si>
    <t>Loose fitment of M3*6mm scoket head screw at LED pcba card.</t>
  </si>
  <si>
    <t>1.Inadequate training on the correct tightening method
2.Suitable tool is not used for fixing M3*6mm socket head screws.</t>
  </si>
  <si>
    <t>1.Re-Tightened the screw with the 3mm allen key tool as per its standards. 
2.Reworked all defective assemblies and corrected loose/missing parts.
3. Conducted 100% inspection before release.</t>
  </si>
  <si>
    <t xml:space="preserve">Rajinikanth
</t>
  </si>
  <si>
    <t>1.Ensure proper screw tigtening during assembly and conduct regular inspection to prevent recurence.
2.Proper tool should be provided  to the operator by the Instructor.</t>
  </si>
  <si>
    <t>516309360426009-017</t>
  </si>
  <si>
    <t>516309360426018-020</t>
  </si>
  <si>
    <t xml:space="preserve">Loose fitment of all Male and Female Mil connector's </t>
  </si>
  <si>
    <t xml:space="preserve">1.Inadequate control and verfication of the latest approved work instruction during the assembly process.
2.Suitable tool is not used for fitting process of male MIl connector </t>
  </si>
  <si>
    <t>1.Training should be given before performing the task.
2.Proper tool should be provide to the operator by the instructor.</t>
  </si>
  <si>
    <t>516309360426022-031</t>
  </si>
  <si>
    <t>516309360426032-035</t>
  </si>
  <si>
    <t>Loose connection wire harness for Relay  10,5 &amp; 4</t>
  </si>
  <si>
    <t>Correct the Relay wire connections as per the approved wiring diagram</t>
  </si>
  <si>
    <t>516309360426038-049</t>
  </si>
  <si>
    <t>516309360426050-052</t>
  </si>
  <si>
    <t>Loose fitment of MILB-1 Female MiL connector.</t>
  </si>
  <si>
    <t>Wire connection are interchanged in between Relay 11/A2 &amp; 11/10.</t>
  </si>
  <si>
    <t>516309360426056-060</t>
  </si>
  <si>
    <t>516309360426061-063</t>
  </si>
  <si>
    <t>516309360426064-068</t>
  </si>
  <si>
    <t>516309360526069-81</t>
  </si>
  <si>
    <t>Serial no. has be changed 0426056-068 TO 052605069-081</t>
  </si>
  <si>
    <t>V.Navya</t>
  </si>
  <si>
    <t>516313360526001-010</t>
  </si>
  <si>
    <t>Serial no. will will be changed 1125728-737 TO 0526001-010</t>
  </si>
  <si>
    <t>516309360526082-090</t>
  </si>
  <si>
    <t>Loose fitment of M3*8mm socket head screw at  BIC Card pcba.</t>
  </si>
  <si>
    <t>1.Inadequate training on the correct tightening method
2.Suitable tool is not used for fixing M3*8mm socket head screws.</t>
  </si>
  <si>
    <t>Dummy label observed instead of MILB-2 label.</t>
  </si>
  <si>
    <t>1.Reworked all defective assemblies and corrected loose/missing parts.
2. Conducted 100% inspection before release."</t>
  </si>
  <si>
    <t>Placed with the MILB-2 label at its position.</t>
  </si>
  <si>
    <t>1.Provide detailed Procedures/work instructions at workstations.
2.Training should be given before performing the task.</t>
  </si>
  <si>
    <t>516309360526005-009</t>
  </si>
  <si>
    <t>Loose fitment of MC-18 Male Mil connector &amp; MILB-2 Female Mil connector's.</t>
  </si>
  <si>
    <t>516313360526011-012</t>
  </si>
  <si>
    <t>516313360526013-016</t>
  </si>
  <si>
    <t>516313360526018-019</t>
  </si>
  <si>
    <t>Wire connection are interchange in between Relay 7/A1 &amp; 7/A2.</t>
  </si>
  <si>
    <t>516309360526015-021</t>
  </si>
  <si>
    <t>516309360526025-026</t>
  </si>
  <si>
    <t>516313360526020-029</t>
  </si>
  <si>
    <t>516309360626027-029</t>
  </si>
  <si>
    <t>516309360626031-036</t>
  </si>
  <si>
    <t>516309360626037-039</t>
  </si>
  <si>
    <t>516313360626030-034</t>
  </si>
  <si>
    <t>Loose fitment of MC-26 &amp; MC-18 Male Mil connector's.</t>
  </si>
  <si>
    <t>Label interchanged in CAB A NB &amp; CAB A EB.</t>
  </si>
  <si>
    <t>Placed with the label at its position.</t>
  </si>
  <si>
    <t>516339090626001-017</t>
  </si>
  <si>
    <t>Reversed direction placement of Isolation relay 110V</t>
  </si>
  <si>
    <t>The issue occurred due to an error/ oversigth during the assembly process.</t>
  </si>
  <si>
    <t>The affected unit was corrected as per the standard procedure.</t>
  </si>
  <si>
    <t>1.Training should be given before performing the task.
2.Work instruction were update and operator awareness was strengthened to prevent recurrence.</t>
  </si>
  <si>
    <t>Reversed direction placement of Isolation relay 110v</t>
  </si>
  <si>
    <t>516339090626005-017</t>
  </si>
  <si>
    <t>516339090626018-025</t>
  </si>
  <si>
    <t>Wire connection are interchanged in between Relay 8/8 &amp; 8/6.</t>
  </si>
  <si>
    <t>516339090626026-040</t>
  </si>
  <si>
    <t xml:space="preserve">Wrong connection of Harness BIC J9 connector  10 pin instead of 8 pin </t>
  </si>
  <si>
    <t>Update the work instruction with wiring photos/diagrams.</t>
  </si>
  <si>
    <t>516309360626044-057</t>
  </si>
  <si>
    <t>Missing M3*8mm socket head screw at BIC card pcba.</t>
  </si>
  <si>
    <t>516309360626059-061</t>
  </si>
  <si>
    <t>516339090626041-055</t>
  </si>
  <si>
    <t>516339090626041-042</t>
  </si>
  <si>
    <t>Reversed direction Assembled 2TB'S (RED,BLACK) wires.</t>
  </si>
  <si>
    <t>516339090626044-046</t>
  </si>
  <si>
    <t xml:space="preserve">Loose fitment of M3*6mm socket head screw at Isolation relay </t>
  </si>
  <si>
    <t>Loose fitment of M3*6mm socket head screw at LED pcba card.</t>
  </si>
  <si>
    <t>Missing of MILB-4 Female Mil connector label.</t>
  </si>
  <si>
    <t>Placed with the  label at its position.</t>
  </si>
  <si>
    <t>516339090626051-053</t>
  </si>
  <si>
    <t>Missing of Relay labels (RHS Side)</t>
  </si>
  <si>
    <t>Placed with the (RHS Side RLY2,RLY10,RLY11).label at its position.</t>
  </si>
  <si>
    <t>Wire connection are interchanged in between Relay 10/A1 &amp; 10/A2.</t>
  </si>
  <si>
    <t>516313360626039-040</t>
  </si>
  <si>
    <t>Wire connection are interchanged in between Relay 8/5 &amp; 8/1.</t>
  </si>
  <si>
    <t>516313360626042-043</t>
  </si>
  <si>
    <t>Relay LED is off during relay operation.</t>
  </si>
  <si>
    <t>1.Faulty material received from supplier.
2.Incorrect component mounting and assembly sequence. 
3. Improper electrical connections.</t>
  </si>
  <si>
    <t>1.Checked the relay circuit and connections
2.Properly seated/replaced the relay and verified.</t>
  </si>
  <si>
    <t>CAB-A EB &amp; CAB -B EB Relay LED is off during relay operation.</t>
  </si>
  <si>
    <t>1.Checked the relay circuit and connections
2.Properly seated/replaced the CAB-A NB &amp; CAB -B NB relay and verified.</t>
  </si>
  <si>
    <t>516313360626049-057</t>
  </si>
  <si>
    <t>Paint peel off on the Enclosure.</t>
  </si>
  <si>
    <t>1. Rough handling while assemblying
2. Inadequate protective packaging.</t>
  </si>
  <si>
    <t>Coated with the spray.</t>
  </si>
  <si>
    <t>1.Handle with care while operating 
2.Proper proctection should be taken at packing areas.
3.Maintain organized storage areas and ensure materials are securely stored in designated areas.</t>
  </si>
  <si>
    <t>516309360626063-066</t>
  </si>
  <si>
    <t>516309360626068-069</t>
  </si>
  <si>
    <t>Wire connection are interchanged in between  Relay 3/A1 &amp; 3/A2.</t>
  </si>
  <si>
    <t>516309360626071-074</t>
  </si>
  <si>
    <t>516309360626075-077</t>
  </si>
  <si>
    <t>MILB-1 label  Assembled in reverse direction.</t>
  </si>
  <si>
    <t>Placed with the label at its correct position.</t>
  </si>
  <si>
    <t>516309360626080-081</t>
  </si>
  <si>
    <t>516309360626082-087</t>
  </si>
  <si>
    <t>516309360626088-094</t>
  </si>
  <si>
    <t>516313360626058-061</t>
  </si>
  <si>
    <t>516313360626064-067</t>
  </si>
  <si>
    <t>G.SRAVANTHI</t>
  </si>
  <si>
    <t>516339090726056-065</t>
  </si>
  <si>
    <t>516339090726056-059</t>
  </si>
  <si>
    <t>Loose connection of J2 harness connector at BIC card pcba.</t>
  </si>
  <si>
    <t>Missing Earth stud RHS side as per inspection</t>
  </si>
  <si>
    <t>516339090726064-065</t>
  </si>
  <si>
    <t>Relay 2 LED is off during relay operation.</t>
  </si>
  <si>
    <t>1.Checked the relay circuit and connections
2.Properly seated/replaced the 2th relay and verified.</t>
  </si>
  <si>
    <t>516309360726097-102</t>
  </si>
  <si>
    <t>516339090726066-073</t>
  </si>
  <si>
    <t>516339090726066-067</t>
  </si>
  <si>
    <t>516339090726069-73</t>
  </si>
  <si>
    <t>E.Vamshi
G.Sravanthi</t>
  </si>
  <si>
    <t>516309360726103-116</t>
  </si>
  <si>
    <t>Relay 9 LED is off during relay operation.</t>
  </si>
  <si>
    <t>1.Checked the relay circuit and connections
2.Properly seated/replaced the 9th relay and verified.</t>
  </si>
  <si>
    <t>Loose fitment of  MILB-4,MILB-3 &amp; MILB-1 Female Mil connector's.</t>
  </si>
  <si>
    <t>Loose connection of J9 &amp; J6 harness connectors at BIC card pcba.</t>
  </si>
  <si>
    <t>516309360726122-124</t>
  </si>
  <si>
    <t>Loose fitment of M5mm socket head screw at  Din rail.</t>
  </si>
  <si>
    <t>Reinspect affected parts and rework as per standards</t>
  </si>
  <si>
    <t xml:space="preserve">Functional issue Relay 7 not glowing </t>
  </si>
  <si>
    <t>Checked the relay circuit and connections. Properly seated/replaced the 7th relay and verified</t>
  </si>
  <si>
    <t>Ensure proper relay fitment and terminal tightness during assembly</t>
  </si>
  <si>
    <t>516309360726129-130</t>
  </si>
  <si>
    <t>Label interchanged in CAB B EB &amp; CAB B FSB.</t>
  </si>
  <si>
    <t>516309360726133-135</t>
  </si>
  <si>
    <t>516309360726136-140</t>
  </si>
  <si>
    <t>G.SRAVANTHI
V.Amritha</t>
  </si>
  <si>
    <t>516339090726075-089</t>
  </si>
  <si>
    <t>Wire connection are interchanged in between Relay 10/A1 &amp; 11 /A1.</t>
  </si>
  <si>
    <t xml:space="preserve">Loose connection wire harness for Relay-11 </t>
  </si>
  <si>
    <t>516339090726078-081</t>
  </si>
  <si>
    <t>516339090726084-085</t>
  </si>
  <si>
    <t>Placed with the MILB-4 label at its position.</t>
  </si>
  <si>
    <t>Wire connection are interchanged in between Relay 10/A1 &amp; 11/A2.</t>
  </si>
  <si>
    <t>Missing of Rating Plate</t>
  </si>
  <si>
    <t>516309360726141-142</t>
  </si>
  <si>
    <t>V.Amritha 
R.Meena</t>
  </si>
  <si>
    <t>516313360626071-074</t>
  </si>
  <si>
    <t>516313360626076-077</t>
  </si>
  <si>
    <t>516313360626080-081</t>
  </si>
  <si>
    <t>516339090726090-092</t>
  </si>
  <si>
    <t>516313360626083-086</t>
  </si>
  <si>
    <t>QRV -Relay LED is off during relay operation.</t>
  </si>
  <si>
    <t>1.Checked the relay circuit and connections
2.Properly seated/replaced the QRV relay and verified.</t>
  </si>
  <si>
    <t>516313360626088-90</t>
  </si>
  <si>
    <t>Loose fitment of MILB-4 Female MiL connector.</t>
  </si>
  <si>
    <t>516313360626095-099</t>
  </si>
  <si>
    <t>516309360726143-144</t>
  </si>
  <si>
    <t>516309360726146-152</t>
  </si>
  <si>
    <t>MC-15 label rivited insead of MC-18 label.</t>
  </si>
  <si>
    <t>Placed with the MC-18  label at its position.</t>
  </si>
  <si>
    <t>Wire connection are interchanged in between Relay 6/A1 &amp; 6/A2.</t>
  </si>
  <si>
    <t>516309360726161-165</t>
  </si>
  <si>
    <t>Wire connection are interchanged in between Relay 3/A1 &amp; 3/A2.</t>
  </si>
  <si>
    <t>516309360726167-172</t>
  </si>
  <si>
    <t>516309360726173-174</t>
  </si>
  <si>
    <t>516339090726093-102</t>
  </si>
  <si>
    <t>516339090726093-095</t>
  </si>
  <si>
    <t xml:space="preserve">Missing Blue sticker </t>
  </si>
  <si>
    <t>J2 &amp; J4 harness connector wires interchanged in BIC card pcba.</t>
  </si>
  <si>
    <t>516339090726107-108</t>
  </si>
  <si>
    <t>Missing of MC-15 Male Mil connector label.</t>
  </si>
  <si>
    <t>Placed with the MC-15 label at its position.</t>
  </si>
  <si>
    <t>516309360726181-184</t>
  </si>
  <si>
    <t>Reversed direction placement of Earths stud label.</t>
  </si>
  <si>
    <t>MC-18 &amp; MC-15 Male Mil connector's wires harness interchanged .</t>
  </si>
  <si>
    <t>Need to verify the Continuity before assembly</t>
  </si>
  <si>
    <t>516309360726201-207</t>
  </si>
  <si>
    <t>516313360626100-114</t>
  </si>
  <si>
    <t>Loose fitment of M3*8mm scoket head screw at Relay drive PCBA card.</t>
  </si>
  <si>
    <t>516313360726118-119</t>
  </si>
  <si>
    <t>Missing of CAB A NB &amp; CAB B NB label.</t>
  </si>
  <si>
    <t>Missing Rivet for rating plate.</t>
  </si>
  <si>
    <t>Wire connection are interchanged in between Relay 9/A1 &amp; 9/A2.</t>
  </si>
  <si>
    <t>Label interchanged for MC-15 &amp; MC-18 Male Mil connector.</t>
  </si>
  <si>
    <t>Counter not incrementing correctly during funtional testing.</t>
  </si>
  <si>
    <t>1.Faulty material received from supplier
.2. Incorrect component mounting and assembly sequence.
3. Improper electrical connections.</t>
  </si>
  <si>
    <t>Replacement of Isolation relay 110VD.C</t>
  </si>
  <si>
    <t>1.Conduct 100% incoming inspection of supplier material before releasing it for production and segregate any defective material immediately.2.Handle the switch carefully and check before damage during assembly</t>
  </si>
  <si>
    <t>516309360826210-212</t>
  </si>
  <si>
    <t>516309360826214-221</t>
  </si>
  <si>
    <t>Wire connection are interchanged in between Relay 5/A2 &amp; 5/9.</t>
  </si>
  <si>
    <t>516309360826223-224</t>
  </si>
  <si>
    <t>516313360726129-130</t>
  </si>
  <si>
    <t>R.Meena &amp; G.Sravanthi</t>
  </si>
  <si>
    <t>516309360826225-226</t>
  </si>
  <si>
    <t>CAB-A NB &amp; CAB -B NB Relay LED is off during relay operation.</t>
  </si>
  <si>
    <t>516309360826228-229</t>
  </si>
  <si>
    <t>Relay 7 LED is off during relay operation.</t>
  </si>
  <si>
    <t>1.Checked the relay circuit and connections
2.Properly seated/replaced the 7th relay and verified.</t>
  </si>
  <si>
    <t>516309360826231-232</t>
  </si>
  <si>
    <t xml:space="preserve">Brake interface fault obseved during funtional testing </t>
  </si>
  <si>
    <t>1.Added brake-interface inspection inspection and functional verification to the assembly/end -of- line checklist.
2.strengthened connector and wiring inspection requiements.</t>
  </si>
  <si>
    <t>516309360826234-238</t>
  </si>
  <si>
    <t>516313360726133-139</t>
  </si>
  <si>
    <t>Loose connection wire harness for Relay 1/6 .</t>
  </si>
  <si>
    <t>Loose connection wire harness for Relay 9/10 &amp; 1/6 .</t>
  </si>
  <si>
    <t>Loose connection wire harness Relay QRV.</t>
  </si>
  <si>
    <t>516313360726145-155</t>
  </si>
  <si>
    <t>J2 &amp; J3 harness connector wires interchanged in BIC card pcba.</t>
  </si>
  <si>
    <t>516313360726157-159</t>
  </si>
  <si>
    <t>516313360826160-167</t>
  </si>
  <si>
    <t>Loose fitment of Earth stud</t>
  </si>
  <si>
    <t>1.Faulty material received from supplier.
2. Incorrect component mounting and assembly sequence.
3. Improper electrical connections.</t>
  </si>
  <si>
    <t>Programming not done to the  BIC PCBA Card</t>
  </si>
  <si>
    <t xml:space="preserve">PCB assembly error </t>
  </si>
  <si>
    <t>Correct coding was programmed into the BIC Card and functional operation was verified.</t>
  </si>
  <si>
    <t>Ensure the correct approved software/program and coding configuration are used for BIC Card programming.
 Verify the programmed parameters and perform functional testing</t>
  </si>
  <si>
    <t>Wire connection are interchanged in between Relay 11/6 &amp; 11/5.</t>
  </si>
  <si>
    <t>Replaced the damaged rotary switch.</t>
  </si>
  <si>
    <t>516313360826175-178</t>
  </si>
  <si>
    <t>516309360826240-245</t>
  </si>
  <si>
    <t>516309360826249-257</t>
  </si>
  <si>
    <t>516313360826179-188</t>
  </si>
  <si>
    <t>516313360826189-194</t>
  </si>
  <si>
    <t>1.Replacement of new harness OR Replacement of BIC CARD PCBA.</t>
  </si>
  <si>
    <t>516309360826262-272</t>
  </si>
  <si>
    <t>516309360826273-278</t>
  </si>
  <si>
    <t>516309360826280-285</t>
  </si>
  <si>
    <t>516309360826286-289</t>
  </si>
  <si>
    <t xml:space="preserve">Mismatched Rating plate </t>
  </si>
  <si>
    <t>516309360826293-298</t>
  </si>
  <si>
    <t>516309360826300-304</t>
  </si>
  <si>
    <t>ok</t>
  </si>
  <si>
    <t>LED mounting screw was properly tightened and secure fitment was verified.</t>
  </si>
  <si>
    <t>Ensure 100% verification of LED PCBA card screw tightening and proper fitment.</t>
  </si>
  <si>
    <t>516309360826305-308</t>
  </si>
  <si>
    <t>Improper rivits installation on label at MC-26</t>
  </si>
  <si>
    <t>516309360826311-317</t>
  </si>
  <si>
    <t>516309360826319-320</t>
  </si>
  <si>
    <t>516309360826322-324</t>
  </si>
  <si>
    <t>516313360826195-202</t>
  </si>
  <si>
    <t>Improper rivits installation on label at MC-15</t>
  </si>
  <si>
    <t>Lack of adequate trainig in revit fabrication tools and process.</t>
  </si>
  <si>
    <t>Remove and reinstall the rivet proply,ensuring the label is securely attached.</t>
  </si>
  <si>
    <t>Ensure proper rivet installation and inspected labels after fabrication.</t>
  </si>
  <si>
    <t>516313360826204-205</t>
  </si>
  <si>
    <t>516313360826206-213</t>
  </si>
  <si>
    <t>Loose fitment of BIC PCBA &amp; Relay screws</t>
  </si>
  <si>
    <t>1.Operator error during assembly
2.Operator error during assembly</t>
  </si>
  <si>
    <t>1.BIC PCBA mounting screw was properly tightened and fitment was verified.
2.Relay screw was properly tightened and fitment was verified.</t>
  </si>
  <si>
    <t>1.Verify proper screw fitment, seating, and locking as per approved assembly requirements.
2.Ensure proper screw seating and thread engagement during assembly</t>
  </si>
  <si>
    <t>516313360826215-217</t>
  </si>
  <si>
    <t>516313360826222-223</t>
  </si>
  <si>
    <t>Loose fitment of MC-26 Male Mil connector, MILB-4 &amp; MILB-1 Female Mil connector's.</t>
  </si>
  <si>
    <t>516339090726109-111</t>
  </si>
  <si>
    <t>Wires interchanged in between Relay 10/A1 &amp; 10/A2.</t>
  </si>
  <si>
    <t xml:space="preserve">Wires interchanged in between Relay 11/A1 &amp;11/A2. </t>
  </si>
  <si>
    <t xml:space="preserve">Improper rivet installation on label MILB-4 connector. </t>
  </si>
  <si>
    <t>Placed with the (MCB-1,MCB-2,TCAS,BIU,ISO SWITCH) label at its position.</t>
  </si>
  <si>
    <t>516301360826001-002</t>
  </si>
  <si>
    <t>Improper rivet installation in label CAB A NB,CAB B NB.</t>
  </si>
  <si>
    <t>516301360826004-005</t>
  </si>
  <si>
    <t xml:space="preserve">Missing Rivet for CAB-B FSB </t>
  </si>
  <si>
    <t xml:space="preserve">Loose fitment MC-18 Male Mil connector. </t>
  </si>
  <si>
    <t>51630136082608-017</t>
  </si>
  <si>
    <t>516301360826018-021</t>
  </si>
  <si>
    <t>Loose fitment of MC-15 Male Mil connector.</t>
  </si>
  <si>
    <t>516301360826023-027</t>
  </si>
  <si>
    <t>516301360826029-033</t>
  </si>
  <si>
    <t>516301360826034-035</t>
  </si>
  <si>
    <t>516301360826037-38</t>
  </si>
  <si>
    <t>516301360826040-44</t>
  </si>
  <si>
    <t>Loose fitment of MC-26,MC-18 &amp; MC-15 Male Mil connector's.</t>
  </si>
  <si>
    <t>516301360826046-050</t>
  </si>
  <si>
    <t>516301360826051-055</t>
  </si>
  <si>
    <t>516301360826057-059</t>
  </si>
  <si>
    <t>Improper rivits intallation on label at COUNTER.</t>
  </si>
  <si>
    <t>516301360826061-067</t>
  </si>
  <si>
    <t>Improper rivet installation on label at CAB-B- FSB.</t>
  </si>
  <si>
    <t>Improper rivet on (CAB-B- FSB) were removed and replaced with proper rivets.</t>
  </si>
  <si>
    <t>Verify rivet head seating and tightness after riveting.</t>
  </si>
  <si>
    <t>516301360826070-073</t>
  </si>
  <si>
    <t>516301360826076-082</t>
  </si>
  <si>
    <t>516301360826083-084</t>
  </si>
  <si>
    <t>516301360826086-89</t>
  </si>
  <si>
    <t>516301360826091-104</t>
  </si>
  <si>
    <t>516313360826227-231</t>
  </si>
  <si>
    <t>Earth stud was properly tightened and verified for secure fitment.</t>
  </si>
  <si>
    <t>Ensure proper tightening of earth stud as per the specified torque during assembly.</t>
  </si>
  <si>
    <t>516313360826236-239</t>
  </si>
  <si>
    <t xml:space="preserve">Improper rivits installation on lea MC-26,MC-18, MILB-3 </t>
  </si>
  <si>
    <t>516313360826241-245</t>
  </si>
  <si>
    <t>516309360926325-327</t>
  </si>
  <si>
    <t>Missing of TR-CUT OFF label.</t>
  </si>
  <si>
    <t>516309360926329-332</t>
  </si>
  <si>
    <t>Label interchanged for CAB-A-FSB &amp; CAB-B-FSB.</t>
  </si>
  <si>
    <t>516309360926334-335</t>
  </si>
  <si>
    <t>Improper rivet installation on label at LE.MODE</t>
  </si>
  <si>
    <t>Improper rivets on (LE.MODE)  were removed and replaced with proper rivets.</t>
  </si>
  <si>
    <t>516309360926337-339</t>
  </si>
  <si>
    <t>516338360826001-003</t>
  </si>
  <si>
    <t>Loose fitment of MC-18 &amp; MC-15 Male Mil connectors's.</t>
  </si>
  <si>
    <t xml:space="preserve">Wires not insteard at 7/4 7th relay </t>
  </si>
  <si>
    <t>Connect the 7/4 harness to the 7th relay.</t>
  </si>
  <si>
    <t>Production operator to verify all harness-to-relay connections as per the approved wiring diagram before completion.</t>
  </si>
  <si>
    <t>J12 &amp; J13 harness connector wires interchanged in BIC card pcba.</t>
  </si>
  <si>
    <t>Disconnected and reconnected J12 and J13 connectors to their respective positions as per the approved wiring diagram.</t>
  </si>
  <si>
    <t>Production operator to verify connector identification and location before connection.</t>
  </si>
  <si>
    <t>516338360826008-009</t>
  </si>
  <si>
    <t>516338360826011-017</t>
  </si>
  <si>
    <t>516338360826018-019</t>
  </si>
  <si>
    <t>516309360926340-345</t>
  </si>
  <si>
    <t xml:space="preserve">R.Meena ,V.Amritha &amp; Rahul </t>
  </si>
  <si>
    <t>516309360926346-352</t>
  </si>
  <si>
    <t>Functional issue BIC PCBA shutdown</t>
  </si>
  <si>
    <t>Coding step was missed during the production process.</t>
  </si>
  <si>
    <t>Perform the required coding and verify the programmed data/functionality .
Before releasing the card to the next stage.</t>
  </si>
  <si>
    <t>Introduce a coding verification checkpoint and ensure operator confirmation/checklist 
completion before moving the BIC card to the next process.</t>
  </si>
  <si>
    <t>Low intencity of LED'S PCBA Card</t>
  </si>
  <si>
    <t>LED brightness was found below the specified intensity due to High &amp; Low resistance of LED</t>
  </si>
  <si>
    <t>Replacement of another LED PCBA CARD</t>
  </si>
  <si>
    <t>Implement 100% LED intensity/functional inspection during production and verify LED.
Performance before transferring the PCBA to QC.</t>
  </si>
  <si>
    <t>RAHUL</t>
  </si>
  <si>
    <t>Harness connector are not connected to J1 &amp; J2  BIC PS card pcba.</t>
  </si>
  <si>
    <t>516309360926358-361</t>
  </si>
  <si>
    <t>EMU label observed insead of RIB E-70 label.</t>
  </si>
  <si>
    <t>Rahul</t>
  </si>
  <si>
    <t>516309360926366-369</t>
  </si>
  <si>
    <t>516309360926371-372</t>
  </si>
  <si>
    <t>516309360926375-382</t>
  </si>
  <si>
    <t>516313360826246-251</t>
  </si>
  <si>
    <t>Loose fitment of MIL Connectors MC15, MC18, MC26</t>
  </si>
  <si>
    <t>Loose connection wire harness for Relay 6/A1 &amp; 6/A2.</t>
  </si>
  <si>
    <t>516313360926260-261</t>
  </si>
  <si>
    <t>516313360926263-264</t>
  </si>
  <si>
    <t>Due to Inattention of the operator.</t>
  </si>
  <si>
    <t>RIB connections and functionality checked; Wire interchanged Relay 1/A1 &amp; 1/A2  re-correct the connections
and unit re-tested successfully.</t>
  </si>
  <si>
    <t>Production supervisor shall verify critical harness connections during in-process inspection.
Production shall ensure A1 and A2 harness connections are made strictly as per the approved wiring diagram.
Provide operator awareness/training regarding correct harness connection sequence.</t>
  </si>
  <si>
    <t>516309360926383-384</t>
  </si>
  <si>
    <t>Loose fitment of MC-26 Male Mil connector.</t>
  </si>
  <si>
    <t>Earth chassis not Connected to Earth stud.</t>
  </si>
  <si>
    <t>Connect and properly tighten earth wire to earth stud.</t>
  </si>
  <si>
    <t>Include chassis earth connection verification in the assembly
 fallowing of harness diagrams and provide operator awareness regarding mandatory earth connections.</t>
  </si>
  <si>
    <t>Missing Diode for 2 TB's.</t>
  </si>
  <si>
    <t>516301360826109-115</t>
  </si>
  <si>
    <t>Loose fitment of All MIL connectors</t>
  </si>
  <si>
    <t>516313360926270-273</t>
  </si>
  <si>
    <t>Low intencity of LED PCBA Card</t>
  </si>
  <si>
    <t>Implement 100% LED intensity/functional inspection during PCBA production and verify LED.
Performance before transferring the PCBA to IPQC.</t>
  </si>
  <si>
    <t>516313360926275-276</t>
  </si>
  <si>
    <t>516313360926278-279</t>
  </si>
  <si>
    <t>516313360926280-286</t>
  </si>
  <si>
    <t xml:space="preserve">vamshi &amp; R.Meena </t>
  </si>
  <si>
    <t>516301360826119-120</t>
  </si>
  <si>
    <t>516301360826121-122</t>
  </si>
  <si>
    <t xml:space="preserve"> R.Meena </t>
  </si>
  <si>
    <t>516301360826124-125</t>
  </si>
  <si>
    <t>516301360826127-128</t>
  </si>
  <si>
    <t xml:space="preserve">vamshi </t>
  </si>
  <si>
    <t>516301360826129-132</t>
  </si>
  <si>
    <t>516309360926402-403</t>
  </si>
  <si>
    <t>V.Amritha &amp; E.Vamshi</t>
  </si>
  <si>
    <t>516338360926021-023</t>
  </si>
  <si>
    <t>516338360926025-027</t>
  </si>
  <si>
    <t>Loose connection wire harness for Relay 4/6.</t>
  </si>
  <si>
    <t>Wires interchanged in between Relay 7/A1 &amp; 9/A1.</t>
  </si>
  <si>
    <t>Loose connection wire harness for Relay 9/9 &amp; 6/5.</t>
  </si>
  <si>
    <t>516338360926034-035</t>
  </si>
  <si>
    <t>Loose connection wire harness for Relay 4/A1 &amp; 4/6.</t>
  </si>
  <si>
    <t>516338360926037-040</t>
  </si>
  <si>
    <t>Wires interchanged in between Relay 5/10 &amp; 5/9.</t>
  </si>
  <si>
    <t>516309360926409-410</t>
  </si>
  <si>
    <t>516309360926412-413</t>
  </si>
  <si>
    <t>E.Vamshi &amp; R.Meena</t>
  </si>
  <si>
    <t>Led PCBA  J1 &amp; J2 Both are not working</t>
  </si>
  <si>
    <t>Replacement of Another LED PCBA Cards</t>
  </si>
  <si>
    <t>Implement 100% LED functional inspection during PCBA production and verify LED.
Performance before transferring the PCBA to IPQC.</t>
  </si>
  <si>
    <t>516339150926002-004</t>
  </si>
  <si>
    <t>Wires interchanged in between Relay ISO RLY/9 &amp; ISO RLY/11.</t>
  </si>
  <si>
    <t>516339150926006-008</t>
  </si>
  <si>
    <t xml:space="preserve">Brake interface fault observed during funtional testing </t>
  </si>
  <si>
    <t>Coding not done to BIC PCBA Card</t>
  </si>
  <si>
    <t>516339150926010-012</t>
  </si>
  <si>
    <t>BIC PCBA Card not Working</t>
  </si>
  <si>
    <t>Remove faulty BIC PCBA Card replaced with New one</t>
  </si>
  <si>
    <t>Use ESD-controlled handling and workstations during PCB assembly, testing, and handling to
 prevent component damage.</t>
  </si>
  <si>
    <t xml:space="preserve">E.Vamshi </t>
  </si>
  <si>
    <t>516339150926015-016</t>
  </si>
  <si>
    <t>51633915092601017</t>
  </si>
  <si>
    <t>51633915092601018</t>
  </si>
  <si>
    <t>51633915092601019</t>
  </si>
  <si>
    <t>51633915092601020-023</t>
  </si>
  <si>
    <t>51633915092601024</t>
  </si>
  <si>
    <t>Wires interchanged in between Relay 4/6 &amp; 4/5.</t>
  </si>
  <si>
    <t>51633915092601025</t>
  </si>
  <si>
    <t>Wires interchanged in between Relay 3/5 &amp; 3/6.</t>
  </si>
  <si>
    <t>51633915092601026-029</t>
  </si>
  <si>
    <t>51633915092601030-32</t>
  </si>
  <si>
    <t>516339150926033-042</t>
  </si>
  <si>
    <t>516339090926116-122</t>
  </si>
  <si>
    <t>Loose fitment of MC26, MC18 &amp; MC15 Male MIL connectors.</t>
  </si>
  <si>
    <t>516315360926006-007</t>
  </si>
  <si>
    <t>Loose connection wire harness for Relay 9/A1.9/A2 &amp; 4/5.</t>
  </si>
  <si>
    <t>Loose connection wire harness for Relay  9/5.</t>
  </si>
  <si>
    <t xml:space="preserve"> </t>
  </si>
  <si>
    <t>MCB ISOLATION  BOX  UNIT DATA APR-SEPT 2026</t>
  </si>
  <si>
    <t>MCB EMI  ISOLASTION BOX</t>
  </si>
  <si>
    <t>MCB_EMI_ISOLATION BOX_E70</t>
  </si>
  <si>
    <t>MCB_EMI_ISOLATION BOX_CCB</t>
  </si>
  <si>
    <t>MCB_EMI_ISOLATION_CON-EMU</t>
  </si>
  <si>
    <t>MCB_EMI_ISOLATION_MEMU</t>
  </si>
  <si>
    <t>EMI_FILTER_110V_UNIT</t>
  </si>
  <si>
    <t>MCB_EMI_ISOLATION BOX_3PH_MEMU</t>
  </si>
  <si>
    <t>MCB_EMI_ISOLATION BOX_EF12_E70</t>
  </si>
  <si>
    <t>MCB_EMI_FILTER_72V_UNIT</t>
  </si>
  <si>
    <t>MCB_EMI_ISOLATION BOX_3PH_EMU</t>
  </si>
  <si>
    <t>MCB_ISOLATION BOX_HHP_SINGLE</t>
  </si>
  <si>
    <t>Failure detected 
Area IPQC</t>
  </si>
  <si>
    <t>516300070426001-007</t>
  </si>
  <si>
    <t>516300070426008-015</t>
  </si>
  <si>
    <t xml:space="preserve">NAVINTHA </t>
  </si>
  <si>
    <t>516300070426016-021</t>
  </si>
  <si>
    <t>516300070426022-028</t>
  </si>
  <si>
    <t>516300070426029-032</t>
  </si>
  <si>
    <t>516300071151758-1767</t>
  </si>
  <si>
    <t>516300070426022-031
516300071051623,1624,1634</t>
  </si>
  <si>
    <t>Missing Identification labels for (MCB-1,MCB-2,TCAS,BIU,ISO SWITCH)</t>
  </si>
  <si>
    <t>Improper Fitment Earth stud to Enclosure.</t>
  </si>
  <si>
    <t>1.Incorrect installation of the earth stud during assembly.
2.Inadequate control and verification of the latest approved work instruction at the work station.</t>
  </si>
  <si>
    <t>Properly Re-Tightened the earth stud with nut driver and corrected loose fitment.</t>
  </si>
  <si>
    <t>Ensure proper NUT tigtening during assembly and conduct regular inspection to prevent recurence.</t>
  </si>
  <si>
    <t xml:space="preserve">Improper fitment </t>
  </si>
  <si>
    <t>Paint peel off (Scratch) to the Enclosure.</t>
  </si>
  <si>
    <t>Paint peel off / Scratch / Rust</t>
  </si>
  <si>
    <t>Isolation rotary switch is not functioning properly.</t>
  </si>
  <si>
    <t>1.Conduct 100% incoming inspection of supplier material before releasing it for production and segregate any defective material immediately.
2.Handle the switch carefully and check before damage during assembly</t>
  </si>
  <si>
    <t>Loose fitment  of Emi filter MCB wire harness connection.</t>
  </si>
  <si>
    <t>Harness was not  properly secured during assembly.</t>
  </si>
  <si>
    <t>Properly fited and secure the wire harness connection in MCB.</t>
  </si>
  <si>
    <t>Ensure wire harness fitment is checked during assembly and final inspection.</t>
  </si>
  <si>
    <t xml:space="preserve">Loose connection </t>
  </si>
  <si>
    <t>Malavika</t>
  </si>
  <si>
    <t>516313150526008-017</t>
  </si>
  <si>
    <t>516309150526014-026</t>
  </si>
  <si>
    <t>516313150526018-020</t>
  </si>
  <si>
    <t>Loose fitment  of M3*8mm Socket head screw at EMI Filter PCBA.</t>
  </si>
  <si>
    <t>51631315026024-026</t>
  </si>
  <si>
    <t>516309150626027-029</t>
  </si>
  <si>
    <t>516309150626031-035</t>
  </si>
  <si>
    <t>516309150626036-041</t>
  </si>
  <si>
    <t>Loose fitment of (OUT-PUT)  PG-16 gland.</t>
  </si>
  <si>
    <t xml:space="preserve">PG-Gland was not properly tigthenend during assembly </t>
  </si>
  <si>
    <t>1.Refit and Tighten the PG-Gland properly.
2. Conducted 100% inspection before release.</t>
  </si>
  <si>
    <t>1.Ensure properly Tightened the connector with the HAND during assembly and conduct regular inspection to prevent recurence
2.Ensure 100% verification of PG GLAND - proper fitment.</t>
  </si>
  <si>
    <t>Loose fitment of CN-1 110V DC male Mil connector.</t>
  </si>
  <si>
    <t>5163390706260019</t>
  </si>
  <si>
    <t>516339070626021-034</t>
  </si>
  <si>
    <t>516339070626036-037</t>
  </si>
  <si>
    <t>Terminal Block Wego connecters connection in wrong  direction placed.</t>
  </si>
  <si>
    <t>Placed with the correct wire connection as per schematic drawings.</t>
  </si>
  <si>
    <t>Harness / Wiring Assembly Error</t>
  </si>
  <si>
    <t>516309150626044-046</t>
  </si>
  <si>
    <t>Loose fitment of End clamp screw of MCB'S on Din rail.</t>
  </si>
  <si>
    <t>End clamp tightenting was missed during assemly due to inadequate fitment verfication.</t>
  </si>
  <si>
    <t>Ensure 100% verification of End clamp screw of MCB'S on Din rail tightening and proper fitment.</t>
  </si>
  <si>
    <t>516309150626052-054</t>
  </si>
  <si>
    <t>516309150626058-061</t>
  </si>
  <si>
    <t>516339070626049-056</t>
  </si>
  <si>
    <t>516313150626027-38</t>
  </si>
  <si>
    <t>516309150626062-078</t>
  </si>
  <si>
    <t>516309150626079-085</t>
  </si>
  <si>
    <t>516313150626041-45</t>
  </si>
  <si>
    <t>516313150626046-052</t>
  </si>
  <si>
    <t>516309150626086-094</t>
  </si>
  <si>
    <t>516313150726053-055</t>
  </si>
  <si>
    <t>516339070726057-65</t>
  </si>
  <si>
    <t>516339070726066-72</t>
  </si>
  <si>
    <t>516309150726095-100</t>
  </si>
  <si>
    <t>516339070726073-74</t>
  </si>
  <si>
    <t>516309150726101-110</t>
  </si>
  <si>
    <t>516309150726111-116</t>
  </si>
  <si>
    <t>516309150726117-126</t>
  </si>
  <si>
    <t>G.SRAVANTHI
M.LAHARIKA</t>
  </si>
  <si>
    <t>516309150726131-133</t>
  </si>
  <si>
    <t>516309150726138-142</t>
  </si>
  <si>
    <t>516339070726077-079</t>
  </si>
  <si>
    <t>516339070726084-089</t>
  </si>
  <si>
    <t>516313150726056-059</t>
  </si>
  <si>
    <t>516313150726061-065</t>
  </si>
  <si>
    <t>Missing Identification Earth label.</t>
  </si>
  <si>
    <t>516313150726067-068</t>
  </si>
  <si>
    <t>516313150726070-071</t>
  </si>
  <si>
    <t>516313150726072-074</t>
  </si>
  <si>
    <t>Loose fitment of M6*20mm screws at Enclosure.</t>
  </si>
  <si>
    <t>1.Inadequate training on the correct tightening method.
2.Suitable tool is not used for fixing M3*20mm allen head screws.</t>
  </si>
  <si>
    <t>1.Proper tool should be provided  to the operator by the Instructor.
2.Ensure proper screw tigtening during assembly and conduct regular inspection to prevent recurence.</t>
  </si>
  <si>
    <t>516313150726076-077</t>
  </si>
  <si>
    <t>Imprpoer Gas cut found on the enclosure &amp; brake.</t>
  </si>
  <si>
    <t>1.Faulty material received from supplier.
2. Incorrect component mounting and assembly sequence.</t>
  </si>
  <si>
    <t>Grind and finised the the affected area propely.</t>
  </si>
  <si>
    <t>Conduct 100% incoming inspection of supplier material before releasing it for production and segregate any defective material immediately.</t>
  </si>
  <si>
    <t>Enclosure Issue</t>
  </si>
  <si>
    <t>516313150726080-081</t>
  </si>
  <si>
    <t>516313150726083-086</t>
  </si>
  <si>
    <t xml:space="preserve"> M3*8mm socket head screw NOT FIXED to EMI FILTER Pcba.</t>
  </si>
  <si>
    <t xml:space="preserve">Screw fixing was missed during assembly due to lacked a defined verfication method </t>
  </si>
  <si>
    <t>Fixed the M3*8 mm socket screw properly to the EMI filter PCBA card.</t>
  </si>
  <si>
    <t>Ensure screw fitment is checked during assembly a Qand final inspection.</t>
  </si>
  <si>
    <t>516309150726146-148</t>
  </si>
  <si>
    <t>Terminal Block wago 3 Pin Connector (Dummy Connector) Not connected to J2 of PCBA RHS &amp; LHS.</t>
  </si>
  <si>
    <t>Inadequate control and verification of the latest approved work instruction at the work station.</t>
  </si>
  <si>
    <t>Ensure connector fitment is checked during assembly &amp; Provide detailed Procedures/work instructions at workstations.</t>
  </si>
  <si>
    <t>516339070726091-093</t>
  </si>
  <si>
    <t>516339070726095-096</t>
  </si>
  <si>
    <t>Loose fitment of (OUT-PUT PG-16) &amp; (IN-PUT PG-11 ) gland.</t>
  </si>
  <si>
    <t>Lack of operator training caused improper PG-Gland tightening.</t>
  </si>
  <si>
    <t>516309150726153-154</t>
  </si>
  <si>
    <t>516309150726157-158</t>
  </si>
  <si>
    <t>516309150726163-164</t>
  </si>
  <si>
    <t>516313150726099-110</t>
  </si>
  <si>
    <t>5163131507260101</t>
  </si>
  <si>
    <t>5163131507260102</t>
  </si>
  <si>
    <t>516309150726166-167</t>
  </si>
  <si>
    <t>516309150726169-171</t>
  </si>
  <si>
    <t>516309150726173-174</t>
  </si>
  <si>
    <t>516313150726087-088</t>
  </si>
  <si>
    <t>V.Amritha
T. Sara Grace</t>
  </si>
  <si>
    <t>516313150726103-106</t>
  </si>
  <si>
    <t>516313150726110-112</t>
  </si>
  <si>
    <t>loose fitment of M2*8mm pan head screw at isolation switch.</t>
  </si>
  <si>
    <t xml:space="preserve">1.Inadequate training on the correct tightening method.
2.Suitable tool is not used for fixing M2*8mm pan head screw </t>
  </si>
  <si>
    <t>1.Re-Tightened the screw with the 2.8mm pan head screw key tool as per its standards. 
2.Reworked all defective assemblies and corrected loose/missing parts.
3. Conducted 100% inspection before release.</t>
  </si>
  <si>
    <t>1.Inadequate training on the correct tightening method.
2.Suitable tool is not used for fixing M3*8mm socket head screws.</t>
  </si>
  <si>
    <t>516313150726091-092</t>
  </si>
  <si>
    <t>516309150726184-184</t>
  </si>
  <si>
    <t>516309150726188-190</t>
  </si>
  <si>
    <t>26-Jul-0206</t>
  </si>
  <si>
    <t>516313150726093-98</t>
  </si>
  <si>
    <t>516309150726195-198</t>
  </si>
  <si>
    <t>5163131507260101-107</t>
  </si>
  <si>
    <t>516309150726203-205</t>
  </si>
  <si>
    <t>T. Sara Grace</t>
  </si>
  <si>
    <t>5163131507260108-113</t>
  </si>
  <si>
    <t>5163131507260114</t>
  </si>
  <si>
    <t>5163131507260115-119</t>
  </si>
  <si>
    <t>Improper rivits Installation on the label (MCB-1&amp;MCB-2)</t>
  </si>
  <si>
    <t>5163131507260121</t>
  </si>
  <si>
    <t>5163131507260122-127</t>
  </si>
  <si>
    <t>5163131507260128</t>
  </si>
  <si>
    <t>5163131507260129-134</t>
  </si>
  <si>
    <t>516309150726210-212</t>
  </si>
  <si>
    <t>516309150726214-215</t>
  </si>
  <si>
    <t>516309150726222-224</t>
  </si>
  <si>
    <t>516309150726230-231</t>
  </si>
  <si>
    <t>R.Meena , T. Sara Grace &amp; V.Amritha</t>
  </si>
  <si>
    <t>516309150726233-239</t>
  </si>
  <si>
    <t>516313150826135-137</t>
  </si>
  <si>
    <t>Loose fitment of Earth stud as per inspection</t>
  </si>
  <si>
    <t>Re-Tightened the earth stud with nut driver.</t>
  </si>
  <si>
    <t>516313150826141-143</t>
  </si>
  <si>
    <t>516313150826145-148</t>
  </si>
  <si>
    <t>516302080926001-030</t>
  </si>
  <si>
    <t>516313150826150-151</t>
  </si>
  <si>
    <t>516313150826154-159</t>
  </si>
  <si>
    <t>516309150826241-245</t>
  </si>
  <si>
    <t>516313150826163-166</t>
  </si>
  <si>
    <t>516309150826250-251</t>
  </si>
  <si>
    <t>516309150826253-255</t>
  </si>
  <si>
    <t>516339030826001-003</t>
  </si>
  <si>
    <t>516339030826005-010</t>
  </si>
  <si>
    <t>516339030826013-015</t>
  </si>
  <si>
    <t>516339030826017-018</t>
  </si>
  <si>
    <t>516313150826170-171</t>
  </si>
  <si>
    <t>516313150826173-174</t>
  </si>
  <si>
    <t>516313150826178-182</t>
  </si>
  <si>
    <t>516309150826261-262</t>
  </si>
  <si>
    <t>516339030826019-20</t>
  </si>
  <si>
    <t>516339030826022-025</t>
  </si>
  <si>
    <t>516309150826264-267</t>
  </si>
  <si>
    <t>516309150826269-270</t>
  </si>
  <si>
    <t>5163091508262671</t>
  </si>
  <si>
    <t>5163091508262672</t>
  </si>
  <si>
    <t>5163091508262673</t>
  </si>
  <si>
    <t>5163091508262674</t>
  </si>
  <si>
    <t>5163091508262675</t>
  </si>
  <si>
    <t>5163091508262676-277</t>
  </si>
  <si>
    <t>5163091508262678</t>
  </si>
  <si>
    <t>5163091508262679</t>
  </si>
  <si>
    <t>5163091508262680</t>
  </si>
  <si>
    <t>516309150826281-282</t>
  </si>
  <si>
    <t>516339030826029-032</t>
  </si>
  <si>
    <t>516339030826035-038</t>
  </si>
  <si>
    <t>516339030826040-43</t>
  </si>
  <si>
    <t>Terminal Block wago 5 Pin Connector Not connected to J1 of PCBA RHS &amp; LHS.</t>
  </si>
  <si>
    <t>516339030826047-048</t>
  </si>
  <si>
    <t>516313150826184-187</t>
  </si>
  <si>
    <t>516313150826189-196</t>
  </si>
  <si>
    <t>516339030826049-057</t>
  </si>
  <si>
    <t>516313150826202-207</t>
  </si>
  <si>
    <t>516339030826058-061</t>
  </si>
  <si>
    <t>5163390308263-066</t>
  </si>
  <si>
    <t>5163390308267-075</t>
  </si>
  <si>
    <t>516313150826209-211</t>
  </si>
  <si>
    <t>516309150826283-286</t>
  </si>
  <si>
    <t>516339030826081-085</t>
  </si>
  <si>
    <t>516309150826288-294</t>
  </si>
  <si>
    <t>516309150826295-300</t>
  </si>
  <si>
    <t>516309150826302-303</t>
  </si>
  <si>
    <t>516309150826305-306</t>
  </si>
  <si>
    <t>516309150826307-321</t>
  </si>
  <si>
    <t>516339030826086-089</t>
  </si>
  <si>
    <t>The door has play even when it is locked due to loose latch/ bolt.</t>
  </si>
  <si>
    <t>Improper fitment/Latch/bolt was not properly adjusted or tightened.</t>
  </si>
  <si>
    <t>1.Tightening screws, nuts, or mounting hardware
2.Reworked all defective assemblies and corrected loose.
3. Conducted 100% inspection before release.</t>
  </si>
  <si>
    <t>1.RE-Ensure latch/bolt fitment and proper door locking.
2.Supplier to implement 100% inspection of latch/bolt fitment and door locking condition before dispatch.</t>
  </si>
  <si>
    <t>Door Alignment / Locking Issue</t>
  </si>
  <si>
    <t>516339030826093-095</t>
  </si>
  <si>
    <t>M.Harshitha &amp; S.Kajal</t>
  </si>
  <si>
    <t>MCB_EMI_ISOLATON BOX_EF12_E70</t>
  </si>
  <si>
    <t>516338150826001-007</t>
  </si>
  <si>
    <t>516338150826009-011</t>
  </si>
  <si>
    <t>516338150826013-020</t>
  </si>
  <si>
    <t>516339030826096-098</t>
  </si>
  <si>
    <t>5163135082620212-214</t>
  </si>
  <si>
    <t>5163135082620215-227</t>
  </si>
  <si>
    <t>5163135082620228-234</t>
  </si>
  <si>
    <t>516339030826099-103</t>
  </si>
  <si>
    <t>516339030826105-107</t>
  </si>
  <si>
    <t>516309150826324 - 325</t>
  </si>
  <si>
    <t>51630915082628 - 333</t>
  </si>
  <si>
    <t>516309150826335 - 336</t>
  </si>
  <si>
    <t>5163135082620235-254</t>
  </si>
  <si>
    <t>5163135082620256-267</t>
  </si>
  <si>
    <t>516309150926338-342</t>
  </si>
  <si>
    <t>516309150926344-347</t>
  </si>
  <si>
    <t>516309150926349-353</t>
  </si>
  <si>
    <t>516339030826108-114</t>
  </si>
  <si>
    <t>516309150926354-369</t>
  </si>
  <si>
    <t>Label missing on isolation switch harness  ISO_SW/3.</t>
  </si>
  <si>
    <t>516309150926371-379</t>
  </si>
  <si>
    <t>516309150926380-395</t>
  </si>
  <si>
    <t>516339030926115-124</t>
  </si>
  <si>
    <t>516300070926033-054</t>
  </si>
  <si>
    <t>516300070926068 - 073</t>
  </si>
  <si>
    <t>516338150926021 - 024</t>
  </si>
  <si>
    <t>S.Kajal &amp; V.Amritha</t>
  </si>
  <si>
    <t xml:space="preserve">Missing Identification labels for (110 V OUT PUT) </t>
  </si>
  <si>
    <t>Placed with the  (110 V OUT PUT) label at its position.</t>
  </si>
  <si>
    <t>516338150926028 - 030</t>
  </si>
  <si>
    <t>516338150926032 - 034</t>
  </si>
  <si>
    <t>516338150926039 - 40</t>
  </si>
  <si>
    <t>516339160926002 - 003</t>
  </si>
  <si>
    <t>v.amritha</t>
  </si>
  <si>
    <t>516309150926400-406</t>
  </si>
  <si>
    <t>516339160926007- 016</t>
  </si>
  <si>
    <t>516339160926017 - 018</t>
  </si>
  <si>
    <t>RE-Tightened the Screw  with the screw driver tool as per its standards</t>
  </si>
  <si>
    <t>516339160926020 - 025</t>
  </si>
  <si>
    <t>516302080926035-036</t>
  </si>
  <si>
    <t>Missing of wire connections at MCB 2/2.</t>
  </si>
  <si>
    <t>516339160926030 - 032</t>
  </si>
  <si>
    <t>516309150926407-409</t>
  </si>
  <si>
    <t>Placed with the rating plate at its position.</t>
  </si>
  <si>
    <t>516300070926080 - 082</t>
  </si>
  <si>
    <t>Improper rivits installation on the Rating plate.</t>
  </si>
  <si>
    <t>Remove and reinstall the rivet proply,ensuring the rating plate is securely attached.</t>
  </si>
  <si>
    <t>516300070926085 - 086</t>
  </si>
  <si>
    <t>516339141026001-005</t>
  </si>
  <si>
    <t>516339141026006-016</t>
  </si>
  <si>
    <t>516339160926033 - 042</t>
  </si>
  <si>
    <t>Loose fitment  of Emi filter MCB 1/3 wire harness connection.</t>
  </si>
  <si>
    <t>516339160926044-046</t>
  </si>
  <si>
    <t>516339160926048-053</t>
  </si>
  <si>
    <t>516339160926054-056</t>
  </si>
  <si>
    <t>516339030926125-132</t>
  </si>
  <si>
    <t>516339030926135-138</t>
  </si>
  <si>
    <t>516339030926140-142</t>
  </si>
  <si>
    <t>5163391410926017-023</t>
  </si>
  <si>
    <t>5163391410926024-029</t>
  </si>
  <si>
    <t>5163391410926030-035</t>
  </si>
  <si>
    <t>LOCO ANTENNA DATA APR-SEPT 2026</t>
  </si>
  <si>
    <t>LOCO ANTENNA</t>
  </si>
  <si>
    <t>LOCO ANTENNA FAIURE REPORT APRIL - SEPTEMBER 2026</t>
  </si>
  <si>
    <t>E.VAMSHI</t>
  </si>
  <si>
    <t>516311310426001-068</t>
  </si>
  <si>
    <t>Paint peel off on FRP bowl</t>
  </si>
  <si>
    <t>516311310426070-140</t>
  </si>
  <si>
    <t>516311310426141-176</t>
  </si>
  <si>
    <t>516311310426177-248</t>
  </si>
  <si>
    <t xml:space="preserve">Blow hole on FRP bowl </t>
  </si>
  <si>
    <t>Manufacturing process defect</t>
  </si>
  <si>
    <t>Blow Hole</t>
  </si>
  <si>
    <t>516311310426250-286</t>
  </si>
  <si>
    <t>516311310426287-300</t>
  </si>
  <si>
    <t>516311310526001-010</t>
  </si>
  <si>
    <t>516311310526012-023</t>
  </si>
  <si>
    <t>Rust on antenna mounting bracket</t>
  </si>
  <si>
    <t>516311310526025-054</t>
  </si>
  <si>
    <t>516311310526056-107</t>
  </si>
  <si>
    <t>516311310526109-150</t>
  </si>
  <si>
    <t>516311310626001-121</t>
  </si>
  <si>
    <t>516311310626123-207</t>
  </si>
  <si>
    <t>516311310626209-223</t>
  </si>
  <si>
    <t>516311310626225-254</t>
  </si>
  <si>
    <t>516311310626256-305</t>
  </si>
  <si>
    <t>516311310626306-505</t>
  </si>
  <si>
    <t>516311310626506-627</t>
  </si>
  <si>
    <t>516311310626628-700</t>
  </si>
  <si>
    <t>516311310726001-020</t>
  </si>
  <si>
    <t>516311310726022-200</t>
  </si>
  <si>
    <t>B.PAVAN KUMAR</t>
  </si>
  <si>
    <t>516311310726201-350</t>
  </si>
  <si>
    <t>516311310726351-460, 517-644</t>
  </si>
  <si>
    <t>516311310726461-488</t>
  </si>
  <si>
    <t>516311310726489-516, 645-800</t>
  </si>
  <si>
    <t>516311310726801-850</t>
  </si>
  <si>
    <t>FRP top cover damaged.</t>
  </si>
  <si>
    <t>Damaged FRP top cover supplied by supplier.</t>
  </si>
  <si>
    <t>Damaged FRP top cover was replaced with a good FRP top cover and re-verified the condition of FRP top cover.</t>
  </si>
  <si>
    <t>Allam Madhu</t>
  </si>
  <si>
    <t>516311310726852-862</t>
  </si>
  <si>
    <t>516311310726864-912</t>
  </si>
  <si>
    <t>Scratches observed on FRP top cover.</t>
  </si>
  <si>
    <t>Scratches on FRP top cover due to improper handling during antenna aseembly.</t>
  </si>
  <si>
    <t>Scratched FRP top cover was replaced with a good FRP top cover and re-verified the condition of FRP top cover.</t>
  </si>
  <si>
    <t>516311310726914-964</t>
  </si>
  <si>
    <t>516311310726966-981</t>
  </si>
  <si>
    <t>Sealent glue was not properly applied around the N-Panel connector.</t>
  </si>
  <si>
    <t>Sealant glue was improperly applied around N-Panel connector by operator.</t>
  </si>
  <si>
    <t>Sealant glue was filled properly on the N-Panel connector and re-verfied the filling area and proper application of sealent glue.</t>
  </si>
  <si>
    <t>516311310726983-1000</t>
  </si>
  <si>
    <t>516311310826001-024</t>
  </si>
  <si>
    <t>FRP top cover damaged due to Improper handling during anetnna assembly.</t>
  </si>
  <si>
    <t>516311310826026-031</t>
  </si>
  <si>
    <t>516311310826033-081</t>
  </si>
  <si>
    <t>516311310826082-090</t>
  </si>
  <si>
    <t>516311310826092-151</t>
  </si>
  <si>
    <t>516311310826153-200</t>
  </si>
  <si>
    <t>516311310826202-231</t>
  </si>
  <si>
    <t>Loose fitment of antenna mounting bracket</t>
  </si>
  <si>
    <t>Improper fitment of the antenna mounting bracket during assembly.</t>
  </si>
  <si>
    <t>Antenna mounting bracket was re-fitted properly and alignment was ensured.</t>
  </si>
  <si>
    <t>516311310826233-264</t>
  </si>
  <si>
    <t>516311300726093-132</t>
  </si>
  <si>
    <t>516311310826265-432</t>
  </si>
  <si>
    <t>516311310826433-650</t>
  </si>
  <si>
    <t>516311310826651-766</t>
  </si>
  <si>
    <t>516311310826768-800</t>
  </si>
  <si>
    <t>Y.KEERTHAN</t>
  </si>
  <si>
    <t>516311310826801-1061</t>
  </si>
  <si>
    <t>516311310861062-1200</t>
  </si>
  <si>
    <t>516311310926001-100</t>
  </si>
  <si>
    <t>516311310921401-1417</t>
  </si>
  <si>
    <t>516311310926101-329</t>
  </si>
  <si>
    <t>516311310926330-386</t>
  </si>
  <si>
    <t>516311310926387-455</t>
  </si>
  <si>
    <t>516311310926456-679</t>
  </si>
  <si>
    <t>K VIJAY</t>
  </si>
  <si>
    <t>516311310926680-967</t>
  </si>
  <si>
    <t>516311310926968-999</t>
  </si>
  <si>
    <t>516311310961000-1177</t>
  </si>
  <si>
    <t>UBIU Failure Summary April - September 2026</t>
  </si>
  <si>
    <t>Total inspection 
QTY</t>
  </si>
  <si>
    <t>Total Accepted 
QTY</t>
  </si>
  <si>
    <t>FTR  (%)</t>
  </si>
  <si>
    <t>Defect (%)</t>
  </si>
  <si>
    <t>UBIU</t>
  </si>
  <si>
    <t xml:space="preserve">UBIU DIESEL </t>
  </si>
  <si>
    <t>UBIU ELECTRIC</t>
  </si>
  <si>
    <t>No of issues
QTY</t>
  </si>
  <si>
    <t>MIL connectors Interchanged</t>
  </si>
  <si>
    <t>UBIU ELECTRIC &amp; DIESEL  DAILY ISSUES REPORT</t>
  </si>
  <si>
    <t xml:space="preserve"> #</t>
  </si>
  <si>
    <t>Name of Failed item 
(Main, Unit / Module / Sub-module / component)</t>
  </si>
  <si>
    <t>516306000925035</t>
  </si>
  <si>
    <t>Dhanunjaya</t>
  </si>
  <si>
    <t>516306000925036</t>
  </si>
  <si>
    <t>516306000925042</t>
  </si>
  <si>
    <t>516306000925043</t>
  </si>
  <si>
    <t>516306000925053</t>
  </si>
  <si>
    <t>516302000925037</t>
  </si>
  <si>
    <t xml:space="preserve">Wires interchanged at LPSR 2/2 valve 3_1 &amp; 2/2 valve 3_2  </t>
  </si>
  <si>
    <t>516302000925069</t>
  </si>
  <si>
    <t>Loose fitment of  Isolation Switch cap screw</t>
  </si>
  <si>
    <t>516302000925052</t>
  </si>
  <si>
    <t>516302000925055</t>
  </si>
  <si>
    <t xml:space="preserve">Wrong connection at  QRV BP 7 bar pressure sensor Pin 3 instead  of 2 </t>
  </si>
  <si>
    <t>Wires interchanged for MR 16 bar pressure sensor  2 &amp; 4</t>
  </si>
  <si>
    <t>516302000925065</t>
  </si>
  <si>
    <t>516302000925054</t>
  </si>
  <si>
    <t>Wires interchanged of POV valve connections into QRV valve</t>
  </si>
  <si>
    <t>516302000925034</t>
  </si>
  <si>
    <t>516302001025075</t>
  </si>
  <si>
    <t>Wires interchangedd for connections DPWCS  A &amp; B</t>
  </si>
  <si>
    <t>MIL connectors interchanged MC26 &amp; MC15</t>
  </si>
  <si>
    <t xml:space="preserve">Missing ferrules for PVEF Relay A1 &amp; A2 connections </t>
  </si>
  <si>
    <r>
      <rPr>
        <b/>
        <sz val="11"/>
        <color theme="1"/>
        <rFont val="Calibri"/>
        <charset val="134"/>
      </rPr>
      <t>Two</t>
    </r>
    <r>
      <rPr>
        <sz val="11"/>
        <color theme="1"/>
        <rFont val="Calibri"/>
        <charset val="134"/>
      </rPr>
      <t xml:space="preserve"> labels present instead of </t>
    </r>
    <r>
      <rPr>
        <b/>
        <sz val="11"/>
        <color theme="1"/>
        <rFont val="Calibri"/>
        <charset val="134"/>
      </rPr>
      <t>one</t>
    </r>
    <r>
      <rPr>
        <sz val="11"/>
        <color theme="1"/>
        <rFont val="Calibri"/>
        <charset val="134"/>
      </rPr>
      <t xml:space="preserve"> on ISO SW/2 Wire</t>
    </r>
  </si>
  <si>
    <t>Loose fitment of BIC PCBA screws (M3×8 mm)</t>
  </si>
  <si>
    <t xml:space="preserve">Wires interchanged for connections PVEF Relay A1 &amp; A2 </t>
  </si>
  <si>
    <t xml:space="preserve">Wires interchanged for POV &amp; QRV valves </t>
  </si>
  <si>
    <t>516302001025073</t>
  </si>
  <si>
    <t>Wires interchanged for Isolation Switch connections  ISO SW/C1 and ISO SW/3</t>
  </si>
  <si>
    <t>Improper removal of electrical harness wires at the BIC J9 connector can affect the diesel harness</t>
  </si>
  <si>
    <r>
      <rPr>
        <sz val="10"/>
        <color theme="1"/>
        <rFont val="Arial"/>
        <charset val="134"/>
      </rPr>
      <t xml:space="preserve">electrical </t>
    </r>
    <r>
      <rPr>
        <b/>
        <sz val="10"/>
        <color theme="1"/>
        <rFont val="Arial"/>
        <charset val="134"/>
      </rPr>
      <t>harness wires</t>
    </r>
    <r>
      <rPr>
        <sz val="10"/>
        <color theme="1"/>
        <rFont val="Arial"/>
        <charset val="134"/>
      </rPr>
      <t xml:space="preserve"> at the BIC J9 connector can affect the diesel harness </t>
    </r>
  </si>
  <si>
    <t xml:space="preserve">Conversion of Unit ELECTRIC to DIESEL harness </t>
  </si>
  <si>
    <t xml:space="preserve">NO Sleeve shrinking for KAVACH, DPWCS,TSS Wires </t>
  </si>
  <si>
    <t xml:space="preserve">Wires interchanged for connections BP pressure sensor  2 &amp; 4 </t>
  </si>
  <si>
    <t>Wrong Riviting direction of MC 18 Male Connector</t>
  </si>
  <si>
    <t>Wires interchanged for QRV Valve  Pin 1 &amp; 2 connections</t>
  </si>
  <si>
    <t>R.NAVANEETHA</t>
  </si>
  <si>
    <t xml:space="preserve">Loose fitment of mil connector CN3 </t>
  </si>
  <si>
    <t>K.MANIKANTA</t>
  </si>
  <si>
    <t xml:space="preserve">Missing of M5*16 scoket head screw 14 no's at  front side of electronic module </t>
  </si>
  <si>
    <t>M3 Nylon washer missing at IDL CARD PCBA  screw</t>
  </si>
  <si>
    <t>No Connections at  BIC CARD PCBA  JI2 &amp; J13 connectors</t>
  </si>
  <si>
    <t xml:space="preserve">Wires interchanged for QRV &amp; POV Valve  </t>
  </si>
  <si>
    <t xml:space="preserve">Loose fitment of BIC CARD PCBA screw M3*8mm socket head screw </t>
  </si>
  <si>
    <t xml:space="preserve">Improper fitment of Isolation lable at isolation switch at inside of door </t>
  </si>
  <si>
    <t>Improper fitment</t>
  </si>
  <si>
    <t>Loose fitment of mil connectors MC-26, MC-18, MC-15</t>
  </si>
  <si>
    <t xml:space="preserve">Improper fitment of Adi C2 A8- OUT lable at Rear side of the enclosure </t>
  </si>
  <si>
    <t xml:space="preserve">PULSE GENERATOR Failure Summary – April to September _2026 </t>
  </si>
  <si>
    <t>Pulse Generator</t>
  </si>
  <si>
    <t>Manufacturing defect</t>
  </si>
  <si>
    <t>Component Missing</t>
  </si>
  <si>
    <t>Additional Componet</t>
  </si>
  <si>
    <t>Wrong Fitment</t>
  </si>
  <si>
    <t>Pulse Generator Daily Report 2026</t>
  </si>
  <si>
    <t>Sl No of item</t>
  </si>
  <si>
    <t>A.Uday Kiran</t>
  </si>
  <si>
    <t>Two gaskets in betweeen enclosure and top cover</t>
  </si>
  <si>
    <t>516300350526032-090</t>
  </si>
  <si>
    <t>516300350526091-150</t>
  </si>
  <si>
    <t>516300350526151-166</t>
  </si>
  <si>
    <t>516300350626001-012</t>
  </si>
  <si>
    <t>Absence of cotter pin.</t>
  </si>
  <si>
    <t>516300350626014-050</t>
  </si>
  <si>
    <t>516300350626051-053</t>
  </si>
  <si>
    <t>Blow hole on Enclosure.</t>
  </si>
  <si>
    <t>Poor casting Quality</t>
  </si>
  <si>
    <t>1.Replaced the Enclosure
2. Conducted 100% inspection before release."</t>
  </si>
  <si>
    <t>Improve quality of supplied materials</t>
  </si>
  <si>
    <t>516300350626055-110</t>
  </si>
  <si>
    <t>516300350626111-170</t>
  </si>
  <si>
    <t>516300350626171-198</t>
  </si>
  <si>
    <t>516300350626199-229</t>
  </si>
  <si>
    <t>Loose Fitment of Cable Shield Cover</t>
  </si>
  <si>
    <t>516300350626231-254</t>
  </si>
  <si>
    <t>516300350626256-287</t>
  </si>
  <si>
    <t>516300350626289-318</t>
  </si>
  <si>
    <t>516300350626319-372</t>
  </si>
  <si>
    <t>516300350626374-410</t>
  </si>
  <si>
    <t>516300350626411-461</t>
  </si>
  <si>
    <t>Improper Alignment of gasket.</t>
  </si>
  <si>
    <t>Wrong fitment</t>
  </si>
  <si>
    <t>516300350626463-470</t>
  </si>
  <si>
    <t>516300350626471-530</t>
  </si>
  <si>
    <t>516300350626531-539</t>
  </si>
  <si>
    <t>516300350626541-556</t>
  </si>
  <si>
    <t>516300350726001-048</t>
  </si>
  <si>
    <t>516300350726049-096</t>
  </si>
  <si>
    <t>516300350726098-118</t>
  </si>
  <si>
    <t>516300350726119-125</t>
  </si>
  <si>
    <t>516300350726127-149</t>
  </si>
  <si>
    <t>516300350726151-156</t>
  </si>
  <si>
    <t>516300350726157-179</t>
  </si>
  <si>
    <t>516300350726181-189</t>
  </si>
  <si>
    <t>Rust On Driving Fork</t>
  </si>
  <si>
    <t>Poor quality of driving fork</t>
  </si>
  <si>
    <t>1.Replaced the driving fork.
2.Conducted 100% inspection before release.''</t>
  </si>
  <si>
    <t>Improve Quality of Supplied Materials.</t>
  </si>
  <si>
    <t>516300350726192-200</t>
  </si>
  <si>
    <t>516300350726202-212</t>
  </si>
  <si>
    <t>516300350726213-220</t>
  </si>
  <si>
    <t>516300350726222-270</t>
  </si>
  <si>
    <t>516300350726271-290</t>
  </si>
  <si>
    <t>516300350726291-336</t>
  </si>
  <si>
    <t>516300350726337-356</t>
  </si>
  <si>
    <t>516300350726357-388</t>
  </si>
  <si>
    <t xml:space="preserve">516300350726389-400
</t>
  </si>
  <si>
    <t xml:space="preserve">516300350826001-050
</t>
  </si>
  <si>
    <t>516300350826051-061</t>
  </si>
  <si>
    <t>516300350826063-069</t>
  </si>
  <si>
    <t>516300350826071-090</t>
  </si>
  <si>
    <t>516300350826092-142</t>
  </si>
  <si>
    <t>516300350826143-190</t>
  </si>
  <si>
    <t>A.Uday Kiran &amp; Y. Keerthan</t>
  </si>
  <si>
    <t>516300350826191-222</t>
  </si>
  <si>
    <t>516300350826223-236</t>
  </si>
  <si>
    <t>516300350826237-296</t>
  </si>
  <si>
    <t>516300350826297-366</t>
  </si>
  <si>
    <t>516300350826367-418</t>
  </si>
  <si>
    <t>516300350826419-500</t>
  </si>
  <si>
    <t>516300350826501-540</t>
  </si>
  <si>
    <t>516300350826541-700</t>
  </si>
  <si>
    <t>516300350826701-800</t>
  </si>
  <si>
    <t>516300350826801-878</t>
  </si>
  <si>
    <t>516300350926001-100</t>
  </si>
  <si>
    <t>516300350926101-160</t>
  </si>
  <si>
    <t>516300350926161-249</t>
  </si>
  <si>
    <t>516300350926251-270</t>
  </si>
  <si>
    <t>516300350926272-280</t>
  </si>
  <si>
    <t>516300350926281-336</t>
  </si>
  <si>
    <t>516300350926337-426</t>
  </si>
  <si>
    <t>516300350926427-510</t>
  </si>
  <si>
    <t>516300350926511-570</t>
  </si>
  <si>
    <t>516300350926571-680</t>
  </si>
  <si>
    <t>516300350926681-720</t>
  </si>
  <si>
    <t>516300350926721-800</t>
  </si>
  <si>
    <t>516300350926801-858</t>
  </si>
  <si>
    <t>RADIO UNIT Failure Summary – April to September _2026</t>
  </si>
  <si>
    <t>RADIO</t>
  </si>
  <si>
    <t>Total Inspection 
Quantity</t>
  </si>
  <si>
    <t>RADIO UNIT</t>
  </si>
  <si>
    <t>RADIO UNIT EMU_MEMU</t>
  </si>
  <si>
    <t>No of issues
Quantities</t>
  </si>
  <si>
    <t>FAILURE DETECTED 
 AREA IPQC</t>
  </si>
  <si>
    <t>FAILURE REPORTED  BY
(Name of QC Eng)</t>
  </si>
  <si>
    <t>DATE OF OCCURANCE
OF THE FAILURE</t>
  </si>
  <si>
    <t>NAME OF 
EQUIPMENT</t>
  </si>
  <si>
    <t>Part Description</t>
  </si>
  <si>
    <t>SL.No of 
FAILED ITEM</t>
  </si>
  <si>
    <t>Observed Problem 
(First information Report)</t>
  </si>
  <si>
    <t>ACTION TO BE TAKEN
(Corrective action)</t>
  </si>
  <si>
    <t>RESPONSIBLE
PERSON</t>
  </si>
  <si>
    <t>TARGET DATE-1</t>
  </si>
  <si>
    <t>PREVENTIVE
ACTION</t>
  </si>
  <si>
    <t>TARGET DATE-2</t>
  </si>
  <si>
    <t>STATUS 
(Issue Closed / Open)</t>
  </si>
  <si>
    <t>SUB CATEGORY</t>
  </si>
  <si>
    <t>CATEGORY OF
PROBLEM</t>
  </si>
  <si>
    <t>REMARKS
 If any,</t>
  </si>
  <si>
    <t>516301490426001-08</t>
  </si>
  <si>
    <t>516301490426009-025</t>
  </si>
  <si>
    <t>516301490426026-035</t>
  </si>
  <si>
    <t>516301490426036-040</t>
  </si>
  <si>
    <t>516301490426041-046</t>
  </si>
  <si>
    <t>516301490526047-048</t>
  </si>
  <si>
    <t>516301490626049-050</t>
  </si>
  <si>
    <t>RADIO UNIT(PLW)</t>
  </si>
  <si>
    <t>516301490626051-053</t>
  </si>
  <si>
    <t>Wires interchanged TX-1 &amp; RX-1</t>
  </si>
  <si>
    <t>Operator not  follow the wiring Drawing</t>
  </si>
  <si>
    <t>Rewire correctly as per  tha Drawing</t>
  </si>
  <si>
    <t xml:space="preserve">Update the work instruction with wiring photos / Drawing  </t>
  </si>
  <si>
    <t>Loose connection of earth wire at RADIO Modem -1</t>
  </si>
  <si>
    <t>Proper connection of earth wire at Radio modem -1 use  Done</t>
  </si>
  <si>
    <t>516301490626059-060</t>
  </si>
  <si>
    <t>516301490626062-070</t>
  </si>
  <si>
    <t>516301490626071-082</t>
  </si>
  <si>
    <t xml:space="preserve">Loose fitment of  screws  M3*8mm at RPS CARD-2  PCBA  </t>
  </si>
  <si>
    <t>Loose wire connection to power connector at Radio modem-2</t>
  </si>
  <si>
    <t>Loose fitment of TX-1 &amp; RX-1 spike guard</t>
  </si>
  <si>
    <t>516301490626086-092</t>
  </si>
  <si>
    <t>516301490626093-099</t>
  </si>
  <si>
    <t>516301490626100-110</t>
  </si>
  <si>
    <t>516301490626112-118</t>
  </si>
  <si>
    <t>516301490626112-122</t>
  </si>
  <si>
    <t>516301490626120-122</t>
  </si>
  <si>
    <t>516301490626123-129</t>
  </si>
  <si>
    <t>Loose connection of earth connection wire at RADIO Modem -1</t>
  </si>
  <si>
    <t>516301490626131-134</t>
  </si>
  <si>
    <t>516301490626136-143</t>
  </si>
  <si>
    <t>516301490626144-158</t>
  </si>
  <si>
    <t>516301490626144-154</t>
  </si>
  <si>
    <t>Loose fitment of RPS CARD-2  PCBA screw(m3*8)</t>
  </si>
  <si>
    <t>516301490626159-162</t>
  </si>
  <si>
    <t>516301490626163-166</t>
  </si>
  <si>
    <t>516301490726167-182</t>
  </si>
  <si>
    <t>Loose wire connection to power connector at Radio modem-1</t>
  </si>
  <si>
    <t>516301490726168-169</t>
  </si>
  <si>
    <t>516301490726171-174</t>
  </si>
  <si>
    <t>Loose fitment of TX-1 RX-1 spike guard</t>
  </si>
  <si>
    <t>516301490726176-182</t>
  </si>
  <si>
    <t>516301490726183-198</t>
  </si>
  <si>
    <t>516301490726184-196</t>
  </si>
  <si>
    <t>Loose fitment of CN-1 &amp; CN-2 Mil connectors</t>
  </si>
  <si>
    <t>Wrong connection for Power connectors</t>
  </si>
  <si>
    <t>516301490726199-214</t>
  </si>
  <si>
    <t>516301490726199-200</t>
  </si>
  <si>
    <t>Loose fitment of RPS CARD-1 PCBA screw M3*8mm</t>
  </si>
  <si>
    <t>516301490726202-206</t>
  </si>
  <si>
    <t>Loose fitment of power connector wire</t>
  </si>
  <si>
    <t>516301490726210-214</t>
  </si>
  <si>
    <t>516301490726215-222</t>
  </si>
  <si>
    <t>516301490726223-231</t>
  </si>
  <si>
    <t>516301490726233-237</t>
  </si>
  <si>
    <t>Loose fitment of Door wing nuts</t>
  </si>
  <si>
    <t>m</t>
  </si>
  <si>
    <t>516301490726239-240</t>
  </si>
  <si>
    <t>516301490726241-248</t>
  </si>
  <si>
    <t>516301490726251-254</t>
  </si>
  <si>
    <t>516301490726257-258</t>
  </si>
  <si>
    <t>516301490726259-264</t>
  </si>
  <si>
    <t>516301490726265-272</t>
  </si>
  <si>
    <t>516301490726273-278</t>
  </si>
  <si>
    <t>Loose fitment of CN-1 Mil connecters-</t>
  </si>
  <si>
    <t>516301490726281-291</t>
  </si>
  <si>
    <t>516301490726292-294</t>
  </si>
  <si>
    <t>Loose fitment of CN-1  Mil connecters</t>
  </si>
  <si>
    <t>516301490726297-300</t>
  </si>
  <si>
    <t>516301490726301-304</t>
  </si>
  <si>
    <t xml:space="preserve">Loose fitment of  screws  M3*8mm at RPS CARD-1  PCBA  </t>
  </si>
  <si>
    <t>516301490726306-318</t>
  </si>
  <si>
    <r>
      <rPr>
        <sz val="10"/>
        <color rgb="FF000000"/>
        <rFont val="Arial"/>
        <charset val="134"/>
        <scheme val="minor"/>
      </rPr>
      <t>NO blue sticker</t>
    </r>
    <r>
      <rPr>
        <sz val="10"/>
        <color rgb="FF000000"/>
        <rFont val="Arial"/>
        <charset val="134"/>
      </rPr>
      <t xml:space="preserve">  </t>
    </r>
    <r>
      <rPr>
        <sz val="10"/>
        <color rgb="FF000000"/>
        <rFont val="Arial"/>
        <charset val="134"/>
      </rPr>
      <t>pasted on the unit</t>
    </r>
  </si>
  <si>
    <t>Loose fitment of  CN-1  Mil connecters</t>
  </si>
  <si>
    <t xml:space="preserve">Loose connection of harness at RPS CARD-1  PCBA  </t>
  </si>
  <si>
    <t>516301490726327-330</t>
  </si>
  <si>
    <t>516301490726331-335</t>
  </si>
  <si>
    <t>516301490726337-346</t>
  </si>
  <si>
    <t>516301490726348-353</t>
  </si>
  <si>
    <t>516301490726354-361</t>
  </si>
  <si>
    <t>Door fitment issue</t>
  </si>
  <si>
    <t>Loose fitment of CN-1 Mil connector</t>
  </si>
  <si>
    <t>Earth Label rivited in reverse direction</t>
  </si>
  <si>
    <t>516301490726366-372</t>
  </si>
  <si>
    <t>516301490726374-375</t>
  </si>
  <si>
    <t>516301490726378-381</t>
  </si>
  <si>
    <t>516301490726382-389</t>
  </si>
  <si>
    <t>516301490726391-393</t>
  </si>
  <si>
    <t>Loose fitment of (CN-1-) Mil connecter</t>
  </si>
  <si>
    <t>516301490726396-404</t>
  </si>
  <si>
    <t>516301490726405-420</t>
  </si>
  <si>
    <t>516301490726421-437</t>
  </si>
  <si>
    <t>06/087/2026</t>
  </si>
  <si>
    <t>516301490826438-442</t>
  </si>
  <si>
    <t>516301490826443-447</t>
  </si>
  <si>
    <t xml:space="preserve">Loose fitment of spike guard </t>
  </si>
  <si>
    <t>516301490826449-450</t>
  </si>
  <si>
    <t>516301490826451-462</t>
  </si>
  <si>
    <t xml:space="preserve">Loose fitment of RPS card-1 PCBA J1 connecter </t>
  </si>
  <si>
    <t>516301490826464-465</t>
  </si>
  <si>
    <t>516301490826467-470</t>
  </si>
  <si>
    <t>516301490826472-474</t>
  </si>
  <si>
    <t>Loose fitment of door wing nuts</t>
  </si>
  <si>
    <t>516301490826477-479</t>
  </si>
  <si>
    <t>516301490826481-490</t>
  </si>
  <si>
    <t>516301490826492-495</t>
  </si>
  <si>
    <t>516301490826497-499</t>
  </si>
  <si>
    <t>516301490826501-508</t>
  </si>
  <si>
    <t>516301490826510-519</t>
  </si>
  <si>
    <t>Loose fitment radio modem screw  (M5*12mm)</t>
  </si>
  <si>
    <t>516301490826522-524</t>
  </si>
  <si>
    <t>516301490826528-529</t>
  </si>
  <si>
    <t>516301490826531-532</t>
  </si>
  <si>
    <t>516301490826537-538</t>
  </si>
  <si>
    <t>516301490826541-548</t>
  </si>
  <si>
    <t>516301490826549-551</t>
  </si>
  <si>
    <t xml:space="preserve">Loose fitment of CN-1 Mil  Connecter </t>
  </si>
  <si>
    <t>516301490826556-557</t>
  </si>
  <si>
    <t>516301490826559-560</t>
  </si>
  <si>
    <t>516301490826563-583</t>
  </si>
  <si>
    <t>Wires interchanged  Radio modem-2 ( COM &amp; SETUP )</t>
  </si>
  <si>
    <t>516301490826588-590</t>
  </si>
  <si>
    <t>Front door paint peel off</t>
  </si>
  <si>
    <t>516301490826594-595</t>
  </si>
  <si>
    <t>Loose fitment of Radio modem-1 power connector wire</t>
  </si>
  <si>
    <t>516301490826599-601</t>
  </si>
  <si>
    <t>516301490826603-609</t>
  </si>
  <si>
    <t xml:space="preserve">M.RAHUL
</t>
  </si>
  <si>
    <t>Loose fitment of  screws  M3*8mm at RPS CARD-1  PCBA  -610</t>
  </si>
  <si>
    <t>516301490826611-615</t>
  </si>
  <si>
    <t>516301490826617-619</t>
  </si>
  <si>
    <t>516339050626001-014</t>
  </si>
  <si>
    <t>Loose fitment of earth cable</t>
  </si>
  <si>
    <t>Loose fitment of Radio power connector wire connection</t>
  </si>
  <si>
    <t>Loose fitment of (TX-RX) spike guard-</t>
  </si>
  <si>
    <t>516339050626018-020</t>
  </si>
  <si>
    <t>Loose connection of earth connection wire at RADIO Modem</t>
  </si>
  <si>
    <t>516339050626024-40</t>
  </si>
  <si>
    <t>516339050626041-047</t>
  </si>
  <si>
    <t>516339050626048-056</t>
  </si>
  <si>
    <t>516339050726057-064</t>
  </si>
  <si>
    <t>516339050726065-074</t>
  </si>
  <si>
    <t>516339050726075-090</t>
  </si>
  <si>
    <t>V.AMRITHA</t>
  </si>
  <si>
    <t>516339050726091-101</t>
  </si>
  <si>
    <t>516339050726103-105</t>
  </si>
  <si>
    <t>NO blue sticker  pasted on the unit</t>
  </si>
  <si>
    <t xml:space="preserve">Loose connection of earth connection wire at RADIO Modem </t>
  </si>
  <si>
    <t>M.RAHUL</t>
  </si>
  <si>
    <t>516339050726108-110</t>
  </si>
  <si>
    <t>Loose fitment of (TX &amp; RX) spike guards</t>
  </si>
  <si>
    <t>516339050726113-115</t>
  </si>
  <si>
    <t>516339050826118-119</t>
  </si>
  <si>
    <t>516339050826122-128</t>
  </si>
  <si>
    <t xml:space="preserve">Loose fitment of Earth stud </t>
  </si>
  <si>
    <t>516339050826130-133</t>
  </si>
  <si>
    <t>516339050826138-142</t>
  </si>
  <si>
    <t>Loose fitment  of Mil connecter CN-2</t>
  </si>
  <si>
    <t>516339050826151-163</t>
  </si>
  <si>
    <t xml:space="preserve">
G.SRAVANTHI
M.RAHUL</t>
  </si>
  <si>
    <t>Loose fitment of (TX-RX) spike guard</t>
  </si>
  <si>
    <t>516339050826170-181</t>
  </si>
  <si>
    <t>516339050826182-194</t>
  </si>
  <si>
    <t>516339050826198-204</t>
  </si>
  <si>
    <t>516339050826207-209</t>
  </si>
  <si>
    <t>516339050826211-214</t>
  </si>
  <si>
    <t>516339050826215-229</t>
  </si>
  <si>
    <t>516301490926622-637</t>
  </si>
  <si>
    <t>516301490926638-645</t>
  </si>
  <si>
    <t>516301490926647-655</t>
  </si>
  <si>
    <t>516301490926658-659</t>
  </si>
  <si>
    <t xml:space="preserve">Loose fitment of CN-1 Mil  Connector </t>
  </si>
  <si>
    <t>Production team to ensure proper mating, alignment, and locking of  MIL connector. 
100% fitment verification shall be completed before offering the unit to QC.</t>
  </si>
  <si>
    <t>516301490926661-670</t>
  </si>
  <si>
    <t>516301490926673-691</t>
  </si>
  <si>
    <t>516301490926693-696</t>
  </si>
  <si>
    <t>516301490926697-699</t>
  </si>
  <si>
    <t>516301490926701-710</t>
  </si>
  <si>
    <t>516301490926712-719</t>
  </si>
  <si>
    <t>516301490926721-733</t>
  </si>
  <si>
    <t>516301490926735-743</t>
  </si>
  <si>
    <t>516339050926230-239</t>
  </si>
  <si>
    <t>516339050926240-279</t>
  </si>
  <si>
    <t>516339050926280-282</t>
  </si>
  <si>
    <t xml:space="preserve">Loose fitment of RPS card-1 PCBA J3 connecter </t>
  </si>
  <si>
    <t>Loose fitment of RPS CARD-1 PCBA screw(m3*8)</t>
  </si>
  <si>
    <t>516339050926287-292</t>
  </si>
  <si>
    <t>516339050926295-299</t>
  </si>
  <si>
    <t>516339050926300-333</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</si>
</sst>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Red]\(0\)"/>
    <numFmt numFmtId="181" formatCode="d&quot;-&quot;mmm&quot;-&quot;yyyy"/>
    <numFmt numFmtId="182" formatCode="dd/mm/yyyy"/>
    <numFmt numFmtId="183" formatCode="d/mmm/yyyy"/>
    <numFmt numFmtId="184" formatCode="d/m/yyyy"/>
    <numFmt numFmtId="185" formatCode="dd/mmm/yyyy"/>
  </numFmts>
  <fonts count="89">
    <font>
      <sz val="10"/>
      <color rgb="FF000000"/>
      <name val="Arial"/>
      <charset val="134"/>
      <scheme val="minor"/>
    </font>
    <font>
      <b/>
      <sz val="12"/>
      <color theme="1"/>
      <name val="Calibri"/>
      <charset val="134"/>
    </font>
    <font>
      <b/>
      <sz val="11"/>
      <color theme="1"/>
      <name val="Arial"/>
      <charset val="134"/>
    </font>
    <font>
      <b/>
      <sz val="11"/>
      <color rgb="FF000000"/>
      <name val="Calibri"/>
      <charset val="134"/>
    </font>
    <font>
      <sz val="11"/>
      <color theme="1"/>
      <name val="Calibri"/>
      <charset val="134"/>
    </font>
    <font>
      <sz val="10"/>
      <color theme="1"/>
      <name val="Arial"/>
      <charset val="134"/>
    </font>
    <font>
      <sz val="10"/>
      <color theme="1"/>
      <name val="Arial"/>
      <charset val="134"/>
      <scheme val="minor"/>
    </font>
    <font>
      <sz val="10"/>
      <color rgb="FF000000"/>
      <name val="Arial"/>
      <charset val="134"/>
    </font>
    <font>
      <sz val="14"/>
      <color rgb="FF000000"/>
      <name val="Arial"/>
      <charset val="134"/>
    </font>
    <font>
      <sz val="11"/>
      <color rgb="FF000000"/>
      <name val="Calibri"/>
      <charset val="134"/>
    </font>
    <font>
      <sz val="14"/>
      <color rgb="FF000000"/>
      <name val="Roboto"/>
      <charset val="134"/>
    </font>
    <font>
      <sz val="11"/>
      <color theme="1"/>
      <name val="Arial"/>
      <charset val="134"/>
    </font>
    <font>
      <b/>
      <sz val="13"/>
      <color theme="1"/>
      <name val="Arial"/>
      <charset val="134"/>
    </font>
    <font>
      <sz val="10"/>
      <name val="Arial"/>
      <charset val="134"/>
      <scheme val="minor"/>
    </font>
    <font>
      <b/>
      <sz val="10"/>
      <color theme="1"/>
      <name val="Arial"/>
      <charset val="134"/>
    </font>
    <font>
      <b/>
      <sz val="10"/>
      <color theme="1"/>
      <name val="Arial"/>
      <charset val="134"/>
    </font>
    <font>
      <b/>
      <sz val="12"/>
      <color theme="1"/>
      <name val="Arial"/>
      <charset val="134"/>
    </font>
    <font>
      <b/>
      <sz val="11"/>
      <color theme="1"/>
      <name val="Arial"/>
      <charset val="134"/>
      <scheme val="minor"/>
    </font>
    <font>
      <b/>
      <sz val="10"/>
      <color theme="1"/>
      <name val="Arial"/>
      <charset val="134"/>
      <scheme val="minor"/>
    </font>
    <font>
      <sz val="11"/>
      <color theme="1"/>
      <name val="Arial"/>
      <charset val="134"/>
      <scheme val="minor"/>
    </font>
    <font>
      <sz val="10"/>
      <color rgb="FF1F1F1F"/>
      <name val="&quot;Google Sans&quot;"/>
      <charset val="134"/>
    </font>
    <font>
      <sz val="11"/>
      <color rgb="FF444746"/>
      <name val="&quot;Google Sans&quot;"/>
      <charset val="134"/>
    </font>
    <font>
      <b/>
      <sz val="13"/>
      <color theme="1"/>
      <name val="Calibri"/>
      <charset val="134"/>
    </font>
    <font>
      <b/>
      <sz val="11"/>
      <color theme="1"/>
      <name val="Calibri"/>
      <charset val="134"/>
    </font>
    <font>
      <sz val="10"/>
      <color theme="1"/>
      <name val="Calibri"/>
      <charset val="134"/>
    </font>
    <font>
      <b/>
      <sz val="14"/>
      <color theme="1"/>
      <name val="Arial"/>
      <charset val="134"/>
    </font>
    <font>
      <sz val="10"/>
      <color rgb="FF1F1F1F"/>
      <name val="Roboto"/>
      <charset val="134"/>
    </font>
    <font>
      <sz val="12"/>
      <color theme="1"/>
      <name val="Calibri"/>
      <charset val="134"/>
    </font>
    <font>
      <b/>
      <sz val="10"/>
      <color rgb="FF1E293B"/>
      <name val="Inter"/>
      <charset val="134"/>
    </font>
    <font>
      <b/>
      <sz val="10"/>
      <color rgb="FF000000"/>
      <name val="Calibri"/>
      <charset val="134"/>
    </font>
    <font>
      <sz val="11"/>
      <color rgb="FF000000"/>
      <name val="Arial"/>
      <charset val="134"/>
    </font>
    <font>
      <b/>
      <sz val="13"/>
      <color theme="1"/>
      <name val="Arial"/>
      <charset val="134"/>
      <scheme val="minor"/>
    </font>
    <font>
      <sz val="12"/>
      <color rgb="FF000000"/>
      <name val="Arial"/>
      <charset val="134"/>
    </font>
    <font>
      <sz val="12"/>
      <color rgb="FF000000"/>
      <name val="Arial"/>
      <charset val="134"/>
      <scheme val="minor"/>
    </font>
    <font>
      <b/>
      <sz val="8"/>
      <color rgb="FF1E293B"/>
      <name val="Inter"/>
      <charset val="134"/>
    </font>
    <font>
      <b/>
      <sz val="12"/>
      <color theme="1"/>
      <name val="Arial"/>
      <charset val="134"/>
      <scheme val="minor"/>
    </font>
    <font>
      <b/>
      <sz val="13"/>
      <color rgb="FF000000"/>
      <name val="Arial"/>
      <charset val="134"/>
    </font>
    <font>
      <b/>
      <sz val="11"/>
      <color rgb="FF000000"/>
      <name val="Arial"/>
      <charset val="134"/>
    </font>
    <font>
      <b/>
      <sz val="10"/>
      <color theme="1"/>
      <name val="Calibri"/>
      <charset val="134"/>
    </font>
    <font>
      <sz val="12"/>
      <color theme="1"/>
      <name val="Arial"/>
      <charset val="134"/>
    </font>
    <font>
      <b/>
      <sz val="10"/>
      <color rgb="FF000000"/>
      <name val="Arial"/>
      <charset val="134"/>
    </font>
    <font>
      <b/>
      <sz val="13"/>
      <color rgb="FF1E293B"/>
      <name val="Inter"/>
      <charset val="134"/>
    </font>
    <font>
      <b/>
      <sz val="13"/>
      <color rgb="FF000000"/>
      <name val="Calibri"/>
      <charset val="134"/>
    </font>
    <font>
      <b/>
      <sz val="11"/>
      <color rgb="FF1E293B"/>
      <name val="Inter"/>
      <charset val="134"/>
    </font>
    <font>
      <sz val="11"/>
      <color rgb="FFFFE599"/>
      <name val="Calibri"/>
      <charset val="134"/>
    </font>
    <font>
      <b/>
      <sz val="13"/>
      <color rgb="FF000000"/>
      <name val="Arial"/>
      <charset val="134"/>
      <scheme val="minor"/>
    </font>
    <font>
      <sz val="12"/>
      <color theme="1"/>
      <name val="Arial"/>
      <charset val="134"/>
      <scheme val="minor"/>
    </font>
    <font>
      <sz val="9"/>
      <color rgb="FF1E293B"/>
      <name val="Inter"/>
      <charset val="134"/>
    </font>
    <font>
      <b/>
      <sz val="9"/>
      <color rgb="FF1E293B"/>
      <name val="Inter"/>
      <charset val="134"/>
    </font>
    <font>
      <sz val="12"/>
      <color rgb="FF000000"/>
      <name val="Calibri"/>
      <charset val="134"/>
    </font>
    <font>
      <sz val="10"/>
      <color rgb="FF000000"/>
      <name val="Calibri"/>
      <charset val="134"/>
    </font>
    <font>
      <sz val="13"/>
      <color rgb="FF000000"/>
      <name val="Calibri"/>
      <charset val="134"/>
    </font>
    <font>
      <sz val="13"/>
      <color theme="1"/>
      <name val="Calibri"/>
      <charset val="134"/>
    </font>
    <font>
      <sz val="13"/>
      <color theme="1"/>
      <name val="Arial"/>
      <charset val="134"/>
      <scheme val="minor"/>
    </font>
    <font>
      <sz val="13"/>
      <color rgb="FF000000"/>
      <name val="Arial"/>
      <charset val="134"/>
      <scheme val="minor"/>
    </font>
    <font>
      <sz val="13"/>
      <color theme="1"/>
      <name val="Arial"/>
      <charset val="134"/>
    </font>
    <font>
      <sz val="14"/>
      <color theme="1"/>
      <name val="Arial"/>
      <charset val="134"/>
      <scheme val="minor"/>
    </font>
    <font>
      <sz val="10"/>
      <color rgb="FF0D0D0D"/>
      <name val="Arial"/>
      <charset val="134"/>
    </font>
    <font>
      <sz val="13"/>
      <color rgb="FF000000"/>
      <name val="Arial"/>
      <charset val="134"/>
    </font>
    <font>
      <sz val="10"/>
      <color rgb="FF0D0D0D"/>
      <name val="-apple-system-body"/>
      <charset val="134"/>
    </font>
    <font>
      <sz val="11"/>
      <color rgb="FF0D0D0D"/>
      <name val="-apple-system-body"/>
      <charset val="134"/>
    </font>
    <font>
      <sz val="12"/>
      <color rgb="FF0D0D0D"/>
      <name val="-apple-system-body"/>
      <charset val="134"/>
    </font>
    <font>
      <b/>
      <sz val="14"/>
      <color theme="1"/>
      <name val="Calibri"/>
      <charset val="134"/>
    </font>
    <font>
      <sz val="12"/>
      <color rgb="FF0D0D0D"/>
      <name val="Arial"/>
      <charset val="134"/>
    </font>
    <font>
      <sz val="11"/>
      <color rgb="FF0D0D0D"/>
      <name val="Arial"/>
      <charset val="134"/>
    </font>
    <font>
      <sz val="10"/>
      <color rgb="FFFFFFFF"/>
      <name val="Arial"/>
      <charset val="134"/>
    </font>
    <font>
      <sz val="10"/>
      <color rgb="FF0F172A"/>
      <name val="Arial"/>
      <charset val="134"/>
    </font>
    <font>
      <sz val="10"/>
      <color rgb="FF047857"/>
      <name val="Arial"/>
      <charset val="134"/>
    </font>
    <font>
      <sz val="10"/>
      <color rgb="FFBE123C"/>
      <name val="Arial"/>
      <charset val="134"/>
    </font>
    <font>
      <b/>
      <sz val="14"/>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59">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3F3F3"/>
        <bgColor rgb="FFF3F3F3"/>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A4C2F4"/>
        <bgColor rgb="FFA4C2F4"/>
      </patternFill>
    </fill>
    <fill>
      <patternFill patternType="solid">
        <fgColor rgb="FFFFE599"/>
        <bgColor rgb="FFFFE599"/>
      </patternFill>
    </fill>
    <fill>
      <patternFill patternType="solid">
        <fgColor rgb="FFB6D7A8"/>
        <bgColor rgb="FFB6D7A8"/>
      </patternFill>
    </fill>
    <fill>
      <patternFill patternType="solid">
        <fgColor rgb="FF9FC5E8"/>
        <bgColor rgb="FF9FC5E8"/>
      </patternFill>
    </fill>
    <fill>
      <patternFill patternType="solid">
        <fgColor rgb="FFF8FAFD"/>
        <bgColor rgb="FFF8FAFD"/>
      </patternFill>
    </fill>
    <fill>
      <patternFill patternType="solid">
        <fgColor rgb="FFF6B26B"/>
        <bgColor rgb="FFF6B26B"/>
      </patternFill>
    </fill>
    <fill>
      <patternFill patternType="solid">
        <fgColor rgb="FFCFE2F3"/>
        <bgColor rgb="FFCFE2F3"/>
      </patternFill>
    </fill>
    <fill>
      <patternFill patternType="solid">
        <fgColor rgb="FFFFD966"/>
        <bgColor rgb="FFFFD966"/>
      </patternFill>
    </fill>
    <fill>
      <patternFill patternType="solid">
        <fgColor rgb="FFFBE4D5"/>
        <bgColor rgb="FFFBE4D5"/>
      </patternFill>
    </fill>
    <fill>
      <patternFill patternType="solid">
        <fgColor theme="0"/>
        <bgColor theme="0"/>
      </patternFill>
    </fill>
    <fill>
      <patternFill patternType="solid">
        <fgColor rgb="FF93C47D"/>
        <bgColor rgb="FF93C47D"/>
      </patternFill>
    </fill>
    <fill>
      <patternFill patternType="solid">
        <fgColor rgb="FFEAD1DC"/>
        <bgColor rgb="FFEAD1DC"/>
      </patternFill>
    </fill>
    <fill>
      <patternFill patternType="solid">
        <fgColor rgb="FFF1F5F9"/>
        <bgColor rgb="FFF1F5F9"/>
      </patternFill>
    </fill>
    <fill>
      <patternFill patternType="solid">
        <fgColor rgb="FFD8D8D8"/>
        <bgColor rgb="FFD8D8D8"/>
      </patternFill>
    </fill>
    <fill>
      <patternFill patternType="solid">
        <fgColor rgb="FFFCE5CD"/>
        <bgColor rgb="FFFCE5CD"/>
      </patternFill>
    </fill>
    <fill>
      <patternFill patternType="solid">
        <fgColor rgb="FFFCFCFC"/>
        <bgColor rgb="FFFCFCFC"/>
      </patternFill>
    </fill>
    <fill>
      <patternFill patternType="solid">
        <fgColor rgb="FFE6B8AF"/>
        <bgColor rgb="FFE6B8AF"/>
      </patternFill>
    </fill>
    <fill>
      <patternFill patternType="solid">
        <fgColor rgb="FFF9CB9C"/>
        <bgColor rgb="FFF9CB9C"/>
      </patternFill>
    </fill>
    <fill>
      <patternFill patternType="solid">
        <fgColor rgb="FFEA9999"/>
        <bgColor rgb="FFEA9999"/>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9" fillId="0" borderId="0" applyFont="0" applyFill="0" applyBorder="0" applyAlignment="0" applyProtection="0">
      <alignment vertical="center"/>
    </xf>
    <xf numFmtId="177" fontId="19" fillId="0" borderId="0" applyFont="0" applyFill="0" applyBorder="0" applyAlignment="0" applyProtection="0">
      <alignment vertical="center"/>
    </xf>
    <xf numFmtId="9" fontId="19" fillId="0" borderId="0" applyFont="0" applyFill="0" applyBorder="0" applyAlignment="0" applyProtection="0">
      <alignment vertical="center"/>
    </xf>
    <xf numFmtId="178" fontId="19" fillId="0" borderId="0" applyFont="0" applyFill="0" applyBorder="0" applyAlignment="0" applyProtection="0">
      <alignment vertical="center"/>
    </xf>
    <xf numFmtId="179" fontId="19" fillId="0" borderId="0" applyFont="0" applyFill="0" applyBorder="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19" fillId="28" borderId="13" applyNumberFormat="0" applyFont="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14" applyNumberFormat="0" applyFill="0" applyAlignment="0" applyProtection="0">
      <alignment vertical="center"/>
    </xf>
    <xf numFmtId="0" fontId="76" fillId="0" borderId="14" applyNumberFormat="0" applyFill="0" applyAlignment="0" applyProtection="0">
      <alignment vertical="center"/>
    </xf>
    <xf numFmtId="0" fontId="77" fillId="0" borderId="15" applyNumberFormat="0" applyFill="0" applyAlignment="0" applyProtection="0">
      <alignment vertical="center"/>
    </xf>
    <xf numFmtId="0" fontId="77" fillId="0" borderId="0" applyNumberFormat="0" applyFill="0" applyBorder="0" applyAlignment="0" applyProtection="0">
      <alignment vertical="center"/>
    </xf>
    <xf numFmtId="0" fontId="78" fillId="29" borderId="16" applyNumberFormat="0" applyAlignment="0" applyProtection="0">
      <alignment vertical="center"/>
    </xf>
    <xf numFmtId="0" fontId="79" fillId="30" borderId="17" applyNumberFormat="0" applyAlignment="0" applyProtection="0">
      <alignment vertical="center"/>
    </xf>
    <xf numFmtId="0" fontId="80" fillId="30" borderId="16" applyNumberFormat="0" applyAlignment="0" applyProtection="0">
      <alignment vertical="center"/>
    </xf>
    <xf numFmtId="0" fontId="81" fillId="31" borderId="18" applyNumberFormat="0" applyAlignment="0" applyProtection="0">
      <alignment vertical="center"/>
    </xf>
    <xf numFmtId="0" fontId="82" fillId="0" borderId="19" applyNumberFormat="0" applyFill="0" applyAlignment="0" applyProtection="0">
      <alignment vertical="center"/>
    </xf>
    <xf numFmtId="0" fontId="83" fillId="0" borderId="20" applyNumberFormat="0" applyFill="0" applyAlignment="0" applyProtection="0">
      <alignment vertical="center"/>
    </xf>
    <xf numFmtId="0" fontId="84" fillId="32" borderId="0" applyNumberFormat="0" applyBorder="0" applyAlignment="0" applyProtection="0">
      <alignment vertical="center"/>
    </xf>
    <xf numFmtId="0" fontId="85" fillId="33" borderId="0" applyNumberFormat="0" applyBorder="0" applyAlignment="0" applyProtection="0">
      <alignment vertical="center"/>
    </xf>
    <xf numFmtId="0" fontId="86" fillId="34" borderId="0" applyNumberFormat="0" applyBorder="0" applyAlignment="0" applyProtection="0">
      <alignment vertical="center"/>
    </xf>
    <xf numFmtId="0" fontId="87" fillId="35" borderId="0" applyNumberFormat="0" applyBorder="0" applyAlignment="0" applyProtection="0">
      <alignment vertical="center"/>
    </xf>
    <xf numFmtId="0" fontId="88" fillId="36" borderId="0" applyNumberFormat="0" applyBorder="0" applyAlignment="0" applyProtection="0">
      <alignment vertical="center"/>
    </xf>
    <xf numFmtId="0" fontId="88"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8" fillId="40" borderId="0" applyNumberFormat="0" applyBorder="0" applyAlignment="0" applyProtection="0">
      <alignment vertical="center"/>
    </xf>
    <xf numFmtId="0" fontId="88"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8" fillId="44" borderId="0" applyNumberFormat="0" applyBorder="0" applyAlignment="0" applyProtection="0">
      <alignment vertical="center"/>
    </xf>
    <xf numFmtId="0" fontId="88"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8" fillId="48" borderId="0" applyNumberFormat="0" applyBorder="0" applyAlignment="0" applyProtection="0">
      <alignment vertical="center"/>
    </xf>
    <xf numFmtId="0" fontId="88"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8" fillId="52" borderId="0" applyNumberFormat="0" applyBorder="0" applyAlignment="0" applyProtection="0">
      <alignment vertical="center"/>
    </xf>
    <xf numFmtId="0" fontId="88"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8" fillId="56" borderId="0" applyNumberFormat="0" applyBorder="0" applyAlignment="0" applyProtection="0">
      <alignment vertical="center"/>
    </xf>
    <xf numFmtId="0" fontId="88" fillId="57" borderId="0" applyNumberFormat="0" applyBorder="0" applyAlignment="0" applyProtection="0">
      <alignment vertical="center"/>
    </xf>
    <xf numFmtId="0" fontId="87" fillId="58" borderId="0" applyNumberFormat="0" applyBorder="0" applyAlignment="0" applyProtection="0">
      <alignment vertical="center"/>
    </xf>
  </cellStyleXfs>
  <cellXfs count="673">
    <xf numFmtId="0" fontId="0" fillId="0" borderId="0" xfId="0"/>
    <xf numFmtId="0" fontId="0" fillId="0" borderId="0" xfId="0" applyAlignment="1">
      <alignment horizontal="center" vertical="center"/>
    </xf>
    <xf numFmtId="180" fontId="0" fillId="0" borderId="0" xfId="0" applyNumberFormat="1"/>
    <xf numFmtId="0" fontId="0" fillId="0" borderId="0" xfId="0" applyAlignment="1">
      <alignment horizontal="left" vertical="center"/>
    </xf>
    <xf numFmtId="0" fontId="1" fillId="2" borderId="0" xfId="0" applyFont="1" applyFill="1" applyAlignment="1">
      <alignment horizontal="center"/>
    </xf>
    <xf numFmtId="0" fontId="2" fillId="2" borderId="0" xfId="0" applyFont="1" applyFill="1" applyAlignment="1">
      <alignment horizontal="center" vertical="center"/>
    </xf>
    <xf numFmtId="181" fontId="2" fillId="2" borderId="0" xfId="0" applyNumberFormat="1" applyFont="1" applyFill="1" applyAlignment="1">
      <alignment horizontal="center"/>
    </xf>
    <xf numFmtId="0" fontId="2" fillId="2" borderId="0" xfId="0" applyFont="1" applyFill="1" applyAlignment="1">
      <alignment horizontal="center"/>
    </xf>
    <xf numFmtId="180" fontId="1" fillId="2" borderId="0" xfId="0" applyNumberFormat="1" applyFont="1" applyFill="1" applyAlignment="1">
      <alignment horizontal="center"/>
    </xf>
    <xf numFmtId="3" fontId="2" fillId="2" borderId="1" xfId="0" applyNumberFormat="1" applyFont="1" applyFill="1" applyBorder="1" applyAlignment="1">
      <alignment horizontal="center" vertical="center"/>
    </xf>
    <xf numFmtId="0" fontId="3" fillId="2" borderId="0" xfId="0" applyFont="1" applyFill="1" applyAlignment="1">
      <alignment horizontal="center" wrapText="1"/>
    </xf>
    <xf numFmtId="0" fontId="1" fillId="2" borderId="0" xfId="0" applyFont="1" applyFill="1"/>
    <xf numFmtId="0" fontId="1" fillId="2" borderId="0" xfId="0" applyFont="1" applyFill="1" applyAlignment="1">
      <alignment horizontal="left"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wrapText="1"/>
    </xf>
    <xf numFmtId="0" fontId="2" fillId="2" borderId="2" xfId="0" applyFont="1" applyFill="1" applyBorder="1" applyAlignment="1">
      <alignment horizontal="center" vertical="center" wrapText="1"/>
    </xf>
    <xf numFmtId="181" fontId="2" fillId="2" borderId="2" xfId="0" applyNumberFormat="1" applyFont="1" applyFill="1" applyBorder="1" applyAlignment="1">
      <alignment horizontal="center" wrapText="1"/>
    </xf>
    <xf numFmtId="0" fontId="2" fillId="2" borderId="3" xfId="0" applyFont="1" applyFill="1" applyBorder="1" applyAlignment="1">
      <alignment horizontal="center"/>
    </xf>
    <xf numFmtId="3" fontId="2" fillId="2" borderId="4"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3" fillId="2" borderId="2" xfId="0" applyFont="1" applyFill="1" applyBorder="1" applyAlignment="1">
      <alignment horizontal="center" wrapText="1"/>
    </xf>
    <xf numFmtId="0" fontId="1" fillId="2" borderId="2" xfId="0" applyFont="1" applyFill="1" applyBorder="1"/>
    <xf numFmtId="0" fontId="1" fillId="2" borderId="2" xfId="0" applyFont="1" applyFill="1" applyBorder="1" applyAlignment="1">
      <alignment horizontal="center"/>
    </xf>
    <xf numFmtId="0" fontId="1" fillId="2" borderId="2" xfId="0" applyFont="1" applyFill="1" applyBorder="1" applyAlignment="1">
      <alignment horizontal="left" vertical="center" wrapText="1"/>
    </xf>
    <xf numFmtId="0" fontId="4" fillId="0" borderId="2" xfId="0" applyFont="1" applyBorder="1" applyAlignment="1">
      <alignment horizontal="center"/>
    </xf>
    <xf numFmtId="182" fontId="4" fillId="2" borderId="2" xfId="0" applyNumberFormat="1" applyFont="1" applyFill="1" applyBorder="1" applyAlignment="1">
      <alignment horizontal="center"/>
    </xf>
    <xf numFmtId="0" fontId="4" fillId="2" borderId="2" xfId="0" applyFont="1" applyFill="1" applyBorder="1" applyAlignment="1">
      <alignment horizontal="center" vertical="center"/>
    </xf>
    <xf numFmtId="181" fontId="4" fillId="0" borderId="2" xfId="0" applyNumberFormat="1" applyFont="1" applyBorder="1" applyAlignment="1">
      <alignment horizontal="center"/>
    </xf>
    <xf numFmtId="0" fontId="4" fillId="2" borderId="2" xfId="0" applyFont="1" applyFill="1" applyBorder="1" applyAlignment="1">
      <alignment horizontal="center"/>
    </xf>
    <xf numFmtId="180" fontId="5" fillId="0" borderId="5" xfId="0" applyNumberFormat="1" applyFont="1" applyBorder="1" applyAlignment="1">
      <alignment horizontal="center"/>
    </xf>
    <xf numFmtId="3"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xf numFmtId="0" fontId="5" fillId="3" borderId="2" xfId="0" applyFont="1" applyFill="1" applyBorder="1"/>
    <xf numFmtId="0" fontId="6" fillId="0" borderId="2" xfId="0" applyFont="1" applyBorder="1"/>
    <xf numFmtId="182" fontId="4" fillId="0" borderId="2" xfId="0" applyNumberFormat="1" applyFont="1" applyBorder="1" applyAlignment="1">
      <alignment horizontal="center"/>
    </xf>
    <xf numFmtId="0" fontId="3" fillId="4" borderId="2" xfId="0" applyFont="1" applyFill="1" applyBorder="1" applyAlignment="1">
      <alignment horizontal="center"/>
    </xf>
    <xf numFmtId="0" fontId="6" fillId="0" borderId="2" xfId="0" applyFont="1" applyBorder="1" applyAlignment="1">
      <alignment horizontal="center"/>
    </xf>
    <xf numFmtId="0" fontId="6" fillId="0" borderId="2" xfId="0" applyFont="1" applyBorder="1" applyAlignment="1">
      <alignment horizontal="left" vertical="center"/>
    </xf>
    <xf numFmtId="0" fontId="7" fillId="0" borderId="2" xfId="0" applyFont="1" applyBorder="1" applyAlignment="1">
      <alignment horizontal="left" vertical="center"/>
    </xf>
    <xf numFmtId="0" fontId="6" fillId="2" borderId="2" xfId="0" applyFont="1" applyFill="1" applyBorder="1"/>
    <xf numFmtId="181" fontId="4" fillId="2" borderId="2" xfId="0" applyNumberFormat="1" applyFont="1" applyFill="1" applyBorder="1" applyAlignment="1">
      <alignment horizontal="center"/>
    </xf>
    <xf numFmtId="180" fontId="5" fillId="0" borderId="2" xfId="0" applyNumberFormat="1" applyFont="1" applyBorder="1" applyAlignment="1">
      <alignment horizontal="center"/>
    </xf>
    <xf numFmtId="3" fontId="4" fillId="2" borderId="2" xfId="0" applyNumberFormat="1" applyFont="1" applyFill="1" applyBorder="1" applyAlignment="1">
      <alignment horizontal="center" vertical="center"/>
    </xf>
    <xf numFmtId="0" fontId="4" fillId="2" borderId="2" xfId="0" applyFont="1" applyFill="1" applyBorder="1"/>
    <xf numFmtId="0" fontId="5" fillId="2" borderId="2" xfId="0" applyFont="1" applyFill="1" applyBorder="1"/>
    <xf numFmtId="0" fontId="8" fillId="2" borderId="0" xfId="0" applyFont="1" applyFill="1"/>
    <xf numFmtId="0" fontId="4" fillId="3" borderId="2" xfId="0" applyFont="1" applyFill="1" applyBorder="1"/>
    <xf numFmtId="0" fontId="6" fillId="3" borderId="2" xfId="0" applyFont="1" applyFill="1" applyBorder="1"/>
    <xf numFmtId="3"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6" fillId="5" borderId="2" xfId="0" applyFont="1" applyFill="1" applyBorder="1"/>
    <xf numFmtId="0" fontId="6" fillId="5" borderId="2" xfId="0" applyFont="1" applyFill="1" applyBorder="1" applyAlignment="1">
      <alignment horizontal="center"/>
    </xf>
    <xf numFmtId="181" fontId="4" fillId="2" borderId="2" xfId="0" applyNumberFormat="1" applyFont="1" applyFill="1" applyBorder="1" applyAlignment="1">
      <alignment horizontal="center" vertical="center"/>
    </xf>
    <xf numFmtId="182" fontId="4" fillId="2" borderId="2" xfId="0" applyNumberFormat="1" applyFont="1" applyFill="1" applyBorder="1" applyAlignment="1">
      <alignment horizontal="center" vertical="center"/>
    </xf>
    <xf numFmtId="0" fontId="6" fillId="2" borderId="2" xfId="0" applyFont="1" applyFill="1" applyBorder="1" applyAlignment="1">
      <alignment horizontal="center"/>
    </xf>
    <xf numFmtId="0" fontId="6" fillId="2" borderId="2" xfId="0" applyFont="1" applyFill="1" applyBorder="1" applyAlignment="1">
      <alignment vertical="center"/>
    </xf>
    <xf numFmtId="0" fontId="7" fillId="4" borderId="2" xfId="0" applyFont="1" applyFill="1" applyBorder="1"/>
    <xf numFmtId="0" fontId="9" fillId="4" borderId="2" xfId="0" applyFont="1" applyFill="1" applyBorder="1"/>
    <xf numFmtId="182" fontId="6" fillId="2" borderId="2" xfId="0" applyNumberFormat="1" applyFont="1" applyFill="1" applyBorder="1" applyAlignment="1">
      <alignment horizontal="center"/>
    </xf>
    <xf numFmtId="0" fontId="10" fillId="2" borderId="0" xfId="0" applyFont="1" applyFill="1"/>
    <xf numFmtId="181" fontId="6" fillId="2" borderId="2" xfId="0" applyNumberFormat="1" applyFont="1" applyFill="1" applyBorder="1" applyAlignment="1">
      <alignment horizontal="center"/>
    </xf>
    <xf numFmtId="0" fontId="6" fillId="2" borderId="2" xfId="0" applyFont="1" applyFill="1" applyBorder="1" applyAlignment="1">
      <alignment horizontal="left"/>
    </xf>
    <xf numFmtId="0" fontId="0" fillId="0" borderId="2" xfId="0" applyBorder="1"/>
    <xf numFmtId="0" fontId="6" fillId="2" borderId="0" xfId="0" applyFont="1" applyFill="1"/>
    <xf numFmtId="0" fontId="6" fillId="2" borderId="2" xfId="0" applyFont="1" applyFill="1" applyBorder="1" applyAlignment="1">
      <alignment horizontal="left" vertical="center"/>
    </xf>
    <xf numFmtId="3"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6" fillId="0" borderId="0" xfId="0" applyFont="1" applyAlignment="1">
      <alignment horizontal="center" vertical="center"/>
    </xf>
    <xf numFmtId="181" fontId="6" fillId="0" borderId="2" xfId="0" applyNumberFormat="1" applyFont="1" applyBorder="1" applyAlignment="1">
      <alignment horizontal="center"/>
    </xf>
    <xf numFmtId="0" fontId="5" fillId="0" borderId="2" xfId="0" applyFont="1" applyBorder="1" applyAlignment="1">
      <alignment horizontal="center" vertical="center"/>
    </xf>
    <xf numFmtId="181" fontId="5" fillId="0" borderId="2" xfId="0" applyNumberFormat="1" applyFont="1" applyBorder="1" applyAlignment="1">
      <alignment horizontal="center"/>
    </xf>
    <xf numFmtId="0" fontId="6" fillId="0" borderId="0" xfId="0" applyFont="1" applyAlignment="1">
      <alignment horizontal="center"/>
    </xf>
    <xf numFmtId="3" fontId="5" fillId="0" borderId="2" xfId="0" applyNumberFormat="1" applyFont="1" applyBorder="1" applyAlignment="1">
      <alignment horizontal="center" vertical="center"/>
    </xf>
    <xf numFmtId="0" fontId="5" fillId="0" borderId="2" xfId="0" applyFont="1" applyBorder="1"/>
    <xf numFmtId="3" fontId="5" fillId="0" borderId="6" xfId="0" applyNumberFormat="1" applyFont="1" applyBorder="1" applyAlignment="1">
      <alignment horizontal="center" vertical="center"/>
    </xf>
    <xf numFmtId="0" fontId="5" fillId="0" borderId="7" xfId="0" applyFont="1" applyBorder="1" applyAlignment="1">
      <alignment horizontal="center" vertical="center"/>
    </xf>
    <xf numFmtId="0" fontId="5" fillId="0" borderId="6" xfId="0" applyFont="1" applyBorder="1" applyAlignment="1">
      <alignment horizontal="center" vertical="center"/>
    </xf>
    <xf numFmtId="181" fontId="5" fillId="2" borderId="2" xfId="0" applyNumberFormat="1" applyFont="1" applyFill="1" applyBorder="1" applyAlignment="1">
      <alignment horizontal="center"/>
    </xf>
    <xf numFmtId="0" fontId="5" fillId="0" borderId="0" xfId="0" applyFont="1"/>
    <xf numFmtId="180" fontId="6" fillId="0" borderId="2" xfId="0" applyNumberFormat="1" applyFont="1" applyBorder="1" applyAlignment="1">
      <alignment horizontal="center"/>
    </xf>
    <xf numFmtId="0" fontId="11" fillId="0" borderId="2" xfId="0" applyFont="1" applyBorder="1" applyAlignment="1">
      <alignment horizontal="center" vertical="center"/>
    </xf>
    <xf numFmtId="0" fontId="12" fillId="6" borderId="3" xfId="0" applyFont="1" applyFill="1" applyBorder="1" applyAlignment="1">
      <alignment horizontal="center"/>
    </xf>
    <xf numFmtId="0" fontId="13" fillId="0" borderId="8" xfId="0" applyFont="1" applyBorder="1"/>
    <xf numFmtId="0" fontId="13" fillId="0" borderId="9" xfId="0" applyFont="1" applyBorder="1"/>
    <xf numFmtId="0" fontId="5" fillId="2" borderId="0" xfId="0" applyFont="1" applyFill="1"/>
    <xf numFmtId="0" fontId="14" fillId="7" borderId="2" xfId="0" applyFont="1" applyFill="1" applyBorder="1" applyAlignment="1">
      <alignment horizontal="center"/>
    </xf>
    <xf numFmtId="0" fontId="15" fillId="7" borderId="2" xfId="0" applyFont="1" applyFill="1" applyBorder="1" applyAlignment="1">
      <alignment horizontal="center" wrapText="1"/>
    </xf>
    <xf numFmtId="0" fontId="14" fillId="8" borderId="2" xfId="0" applyFont="1" applyFill="1" applyBorder="1" applyAlignment="1">
      <alignment horizontal="center"/>
    </xf>
    <xf numFmtId="0" fontId="14" fillId="8" borderId="2" xfId="0" applyFont="1" applyFill="1" applyBorder="1"/>
    <xf numFmtId="0" fontId="14" fillId="2" borderId="2" xfId="0" applyFont="1" applyFill="1" applyBorder="1" applyAlignment="1">
      <alignment horizontal="center"/>
    </xf>
    <xf numFmtId="3" fontId="16" fillId="0" borderId="2" xfId="0" applyNumberFormat="1" applyFont="1" applyBorder="1" applyAlignment="1">
      <alignment horizontal="center"/>
    </xf>
    <xf numFmtId="10" fontId="16" fillId="0" borderId="2" xfId="0" applyNumberFormat="1" applyFont="1" applyBorder="1" applyAlignment="1">
      <alignment horizontal="center"/>
    </xf>
    <xf numFmtId="0" fontId="11" fillId="0" borderId="2" xfId="0" applyFont="1" applyBorder="1"/>
    <xf numFmtId="0" fontId="11" fillId="2" borderId="2" xfId="0" applyFont="1" applyFill="1" applyBorder="1" applyAlignment="1">
      <alignment horizontal="center"/>
    </xf>
    <xf numFmtId="10" fontId="11" fillId="2" borderId="2" xfId="0" applyNumberFormat="1" applyFont="1" applyFill="1" applyBorder="1" applyAlignment="1">
      <alignment horizontal="center"/>
    </xf>
    <xf numFmtId="3" fontId="11" fillId="2" borderId="2" xfId="0" applyNumberFormat="1" applyFont="1" applyFill="1" applyBorder="1" applyAlignment="1">
      <alignment horizontal="center"/>
    </xf>
    <xf numFmtId="0" fontId="11" fillId="2" borderId="2" xfId="0" applyFont="1" applyFill="1" applyBorder="1"/>
    <xf numFmtId="10" fontId="5" fillId="2" borderId="0" xfId="0" applyNumberFormat="1" applyFont="1" applyFill="1"/>
    <xf numFmtId="0" fontId="17" fillId="9" borderId="2" xfId="0" applyFont="1" applyFill="1" applyBorder="1" applyAlignment="1">
      <alignment horizontal="center" vertical="center"/>
    </xf>
    <xf numFmtId="0" fontId="18" fillId="9" borderId="2" xfId="0" applyFont="1" applyFill="1" applyBorder="1" applyAlignment="1">
      <alignment horizontal="center" vertical="center"/>
    </xf>
    <xf numFmtId="0" fontId="18" fillId="9" borderId="2" xfId="0" applyFont="1" applyFill="1" applyBorder="1" applyAlignment="1">
      <alignment horizontal="left" vertical="center"/>
    </xf>
    <xf numFmtId="0" fontId="5" fillId="4" borderId="0" xfId="0" applyFont="1" applyFill="1"/>
    <xf numFmtId="0" fontId="19" fillId="2" borderId="2" xfId="0" applyFont="1" applyFill="1" applyBorder="1" applyAlignment="1">
      <alignment horizontal="center" vertical="center"/>
    </xf>
    <xf numFmtId="10" fontId="19" fillId="2" borderId="2" xfId="0" applyNumberFormat="1" applyFont="1" applyFill="1" applyBorder="1" applyAlignment="1">
      <alignment horizontal="center" vertical="center"/>
    </xf>
    <xf numFmtId="10" fontId="20" fillId="0" borderId="10" xfId="0" applyNumberFormat="1" applyFont="1" applyBorder="1"/>
    <xf numFmtId="0" fontId="20" fillId="0" borderId="10" xfId="0" applyFont="1" applyBorder="1"/>
    <xf numFmtId="0" fontId="21" fillId="0" borderId="0" xfId="0" applyFont="1"/>
    <xf numFmtId="0" fontId="22" fillId="10" borderId="3" xfId="0" applyFont="1" applyFill="1" applyBorder="1" applyAlignment="1">
      <alignment horizontal="center"/>
    </xf>
    <xf numFmtId="0" fontId="3" fillId="8" borderId="2" xfId="0" applyFont="1" applyFill="1" applyBorder="1" applyAlignment="1">
      <alignment horizontal="center"/>
    </xf>
    <xf numFmtId="0" fontId="3" fillId="8" borderId="2" xfId="0" applyFont="1" applyFill="1" applyBorder="1" applyAlignment="1">
      <alignment horizontal="center" vertical="center" wrapText="1"/>
    </xf>
    <xf numFmtId="0" fontId="23" fillId="8" borderId="2" xfId="0" applyFont="1" applyFill="1" applyBorder="1" applyAlignment="1">
      <alignment horizontal="center" wrapText="1"/>
    </xf>
    <xf numFmtId="0" fontId="3" fillId="8" borderId="2" xfId="0" applyFont="1" applyFill="1" applyBorder="1" applyAlignment="1">
      <alignment horizontal="left"/>
    </xf>
    <xf numFmtId="0" fontId="24" fillId="8" borderId="0" xfId="0" applyFont="1" applyFill="1" applyAlignment="1">
      <alignment horizontal="center"/>
    </xf>
    <xf numFmtId="0" fontId="6" fillId="0" borderId="2" xfId="0" applyFont="1" applyBorder="1" applyAlignment="1">
      <alignment horizontal="left"/>
    </xf>
    <xf numFmtId="181" fontId="6" fillId="0" borderId="2" xfId="0" applyNumberFormat="1" applyFont="1" applyBorder="1"/>
    <xf numFmtId="0" fontId="0" fillId="2" borderId="2" xfId="0" applyFill="1" applyBorder="1" applyAlignment="1">
      <alignment horizontal="left"/>
    </xf>
    <xf numFmtId="0" fontId="5" fillId="0" borderId="2" xfId="0" applyFont="1" applyBorder="1" applyAlignment="1">
      <alignment horizontal="center"/>
    </xf>
    <xf numFmtId="181" fontId="6" fillId="0" borderId="2" xfId="0" applyNumberFormat="1" applyFont="1" applyBorder="1" applyAlignment="1">
      <alignment horizontal="center" vertical="center"/>
    </xf>
    <xf numFmtId="181" fontId="6" fillId="0" borderId="0" xfId="0" applyNumberFormat="1" applyFont="1"/>
    <xf numFmtId="0" fontId="25" fillId="6" borderId="3" xfId="0" applyFont="1" applyFill="1" applyBorder="1" applyAlignment="1">
      <alignment horizontal="center"/>
    </xf>
    <xf numFmtId="0" fontId="14" fillId="11" borderId="2" xfId="0" applyFont="1" applyFill="1" applyBorder="1" applyAlignment="1">
      <alignment horizontal="center"/>
    </xf>
    <xf numFmtId="0" fontId="14" fillId="11" borderId="2" xfId="0" applyFont="1" applyFill="1" applyBorder="1"/>
    <xf numFmtId="0" fontId="16" fillId="0" borderId="2" xfId="0" applyFont="1" applyBorder="1" applyAlignment="1">
      <alignment horizontal="center"/>
    </xf>
    <xf numFmtId="0" fontId="7" fillId="0" borderId="2" xfId="0" applyFont="1" applyBorder="1"/>
    <xf numFmtId="10" fontId="6" fillId="0" borderId="2" xfId="0" applyNumberFormat="1" applyFont="1" applyBorder="1" applyAlignment="1">
      <alignment horizontal="center"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22" fillId="6" borderId="0" xfId="0" applyFont="1" applyFill="1" applyAlignment="1">
      <alignment horizontal="center"/>
    </xf>
    <xf numFmtId="0" fontId="23" fillId="3" borderId="2" xfId="0" applyFont="1" applyFill="1" applyBorder="1" applyAlignment="1">
      <alignment horizontal="center"/>
    </xf>
    <xf numFmtId="181" fontId="23" fillId="3" borderId="2" xfId="0" applyNumberFormat="1" applyFont="1" applyFill="1" applyBorder="1" applyAlignment="1">
      <alignment horizontal="center"/>
    </xf>
    <xf numFmtId="0" fontId="23" fillId="3" borderId="2" xfId="0" applyFont="1" applyFill="1" applyBorder="1" applyAlignment="1">
      <alignment horizontal="center" wrapText="1"/>
    </xf>
    <xf numFmtId="0" fontId="23" fillId="0" borderId="2" xfId="0" applyFont="1" applyBorder="1" applyAlignment="1">
      <alignment horizontal="center"/>
    </xf>
    <xf numFmtId="0" fontId="7" fillId="2" borderId="2" xfId="0" applyFont="1" applyFill="1" applyBorder="1" applyAlignment="1">
      <alignment horizontal="left" wrapText="1"/>
    </xf>
    <xf numFmtId="181" fontId="26" fillId="12" borderId="2" xfId="0" applyNumberFormat="1" applyFont="1" applyFill="1" applyBorder="1" applyAlignment="1">
      <alignment horizontal="center"/>
    </xf>
    <xf numFmtId="0" fontId="26" fillId="12" borderId="2" xfId="0" applyFont="1" applyFill="1" applyBorder="1"/>
    <xf numFmtId="0" fontId="4" fillId="3" borderId="2" xfId="0" applyFont="1" applyFill="1" applyBorder="1" applyAlignment="1">
      <alignment horizontal="center"/>
    </xf>
    <xf numFmtId="181" fontId="4" fillId="3" borderId="2" xfId="0" applyNumberFormat="1" applyFont="1" applyFill="1" applyBorder="1" applyAlignment="1">
      <alignment horizontal="center"/>
    </xf>
    <xf numFmtId="0" fontId="27" fillId="2" borderId="2" xfId="0" applyFont="1" applyFill="1" applyBorder="1"/>
    <xf numFmtId="181" fontId="6" fillId="0" borderId="0" xfId="0" applyNumberFormat="1" applyFont="1" applyAlignment="1">
      <alignment horizontal="center"/>
    </xf>
    <xf numFmtId="0" fontId="5" fillId="13" borderId="3" xfId="0" applyFont="1" applyFill="1" applyBorder="1" applyAlignment="1">
      <alignment horizontal="center"/>
    </xf>
    <xf numFmtId="0" fontId="13" fillId="2" borderId="8" xfId="0" applyFont="1" applyFill="1" applyBorder="1"/>
    <xf numFmtId="0" fontId="6" fillId="2" borderId="0" xfId="0" applyFont="1" applyFill="1" applyAlignment="1">
      <alignment horizontal="center"/>
    </xf>
    <xf numFmtId="0" fontId="4" fillId="2" borderId="0" xfId="0" applyFont="1" applyFill="1" applyAlignment="1">
      <alignment horizontal="center"/>
    </xf>
    <xf numFmtId="0" fontId="18" fillId="2" borderId="0" xfId="0" applyFont="1" applyFill="1" applyAlignment="1">
      <alignment horizontal="center"/>
    </xf>
    <xf numFmtId="0" fontId="14" fillId="7" borderId="2" xfId="0" applyFont="1" applyFill="1" applyBorder="1" applyAlignment="1">
      <alignment horizontal="center" vertical="center"/>
    </xf>
    <xf numFmtId="0" fontId="2" fillId="9" borderId="2" xfId="0" applyFont="1" applyFill="1" applyBorder="1" applyAlignment="1">
      <alignment horizontal="center"/>
    </xf>
    <xf numFmtId="0" fontId="14" fillId="9" borderId="2" xfId="0" applyFont="1" applyFill="1" applyBorder="1" applyAlignment="1">
      <alignment horizontal="center"/>
    </xf>
    <xf numFmtId="0" fontId="14" fillId="9" borderId="2" xfId="0" applyFont="1" applyFill="1" applyBorder="1"/>
    <xf numFmtId="0" fontId="18" fillId="2" borderId="0" xfId="0" applyFont="1" applyFill="1"/>
    <xf numFmtId="0" fontId="7" fillId="2" borderId="0" xfId="0" applyFont="1" applyFill="1" applyAlignment="1">
      <alignment horizontal="left"/>
    </xf>
    <xf numFmtId="0" fontId="11" fillId="2" borderId="2" xfId="0" applyFont="1" applyFill="1" applyBorder="1" applyAlignment="1">
      <alignment horizontal="left"/>
    </xf>
    <xf numFmtId="10" fontId="6" fillId="2" borderId="2" xfId="0" applyNumberFormat="1" applyFont="1" applyFill="1" applyBorder="1" applyAlignment="1">
      <alignment horizontal="center" vertical="center"/>
    </xf>
    <xf numFmtId="0" fontId="7" fillId="2" borderId="0" xfId="0" applyFont="1" applyFill="1"/>
    <xf numFmtId="0" fontId="5" fillId="2" borderId="0" xfId="0" applyFont="1" applyFill="1" applyAlignment="1">
      <alignment horizontal="center"/>
    </xf>
    <xf numFmtId="0" fontId="6" fillId="2" borderId="0" xfId="0" applyFont="1" applyFill="1" applyAlignment="1">
      <alignment horizontal="center" vertical="center"/>
    </xf>
    <xf numFmtId="10" fontId="6" fillId="2" borderId="0" xfId="0" applyNumberFormat="1" applyFont="1" applyFill="1" applyAlignment="1">
      <alignment horizontal="center" vertical="center"/>
    </xf>
    <xf numFmtId="0" fontId="2" fillId="9" borderId="2" xfId="0" applyFont="1" applyFill="1" applyBorder="1" applyAlignment="1">
      <alignment horizontal="center" vertical="center"/>
    </xf>
    <xf numFmtId="0" fontId="14" fillId="9" borderId="2" xfId="0" applyFont="1" applyFill="1" applyBorder="1" applyAlignment="1">
      <alignment horizontal="center" vertical="center"/>
    </xf>
    <xf numFmtId="0" fontId="7" fillId="0" borderId="2" xfId="0" applyFont="1" applyBorder="1" applyAlignment="1">
      <alignment horizontal="center" vertical="center"/>
    </xf>
    <xf numFmtId="10" fontId="5" fillId="0" borderId="2" xfId="0" applyNumberFormat="1" applyFont="1" applyBorder="1" applyAlignment="1">
      <alignment horizontal="center" vertical="center"/>
    </xf>
    <xf numFmtId="0" fontId="5" fillId="2" borderId="2" xfId="0" applyFont="1" applyFill="1" applyBorder="1" applyAlignment="1">
      <alignment horizontal="center" vertical="center"/>
    </xf>
    <xf numFmtId="0" fontId="6" fillId="2" borderId="0" xfId="0" applyFont="1" applyFill="1" applyAlignment="1">
      <alignment horizontal="left"/>
    </xf>
    <xf numFmtId="0" fontId="3" fillId="14" borderId="3" xfId="0" applyFont="1" applyFill="1" applyBorder="1" applyAlignment="1">
      <alignment horizontal="center" vertical="center" wrapText="1"/>
    </xf>
    <xf numFmtId="180" fontId="13" fillId="0" borderId="8" xfId="0" applyNumberFormat="1" applyFont="1" applyBorder="1"/>
    <xf numFmtId="180" fontId="23" fillId="3" borderId="2" xfId="0" applyNumberFormat="1" applyFont="1" applyFill="1" applyBorder="1" applyAlignment="1">
      <alignment horizontal="center"/>
    </xf>
    <xf numFmtId="0" fontId="4" fillId="0" borderId="2" xfId="0" applyFont="1" applyBorder="1" applyAlignment="1">
      <alignment horizontal="left"/>
    </xf>
    <xf numFmtId="180" fontId="4" fillId="0" borderId="2" xfId="0" applyNumberFormat="1" applyFont="1" applyBorder="1" applyAlignment="1">
      <alignment horizontal="left"/>
    </xf>
    <xf numFmtId="0" fontId="7" fillId="3" borderId="2" xfId="0" applyFont="1" applyFill="1" applyBorder="1" applyAlignment="1">
      <alignment horizontal="center" vertical="center"/>
    </xf>
    <xf numFmtId="180" fontId="6" fillId="0" borderId="2" xfId="0" applyNumberFormat="1" applyFont="1" applyBorder="1" applyAlignment="1">
      <alignment horizontal="left"/>
    </xf>
    <xf numFmtId="180" fontId="6" fillId="0" borderId="2" xfId="0" applyNumberFormat="1" applyFont="1" applyBorder="1" applyAlignment="1">
      <alignment horizontal="left" vertical="center"/>
    </xf>
    <xf numFmtId="0" fontId="6" fillId="0" borderId="2" xfId="0" applyFont="1" applyBorder="1" applyAlignment="1">
      <alignment vertical="center" wrapText="1"/>
    </xf>
    <xf numFmtId="0" fontId="6" fillId="0" borderId="2" xfId="0" applyFont="1" applyBorder="1" applyAlignment="1">
      <alignment horizontal="left" vertical="center" wrapText="1"/>
    </xf>
    <xf numFmtId="182" fontId="6"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horizontal="center" vertical="center" wrapText="1"/>
    </xf>
    <xf numFmtId="0" fontId="6" fillId="0" borderId="2" xfId="0" applyFont="1" applyBorder="1" applyAlignment="1">
      <alignment wrapText="1"/>
    </xf>
    <xf numFmtId="0" fontId="6" fillId="0" borderId="0" xfId="0" applyFont="1" applyAlignment="1">
      <alignment horizontal="left"/>
    </xf>
    <xf numFmtId="180" fontId="6" fillId="0" borderId="0" xfId="0" applyNumberFormat="1" applyFont="1" applyAlignment="1">
      <alignment wrapText="1"/>
    </xf>
    <xf numFmtId="0" fontId="6" fillId="0" borderId="0" xfId="0" applyFont="1" applyAlignment="1">
      <alignment wrapText="1"/>
    </xf>
    <xf numFmtId="0" fontId="18" fillId="13" borderId="3" xfId="0" applyFont="1" applyFill="1" applyBorder="1" applyAlignment="1">
      <alignment horizontal="center" vertical="center"/>
    </xf>
    <xf numFmtId="0" fontId="14" fillId="2" borderId="0" xfId="0" applyFont="1" applyFill="1" applyAlignment="1">
      <alignment horizontal="center"/>
    </xf>
    <xf numFmtId="10" fontId="14" fillId="2" borderId="2" xfId="0" applyNumberFormat="1" applyFont="1" applyFill="1" applyBorder="1" applyAlignment="1">
      <alignment horizontal="center"/>
    </xf>
    <xf numFmtId="0" fontId="18" fillId="14" borderId="2" xfId="0" applyFont="1" applyFill="1" applyBorder="1" applyAlignment="1">
      <alignment horizontal="center"/>
    </xf>
    <xf numFmtId="0" fontId="28" fillId="2" borderId="2" xfId="0" applyFont="1" applyFill="1" applyBorder="1" applyAlignment="1">
      <alignment horizontal="center"/>
    </xf>
    <xf numFmtId="0" fontId="18" fillId="2" borderId="2" xfId="0" applyFont="1" applyFill="1" applyBorder="1" applyAlignment="1">
      <alignment horizontal="center"/>
    </xf>
    <xf numFmtId="10" fontId="6" fillId="2" borderId="2" xfId="0" applyNumberFormat="1" applyFont="1" applyFill="1" applyBorder="1" applyAlignment="1">
      <alignment horizontal="center"/>
    </xf>
    <xf numFmtId="0" fontId="14" fillId="15" borderId="2" xfId="0" applyFont="1" applyFill="1" applyBorder="1" applyAlignment="1">
      <alignment horizontal="center" vertical="center"/>
    </xf>
    <xf numFmtId="0" fontId="18" fillId="15" borderId="2" xfId="0" applyFont="1" applyFill="1" applyBorder="1" applyAlignment="1">
      <alignment horizontal="center" vertical="center"/>
    </xf>
    <xf numFmtId="0" fontId="18" fillId="15" borderId="2" xfId="0" applyFont="1" applyFill="1" applyBorder="1" applyAlignment="1">
      <alignment horizontal="left" vertical="center"/>
    </xf>
    <xf numFmtId="0" fontId="7" fillId="0" borderId="2" xfId="0" applyFont="1" applyBorder="1" applyAlignment="1">
      <alignment horizontal="left"/>
    </xf>
    <xf numFmtId="0" fontId="6" fillId="0" borderId="0" xfId="0" applyFont="1" applyAlignment="1">
      <alignment vertical="center"/>
    </xf>
    <xf numFmtId="0" fontId="6" fillId="0" borderId="0" xfId="0" applyFont="1"/>
    <xf numFmtId="0" fontId="3" fillId="16" borderId="3" xfId="0" applyFont="1" applyFill="1" applyBorder="1" applyAlignment="1">
      <alignment horizontal="center"/>
    </xf>
    <xf numFmtId="0" fontId="3" fillId="16" borderId="2" xfId="0" applyFont="1" applyFill="1" applyBorder="1" applyAlignment="1">
      <alignment horizontal="center"/>
    </xf>
    <xf numFmtId="0" fontId="18" fillId="11" borderId="2" xfId="0" applyFont="1" applyFill="1" applyBorder="1" applyAlignment="1">
      <alignment horizontal="right"/>
    </xf>
    <xf numFmtId="3" fontId="18" fillId="11" borderId="2" xfId="0" applyNumberFormat="1" applyFont="1" applyFill="1" applyBorder="1" applyAlignment="1">
      <alignment horizontal="center"/>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17"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left" vertical="center" wrapText="1"/>
    </xf>
    <xf numFmtId="0" fontId="3" fillId="0" borderId="2" xfId="0" applyFont="1" applyBorder="1" applyAlignment="1">
      <alignment horizontal="center" vertical="center"/>
    </xf>
    <xf numFmtId="0" fontId="29" fillId="2" borderId="2" xfId="0" applyFont="1" applyFill="1" applyBorder="1" applyAlignment="1">
      <alignment horizontal="center"/>
    </xf>
    <xf numFmtId="0" fontId="30" fillId="2" borderId="2" xfId="0" applyFont="1" applyFill="1" applyBorder="1" applyAlignment="1">
      <alignment horizontal="center"/>
    </xf>
    <xf numFmtId="0" fontId="31" fillId="2" borderId="2" xfId="0" applyFont="1" applyFill="1" applyBorder="1" applyAlignment="1">
      <alignment horizontal="center"/>
    </xf>
    <xf numFmtId="0" fontId="32" fillId="2" borderId="2" xfId="0" applyFont="1" applyFill="1" applyBorder="1" applyAlignment="1">
      <alignment horizontal="center"/>
    </xf>
    <xf numFmtId="181" fontId="33" fillId="2" borderId="2" xfId="0" applyNumberFormat="1" applyFont="1" applyFill="1" applyBorder="1" applyAlignment="1">
      <alignment horizontal="center"/>
    </xf>
    <xf numFmtId="0" fontId="34" fillId="2" borderId="2" xfId="0" applyFont="1" applyFill="1" applyBorder="1" applyAlignment="1">
      <alignment horizontal="center"/>
    </xf>
    <xf numFmtId="0" fontId="35" fillId="2" borderId="2" xfId="0" applyFont="1" applyFill="1" applyBorder="1" applyAlignment="1">
      <alignment horizontal="center" vertical="center"/>
    </xf>
    <xf numFmtId="0" fontId="36" fillId="2" borderId="2" xfId="0" applyFont="1" applyFill="1" applyBorder="1" applyAlignment="1">
      <alignment horizontal="left"/>
    </xf>
    <xf numFmtId="0" fontId="37" fillId="2" borderId="2" xfId="0" applyFont="1" applyFill="1" applyBorder="1" applyAlignment="1">
      <alignment horizontal="left"/>
    </xf>
    <xf numFmtId="0" fontId="9" fillId="2" borderId="2" xfId="0" applyFont="1" applyFill="1" applyBorder="1" applyAlignment="1">
      <alignment horizontal="center"/>
    </xf>
    <xf numFmtId="0" fontId="37" fillId="2" borderId="2" xfId="0" applyFont="1" applyFill="1" applyBorder="1" applyAlignment="1">
      <alignment horizontal="center"/>
    </xf>
    <xf numFmtId="0" fontId="7" fillId="2" borderId="2" xfId="0" applyFont="1" applyFill="1" applyBorder="1" applyAlignment="1">
      <alignment horizontal="center"/>
    </xf>
    <xf numFmtId="0" fontId="32" fillId="3" borderId="2" xfId="0" applyFont="1" applyFill="1" applyBorder="1" applyAlignment="1">
      <alignment horizontal="center"/>
    </xf>
    <xf numFmtId="0" fontId="5" fillId="2" borderId="2" xfId="0" applyFont="1" applyFill="1" applyBorder="1" applyAlignment="1">
      <alignment horizontal="center"/>
    </xf>
    <xf numFmtId="0" fontId="38" fillId="2" borderId="2" xfId="0" applyFont="1" applyFill="1" applyBorder="1" applyAlignment="1">
      <alignment horizontal="center"/>
    </xf>
    <xf numFmtId="0" fontId="11" fillId="3" borderId="2" xfId="0" applyFont="1" applyFill="1" applyBorder="1" applyAlignment="1">
      <alignment horizontal="center"/>
    </xf>
    <xf numFmtId="0" fontId="12" fillId="3" borderId="2" xfId="0" applyFont="1" applyFill="1" applyBorder="1" applyAlignment="1">
      <alignment horizontal="center"/>
    </xf>
    <xf numFmtId="0" fontId="39" fillId="3" borderId="2" xfId="0" applyFont="1" applyFill="1" applyBorder="1" applyAlignment="1">
      <alignment horizontal="center"/>
    </xf>
    <xf numFmtId="181" fontId="39" fillId="2" borderId="2" xfId="0" applyNumberFormat="1" applyFont="1" applyFill="1" applyBorder="1" applyAlignment="1">
      <alignment horizontal="center"/>
    </xf>
    <xf numFmtId="0" fontId="16" fillId="2" borderId="2" xfId="0" applyFont="1" applyFill="1" applyBorder="1" applyAlignment="1">
      <alignment horizontal="center"/>
    </xf>
    <xf numFmtId="0" fontId="2" fillId="2" borderId="2" xfId="0" applyFont="1" applyFill="1" applyBorder="1"/>
    <xf numFmtId="0" fontId="12" fillId="2" borderId="2" xfId="0" applyFont="1" applyFill="1" applyBorder="1" applyAlignment="1">
      <alignment horizontal="center"/>
    </xf>
    <xf numFmtId="0" fontId="39" fillId="2" borderId="2" xfId="0" applyFont="1" applyFill="1" applyBorder="1" applyAlignment="1">
      <alignment horizontal="center"/>
    </xf>
    <xf numFmtId="181" fontId="7" fillId="2" borderId="2" xfId="0" applyNumberFormat="1" applyFont="1" applyFill="1" applyBorder="1" applyAlignment="1">
      <alignment horizontal="center"/>
    </xf>
    <xf numFmtId="0" fontId="3" fillId="2" borderId="2" xfId="0" applyFont="1" applyFill="1" applyBorder="1" applyAlignment="1">
      <alignment horizontal="center"/>
    </xf>
    <xf numFmtId="0" fontId="22" fillId="2" borderId="2" xfId="0" applyFont="1" applyFill="1" applyBorder="1" applyAlignment="1">
      <alignment horizontal="center"/>
    </xf>
    <xf numFmtId="0" fontId="40" fillId="2" borderId="2" xfId="0" applyFont="1" applyFill="1" applyBorder="1" applyAlignment="1">
      <alignment horizontal="center"/>
    </xf>
    <xf numFmtId="0" fontId="6" fillId="2" borderId="6" xfId="0" applyFont="1" applyFill="1" applyBorder="1"/>
    <xf numFmtId="0" fontId="6" fillId="2" borderId="6" xfId="0" applyFont="1" applyFill="1" applyBorder="1" applyAlignment="1">
      <alignment horizontal="center"/>
    </xf>
    <xf numFmtId="0" fontId="40" fillId="2" borderId="6" xfId="0" applyFont="1" applyFill="1" applyBorder="1" applyAlignment="1">
      <alignment horizontal="center"/>
    </xf>
    <xf numFmtId="0" fontId="30" fillId="2" borderId="6" xfId="0" applyFont="1" applyFill="1" applyBorder="1" applyAlignment="1">
      <alignment horizontal="center"/>
    </xf>
    <xf numFmtId="0" fontId="31" fillId="2" borderId="6" xfId="0" applyFont="1" applyFill="1" applyBorder="1" applyAlignment="1">
      <alignment horizontal="center"/>
    </xf>
    <xf numFmtId="181" fontId="7" fillId="2" borderId="6" xfId="0" applyNumberFormat="1" applyFont="1" applyFill="1" applyBorder="1" applyAlignment="1">
      <alignment horizontal="center"/>
    </xf>
    <xf numFmtId="0" fontId="34" fillId="2" borderId="6" xfId="0" applyFont="1" applyFill="1" applyBorder="1" applyAlignment="1">
      <alignment horizontal="center"/>
    </xf>
    <xf numFmtId="0" fontId="3" fillId="2" borderId="6" xfId="0" applyFont="1" applyFill="1" applyBorder="1" applyAlignment="1">
      <alignment horizontal="center"/>
    </xf>
    <xf numFmtId="0" fontId="5" fillId="2" borderId="2" xfId="0" applyFont="1" applyFill="1" applyBorder="1" applyAlignment="1">
      <alignment horizontal="left"/>
    </xf>
    <xf numFmtId="0" fontId="7" fillId="2" borderId="2" xfId="0" applyFont="1" applyFill="1" applyBorder="1" applyAlignment="1">
      <alignment horizontal="left"/>
    </xf>
    <xf numFmtId="0" fontId="5" fillId="3" borderId="2" xfId="0" applyFont="1" applyFill="1" applyBorder="1" applyAlignment="1">
      <alignment horizontal="center"/>
    </xf>
    <xf numFmtId="0" fontId="13" fillId="0" borderId="5" xfId="0" applyFont="1" applyBorder="1"/>
    <xf numFmtId="0" fontId="13" fillId="3" borderId="5" xfId="0" applyFont="1" applyFill="1" applyBorder="1"/>
    <xf numFmtId="0" fontId="6" fillId="3" borderId="2" xfId="0" applyFont="1" applyFill="1" applyBorder="1" applyAlignment="1">
      <alignment horizontal="left"/>
    </xf>
    <xf numFmtId="0" fontId="30" fillId="3" borderId="2" xfId="0" applyFont="1" applyFill="1" applyBorder="1" applyAlignment="1">
      <alignment horizontal="left"/>
    </xf>
    <xf numFmtId="0" fontId="11" fillId="3" borderId="2" xfId="0" applyFont="1" applyFill="1" applyBorder="1" applyAlignment="1">
      <alignment horizontal="left"/>
    </xf>
    <xf numFmtId="0" fontId="5" fillId="2" borderId="6" xfId="0" applyFont="1" applyFill="1" applyBorder="1" applyAlignment="1">
      <alignment horizontal="center"/>
    </xf>
    <xf numFmtId="0" fontId="5" fillId="3" borderId="2" xfId="0" applyFont="1" applyFill="1" applyBorder="1" applyAlignment="1">
      <alignment horizontal="left"/>
    </xf>
    <xf numFmtId="0" fontId="13" fillId="0" borderId="11" xfId="0" applyFont="1" applyBorder="1"/>
    <xf numFmtId="0" fontId="13" fillId="3" borderId="11" xfId="0" applyFont="1" applyFill="1" applyBorder="1"/>
    <xf numFmtId="0" fontId="30" fillId="0" borderId="2" xfId="0" applyFont="1" applyBorder="1" applyAlignment="1">
      <alignment horizontal="left"/>
    </xf>
    <xf numFmtId="0" fontId="12" fillId="0" borderId="2" xfId="0" applyFont="1" applyBorder="1" applyAlignment="1">
      <alignment horizontal="left"/>
    </xf>
    <xf numFmtId="0" fontId="33" fillId="2" borderId="2" xfId="0" applyFont="1" applyFill="1" applyBorder="1" applyAlignment="1">
      <alignment horizontal="left"/>
    </xf>
    <xf numFmtId="0" fontId="5" fillId="0" borderId="2" xfId="0" applyFont="1" applyBorder="1" applyAlignment="1">
      <alignment horizontal="left"/>
    </xf>
    <xf numFmtId="0" fontId="7" fillId="2" borderId="2" xfId="0" applyFont="1" applyFill="1" applyBorder="1"/>
    <xf numFmtId="0" fontId="22" fillId="2" borderId="2" xfId="0" applyFont="1" applyFill="1" applyBorder="1" applyAlignment="1">
      <alignment horizontal="left" vertical="center"/>
    </xf>
    <xf numFmtId="0" fontId="11" fillId="0" borderId="2" xfId="0" applyFont="1" applyBorder="1" applyAlignment="1">
      <alignment horizontal="left"/>
    </xf>
    <xf numFmtId="0" fontId="28" fillId="2" borderId="6" xfId="0" applyFont="1" applyFill="1" applyBorder="1" applyAlignment="1">
      <alignment horizontal="center"/>
    </xf>
    <xf numFmtId="0" fontId="30" fillId="2" borderId="2" xfId="0" applyFont="1" applyFill="1" applyBorder="1" applyAlignment="1">
      <alignment horizontal="left"/>
    </xf>
    <xf numFmtId="0" fontId="13" fillId="2" borderId="5" xfId="0" applyFont="1" applyFill="1" applyBorder="1"/>
    <xf numFmtId="0" fontId="13" fillId="2" borderId="11" xfId="0" applyFont="1" applyFill="1" applyBorder="1"/>
    <xf numFmtId="0" fontId="41" fillId="2" borderId="6" xfId="0" applyFont="1" applyFill="1" applyBorder="1" applyAlignment="1">
      <alignment horizontal="center"/>
    </xf>
    <xf numFmtId="0" fontId="42" fillId="2" borderId="6" xfId="0" applyFont="1" applyFill="1" applyBorder="1" applyAlignment="1">
      <alignment horizontal="center"/>
    </xf>
    <xf numFmtId="0" fontId="43" fillId="2" borderId="6" xfId="0" applyFont="1" applyFill="1" applyBorder="1" applyAlignment="1">
      <alignment horizontal="center"/>
    </xf>
    <xf numFmtId="0" fontId="20" fillId="2" borderId="2" xfId="0" applyFont="1" applyFill="1" applyBorder="1" applyAlignment="1">
      <alignment horizontal="center"/>
    </xf>
    <xf numFmtId="0" fontId="20" fillId="3" borderId="2" xfId="0" applyFont="1" applyFill="1" applyBorder="1" applyAlignment="1">
      <alignment horizontal="center"/>
    </xf>
    <xf numFmtId="0" fontId="6" fillId="0" borderId="6" xfId="0" applyFont="1" applyBorder="1" applyAlignment="1">
      <alignment horizontal="center"/>
    </xf>
    <xf numFmtId="0" fontId="41" fillId="2" borderId="2" xfId="0" applyFont="1" applyFill="1" applyBorder="1" applyAlignment="1">
      <alignment horizontal="center"/>
    </xf>
    <xf numFmtId="0" fontId="23" fillId="2" borderId="2" xfId="0" applyFont="1" applyFill="1" applyBorder="1" applyAlignment="1">
      <alignment horizontal="center"/>
    </xf>
    <xf numFmtId="0" fontId="40" fillId="2" borderId="2" xfId="0" applyFont="1" applyFill="1" applyBorder="1" applyAlignment="1">
      <alignment horizontal="left"/>
    </xf>
    <xf numFmtId="0" fontId="30" fillId="3" borderId="2" xfId="0" applyFont="1" applyFill="1" applyBorder="1" applyAlignment="1">
      <alignment horizontal="center"/>
    </xf>
    <xf numFmtId="0" fontId="12" fillId="2" borderId="2" xfId="0" applyFont="1" applyFill="1" applyBorder="1" applyAlignment="1">
      <alignment horizontal="left"/>
    </xf>
    <xf numFmtId="0" fontId="9" fillId="3" borderId="2" xfId="0" applyFont="1" applyFill="1" applyBorder="1" applyAlignment="1">
      <alignment horizontal="center"/>
    </xf>
    <xf numFmtId="0" fontId="29" fillId="2" borderId="6" xfId="0" applyFont="1" applyFill="1" applyBorder="1" applyAlignment="1">
      <alignment horizontal="center"/>
    </xf>
    <xf numFmtId="0" fontId="37" fillId="3" borderId="2" xfId="0" applyFont="1" applyFill="1" applyBorder="1" applyAlignment="1">
      <alignment horizontal="left"/>
    </xf>
    <xf numFmtId="0" fontId="38" fillId="2" borderId="6" xfId="0" applyFont="1" applyFill="1" applyBorder="1" applyAlignment="1">
      <alignment horizontal="center"/>
    </xf>
    <xf numFmtId="0" fontId="11" fillId="3" borderId="6" xfId="0" applyFont="1" applyFill="1" applyBorder="1" applyAlignment="1">
      <alignment horizontal="center"/>
    </xf>
    <xf numFmtId="0" fontId="12" fillId="3" borderId="6" xfId="0" applyFont="1" applyFill="1" applyBorder="1" applyAlignment="1">
      <alignment horizontal="center"/>
    </xf>
    <xf numFmtId="181" fontId="5" fillId="3" borderId="6" xfId="0" applyNumberFormat="1" applyFont="1" applyFill="1" applyBorder="1" applyAlignment="1">
      <alignment horizontal="center"/>
    </xf>
    <xf numFmtId="0" fontId="28" fillId="3" borderId="6" xfId="0" applyFont="1" applyFill="1" applyBorder="1" applyAlignment="1">
      <alignment horizontal="center"/>
    </xf>
    <xf numFmtId="0" fontId="23" fillId="3" borderId="6" xfId="0" applyFont="1" applyFill="1" applyBorder="1" applyAlignment="1">
      <alignment horizontal="center"/>
    </xf>
    <xf numFmtId="0" fontId="2" fillId="3" borderId="2" xfId="0" applyFont="1" applyFill="1" applyBorder="1" applyAlignment="1">
      <alignment horizontal="left"/>
    </xf>
    <xf numFmtId="0" fontId="40" fillId="3" borderId="2" xfId="0" applyFont="1" applyFill="1" applyBorder="1" applyAlignment="1">
      <alignment horizontal="left"/>
    </xf>
    <xf numFmtId="0" fontId="2" fillId="2" borderId="2" xfId="0" applyFont="1" applyFill="1" applyBorder="1" applyAlignment="1">
      <alignment horizontal="left"/>
    </xf>
    <xf numFmtId="0" fontId="11" fillId="3" borderId="2" xfId="0" applyFont="1" applyFill="1" applyBorder="1"/>
    <xf numFmtId="0" fontId="23" fillId="2" borderId="2" xfId="0" applyFont="1" applyFill="1" applyBorder="1" applyAlignment="1">
      <alignment horizontal="center" vertical="center"/>
    </xf>
    <xf numFmtId="0" fontId="38" fillId="2" borderId="2" xfId="0" applyFont="1" applyFill="1" applyBorder="1" applyAlignment="1">
      <alignment horizontal="center" vertical="center"/>
    </xf>
    <xf numFmtId="0" fontId="30" fillId="0" borderId="2" xfId="0" applyFont="1" applyBorder="1" applyAlignment="1">
      <alignment horizontal="center"/>
    </xf>
    <xf numFmtId="0" fontId="44" fillId="2" borderId="2" xfId="0" applyFont="1" applyFill="1" applyBorder="1" applyAlignment="1">
      <alignment horizontal="center"/>
    </xf>
    <xf numFmtId="0" fontId="3" fillId="2" borderId="2" xfId="0" applyFont="1" applyFill="1" applyBorder="1" applyAlignment="1">
      <alignment horizontal="left" vertical="center"/>
    </xf>
    <xf numFmtId="0" fontId="9" fillId="0" borderId="2" xfId="0" applyFont="1" applyBorder="1" applyAlignment="1">
      <alignment horizontal="right"/>
    </xf>
    <xf numFmtId="0" fontId="29" fillId="2" borderId="2" xfId="0" applyFont="1" applyFill="1" applyBorder="1" applyAlignment="1">
      <alignment horizontal="left" vertical="center"/>
    </xf>
    <xf numFmtId="0" fontId="14" fillId="2" borderId="2" xfId="0" applyFont="1" applyFill="1" applyBorder="1" applyAlignment="1">
      <alignment horizontal="left"/>
    </xf>
    <xf numFmtId="0" fontId="3" fillId="2" borderId="2" xfId="0" applyFont="1" applyFill="1" applyBorder="1" applyAlignment="1">
      <alignment horizontal="left"/>
    </xf>
    <xf numFmtId="0" fontId="22" fillId="2" borderId="6" xfId="0" applyFont="1" applyFill="1" applyBorder="1" applyAlignment="1">
      <alignment horizontal="center"/>
    </xf>
    <xf numFmtId="0" fontId="38" fillId="2" borderId="6" xfId="0" applyFont="1" applyFill="1" applyBorder="1" applyAlignment="1">
      <alignment horizontal="center" vertical="center"/>
    </xf>
    <xf numFmtId="0" fontId="22" fillId="2" borderId="2" xfId="0" applyFont="1" applyFill="1" applyBorder="1" applyAlignment="1">
      <alignment horizontal="left"/>
    </xf>
    <xf numFmtId="0" fontId="37" fillId="0" borderId="2" xfId="0" applyFont="1" applyBorder="1" applyAlignment="1">
      <alignment horizontal="left"/>
    </xf>
    <xf numFmtId="0" fontId="24" fillId="2" borderId="2" xfId="0" applyFont="1" applyFill="1" applyBorder="1" applyAlignment="1">
      <alignment horizontal="center"/>
    </xf>
    <xf numFmtId="0" fontId="24" fillId="2" borderId="2" xfId="0" applyFont="1" applyFill="1" applyBorder="1" applyAlignment="1">
      <alignment horizontal="center" vertical="center"/>
    </xf>
    <xf numFmtId="0" fontId="31" fillId="2" borderId="2" xfId="0" applyFont="1" applyFill="1" applyBorder="1" applyAlignment="1">
      <alignment horizontal="left"/>
    </xf>
    <xf numFmtId="0" fontId="22" fillId="2" borderId="2" xfId="0" applyFont="1" applyFill="1" applyBorder="1" applyAlignment="1">
      <alignment horizontal="center" vertical="center"/>
    </xf>
    <xf numFmtId="0" fontId="6" fillId="3" borderId="2" xfId="0" applyFont="1" applyFill="1" applyBorder="1" applyAlignment="1">
      <alignment horizontal="center"/>
    </xf>
    <xf numFmtId="0" fontId="9" fillId="0" borderId="6" xfId="0" applyFont="1" applyBorder="1" applyAlignment="1">
      <alignment horizontal="right"/>
    </xf>
    <xf numFmtId="0" fontId="24" fillId="2" borderId="6" xfId="0" applyFont="1" applyFill="1" applyBorder="1" applyAlignment="1">
      <alignment horizontal="center"/>
    </xf>
    <xf numFmtId="0" fontId="24" fillId="2" borderId="6" xfId="0" applyFont="1" applyFill="1" applyBorder="1" applyAlignment="1">
      <alignment horizontal="center" vertical="center"/>
    </xf>
    <xf numFmtId="0" fontId="7" fillId="3" borderId="2" xfId="0" applyFont="1" applyFill="1" applyBorder="1" applyAlignment="1">
      <alignment horizontal="left"/>
    </xf>
    <xf numFmtId="0" fontId="45" fillId="2" borderId="2" xfId="0" applyFont="1" applyFill="1" applyBorder="1" applyAlignment="1">
      <alignment horizontal="left"/>
    </xf>
    <xf numFmtId="0" fontId="32" fillId="2" borderId="2" xfId="0" applyFont="1" applyFill="1" applyBorder="1" applyAlignment="1">
      <alignment horizontal="left"/>
    </xf>
    <xf numFmtId="0" fontId="46" fillId="2" borderId="2" xfId="0" applyFont="1" applyFill="1" applyBorder="1" applyAlignment="1">
      <alignment horizontal="center" vertical="center"/>
    </xf>
    <xf numFmtId="183" fontId="24" fillId="2" borderId="2" xfId="0" applyNumberFormat="1" applyFont="1" applyFill="1" applyBorder="1" applyAlignment="1">
      <alignment horizontal="center" vertical="center"/>
    </xf>
    <xf numFmtId="0" fontId="46" fillId="2" borderId="2" xfId="0" applyFont="1" applyFill="1" applyBorder="1" applyAlignment="1">
      <alignment horizontal="center"/>
    </xf>
    <xf numFmtId="0" fontId="24" fillId="17" borderId="2" xfId="0" applyFont="1" applyFill="1" applyBorder="1" applyAlignment="1">
      <alignment horizontal="center"/>
    </xf>
    <xf numFmtId="0" fontId="7" fillId="0" borderId="2" xfId="0" applyFont="1" applyBorder="1" applyAlignment="1">
      <alignment horizontal="center"/>
    </xf>
    <xf numFmtId="0" fontId="31" fillId="2" borderId="2" xfId="0" applyFont="1" applyFill="1" applyBorder="1" applyAlignment="1">
      <alignment horizontal="left" vertical="center"/>
    </xf>
    <xf numFmtId="0" fontId="23" fillId="17" borderId="2" xfId="0" applyFont="1" applyFill="1" applyBorder="1" applyAlignment="1">
      <alignment horizontal="center" vertical="center"/>
    </xf>
    <xf numFmtId="184" fontId="5" fillId="2" borderId="2" xfId="0" applyNumberFormat="1" applyFont="1" applyFill="1" applyBorder="1"/>
    <xf numFmtId="0" fontId="24" fillId="17" borderId="2" xfId="0" applyFont="1" applyFill="1" applyBorder="1" applyAlignment="1">
      <alignment horizontal="center" vertical="center"/>
    </xf>
    <xf numFmtId="0" fontId="38" fillId="17" borderId="2" xfId="0" applyFont="1" applyFill="1" applyBorder="1" applyAlignment="1">
      <alignment horizontal="center" vertical="center"/>
    </xf>
    <xf numFmtId="0" fontId="38" fillId="17" borderId="2" xfId="0" applyFont="1" applyFill="1" applyBorder="1" applyAlignment="1">
      <alignment horizontal="left" vertical="center"/>
    </xf>
    <xf numFmtId="184" fontId="7" fillId="0" borderId="2" xfId="0" applyNumberFormat="1" applyFont="1" applyBorder="1" applyAlignment="1">
      <alignment horizontal="left"/>
    </xf>
    <xf numFmtId="184" fontId="7" fillId="0" borderId="2" xfId="0" applyNumberFormat="1" applyFont="1" applyBorder="1" applyAlignment="1">
      <alignment horizontal="center"/>
    </xf>
    <xf numFmtId="10" fontId="6" fillId="2" borderId="2" xfId="0" applyNumberFormat="1" applyFont="1" applyFill="1" applyBorder="1" applyAlignment="1">
      <alignment horizontal="right"/>
    </xf>
    <xf numFmtId="0" fontId="6" fillId="17" borderId="2" xfId="0" applyFont="1" applyFill="1" applyBorder="1" applyAlignment="1">
      <alignment horizontal="center"/>
    </xf>
    <xf numFmtId="0" fontId="17" fillId="17" borderId="2" xfId="0" applyFont="1" applyFill="1" applyBorder="1" applyAlignment="1">
      <alignment horizontal="center"/>
    </xf>
    <xf numFmtId="0" fontId="17" fillId="0" borderId="2" xfId="0" applyFont="1" applyBorder="1" applyAlignment="1">
      <alignment horizontal="center"/>
    </xf>
    <xf numFmtId="0" fontId="4" fillId="0" borderId="2" xfId="0" applyFont="1" applyBorder="1" applyAlignment="1">
      <alignment horizontal="center" vertical="center" wrapText="1"/>
    </xf>
    <xf numFmtId="0" fontId="47" fillId="0" borderId="2" xfId="0" applyFont="1" applyBorder="1" applyAlignment="1">
      <alignment horizontal="center"/>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184" fontId="4" fillId="2" borderId="2" xfId="0" applyNumberFormat="1" applyFont="1" applyFill="1" applyBorder="1" applyAlignment="1">
      <alignment horizontal="left" vertical="center" wrapText="1"/>
    </xf>
    <xf numFmtId="184" fontId="4" fillId="2" borderId="2" xfId="0" applyNumberFormat="1" applyFont="1" applyFill="1" applyBorder="1" applyAlignment="1">
      <alignment horizontal="center" vertical="center" wrapText="1"/>
    </xf>
    <xf numFmtId="0" fontId="18" fillId="17" borderId="2" xfId="0" applyFont="1" applyFill="1" applyBorder="1" applyAlignment="1">
      <alignment horizontal="left"/>
    </xf>
    <xf numFmtId="0" fontId="18" fillId="0" borderId="2" xfId="0" applyFont="1" applyBorder="1" applyAlignment="1">
      <alignment horizontal="left"/>
    </xf>
    <xf numFmtId="0" fontId="4" fillId="0" borderId="2" xfId="0" applyFont="1" applyBorder="1" applyAlignment="1">
      <alignment horizontal="left" vertical="center" wrapText="1"/>
    </xf>
    <xf numFmtId="3" fontId="14" fillId="2" borderId="2" xfId="0" applyNumberFormat="1" applyFont="1" applyFill="1" applyBorder="1" applyAlignment="1">
      <alignment horizontal="center"/>
    </xf>
    <xf numFmtId="0" fontId="18" fillId="18" borderId="2" xfId="0" applyFont="1" applyFill="1" applyBorder="1" applyAlignment="1">
      <alignment horizontal="center"/>
    </xf>
    <xf numFmtId="0" fontId="7" fillId="4" borderId="0" xfId="0" applyFont="1" applyFill="1" applyAlignment="1">
      <alignment horizontal="left"/>
    </xf>
    <xf numFmtId="0" fontId="5" fillId="3" borderId="0" xfId="0" applyFont="1" applyFill="1"/>
    <xf numFmtId="0" fontId="7" fillId="0" borderId="0" xfId="0" applyFont="1" applyAlignment="1">
      <alignment horizontal="left"/>
    </xf>
    <xf numFmtId="0" fontId="7" fillId="2" borderId="0" xfId="0" applyFont="1" applyFill="1" applyAlignment="1">
      <alignment horizontal="right"/>
    </xf>
    <xf numFmtId="0" fontId="7" fillId="0" borderId="0" xfId="0" applyFont="1" applyAlignment="1">
      <alignment horizontal="center" vertical="center"/>
    </xf>
    <xf numFmtId="10" fontId="6" fillId="2" borderId="0" xfId="0" applyNumberFormat="1" applyFont="1" applyFill="1" applyAlignment="1">
      <alignment horizontal="center"/>
    </xf>
    <xf numFmtId="0" fontId="0" fillId="0" borderId="0" xfId="0" applyAlignment="1">
      <alignment horizontal="left"/>
    </xf>
    <xf numFmtId="0" fontId="9" fillId="19" borderId="3" xfId="0" applyFont="1" applyFill="1" applyBorder="1" applyAlignment="1">
      <alignment horizontal="center"/>
    </xf>
    <xf numFmtId="0" fontId="13" fillId="0" borderId="8" xfId="0" applyFont="1" applyBorder="1" applyAlignment="1">
      <alignment horizontal="left"/>
    </xf>
    <xf numFmtId="0" fontId="6" fillId="19" borderId="0" xfId="0" applyFont="1" applyFill="1"/>
    <xf numFmtId="0" fontId="9" fillId="2" borderId="2" xfId="0" applyFont="1" applyFill="1" applyBorder="1" applyAlignment="1">
      <alignment horizontal="center" vertical="center"/>
    </xf>
    <xf numFmtId="3" fontId="6" fillId="2" borderId="2" xfId="0" applyNumberFormat="1" applyFont="1" applyFill="1" applyBorder="1" applyAlignment="1">
      <alignment horizontal="center"/>
    </xf>
    <xf numFmtId="0" fontId="9" fillId="2" borderId="2" xfId="0" applyFont="1" applyFill="1" applyBorder="1" applyAlignment="1">
      <alignment horizontal="left" vertical="center"/>
    </xf>
    <xf numFmtId="180" fontId="9" fillId="2" borderId="2" xfId="0" applyNumberFormat="1" applyFont="1" applyFill="1" applyBorder="1" applyAlignment="1">
      <alignment horizontal="center" vertical="center"/>
    </xf>
    <xf numFmtId="0" fontId="9" fillId="2" borderId="2" xfId="0" applyFont="1" applyFill="1" applyBorder="1" applyAlignment="1">
      <alignment horizontal="center" vertical="center" wrapText="1"/>
    </xf>
    <xf numFmtId="180" fontId="7" fillId="2" borderId="2" xfId="0" applyNumberFormat="1" applyFont="1" applyFill="1" applyBorder="1" applyAlignment="1">
      <alignment horizontal="center"/>
    </xf>
    <xf numFmtId="182" fontId="7" fillId="2" borderId="2" xfId="0" applyNumberFormat="1" applyFont="1" applyFill="1" applyBorder="1"/>
    <xf numFmtId="182" fontId="7" fillId="2" borderId="2" xfId="0" applyNumberFormat="1" applyFont="1" applyFill="1" applyBorder="1" applyAlignment="1">
      <alignment horizontal="center"/>
    </xf>
    <xf numFmtId="181" fontId="40" fillId="2" borderId="2" xfId="0" applyNumberFormat="1" applyFont="1" applyFill="1" applyBorder="1" applyAlignment="1">
      <alignment horizontal="center"/>
    </xf>
    <xf numFmtId="0" fontId="7" fillId="3" borderId="0" xfId="0" applyFont="1" applyFill="1"/>
    <xf numFmtId="0" fontId="7" fillId="2" borderId="0" xfId="0" applyFont="1" applyFill="1" applyAlignment="1">
      <alignment horizontal="center"/>
    </xf>
    <xf numFmtId="180" fontId="19" fillId="4" borderId="2" xfId="0" applyNumberFormat="1" applyFont="1" applyFill="1" applyBorder="1" applyAlignment="1">
      <alignment horizontal="center" vertical="center"/>
    </xf>
    <xf numFmtId="0" fontId="40" fillId="2" borderId="2" xfId="0" applyFont="1" applyFill="1" applyBorder="1"/>
    <xf numFmtId="180" fontId="40" fillId="2" borderId="2" xfId="0" applyNumberFormat="1" applyFont="1" applyFill="1" applyBorder="1" applyAlignment="1">
      <alignment horizontal="center"/>
    </xf>
    <xf numFmtId="0" fontId="9" fillId="2" borderId="2" xfId="0" applyFont="1" applyFill="1" applyBorder="1"/>
    <xf numFmtId="180" fontId="19" fillId="2" borderId="2" xfId="0" applyNumberFormat="1" applyFont="1" applyFill="1" applyBorder="1" applyAlignment="1">
      <alignment horizontal="center" vertical="center"/>
    </xf>
    <xf numFmtId="0" fontId="7" fillId="2" borderId="6" xfId="0" applyFont="1" applyFill="1" applyBorder="1" applyAlignment="1">
      <alignment horizontal="center"/>
    </xf>
    <xf numFmtId="0" fontId="9" fillId="2" borderId="6" xfId="0" applyFont="1" applyFill="1" applyBorder="1" applyAlignment="1">
      <alignment horizontal="center"/>
    </xf>
    <xf numFmtId="181" fontId="40" fillId="2" borderId="6" xfId="0" applyNumberFormat="1" applyFont="1" applyFill="1" applyBorder="1" applyAlignment="1">
      <alignment horizontal="center"/>
    </xf>
    <xf numFmtId="0" fontId="40" fillId="2" borderId="6" xfId="0" applyFont="1" applyFill="1" applyBorder="1" applyAlignment="1">
      <alignment horizontal="left"/>
    </xf>
    <xf numFmtId="180" fontId="7" fillId="2" borderId="6" xfId="0" applyNumberFormat="1" applyFont="1" applyFill="1" applyBorder="1" applyAlignment="1">
      <alignment horizontal="center"/>
    </xf>
    <xf numFmtId="0" fontId="13" fillId="0" borderId="5" xfId="0" applyFont="1" applyBorder="1" applyAlignment="1">
      <alignment horizontal="left"/>
    </xf>
    <xf numFmtId="180" fontId="13" fillId="0" borderId="5" xfId="0" applyNumberFormat="1" applyFont="1" applyBorder="1"/>
    <xf numFmtId="0" fontId="40" fillId="3" borderId="0" xfId="0" applyFont="1" applyFill="1"/>
    <xf numFmtId="0" fontId="47" fillId="20" borderId="2" xfId="0" applyFont="1" applyFill="1" applyBorder="1" applyAlignment="1">
      <alignment horizontal="center"/>
    </xf>
    <xf numFmtId="0" fontId="47" fillId="2" borderId="2" xfId="0" applyFont="1" applyFill="1" applyBorder="1" applyAlignment="1">
      <alignment horizontal="left"/>
    </xf>
    <xf numFmtId="0" fontId="48" fillId="20" borderId="2" xfId="0" applyFont="1" applyFill="1" applyBorder="1" applyAlignment="1">
      <alignment horizontal="left"/>
    </xf>
    <xf numFmtId="0" fontId="3" fillId="2" borderId="2" xfId="0" applyFont="1" applyFill="1" applyBorder="1"/>
    <xf numFmtId="181" fontId="5" fillId="3" borderId="2" xfId="0" applyNumberFormat="1" applyFont="1" applyFill="1" applyBorder="1" applyAlignment="1">
      <alignment horizontal="center"/>
    </xf>
    <xf numFmtId="0" fontId="5" fillId="0" borderId="2" xfId="0" applyFont="1" applyBorder="1" applyAlignment="1">
      <alignment wrapText="1"/>
    </xf>
    <xf numFmtId="0" fontId="7" fillId="2" borderId="6" xfId="0" applyFont="1" applyFill="1" applyBorder="1" applyAlignment="1">
      <alignment horizontal="left"/>
    </xf>
    <xf numFmtId="0" fontId="13" fillId="0" borderId="11" xfId="0" applyFont="1" applyBorder="1" applyAlignment="1">
      <alignment horizontal="left"/>
    </xf>
    <xf numFmtId="180" fontId="13" fillId="0" borderId="11" xfId="0" applyNumberFormat="1" applyFont="1" applyBorder="1"/>
    <xf numFmtId="0" fontId="5" fillId="4" borderId="2" xfId="0" applyFont="1" applyFill="1" applyBorder="1" applyAlignment="1">
      <alignment horizontal="left"/>
    </xf>
    <xf numFmtId="0" fontId="40" fillId="2" borderId="0" xfId="0" applyFont="1" applyFill="1"/>
    <xf numFmtId="184" fontId="7" fillId="2" borderId="2" xfId="0" applyNumberFormat="1" applyFont="1" applyFill="1" applyBorder="1" applyAlignment="1">
      <alignment horizontal="center"/>
    </xf>
    <xf numFmtId="0" fontId="5" fillId="3" borderId="9" xfId="0" applyFont="1" applyFill="1" applyBorder="1" applyAlignment="1">
      <alignment horizontal="center"/>
    </xf>
    <xf numFmtId="0" fontId="5" fillId="2" borderId="9" xfId="0" applyFont="1" applyFill="1" applyBorder="1"/>
    <xf numFmtId="0" fontId="4" fillId="2" borderId="9" xfId="0" applyFont="1" applyFill="1" applyBorder="1" applyAlignment="1">
      <alignment horizontal="center"/>
    </xf>
    <xf numFmtId="182" fontId="39" fillId="2" borderId="9" xfId="0" applyNumberFormat="1" applyFont="1" applyFill="1" applyBorder="1" applyAlignment="1">
      <alignment horizontal="center"/>
    </xf>
    <xf numFmtId="0" fontId="6" fillId="4" borderId="2" xfId="0" applyFont="1" applyFill="1" applyBorder="1"/>
    <xf numFmtId="181" fontId="7" fillId="3" borderId="2" xfId="0" applyNumberFormat="1" applyFont="1" applyFill="1" applyBorder="1" applyAlignment="1">
      <alignment horizontal="center"/>
    </xf>
    <xf numFmtId="180" fontId="6" fillId="2" borderId="2" xfId="0" applyNumberFormat="1" applyFont="1" applyFill="1" applyBorder="1" applyAlignment="1">
      <alignment horizontal="center" vertical="center"/>
    </xf>
    <xf numFmtId="0" fontId="18" fillId="2" borderId="2" xfId="0" applyFont="1" applyFill="1" applyBorder="1" applyAlignment="1">
      <alignment horizontal="left" vertical="center"/>
    </xf>
    <xf numFmtId="0" fontId="18" fillId="2" borderId="2" xfId="0" applyFont="1" applyFill="1" applyBorder="1" applyAlignment="1">
      <alignment horizontal="center" vertical="center"/>
    </xf>
    <xf numFmtId="0" fontId="6" fillId="4" borderId="0" xfId="0" applyFont="1" applyFill="1"/>
    <xf numFmtId="0" fontId="7" fillId="4" borderId="0" xfId="0" applyFont="1" applyFill="1"/>
    <xf numFmtId="0" fontId="6" fillId="4" borderId="2" xfId="0" applyFont="1" applyFill="1" applyBorder="1" applyAlignment="1">
      <alignment horizontal="center"/>
    </xf>
    <xf numFmtId="0" fontId="7" fillId="2" borderId="2" xfId="0" applyFont="1" applyFill="1" applyBorder="1" applyAlignment="1">
      <alignment wrapText="1"/>
    </xf>
    <xf numFmtId="0" fontId="7" fillId="0" borderId="0" xfId="0" applyFont="1"/>
    <xf numFmtId="0" fontId="7" fillId="4" borderId="2" xfId="0" applyFont="1" applyFill="1" applyBorder="1" applyAlignment="1">
      <alignment horizontal="center"/>
    </xf>
    <xf numFmtId="180" fontId="7" fillId="5" borderId="2" xfId="0" applyNumberFormat="1" applyFont="1" applyFill="1" applyBorder="1" applyAlignment="1">
      <alignment horizontal="center"/>
    </xf>
    <xf numFmtId="0" fontId="9" fillId="2" borderId="2" xfId="0" applyFont="1" applyFill="1" applyBorder="1" applyAlignment="1">
      <alignment horizontal="left"/>
    </xf>
    <xf numFmtId="0" fontId="3" fillId="0" borderId="2" xfId="0" applyFont="1" applyBorder="1" applyAlignment="1">
      <alignment horizontal="left"/>
    </xf>
    <xf numFmtId="180" fontId="6" fillId="0" borderId="2" xfId="0" applyNumberFormat="1" applyFont="1" applyBorder="1" applyAlignment="1">
      <alignment horizontal="center" vertical="center"/>
    </xf>
    <xf numFmtId="0" fontId="7" fillId="0" borderId="2" xfId="0" applyFont="1" applyBorder="1" applyAlignment="1">
      <alignment wrapText="1"/>
    </xf>
    <xf numFmtId="0" fontId="40" fillId="0" borderId="0" xfId="0" applyFont="1"/>
    <xf numFmtId="0" fontId="49" fillId="2" borderId="2" xfId="0" applyFont="1" applyFill="1" applyBorder="1"/>
    <xf numFmtId="180" fontId="6" fillId="2" borderId="2" xfId="0" applyNumberFormat="1" applyFont="1" applyFill="1" applyBorder="1" applyAlignment="1">
      <alignment horizontal="center"/>
    </xf>
    <xf numFmtId="0" fontId="7" fillId="4" borderId="6" xfId="0" applyFont="1" applyFill="1" applyBorder="1" applyAlignment="1">
      <alignment horizontal="center"/>
    </xf>
    <xf numFmtId="180" fontId="6" fillId="0" borderId="6" xfId="0" applyNumberFormat="1" applyFont="1" applyBorder="1" applyAlignment="1">
      <alignment horizontal="center"/>
    </xf>
    <xf numFmtId="0" fontId="6" fillId="4" borderId="6" xfId="0" applyFont="1" applyFill="1" applyBorder="1" applyAlignment="1">
      <alignment horizontal="center"/>
    </xf>
    <xf numFmtId="0" fontId="7" fillId="0" borderId="6" xfId="0" applyFont="1" applyBorder="1" applyAlignment="1">
      <alignment horizontal="center"/>
    </xf>
    <xf numFmtId="181" fontId="40" fillId="2" borderId="6" xfId="0" applyNumberFormat="1" applyFont="1" applyFill="1" applyBorder="1" applyAlignment="1">
      <alignment horizontal="left"/>
    </xf>
    <xf numFmtId="180" fontId="40" fillId="2" borderId="6" xfId="0" applyNumberFormat="1" applyFont="1" applyFill="1" applyBorder="1" applyAlignment="1">
      <alignment horizontal="center"/>
    </xf>
    <xf numFmtId="0" fontId="9" fillId="2" borderId="2" xfId="0" applyFont="1" applyFill="1" applyBorder="1" applyAlignment="1">
      <alignment horizontal="right"/>
    </xf>
    <xf numFmtId="0" fontId="18" fillId="0" borderId="2" xfId="0" applyFont="1" applyBorder="1" applyAlignment="1">
      <alignment horizontal="center" vertical="center"/>
    </xf>
    <xf numFmtId="180" fontId="18" fillId="0" borderId="2" xfId="0" applyNumberFormat="1" applyFont="1" applyBorder="1" applyAlignment="1">
      <alignment horizontal="center"/>
    </xf>
    <xf numFmtId="0" fontId="24" fillId="2" borderId="2" xfId="0" applyFont="1" applyFill="1" applyBorder="1" applyAlignment="1">
      <alignment horizontal="left" vertical="center"/>
    </xf>
    <xf numFmtId="184" fontId="7" fillId="2" borderId="2" xfId="0" applyNumberFormat="1" applyFont="1" applyFill="1" applyBorder="1" applyAlignment="1">
      <alignment horizontal="left"/>
    </xf>
    <xf numFmtId="0" fontId="24" fillId="17" borderId="2" xfId="0" applyFont="1" applyFill="1" applyBorder="1" applyAlignment="1">
      <alignment horizontal="left"/>
    </xf>
    <xf numFmtId="180" fontId="7" fillId="0" borderId="2" xfId="0" applyNumberFormat="1" applyFont="1" applyBorder="1" applyAlignment="1">
      <alignment horizontal="center"/>
    </xf>
    <xf numFmtId="0" fontId="28" fillId="2" borderId="2" xfId="0" applyFont="1" applyFill="1" applyBorder="1" applyAlignment="1">
      <alignment horizontal="left"/>
    </xf>
    <xf numFmtId="180" fontId="23" fillId="2" borderId="2" xfId="0" applyNumberFormat="1" applyFont="1" applyFill="1" applyBorder="1" applyAlignment="1">
      <alignment horizontal="center" vertical="center"/>
    </xf>
    <xf numFmtId="180" fontId="3" fillId="2" borderId="2" xfId="0" applyNumberFormat="1" applyFont="1" applyFill="1" applyBorder="1" applyAlignment="1">
      <alignment horizontal="center"/>
    </xf>
    <xf numFmtId="0" fontId="49" fillId="2" borderId="2" xfId="0" applyFont="1" applyFill="1" applyBorder="1" applyAlignment="1">
      <alignment horizontal="left"/>
    </xf>
    <xf numFmtId="0" fontId="20" fillId="12" borderId="2" xfId="0" applyFont="1" applyFill="1" applyBorder="1" applyAlignment="1">
      <alignment horizontal="center"/>
    </xf>
    <xf numFmtId="0" fontId="50" fillId="2" borderId="2" xfId="0" applyFont="1" applyFill="1" applyBorder="1" applyAlignment="1">
      <alignment horizontal="center"/>
    </xf>
    <xf numFmtId="0" fontId="38" fillId="2" borderId="2" xfId="0" applyFont="1" applyFill="1" applyBorder="1" applyAlignment="1">
      <alignment horizontal="left"/>
    </xf>
    <xf numFmtId="181" fontId="5" fillId="4" borderId="2" xfId="0" applyNumberFormat="1" applyFont="1" applyFill="1" applyBorder="1" applyAlignment="1">
      <alignment horizontal="center"/>
    </xf>
    <xf numFmtId="0" fontId="38" fillId="2" borderId="6" xfId="0" applyFont="1" applyFill="1" applyBorder="1" applyAlignment="1">
      <alignment horizontal="left"/>
    </xf>
    <xf numFmtId="180" fontId="38" fillId="2" borderId="6" xfId="0" applyNumberFormat="1" applyFont="1" applyFill="1" applyBorder="1" applyAlignment="1">
      <alignment horizontal="center"/>
    </xf>
    <xf numFmtId="180" fontId="46" fillId="2" borderId="2" xfId="0" applyNumberFormat="1" applyFont="1" applyFill="1" applyBorder="1" applyAlignment="1">
      <alignment horizontal="center" vertical="center"/>
    </xf>
    <xf numFmtId="0" fontId="18" fillId="2" borderId="2" xfId="0" applyFont="1" applyFill="1" applyBorder="1" applyAlignment="1">
      <alignment horizontal="left"/>
    </xf>
    <xf numFmtId="180" fontId="4" fillId="2" borderId="2" xfId="0" applyNumberFormat="1" applyFont="1" applyFill="1" applyBorder="1" applyAlignment="1">
      <alignment horizontal="center" vertical="center" wrapText="1"/>
    </xf>
    <xf numFmtId="0" fontId="19" fillId="10" borderId="3" xfId="0" applyFont="1" applyFill="1" applyBorder="1" applyAlignment="1">
      <alignment horizontal="center" vertical="center"/>
    </xf>
    <xf numFmtId="0" fontId="18" fillId="7" borderId="2" xfId="0" applyFont="1" applyFill="1" applyBorder="1" applyAlignment="1">
      <alignment horizontal="left" vertical="center"/>
    </xf>
    <xf numFmtId="0" fontId="18" fillId="7" borderId="2" xfId="0" applyFont="1" applyFill="1" applyBorder="1" applyAlignment="1">
      <alignment horizontal="center" vertical="center"/>
    </xf>
    <xf numFmtId="0" fontId="18" fillId="8" borderId="2" xfId="0" applyFont="1" applyFill="1" applyBorder="1" applyAlignment="1">
      <alignment horizontal="center" vertical="center"/>
    </xf>
    <xf numFmtId="0" fontId="18" fillId="0" borderId="2" xfId="0" applyFont="1" applyBorder="1" applyAlignment="1">
      <alignment horizontal="left" vertical="center"/>
    </xf>
    <xf numFmtId="0" fontId="14" fillId="2" borderId="2" xfId="0" applyFont="1" applyFill="1" applyBorder="1" applyAlignment="1">
      <alignment horizontal="center" vertical="center"/>
    </xf>
    <xf numFmtId="10" fontId="18" fillId="0" borderId="2" xfId="0" applyNumberFormat="1" applyFont="1" applyBorder="1" applyAlignment="1">
      <alignment horizontal="center" vertical="center"/>
    </xf>
    <xf numFmtId="10" fontId="6" fillId="0" borderId="2" xfId="0" applyNumberFormat="1" applyFont="1" applyBorder="1" applyAlignment="1">
      <alignment horizontal="center"/>
    </xf>
    <xf numFmtId="10" fontId="18" fillId="0" borderId="2" xfId="0" applyNumberFormat="1" applyFont="1" applyBorder="1" applyAlignment="1">
      <alignment horizontal="center"/>
    </xf>
    <xf numFmtId="0" fontId="14" fillId="15" borderId="2" xfId="0" applyFont="1" applyFill="1" applyBorder="1" applyAlignment="1">
      <alignment horizontal="left" vertical="center"/>
    </xf>
    <xf numFmtId="0" fontId="14" fillId="15"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10" fontId="18" fillId="2" borderId="2" xfId="0" applyNumberFormat="1" applyFont="1" applyFill="1" applyBorder="1" applyAlignment="1">
      <alignment horizontal="center"/>
    </xf>
    <xf numFmtId="0" fontId="3" fillId="21" borderId="3" xfId="0" applyFont="1" applyFill="1" applyBorder="1" applyAlignment="1">
      <alignment horizontal="center"/>
    </xf>
    <xf numFmtId="0" fontId="51" fillId="2" borderId="2" xfId="0" applyFont="1" applyFill="1" applyBorder="1" applyAlignment="1">
      <alignment horizontal="center"/>
    </xf>
    <xf numFmtId="0" fontId="52" fillId="0" borderId="2" xfId="0" applyFont="1" applyBorder="1" applyAlignment="1">
      <alignment horizontal="center"/>
    </xf>
    <xf numFmtId="0" fontId="53" fillId="0" borderId="2" xfId="0" applyFont="1" applyBorder="1" applyAlignment="1">
      <alignment horizontal="center"/>
    </xf>
    <xf numFmtId="0" fontId="51" fillId="17" borderId="2" xfId="0" applyFont="1" applyFill="1" applyBorder="1" applyAlignment="1">
      <alignment horizontal="center" vertical="center"/>
    </xf>
    <xf numFmtId="0" fontId="53" fillId="0" borderId="2" xfId="0" applyFont="1" applyBorder="1" applyAlignment="1">
      <alignment horizontal="left"/>
    </xf>
    <xf numFmtId="181" fontId="52" fillId="0" borderId="2" xfId="0" applyNumberFormat="1" applyFont="1" applyBorder="1" applyAlignment="1">
      <alignment horizontal="center"/>
    </xf>
    <xf numFmtId="0" fontId="53" fillId="2" borderId="2" xfId="0" applyFont="1" applyFill="1" applyBorder="1" applyAlignment="1">
      <alignment horizontal="left"/>
    </xf>
    <xf numFmtId="0" fontId="52" fillId="0" borderId="2" xfId="0" applyFont="1" applyBorder="1" applyAlignment="1">
      <alignment horizontal="left" wrapText="1"/>
    </xf>
    <xf numFmtId="0" fontId="52" fillId="2" borderId="2" xfId="0" applyFont="1" applyFill="1" applyBorder="1" applyAlignment="1">
      <alignment horizontal="center"/>
    </xf>
    <xf numFmtId="0" fontId="53" fillId="2" borderId="2" xfId="0" applyFont="1" applyFill="1" applyBorder="1" applyAlignment="1">
      <alignment horizontal="center"/>
    </xf>
    <xf numFmtId="181" fontId="52" fillId="2" borderId="2" xfId="0" applyNumberFormat="1" applyFont="1" applyFill="1" applyBorder="1" applyAlignment="1">
      <alignment horizontal="center"/>
    </xf>
    <xf numFmtId="0" fontId="52" fillId="3" borderId="2" xfId="0" applyFont="1" applyFill="1" applyBorder="1" applyAlignment="1">
      <alignment horizontal="center"/>
    </xf>
    <xf numFmtId="0" fontId="53" fillId="3" borderId="2" xfId="0" applyFont="1" applyFill="1" applyBorder="1" applyAlignment="1">
      <alignment horizontal="center"/>
    </xf>
    <xf numFmtId="0" fontId="53" fillId="3" borderId="2" xfId="0" applyFont="1" applyFill="1" applyBorder="1" applyAlignment="1">
      <alignment horizontal="left"/>
    </xf>
    <xf numFmtId="181" fontId="52" fillId="3" borderId="2" xfId="0" applyNumberFormat="1" applyFont="1" applyFill="1" applyBorder="1" applyAlignment="1">
      <alignment horizontal="center"/>
    </xf>
    <xf numFmtId="0" fontId="54" fillId="2" borderId="2" xfId="0" applyFont="1" applyFill="1" applyBorder="1" applyAlignment="1">
      <alignment horizontal="center"/>
    </xf>
    <xf numFmtId="0" fontId="54" fillId="17" borderId="2" xfId="0" applyFont="1" applyFill="1" applyBorder="1" applyAlignment="1">
      <alignment horizontal="center" vertical="center"/>
    </xf>
    <xf numFmtId="181" fontId="53" fillId="2" borderId="2" xfId="0" applyNumberFormat="1" applyFont="1" applyFill="1" applyBorder="1" applyAlignment="1">
      <alignment horizontal="center"/>
    </xf>
    <xf numFmtId="0" fontId="53" fillId="2" borderId="2" xfId="0" applyFont="1" applyFill="1" applyBorder="1" applyAlignment="1">
      <alignment horizontal="left" wrapText="1"/>
    </xf>
    <xf numFmtId="0" fontId="54" fillId="2" borderId="2" xfId="0" applyFont="1" applyFill="1" applyBorder="1"/>
    <xf numFmtId="0" fontId="4" fillId="2" borderId="2" xfId="0" applyFont="1" applyFill="1" applyBorder="1" applyAlignment="1">
      <alignment horizontal="left" vertical="center"/>
    </xf>
    <xf numFmtId="0" fontId="55" fillId="0" borderId="2" xfId="0" applyFont="1" applyBorder="1" applyAlignment="1">
      <alignment horizontal="center"/>
    </xf>
    <xf numFmtId="0" fontId="55" fillId="2" borderId="2" xfId="0" applyFont="1" applyFill="1" applyBorder="1" applyAlignment="1">
      <alignment horizontal="center"/>
    </xf>
    <xf numFmtId="181" fontId="55" fillId="2" borderId="2" xfId="0" applyNumberFormat="1" applyFont="1" applyFill="1" applyBorder="1" applyAlignment="1">
      <alignment horizontal="center"/>
    </xf>
    <xf numFmtId="0" fontId="55" fillId="3" borderId="2" xfId="0" applyFont="1" applyFill="1" applyBorder="1" applyAlignment="1">
      <alignment horizontal="center"/>
    </xf>
    <xf numFmtId="181" fontId="55" fillId="3" borderId="2" xfId="0" applyNumberFormat="1" applyFont="1" applyFill="1" applyBorder="1" applyAlignment="1">
      <alignment horizontal="center"/>
    </xf>
    <xf numFmtId="181" fontId="53" fillId="0" borderId="2" xfId="0" applyNumberFormat="1" applyFont="1" applyBorder="1" applyAlignment="1">
      <alignment horizontal="center"/>
    </xf>
    <xf numFmtId="0" fontId="53" fillId="0" borderId="2" xfId="0" applyFont="1" applyBorder="1" applyAlignment="1">
      <alignment horizontal="left" wrapText="1"/>
    </xf>
    <xf numFmtId="0" fontId="54" fillId="3" borderId="2" xfId="0" applyFont="1" applyFill="1" applyBorder="1"/>
    <xf numFmtId="181" fontId="55" fillId="0" borderId="2" xfId="0" applyNumberFormat="1" applyFont="1" applyBorder="1" applyAlignment="1">
      <alignment horizontal="center"/>
    </xf>
    <xf numFmtId="0" fontId="51" fillId="3" borderId="2" xfId="0" applyFont="1" applyFill="1" applyBorder="1"/>
    <xf numFmtId="0" fontId="52" fillId="0" borderId="2" xfId="0" applyFont="1" applyBorder="1" applyAlignment="1">
      <alignment horizontal="left"/>
    </xf>
    <xf numFmtId="0" fontId="19" fillId="2" borderId="2" xfId="0" applyFont="1" applyFill="1" applyBorder="1" applyAlignment="1">
      <alignment horizontal="left" vertical="center"/>
    </xf>
    <xf numFmtId="181" fontId="53" fillId="3" borderId="2" xfId="0" applyNumberFormat="1" applyFont="1" applyFill="1" applyBorder="1" applyAlignment="1">
      <alignment horizontal="center"/>
    </xf>
    <xf numFmtId="0" fontId="53" fillId="0" borderId="2" xfId="0" applyFont="1" applyBorder="1"/>
    <xf numFmtId="0" fontId="53" fillId="0" borderId="0" xfId="0" applyFont="1"/>
    <xf numFmtId="0" fontId="53" fillId="3" borderId="0" xfId="0" applyFont="1" applyFill="1" applyAlignment="1">
      <alignment wrapText="1"/>
    </xf>
    <xf numFmtId="0" fontId="52" fillId="3" borderId="2" xfId="0" applyFont="1" applyFill="1" applyBorder="1" applyAlignment="1">
      <alignment horizontal="left"/>
    </xf>
    <xf numFmtId="0" fontId="53" fillId="2" borderId="2" xfId="0" applyFont="1" applyFill="1" applyBorder="1" applyAlignment="1">
      <alignment horizontal="left" vertical="center"/>
    </xf>
    <xf numFmtId="0" fontId="52" fillId="2" borderId="2" xfId="0" applyFont="1" applyFill="1" applyBorder="1" applyAlignment="1">
      <alignment horizontal="left" vertical="center"/>
    </xf>
    <xf numFmtId="0" fontId="53" fillId="3" borderId="2" xfId="0" applyFont="1" applyFill="1" applyBorder="1" applyAlignment="1">
      <alignment horizontal="left" wrapText="1"/>
    </xf>
    <xf numFmtId="0" fontId="53" fillId="0" borderId="2" xfId="0" applyFont="1" applyBorder="1" applyAlignment="1">
      <alignment wrapText="1"/>
    </xf>
    <xf numFmtId="0" fontId="55" fillId="0" borderId="2" xfId="0" applyFont="1" applyBorder="1"/>
    <xf numFmtId="0" fontId="55" fillId="0" borderId="0" xfId="0" applyFont="1"/>
    <xf numFmtId="0" fontId="56" fillId="0" borderId="2" xfId="0" applyFont="1" applyBorder="1" applyAlignment="1">
      <alignment horizontal="left" wrapText="1"/>
    </xf>
    <xf numFmtId="0" fontId="55" fillId="2" borderId="6" xfId="0" applyFont="1" applyFill="1" applyBorder="1" applyAlignment="1">
      <alignment horizontal="center"/>
    </xf>
    <xf numFmtId="0" fontId="55" fillId="0" borderId="6" xfId="0" applyFont="1" applyBorder="1" applyAlignment="1">
      <alignment horizontal="center"/>
    </xf>
    <xf numFmtId="0" fontId="52" fillId="0" borderId="6" xfId="0" applyFont="1" applyBorder="1" applyAlignment="1">
      <alignment horizontal="center"/>
    </xf>
    <xf numFmtId="0" fontId="53" fillId="0" borderId="6" xfId="0" applyFont="1" applyBorder="1" applyAlignment="1">
      <alignment horizontal="center"/>
    </xf>
    <xf numFmtId="0" fontId="55" fillId="3" borderId="6" xfId="0" applyFont="1" applyFill="1" applyBorder="1" applyAlignment="1">
      <alignment horizontal="center"/>
    </xf>
    <xf numFmtId="0" fontId="53" fillId="0" borderId="6" xfId="0" applyFont="1" applyBorder="1" applyAlignment="1">
      <alignment horizontal="left"/>
    </xf>
    <xf numFmtId="181" fontId="53" fillId="0" borderId="6" xfId="0" applyNumberFormat="1" applyFont="1" applyBorder="1" applyAlignment="1">
      <alignment horizontal="center"/>
    </xf>
    <xf numFmtId="0" fontId="6" fillId="0" borderId="6" xfId="0" applyFont="1" applyBorder="1" applyAlignment="1">
      <alignment horizontal="left"/>
    </xf>
    <xf numFmtId="0" fontId="6" fillId="0" borderId="6" xfId="0" applyFont="1" applyBorder="1"/>
    <xf numFmtId="0" fontId="53" fillId="0" borderId="0" xfId="0" applyFont="1" applyAlignment="1">
      <alignment horizontal="center"/>
    </xf>
    <xf numFmtId="0" fontId="53" fillId="0" borderId="0" xfId="0" applyFont="1" applyAlignment="1">
      <alignment horizontal="left"/>
    </xf>
    <xf numFmtId="181" fontId="53" fillId="0" borderId="0" xfId="0" applyNumberFormat="1" applyFont="1" applyAlignment="1">
      <alignment horizontal="center"/>
    </xf>
    <xf numFmtId="0" fontId="53" fillId="0" borderId="0" xfId="0" applyFont="1" applyAlignment="1">
      <alignment horizontal="left" wrapText="1"/>
    </xf>
    <xf numFmtId="0" fontId="6" fillId="13" borderId="3" xfId="0" applyFont="1" applyFill="1" applyBorder="1" applyAlignment="1">
      <alignment horizontal="center" vertical="center"/>
    </xf>
    <xf numFmtId="0" fontId="6" fillId="2" borderId="0" xfId="0" applyFont="1" applyFill="1" applyAlignment="1">
      <alignment horizontal="right"/>
    </xf>
    <xf numFmtId="10" fontId="6" fillId="2" borderId="0" xfId="0" applyNumberFormat="1" applyFont="1" applyFill="1" applyAlignment="1">
      <alignment horizontal="right"/>
    </xf>
    <xf numFmtId="0" fontId="18" fillId="14" borderId="2" xfId="0" applyFont="1" applyFill="1" applyBorder="1" applyAlignment="1">
      <alignment horizontal="left"/>
    </xf>
    <xf numFmtId="0" fontId="57" fillId="2" borderId="0" xfId="0" applyFont="1" applyFill="1"/>
    <xf numFmtId="0" fontId="6" fillId="2" borderId="2" xfId="0" applyFont="1" applyFill="1" applyBorder="1" applyAlignment="1">
      <alignment horizontal="right"/>
    </xf>
    <xf numFmtId="10" fontId="6" fillId="0" borderId="2" xfId="0" applyNumberFormat="1" applyFont="1" applyBorder="1"/>
    <xf numFmtId="10" fontId="5" fillId="0" borderId="2" xfId="0" applyNumberFormat="1" applyFont="1" applyBorder="1" applyAlignment="1">
      <alignment horizontal="center"/>
    </xf>
    <xf numFmtId="0" fontId="12" fillId="2" borderId="3" xfId="0" applyFont="1" applyFill="1" applyBorder="1" applyAlignment="1">
      <alignment horizontal="center"/>
    </xf>
    <xf numFmtId="0" fontId="12" fillId="2" borderId="0" xfId="0" applyFont="1" applyFill="1" applyAlignment="1">
      <alignment horizontal="center"/>
    </xf>
    <xf numFmtId="0" fontId="12" fillId="2" borderId="0" xfId="0" applyFont="1" applyFill="1" applyAlignment="1">
      <alignment horizontal="left"/>
    </xf>
    <xf numFmtId="0" fontId="46" fillId="2" borderId="2" xfId="0" applyFont="1" applyFill="1" applyBorder="1"/>
    <xf numFmtId="182" fontId="5" fillId="2" borderId="2" xfId="0" applyNumberFormat="1" applyFont="1" applyFill="1" applyBorder="1"/>
    <xf numFmtId="0" fontId="6" fillId="2" borderId="0" xfId="0" applyFont="1" applyFill="1" applyAlignment="1">
      <alignment vertical="center"/>
    </xf>
    <xf numFmtId="0" fontId="19" fillId="2" borderId="2" xfId="0" applyFont="1" applyFill="1" applyBorder="1" applyAlignment="1">
      <alignment horizontal="left"/>
    </xf>
    <xf numFmtId="0" fontId="30" fillId="2" borderId="2" xfId="0" applyFont="1" applyFill="1" applyBorder="1" applyAlignment="1">
      <alignment horizontal="center" vertical="center"/>
    </xf>
    <xf numFmtId="0" fontId="30" fillId="2" borderId="2" xfId="0" applyFont="1" applyFill="1" applyBorder="1" applyAlignment="1">
      <alignment vertical="center"/>
    </xf>
    <xf numFmtId="0" fontId="30" fillId="2" borderId="2" xfId="0" applyFont="1" applyFill="1" applyBorder="1" applyAlignment="1">
      <alignment vertical="center" wrapText="1"/>
    </xf>
    <xf numFmtId="0" fontId="4" fillId="2" borderId="2" xfId="0" applyFont="1" applyFill="1" applyBorder="1" applyAlignment="1">
      <alignment horizontal="left"/>
    </xf>
    <xf numFmtId="3" fontId="6" fillId="2" borderId="2" xfId="0" applyNumberFormat="1" applyFont="1" applyFill="1" applyBorder="1" applyAlignment="1">
      <alignment horizontal="left"/>
    </xf>
    <xf numFmtId="181" fontId="6" fillId="2" borderId="6" xfId="0" applyNumberFormat="1" applyFont="1" applyFill="1" applyBorder="1" applyAlignment="1">
      <alignment horizontal="center"/>
    </xf>
    <xf numFmtId="0" fontId="6" fillId="2" borderId="6" xfId="0" applyFont="1" applyFill="1" applyBorder="1" applyAlignment="1">
      <alignment horizontal="left"/>
    </xf>
    <xf numFmtId="0" fontId="23" fillId="2" borderId="2" xfId="0" applyFont="1" applyFill="1" applyBorder="1" applyAlignment="1">
      <alignment horizontal="left"/>
    </xf>
    <xf numFmtId="0" fontId="58" fillId="2" borderId="2" xfId="0" applyFont="1" applyFill="1" applyBorder="1" applyAlignment="1">
      <alignment horizontal="center"/>
    </xf>
    <xf numFmtId="0" fontId="55" fillId="2" borderId="2" xfId="0" applyFont="1" applyFill="1" applyBorder="1" applyAlignment="1">
      <alignment horizontal="left"/>
    </xf>
    <xf numFmtId="0" fontId="55" fillId="0" borderId="2" xfId="0" applyFont="1" applyBorder="1" applyAlignment="1">
      <alignment horizontal="left"/>
    </xf>
    <xf numFmtId="0" fontId="55" fillId="2" borderId="2" xfId="0" applyFont="1" applyFill="1" applyBorder="1"/>
    <xf numFmtId="0" fontId="55" fillId="2" borderId="2" xfId="0" applyFont="1" applyFill="1" applyBorder="1" applyAlignment="1">
      <alignment vertical="center"/>
    </xf>
    <xf numFmtId="0" fontId="55" fillId="2" borderId="0" xfId="0" applyFont="1" applyFill="1"/>
    <xf numFmtId="0" fontId="5" fillId="2" borderId="0" xfId="0" applyFont="1" applyFill="1" applyAlignment="1">
      <alignment horizontal="left"/>
    </xf>
    <xf numFmtId="0" fontId="30" fillId="2" borderId="2" xfId="0" applyFont="1" applyFill="1" applyBorder="1" applyAlignment="1">
      <alignment horizontal="left" vertical="center"/>
    </xf>
    <xf numFmtId="0" fontId="9" fillId="2" borderId="0" xfId="0" applyFont="1" applyFill="1" applyAlignment="1">
      <alignment horizontal="center"/>
    </xf>
    <xf numFmtId="181" fontId="6" fillId="2" borderId="0" xfId="0" applyNumberFormat="1" applyFont="1" applyFill="1" applyAlignment="1">
      <alignment horizontal="center"/>
    </xf>
    <xf numFmtId="0" fontId="6" fillId="2" borderId="5" xfId="0" applyFont="1" applyFill="1" applyBorder="1" applyAlignment="1">
      <alignment horizontal="center"/>
    </xf>
    <xf numFmtId="0" fontId="9" fillId="2" borderId="5" xfId="0" applyFont="1" applyFill="1" applyBorder="1" applyAlignment="1">
      <alignment horizontal="center"/>
    </xf>
    <xf numFmtId="181" fontId="6" fillId="2" borderId="5" xfId="0" applyNumberFormat="1" applyFont="1" applyFill="1" applyBorder="1" applyAlignment="1">
      <alignment horizontal="center"/>
    </xf>
    <xf numFmtId="0" fontId="6" fillId="2" borderId="5" xfId="0" applyFont="1" applyFill="1" applyBorder="1" applyAlignment="1">
      <alignment horizontal="left"/>
    </xf>
    <xf numFmtId="0" fontId="30" fillId="2" borderId="5" xfId="0" applyFont="1" applyFill="1" applyBorder="1" applyAlignment="1">
      <alignment horizontal="left"/>
    </xf>
    <xf numFmtId="0" fontId="6" fillId="2" borderId="5" xfId="0" applyFont="1" applyFill="1" applyBorder="1"/>
    <xf numFmtId="0" fontId="5" fillId="2" borderId="5" xfId="0" applyFont="1" applyFill="1" applyBorder="1" applyAlignment="1">
      <alignment horizontal="left"/>
    </xf>
    <xf numFmtId="10" fontId="6" fillId="2" borderId="2" xfId="0" applyNumberFormat="1" applyFont="1" applyFill="1" applyBorder="1"/>
    <xf numFmtId="0" fontId="55" fillId="2" borderId="0" xfId="0" applyFont="1" applyFill="1" applyAlignment="1">
      <alignment horizontal="center"/>
    </xf>
    <xf numFmtId="0" fontId="58" fillId="2" borderId="0" xfId="0" applyFont="1" applyFill="1" applyAlignment="1">
      <alignment horizontal="center"/>
    </xf>
    <xf numFmtId="181" fontId="55" fillId="2" borderId="0" xfId="0" applyNumberFormat="1" applyFont="1" applyFill="1" applyAlignment="1">
      <alignment horizontal="center"/>
    </xf>
    <xf numFmtId="0" fontId="55" fillId="2" borderId="0" xfId="0" applyFont="1" applyFill="1" applyAlignment="1">
      <alignment horizontal="left"/>
    </xf>
    <xf numFmtId="0" fontId="14" fillId="4" borderId="2" xfId="0" applyFont="1" applyFill="1" applyBorder="1" applyAlignment="1">
      <alignment horizontal="center"/>
    </xf>
    <xf numFmtId="0" fontId="14" fillId="6" borderId="2" xfId="0" applyFont="1" applyFill="1" applyBorder="1" applyAlignment="1">
      <alignment horizontal="center"/>
    </xf>
    <xf numFmtId="10" fontId="6" fillId="2" borderId="0" xfId="0" applyNumberFormat="1" applyFont="1" applyFill="1"/>
    <xf numFmtId="0" fontId="11" fillId="2" borderId="0" xfId="0" applyFont="1" applyFill="1" applyAlignment="1">
      <alignment horizontal="left"/>
    </xf>
    <xf numFmtId="0" fontId="14" fillId="22" borderId="2" xfId="0" applyFont="1" applyFill="1" applyBorder="1" applyAlignment="1">
      <alignment horizontal="center"/>
    </xf>
    <xf numFmtId="0" fontId="59" fillId="2" borderId="2" xfId="0" applyFont="1" applyFill="1" applyBorder="1"/>
    <xf numFmtId="0" fontId="4" fillId="3" borderId="2" xfId="0" applyFont="1" applyFill="1" applyBorder="1" applyAlignment="1">
      <alignment horizontal="left"/>
    </xf>
    <xf numFmtId="0" fontId="0" fillId="0" borderId="2" xfId="0" applyBorder="1" applyAlignment="1">
      <alignment horizontal="center"/>
    </xf>
    <xf numFmtId="0" fontId="5" fillId="5" borderId="2" xfId="0" applyFont="1" applyFill="1" applyBorder="1" applyAlignment="1">
      <alignment horizontal="left"/>
    </xf>
    <xf numFmtId="0" fontId="4" fillId="5" borderId="2" xfId="0" applyFont="1" applyFill="1" applyBorder="1" applyAlignment="1">
      <alignment horizontal="center"/>
    </xf>
    <xf numFmtId="181" fontId="4" fillId="5" borderId="2" xfId="0" applyNumberFormat="1" applyFont="1" applyFill="1" applyBorder="1" applyAlignment="1">
      <alignment horizontal="center"/>
    </xf>
    <xf numFmtId="0" fontId="59" fillId="2" borderId="0" xfId="0" applyFont="1" applyFill="1"/>
    <xf numFmtId="0" fontId="4" fillId="4" borderId="2" xfId="0" applyFont="1" applyFill="1" applyBorder="1" applyAlignment="1">
      <alignment horizontal="center"/>
    </xf>
    <xf numFmtId="181" fontId="4" fillId="0" borderId="2" xfId="0" applyNumberFormat="1" applyFont="1" applyBorder="1" applyAlignment="1">
      <alignment horizontal="right"/>
    </xf>
    <xf numFmtId="0" fontId="4" fillId="0" borderId="2" xfId="0" applyFont="1" applyBorder="1" applyAlignment="1">
      <alignment horizontal="right"/>
    </xf>
    <xf numFmtId="181" fontId="6" fillId="0" borderId="2" xfId="0" applyNumberFormat="1" applyFont="1" applyBorder="1" applyAlignment="1">
      <alignment horizontal="right"/>
    </xf>
    <xf numFmtId="0" fontId="60" fillId="23" borderId="2" xfId="0" applyFont="1" applyFill="1" applyBorder="1" applyAlignment="1">
      <alignment wrapText="1"/>
    </xf>
    <xf numFmtId="0" fontId="61" fillId="23" borderId="2" xfId="0" applyFont="1" applyFill="1" applyBorder="1" applyAlignment="1">
      <alignment wrapText="1"/>
    </xf>
    <xf numFmtId="0" fontId="6" fillId="0" borderId="2" xfId="0" applyFont="1" applyBorder="1" applyAlignment="1">
      <alignment horizontal="right"/>
    </xf>
    <xf numFmtId="0" fontId="17" fillId="6" borderId="0" xfId="0" applyFont="1" applyFill="1" applyAlignment="1">
      <alignment horizontal="center" vertical="center"/>
    </xf>
    <xf numFmtId="0" fontId="18" fillId="24" borderId="2" xfId="0" applyFont="1" applyFill="1" applyBorder="1" applyAlignment="1">
      <alignment horizontal="center" vertical="center"/>
    </xf>
    <xf numFmtId="0" fontId="14" fillId="24" borderId="2" xfId="0" applyFont="1" applyFill="1" applyBorder="1" applyAlignment="1">
      <alignment horizontal="center" vertical="center"/>
    </xf>
    <xf numFmtId="0" fontId="17" fillId="2" borderId="2" xfId="0" applyFont="1" applyFill="1" applyBorder="1" applyAlignment="1">
      <alignment horizontal="center" vertical="center"/>
    </xf>
    <xf numFmtId="10" fontId="17" fillId="2" borderId="2" xfId="0" applyNumberFormat="1" applyFont="1" applyFill="1" applyBorder="1" applyAlignment="1">
      <alignment horizontal="center" vertical="center"/>
    </xf>
    <xf numFmtId="0" fontId="18" fillId="25" borderId="2" xfId="0" applyFont="1" applyFill="1" applyBorder="1" applyAlignment="1">
      <alignment horizontal="center"/>
    </xf>
    <xf numFmtId="0" fontId="18" fillId="25" borderId="2" xfId="0" applyFont="1" applyFill="1" applyBorder="1" applyAlignment="1">
      <alignment horizontal="left"/>
    </xf>
    <xf numFmtId="0" fontId="14" fillId="11" borderId="2" xfId="0" applyFont="1" applyFill="1" applyBorder="1" applyAlignment="1">
      <alignment horizontal="center" vertical="center"/>
    </xf>
    <xf numFmtId="0" fontId="18" fillId="11" borderId="2" xfId="0" applyFont="1" applyFill="1" applyBorder="1" applyAlignment="1">
      <alignment horizontal="center" vertical="center"/>
    </xf>
    <xf numFmtId="0" fontId="18" fillId="11" borderId="2" xfId="0" applyFont="1" applyFill="1" applyBorder="1" applyAlignment="1">
      <alignment horizontal="left" vertical="center"/>
    </xf>
    <xf numFmtId="0" fontId="7" fillId="2" borderId="0" xfId="0" applyFont="1" applyFill="1" applyAlignment="1">
      <alignment horizontal="center" vertical="center"/>
    </xf>
    <xf numFmtId="10" fontId="18" fillId="2" borderId="0" xfId="0" applyNumberFormat="1" applyFont="1" applyFill="1" applyAlignment="1">
      <alignment horizontal="center"/>
    </xf>
    <xf numFmtId="0" fontId="3" fillId="3" borderId="3" xfId="0" applyFont="1" applyFill="1" applyBorder="1" applyAlignment="1">
      <alignment horizontal="center" vertical="center"/>
    </xf>
    <xf numFmtId="0" fontId="29" fillId="3" borderId="2" xfId="0" applyFont="1" applyFill="1" applyBorder="1" applyAlignment="1">
      <alignment horizontal="center" vertical="center" wrapText="1"/>
    </xf>
    <xf numFmtId="0" fontId="29" fillId="17" borderId="2" xfId="0" applyFont="1" applyFill="1" applyBorder="1" applyAlignment="1">
      <alignment horizontal="center" vertical="center"/>
    </xf>
    <xf numFmtId="182" fontId="5" fillId="3" borderId="2" xfId="0" applyNumberFormat="1" applyFont="1" applyFill="1" applyBorder="1"/>
    <xf numFmtId="0" fontId="5" fillId="3" borderId="2" xfId="0" applyFont="1" applyFill="1" applyBorder="1" applyAlignment="1">
      <alignment wrapText="1"/>
    </xf>
    <xf numFmtId="0" fontId="5" fillId="4" borderId="2" xfId="0" applyFont="1" applyFill="1" applyBorder="1"/>
    <xf numFmtId="0" fontId="5" fillId="2" borderId="2" xfId="0" applyFont="1" applyFill="1" applyBorder="1" applyAlignment="1">
      <alignment wrapText="1"/>
    </xf>
    <xf numFmtId="182" fontId="5" fillId="0" borderId="2" xfId="0" applyNumberFormat="1" applyFont="1" applyBorder="1"/>
    <xf numFmtId="181" fontId="5" fillId="3" borderId="2" xfId="0" applyNumberFormat="1" applyFont="1" applyFill="1" applyBorder="1"/>
    <xf numFmtId="0" fontId="5" fillId="4" borderId="2" xfId="0" applyFont="1" applyFill="1" applyBorder="1" applyAlignment="1">
      <alignment horizontal="center"/>
    </xf>
    <xf numFmtId="181" fontId="4" fillId="4" borderId="2" xfId="0" applyNumberFormat="1" applyFont="1" applyFill="1" applyBorder="1" applyAlignment="1">
      <alignment horizontal="center"/>
    </xf>
    <xf numFmtId="182" fontId="5" fillId="4" borderId="2" xfId="0" applyNumberFormat="1" applyFont="1" applyFill="1" applyBorder="1"/>
    <xf numFmtId="0" fontId="7" fillId="3" borderId="2" xfId="0" applyFont="1" applyFill="1" applyBorder="1"/>
    <xf numFmtId="0" fontId="5" fillId="3" borderId="0" xfId="0" applyFont="1" applyFill="1" applyAlignment="1">
      <alignment horizontal="center"/>
    </xf>
    <xf numFmtId="181" fontId="5" fillId="4" borderId="2" xfId="0" applyNumberFormat="1" applyFont="1" applyFill="1" applyBorder="1"/>
    <xf numFmtId="0" fontId="5" fillId="4" borderId="2" xfId="0" applyFont="1" applyFill="1" applyBorder="1" applyAlignment="1">
      <alignment wrapText="1"/>
    </xf>
    <xf numFmtId="181" fontId="5" fillId="2" borderId="2" xfId="0" applyNumberFormat="1" applyFont="1" applyFill="1" applyBorder="1"/>
    <xf numFmtId="181" fontId="5" fillId="0" borderId="2" xfId="0" applyNumberFormat="1" applyFont="1" applyBorder="1"/>
    <xf numFmtId="0" fontId="57" fillId="2" borderId="2" xfId="0" applyFont="1" applyFill="1" applyBorder="1"/>
    <xf numFmtId="0" fontId="14" fillId="2" borderId="0" xfId="0" applyFont="1" applyFill="1" applyAlignment="1">
      <alignment horizontal="center" vertical="center"/>
    </xf>
    <xf numFmtId="0" fontId="18" fillId="2" borderId="0" xfId="0" applyFont="1" applyFill="1" applyAlignment="1">
      <alignment horizontal="center" vertical="center"/>
    </xf>
    <xf numFmtId="0" fontId="62" fillId="21" borderId="2" xfId="0" applyFont="1" applyFill="1" applyBorder="1" applyAlignment="1">
      <alignment horizontal="center"/>
    </xf>
    <xf numFmtId="0" fontId="62" fillId="21" borderId="2" xfId="0" applyFont="1" applyFill="1" applyBorder="1" applyAlignment="1">
      <alignment horizontal="left"/>
    </xf>
    <xf numFmtId="0" fontId="4" fillId="3" borderId="2" xfId="0" applyFont="1" applyFill="1" applyBorder="1" applyAlignment="1">
      <alignment horizontal="center" vertical="center"/>
    </xf>
    <xf numFmtId="0" fontId="5" fillId="0" borderId="6" xfId="0" applyFont="1" applyBorder="1" applyAlignment="1">
      <alignment horizontal="center"/>
    </xf>
    <xf numFmtId="181" fontId="6" fillId="0" borderId="2" xfId="0" applyNumberFormat="1" applyFont="1" applyBorder="1" applyAlignment="1">
      <alignment vertical="center"/>
    </xf>
    <xf numFmtId="183" fontId="6" fillId="0" borderId="2" xfId="0" applyNumberFormat="1" applyFont="1" applyBorder="1"/>
    <xf numFmtId="0" fontId="5" fillId="0" borderId="2" xfId="0" applyFont="1" applyBorder="1" applyAlignment="1">
      <alignment horizontal="left" vertical="center"/>
    </xf>
    <xf numFmtId="0" fontId="46" fillId="0" borderId="2" xfId="0" applyFont="1" applyBorder="1"/>
    <xf numFmtId="185" fontId="6" fillId="0" borderId="2" xfId="0" applyNumberFormat="1" applyFont="1" applyBorder="1"/>
    <xf numFmtId="182" fontId="6" fillId="0" borderId="2" xfId="0" applyNumberFormat="1" applyFont="1" applyBorder="1"/>
    <xf numFmtId="0" fontId="63" fillId="2" borderId="0" xfId="0" applyFont="1" applyFill="1"/>
    <xf numFmtId="0" fontId="63" fillId="2" borderId="0" xfId="0" applyFont="1" applyFill="1" applyAlignment="1">
      <alignment wrapText="1"/>
    </xf>
    <xf numFmtId="0" fontId="64" fillId="23" borderId="0" xfId="0" applyFont="1" applyFill="1"/>
    <xf numFmtId="0" fontId="61" fillId="23" borderId="0" xfId="0" applyFont="1" applyFill="1" applyAlignment="1">
      <alignment wrapText="1"/>
    </xf>
    <xf numFmtId="0" fontId="6" fillId="18" borderId="2" xfId="0" applyFont="1" applyFill="1" applyBorder="1" applyAlignment="1">
      <alignment horizontal="center"/>
    </xf>
    <xf numFmtId="0" fontId="35" fillId="26" borderId="2" xfId="0" applyFont="1" applyFill="1" applyBorder="1" applyAlignment="1">
      <alignment horizontal="center" vertical="center"/>
    </xf>
    <xf numFmtId="0" fontId="35" fillId="26" borderId="2" xfId="0" applyFont="1" applyFill="1" applyBorder="1" applyAlignment="1">
      <alignment horizontal="center" vertical="center" wrapText="1"/>
    </xf>
    <xf numFmtId="0" fontId="2" fillId="11" borderId="2" xfId="0" applyFont="1" applyFill="1" applyBorder="1" applyAlignment="1">
      <alignment horizontal="center"/>
    </xf>
    <xf numFmtId="0" fontId="35" fillId="0" borderId="2" xfId="0" applyFont="1" applyBorder="1" applyAlignment="1">
      <alignment horizontal="center" vertical="center"/>
    </xf>
    <xf numFmtId="10" fontId="35" fillId="0" borderId="2" xfId="0" applyNumberFormat="1" applyFont="1" applyBorder="1" applyAlignment="1">
      <alignment horizontal="center" vertical="center"/>
    </xf>
    <xf numFmtId="0" fontId="53" fillId="0" borderId="6" xfId="0" applyFont="1" applyBorder="1" applyAlignment="1">
      <alignment horizontal="left" vertical="center"/>
    </xf>
    <xf numFmtId="0" fontId="53" fillId="2" borderId="6" xfId="0" applyFont="1" applyFill="1" applyBorder="1" applyAlignment="1">
      <alignment horizontal="center" vertical="center"/>
    </xf>
    <xf numFmtId="10" fontId="55" fillId="0" borderId="2" xfId="0" applyNumberFormat="1" applyFont="1" applyBorder="1" applyAlignment="1">
      <alignment horizontal="center"/>
    </xf>
    <xf numFmtId="0" fontId="39" fillId="0" borderId="2" xfId="0" applyFont="1" applyBorder="1" applyAlignment="1">
      <alignment horizontal="left"/>
    </xf>
    <xf numFmtId="0" fontId="39" fillId="0" borderId="2" xfId="0" applyFont="1" applyBorder="1" applyAlignment="1">
      <alignment horizontal="center"/>
    </xf>
    <xf numFmtId="10" fontId="46" fillId="0" borderId="2" xfId="0" applyNumberFormat="1" applyFont="1" applyBorder="1" applyAlignment="1">
      <alignment horizontal="center" vertical="center"/>
    </xf>
    <xf numFmtId="0" fontId="53" fillId="0" borderId="1" xfId="0" applyFont="1" applyBorder="1" applyAlignment="1">
      <alignment horizontal="left" vertical="center"/>
    </xf>
    <xf numFmtId="0" fontId="53" fillId="2" borderId="1" xfId="0" applyFont="1" applyFill="1" applyBorder="1" applyAlignment="1">
      <alignment horizontal="center" vertical="center"/>
    </xf>
    <xf numFmtId="0" fontId="55" fillId="0" borderId="1" xfId="0" applyFont="1" applyBorder="1" applyAlignment="1">
      <alignment horizontal="center"/>
    </xf>
    <xf numFmtId="10" fontId="55" fillId="0" borderId="12" xfId="0" applyNumberFormat="1" applyFont="1" applyBorder="1" applyAlignment="1">
      <alignment horizontal="center"/>
    </xf>
    <xf numFmtId="10" fontId="55" fillId="0" borderId="6" xfId="0" applyNumberFormat="1" applyFont="1" applyBorder="1" applyAlignment="1">
      <alignment horizontal="center"/>
    </xf>
    <xf numFmtId="0" fontId="53" fillId="0" borderId="0" xfId="0" applyFont="1" applyAlignment="1">
      <alignment horizontal="left" vertical="center"/>
    </xf>
    <xf numFmtId="0" fontId="53" fillId="2" borderId="0" xfId="0" applyFont="1" applyFill="1" applyAlignment="1">
      <alignment horizontal="center" vertical="center"/>
    </xf>
    <xf numFmtId="0" fontId="55" fillId="0" borderId="0" xfId="0" applyFont="1" applyAlignment="1">
      <alignment horizontal="center"/>
    </xf>
    <xf numFmtId="10" fontId="55" fillId="0" borderId="0" xfId="0" applyNumberFormat="1" applyFont="1" applyAlignment="1">
      <alignment horizontal="center"/>
    </xf>
    <xf numFmtId="0" fontId="7" fillId="0" borderId="0" xfId="0" applyFont="1" applyAlignment="1">
      <alignment horizontal="right"/>
    </xf>
    <xf numFmtId="0" fontId="65" fillId="0" borderId="0" xfId="0" applyFont="1"/>
    <xf numFmtId="3" fontId="66" fillId="0" borderId="0" xfId="0" applyNumberFormat="1" applyFont="1" applyAlignment="1">
      <alignment horizontal="right"/>
    </xf>
    <xf numFmtId="3" fontId="67" fillId="0" borderId="0" xfId="0" applyNumberFormat="1" applyFont="1" applyAlignment="1">
      <alignment horizontal="right"/>
    </xf>
    <xf numFmtId="0" fontId="68" fillId="0" borderId="0" xfId="0" applyFont="1" applyAlignment="1">
      <alignment horizontal="right"/>
    </xf>
    <xf numFmtId="0" fontId="16" fillId="2" borderId="0" xfId="0" applyFont="1" applyFill="1" applyAlignment="1">
      <alignment horizontal="center"/>
    </xf>
    <xf numFmtId="0" fontId="16" fillId="2" borderId="0" xfId="0" applyFont="1" applyFill="1"/>
    <xf numFmtId="0" fontId="16" fillId="9" borderId="2" xfId="0" applyFont="1" applyFill="1" applyBorder="1" applyAlignment="1">
      <alignment horizontal="center"/>
    </xf>
    <xf numFmtId="0" fontId="16" fillId="9" borderId="2" xfId="0" applyFont="1" applyFill="1" applyBorder="1"/>
    <xf numFmtId="10" fontId="39" fillId="0" borderId="2" xfId="0" applyNumberFormat="1" applyFont="1" applyBorder="1" applyAlignment="1">
      <alignment horizontal="center"/>
    </xf>
    <xf numFmtId="180" fontId="3" fillId="17" borderId="2" xfId="0" applyNumberFormat="1" applyFont="1" applyFill="1" applyBorder="1" applyAlignment="1">
      <alignment horizontal="center" vertical="center"/>
    </xf>
    <xf numFmtId="180" fontId="3" fillId="3" borderId="2" xfId="0" applyNumberFormat="1" applyFont="1" applyFill="1" applyBorder="1" applyAlignment="1">
      <alignment horizontal="center" vertical="center"/>
    </xf>
    <xf numFmtId="0" fontId="3" fillId="17" borderId="2" xfId="0" applyFont="1" applyFill="1" applyBorder="1" applyAlignment="1">
      <alignment horizontal="center" vertical="center" wrapText="1"/>
    </xf>
    <xf numFmtId="0" fontId="4" fillId="2" borderId="2" xfId="0" applyFont="1" applyFill="1" applyBorder="1" applyAlignment="1">
      <alignment horizontal="center" wrapText="1"/>
    </xf>
    <xf numFmtId="180" fontId="4" fillId="3" borderId="2" xfId="0" applyNumberFormat="1" applyFont="1" applyFill="1" applyBorder="1" applyAlignment="1">
      <alignment horizontal="center"/>
    </xf>
    <xf numFmtId="180" fontId="4" fillId="2" borderId="2" xfId="0" applyNumberFormat="1" applyFont="1" applyFill="1" applyBorder="1" applyAlignment="1">
      <alignment horizontal="center"/>
    </xf>
    <xf numFmtId="0" fontId="4" fillId="27" borderId="2" xfId="0" applyFont="1" applyFill="1" applyBorder="1" applyAlignment="1">
      <alignment horizontal="center" wrapText="1"/>
    </xf>
    <xf numFmtId="0" fontId="4" fillId="27" borderId="2" xfId="0" applyFont="1" applyFill="1" applyBorder="1" applyAlignment="1">
      <alignment horizontal="center"/>
    </xf>
    <xf numFmtId="0" fontId="61" fillId="23" borderId="0" xfId="0" applyFont="1" applyFill="1" applyAlignment="1">
      <alignment horizontal="left"/>
    </xf>
    <xf numFmtId="180" fontId="5" fillId="2" borderId="2" xfId="0" applyNumberFormat="1" applyFont="1" applyFill="1" applyBorder="1" applyAlignment="1">
      <alignment horizontal="center"/>
    </xf>
    <xf numFmtId="0" fontId="61" fillId="23" borderId="2" xfId="0" applyFont="1" applyFill="1" applyBorder="1" applyAlignment="1">
      <alignment horizontal="left"/>
    </xf>
    <xf numFmtId="0" fontId="63" fillId="2" borderId="2" xfId="0" applyFont="1" applyFill="1" applyBorder="1"/>
    <xf numFmtId="182" fontId="5" fillId="3" borderId="2" xfId="0" applyNumberFormat="1" applyFont="1" applyFill="1" applyBorder="1" applyAlignment="1">
      <alignment horizontal="center"/>
    </xf>
    <xf numFmtId="182" fontId="5" fillId="2" borderId="2" xfId="0" applyNumberFormat="1" applyFont="1" applyFill="1" applyBorder="1" applyAlignment="1">
      <alignment horizontal="center"/>
    </xf>
    <xf numFmtId="180" fontId="5" fillId="3" borderId="0" xfId="0" applyNumberFormat="1" applyFont="1" applyFill="1" applyAlignment="1">
      <alignment horizontal="center"/>
    </xf>
    <xf numFmtId="180" fontId="5" fillId="3" borderId="2" xfId="0" applyNumberFormat="1" applyFont="1" applyFill="1" applyBorder="1" applyAlignment="1">
      <alignment horizontal="center"/>
    </xf>
    <xf numFmtId="180" fontId="6" fillId="3" borderId="2" xfId="0" applyNumberFormat="1" applyFont="1" applyFill="1" applyBorder="1" applyAlignment="1">
      <alignment horizontal="center"/>
    </xf>
    <xf numFmtId="180" fontId="6" fillId="2" borderId="0" xfId="0" applyNumberFormat="1" applyFont="1" applyFill="1" applyAlignment="1">
      <alignment horizontal="center"/>
    </xf>
    <xf numFmtId="0" fontId="6" fillId="3" borderId="0" xfId="0" applyFont="1" applyFill="1"/>
    <xf numFmtId="0" fontId="5" fillId="3" borderId="9" xfId="0" applyFont="1" applyFill="1" applyBorder="1"/>
    <xf numFmtId="0" fontId="4" fillId="3" borderId="9" xfId="0" applyFont="1" applyFill="1" applyBorder="1" applyAlignment="1">
      <alignment horizontal="center"/>
    </xf>
    <xf numFmtId="180" fontId="6" fillId="0" borderId="0" xfId="0" applyNumberFormat="1" applyFont="1" applyAlignment="1">
      <alignment horizontal="center"/>
    </xf>
    <xf numFmtId="0" fontId="69" fillId="6" borderId="3" xfId="0" applyFont="1" applyFill="1" applyBorder="1" applyAlignment="1">
      <alignment horizontal="center" vertical="center"/>
    </xf>
    <xf numFmtId="0" fontId="31" fillId="2" borderId="0" xfId="0" applyFont="1" applyFill="1" applyAlignment="1">
      <alignment horizontal="center" vertical="center"/>
    </xf>
    <xf numFmtId="0" fontId="11" fillId="2" borderId="2" xfId="0" applyFont="1" applyFill="1" applyBorder="1" applyAlignment="1">
      <alignment horizontal="left" vertical="center"/>
    </xf>
    <xf numFmtId="10" fontId="18" fillId="2" borderId="0" xfId="0" applyNumberFormat="1" applyFont="1" applyFill="1" applyAlignment="1">
      <alignment horizontal="center" vertical="center"/>
    </xf>
    <xf numFmtId="0" fontId="19" fillId="0" borderId="2" xfId="0" applyFont="1" applyBorder="1"/>
    <xf numFmtId="0" fontId="6" fillId="0" borderId="2" xfId="0" applyFont="1" applyBorder="1" applyAlignment="1" quotePrefix="1">
      <alignment horizontal="left"/>
    </xf>
    <xf numFmtId="0" fontId="3" fillId="2" borderId="2" xfId="0" applyFont="1" applyFill="1" applyBorder="1" applyAlignment="1" quotePrefix="1">
      <alignment horizontal="center"/>
    </xf>
    <xf numFmtId="0" fontId="4" fillId="2" borderId="2" xfId="0" applyFont="1" applyFill="1" applyBorder="1" applyAlignment="1" quotePrefix="1">
      <alignment horizontal="center"/>
    </xf>
    <xf numFmtId="0" fontId="4" fillId="3" borderId="2" xfId="0" applyFont="1" applyFill="1" applyBorder="1" applyAlignment="1" quotePrefix="1">
      <alignment horizontal="center"/>
    </xf>
    <xf numFmtId="0" fontId="4" fillId="0" borderId="2" xfId="0" applyFont="1" applyBorder="1" applyAlignment="1" quotePrefix="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594">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s>
  <tableStyles count="399">
    <tableStyle name="CAB IP Summary – April to Septe-style" pivot="0" count="3" xr9:uid="{BE408CF7-40F5-48EC-BAC6-8A94EB31CEC2}">
      <tableStyleElement type="headerRow" dxfId="777"/>
      <tableStyleElement type="firstRowStripe" dxfId="776"/>
      <tableStyleElement type="secondRowStripe" dxfId="775"/>
    </tableStyle>
    <tableStyle name="CAB IP Summary – April to Septe-style 2" pivot="0" count="3" xr9:uid="{1666270B-C3FD-4B87-B51C-986761FAAB47}">
      <tableStyleElement type="headerRow" dxfId="780"/>
      <tableStyleElement type="firstRowStripe" dxfId="779"/>
      <tableStyleElement type="secondRowStripe" dxfId="778"/>
    </tableStyle>
    <tableStyle name="LP-OCIP Failure Summary – April-style" pivot="0" count="3" xr9:uid="{107F0C8A-49CF-4A95-A5F9-BA4C37609864}">
      <tableStyleElement type="headerRow" dxfId="783"/>
      <tableStyleElement type="firstRowStripe" dxfId="782"/>
      <tableStyleElement type="secondRowStripe" dxfId="781"/>
    </tableStyle>
    <tableStyle name="LP-OCIP Failure Summary – April-style 2" pivot="0" count="2" xr9:uid="{CDEA86F1-64EB-405A-94B7-1A656F5092B4}">
      <tableStyleElement type="firstRowStripe" dxfId="785"/>
      <tableStyleElement type="secondRowStripe" dxfId="784"/>
    </tableStyle>
    <tableStyle name="SUMMARY -  MINI LOCO-style" pivot="0" count="2" xr9:uid="{EAD25F7E-4958-4C3C-902C-E58DE828FD4E}">
      <tableStyleElement type="firstRowStripe" dxfId="787"/>
      <tableStyleElement type="secondRowStripe" dxfId="786"/>
    </tableStyle>
    <tableStyle name="Summary of  RFID PS -style" pivot="0" count="3" xr9:uid="{54297367-30A5-4314-80D4-ACE616804A0F}">
      <tableStyleElement type="headerRow" dxfId="790"/>
      <tableStyleElement type="firstRowStripe" dxfId="789"/>
      <tableStyleElement type="secondRowStripe" dxfId="788"/>
    </tableStyle>
    <tableStyle name="Summary of  RFID PS -style 2" pivot="0" count="2" xr9:uid="{AFFE7982-8E5A-4751-B808-5FDA205337FD}">
      <tableStyleElement type="firstRowStripe" dxfId="792"/>
      <tableStyleElement type="secondRowStripe" dxfId="791"/>
    </tableStyle>
    <tableStyle name="RFID PS Unit Observations-style" pivot="0" count="2" xr9:uid="{8FEB0676-85C0-4F1B-8C10-371158520488}">
      <tableStyleElement type="firstRowStripe" dxfId="794"/>
      <tableStyleElement type="secondRowStripe" dxfId="793"/>
    </tableStyle>
    <tableStyle name="RFID PS Unit Observations-style 2" pivot="0" count="2" xr9:uid="{D6820CBB-3382-47FB-84BE-9767D8F10D66}">
      <tableStyleElement type="firstRowStripe" dxfId="796"/>
      <tableStyleElement type="secondRowStripe" dxfId="795"/>
    </tableStyle>
    <tableStyle name="RFID PS Unit Observations-style 3" pivot="0" count="2" xr9:uid="{6C2973DB-49B4-4F35-912D-EB8E663B875F}">
      <tableStyleElement type="firstRowStripe" dxfId="798"/>
      <tableStyleElement type="secondRowStripe" dxfId="797"/>
    </tableStyle>
    <tableStyle name="RFID PS Unit Observations-style 4" pivot="0" count="2" xr9:uid="{D7F2EEF1-C066-4505-95B2-6E9C90E42B86}">
      <tableStyleElement type="firstRowStripe" dxfId="800"/>
      <tableStyleElement type="secondRowStripe" dxfId="799"/>
    </tableStyle>
    <tableStyle name="RFID PS Unit Observations-style 5" pivot="0" count="2" xr9:uid="{E145A926-9AE6-433E-BC72-F685BA2A693D}">
      <tableStyleElement type="firstRowStripe" dxfId="802"/>
      <tableStyleElement type="secondRowStripe" dxfId="801"/>
    </tableStyle>
    <tableStyle name="RFID PS Unit Observations-style 6" pivot="0" count="2" xr9:uid="{B600202D-3C77-4075-BBDA-96A458BC8BF0}">
      <tableStyleElement type="firstRowStripe" dxfId="804"/>
      <tableStyleElement type="secondRowStripe" dxfId="803"/>
    </tableStyle>
    <tableStyle name="RFID PS Unit Observations-style 7" pivot="0" count="2" xr9:uid="{EE80EFE1-E0D7-4944-9C94-980AFDE16758}">
      <tableStyleElement type="firstRowStripe" dxfId="806"/>
      <tableStyleElement type="secondRowStripe" dxfId="805"/>
    </tableStyle>
    <tableStyle name="RFID PS Unit Observations-style 8" pivot="0" count="2" xr9:uid="{17B2293E-4E48-4CCF-A695-063E2CA2DCC3}">
      <tableStyleElement type="firstRowStripe" dxfId="808"/>
      <tableStyleElement type="secondRowStripe" dxfId="807"/>
    </tableStyle>
    <tableStyle name="RFID PS Unit Observations-style 9" pivot="0" count="2" xr9:uid="{FF192219-75EA-42D7-BE5C-2F358CA04388}">
      <tableStyleElement type="firstRowStripe" dxfId="810"/>
      <tableStyleElement type="secondRowStripe" dxfId="809"/>
    </tableStyle>
    <tableStyle name="RFID PS Unit Observations-style 10" pivot="0" count="2" xr9:uid="{C81C00C4-1521-4279-BBAB-D02E4D26411B}">
      <tableStyleElement type="firstRowStripe" dxfId="812"/>
      <tableStyleElement type="secondRowStripe" dxfId="811"/>
    </tableStyle>
    <tableStyle name="Summary of  SPDM Update format-style" pivot="0" count="3" xr9:uid="{812D2327-B88A-4E1B-8F93-7DACC698621D}">
      <tableStyleElement type="headerRow" dxfId="815"/>
      <tableStyleElement type="firstRowStripe" dxfId="814"/>
      <tableStyleElement type="secondRowStripe" dxfId="813"/>
    </tableStyle>
    <tableStyle name="Summary of  SPDM Update format-style 2" pivot="0" count="3" xr9:uid="{3E023C40-5704-4B7D-AEF6-6985533378A9}">
      <tableStyleElement type="headerRow" dxfId="818"/>
      <tableStyleElement type="firstRowStripe" dxfId="817"/>
      <tableStyleElement type="secondRowStripe" dxfId="816"/>
    </tableStyle>
    <tableStyle name="Summary of  SPDM Update format-style 3" pivot="0" count="2" xr9:uid="{4CEA8A2C-FF36-41B0-8BC8-683DDB8EAD5E}">
      <tableStyleElement type="firstRowStripe" dxfId="820"/>
      <tableStyleElement type="secondRowStripe" dxfId="819"/>
    </tableStyle>
    <tableStyle name="Summary of  SPDM Update format-style 4" pivot="0" count="2" xr9:uid="{0C315A20-6E74-48CB-8605-25C9009798CE}">
      <tableStyleElement type="firstRowStripe" dxfId="822"/>
      <tableStyleElement type="secondRowStripe" dxfId="821"/>
    </tableStyle>
    <tableStyle name="SPDM-style" pivot="0" count="3" xr9:uid="{FEEA8DC3-59E5-44A8-9546-E46BDA61B01F}">
      <tableStyleElement type="headerRow" dxfId="825"/>
      <tableStyleElement type="firstRowStripe" dxfId="824"/>
      <tableStyleElement type="secondRowStripe" dxfId="823"/>
    </tableStyle>
    <tableStyle name=" Summary of  GPS-GSM Update for-style" pivot="0" count="2" xr9:uid="{AAB8C48C-C5C4-4C20-A36B-FCB84A0F8707}">
      <tableStyleElement type="firstRowStripe" dxfId="827"/>
      <tableStyleElement type="secondRowStripe" dxfId="826"/>
    </tableStyle>
    <tableStyle name=" Summary of  GPS-GSM Update for-style 2" pivot="0" count="3" xr9:uid="{24AC0D5B-C4BA-4078-A9B6-E0215482DDA3}">
      <tableStyleElement type="headerRow" dxfId="830"/>
      <tableStyleElement type="firstRowStripe" dxfId="829"/>
      <tableStyleElement type="secondRowStripe" dxfId="828"/>
    </tableStyle>
    <tableStyle name="RIB Summary – April to Septembe-style" pivot="0" count="3" xr9:uid="{7571825D-3BB9-4310-B5A3-07FDFE8F7B12}">
      <tableStyleElement type="headerRow" dxfId="833"/>
      <tableStyleElement type="firstRowStripe" dxfId="832"/>
      <tableStyleElement type="secondRowStripe" dxfId="831"/>
    </tableStyle>
    <tableStyle name="RIB Summary – April to Septembe-style 2" pivot="0" count="3" xr9:uid="{80187304-700B-4DDE-83D0-3A1E1C4561DC}">
      <tableStyleElement type="headerRow" dxfId="836"/>
      <tableStyleElement type="firstRowStripe" dxfId="835"/>
      <tableStyleElement type="secondRowStripe" dxfId="834"/>
    </tableStyle>
    <tableStyle name="RIB observations Apr-Sep 2026-style" pivot="0" count="2" xr9:uid="{D3927A89-8FE9-4643-B580-C1B88A791E0F}">
      <tableStyleElement type="firstRowStripe" dxfId="838"/>
      <tableStyleElement type="secondRowStripe" dxfId="837"/>
    </tableStyle>
    <tableStyle name="RIB observations Apr-Sep 2026-style 2" pivot="0" count="2" xr9:uid="{D1E88DA8-249E-405F-A6B1-A24B5FB9B8F4}">
      <tableStyleElement type="firstRowStripe" dxfId="840"/>
      <tableStyleElement type="secondRowStripe" dxfId="839"/>
    </tableStyle>
    <tableStyle name="RIB observations Apr-Sep 2026-style 3" pivot="0" count="2" xr9:uid="{0C26B4FF-5F23-44CE-864E-CBF282135BF5}">
      <tableStyleElement type="firstRowStripe" dxfId="842"/>
      <tableStyleElement type="secondRowStripe" dxfId="841"/>
    </tableStyle>
    <tableStyle name="RIB observations Apr-Sep 2026-style 4" pivot="0" count="2" xr9:uid="{B60FA997-0BAF-4144-9ECE-A43B11C470E5}">
      <tableStyleElement type="firstRowStripe" dxfId="844"/>
      <tableStyleElement type="secondRowStripe" dxfId="843"/>
    </tableStyle>
    <tableStyle name="RIB observations Apr-Sep 2026-style 5" pivot="0" count="2" xr9:uid="{629ED004-1BD9-4BDD-B0BF-D94A0AF2F05E}">
      <tableStyleElement type="firstRowStripe" dxfId="846"/>
      <tableStyleElement type="secondRowStripe" dxfId="845"/>
    </tableStyle>
    <tableStyle name="RIB observations Apr-Sep 2026-style 6" pivot="0" count="2" xr9:uid="{D7254017-AE17-4F16-B192-3D885F887D3C}">
      <tableStyleElement type="firstRowStripe" dxfId="848"/>
      <tableStyleElement type="secondRowStripe" dxfId="847"/>
    </tableStyle>
    <tableStyle name="RIB observations Apr-Sep 2026-style 7" pivot="0" count="2" xr9:uid="{FDA58694-E6CB-4BEB-AD2E-5F12A2F3D1AD}">
      <tableStyleElement type="firstRowStripe" dxfId="850"/>
      <tableStyleElement type="secondRowStripe" dxfId="849"/>
    </tableStyle>
    <tableStyle name="RIB observations Apr-Sep 2026-style 8" pivot="0" count="2" xr9:uid="{94E89047-983F-48C3-B764-6675619D5AEE}">
      <tableStyleElement type="firstRowStripe" dxfId="852"/>
      <tableStyleElement type="secondRowStripe" dxfId="851"/>
    </tableStyle>
    <tableStyle name="RIB observations Apr-Sep 2026-style 9" pivot="0" count="2" xr9:uid="{7997DFFC-DC5C-4F0A-AFEB-BC3B23384576}">
      <tableStyleElement type="firstRowStripe" dxfId="854"/>
      <tableStyleElement type="secondRowStripe" dxfId="853"/>
    </tableStyle>
    <tableStyle name="RIB observations Apr-Sep 2026-style 10" pivot="0" count="2" xr9:uid="{95E978C0-20D2-4679-BA38-95B886A722AF}">
      <tableStyleElement type="firstRowStripe" dxfId="856"/>
      <tableStyleElement type="secondRowStripe" dxfId="855"/>
    </tableStyle>
    <tableStyle name="RIB observations Apr-Sep 2026-style 11" pivot="0" count="2" xr9:uid="{86699972-804E-43B3-A2F7-0AE74AF93C39}">
      <tableStyleElement type="firstRowStripe" dxfId="858"/>
      <tableStyleElement type="secondRowStripe" dxfId="857"/>
    </tableStyle>
    <tableStyle name="RIB observations Apr-Sep 2026-style 12" pivot="0" count="2" xr9:uid="{40B4666E-C06C-4FE4-932C-136AB73B327A}">
      <tableStyleElement type="firstRowStripe" dxfId="860"/>
      <tableStyleElement type="secondRowStripe" dxfId="859"/>
    </tableStyle>
    <tableStyle name="RIB observations Apr-Sep 2026-style 13" pivot="0" count="2" xr9:uid="{F52809DB-795C-4D21-9D79-90DA7E8B15B4}">
      <tableStyleElement type="firstRowStripe" dxfId="862"/>
      <tableStyleElement type="secondRowStripe" dxfId="861"/>
    </tableStyle>
    <tableStyle name="RIB observations Apr-Sep 2026-style 14" pivot="0" count="2" xr9:uid="{3E9BCDA4-3678-404B-A9C5-70467803ABE6}">
      <tableStyleElement type="firstRowStripe" dxfId="864"/>
      <tableStyleElement type="secondRowStripe" dxfId="863"/>
    </tableStyle>
    <tableStyle name="RIB observations Apr-Sep 2026-style 15" pivot="0" count="2" xr9:uid="{2E47DDD2-2CA3-4D48-9E70-2A6ABA2B730B}">
      <tableStyleElement type="firstRowStripe" dxfId="866"/>
      <tableStyleElement type="secondRowStripe" dxfId="865"/>
    </tableStyle>
    <tableStyle name="RIB observations Apr-Sep 2026-style 16" pivot="0" count="2" xr9:uid="{84581EF0-3AE8-4807-B8B9-25D7451A87F3}">
      <tableStyleElement type="firstRowStripe" dxfId="868"/>
      <tableStyleElement type="secondRowStripe" dxfId="867"/>
    </tableStyle>
    <tableStyle name="RIB observations Apr-Sep 2026-style 17" pivot="0" count="2" xr9:uid="{5C9A2C09-CA9F-4762-8C5D-A714002ECB57}">
      <tableStyleElement type="firstRowStripe" dxfId="870"/>
      <tableStyleElement type="secondRowStripe" dxfId="869"/>
    </tableStyle>
    <tableStyle name="RIB observations Apr-Sep 2026-style 18" pivot="0" count="2" xr9:uid="{A6F47BFB-6E33-4670-80CD-B9476CB480A4}">
      <tableStyleElement type="firstRowStripe" dxfId="872"/>
      <tableStyleElement type="secondRowStripe" dxfId="871"/>
    </tableStyle>
    <tableStyle name="RIB observations Apr-Sep 2026-style 19" pivot="0" count="2" xr9:uid="{5DF776FF-C8E4-498B-8358-44142C3223B3}">
      <tableStyleElement type="firstRowStripe" dxfId="874"/>
      <tableStyleElement type="secondRowStripe" dxfId="873"/>
    </tableStyle>
    <tableStyle name="RIB observations Apr-Sep 2026-style 20" pivot="0" count="2" xr9:uid="{214C996D-C572-4943-AF86-14F76642DAAD}">
      <tableStyleElement type="firstRowStripe" dxfId="876"/>
      <tableStyleElement type="secondRowStripe" dxfId="875"/>
    </tableStyle>
    <tableStyle name="RIB observations Apr-Sep 2026-style 21" pivot="0" count="2" xr9:uid="{2404904A-2FAA-4B7C-9E61-52B35E4C4B2D}">
      <tableStyleElement type="firstRowStripe" dxfId="878"/>
      <tableStyleElement type="secondRowStripe" dxfId="877"/>
    </tableStyle>
    <tableStyle name="RIB observations Apr-Sep 2026-style 22" pivot="0" count="2" xr9:uid="{A1FBBED3-41B3-4780-A4FA-76E5DBCD18B2}">
      <tableStyleElement type="firstRowStripe" dxfId="880"/>
      <tableStyleElement type="secondRowStripe" dxfId="879"/>
    </tableStyle>
    <tableStyle name="RIB observations Apr-Sep 2026-style 23" pivot="0" count="2" xr9:uid="{3CE478C5-84E3-4ACA-A0CC-5E5DF47BDAFB}">
      <tableStyleElement type="firstRowStripe" dxfId="882"/>
      <tableStyleElement type="secondRowStripe" dxfId="881"/>
    </tableStyle>
    <tableStyle name="RIB observations Apr-Sep 2026-style 24" pivot="0" count="2" xr9:uid="{81BE00E8-8269-4A84-828A-178FD56ECE9A}">
      <tableStyleElement type="firstRowStripe" dxfId="884"/>
      <tableStyleElement type="secondRowStripe" dxfId="883"/>
    </tableStyle>
    <tableStyle name="RIB observations Apr-Sep 2026-style 25" pivot="0" count="2" xr9:uid="{AFF053BA-87D0-4EAB-BFFD-182141DA1032}">
      <tableStyleElement type="firstRowStripe" dxfId="886"/>
      <tableStyleElement type="secondRowStripe" dxfId="885"/>
    </tableStyle>
    <tableStyle name="RIB observations Apr-Sep 2026-style 26" pivot="0" count="2" xr9:uid="{8B439277-6B6D-40FD-BF1F-6940DB332905}">
      <tableStyleElement type="firstRowStripe" dxfId="888"/>
      <tableStyleElement type="secondRowStripe" dxfId="887"/>
    </tableStyle>
    <tableStyle name="RIB observations Apr-Sep 2026-style 27" pivot="0" count="2" xr9:uid="{3BD4377E-B84B-422E-AD79-F20504AC8379}">
      <tableStyleElement type="firstRowStripe" dxfId="890"/>
      <tableStyleElement type="secondRowStripe" dxfId="889"/>
    </tableStyle>
    <tableStyle name="RIB observations Apr-Sep 2026-style 28" pivot="0" count="2" xr9:uid="{FB30E137-BBFB-4C47-87BB-DAAF27A73670}">
      <tableStyleElement type="firstRowStripe" dxfId="892"/>
      <tableStyleElement type="secondRowStripe" dxfId="891"/>
    </tableStyle>
    <tableStyle name="RIB observations Apr-Sep 2026-style 29" pivot="0" count="2" xr9:uid="{5DED52CA-B555-487D-AA21-DD5EC30E1143}">
      <tableStyleElement type="firstRowStripe" dxfId="894"/>
      <tableStyleElement type="secondRowStripe" dxfId="893"/>
    </tableStyle>
    <tableStyle name="RIB observations Apr-Sep 2026-style 30" pivot="0" count="2" xr9:uid="{7528C404-6683-4F0A-9AEC-3EF9312B6C29}">
      <tableStyleElement type="firstRowStripe" dxfId="896"/>
      <tableStyleElement type="secondRowStripe" dxfId="895"/>
    </tableStyle>
    <tableStyle name="RIB observations Apr-Sep 2026-style 31" pivot="0" count="2" xr9:uid="{C3F144A5-A22A-428B-9E44-437B957DEFCD}">
      <tableStyleElement type="firstRowStripe" dxfId="898"/>
      <tableStyleElement type="secondRowStripe" dxfId="897"/>
    </tableStyle>
    <tableStyle name="RIB observations Apr-Sep 2026-style 32" pivot="0" count="2" xr9:uid="{105DCBF6-F647-4D31-9153-FA3E8D99C6D3}">
      <tableStyleElement type="firstRowStripe" dxfId="900"/>
      <tableStyleElement type="secondRowStripe" dxfId="899"/>
    </tableStyle>
    <tableStyle name="RIB observations Apr-Sep 2026-style 33" pivot="0" count="2" xr9:uid="{68BF5DCC-0B48-4ECB-884F-3ADA3E700D98}">
      <tableStyleElement type="firstRowStripe" dxfId="902"/>
      <tableStyleElement type="secondRowStripe" dxfId="901"/>
    </tableStyle>
    <tableStyle name="RIB observations Apr-Sep 2026-style 34" pivot="0" count="2" xr9:uid="{DE2B459C-3140-4709-9BC3-46634274D02D}">
      <tableStyleElement type="firstRowStripe" dxfId="904"/>
      <tableStyleElement type="secondRowStripe" dxfId="903"/>
    </tableStyle>
    <tableStyle name="RIB observations Apr-Sep 2026-style 35" pivot="0" count="2" xr9:uid="{0CCFEF5E-A54A-4093-9627-8DA7C313C728}">
      <tableStyleElement type="firstRowStripe" dxfId="906"/>
      <tableStyleElement type="secondRowStripe" dxfId="905"/>
    </tableStyle>
    <tableStyle name="RIB observations Apr-Sep 2026-style 36" pivot="0" count="2" xr9:uid="{1B9ECCDE-CCE8-409E-830D-7B3C969989F6}">
      <tableStyleElement type="firstRowStripe" dxfId="908"/>
      <tableStyleElement type="secondRowStripe" dxfId="907"/>
    </tableStyle>
    <tableStyle name="RIB observations Apr-Sep 2026-style 37" pivot="0" count="2" xr9:uid="{421FD2BA-A010-45ED-BA38-AEE786C36CF8}">
      <tableStyleElement type="firstRowStripe" dxfId="910"/>
      <tableStyleElement type="secondRowStripe" dxfId="909"/>
    </tableStyle>
    <tableStyle name="RIB observations Apr-Sep 2026-style 38" pivot="0" count="2" xr9:uid="{D9DA240D-B1C6-4A35-A027-E56F6976C985}">
      <tableStyleElement type="firstRowStripe" dxfId="912"/>
      <tableStyleElement type="secondRowStripe" dxfId="911"/>
    </tableStyle>
    <tableStyle name="RIB observations Apr-Sep 2026-style 39" pivot="0" count="2" xr9:uid="{7FEB79DB-E0AA-44D9-B5FC-09B2BA6ABB4A}">
      <tableStyleElement type="firstRowStripe" dxfId="914"/>
      <tableStyleElement type="secondRowStripe" dxfId="913"/>
    </tableStyle>
    <tableStyle name="RIB observations Apr-Sep 2026-style 40" pivot="0" count="2" xr9:uid="{CF1B164B-F54C-4F9A-8A02-337B94A8B7AA}">
      <tableStyleElement type="firstRowStripe" dxfId="916"/>
      <tableStyleElement type="secondRowStripe" dxfId="915"/>
    </tableStyle>
    <tableStyle name="RIB observations Apr-Sep 2026-style 41" pivot="0" count="2" xr9:uid="{03D0E28C-8C74-4B8D-8165-5E4C4902F1E7}">
      <tableStyleElement type="firstRowStripe" dxfId="918"/>
      <tableStyleElement type="secondRowStripe" dxfId="917"/>
    </tableStyle>
    <tableStyle name="RIB observations Apr-Sep 2026-style 42" pivot="0" count="2" xr9:uid="{D0B3AB89-4CE6-44B0-9AEB-67C8B56F6082}">
      <tableStyleElement type="firstRowStripe" dxfId="920"/>
      <tableStyleElement type="secondRowStripe" dxfId="919"/>
    </tableStyle>
    <tableStyle name="RIB observations Apr-Sep 2026-style 43" pivot="0" count="2" xr9:uid="{BAAFB8EC-6D39-4FDE-AC6C-C5A8C9425E69}">
      <tableStyleElement type="firstRowStripe" dxfId="922"/>
      <tableStyleElement type="secondRowStripe" dxfId="921"/>
    </tableStyle>
    <tableStyle name="RIB observations Apr-Sep 2026-style 44" pivot="0" count="2" xr9:uid="{16ACF0E4-D75B-4FFD-B9C0-BB200DE18141}">
      <tableStyleElement type="firstRowStripe" dxfId="924"/>
      <tableStyleElement type="secondRowStripe" dxfId="923"/>
    </tableStyle>
    <tableStyle name="RIB observations Apr-Sep 2026-style 45" pivot="0" count="2" xr9:uid="{583D07B9-9E13-4AA2-A015-5DA7529610F3}">
      <tableStyleElement type="firstRowStripe" dxfId="926"/>
      <tableStyleElement type="secondRowStripe" dxfId="925"/>
    </tableStyle>
    <tableStyle name="RIB observations Apr-Sep 2026-style 46" pivot="0" count="2" xr9:uid="{C9B00490-057E-440D-8E4A-1E7CACFCE044}">
      <tableStyleElement type="firstRowStripe" dxfId="928"/>
      <tableStyleElement type="secondRowStripe" dxfId="927"/>
    </tableStyle>
    <tableStyle name="RIB observations Apr-Sep 2026-style 47" pivot="0" count="2" xr9:uid="{BDAEA8F2-BBE5-46E8-B3C5-82B941F4D922}">
      <tableStyleElement type="firstRowStripe" dxfId="930"/>
      <tableStyleElement type="secondRowStripe" dxfId="929"/>
    </tableStyle>
    <tableStyle name="RIB observations Apr-Sep 2026-style 48" pivot="0" count="2" xr9:uid="{06C4C04F-BFB4-4717-A482-27027E5046DF}">
      <tableStyleElement type="firstRowStripe" dxfId="932"/>
      <tableStyleElement type="secondRowStripe" dxfId="931"/>
    </tableStyle>
    <tableStyle name="RIB observations Apr-Sep 2026-style 49" pivot="0" count="2" xr9:uid="{E747DB28-608C-42DF-8DA8-B52628175C0A}">
      <tableStyleElement type="firstRowStripe" dxfId="934"/>
      <tableStyleElement type="secondRowStripe" dxfId="933"/>
    </tableStyle>
    <tableStyle name="RIB observations Apr-Sep 2026-style 50" pivot="0" count="2" xr9:uid="{D6D51105-2753-4919-A46A-4216BAC21482}">
      <tableStyleElement type="firstRowStripe" dxfId="936"/>
      <tableStyleElement type="secondRowStripe" dxfId="935"/>
    </tableStyle>
    <tableStyle name="RIB observations Apr-Sep 2026-style 51" pivot="0" count="2" xr9:uid="{6B38D242-C7FF-442D-B111-DAA25CDB4FBF}">
      <tableStyleElement type="firstRowStripe" dxfId="938"/>
      <tableStyleElement type="secondRowStripe" dxfId="937"/>
    </tableStyle>
    <tableStyle name="RIB observations Apr-Sep 2026-style 52" pivot="0" count="2" xr9:uid="{539D1DD1-86BE-4788-9D84-D40B4807F6AD}">
      <tableStyleElement type="firstRowStripe" dxfId="940"/>
      <tableStyleElement type="secondRowStripe" dxfId="939"/>
    </tableStyle>
    <tableStyle name="RIB observations Apr-Sep 2026-style 53" pivot="0" count="2" xr9:uid="{C83EB828-08CC-4731-ACA5-DC0B772A0BE3}">
      <tableStyleElement type="firstRowStripe" dxfId="942"/>
      <tableStyleElement type="secondRowStripe" dxfId="941"/>
    </tableStyle>
    <tableStyle name="RIB observations Apr-Sep 2026-style 54" pivot="0" count="2" xr9:uid="{FA14B994-07E6-4885-825D-461C3D496157}">
      <tableStyleElement type="firstRowStripe" dxfId="944"/>
      <tableStyleElement type="secondRowStripe" dxfId="943"/>
    </tableStyle>
    <tableStyle name="RIB observations Apr-Sep 2026-style 55" pivot="0" count="2" xr9:uid="{16204706-5EBC-46A4-9161-A0F1B50BE11F}">
      <tableStyleElement type="firstRowStripe" dxfId="946"/>
      <tableStyleElement type="secondRowStripe" dxfId="945"/>
    </tableStyle>
    <tableStyle name="RIB observations Apr-Sep 2026-style 56" pivot="0" count="2" xr9:uid="{4D83AB12-9D34-4917-9CBB-6B6713FBAEC1}">
      <tableStyleElement type="firstRowStripe" dxfId="948"/>
      <tableStyleElement type="secondRowStripe" dxfId="947"/>
    </tableStyle>
    <tableStyle name="RIB observations Apr-Sep 2026-style 57" pivot="0" count="2" xr9:uid="{F9BBC39F-530D-4A04-8933-28AF4CF487DD}">
      <tableStyleElement type="firstRowStripe" dxfId="950"/>
      <tableStyleElement type="secondRowStripe" dxfId="949"/>
    </tableStyle>
    <tableStyle name="RIB observations Apr-Sep 2026-style 58" pivot="0" count="2" xr9:uid="{7FD6C29A-B1CA-4BA6-A20E-1F91187E8F0E}">
      <tableStyleElement type="firstRowStripe" dxfId="952"/>
      <tableStyleElement type="secondRowStripe" dxfId="951"/>
    </tableStyle>
    <tableStyle name="RIB observations Apr-Sep 2026-style 59" pivot="0" count="2" xr9:uid="{64895C63-7FF3-4EF1-849B-ED998CA2D579}">
      <tableStyleElement type="firstRowStripe" dxfId="954"/>
      <tableStyleElement type="secondRowStripe" dxfId="953"/>
    </tableStyle>
    <tableStyle name="RIB observations Apr-Sep 2026-style 60" pivot="0" count="2" xr9:uid="{3B28A5E2-1A6A-4B19-A76C-BBF3CA4AA90A}">
      <tableStyleElement type="firstRowStripe" dxfId="956"/>
      <tableStyleElement type="secondRowStripe" dxfId="955"/>
    </tableStyle>
    <tableStyle name="RIB observations Apr-Sep 2026-style 61" pivot="0" count="2" xr9:uid="{68A322AD-5F8D-4FFA-8551-07DF58078275}">
      <tableStyleElement type="firstRowStripe" dxfId="958"/>
      <tableStyleElement type="secondRowStripe" dxfId="957"/>
    </tableStyle>
    <tableStyle name="RIB observations Apr-Sep 2026-style 62" pivot="0" count="2" xr9:uid="{4566A812-32A3-4A82-ABDC-4451C7DFE477}">
      <tableStyleElement type="firstRowStripe" dxfId="960"/>
      <tableStyleElement type="secondRowStripe" dxfId="959"/>
    </tableStyle>
    <tableStyle name="RIB observations Apr-Sep 2026-style 63" pivot="0" count="2" xr9:uid="{DDD96DD7-B4DF-4087-A949-CBAD782B69BF}">
      <tableStyleElement type="firstRowStripe" dxfId="962"/>
      <tableStyleElement type="secondRowStripe" dxfId="961"/>
    </tableStyle>
    <tableStyle name="RIB observations Apr-Sep 2026-style 64" pivot="0" count="2" xr9:uid="{A31C2C50-E520-49E9-9070-848CBCA8C79B}">
      <tableStyleElement type="firstRowStripe" dxfId="964"/>
      <tableStyleElement type="secondRowStripe" dxfId="963"/>
    </tableStyle>
    <tableStyle name="RIB observations Apr-Sep 2026-style 65" pivot="0" count="2" xr9:uid="{EBBF8419-855E-405B-8D89-9713809DDE7F}">
      <tableStyleElement type="firstRowStripe" dxfId="966"/>
      <tableStyleElement type="secondRowStripe" dxfId="965"/>
    </tableStyle>
    <tableStyle name="RIB observations Apr-Sep 2026-style 66" pivot="0" count="2" xr9:uid="{1939E102-457D-41FF-AFF7-8B210FC18144}">
      <tableStyleElement type="firstRowStripe" dxfId="968"/>
      <tableStyleElement type="secondRowStripe" dxfId="967"/>
    </tableStyle>
    <tableStyle name="RIB observations Apr-Sep 2026-style 67" pivot="0" count="2" xr9:uid="{F8F8E2D7-843A-4322-8FAA-76DECD68F3D5}">
      <tableStyleElement type="firstRowStripe" dxfId="970"/>
      <tableStyleElement type="secondRowStripe" dxfId="969"/>
    </tableStyle>
    <tableStyle name="RIB observations Apr-Sep 2026-style 68" pivot="0" count="2" xr9:uid="{558D0F4E-990C-411C-B091-72E9AD58C225}">
      <tableStyleElement type="firstRowStripe" dxfId="972"/>
      <tableStyleElement type="secondRowStripe" dxfId="971"/>
    </tableStyle>
    <tableStyle name="RIB observations Apr-Sep 2026-style 69" pivot="0" count="2" xr9:uid="{C66FA619-F20D-4483-B45D-218772BB8DCB}">
      <tableStyleElement type="firstRowStripe" dxfId="974"/>
      <tableStyleElement type="secondRowStripe" dxfId="973"/>
    </tableStyle>
    <tableStyle name="RIB observations Apr-Sep 2026-style 70" pivot="0" count="2" xr9:uid="{3FD6115E-5A9F-4439-A889-F621FD2154B7}">
      <tableStyleElement type="firstRowStripe" dxfId="976"/>
      <tableStyleElement type="secondRowStripe" dxfId="975"/>
    </tableStyle>
    <tableStyle name="RIB observations Apr-Sep 2026-style 71" pivot="0" count="2" xr9:uid="{A710BA28-EE5F-4C63-952C-26E3672D7B80}">
      <tableStyleElement type="firstRowStripe" dxfId="978"/>
      <tableStyleElement type="secondRowStripe" dxfId="977"/>
    </tableStyle>
    <tableStyle name="RIB observations Apr-Sep 2026-style 72" pivot="0" count="2" xr9:uid="{1242B74A-9C58-45D7-BAE9-8F26F3716854}">
      <tableStyleElement type="firstRowStripe" dxfId="980"/>
      <tableStyleElement type="secondRowStripe" dxfId="979"/>
    </tableStyle>
    <tableStyle name="RIB observations Apr-Sep 2026-style 73" pivot="0" count="2" xr9:uid="{02CEBBA3-F04D-41CF-9B8F-29E8A299A95A}">
      <tableStyleElement type="firstRowStripe" dxfId="982"/>
      <tableStyleElement type="secondRowStripe" dxfId="981"/>
    </tableStyle>
    <tableStyle name="RIB observations Apr-Sep 2026-style 74" pivot="0" count="2" xr9:uid="{89B106FE-6E02-435D-9E4C-6C615A193E66}">
      <tableStyleElement type="firstRowStripe" dxfId="984"/>
      <tableStyleElement type="secondRowStripe" dxfId="983"/>
    </tableStyle>
    <tableStyle name="RIB observations Apr-Sep 2026-style 75" pivot="0" count="2" xr9:uid="{083DBA44-4A1B-4CA3-BD43-416DF674C0A9}">
      <tableStyleElement type="firstRowStripe" dxfId="986"/>
      <tableStyleElement type="secondRowStripe" dxfId="985"/>
    </tableStyle>
    <tableStyle name="RIB observations Apr-Sep 2026-style 76" pivot="0" count="2" xr9:uid="{66B442D9-112A-4BAA-AE01-1CF26AEE1263}">
      <tableStyleElement type="firstRowStripe" dxfId="988"/>
      <tableStyleElement type="secondRowStripe" dxfId="987"/>
    </tableStyle>
    <tableStyle name="RIB observations Apr-Sep 2026-style 77" pivot="0" count="2" xr9:uid="{EC5FBA07-3266-4EBF-B63F-BFBC907CA0D7}">
      <tableStyleElement type="firstRowStripe" dxfId="990"/>
      <tableStyleElement type="secondRowStripe" dxfId="989"/>
    </tableStyle>
    <tableStyle name="RIB observations Apr-Sep 2026-style 78" pivot="0" count="2" xr9:uid="{D359A989-666B-4124-A645-C130DC815AC6}">
      <tableStyleElement type="firstRowStripe" dxfId="992"/>
      <tableStyleElement type="secondRowStripe" dxfId="991"/>
    </tableStyle>
    <tableStyle name="RIB observations Apr-Sep 2026-style 79" pivot="0" count="2" xr9:uid="{18B6BDE8-937B-41E5-9518-21A5ABEB677D}">
      <tableStyleElement type="firstRowStripe" dxfId="994"/>
      <tableStyleElement type="secondRowStripe" dxfId="993"/>
    </tableStyle>
    <tableStyle name="RIB observations Apr-Sep 2026-style 80" pivot="0" count="2" xr9:uid="{32AE4ACC-717E-4EFC-87E7-0741979C4CE8}">
      <tableStyleElement type="firstRowStripe" dxfId="996"/>
      <tableStyleElement type="secondRowStripe" dxfId="995"/>
    </tableStyle>
    <tableStyle name="RIB observations Apr-Sep 2026-style 81" pivot="0" count="2" xr9:uid="{428F3859-3C68-4E2B-88EB-28FE35409A58}">
      <tableStyleElement type="firstRowStripe" dxfId="998"/>
      <tableStyleElement type="secondRowStripe" dxfId="997"/>
    </tableStyle>
    <tableStyle name="RIB observations Apr-Sep 2026-style 82" pivot="0" count="2" xr9:uid="{AC21F0FC-09AA-47B0-8618-BFEDBDEEE13E}">
      <tableStyleElement type="firstRowStripe" dxfId="1000"/>
      <tableStyleElement type="secondRowStripe" dxfId="999"/>
    </tableStyle>
    <tableStyle name="RIB observations Apr-Sep 2026-style 83" pivot="0" count="2" xr9:uid="{F7EDEDFB-125F-4A5A-9260-FBD03D38C3D7}">
      <tableStyleElement type="firstRowStripe" dxfId="1002"/>
      <tableStyleElement type="secondRowStripe" dxfId="1001"/>
    </tableStyle>
    <tableStyle name="RIB observations Apr-Sep 2026-style 84" pivot="0" count="2" xr9:uid="{C1376B61-680D-4FC9-AE6E-189CB23F39FC}">
      <tableStyleElement type="firstRowStripe" dxfId="1004"/>
      <tableStyleElement type="secondRowStripe" dxfId="1003"/>
    </tableStyle>
    <tableStyle name="RIB observations Apr-Sep 2026-style 85" pivot="0" count="2" xr9:uid="{D3B4EBEF-9798-413A-9D05-4919BB2FDF0A}">
      <tableStyleElement type="firstRowStripe" dxfId="1006"/>
      <tableStyleElement type="secondRowStripe" dxfId="1005"/>
    </tableStyle>
    <tableStyle name="RIB observations Apr-Sep 2026-style 86" pivot="0" count="2" xr9:uid="{5E1C57EB-8222-4AC7-B807-3532E3C42330}">
      <tableStyleElement type="firstRowStripe" dxfId="1008"/>
      <tableStyleElement type="secondRowStripe" dxfId="1007"/>
    </tableStyle>
    <tableStyle name="RIB observations Apr-Sep 2026-style 87" pivot="0" count="2" xr9:uid="{E6A43294-C633-4CE1-81BD-44146FABDFC3}">
      <tableStyleElement type="firstRowStripe" dxfId="1010"/>
      <tableStyleElement type="secondRowStripe" dxfId="1009"/>
    </tableStyle>
    <tableStyle name="RIB observations Apr-Sep 2026-style 88" pivot="0" count="2" xr9:uid="{1A8704B5-9C7F-4171-ADEF-BE7D555886F9}">
      <tableStyleElement type="firstRowStripe" dxfId="1012"/>
      <tableStyleElement type="secondRowStripe" dxfId="1011"/>
    </tableStyle>
    <tableStyle name="RIB observations Apr-Sep 2026-style 89" pivot="0" count="2" xr9:uid="{9AF3B016-068B-428B-AE5F-8F5788A27F8A}">
      <tableStyleElement type="firstRowStripe" dxfId="1014"/>
      <tableStyleElement type="secondRowStripe" dxfId="1013"/>
    </tableStyle>
    <tableStyle name="RIB observations Apr-Sep 2026-style 90" pivot="0" count="2" xr9:uid="{60CFAC3B-93B2-470B-8854-48625CC2C3E1}">
      <tableStyleElement type="firstRowStripe" dxfId="1016"/>
      <tableStyleElement type="secondRowStripe" dxfId="1015"/>
    </tableStyle>
    <tableStyle name="RIB observations Apr-Sep 2026-style 91" pivot="0" count="2" xr9:uid="{9C6927AC-D178-482F-AE3E-DF48C7093A8A}">
      <tableStyleElement type="firstRowStripe" dxfId="1018"/>
      <tableStyleElement type="secondRowStripe" dxfId="1017"/>
    </tableStyle>
    <tableStyle name="RIB observations Apr-Sep 2026-style 92" pivot="0" count="2" xr9:uid="{708933E8-E910-429E-86F9-16EE0FB81911}">
      <tableStyleElement type="firstRowStripe" dxfId="1020"/>
      <tableStyleElement type="secondRowStripe" dxfId="1019"/>
    </tableStyle>
    <tableStyle name="RIB observations Apr-Sep 2026-style 93" pivot="0" count="2" xr9:uid="{BB850C65-E49D-4E59-9775-9D00D61B5D71}">
      <tableStyleElement type="firstRowStripe" dxfId="1022"/>
      <tableStyleElement type="secondRowStripe" dxfId="1021"/>
    </tableStyle>
    <tableStyle name="RIB observations Apr-Sep 2026-style 94" pivot="0" count="2" xr9:uid="{9331B24D-56E6-471B-9A5B-948B41CDA90B}">
      <tableStyleElement type="firstRowStripe" dxfId="1024"/>
      <tableStyleElement type="secondRowStripe" dxfId="1023"/>
    </tableStyle>
    <tableStyle name="RIB observations Apr-Sep 2026-style 95" pivot="0" count="2" xr9:uid="{2AC36AF7-6AB8-4A8F-ACA9-5B543179BC50}">
      <tableStyleElement type="firstRowStripe" dxfId="1026"/>
      <tableStyleElement type="secondRowStripe" dxfId="1025"/>
    </tableStyle>
    <tableStyle name="RIB observations Apr-Sep 2026-style 96" pivot="0" count="2" xr9:uid="{A8B5544A-0E29-4D2E-B9DF-3992F136A83D}">
      <tableStyleElement type="firstRowStripe" dxfId="1028"/>
      <tableStyleElement type="secondRowStripe" dxfId="1027"/>
    </tableStyle>
    <tableStyle name="RIB observations Apr-Sep 2026-style 97" pivot="0" count="2" xr9:uid="{9DCAC99A-6838-4A26-96C6-F2BC874DB731}">
      <tableStyleElement type="firstRowStripe" dxfId="1030"/>
      <tableStyleElement type="secondRowStripe" dxfId="1029"/>
    </tableStyle>
    <tableStyle name="RIB observations Apr-Sep 2026-style 98" pivot="0" count="2" xr9:uid="{6F8071B8-DDB0-432D-B538-E144648B9C22}">
      <tableStyleElement type="firstRowStripe" dxfId="1032"/>
      <tableStyleElement type="secondRowStripe" dxfId="1031"/>
    </tableStyle>
    <tableStyle name="RIB observations Apr-Sep 2026-style 99" pivot="0" count="2" xr9:uid="{200BA4E6-6F8E-415D-8675-50592B5C3560}">
      <tableStyleElement type="firstRowStripe" dxfId="1034"/>
      <tableStyleElement type="secondRowStripe" dxfId="1033"/>
    </tableStyle>
    <tableStyle name="RIB observations Apr-Sep 2026-style 100" pivot="0" count="2" xr9:uid="{43D8C26C-CFEA-4361-BFD0-A0716810A684}">
      <tableStyleElement type="firstRowStripe" dxfId="1036"/>
      <tableStyleElement type="secondRowStripe" dxfId="1035"/>
    </tableStyle>
    <tableStyle name="RIB observations Apr-Sep 2026-style 101" pivot="0" count="2" xr9:uid="{6B6F6CFF-9128-4A8E-BC07-876279428263}">
      <tableStyleElement type="firstRowStripe" dxfId="1038"/>
      <tableStyleElement type="secondRowStripe" dxfId="1037"/>
    </tableStyle>
    <tableStyle name="RIB observations Apr-Sep 2026-style 102" pivot="0" count="2" xr9:uid="{9EC25D8B-D6B6-4A86-BF9B-492409521FCF}">
      <tableStyleElement type="firstRowStripe" dxfId="1040"/>
      <tableStyleElement type="secondRowStripe" dxfId="1039"/>
    </tableStyle>
    <tableStyle name="RIB observations Apr-Sep 2026-style 103" pivot="0" count="2" xr9:uid="{C2E1F444-02BB-4FAD-9EC4-D722FE55E253}">
      <tableStyleElement type="firstRowStripe" dxfId="1042"/>
      <tableStyleElement type="secondRowStripe" dxfId="1041"/>
    </tableStyle>
    <tableStyle name="RIB observations Apr-Sep 2026-style 104" pivot="0" count="2" xr9:uid="{17FB3F9C-FD78-4243-B38D-7130DD7B309D}">
      <tableStyleElement type="firstRowStripe" dxfId="1044"/>
      <tableStyleElement type="secondRowStripe" dxfId="1043"/>
    </tableStyle>
    <tableStyle name="RIB observations Apr-Sep 2026-style 105" pivot="0" count="2" xr9:uid="{38A8655E-7D6C-4D6B-ABE7-0AABBB2DA9B0}">
      <tableStyleElement type="firstRowStripe" dxfId="1046"/>
      <tableStyleElement type="secondRowStripe" dxfId="1045"/>
    </tableStyle>
    <tableStyle name="RIB observations Apr-Sep 2026-style 106" pivot="0" count="2" xr9:uid="{5A30B295-0240-477C-ACCE-9B8995940AE4}">
      <tableStyleElement type="firstRowStripe" dxfId="1048"/>
      <tableStyleElement type="secondRowStripe" dxfId="1047"/>
    </tableStyle>
    <tableStyle name="RIB observations Apr-Sep 2026-style 107" pivot="0" count="2" xr9:uid="{8551F7B3-1282-4D2F-9FC1-454327798728}">
      <tableStyleElement type="firstRowStripe" dxfId="1050"/>
      <tableStyleElement type="secondRowStripe" dxfId="1049"/>
    </tableStyle>
    <tableStyle name="RIB observations Apr-Sep 2026-style 108" pivot="0" count="2" xr9:uid="{B3A2369C-8130-4FD0-BBFE-10A4B2E2ABC9}">
      <tableStyleElement type="firstRowStripe" dxfId="1052"/>
      <tableStyleElement type="secondRowStripe" dxfId="1051"/>
    </tableStyle>
    <tableStyle name="RIB observations Apr-Sep 2026-style 109" pivot="0" count="2" xr9:uid="{EFECD8A9-4B95-49D1-BCAB-32A4696DD306}">
      <tableStyleElement type="firstRowStripe" dxfId="1054"/>
      <tableStyleElement type="secondRowStripe" dxfId="1053"/>
    </tableStyle>
    <tableStyle name="RIB observations Apr-Sep 2026-style 110" pivot="0" count="2" xr9:uid="{F513FADD-AE9F-4A12-BFD6-A19D3598B722}">
      <tableStyleElement type="firstRowStripe" dxfId="1056"/>
      <tableStyleElement type="secondRowStripe" dxfId="1055"/>
    </tableStyle>
    <tableStyle name="RIB observations Apr-Sep 2026-style 111" pivot="0" count="2" xr9:uid="{5485CF34-3709-4D33-BE64-ACB9AE0BA9A2}">
      <tableStyleElement type="firstRowStripe" dxfId="1058"/>
      <tableStyleElement type="secondRowStripe" dxfId="1057"/>
    </tableStyle>
    <tableStyle name="RIB observations Apr-Sep 2026-style 112" pivot="0" count="2" xr9:uid="{532746B0-13E7-4D91-AA3C-126B30575A55}">
      <tableStyleElement type="firstRowStripe" dxfId="1060"/>
      <tableStyleElement type="secondRowStripe" dxfId="1059"/>
    </tableStyle>
    <tableStyle name="RIB observations Apr-Sep 2026-style 113" pivot="0" count="2" xr9:uid="{459C426B-752B-4049-A001-28C97285A757}">
      <tableStyleElement type="firstRowStripe" dxfId="1062"/>
      <tableStyleElement type="secondRowStripe" dxfId="1061"/>
    </tableStyle>
    <tableStyle name="RIB observations Apr-Sep 2026-style 114" pivot="0" count="2" xr9:uid="{5EE46D77-59A0-434D-A380-676F553ABC28}">
      <tableStyleElement type="firstRowStripe" dxfId="1064"/>
      <tableStyleElement type="secondRowStripe" dxfId="1063"/>
    </tableStyle>
    <tableStyle name="RIB observations Apr-Sep 2026-style 115" pivot="0" count="2" xr9:uid="{1A7220CB-4F0B-4B51-AD90-5CD500194FBF}">
      <tableStyleElement type="firstRowStripe" dxfId="1066"/>
      <tableStyleElement type="secondRowStripe" dxfId="1065"/>
    </tableStyle>
    <tableStyle name="RIB observations Apr-Sep 2026-style 116" pivot="0" count="2" xr9:uid="{F2E57F4E-2464-46F5-88AF-FBF6887132C4}">
      <tableStyleElement type="firstRowStripe" dxfId="1068"/>
      <tableStyleElement type="secondRowStripe" dxfId="1067"/>
    </tableStyle>
    <tableStyle name="RIB observations Apr-Sep 2026-style 117" pivot="0" count="2" xr9:uid="{09F12879-7F13-4EBA-8FCA-152160E6F9E5}">
      <tableStyleElement type="firstRowStripe" dxfId="1070"/>
      <tableStyleElement type="secondRowStripe" dxfId="1069"/>
    </tableStyle>
    <tableStyle name="RIB observations Apr-Sep 2026-style 118" pivot="0" count="2" xr9:uid="{B5155A6B-B3D3-48BF-8FCC-BFD17BC6D22D}">
      <tableStyleElement type="firstRowStripe" dxfId="1072"/>
      <tableStyleElement type="secondRowStripe" dxfId="1071"/>
    </tableStyle>
    <tableStyle name="RIB observations Apr-Sep 2026-style 119" pivot="0" count="2" xr9:uid="{4452477E-F6E2-414C-ADF9-E4A064A1C7A4}">
      <tableStyleElement type="firstRowStripe" dxfId="1074"/>
      <tableStyleElement type="secondRowStripe" dxfId="1073"/>
    </tableStyle>
    <tableStyle name="RIB observations Apr-Sep 2026-style 120" pivot="0" count="2" xr9:uid="{30BC7F02-0833-4FD8-B4D6-D953FFF23805}">
      <tableStyleElement type="firstRowStripe" dxfId="1076"/>
      <tableStyleElement type="secondRowStripe" dxfId="1075"/>
    </tableStyle>
    <tableStyle name="RIB observations Apr-Sep 2026-style 121" pivot="0" count="2" xr9:uid="{54BD21FA-2A29-4E77-AE78-6D23FB7D354C}">
      <tableStyleElement type="firstRowStripe" dxfId="1078"/>
      <tableStyleElement type="secondRowStripe" dxfId="1077"/>
    </tableStyle>
    <tableStyle name="RIB observations Apr-Sep 2026-style 122" pivot="0" count="2" xr9:uid="{83B07700-C6C8-4D44-9D4F-DC6D24B79F6A}">
      <tableStyleElement type="firstRowStripe" dxfId="1080"/>
      <tableStyleElement type="secondRowStripe" dxfId="1079"/>
    </tableStyle>
    <tableStyle name="RIB observations Apr-Sep 2026-style 123" pivot="0" count="2" xr9:uid="{D215579E-878F-4C77-A06F-73717ABE111B}">
      <tableStyleElement type="firstRowStripe" dxfId="1082"/>
      <tableStyleElement type="secondRowStripe" dxfId="1081"/>
    </tableStyle>
    <tableStyle name="RIB observations Apr-Sep 2026-style 124" pivot="0" count="2" xr9:uid="{1F1C6668-3324-449C-8D51-11A2F8D06E43}">
      <tableStyleElement type="firstRowStripe" dxfId="1084"/>
      <tableStyleElement type="secondRowStripe" dxfId="1083"/>
    </tableStyle>
    <tableStyle name="RIB observations Apr-Sep 2026-style 125" pivot="0" count="2" xr9:uid="{D09FA15A-7772-42F2-BD96-AB0A2A50509C}">
      <tableStyleElement type="firstRowStripe" dxfId="1086"/>
      <tableStyleElement type="secondRowStripe" dxfId="1085"/>
    </tableStyle>
    <tableStyle name="RIB observations Apr-Sep 2026-style 126" pivot="0" count="2" xr9:uid="{EB54E90D-E6BC-45DE-9C78-E0BF24912D7B}">
      <tableStyleElement type="firstRowStripe" dxfId="1088"/>
      <tableStyleElement type="secondRowStripe" dxfId="1087"/>
    </tableStyle>
    <tableStyle name="RIB observations Apr-Sep 2026-style 127" pivot="0" count="2" xr9:uid="{3623174E-B0C7-481B-B70A-9F2554BCB072}">
      <tableStyleElement type="firstRowStripe" dxfId="1090"/>
      <tableStyleElement type="secondRowStripe" dxfId="1089"/>
    </tableStyle>
    <tableStyle name="RIB observations Apr-Sep 2026-style 128" pivot="0" count="2" xr9:uid="{15EBC341-0F8A-414B-A8C3-FEC36BCC5312}">
      <tableStyleElement type="firstRowStripe" dxfId="1092"/>
      <tableStyleElement type="secondRowStripe" dxfId="1091"/>
    </tableStyle>
    <tableStyle name="RIB observations Apr-Sep 2026-style 129" pivot="0" count="2" xr9:uid="{39B0BB3C-08C3-4418-8BBC-75D3987DD24F}">
      <tableStyleElement type="firstRowStripe" dxfId="1094"/>
      <tableStyleElement type="secondRowStripe" dxfId="1093"/>
    </tableStyle>
    <tableStyle name="RIB observations Apr-Sep 2026-style 130" pivot="0" count="2" xr9:uid="{B09B35CD-2842-48FD-8964-7042872EE17D}">
      <tableStyleElement type="firstRowStripe" dxfId="1096"/>
      <tableStyleElement type="secondRowStripe" dxfId="1095"/>
    </tableStyle>
    <tableStyle name="RIB observations Apr-Sep 2026-style 131" pivot="0" count="2" xr9:uid="{F19E5CEC-3807-4862-9B41-59808F899DCE}">
      <tableStyleElement type="firstRowStripe" dxfId="1098"/>
      <tableStyleElement type="secondRowStripe" dxfId="1097"/>
    </tableStyle>
    <tableStyle name="RIB observations Apr-Sep 2026-style 132" pivot="0" count="2" xr9:uid="{242A8BD4-973F-4D19-B1CD-13D26FD573DB}">
      <tableStyleElement type="firstRowStripe" dxfId="1100"/>
      <tableStyleElement type="secondRowStripe" dxfId="1099"/>
    </tableStyle>
    <tableStyle name="RIB observations Apr-Sep 2026-style 133" pivot="0" count="2" xr9:uid="{1AC0CB48-8BE1-4EA6-A145-FE2E44B1B8FE}">
      <tableStyleElement type="firstRowStripe" dxfId="1102"/>
      <tableStyleElement type="secondRowStripe" dxfId="1101"/>
    </tableStyle>
    <tableStyle name="RIB observations Apr-Sep 2026-style 134" pivot="0" count="2" xr9:uid="{D4FC93FB-04F9-434C-9B1B-7FEA0CFCA32F}">
      <tableStyleElement type="firstRowStripe" dxfId="1104"/>
      <tableStyleElement type="secondRowStripe" dxfId="1103"/>
    </tableStyle>
    <tableStyle name="RIB observations Apr-Sep 2026-style 135" pivot="0" count="2" xr9:uid="{EFDE7F4F-0F43-4F28-8229-1B99B2BCDDFF}">
      <tableStyleElement type="firstRowStripe" dxfId="1106"/>
      <tableStyleElement type="secondRowStripe" dxfId="1105"/>
    </tableStyle>
    <tableStyle name="RIB observations Apr-Sep 2026-style 136" pivot="0" count="2" xr9:uid="{8E34BFEF-E858-401F-9485-6A993A6631B2}">
      <tableStyleElement type="firstRowStripe" dxfId="1108"/>
      <tableStyleElement type="secondRowStripe" dxfId="1107"/>
    </tableStyle>
    <tableStyle name="RIB observations Apr-Sep 2026-style 137" pivot="0" count="2" xr9:uid="{CD7BBD4F-111B-4AAF-BF80-A0389E8776B1}">
      <tableStyleElement type="firstRowStripe" dxfId="1110"/>
      <tableStyleElement type="secondRowStripe" dxfId="1109"/>
    </tableStyle>
    <tableStyle name="RIB observations Apr-Sep 2026-style 138" pivot="0" count="2" xr9:uid="{694F47B9-D82F-432D-8671-A86D6D393595}">
      <tableStyleElement type="firstRowStripe" dxfId="1112"/>
      <tableStyleElement type="secondRowStripe" dxfId="1111"/>
    </tableStyle>
    <tableStyle name="RIB observations Apr-Sep 2026-style 139" pivot="0" count="2" xr9:uid="{F6F82FAE-FF3F-41DC-A086-001B1C6756FB}">
      <tableStyleElement type="firstRowStripe" dxfId="1114"/>
      <tableStyleElement type="secondRowStripe" dxfId="1113"/>
    </tableStyle>
    <tableStyle name="RIB observations Apr-Sep 2026-style 140" pivot="0" count="2" xr9:uid="{63F5FB8F-A6F0-45B1-AA8B-353B95B47460}">
      <tableStyleElement type="firstRowStripe" dxfId="1116"/>
      <tableStyleElement type="secondRowStripe" dxfId="1115"/>
    </tableStyle>
    <tableStyle name="RIB observations Apr-Sep 2026-style 141" pivot="0" count="2" xr9:uid="{8D11F1F4-7ACF-4C28-BF0C-522F97FE5A96}">
      <tableStyleElement type="firstRowStripe" dxfId="1118"/>
      <tableStyleElement type="secondRowStripe" dxfId="1117"/>
    </tableStyle>
    <tableStyle name="RIB observations Apr-Sep 2026-style 142" pivot="0" count="2" xr9:uid="{20CE0729-4CE1-459B-BE82-D9BE873EF68E}">
      <tableStyleElement type="firstRowStripe" dxfId="1120"/>
      <tableStyleElement type="secondRowStripe" dxfId="1119"/>
    </tableStyle>
    <tableStyle name="RIB observations Apr-Sep 2026-style 143" pivot="0" count="2" xr9:uid="{07E2FA58-D949-40EB-B721-07BAD287D84A}">
      <tableStyleElement type="firstRowStripe" dxfId="1122"/>
      <tableStyleElement type="secondRowStripe" dxfId="1121"/>
    </tableStyle>
    <tableStyle name="RIB observations Apr-Sep 2026-style 144" pivot="0" count="2" xr9:uid="{502F9523-6EDD-452B-A7AC-7FFFBF59A463}">
      <tableStyleElement type="firstRowStripe" dxfId="1124"/>
      <tableStyleElement type="secondRowStripe" dxfId="1123"/>
    </tableStyle>
    <tableStyle name="RIB observations Apr-Sep 2026-style 145" pivot="0" count="2" xr9:uid="{4C188E19-7AD0-49B3-AE1C-E7AF2696504D}">
      <tableStyleElement type="firstRowStripe" dxfId="1126"/>
      <tableStyleElement type="secondRowStripe" dxfId="1125"/>
    </tableStyle>
    <tableStyle name="RIB observations Apr-Sep 2026-style 146" pivot="0" count="2" xr9:uid="{311DB538-F258-450B-A3A1-AFF172DA83BE}">
      <tableStyleElement type="firstRowStripe" dxfId="1128"/>
      <tableStyleElement type="secondRowStripe" dxfId="1127"/>
    </tableStyle>
    <tableStyle name="RIB observations Apr-Sep 2026-style 147" pivot="0" count="2" xr9:uid="{F120086B-E432-4C33-A17E-C78B1DA23A75}">
      <tableStyleElement type="firstRowStripe" dxfId="1130"/>
      <tableStyleElement type="secondRowStripe" dxfId="1129"/>
    </tableStyle>
    <tableStyle name="RIB observations Apr-Sep 2026-style 148" pivot="0" count="2" xr9:uid="{54552984-52B7-4CAA-B8B3-F89E4C415809}">
      <tableStyleElement type="firstRowStripe" dxfId="1132"/>
      <tableStyleElement type="secondRowStripe" dxfId="1131"/>
    </tableStyle>
    <tableStyle name="RIB observations Apr-Sep 2026-style 149" pivot="0" count="2" xr9:uid="{E9C4A0F2-FE2D-456A-82BD-21AC9D816F9C}">
      <tableStyleElement type="firstRowStripe" dxfId="1134"/>
      <tableStyleElement type="secondRowStripe" dxfId="1133"/>
    </tableStyle>
    <tableStyle name="RIB observations Apr-Sep 2026-style 150" pivot="0" count="3" xr9:uid="{F8158F04-4E28-48D3-9C9A-5859411FE848}">
      <tableStyleElement type="headerRow" dxfId="1137"/>
      <tableStyleElement type="firstRowStripe" dxfId="1136"/>
      <tableStyleElement type="secondRowStripe" dxfId="1135"/>
    </tableStyle>
    <tableStyle name="RIB observations Apr-Sep 2026-style 151" pivot="0" count="3" xr9:uid="{B268FD44-ABD2-4093-90F5-5B5BF6CC3E57}">
      <tableStyleElement type="headerRow" dxfId="1140"/>
      <tableStyleElement type="firstRowStripe" dxfId="1139"/>
      <tableStyleElement type="secondRowStripe" dxfId="1138"/>
    </tableStyle>
    <tableStyle name="RIB observations Apr-Sep 2026-style 152" pivot="0" count="2" xr9:uid="{765C7EFF-60E4-4DCC-A2BB-E134D085B876}">
      <tableStyleElement type="firstRowStripe" dxfId="1142"/>
      <tableStyleElement type="secondRowStripe" dxfId="1141"/>
    </tableStyle>
    <tableStyle name="RIB observations Apr-Sep 2026-style 153" pivot="0" count="2" xr9:uid="{A587EE77-5758-4851-BE5A-92E86801ABCC}">
      <tableStyleElement type="firstRowStripe" dxfId="1144"/>
      <tableStyleElement type="secondRowStripe" dxfId="1143"/>
    </tableStyle>
    <tableStyle name="RIB observations Apr-Sep 2026-style 154" pivot="0" count="2" xr9:uid="{52D970F1-38D2-4E0A-B88B-0CC0059FDD74}">
      <tableStyleElement type="firstRowStripe" dxfId="1146"/>
      <tableStyleElement type="secondRowStripe" dxfId="1145"/>
    </tableStyle>
    <tableStyle name="Summary MCB EMI ISO BOX DATA-style" pivot="0" count="2" xr9:uid="{5C6CB980-917E-45AD-8AFD-94F739936FA6}">
      <tableStyleElement type="firstRowStripe" dxfId="1148"/>
      <tableStyleElement type="secondRowStripe" dxfId="1147"/>
    </tableStyle>
    <tableStyle name="Summary MCB EMI ISO BOX DATA-style 2" pivot="0" count="2" xr9:uid="{DEB80C13-2D3D-4168-AC82-3FC575A0E13C}">
      <tableStyleElement type="firstRowStripe" dxfId="1150"/>
      <tableStyleElement type="secondRowStripe" dxfId="1149"/>
    </tableStyle>
    <tableStyle name="Summary MCB EMI ISO BOX DATA-style 3" pivot="0" count="2" xr9:uid="{C327E209-79D9-4B52-82A8-FB9FDCB537C8}">
      <tableStyleElement type="firstRowStripe" dxfId="1152"/>
      <tableStyleElement type="secondRowStripe" dxfId="1151"/>
    </tableStyle>
    <tableStyle name="Summary MCB EMI ISO BOX DATA-style 4" pivot="0" count="2" xr9:uid="{7FA5DCCD-3838-420B-A93C-1F13F8870FAB}">
      <tableStyleElement type="firstRowStripe" dxfId="1154"/>
      <tableStyleElement type="secondRowStripe" dxfId="1153"/>
    </tableStyle>
    <tableStyle name="Summary MCB EMI ISO BOX DATA-style 5" pivot="0" count="2" xr9:uid="{09D83D82-D148-4992-B6E1-7A7977D5D74D}">
      <tableStyleElement type="firstRowStripe" dxfId="1156"/>
      <tableStyleElement type="secondRowStripe" dxfId="1155"/>
    </tableStyle>
    <tableStyle name="Summary MCB EMI ISO BOX DATA-style 6" pivot="0" count="2" xr9:uid="{8A256394-7C8A-4447-AB71-59275173C54E}">
      <tableStyleElement type="firstRowStripe" dxfId="1158"/>
      <tableStyleElement type="secondRowStripe" dxfId="1157"/>
    </tableStyle>
    <tableStyle name="Summary MCB EMI ISO BOX DATA-style 7" pivot="0" count="3" xr9:uid="{BD4E25CD-18C0-4438-B5A6-F12FC73449FA}">
      <tableStyleElement type="headerRow" dxfId="1161"/>
      <tableStyleElement type="firstRowStripe" dxfId="1160"/>
      <tableStyleElement type="secondRowStripe" dxfId="1159"/>
    </tableStyle>
    <tableStyle name="Summary MCB EMI ISO BOX DATA-style 8" pivot="0" count="2" xr9:uid="{D0A53873-C6D0-4782-80DD-8C40EEA1020C}">
      <tableStyleElement type="firstRowStripe" dxfId="1163"/>
      <tableStyleElement type="secondRowStripe" dxfId="1162"/>
    </tableStyle>
    <tableStyle name="Summary MCB EMI ISO BOX DATA-style 9" pivot="0" count="2" xr9:uid="{CCC1DDEE-E3F0-42BB-9822-05F73B10F816}">
      <tableStyleElement type="firstRowStripe" dxfId="1165"/>
      <tableStyleElement type="secondRowStripe" dxfId="1164"/>
    </tableStyle>
    <tableStyle name="Summary MCB EMI ISO BOX DATA-style 10" pivot="0" count="2" xr9:uid="{1D4C8E95-8EDE-472A-A749-BB7B0AE6E7B3}">
      <tableStyleElement type="firstRowStripe" dxfId="1167"/>
      <tableStyleElement type="secondRowStripe" dxfId="1166"/>
    </tableStyle>
    <tableStyle name="MCB EMI ISO BOX observations Ap-style" pivot="0" count="3" xr9:uid="{EDFEA5A4-2322-4DD4-BCA2-3C9B189D1B4B}">
      <tableStyleElement type="headerRow" dxfId="1170"/>
      <tableStyleElement type="firstRowStripe" dxfId="1169"/>
      <tableStyleElement type="secondRowStripe" dxfId="1168"/>
    </tableStyle>
    <tableStyle name="MCB EMI ISO BOX observations Ap-style 2" pivot="0" count="3" xr9:uid="{8FBAB0AD-4A92-40BC-8A9E-8D8B25D39580}">
      <tableStyleElement type="headerRow" dxfId="1173"/>
      <tableStyleElement type="firstRowStripe" dxfId="1172"/>
      <tableStyleElement type="secondRowStripe" dxfId="1171"/>
    </tableStyle>
    <tableStyle name="MCB EMI ISO BOX observations Ap-style 3" pivot="0" count="2" xr9:uid="{E2E98823-218B-4BD8-8023-FB1D27F306E4}">
      <tableStyleElement type="firstRowStripe" dxfId="1175"/>
      <tableStyleElement type="secondRowStripe" dxfId="1174"/>
    </tableStyle>
    <tableStyle name="MCB EMI ISO BOX observations Ap-style 4" pivot="0" count="2" xr9:uid="{A5F5B47C-FC3E-41CE-8861-2AD33D6AB87A}">
      <tableStyleElement type="firstRowStripe" dxfId="1177"/>
      <tableStyleElement type="secondRowStripe" dxfId="1176"/>
    </tableStyle>
    <tableStyle name="MCB EMI ISO BOX observations Ap-style 5" pivot="0" count="2" xr9:uid="{D5AC33CA-A7CF-4A86-8F21-68055DEBDA9A}">
      <tableStyleElement type="firstRowStripe" dxfId="1179"/>
      <tableStyleElement type="secondRowStripe" dxfId="1178"/>
    </tableStyle>
    <tableStyle name="MCB EMI ISO BOX observations Ap-style 6" pivot="0" count="2" xr9:uid="{BF05A90B-9C2B-41D6-87C2-E17C0459F4FF}">
      <tableStyleElement type="firstRowStripe" dxfId="1181"/>
      <tableStyleElement type="secondRowStripe" dxfId="1180"/>
    </tableStyle>
    <tableStyle name="MCB EMI ISO BOX observations Ap-style 7" pivot="0" count="2" xr9:uid="{3B532080-2FA3-4FC1-943D-F9183BEEDF39}">
      <tableStyleElement type="firstRowStripe" dxfId="1183"/>
      <tableStyleElement type="secondRowStripe" dxfId="1182"/>
    </tableStyle>
    <tableStyle name="MCB EMI ISO BOX observations Ap-style 8" pivot="0" count="2" xr9:uid="{B4366B7E-7B01-46CC-B16E-263ADA90D0BA}">
      <tableStyleElement type="firstRowStripe" dxfId="1185"/>
      <tableStyleElement type="secondRowStripe" dxfId="1184"/>
    </tableStyle>
    <tableStyle name="MCB EMI ISO BOX observations Ap-style 9" pivot="0" count="2" xr9:uid="{8DC61C3B-D2CC-434F-89D0-4094ECC97E7C}">
      <tableStyleElement type="firstRowStripe" dxfId="1187"/>
      <tableStyleElement type="secondRowStripe" dxfId="1186"/>
    </tableStyle>
    <tableStyle name="MCB EMI ISO BOX observations Ap-style 10" pivot="0" count="2" xr9:uid="{5431EB51-7783-4BD7-9311-C5CF52890838}">
      <tableStyleElement type="firstRowStripe" dxfId="1189"/>
      <tableStyleElement type="secondRowStripe" dxfId="1188"/>
    </tableStyle>
    <tableStyle name="MCB EMI ISO BOX observations Ap-style 11" pivot="0" count="2" xr9:uid="{03D8C39A-B279-4532-8FE8-96064F1C9B3B}">
      <tableStyleElement type="firstRowStripe" dxfId="1191"/>
      <tableStyleElement type="secondRowStripe" dxfId="1190"/>
    </tableStyle>
    <tableStyle name="MCB EMI ISO BOX observations Ap-style 12" pivot="0" count="2" xr9:uid="{7826F550-8440-4123-8A7C-3B7E7E7571EE}">
      <tableStyleElement type="firstRowStripe" dxfId="1193"/>
      <tableStyleElement type="secondRowStripe" dxfId="1192"/>
    </tableStyle>
    <tableStyle name="MCB EMI ISO BOX observations Ap-style 13" pivot="0" count="2" xr9:uid="{E6051149-6045-45C5-A820-A2B0D8B0ECE6}">
      <tableStyleElement type="firstRowStripe" dxfId="1195"/>
      <tableStyleElement type="secondRowStripe" dxfId="1194"/>
    </tableStyle>
    <tableStyle name="Summary LOCO ANTENNA APR - SEP -style" pivot="0" count="2" xr9:uid="{991E84CF-3842-4F4E-9271-F5EC4352B7AA}">
      <tableStyleElement type="firstRowStripe" dxfId="1197"/>
      <tableStyleElement type="secondRowStripe" dxfId="1196"/>
    </tableStyle>
    <tableStyle name="Summary LOCO ANTENNA APR - SEP -style 2" pivot="0" count="2" xr9:uid="{2E13FF0F-16B7-4EF3-8519-62EF71952828}">
      <tableStyleElement type="firstRowStripe" dxfId="1199"/>
      <tableStyleElement type="secondRowStripe" dxfId="1198"/>
    </tableStyle>
    <tableStyle name="Summary LOCO ANTENNA APR - SEP -style 3" pivot="0" count="2" xr9:uid="{D6799779-ED68-46EC-9C0B-CCD9B0E8AAED}">
      <tableStyleElement type="firstRowStripe" dxfId="1201"/>
      <tableStyleElement type="secondRowStripe" dxfId="1200"/>
    </tableStyle>
    <tableStyle name="Summary of UBIU Data-style" pivot="0" count="3" xr9:uid="{2C269036-C1B9-4AFB-9ACE-5D234FDA1C2B}">
      <tableStyleElement type="headerRow" dxfId="1204"/>
      <tableStyleElement type="firstRowStripe" dxfId="1203"/>
      <tableStyleElement type="secondRowStripe" dxfId="1202"/>
    </tableStyle>
    <tableStyle name="Summary of UBIU Data-style 2" pivot="0" count="2" xr9:uid="{1EDFF4AE-0D06-4673-A4D7-C6A23259CCE6}">
      <tableStyleElement type="firstRowStripe" dxfId="1206"/>
      <tableStyleElement type="secondRowStripe" dxfId="1205"/>
    </tableStyle>
    <tableStyle name="Summary of Pulse Generator-style" pivot="0" count="3" xr9:uid="{AA96D66F-C8EB-4D70-88DF-F394A6403F65}">
      <tableStyleElement type="headerRow" dxfId="1209"/>
      <tableStyleElement type="firstRowStripe" dxfId="1208"/>
      <tableStyleElement type="secondRowStripe" dxfId="1207"/>
    </tableStyle>
    <tableStyle name="NCR-style" pivot="0" count="4" xr9:uid="{C055745A-A4F5-4E9C-BD42-F2821FD7011A}">
      <tableStyleElement type="wholeTable" dxfId="1213"/>
      <tableStyleElement type="headerRow" dxfId="1212"/>
      <tableStyleElement type="firstRowStripe" dxfId="1211"/>
      <tableStyleElement type="secondRowStripe" dxfId="1210"/>
    </tableStyle>
    <tableStyle name="April onboard-style" pivot="0" count="2" xr9:uid="{48163568-AA42-42B6-8299-856AEF04C420}">
      <tableStyleElement type="firstRowStripe" dxfId="1215"/>
      <tableStyleElement type="secondRowStripe" dxfId="1214"/>
    </tableStyle>
    <tableStyle name="April onboard-style 2" pivot="0" count="2" xr9:uid="{74CA11D0-B03F-4D46-A6B9-BAA757359980}">
      <tableStyleElement type="firstRowStripe" dxfId="1217"/>
      <tableStyleElement type="secondRowStripe" dxfId="1216"/>
    </tableStyle>
    <tableStyle name="April onboard-style 3" pivot="0" count="2" xr9:uid="{D57C8C65-BA33-4AF4-AABB-C97C080659B3}">
      <tableStyleElement type="firstRowStripe" dxfId="1219"/>
      <tableStyleElement type="secondRowStripe" dxfId="1218"/>
    </tableStyle>
    <tableStyle name="EMI DATA -style" pivot="0" count="2" xr9:uid="{B56B2690-CEE1-42FD-8E49-CE4D53B47CFE}">
      <tableStyleElement type="firstRowStripe" dxfId="1221"/>
      <tableStyleElement type="secondRowStripe" dxfId="1220"/>
    </tableStyle>
    <tableStyle name="EMI DATA -style 2" pivot="0" count="2" xr9:uid="{862E0B87-6659-4098-916C-E4F59C28D085}">
      <tableStyleElement type="firstRowStripe" dxfId="1223"/>
      <tableStyleElement type="secondRowStripe" dxfId="1222"/>
    </tableStyle>
    <tableStyle name="EMI DATA -style 3" pivot="0" count="2" xr9:uid="{182BB294-50E1-461A-92BC-501D53ABC538}">
      <tableStyleElement type="firstRowStripe" dxfId="1225"/>
      <tableStyleElement type="secondRowStripe" dxfId="1224"/>
    </tableStyle>
    <tableStyle name="EMI DATA -style 4" pivot="0" count="2" xr9:uid="{D891BA8D-3C09-4DC9-A4FA-6D923E4B2009}">
      <tableStyleElement type="firstRowStripe" dxfId="1227"/>
      <tableStyleElement type="secondRowStripe" dxfId="1226"/>
    </tableStyle>
    <tableStyle name="EMI DATA -style 5" pivot="0" count="2" xr9:uid="{F8DDDFE3-EC2C-41A1-A596-0401CF2677FC}">
      <tableStyleElement type="firstRowStripe" dxfId="1229"/>
      <tableStyleElement type="secondRowStripe" dxfId="1228"/>
    </tableStyle>
    <tableStyle name="EMI DATA -style 6" pivot="0" count="2" xr9:uid="{B4490EAA-D6F1-4633-9245-FCC447B73DFA}">
      <tableStyleElement type="firstRowStripe" dxfId="1231"/>
      <tableStyleElement type="secondRowStripe" dxfId="1230"/>
    </tableStyle>
    <tableStyle name="EMI DATA -style 7" pivot="0" count="2" xr9:uid="{A3EF5093-1AB2-4395-BB6F-C6C03C41250F}">
      <tableStyleElement type="firstRowStripe" dxfId="1233"/>
      <tableStyleElement type="secondRowStripe" dxfId="1232"/>
    </tableStyle>
    <tableStyle name="EMI DATA -style 8" pivot="0" count="2" xr9:uid="{37005483-4CE5-4ECB-8E9F-DF086AD0102D}">
      <tableStyleElement type="firstRowStripe" dxfId="1235"/>
      <tableStyleElement type="secondRowStripe" dxfId="1234"/>
    </tableStyle>
    <tableStyle name="EMI DATA -style 9" pivot="0" count="2" xr9:uid="{1D554DF2-4204-45FC-8149-971E06A61AAA}">
      <tableStyleElement type="firstRowStripe" dxfId="1237"/>
      <tableStyleElement type="secondRowStripe" dxfId="1236"/>
    </tableStyle>
    <tableStyle name="June Onboard-style" pivot="0" count="2" xr9:uid="{80E3C84B-2F79-498E-B382-EB182EB68CDC}">
      <tableStyleElement type="firstRowStripe" dxfId="1239"/>
      <tableStyleElement type="secondRowStripe" dxfId="1238"/>
    </tableStyle>
    <tableStyle name="August Onboard-style" pivot="0" count="2" xr9:uid="{896F636C-9DD0-4B90-A96A-F3099FD797FA}">
      <tableStyleElement type="firstRowStripe" dxfId="1241"/>
      <tableStyleElement type="secondRowStripe" dxfId="1240"/>
    </tableStyle>
    <tableStyle name="August Onboard-style 2" pivot="0" count="2" xr9:uid="{EE7878C9-748F-4679-9FE5-0505EC5F8E82}">
      <tableStyleElement type="firstRowStripe" dxfId="1243"/>
      <tableStyleElement type="secondRowStripe" dxfId="1242"/>
    </tableStyle>
    <tableStyle name="August Onboard-style 3" pivot="0" count="2" xr9:uid="{0883C2F5-403B-46BB-85B4-E7B7F67E65EA}">
      <tableStyleElement type="firstRowStripe" dxfId="1245"/>
      <tableStyleElement type="secondRowStripe" dxfId="1244"/>
    </tableStyle>
    <tableStyle name="August Wayside-style" pivot="0" count="2" xr9:uid="{18ACBB36-52FF-4F4C-929E-A3303D48D117}">
      <tableStyleElement type="firstRowStripe" dxfId="1247"/>
      <tableStyleElement type="secondRowStripe" dxfId="1246"/>
    </tableStyle>
    <tableStyle name="August Wayside-style 2" pivot="0" count="2" xr9:uid="{D6F0C07D-D84A-48FC-9B64-97DBAF51635C}">
      <tableStyleElement type="firstRowStripe" dxfId="1249"/>
      <tableStyleElement type="secondRowStripe" dxfId="1248"/>
    </tableStyle>
    <tableStyle name="August Wayside-style 3" pivot="0" count="2" xr9:uid="{0DEF6D7C-6392-447B-B39D-74EB73E339D1}">
      <tableStyleElement type="firstRowStripe" dxfId="1251"/>
      <tableStyleElement type="secondRowStripe" dxfId="1250"/>
    </tableStyle>
    <tableStyle name="OCIP -DMI-TRAIN-18-style" pivot="0" count="2" xr9:uid="{211BD934-8548-483F-AB8D-A882723976EF}">
      <tableStyleElement type="firstRowStripe" dxfId="1253"/>
      <tableStyleElement type="secondRowStripe" dxfId="1252"/>
    </tableStyle>
    <tableStyle name="OCIP-DMI-AMRIT BHARAT-style" pivot="0" count="2" xr9:uid="{01B3C096-D9F1-45A4-98A8-D583685CDBCA}">
      <tableStyleElement type="firstRowStripe" dxfId="1255"/>
      <tableStyleElement type="secondRowStripe" dxfId="1254"/>
    </tableStyle>
    <tableStyle name="OCIP-DMI-D9LOCOMOTIVE-style" pivot="0" count="2" xr9:uid="{049025AF-F0DC-4918-953E-7E9C9ECFF3DA}">
      <tableStyleElement type="firstRowStripe" dxfId="1257"/>
      <tableStyleElement type="secondRowStripe" dxfId="1256"/>
    </tableStyle>
    <tableStyle name="STATION 96 IP-style" pivot="0" count="2" xr9:uid="{86D55394-4092-4D29-86F1-4702F35E2DBE}">
      <tableStyleElement type="firstRowStripe" dxfId="1259"/>
      <tableStyleElement type="secondRowStripe" dxfId="1258"/>
    </tableStyle>
    <tableStyle name="STATION 96 IP-style 2" pivot="0" count="2" xr9:uid="{C97CB235-A673-48FF-A2F1-6ACDF638E388}">
      <tableStyleElement type="firstRowStripe" dxfId="1261"/>
      <tableStyleElement type="secondRowStripe" dxfId="1260"/>
    </tableStyle>
    <tableStyle name="RIB E-70-style" pivot="0" count="2" xr9:uid="{E547B9D4-0533-47C2-BB59-702C1C60EB28}">
      <tableStyleElement type="firstRowStripe" dxfId="1263"/>
      <tableStyleElement type="secondRowStripe" dxfId="1262"/>
    </tableStyle>
    <tableStyle name="RIB NEW SERVICE-style" pivot="0" count="2" xr9:uid="{B2F1F606-B0C4-48B2-998E-614BF30E3E2E}">
      <tableStyleElement type="firstRowStripe" dxfId="1265"/>
      <tableStyleElement type="secondRowStripe" dxfId="1264"/>
    </tableStyle>
    <tableStyle name="STATION LAB MODEL-style" pivot="0" count="2" xr9:uid="{843E81CB-2CDF-4809-B882-8B83106581F5}">
      <tableStyleElement type="firstRowStripe" dxfId="1267"/>
      <tableStyleElement type="secondRowStripe" dxfId="1266"/>
    </tableStyle>
    <tableStyle name="STATION LAB MODEL-style 2" pivot="0" count="2" xr9:uid="{F001745B-269F-419E-95E3-E9B47C007BBC}">
      <tableStyleElement type="firstRowStripe" dxfId="1269"/>
      <tableStyleElement type="secondRowStripe" dxfId="1268"/>
    </tableStyle>
    <tableStyle name="EMI FILTER-style" pivot="0" count="2" xr9:uid="{DC93AE9F-D3D4-4F9D-82B8-1D99B228859F}">
      <tableStyleElement type="firstRowStripe" dxfId="1271"/>
      <tableStyleElement type="secondRowStripe" dxfId="1270"/>
    </tableStyle>
    <tableStyle name="EMI FILTER DIESEL -style" pivot="0" count="2" xr9:uid="{B6F0B043-0A9F-4E56-9058-19D5406510B4}">
      <tableStyleElement type="firstRowStripe" dxfId="1273"/>
      <tableStyleElement type="secondRowStripe" dxfId="1272"/>
    </tableStyle>
    <tableStyle name="EMI FILTER DIESEL -style 2" pivot="0" count="2" xr9:uid="{C03056F3-2278-4909-BAE7-12A6B8BA3A93}">
      <tableStyleElement type="firstRowStripe" dxfId="1275"/>
      <tableStyleElement type="secondRowStripe" dxfId="1274"/>
    </tableStyle>
    <tableStyle name="EMI FILTER DIESEL -style 3" pivot="0" count="2" xr9:uid="{9177F5BD-1EB8-4624-967B-36C373C03C0B}">
      <tableStyleElement type="firstRowStripe" dxfId="1277"/>
      <tableStyleElement type="secondRowStripe" dxfId="1276"/>
    </tableStyle>
    <tableStyle name="EMI FILTER DIESEL -style 4" pivot="0" count="2" xr9:uid="{65CF6D1F-7823-4E2F-9051-8BF2336B7A6C}">
      <tableStyleElement type="firstRowStripe" dxfId="1279"/>
      <tableStyleElement type="secondRowStripe" dxfId="1278"/>
    </tableStyle>
    <tableStyle name="EMI FILTER DIESEL -style 5" pivot="0" count="2" xr9:uid="{53F2C0B8-E553-45F2-A9C2-5657C9DBD5C1}">
      <tableStyleElement type="firstRowStripe" dxfId="1281"/>
      <tableStyleElement type="secondRowStripe" dxfId="1280"/>
    </tableStyle>
    <tableStyle name="EMI FILTER DIESEL -style 6" pivot="0" count="2" xr9:uid="{423013A7-6499-400E-8543-31587B6B049E}">
      <tableStyleElement type="firstRowStripe" dxfId="1283"/>
      <tableStyleElement type="secondRowStripe" dxfId="1282"/>
    </tableStyle>
    <tableStyle name="EMI FILTER DIESEL -style 7" pivot="0" count="2" xr9:uid="{BBFED50F-2F4F-4E19-8C26-60DED58A8D7E}">
      <tableStyleElement type="firstRowStripe" dxfId="1285"/>
      <tableStyleElement type="secondRowStripe" dxfId="1284"/>
    </tableStyle>
    <tableStyle name="EMI FILTER DIESEL -style 8" pivot="0" count="2" xr9:uid="{904D972E-4950-4F3D-B0ED-D8881B7DF8C4}">
      <tableStyleElement type="firstRowStripe" dxfId="1287"/>
      <tableStyleElement type="secondRowStripe" dxfId="1286"/>
    </tableStyle>
    <tableStyle name="EMI FILTER DIESEL -style 9" pivot="0" count="2" xr9:uid="{2FC81BC7-CD01-4CDD-AEA1-B598BEDB4605}">
      <tableStyleElement type="firstRowStripe" dxfId="1289"/>
      <tableStyleElement type="secondRowStripe" dxfId="1288"/>
    </tableStyle>
    <tableStyle name="EMI FILTER DIESEL -style 10" pivot="0" count="2" xr9:uid="{392B2443-7966-4AC9-8C59-0D111D5CE0D7}">
      <tableStyleElement type="firstRowStripe" dxfId="1291"/>
      <tableStyleElement type="secondRowStripe" dxfId="1290"/>
    </tableStyle>
    <tableStyle name="EMI FILTER DIESEL -style 11" pivot="0" count="2" xr9:uid="{1AE8FE2E-5366-4507-9AB1-ACDD2B796FA2}">
      <tableStyleElement type="firstRowStripe" dxfId="1293"/>
      <tableStyleElement type="secondRowStripe" dxfId="1292"/>
    </tableStyle>
    <tableStyle name="EMI FILTER DIESEL -style 12" pivot="0" count="2" xr9:uid="{2D5585CD-EF8D-4DAC-8159-52709AEE9B34}">
      <tableStyleElement type="firstRowStripe" dxfId="1295"/>
      <tableStyleElement type="secondRowStripe" dxfId="1294"/>
    </tableStyle>
    <tableStyle name="EMI FILTER DIESEL -style 13" pivot="0" count="2" xr9:uid="{E8C0EBA4-140D-47CA-A8EA-78D31D07CB0B}">
      <tableStyleElement type="firstRowStripe" dxfId="1297"/>
      <tableStyleElement type="secondRowStripe" dxfId="1296"/>
    </tableStyle>
    <tableStyle name="EMI FILTER DIESEL -style 14" pivot="0" count="2" xr9:uid="{5C2248B1-B5F5-4EE1-9B13-543DE36536AD}">
      <tableStyleElement type="firstRowStripe" dxfId="1299"/>
      <tableStyleElement type="secondRowStripe" dxfId="1298"/>
    </tableStyle>
    <tableStyle name="EMI FILTER DIESEL -style 15" pivot="0" count="2" xr9:uid="{FA273AFD-80C1-403F-8487-F4A988B7E0CA}">
      <tableStyleElement type="firstRowStripe" dxfId="1301"/>
      <tableStyleElement type="secondRowStripe" dxfId="1300"/>
    </tableStyle>
    <tableStyle name="EMI FILTER DIESEL -style 16" pivot="0" count="2" xr9:uid="{E92D8055-CC25-406B-B19D-5DE92B22E93D}">
      <tableStyleElement type="firstRowStripe" dxfId="1303"/>
      <tableStyleElement type="secondRowStripe" dxfId="1302"/>
    </tableStyle>
    <tableStyle name="EMI FILTER DIESEL -style 17" pivot="0" count="2" xr9:uid="{4F066312-9488-400B-9F26-D93B8F3E27F3}">
      <tableStyleElement type="firstRowStripe" dxfId="1305"/>
      <tableStyleElement type="secondRowStripe" dxfId="1304"/>
    </tableStyle>
    <tableStyle name="EMI FILTER DIESEL -style 18" pivot="0" count="2" xr9:uid="{3B4EA3DC-FD9D-402B-A5C8-6F8B94D0BA57}">
      <tableStyleElement type="firstRowStripe" dxfId="1307"/>
      <tableStyleElement type="secondRowStripe" dxfId="1306"/>
    </tableStyle>
    <tableStyle name="EMI FILTER DIESEL -style 19" pivot="0" count="2" xr9:uid="{FD6D4302-48B8-42EC-998B-D1BBA5529E3F}">
      <tableStyleElement type="firstRowStripe" dxfId="1309"/>
      <tableStyleElement type="secondRowStripe" dxfId="1308"/>
    </tableStyle>
    <tableStyle name="EMI FILTER DIESEL -style 20" pivot="0" count="2" xr9:uid="{3B2B1F74-23C1-4E2C-803E-6796A438FCF1}">
      <tableStyleElement type="firstRowStripe" dxfId="1311"/>
      <tableStyleElement type="secondRowStripe" dxfId="1310"/>
    </tableStyle>
    <tableStyle name="EMI FILTER DIESEL -style 21" pivot="0" count="2" xr9:uid="{5994617D-892D-454C-AAC1-C7E83C7B6F3F}">
      <tableStyleElement type="firstRowStripe" dxfId="1313"/>
      <tableStyleElement type="secondRowStripe" dxfId="1312"/>
    </tableStyle>
    <tableStyle name="EMI FILTER DIESEL -style 22" pivot="0" count="2" xr9:uid="{6B45F942-4B7C-45CC-8D69-097D071A359C}">
      <tableStyleElement type="firstRowStripe" dxfId="1315"/>
      <tableStyleElement type="secondRowStripe" dxfId="1314"/>
    </tableStyle>
    <tableStyle name="EMI FILTER DIESEL -style 23" pivot="0" count="2" xr9:uid="{EEB96A81-AFE2-4D21-862F-F3194A67E5EF}">
      <tableStyleElement type="firstRowStripe" dxfId="1317"/>
      <tableStyleElement type="secondRowStripe" dxfId="1316"/>
    </tableStyle>
    <tableStyle name="EMI FILTER DIESEL -style 24" pivot="0" count="2" xr9:uid="{20EF0C54-2672-492C-AE01-22380446BCE8}">
      <tableStyleElement type="firstRowStripe" dxfId="1319"/>
      <tableStyleElement type="secondRowStripe" dxfId="1318"/>
    </tableStyle>
    <tableStyle name="EMI FILTER DIESEL -style 25" pivot="0" count="2" xr9:uid="{91B2B429-8C8F-44AA-89A5-B3827AF19661}">
      <tableStyleElement type="firstRowStripe" dxfId="1321"/>
      <tableStyleElement type="secondRowStripe" dxfId="1320"/>
    </tableStyle>
    <tableStyle name="EMI FILTER DIESEL -style 26" pivot="0" count="2" xr9:uid="{A07846F0-CC10-4F9C-9055-F0B7E3E09A7B}">
      <tableStyleElement type="firstRowStripe" dxfId="1323"/>
      <tableStyleElement type="secondRowStripe" dxfId="1322"/>
    </tableStyle>
    <tableStyle name="EMI FILTER DIESEL -style 27" pivot="0" count="2" xr9:uid="{DA1E601F-7EA9-4937-BF36-BDF70E519E8D}">
      <tableStyleElement type="firstRowStripe" dxfId="1325"/>
      <tableStyleElement type="secondRowStripe" dxfId="1324"/>
    </tableStyle>
    <tableStyle name="EMI FILTER DIESEL -style 28" pivot="0" count="2" xr9:uid="{5BF8E593-BF41-451C-B31E-163D76A6D564}">
      <tableStyleElement type="firstRowStripe" dxfId="1327"/>
      <tableStyleElement type="secondRowStripe" dxfId="1326"/>
    </tableStyle>
    <tableStyle name="EMI FILTER DIESEL -style 29" pivot="0" count="2" xr9:uid="{7D1AFB30-EB86-45DB-9DBB-AE9F08C669EB}">
      <tableStyleElement type="firstRowStripe" dxfId="1329"/>
      <tableStyleElement type="secondRowStripe" dxfId="1328"/>
    </tableStyle>
    <tableStyle name="EMI FILTER DIESEL -style 30" pivot="0" count="2" xr9:uid="{A8A6B876-F961-4735-8876-493525007966}">
      <tableStyleElement type="firstRowStripe" dxfId="1331"/>
      <tableStyleElement type="secondRowStripe" dxfId="1330"/>
    </tableStyle>
    <tableStyle name="EMI FILTER DIESEL -style 31" pivot="0" count="2" xr9:uid="{B757E28A-AF45-4C71-A2B3-D67E5D4FE4D1}">
      <tableStyleElement type="firstRowStripe" dxfId="1333"/>
      <tableStyleElement type="secondRowStripe" dxfId="1332"/>
    </tableStyle>
    <tableStyle name="EMI FILTER DIESEL -style 32" pivot="0" count="2" xr9:uid="{AD3FE07D-4623-42C6-8DE8-90A036C84507}">
      <tableStyleElement type="firstRowStripe" dxfId="1335"/>
      <tableStyleElement type="secondRowStripe" dxfId="1334"/>
    </tableStyle>
    <tableStyle name="EMI FILTER DIESEL -style 33" pivot="0" count="2" xr9:uid="{15802BC7-1F79-488E-9FAF-F4CC6ECDE610}">
      <tableStyleElement type="firstRowStripe" dxfId="1337"/>
      <tableStyleElement type="secondRowStripe" dxfId="1336"/>
    </tableStyle>
    <tableStyle name="EMI FILTER DIESEL -style 34" pivot="0" count="2" xr9:uid="{97222DB2-4D47-4B40-BAC4-E966DE37501C}">
      <tableStyleElement type="firstRowStripe" dxfId="1339"/>
      <tableStyleElement type="secondRowStripe" dxfId="1338"/>
    </tableStyle>
    <tableStyle name="EMI FILTER DIESEL -style 35" pivot="0" count="2" xr9:uid="{057F521D-0223-4B7F-A3D9-3417CBBE318A}">
      <tableStyleElement type="firstRowStripe" dxfId="1341"/>
      <tableStyleElement type="secondRowStripe" dxfId="1340"/>
    </tableStyle>
    <tableStyle name="EMI FILTER DIESEL -style 36" pivot="0" count="2" xr9:uid="{89D40512-ADF3-4B36-A7CC-B50BF0942B11}">
      <tableStyleElement type="firstRowStripe" dxfId="1343"/>
      <tableStyleElement type="secondRowStripe" dxfId="1342"/>
    </tableStyle>
    <tableStyle name="EMI FILTER DIESEL -style 37" pivot="0" count="2" xr9:uid="{EAC57D82-8AD4-485D-A5B8-55AA6D619045}">
      <tableStyleElement type="firstRowStripe" dxfId="1345"/>
      <tableStyleElement type="secondRowStripe" dxfId="1344"/>
    </tableStyle>
    <tableStyle name="EMI FILTER DIESEL -style 38" pivot="0" count="2" xr9:uid="{F1227AEB-A173-45C3-96F4-68CC0E90F62C}">
      <tableStyleElement type="firstRowStripe" dxfId="1347"/>
      <tableStyleElement type="secondRowStripe" dxfId="1346"/>
    </tableStyle>
    <tableStyle name="EMI FILTER DIESEL -style 39" pivot="0" count="2" xr9:uid="{66B90A87-F5F1-4552-9D08-1C8870BF215F}">
      <tableStyleElement type="firstRowStripe" dxfId="1349"/>
      <tableStyleElement type="secondRowStripe" dxfId="1348"/>
    </tableStyle>
    <tableStyle name="EMI FILTER DIESEL -style 40" pivot="0" count="2" xr9:uid="{306F73F5-51B9-4AAF-A487-28EE69921B5B}">
      <tableStyleElement type="firstRowStripe" dxfId="1351"/>
      <tableStyleElement type="secondRowStripe" dxfId="1350"/>
    </tableStyle>
    <tableStyle name="EMI FILTER DIESEL -style 41" pivot="0" count="2" xr9:uid="{4AEE21CF-E8B4-4712-8EDE-78E0E98BC8F1}">
      <tableStyleElement type="firstRowStripe" dxfId="1353"/>
      <tableStyleElement type="secondRowStripe" dxfId="1352"/>
    </tableStyle>
    <tableStyle name="EMI FILTER DIESEL -style 42" pivot="0" count="2" xr9:uid="{234F0E5E-1082-4E25-96CC-428FB0EC7D2D}">
      <tableStyleElement type="firstRowStripe" dxfId="1355"/>
      <tableStyleElement type="secondRowStripe" dxfId="1354"/>
    </tableStyle>
    <tableStyle name="EMI FILTER DIESEL -style 43" pivot="0" count="2" xr9:uid="{1E53BE66-53F0-40AD-93E7-2055F47ACE4D}">
      <tableStyleElement type="firstRowStripe" dxfId="1357"/>
      <tableStyleElement type="secondRowStripe" dxfId="1356"/>
    </tableStyle>
    <tableStyle name="EMI FILTER DIESEL -style 44" pivot="0" count="2" xr9:uid="{6A24BEA6-B454-462C-B5BE-C34880641EC6}">
      <tableStyleElement type="firstRowStripe" dxfId="1359"/>
      <tableStyleElement type="secondRowStripe" dxfId="1358"/>
    </tableStyle>
    <tableStyle name="EMI FILTER DIESEL -style 45" pivot="0" count="2" xr9:uid="{5C03E519-30D6-42FB-9F5F-EF0D504AAA6B}">
      <tableStyleElement type="firstRowStripe" dxfId="1361"/>
      <tableStyleElement type="secondRowStripe" dxfId="1360"/>
    </tableStyle>
    <tableStyle name="EMI FILTER DIESEL -style 46" pivot="0" count="2" xr9:uid="{6BC76AD2-7BBB-44D3-A210-4DB1A67E01A6}">
      <tableStyleElement type="firstRowStripe" dxfId="1363"/>
      <tableStyleElement type="secondRowStripe" dxfId="1362"/>
    </tableStyle>
    <tableStyle name="EMI FILTER DIESEL -style 47" pivot="0" count="2" xr9:uid="{8C291D75-CD83-421D-BB92-305747BF6867}">
      <tableStyleElement type="firstRowStripe" dxfId="1365"/>
      <tableStyleElement type="secondRowStripe" dxfId="1364"/>
    </tableStyle>
    <tableStyle name="EMI FILTER DIESEL -style 48" pivot="0" count="2" xr9:uid="{E2AD1E7F-8EC7-40E0-A5A6-79F5673C4069}">
      <tableStyleElement type="firstRowStripe" dxfId="1367"/>
      <tableStyleElement type="secondRowStripe" dxfId="1366"/>
    </tableStyle>
    <tableStyle name="EMI FILTER DIESEL -style 49" pivot="0" count="2" xr9:uid="{DB011C98-8FAD-4D2C-9658-80F87858B6C7}">
      <tableStyleElement type="firstRowStripe" dxfId="1369"/>
      <tableStyleElement type="secondRowStripe" dxfId="1368"/>
    </tableStyle>
    <tableStyle name="EMI FILTER DIESEL -style 50" pivot="0" count="2" xr9:uid="{7956EFE5-2050-4B1A-8CCA-A91FDC5ADFF9}">
      <tableStyleElement type="firstRowStripe" dxfId="1371"/>
      <tableStyleElement type="secondRowStripe" dxfId="1370"/>
    </tableStyle>
    <tableStyle name="EMI FILTER DIESEL -style 51" pivot="0" count="2" xr9:uid="{5FD5130F-E5A3-4AB7-A521-C5A87129F7F8}">
      <tableStyleElement type="firstRowStripe" dxfId="1373"/>
      <tableStyleElement type="secondRowStripe" dxfId="1372"/>
    </tableStyle>
    <tableStyle name="EMI FILTER DIESEL -style 52" pivot="0" count="2" xr9:uid="{D74DCA2B-0AC5-4066-804A-F540DBD79F3C}">
      <tableStyleElement type="firstRowStripe" dxfId="1375"/>
      <tableStyleElement type="secondRowStripe" dxfId="1374"/>
    </tableStyle>
    <tableStyle name="EMI FILTER DIESEL -style 53" pivot="0" count="2" xr9:uid="{AA792342-36DE-4680-95D3-BA7B38E260F5}">
      <tableStyleElement type="firstRowStripe" dxfId="1377"/>
      <tableStyleElement type="secondRowStripe" dxfId="1376"/>
    </tableStyle>
    <tableStyle name="EMI FILTER DIESEL -style 54" pivot="0" count="2" xr9:uid="{51C110A0-EF95-4FC3-922A-162B52DEAD24}">
      <tableStyleElement type="firstRowStripe" dxfId="1379"/>
      <tableStyleElement type="secondRowStripe" dxfId="1378"/>
    </tableStyle>
    <tableStyle name="EMI FILTER DIESEL -style 55" pivot="0" count="2" xr9:uid="{68DCF368-A089-4071-A3C6-724A5EE57BCE}">
      <tableStyleElement type="firstRowStripe" dxfId="1381"/>
      <tableStyleElement type="secondRowStripe" dxfId="1380"/>
    </tableStyle>
    <tableStyle name="EMI FILTER DIESEL -style 56" pivot="0" count="2" xr9:uid="{48120011-74C2-45B5-B5DD-0F99A4E3A5F3}">
      <tableStyleElement type="firstRowStripe" dxfId="1383"/>
      <tableStyleElement type="secondRowStripe" dxfId="1382"/>
    </tableStyle>
    <tableStyle name="EMI FILTER DIESEL -style 57" pivot="0" count="2" xr9:uid="{4FD79727-C396-4F62-BAC7-437AFE6B1994}">
      <tableStyleElement type="firstRowStripe" dxfId="1385"/>
      <tableStyleElement type="secondRowStripe" dxfId="1384"/>
    </tableStyle>
    <tableStyle name="EMI FILTER DIESEL -style 58" pivot="0" count="2" xr9:uid="{78C6880D-AF87-4190-B208-F39A842B8E73}">
      <tableStyleElement type="firstRowStripe" dxfId="1387"/>
      <tableStyleElement type="secondRowStripe" dxfId="1386"/>
    </tableStyle>
    <tableStyle name="EMI FILTER DIESEL -style 59" pivot="0" count="2" xr9:uid="{629357D4-0495-4827-AD6D-2F264206748D}">
      <tableStyleElement type="firstRowStripe" dxfId="1389"/>
      <tableStyleElement type="secondRowStripe" dxfId="1388"/>
    </tableStyle>
    <tableStyle name="EMI FILTER DIESEL -style 60" pivot="0" count="2" xr9:uid="{BBE137CC-DF18-422B-84DF-9C135BFB82FC}">
      <tableStyleElement type="firstRowStripe" dxfId="1391"/>
      <tableStyleElement type="secondRowStripe" dxfId="1390"/>
    </tableStyle>
    <tableStyle name="EMI FILTER DIESEL -style 61" pivot="0" count="2" xr9:uid="{0191DB72-9D2E-475E-8CB0-445A8B46AAB7}">
      <tableStyleElement type="firstRowStripe" dxfId="1393"/>
      <tableStyleElement type="secondRowStripe" dxfId="1392"/>
    </tableStyle>
    <tableStyle name="EMI FILTER DIESEL -style 62" pivot="0" count="2" xr9:uid="{3A53B338-9104-43D7-8700-82DA4F3DEDB6}">
      <tableStyleElement type="firstRowStripe" dxfId="1395"/>
      <tableStyleElement type="secondRowStripe" dxfId="1394"/>
    </tableStyle>
    <tableStyle name="EMI FILTER DIESEL -style 63" pivot="0" count="2" xr9:uid="{63266264-A523-4497-A9F2-EA5B66F11E77}">
      <tableStyleElement type="firstRowStripe" dxfId="1397"/>
      <tableStyleElement type="secondRowStripe" dxfId="1396"/>
    </tableStyle>
    <tableStyle name="EMI FILTER DIESEL -style 64" pivot="0" count="2" xr9:uid="{7B9C03BF-C1EE-43F6-9711-A9B0917DB020}">
      <tableStyleElement type="firstRowStripe" dxfId="1399"/>
      <tableStyleElement type="secondRowStripe" dxfId="1398"/>
    </tableStyle>
    <tableStyle name="EMI FILTER DIESEL -style 65" pivot="0" count="2" xr9:uid="{18849A93-0BED-45B6-806E-0656293FCF1D}">
      <tableStyleElement type="firstRowStripe" dxfId="1401"/>
      <tableStyleElement type="secondRowStripe" dxfId="1400"/>
    </tableStyle>
    <tableStyle name="EMI FILTER DIESEL -style 66" pivot="0" count="2" xr9:uid="{3FE75F25-2456-46F7-9705-817C7EAB6740}">
      <tableStyleElement type="firstRowStripe" dxfId="1403"/>
      <tableStyleElement type="secondRowStripe" dxfId="1402"/>
    </tableStyle>
    <tableStyle name="EMI FILTER DIESEL -style 67" pivot="0" count="2" xr9:uid="{8350449C-C6AB-4F96-A24F-DD30B0C67C38}">
      <tableStyleElement type="firstRowStripe" dxfId="1405"/>
      <tableStyleElement type="secondRowStripe" dxfId="1404"/>
    </tableStyle>
    <tableStyle name="EMI FILTER DIESEL -style 68" pivot="0" count="2" xr9:uid="{58AD0FFF-8154-468E-864D-50FB460A5D75}">
      <tableStyleElement type="firstRowStripe" dxfId="1407"/>
      <tableStyleElement type="secondRowStripe" dxfId="1406"/>
    </tableStyle>
    <tableStyle name="EMI FILTER DIESEL -style 69" pivot="0" count="2" xr9:uid="{8573DB8D-7F83-4E5A-9389-C776FAC94F54}">
      <tableStyleElement type="firstRowStripe" dxfId="1409"/>
      <tableStyleElement type="secondRowStripe" dxfId="1408"/>
    </tableStyle>
    <tableStyle name="EMI FILTER DIESEL -style 70" pivot="0" count="2" xr9:uid="{73144830-9F35-4FF2-AF69-73129CFD68DF}">
      <tableStyleElement type="firstRowStripe" dxfId="1411"/>
      <tableStyleElement type="secondRowStripe" dxfId="1410"/>
    </tableStyle>
    <tableStyle name="EMI FILTER DIESEL -style 71" pivot="0" count="2" xr9:uid="{52C766F1-59C5-4036-B15E-06277C2B81C2}">
      <tableStyleElement type="firstRowStripe" dxfId="1413"/>
      <tableStyleElement type="secondRowStripe" dxfId="1412"/>
    </tableStyle>
    <tableStyle name="EMI FILTER DIESEL -style 72" pivot="0" count="2" xr9:uid="{E8E82DF0-7FE3-4723-BF69-979D715712D6}">
      <tableStyleElement type="firstRowStripe" dxfId="1415"/>
      <tableStyleElement type="secondRowStripe" dxfId="1414"/>
    </tableStyle>
    <tableStyle name="EMI FILTER DIESEL -style 73" pivot="0" count="2" xr9:uid="{6B23A403-FDF0-42E4-8174-61AD02D9BF9E}">
      <tableStyleElement type="firstRowStripe" dxfId="1417"/>
      <tableStyleElement type="secondRowStripe" dxfId="1416"/>
    </tableStyle>
    <tableStyle name="EMI FILTER DIESEL -style 74" pivot="0" count="2" xr9:uid="{7BAD586C-5053-4C91-8293-4166ADE27158}">
      <tableStyleElement type="firstRowStripe" dxfId="1419"/>
      <tableStyleElement type="secondRowStripe" dxfId="1418"/>
    </tableStyle>
    <tableStyle name="EMI FILTER DIESEL -style 75" pivot="0" count="2" xr9:uid="{9E521AB0-3671-4250-BFCE-D72F97A6D606}">
      <tableStyleElement type="firstRowStripe" dxfId="1421"/>
      <tableStyleElement type="secondRowStripe" dxfId="1420"/>
    </tableStyle>
    <tableStyle name="EMI FILTER DIESEL -style 76" pivot="0" count="2" xr9:uid="{B38CE047-1C7F-4766-B015-2E8752A0FF7F}">
      <tableStyleElement type="firstRowStripe" dxfId="1423"/>
      <tableStyleElement type="secondRowStripe" dxfId="1422"/>
    </tableStyle>
    <tableStyle name="EMI FILTER DIESEL -style 77" pivot="0" count="2" xr9:uid="{6EC67C17-0A97-45BF-9440-F74A90069C00}">
      <tableStyleElement type="firstRowStripe" dxfId="1425"/>
      <tableStyleElement type="secondRowStripe" dxfId="1424"/>
    </tableStyle>
    <tableStyle name="EMI FILTER DIESEL -style 78" pivot="0" count="2" xr9:uid="{59103E30-892F-4BFE-9CC3-B5AF9B21FD7B}">
      <tableStyleElement type="firstRowStripe" dxfId="1427"/>
      <tableStyleElement type="secondRowStripe" dxfId="1426"/>
    </tableStyle>
    <tableStyle name="EMI FILTER DIESEL -style 79" pivot="0" count="2" xr9:uid="{B0B4EF19-3CB9-4950-AAE4-F82CC6CD460E}">
      <tableStyleElement type="firstRowStripe" dxfId="1429"/>
      <tableStyleElement type="secondRowStripe" dxfId="1428"/>
    </tableStyle>
    <tableStyle name="EMI FILTER DIESEL -style 80" pivot="0" count="2" xr9:uid="{533A4212-D978-44AD-80BE-3710EC340AD7}">
      <tableStyleElement type="firstRowStripe" dxfId="1431"/>
      <tableStyleElement type="secondRowStripe" dxfId="1430"/>
    </tableStyle>
    <tableStyle name="EMI FILTER DIESEL -style 81" pivot="0" count="2" xr9:uid="{48875682-9631-4CA7-88C4-F0C7DDDD8E42}">
      <tableStyleElement type="firstRowStripe" dxfId="1433"/>
      <tableStyleElement type="secondRowStripe" dxfId="1432"/>
    </tableStyle>
    <tableStyle name="EMI FILTER DIESEL -style 82" pivot="0" count="2" xr9:uid="{F4C06A25-64AC-49BB-84F8-18E90B7C4641}">
      <tableStyleElement type="firstRowStripe" dxfId="1435"/>
      <tableStyleElement type="secondRowStripe" dxfId="1434"/>
    </tableStyle>
    <tableStyle name="EMI FILTER DIESEL -style 83" pivot="0" count="2" xr9:uid="{96D0D84A-A2A2-4F50-9FA8-C3A86828D841}">
      <tableStyleElement type="firstRowStripe" dxfId="1437"/>
      <tableStyleElement type="secondRowStripe" dxfId="1436"/>
    </tableStyle>
    <tableStyle name="EMI FILTER DIESEL -style 84" pivot="0" count="2" xr9:uid="{A1957DD7-2F01-44A3-9B85-423733AAD17C}">
      <tableStyleElement type="firstRowStripe" dxfId="1439"/>
      <tableStyleElement type="secondRowStripe" dxfId="1438"/>
    </tableStyle>
    <tableStyle name="EMI FILTER DIESEL -style 85" pivot="0" count="2" xr9:uid="{7FC3C091-C04B-4694-9EB7-F664C7229856}">
      <tableStyleElement type="firstRowStripe" dxfId="1441"/>
      <tableStyleElement type="secondRowStripe" dxfId="1440"/>
    </tableStyle>
    <tableStyle name="EMI FILTER DIESEL -style 86" pivot="0" count="2" xr9:uid="{A0ECACF4-F483-42AF-A5EA-74DD51F7FD49}">
      <tableStyleElement type="firstRowStripe" dxfId="1443"/>
      <tableStyleElement type="secondRowStripe" dxfId="1442"/>
    </tableStyle>
    <tableStyle name="EMI FILTER DIESEL -style 87" pivot="0" count="2" xr9:uid="{12F86620-4FE8-4F2C-9F5A-364C9E3E1480}">
      <tableStyleElement type="firstRowStripe" dxfId="1445"/>
      <tableStyleElement type="secondRowStripe" dxfId="1444"/>
    </tableStyle>
    <tableStyle name="EMI FILTER DIESEL -style 88" pivot="0" count="2" xr9:uid="{07E3D775-69B8-49D6-9941-62C5D1D51C0A}">
      <tableStyleElement type="firstRowStripe" dxfId="1447"/>
      <tableStyleElement type="secondRowStripe" dxfId="1446"/>
    </tableStyle>
    <tableStyle name="EMI FILTER DIESEL -style 89" pivot="0" count="2" xr9:uid="{4B9FB3C2-64AC-4DAF-A277-70CCC6587FA0}">
      <tableStyleElement type="firstRowStripe" dxfId="1449"/>
      <tableStyleElement type="secondRowStripe" dxfId="1448"/>
    </tableStyle>
    <tableStyle name="EMI FILTER DIESEL -style 90" pivot="0" count="2" xr9:uid="{82BE34DD-AB99-4937-B003-724206B08CA8}">
      <tableStyleElement type="firstRowStripe" dxfId="1451"/>
      <tableStyleElement type="secondRowStripe" dxfId="1450"/>
    </tableStyle>
    <tableStyle name="EMI FILTER DIESEL -style 91" pivot="0" count="2" xr9:uid="{65184BC5-C1DA-463B-B5BD-9E3AC07DCFD4}">
      <tableStyleElement type="firstRowStripe" dxfId="1453"/>
      <tableStyleElement type="secondRowStripe" dxfId="1452"/>
    </tableStyle>
    <tableStyle name="EMI FILTER DIESEL -style 92" pivot="0" count="2" xr9:uid="{671537FB-0205-4268-9804-0C4CE9056646}">
      <tableStyleElement type="firstRowStripe" dxfId="1455"/>
      <tableStyleElement type="secondRowStripe" dxfId="1454"/>
    </tableStyle>
    <tableStyle name="EMI FILTER DIESEL -style 93" pivot="0" count="2" xr9:uid="{BBAD630C-D863-4EF2-81A4-023CFCD25375}">
      <tableStyleElement type="firstRowStripe" dxfId="1457"/>
      <tableStyleElement type="secondRowStripe" dxfId="1456"/>
    </tableStyle>
    <tableStyle name="EMI FILTER DIESEL -style 94" pivot="0" count="2" xr9:uid="{7298A939-A958-435E-B114-46889BC5A457}">
      <tableStyleElement type="firstRowStripe" dxfId="1459"/>
      <tableStyleElement type="secondRowStripe" dxfId="1458"/>
    </tableStyle>
    <tableStyle name="EMI FILTER DIESEL -style 95" pivot="0" count="2" xr9:uid="{91400939-AFAE-4249-B483-182BEC7BB048}">
      <tableStyleElement type="firstRowStripe" dxfId="1461"/>
      <tableStyleElement type="secondRowStripe" dxfId="1460"/>
    </tableStyle>
    <tableStyle name="EMI FILTER DIESEL -style 96" pivot="0" count="2" xr9:uid="{2A68677B-BB18-46E4-A165-DAFF2A34E907}">
      <tableStyleElement type="firstRowStripe" dxfId="1463"/>
      <tableStyleElement type="secondRowStripe" dxfId="1462"/>
    </tableStyle>
    <tableStyle name="EMI FILTER DIESEL -style 97" pivot="0" count="2" xr9:uid="{6C732F41-50D6-469B-8EB3-35DD621153FC}">
      <tableStyleElement type="firstRowStripe" dxfId="1465"/>
      <tableStyleElement type="secondRowStripe" dxfId="1464"/>
    </tableStyle>
    <tableStyle name="EMI FILTER DIESEL -style 98" pivot="0" count="2" xr9:uid="{6D74CF62-87F6-4E26-BEC4-F5FE93C5B201}">
      <tableStyleElement type="firstRowStripe" dxfId="1467"/>
      <tableStyleElement type="secondRowStripe" dxfId="1466"/>
    </tableStyle>
    <tableStyle name="EMI FILTER DIESEL -style 99" pivot="0" count="2" xr9:uid="{086F7C45-2061-4C42-8D12-6D1F550BA997}">
      <tableStyleElement type="firstRowStripe" dxfId="1469"/>
      <tableStyleElement type="secondRowStripe" dxfId="1468"/>
    </tableStyle>
    <tableStyle name="EMI FILTER DIESEL -style 100" pivot="0" count="2" xr9:uid="{2E42B48E-9206-4C91-AB3F-C017E4058687}">
      <tableStyleElement type="firstRowStripe" dxfId="1471"/>
      <tableStyleElement type="secondRowStripe" dxfId="1470"/>
    </tableStyle>
    <tableStyle name="EMI FILTER DIESEL -style 101" pivot="0" count="2" xr9:uid="{1DDD6FD6-5F7E-4A57-BEE3-9D03FAFDF8B2}">
      <tableStyleElement type="firstRowStripe" dxfId="1473"/>
      <tableStyleElement type="secondRowStripe" dxfId="1472"/>
    </tableStyle>
    <tableStyle name="EMI FILTER DIESEL -style 102" pivot="0" count="2" xr9:uid="{F104F374-C124-4C98-928A-2DFE56CFADD4}">
      <tableStyleElement type="firstRowStripe" dxfId="1475"/>
      <tableStyleElement type="secondRowStripe" dxfId="1474"/>
    </tableStyle>
    <tableStyle name="EMI FILTER DIESEL -style 103" pivot="0" count="2" xr9:uid="{52B8D3BD-6F0B-4600-A7ED-32BD5E37E26D}">
      <tableStyleElement type="firstRowStripe" dxfId="1477"/>
      <tableStyleElement type="secondRowStripe" dxfId="1476"/>
    </tableStyle>
    <tableStyle name="EMI FILTER DIESEL -style 104" pivot="0" count="2" xr9:uid="{BAF1AA7A-5F9A-42F4-BD99-78B9C7A07C8A}">
      <tableStyleElement type="firstRowStripe" dxfId="1479"/>
      <tableStyleElement type="secondRowStripe" dxfId="1478"/>
    </tableStyle>
    <tableStyle name="EMI FILTER DIESEL -style 105" pivot="0" count="2" xr9:uid="{FC1D419B-8615-4654-843B-14825AE8EACF}">
      <tableStyleElement type="firstRowStripe" dxfId="1481"/>
      <tableStyleElement type="secondRowStripe" dxfId="1480"/>
    </tableStyle>
    <tableStyle name="EMI FILTER DIESEL -style 106" pivot="0" count="2" xr9:uid="{08D29C57-EB46-4B1A-9710-0F1763C1155A}">
      <tableStyleElement type="firstRowStripe" dxfId="1483"/>
      <tableStyleElement type="secondRowStripe" dxfId="1482"/>
    </tableStyle>
    <tableStyle name="EMI FILTER DIESEL -style 107" pivot="0" count="2" xr9:uid="{6B093251-CD7F-480F-ABA5-B7A167D5ED54}">
      <tableStyleElement type="firstRowStripe" dxfId="1485"/>
      <tableStyleElement type="secondRowStripe" dxfId="1484"/>
    </tableStyle>
    <tableStyle name="EMI FILTER DIESEL -style 108" pivot="0" count="2" xr9:uid="{6BFE5603-C945-451C-AB4C-9B130A3BAF34}">
      <tableStyleElement type="firstRowStripe" dxfId="1487"/>
      <tableStyleElement type="secondRowStripe" dxfId="1486"/>
    </tableStyle>
    <tableStyle name="EMI FILTER DIESEL -style 109" pivot="0" count="2" xr9:uid="{6BAA6D45-FDEA-4B1A-8014-552917B1F54D}">
      <tableStyleElement type="firstRowStripe" dxfId="1489"/>
      <tableStyleElement type="secondRowStripe" dxfId="1488"/>
    </tableStyle>
    <tableStyle name="EMI FILTER DIESEL -style 110" pivot="0" count="2" xr9:uid="{6F310D85-600C-4B7B-A69D-62A2F8768156}">
      <tableStyleElement type="firstRowStripe" dxfId="1491"/>
      <tableStyleElement type="secondRowStripe" dxfId="1490"/>
    </tableStyle>
    <tableStyle name="EMI FILTER DIESEL -style 111" pivot="0" count="2" xr9:uid="{CA6845A4-DB38-4382-8F6D-EFC0D818F73D}">
      <tableStyleElement type="firstRowStripe" dxfId="1493"/>
      <tableStyleElement type="secondRowStripe" dxfId="1492"/>
    </tableStyle>
    <tableStyle name="EMI FILTER DIESEL -style 112" pivot="0" count="2" xr9:uid="{A3B2D3DB-E9E1-4F8B-9BC7-7D124552CD0E}">
      <tableStyleElement type="firstRowStripe" dxfId="1495"/>
      <tableStyleElement type="secondRowStripe" dxfId="1494"/>
    </tableStyle>
    <tableStyle name="EMI FILTER DIESEL -style 113" pivot="0" count="3" xr9:uid="{4A81EC68-8B70-4851-B3CE-7E21CC042941}">
      <tableStyleElement type="headerRow" dxfId="1498"/>
      <tableStyleElement type="firstRowStripe" dxfId="1497"/>
      <tableStyleElement type="secondRowStripe" dxfId="1496"/>
    </tableStyle>
    <tableStyle name="EMI FILTER DIESEL -style 114" pivot="0" count="3" xr9:uid="{469E1D31-E10B-4AA7-A098-78CD3DD2304C}">
      <tableStyleElement type="headerRow" dxfId="1501"/>
      <tableStyleElement type="firstRowStripe" dxfId="1500"/>
      <tableStyleElement type="secondRowStripe" dxfId="1499"/>
    </tableStyle>
    <tableStyle name="EMI FILTER DIESEL -style 115" pivot="0" count="2" xr9:uid="{E42246A6-AC09-496B-A246-A7D3D3A5178F}">
      <tableStyleElement type="firstRowStripe" dxfId="1503"/>
      <tableStyleElement type="secondRowStripe" dxfId="1502"/>
    </tableStyle>
    <tableStyle name="EMI FILTER DIESEL -style 116" pivot="0" count="2" xr9:uid="{89067DFB-7E37-4B50-8ECD-73475B2D4734}">
      <tableStyleElement type="firstRowStripe" dxfId="1505"/>
      <tableStyleElement type="secondRowStripe" dxfId="1504"/>
    </tableStyle>
    <tableStyle name="EMI FILTER DIESEL -style 117" pivot="0" count="2" xr9:uid="{4774BDD1-0623-4CD2-ADBB-55CB2950D9B2}">
      <tableStyleElement type="firstRowStripe" dxfId="1507"/>
      <tableStyleElement type="secondRowStripe" dxfId="1506"/>
    </tableStyle>
    <tableStyle name="EMI FILTER DIESEL -style 118" pivot="0" count="2" xr9:uid="{26295497-0407-4788-9BE3-129C31D69AF1}">
      <tableStyleElement type="firstRowStripe" dxfId="1509"/>
      <tableStyleElement type="secondRowStripe" dxfId="1508"/>
    </tableStyle>
    <tableStyle name="EMI FILTER DIESEL -style 119" pivot="0" count="2" xr9:uid="{DC2F3A85-5B21-44B2-BB7F-1D5505FC61F3}">
      <tableStyleElement type="firstRowStripe" dxfId="1511"/>
      <tableStyleElement type="secondRowStripe" dxfId="1510"/>
    </tableStyle>
    <tableStyle name="EMI FILTER DIESEL -style 120" pivot="0" count="2" xr9:uid="{8A27C875-AEE5-4DAE-A4FD-8DB7520D4B52}">
      <tableStyleElement type="firstRowStripe" dxfId="1513"/>
      <tableStyleElement type="secondRowStripe" dxfId="1512"/>
    </tableStyle>
    <tableStyle name="EMI FILTER DIESEL -style 121" pivot="0" count="2" xr9:uid="{E870FEB1-21CC-4912-8085-5560B80162AB}">
      <tableStyleElement type="firstRowStripe" dxfId="1515"/>
      <tableStyleElement type="secondRowStripe" dxfId="1514"/>
    </tableStyle>
    <tableStyle name="EMI FILTER DIESEL -style 122" pivot="0" count="2" xr9:uid="{2B751C55-8C35-424C-B309-21663A410AAA}">
      <tableStyleElement type="firstRowStripe" dxfId="1517"/>
      <tableStyleElement type="secondRowStripe" dxfId="1516"/>
    </tableStyle>
    <tableStyle name="EMI FILTER DIESEL -style 123" pivot="0" count="2" xr9:uid="{D498BEE2-6C03-4DA4-A338-3B5412CD082D}">
      <tableStyleElement type="firstRowStripe" dxfId="1519"/>
      <tableStyleElement type="secondRowStripe" dxfId="1518"/>
    </tableStyle>
    <tableStyle name="EMI FILTER DIESEL -style 124" pivot="0" count="2" xr9:uid="{7A8EEE25-985C-49C8-9928-A997144A34D0}">
      <tableStyleElement type="firstRowStripe" dxfId="1521"/>
      <tableStyleElement type="secondRowStripe" dxfId="1520"/>
    </tableStyle>
    <tableStyle name="EMI FILTER DIESEL -style 125" pivot="0" count="2" xr9:uid="{E4C43A0E-ECDD-46F6-AD75-DDF88679C83B}">
      <tableStyleElement type="firstRowStripe" dxfId="1523"/>
      <tableStyleElement type="secondRowStripe" dxfId="1522"/>
    </tableStyle>
    <tableStyle name="STATION PDU LAB-style" pivot="0" count="2" xr9:uid="{E467E2E9-CA64-4BC1-AD2B-1F5CC0A3B208}">
      <tableStyleElement type="firstRowStripe" dxfId="1525"/>
      <tableStyleElement type="secondRowStripe" dxfId="1524"/>
    </tableStyle>
    <tableStyle name="STATION PDU LAB-style 2" pivot="0" count="2" xr9:uid="{44646C76-F5A2-4C66-9F98-B738C8752620}">
      <tableStyleElement type="firstRowStripe" dxfId="1527"/>
      <tableStyleElement type="secondRowStripe" dxfId="1526"/>
    </tableStyle>
    <tableStyle name="STATION PDU-style" pivot="0" count="2" xr9:uid="{8B82AA54-9054-442F-8389-FCEA7F167F20}">
      <tableStyleElement type="firstRowStripe" dxfId="1529"/>
      <tableStyleElement type="secondRowStripe" dxfId="1528"/>
    </tableStyle>
    <tableStyle name="STATION PDU-style 2" pivot="0" count="2" xr9:uid="{24096256-2817-4E5B-8323-5D3C24CC9E19}">
      <tableStyleElement type="firstRowStripe" dxfId="1531"/>
      <tableStyleElement type="secondRowStripe" dxfId="1530"/>
    </tableStyle>
    <tableStyle name="STATION PDU-style 3" pivot="0" count="2" xr9:uid="{97A65465-4169-40D6-AE77-DFEA9E03F076}">
      <tableStyleElement type="firstRowStripe" dxfId="1533"/>
      <tableStyleElement type="secondRowStripe" dxfId="1532"/>
    </tableStyle>
    <tableStyle name="STATION PDU LAB MODEL-style" pivot="0" count="2" xr9:uid="{1B51E809-1F89-438C-8B97-523F907CFF24}">
      <tableStyleElement type="firstRowStripe" dxfId="1535"/>
      <tableStyleElement type="secondRowStripe" dxfId="1534"/>
    </tableStyle>
    <tableStyle name="STATION PDU LAB MODEL-style 2" pivot="0" count="2" xr9:uid="{684C08E5-0925-4842-A1A7-D87B40343B91}">
      <tableStyleElement type="firstRowStripe" dxfId="1537"/>
      <tableStyleElement type="secondRowStripe" dxfId="1536"/>
    </tableStyle>
    <tableStyle name="IPS PDU-style" pivot="0" count="2" xr9:uid="{6BDAF55A-64C7-4F15-9ECE-1389A62603B1}">
      <tableStyleElement type="firstRowStripe" dxfId="1539"/>
      <tableStyleElement type="secondRowStripe" dxfId="1538"/>
    </tableStyle>
    <tableStyle name="IPS PDU-style 2" pivot="0" count="2" xr9:uid="{7B71276F-440C-4560-813C-CEF81FFBAFAF}">
      <tableStyleElement type="firstRowStripe" dxfId="1541"/>
      <tableStyleElement type="secondRowStripe" dxfId="1540"/>
    </tableStyle>
    <tableStyle name="RIU PDU-style" pivot="0" count="2" xr9:uid="{5D7FB4DE-7C34-402E-9991-ED7FA9F7DDC2}">
      <tableStyleElement type="firstRowStripe" dxfId="1543"/>
      <tableStyleElement type="secondRowStripe" dxfId="1542"/>
    </tableStyle>
    <tableStyle name="RIU PDU-style 2" pivot="0" count="2" xr9:uid="{E3F9D7B3-F03E-4133-A143-B675220B271F}">
      <tableStyleElement type="firstRowStripe" dxfId="1545"/>
      <tableStyleElement type="secondRowStripe" dxfId="1544"/>
    </tableStyle>
    <tableStyle name="SMOCIP-style" pivot="0" count="2" xr9:uid="{3A5AA6B0-16B9-4321-879C-048F0B135C7D}">
      <tableStyleElement type="firstRowStripe" dxfId="1547"/>
      <tableStyleElement type="secondRowStripe" dxfId="1546"/>
    </tableStyle>
    <tableStyle name="Copy of SMOCIP-style" pivot="0" count="2" xr9:uid="{790A57F4-708F-4A7A-B840-03D1807B9641}">
      <tableStyleElement type="firstRowStripe" dxfId="1549"/>
      <tableStyleElement type="secondRowStripe" dxfId="1548"/>
    </tableStyle>
    <tableStyle name="SM-OCIP  DATA -style" pivot="0" count="2" xr9:uid="{8B48FDA1-0725-41E2-BD9A-BB47966FBFDA}">
      <tableStyleElement type="firstRowStripe" dxfId="1551"/>
      <tableStyleElement type="secondRowStripe" dxfId="1550"/>
    </tableStyle>
    <tableStyle name="SM-OCIP  DATA -style 2" pivot="0" count="2" xr9:uid="{2FEFF359-303B-447F-8C89-485869D4438A}">
      <tableStyleElement type="firstRowStripe" dxfId="1553"/>
      <tableStyleElement type="secondRowStripe" dxfId="1552"/>
    </tableStyle>
    <tableStyle name="SM-OCIP  DATA -style 3" pivot="0" count="2" xr9:uid="{F339E34A-3F78-4998-9320-DA3D2394B7E9}">
      <tableStyleElement type="firstRowStripe" dxfId="1555"/>
      <tableStyleElement type="secondRowStripe" dxfId="1554"/>
    </tableStyle>
    <tableStyle name="SM-OCIP  DATA -style 4" pivot="0" count="2" xr9:uid="{7BB9E99E-FD8B-40E3-AC8D-8D7CCA3A45DF}">
      <tableStyleElement type="firstRowStripe" dxfId="1557"/>
      <tableStyleElement type="secondRowStripe" dxfId="1556"/>
    </tableStyle>
    <tableStyle name="SM-OCIP  DATA -style 5" pivot="0" count="2" xr9:uid="{3AE16CC3-8719-4AC5-8531-9F6E99706942}">
      <tableStyleElement type="firstRowStripe" dxfId="1559"/>
      <tableStyleElement type="secondRowStripe" dxfId="1558"/>
    </tableStyle>
    <tableStyle name="SM-OCIP  DATA -style 6" pivot="0" count="2" xr9:uid="{DC5EAA3A-3481-4697-A178-42853918F41D}">
      <tableStyleElement type="firstRowStripe" dxfId="1561"/>
      <tableStyleElement type="secondRowStripe" dxfId="1560"/>
    </tableStyle>
    <tableStyle name="SM-OCIP  DATA -style 7" pivot="0" count="2" xr9:uid="{E5946195-7D6D-4B8F-86E4-528DB65B93C3}">
      <tableStyleElement type="firstRowStripe" dxfId="1563"/>
      <tableStyleElement type="secondRowStripe" dxfId="1562"/>
    </tableStyle>
    <tableStyle name="SM-OCIP  DATA -style 8" pivot="0" count="2" xr9:uid="{8ABBF30B-53A0-4E10-80D4-23321004B955}">
      <tableStyleElement type="firstRowStripe" dxfId="1565"/>
      <tableStyleElement type="secondRowStripe" dxfId="1564"/>
    </tableStyle>
    <tableStyle name="SM-OCIP  DATA -style 9" pivot="0" count="2" xr9:uid="{7C9E6B47-397A-4926-B15B-B97F449D175A}">
      <tableStyleElement type="firstRowStripe" dxfId="1567"/>
      <tableStyleElement type="secondRowStripe" dxfId="1566"/>
    </tableStyle>
    <tableStyle name="SM-OCIP  DATA -style 10" pivot="0" count="2" xr9:uid="{D8C2D3EF-8233-4088-9C9E-98FDC920C0DF}">
      <tableStyleElement type="firstRowStripe" dxfId="1569"/>
      <tableStyleElement type="secondRowStripe" dxfId="1568"/>
    </tableStyle>
    <tableStyle name="SM-OCIP  DATA -style 11" pivot="0" count="2" xr9:uid="{245B041D-B927-487F-BB7F-4AFF10A59DC3}">
      <tableStyleElement type="firstRowStripe" dxfId="1571"/>
      <tableStyleElement type="secondRowStripe" dxfId="1570"/>
    </tableStyle>
    <tableStyle name="SM-OCIP  DATA -style 12" pivot="0" count="2" xr9:uid="{943B0C63-E7C0-42AE-9DEE-480733BEA1C0}">
      <tableStyleElement type="firstRowStripe" dxfId="1573"/>
      <tableStyleElement type="secondRowStripe" dxfId="1572"/>
    </tableStyle>
    <tableStyle name="SM-OCIP  DATA -style 13" pivot="0" count="2" xr9:uid="{E0FF0E71-2CEA-4133-9556-F7F0A052EB7E}">
      <tableStyleElement type="firstRowStripe" dxfId="1575"/>
      <tableStyleElement type="secondRowStripe" dxfId="1574"/>
    </tableStyle>
    <tableStyle name="SM-OCIP  DATA -style 14" pivot="0" count="2" xr9:uid="{4739ABC1-AFDF-4CAF-A081-586256942D93}">
      <tableStyleElement type="firstRowStripe" dxfId="1577"/>
      <tableStyleElement type="secondRowStripe" dxfId="1576"/>
    </tableStyle>
    <tableStyle name="SM-OCIP  DATA -style 15" pivot="0" count="2" xr9:uid="{FE67DA59-8819-43D2-8096-EA9A5E4A1854}">
      <tableStyleElement type="firstRowStripe" dxfId="1579"/>
      <tableStyleElement type="secondRowStripe" dxfId="1578"/>
    </tableStyle>
    <tableStyle name="SM-OCIP  DATA -style 16" pivot="0" count="2" xr9:uid="{44A90F3E-E693-48E6-A4C5-E7B84692ABC5}">
      <tableStyleElement type="firstRowStripe" dxfId="1581"/>
      <tableStyleElement type="secondRowStripe" dxfId="1580"/>
    </tableStyle>
    <tableStyle name="SM-OCIP  DATA -style 17" pivot="0" count="2" xr9:uid="{7945146C-FC3C-4D3C-9643-4D76E0FB9F7C}">
      <tableStyleElement type="firstRowStripe" dxfId="1583"/>
      <tableStyleElement type="secondRowStripe" dxfId="1582"/>
    </tableStyle>
    <tableStyle name="SM-OCIP  DATA -style 18" pivot="0" count="2" xr9:uid="{6488AD42-97B0-4E4D-AEE9-8B8A94FBBBCE}">
      <tableStyleElement type="firstRowStripe" dxfId="1585"/>
      <tableStyleElement type="secondRowStripe" dxfId="1584"/>
    </tableStyle>
    <tableStyle name="SM-OCIP  DATA -style 19" pivot="0" count="2" xr9:uid="{9C704264-A8DD-4D22-8E28-1AFD86192767}">
      <tableStyleElement type="firstRowStripe" dxfId="1587"/>
      <tableStyleElement type="secondRowStripe" dxfId="1586"/>
    </tableStyle>
    <tableStyle name="SM-OCIP  DATA -style 20" pivot="0" count="2" xr9:uid="{82067A17-5E00-489A-A171-CAC6F51E87FF}">
      <tableStyleElement type="firstRowStripe" dxfId="1589"/>
      <tableStyleElement type="secondRowStripe" dxfId="1588"/>
    </tableStyle>
    <tableStyle name="R&amp;d-style" pivot="0" count="2" xr9:uid="{15F1F161-BF9B-4665-B533-E98FC73E72C2}">
      <tableStyleElement type="firstRowStripe" dxfId="1591"/>
      <tableStyleElement type="secondRowStripe" dxfId="1590"/>
    </tableStyle>
    <tableStyle name="R&amp;d-style 2" pivot="0" count="2" xr9:uid="{7F357633-7DEB-4341-A2FD-DA222D794430}">
      <tableStyleElement type="firstRowStripe" dxfId="1593"/>
      <tableStyleElement type="secondRowStripe" dxfId="159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chemeClr val="dk1"/>
                </a:solidFill>
                <a:latin typeface="+mn-lt"/>
                <a:ea typeface="+mn-ea"/>
                <a:cs typeface="+mn-cs"/>
              </a:defRPr>
            </a:pPr>
            <a:r>
              <a:rPr sz="1800" b="1">
                <a:solidFill>
                  <a:schemeClr val="dk1"/>
                </a:solidFill>
                <a:latin typeface="+mn-lt"/>
              </a:rPr>
              <a:t>                           LP-OCIP OBSERVATIONS  (APR-SEP) 2026</a:t>
            </a:r>
            <a:endParaRPr sz="1800" b="1">
              <a:solidFill>
                <a:schemeClr val="dk1"/>
              </a:solidFill>
              <a:latin typeface="+mn-lt"/>
            </a:endParaRPr>
          </a:p>
        </c:rich>
      </c:tx>
      <c:layout/>
      <c:overlay val="0"/>
    </c:title>
    <c:autoTitleDeleted val="0"/>
    <c:plotArea>
      <c:layout/>
      <c:barChart>
        <c:barDir val="col"/>
        <c:grouping val="stacked"/>
        <c:varyColors val="0"/>
        <c:ser>
          <c:idx val="0"/>
          <c:order val="0"/>
          <c:spPr>
            <a:solidFill>
              <a:srgbClr val="3D85C6"/>
            </a:solidFill>
            <a:ln cmpd="sng">
              <a:noFill/>
              <a:prstDash val="solid"/>
            </a:ln>
          </c:spPr>
          <c:invertIfNegative val="0"/>
          <c:dPt>
            <c:idx val="1"/>
            <c:invertIfNegative val="0"/>
            <c:bubble3D val="0"/>
            <c:spPr>
              <a:solidFill>
                <a:srgbClr val="3D85C6"/>
              </a:solidFill>
              <a:ln w="38100" cmpd="sng">
                <a:noFill/>
                <a:prstDash val="solid"/>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 – April'!$B$13:$B$27</c:f>
              <c:strCache>
                <c:ptCount val="15"/>
                <c:pt idx="0">
                  <c:v>Loose fitment</c:v>
                </c:pt>
                <c:pt idx="1">
                  <c:v>Display issue</c:v>
                </c:pt>
                <c:pt idx="2">
                  <c:v>Defect component</c:v>
                </c:pt>
                <c:pt idx="3">
                  <c:v>Missing operation</c:v>
                </c:pt>
                <c:pt idx="4">
                  <c:v>Functional issue</c:v>
                </c:pt>
                <c:pt idx="5">
                  <c:v>Loose connection</c:v>
                </c:pt>
                <c:pt idx="6">
                  <c:v>Dust</c:v>
                </c:pt>
                <c:pt idx="7">
                  <c:v>Wire interchanged</c:v>
                </c:pt>
                <c:pt idx="8">
                  <c:v>Scratches</c:v>
                </c:pt>
                <c:pt idx="9">
                  <c:v>Carrier board PCBA</c:v>
                </c:pt>
                <c:pt idx="10">
                  <c:v>Buzzer issue</c:v>
                </c:pt>
                <c:pt idx="11">
                  <c:v>Power on issue</c:v>
                </c:pt>
                <c:pt idx="12">
                  <c:v>Keypad issue</c:v>
                </c:pt>
                <c:pt idx="13">
                  <c:v>Mil connector issue</c:v>
                </c:pt>
                <c:pt idx="14">
                  <c:v>Paint peel-off</c:v>
                </c:pt>
              </c:strCache>
            </c:strRef>
          </c:cat>
          <c:val>
            <c:numRef>
              <c:f>'LP-OCIP Failure Summary – April'!$C$13:$C$27</c:f>
              <c:numCache>
                <c:formatCode>General</c:formatCode>
                <c:ptCount val="15"/>
                <c:pt idx="0">
                  <c:v>122</c:v>
                </c:pt>
                <c:pt idx="1">
                  <c:v>94</c:v>
                </c:pt>
                <c:pt idx="2">
                  <c:v>61</c:v>
                </c:pt>
                <c:pt idx="3">
                  <c:v>52</c:v>
                </c:pt>
                <c:pt idx="4">
                  <c:v>38</c:v>
                </c:pt>
                <c:pt idx="5">
                  <c:v>25</c:v>
                </c:pt>
                <c:pt idx="6">
                  <c:v>20</c:v>
                </c:pt>
                <c:pt idx="7">
                  <c:v>19</c:v>
                </c:pt>
                <c:pt idx="8">
                  <c:v>15</c:v>
                </c:pt>
                <c:pt idx="9">
                  <c:v>10</c:v>
                </c:pt>
                <c:pt idx="10">
                  <c:v>5</c:v>
                </c:pt>
                <c:pt idx="11">
                  <c:v>4</c:v>
                </c:pt>
                <c:pt idx="12">
                  <c:v>3</c:v>
                </c:pt>
                <c:pt idx="13">
                  <c:v>1</c:v>
                </c:pt>
                <c:pt idx="14">
                  <c:v>1</c:v>
                </c:pt>
              </c:numCache>
            </c:numRef>
          </c:val>
        </c:ser>
        <c:dLbls>
          <c:showLegendKey val="0"/>
          <c:showVal val="1"/>
          <c:showCatName val="0"/>
          <c:showSerName val="0"/>
          <c:showPercent val="0"/>
          <c:showBubbleSize val="0"/>
        </c:dLbls>
        <c:gapWidth val="150"/>
        <c:overlap val="100"/>
        <c:axId val="994790321"/>
        <c:axId val="1602084986"/>
      </c:barChart>
      <c:lineChart>
        <c:grouping val="standard"/>
        <c:varyColors val="0"/>
        <c:ser>
          <c:idx val="1"/>
          <c:order val="1"/>
          <c:spPr>
            <a:ln w="38100" cap="rnd" cmpd="sng" algn="ctr">
              <a:solidFill>
                <a:srgbClr val="EA4335"/>
              </a:solidFill>
              <a:prstDash val="solid"/>
              <a:round/>
            </a:ln>
          </c:spPr>
          <c:marker>
            <c:symbol val="circle"/>
            <c:size val="10"/>
            <c:spPr>
              <a:solidFill>
                <a:srgbClr val="EA4335"/>
              </a:solidFill>
              <a:ln w="6350" cap="flat" cmpd="sng" algn="ctr">
                <a:solidFill>
                  <a:srgbClr val="EA4335"/>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85200C"/>
                    </a:solidFill>
                    <a:latin typeface="+mn-lt"/>
                    <a:ea typeface="+mn-ea"/>
                    <a:cs typeface="+mn-cs"/>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 – April'!$B$13:$B$27</c:f>
              <c:strCache>
                <c:ptCount val="15"/>
                <c:pt idx="0">
                  <c:v>Loose fitment</c:v>
                </c:pt>
                <c:pt idx="1">
                  <c:v>Display issue</c:v>
                </c:pt>
                <c:pt idx="2">
                  <c:v>Defect component</c:v>
                </c:pt>
                <c:pt idx="3">
                  <c:v>Missing operation</c:v>
                </c:pt>
                <c:pt idx="4">
                  <c:v>Functional issue</c:v>
                </c:pt>
                <c:pt idx="5">
                  <c:v>Loose connection</c:v>
                </c:pt>
                <c:pt idx="6">
                  <c:v>Dust</c:v>
                </c:pt>
                <c:pt idx="7">
                  <c:v>Wire interchanged</c:v>
                </c:pt>
                <c:pt idx="8">
                  <c:v>Scratches</c:v>
                </c:pt>
                <c:pt idx="9">
                  <c:v>Carrier board PCBA</c:v>
                </c:pt>
                <c:pt idx="10">
                  <c:v>Buzzer issue</c:v>
                </c:pt>
                <c:pt idx="11">
                  <c:v>Power on issue</c:v>
                </c:pt>
                <c:pt idx="12">
                  <c:v>Keypad issue</c:v>
                </c:pt>
                <c:pt idx="13">
                  <c:v>Mil connector issue</c:v>
                </c:pt>
                <c:pt idx="14">
                  <c:v>Paint peel-off</c:v>
                </c:pt>
              </c:strCache>
            </c:strRef>
          </c:cat>
          <c:val>
            <c:numRef>
              <c:f>'LP-OCIP Failure Summary – April'!$E$13:$E$27</c:f>
              <c:numCache>
                <c:formatCode>0.00%</c:formatCode>
                <c:ptCount val="15"/>
                <c:pt idx="0">
                  <c:v>0.259574468085106</c:v>
                </c:pt>
                <c:pt idx="1">
                  <c:v>0.459574468085106</c:v>
                </c:pt>
                <c:pt idx="2">
                  <c:v>0.58936170212766</c:v>
                </c:pt>
                <c:pt idx="3">
                  <c:v>0.7</c:v>
                </c:pt>
                <c:pt idx="4">
                  <c:v>0.780851063829787</c:v>
                </c:pt>
                <c:pt idx="5">
                  <c:v>0.834042553191489</c:v>
                </c:pt>
                <c:pt idx="6">
                  <c:v>0.876595744680851</c:v>
                </c:pt>
                <c:pt idx="7">
                  <c:v>0.917021276595745</c:v>
                </c:pt>
                <c:pt idx="8">
                  <c:v>0.948936170212766</c:v>
                </c:pt>
                <c:pt idx="9">
                  <c:v>0.970212765957447</c:v>
                </c:pt>
                <c:pt idx="10">
                  <c:v>0.980851063829787</c:v>
                </c:pt>
                <c:pt idx="11">
                  <c:v>0.98936170212766</c:v>
                </c:pt>
                <c:pt idx="12">
                  <c:v>0.995744680851064</c:v>
                </c:pt>
                <c:pt idx="13">
                  <c:v>0.997872340425532</c:v>
                </c:pt>
                <c:pt idx="14">
                  <c:v>1</c:v>
                </c:pt>
              </c:numCache>
            </c:numRef>
          </c:val>
          <c:smooth val="0"/>
        </c:ser>
        <c:dLbls>
          <c:showLegendKey val="0"/>
          <c:showVal val="1"/>
          <c:showCatName val="0"/>
          <c:showSerName val="0"/>
          <c:showPercent val="0"/>
          <c:showBubbleSize val="0"/>
        </c:dLbls>
        <c:marker val="1"/>
        <c:smooth val="0"/>
        <c:axId val="1243063056"/>
        <c:axId val="127863886"/>
      </c:lineChart>
      <c:catAx>
        <c:axId val="994790321"/>
        <c:scaling>
          <c:orientation val="minMax"/>
        </c:scaling>
        <c:delete val="0"/>
        <c:axPos val="b"/>
        <c:title>
          <c:layout/>
          <c:overlay val="0"/>
          <c:tx>
            <c:rich>
              <a:bodyPr/>
              <a:lstStyle/>
              <a:p>
                <a:pPr>
                  <a:defRPr/>
                </a:pPr>
              </a:p>
            </c:rich>
          </c:tx>
        </c:title>
        <c:numFmt formatCode="General" sourceLinked="1"/>
        <c:majorTickMark val="cross"/>
        <c:minorTickMark val="none"/>
        <c:tickLblPos val="nextTo"/>
        <c:txPr>
          <a:bodyPr rot="-60000000" spcFirstLastPara="0" vertOverflow="ellipsis" vert="horz" wrap="square" anchor="ctr" anchorCtr="1"/>
          <a:lstStyle/>
          <a:p>
            <a:pPr>
              <a:defRPr lang="en-US" sz="1200" b="0" i="0" u="none" strike="noStrike" kern="1200" baseline="0">
                <a:solidFill>
                  <a:srgbClr val="000000"/>
                </a:solidFill>
                <a:latin typeface="+mn-lt"/>
                <a:ea typeface="+mn-ea"/>
                <a:cs typeface="+mn-cs"/>
              </a:defRPr>
            </a:pPr>
          </a:p>
        </c:txPr>
        <c:crossAx val="1602084986"/>
        <c:crosses val="autoZero"/>
        <c:auto val="1"/>
        <c:lblAlgn val="ctr"/>
        <c:lblOffset val="100"/>
        <c:noMultiLvlLbl val="0"/>
      </c:catAx>
      <c:valAx>
        <c:axId val="1602084986"/>
        <c:scaling>
          <c:orientation val="minMax"/>
          <c:max val="150"/>
          <c:min val="0"/>
        </c:scaling>
        <c:delete val="0"/>
        <c:axPos val="l"/>
        <c:majorGridlines>
          <c:spPr>
            <a:ln w="6350" cap="flat" cmpd="sng" algn="ctr">
              <a:solidFill>
                <a:srgbClr val="4285F4"/>
              </a:solidFill>
              <a:prstDash val="solid"/>
              <a:round/>
            </a:ln>
          </c:spPr>
        </c:majorGridlines>
        <c:title>
          <c:tx>
            <c:rich>
              <a:bodyPr rot="-5400000" spcFirstLastPara="0" vertOverflow="ellipsis" vert="horz" wrap="square" anchor="ctr" anchorCtr="1"/>
              <a:lstStyle/>
              <a:p>
                <a:pPr lvl="0">
                  <a:defRPr lang="en-US" sz="1800" b="1" i="0" u="none" strike="noStrike" kern="1200" baseline="0">
                    <a:solidFill>
                      <a:srgbClr val="000000"/>
                    </a:solidFill>
                    <a:latin typeface="Arial" panose="020B0604020202020204"/>
                    <a:ea typeface="+mn-ea"/>
                    <a:cs typeface="+mn-cs"/>
                  </a:defRPr>
                </a:pPr>
                <a:r>
                  <a:rPr sz="1800" b="1">
                    <a:solidFill>
                      <a:srgbClr val="000000"/>
                    </a:solidFill>
                    <a:latin typeface="Arial" panose="020B0604020202020204"/>
                  </a:rPr>
                  <a:t> Quantity</a:t>
                </a:r>
                <a:endParaRPr sz="1800" b="1">
                  <a:solidFill>
                    <a:srgbClr val="000000"/>
                  </a:solidFill>
                  <a:latin typeface="Arial" panose="020B0604020202020204"/>
                </a:endParaRPr>
              </a:p>
            </c:rich>
          </c:tx>
          <c:layout/>
          <c:overlay val="0"/>
        </c:title>
        <c:numFmt formatCode="General" sourceLinked="1"/>
        <c:majorTickMark val="cross"/>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400" b="0" i="0" u="none" strike="noStrike" kern="1200" baseline="0">
                <a:solidFill>
                  <a:srgbClr val="000000"/>
                </a:solidFill>
                <a:latin typeface="+mn-lt"/>
                <a:ea typeface="+mn-ea"/>
                <a:cs typeface="+mn-cs"/>
              </a:defRPr>
            </a:pPr>
          </a:p>
        </c:txPr>
        <c:crossAx val="994790321"/>
        <c:crosses val="autoZero"/>
        <c:crossBetween val="between"/>
        <c:majorUnit val="30"/>
        <c:minorUnit val="10"/>
      </c:valAx>
      <c:catAx>
        <c:axId val="1243063056"/>
        <c:scaling>
          <c:orientation val="minMax"/>
        </c:scaling>
        <c:delete val="1"/>
        <c:axPos val="b"/>
        <c:numFmt formatCode="General" sourceLinked="1"/>
        <c:majorTickMark val="cross"/>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7863886"/>
        <c:crosses val="autoZero"/>
        <c:auto val="1"/>
        <c:lblAlgn val="ctr"/>
        <c:lblOffset val="100"/>
        <c:noMultiLvlLbl val="0"/>
      </c:catAx>
      <c:valAx>
        <c:axId val="127863886"/>
        <c:scaling>
          <c:orientation val="minMax"/>
          <c:max val="1"/>
          <c:min val="0"/>
        </c:scaling>
        <c:delete val="0"/>
        <c:axPos val="r"/>
        <c:majorGridlines>
          <c:spPr>
            <a:ln w="6350" cap="flat" cmpd="sng" algn="ctr">
              <a:solidFill>
                <a:srgbClr val="F6F8F9"/>
              </a:solidFill>
              <a:prstDash val="solid"/>
              <a:round/>
            </a:ln>
          </c:spPr>
        </c:majorGridlines>
        <c:minorGridlines>
          <c:spPr>
            <a:ln w="6350" cap="flat" cmpd="sng" algn="ctr">
              <a:solidFill>
                <a:srgbClr val="F6F8F9"/>
              </a:solidFill>
              <a:prstDash val="solid"/>
              <a:round/>
            </a:ln>
          </c:spPr>
        </c:minorGridlines>
        <c:title>
          <c:tx>
            <c:rich>
              <a:bodyPr rot="-540000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sz="1800" b="1">
                    <a:solidFill>
                      <a:srgbClr val="000000"/>
                    </a:solidFill>
                    <a:latin typeface="+mn-lt"/>
                  </a:rPr>
                  <a:t>Cumulative %</a:t>
                </a:r>
                <a:endParaRPr sz="1800" b="1">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600" b="0" i="0" u="none" strike="noStrike" kern="1200" baseline="0">
                <a:solidFill>
                  <a:srgbClr val="000000"/>
                </a:solidFill>
                <a:latin typeface="+mn-lt"/>
                <a:ea typeface="+mn-ea"/>
                <a:cs typeface="+mn-cs"/>
              </a:defRPr>
            </a:pPr>
          </a:p>
        </c:txPr>
        <c:crossAx val="1243063056"/>
        <c:crosses val="max"/>
        <c:crossBetween val="between"/>
        <c:majorUnit val="0.2"/>
        <c:minorUnit val="0.0222222222222222"/>
      </c:valAx>
    </c:plotArea>
    <c:plotVisOnly val="1"/>
    <c:dispBlanksAs val="gap"/>
    <c:showDLblsOverMax val="0"/>
    <c:extLst>
      <c:ext uri="{0b15fc19-7d7d-44ad-8c2d-2c3a37ce22c3}">
        <chartProps xmlns="https://web.wps.cn/et/2018/main" chartId="{efd24be8-6ecf-4668-a00d-d47a722e0a1a}"/>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757575"/>
                </a:solidFill>
                <a:latin typeface="+mn-lt"/>
                <a:ea typeface="+mn-ea"/>
                <a:cs typeface="+mn-cs"/>
              </a:defRPr>
            </a:pPr>
            <a:r>
              <a:rPr b="1">
                <a:solidFill>
                  <a:srgbClr val="757575"/>
                </a:solidFill>
                <a:latin typeface="+mn-lt"/>
              </a:rPr>
              <a:t>LP-OCIP Pareto Chart for Category of problem </a:t>
            </a:r>
            <a:endParaRPr b="1">
              <a:solidFill>
                <a:srgbClr val="757575"/>
              </a:solidFill>
              <a:latin typeface="+mn-lt"/>
            </a:endParaRPr>
          </a:p>
        </c:rich>
      </c:tx>
      <c:layout/>
      <c:overlay val="0"/>
    </c:title>
    <c:autoTitleDeleted val="0"/>
    <c:plotArea>
      <c:layout/>
      <c:barChart>
        <c:barDir val="col"/>
        <c:grouping val="clustered"/>
        <c:varyColors val="0"/>
        <c:ser>
          <c:idx val="0"/>
          <c:order val="0"/>
          <c:tx>
            <c:strRef>
              <c:f>'LP-OCIP Failure Summary – April'!$J$3</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 – April'!$I$4:$I$6</c:f>
              <c:strCache>
                <c:ptCount val="3"/>
                <c:pt idx="0">
                  <c:v>Assembly Errors</c:v>
                </c:pt>
                <c:pt idx="1">
                  <c:v>Functional issues</c:v>
                </c:pt>
                <c:pt idx="2">
                  <c:v>Damages</c:v>
                </c:pt>
              </c:strCache>
            </c:strRef>
          </c:cat>
          <c:val>
            <c:numRef>
              <c:f>'LP-OCIP Failure Summary – April'!$J$4:$J$6</c:f>
              <c:numCache>
                <c:formatCode>General</c:formatCode>
                <c:ptCount val="3"/>
                <c:pt idx="0">
                  <c:v>246</c:v>
                </c:pt>
                <c:pt idx="1">
                  <c:v>216</c:v>
                </c:pt>
                <c:pt idx="2">
                  <c:v>8</c:v>
                </c:pt>
              </c:numCache>
            </c:numRef>
          </c:val>
        </c:ser>
        <c:dLbls>
          <c:showLegendKey val="0"/>
          <c:showVal val="1"/>
          <c:showCatName val="0"/>
          <c:showSerName val="0"/>
          <c:showPercent val="0"/>
          <c:showBubbleSize val="0"/>
        </c:dLbls>
        <c:gapWidth val="150"/>
        <c:axId val="609023103"/>
        <c:axId val="1930499333"/>
      </c:barChart>
      <c:lineChart>
        <c:grouping val="standard"/>
        <c:varyColors val="0"/>
        <c:ser>
          <c:idx val="1"/>
          <c:order val="1"/>
          <c:tx>
            <c:strRef>
              <c:f>'LP-OCIP Failure Summary – April'!$I$3</c:f>
              <c:strCache>
                <c:ptCount val="1"/>
                <c:pt idx="0">
                  <c:v>Category of the problem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 – April'!$I$4:$I$6</c:f>
              <c:strCache>
                <c:ptCount val="3"/>
                <c:pt idx="0">
                  <c:v>Assembly Errors</c:v>
                </c:pt>
                <c:pt idx="1">
                  <c:v>Functional issues</c:v>
                </c:pt>
                <c:pt idx="2">
                  <c:v>Damages</c:v>
                </c:pt>
              </c:strCache>
            </c:strRef>
          </c:cat>
          <c:val>
            <c:numRef>
              <c:f>'LP-OCIP Failure Summary – April'!$I$4:$I$6</c:f>
              <c:numCache>
                <c:formatCode>General</c:formatCode>
                <c:ptCount val="3"/>
                <c:pt idx="0">
                  <c:v>0</c:v>
                </c:pt>
                <c:pt idx="1">
                  <c:v>0</c:v>
                </c:pt>
                <c:pt idx="2">
                  <c:v>0</c:v>
                </c:pt>
              </c:numCache>
            </c:numRef>
          </c:val>
          <c:smooth val="0"/>
        </c:ser>
        <c:dLbls>
          <c:showLegendKey val="0"/>
          <c:showVal val="1"/>
          <c:showCatName val="0"/>
          <c:showSerName val="0"/>
          <c:showPercent val="0"/>
          <c:showBubbleSize val="0"/>
        </c:dLbls>
        <c:marker val="0"/>
        <c:smooth val="0"/>
        <c:axId val="1929902426"/>
        <c:axId val="871195648"/>
      </c:lineChart>
      <c:catAx>
        <c:axId val="609023103"/>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30499333"/>
        <c:crosses val="autoZero"/>
        <c:auto val="1"/>
        <c:lblAlgn val="ctr"/>
        <c:lblOffset val="100"/>
        <c:noMultiLvlLbl val="0"/>
      </c:catAx>
      <c:valAx>
        <c:axId val="1930499333"/>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Defect Quantity</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09023103"/>
        <c:crosses val="autoZero"/>
        <c:crossBetween val="between"/>
      </c:valAx>
      <c:catAx>
        <c:axId val="192990242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871195648"/>
        <c:crosses val="autoZero"/>
        <c:auto val="1"/>
        <c:lblAlgn val="ctr"/>
        <c:lblOffset val="100"/>
        <c:noMultiLvlLbl val="0"/>
      </c:catAx>
      <c:valAx>
        <c:axId val="871195648"/>
        <c:scaling>
          <c:orientation val="minMax"/>
        </c:scaling>
        <c:delete val="0"/>
        <c:axPos val="r"/>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cumulative %</a:t>
                </a:r>
                <a:endParaRPr b="1">
                  <a:solidFill>
                    <a:srgbClr val="000000"/>
                  </a:solidFill>
                  <a:latin typeface="+mn-lt"/>
                </a:endParaRPr>
              </a:p>
            </c:rich>
          </c:tx>
          <c:layout/>
          <c:overlay val="0"/>
        </c:title>
        <c:numFmt formatCode="0.00%" sourceLinked="0"/>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29902426"/>
        <c:crosses val="max"/>
        <c:crossBetween val="between"/>
      </c:valAx>
    </c:plotArea>
    <c:legend>
      <c:legendPos val="t"/>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785986d3-d680-4994-b129-e409d5b0ff6f}"/>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chemeClr val="dk1"/>
                </a:solidFill>
                <a:latin typeface="+mn-lt"/>
                <a:ea typeface="+mn-ea"/>
                <a:cs typeface="+mn-cs"/>
              </a:defRPr>
            </a:pPr>
            <a:r>
              <a:rPr b="0">
                <a:solidFill>
                  <a:schemeClr val="dk1"/>
                </a:solidFill>
                <a:latin typeface="+mn-lt"/>
              </a:rPr>
              <a:t>Mini Loco sub category of  observations Apr-Sep 2026</a:t>
            </a:r>
            <a:endParaRPr b="0">
              <a:solidFill>
                <a:schemeClr val="dk1"/>
              </a:solidFill>
              <a:latin typeface="+mn-lt"/>
            </a:endParaRPr>
          </a:p>
        </c:rich>
      </c:tx>
      <c:layout/>
      <c:overlay val="0"/>
    </c:title>
    <c:autoTitleDeleted val="0"/>
    <c:plotArea>
      <c:layout/>
      <c:barChart>
        <c:barDir val="col"/>
        <c:grouping val="clustered"/>
        <c:varyColors val="0"/>
        <c:ser>
          <c:idx val="0"/>
          <c:order val="0"/>
          <c:spPr>
            <a:solidFill>
              <a:srgbClr val="3D85C6"/>
            </a:solidFill>
            <a:ln w="19050" cmpd="sng">
              <a:noFill/>
              <a:prstDash val="solid"/>
            </a:ln>
          </c:spPr>
          <c:invertIfNegative val="0"/>
          <c:dPt>
            <c:idx val="0"/>
            <c:invertIfNegative val="0"/>
            <c:bubble3D val="0"/>
          </c:dPt>
          <c:dPt>
            <c:idx val="1"/>
            <c:invertIfNegative val="0"/>
            <c:bubble3D val="0"/>
            <c:spPr>
              <a:solidFill>
                <a:srgbClr val="3D85C6"/>
              </a:solidFill>
              <a:ln cmpd="sng">
                <a:noFill/>
              </a:ln>
            </c:spPr>
          </c:dPt>
          <c:dPt>
            <c:idx val="2"/>
            <c:invertIfNegative val="0"/>
            <c:bubble3D val="0"/>
            <c:spPr>
              <a:solidFill>
                <a:srgbClr val="3D85C6"/>
              </a:solidFill>
              <a:ln cmpd="sng">
                <a:noFill/>
              </a:ln>
            </c:spPr>
          </c:dPt>
          <c:dPt>
            <c:idx val="3"/>
            <c:invertIfNegative val="0"/>
            <c:bubble3D val="0"/>
            <c:spPr>
              <a:solidFill>
                <a:srgbClr val="3D85C6"/>
              </a:solidFill>
              <a:ln cmpd="sng">
                <a:noFill/>
              </a:ln>
            </c:spPr>
          </c:dPt>
          <c:dPt>
            <c:idx val="4"/>
            <c:invertIfNegative val="0"/>
            <c:bubble3D val="0"/>
            <c:spPr>
              <a:solidFill>
                <a:srgbClr val="3D85C6"/>
              </a:solidFill>
              <a:ln cmpd="sng">
                <a:noFill/>
              </a:ln>
            </c:spPr>
          </c:dPt>
          <c:dPt>
            <c:idx val="5"/>
            <c:invertIfNegative val="0"/>
            <c:bubble3D val="0"/>
            <c:spPr>
              <a:solidFill>
                <a:srgbClr val="3D85C6"/>
              </a:solidFill>
              <a:ln cmpd="sng">
                <a:noFill/>
              </a:ln>
            </c:spPr>
          </c:dPt>
          <c:dPt>
            <c:idx val="6"/>
            <c:invertIfNegative val="0"/>
            <c:bubble3D val="0"/>
            <c:spPr>
              <a:solidFill>
                <a:srgbClr val="3D85C6"/>
              </a:solidFill>
              <a:ln cmpd="sng">
                <a:noFill/>
              </a:ln>
            </c:spPr>
          </c:dPt>
          <c:dPt>
            <c:idx val="7"/>
            <c:invertIfNegative val="0"/>
            <c:bubble3D val="0"/>
            <c:spPr>
              <a:solidFill>
                <a:srgbClr val="3D85C6"/>
              </a:solidFill>
              <a:ln cmpd="sng">
                <a:noFill/>
              </a:ln>
            </c:spPr>
          </c:dPt>
          <c:dPt>
            <c:idx val="8"/>
            <c:invertIfNegative val="0"/>
            <c:bubble3D val="0"/>
            <c:spPr>
              <a:solidFill>
                <a:srgbClr val="3D85C6"/>
              </a:solidFill>
              <a:ln cmpd="sng">
                <a:noFill/>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8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LOCO'!$B$17:$B$26</c:f>
              <c:strCache>
                <c:ptCount val="10"/>
                <c:pt idx="0">
                  <c:v>Loose Fitment</c:v>
                </c:pt>
                <c:pt idx="1">
                  <c:v>Wrong Operation</c:v>
                </c:pt>
                <c:pt idx="2">
                  <c:v>Wires Interchanged</c:v>
                </c:pt>
                <c:pt idx="3">
                  <c:v>Missing Component</c:v>
                </c:pt>
                <c:pt idx="4">
                  <c:v>Interchange of PCBAs</c:v>
                </c:pt>
                <c:pt idx="5">
                  <c:v>Paint Peel off</c:v>
                </c:pt>
                <c:pt idx="6">
                  <c:v>Damaged component</c:v>
                </c:pt>
                <c:pt idx="7">
                  <c:v>Scratches</c:v>
                </c:pt>
                <c:pt idx="8">
                  <c:v>Wrong label</c:v>
                </c:pt>
                <c:pt idx="9">
                  <c:v>Rust</c:v>
                </c:pt>
              </c:strCache>
            </c:strRef>
          </c:cat>
          <c:val>
            <c:numRef>
              <c:f>'SUMMARY -  MINI LOCO'!$C$17:$C$26</c:f>
              <c:numCache>
                <c:formatCode>General</c:formatCode>
                <c:ptCount val="10"/>
                <c:pt idx="0">
                  <c:v>95</c:v>
                </c:pt>
                <c:pt idx="1">
                  <c:v>36</c:v>
                </c:pt>
                <c:pt idx="2">
                  <c:v>10</c:v>
                </c:pt>
                <c:pt idx="3">
                  <c:v>8</c:v>
                </c:pt>
                <c:pt idx="4">
                  <c:v>6</c:v>
                </c:pt>
                <c:pt idx="5">
                  <c:v>6</c:v>
                </c:pt>
                <c:pt idx="6">
                  <c:v>5</c:v>
                </c:pt>
                <c:pt idx="7">
                  <c:v>5</c:v>
                </c:pt>
                <c:pt idx="8">
                  <c:v>4</c:v>
                </c:pt>
                <c:pt idx="9">
                  <c:v>2</c:v>
                </c:pt>
              </c:numCache>
            </c:numRef>
          </c:val>
        </c:ser>
        <c:dLbls>
          <c:showLegendKey val="0"/>
          <c:showVal val="1"/>
          <c:showCatName val="0"/>
          <c:showSerName val="0"/>
          <c:showPercent val="0"/>
          <c:showBubbleSize val="0"/>
        </c:dLbls>
        <c:gapWidth val="150"/>
        <c:axId val="415754990"/>
        <c:axId val="315377411"/>
      </c:barChart>
      <c:lineChart>
        <c:grouping val="standard"/>
        <c:varyColors val="0"/>
        <c:ser>
          <c:idx val="1"/>
          <c:order val="1"/>
          <c:spPr>
            <a:ln w="19050" cap="rnd" cmpd="sng" algn="ctr">
              <a:solidFill>
                <a:srgbClr val="EA4335">
                  <a:alpha val="100000"/>
                </a:srgbClr>
              </a:solidFill>
              <a:prstDash val="solid"/>
              <a:round/>
            </a:ln>
          </c:spPr>
          <c:marker>
            <c:symbol val="circle"/>
            <c:size val="7"/>
            <c:spPr>
              <a:solidFill>
                <a:srgbClr val="EA4335">
                  <a:alpha val="100000"/>
                </a:srgbClr>
              </a:solidFill>
              <a:ln w="6350" cap="flat" cmpd="sng" algn="ctr">
                <a:solidFill>
                  <a:srgbClr val="EA4335">
                    <a:alpha val="100000"/>
                  </a:srgbClr>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LOCO'!$B$17:$B$26</c:f>
              <c:strCache>
                <c:ptCount val="10"/>
                <c:pt idx="0">
                  <c:v>Loose Fitment</c:v>
                </c:pt>
                <c:pt idx="1">
                  <c:v>Wrong Operation</c:v>
                </c:pt>
                <c:pt idx="2">
                  <c:v>Wires Interchanged</c:v>
                </c:pt>
                <c:pt idx="3">
                  <c:v>Missing Component</c:v>
                </c:pt>
                <c:pt idx="4">
                  <c:v>Interchange of PCBAs</c:v>
                </c:pt>
                <c:pt idx="5">
                  <c:v>Paint Peel off</c:v>
                </c:pt>
                <c:pt idx="6">
                  <c:v>Damaged component</c:v>
                </c:pt>
                <c:pt idx="7">
                  <c:v>Scratches</c:v>
                </c:pt>
                <c:pt idx="8">
                  <c:v>Wrong label</c:v>
                </c:pt>
                <c:pt idx="9">
                  <c:v>Rust</c:v>
                </c:pt>
              </c:strCache>
            </c:strRef>
          </c:cat>
          <c:val>
            <c:numRef>
              <c:f>'SUMMARY -  MINI LOCO'!$E$17:$E$26</c:f>
              <c:numCache>
                <c:formatCode>0.00%</c:formatCode>
                <c:ptCount val="10"/>
                <c:pt idx="0">
                  <c:v>0.536723163841808</c:v>
                </c:pt>
                <c:pt idx="1">
                  <c:v>0.740112994350282</c:v>
                </c:pt>
                <c:pt idx="2">
                  <c:v>0.796610169491525</c:v>
                </c:pt>
                <c:pt idx="3">
                  <c:v>0.84180790960452</c:v>
                </c:pt>
                <c:pt idx="4">
                  <c:v>0.875706214689266</c:v>
                </c:pt>
                <c:pt idx="5">
                  <c:v>0.909604519774011</c:v>
                </c:pt>
                <c:pt idx="6">
                  <c:v>0.937853107344633</c:v>
                </c:pt>
                <c:pt idx="7">
                  <c:v>0.966101694915254</c:v>
                </c:pt>
                <c:pt idx="8">
                  <c:v>0.988700564971751</c:v>
                </c:pt>
                <c:pt idx="9">
                  <c:v>1</c:v>
                </c:pt>
              </c:numCache>
            </c:numRef>
          </c:val>
          <c:smooth val="0"/>
        </c:ser>
        <c:dLbls>
          <c:showLegendKey val="0"/>
          <c:showVal val="1"/>
          <c:showCatName val="0"/>
          <c:showSerName val="0"/>
          <c:showPercent val="0"/>
          <c:showBubbleSize val="0"/>
        </c:dLbls>
        <c:marker val="1"/>
        <c:smooth val="0"/>
        <c:axId val="187589059"/>
        <c:axId val="1706976807"/>
      </c:lineChart>
      <c:catAx>
        <c:axId val="187589059"/>
        <c:scaling>
          <c:orientation val="minMax"/>
        </c:scaling>
        <c:delete val="0"/>
        <c:axPos val="b"/>
        <c:title>
          <c:tx>
            <c:rich>
              <a:bodyPr rot="0" spcFirstLastPara="0" vertOverflow="ellipsis" vert="horz" wrap="square" anchor="ctr" anchorCtr="1"/>
              <a:lstStyle/>
              <a:p>
                <a:pPr lvl="0">
                  <a:defRPr lang="en-US" sz="1600" b="1" i="0" u="none" strike="noStrike" kern="1200" baseline="0">
                    <a:solidFill>
                      <a:schemeClr val="dk1"/>
                    </a:solidFill>
                    <a:latin typeface="+mn-lt"/>
                    <a:ea typeface="+mn-ea"/>
                    <a:cs typeface="+mn-cs"/>
                  </a:defRPr>
                </a:pPr>
                <a:r>
                  <a:rPr sz="1600" b="1">
                    <a:solidFill>
                      <a:schemeClr val="dk1"/>
                    </a:solidFill>
                    <a:latin typeface="+mn-lt"/>
                  </a:rPr>
                  <a:t>NATURE  OF THE PROBLEM</a:t>
                </a:r>
                <a:endParaRPr sz="1600" b="1">
                  <a:solidFill>
                    <a:schemeClr val="dk1"/>
                  </a:solidFill>
                  <a:latin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600" b="0" i="0" u="none" strike="noStrike" kern="1200" baseline="0">
                <a:solidFill>
                  <a:srgbClr val="000000"/>
                </a:solidFill>
                <a:latin typeface="Roboto"/>
                <a:ea typeface="+mn-ea"/>
                <a:cs typeface="+mn-cs"/>
              </a:defRPr>
            </a:pPr>
          </a:p>
        </c:txPr>
        <c:crossAx val="1706976807"/>
        <c:crosses val="autoZero"/>
        <c:auto val="1"/>
        <c:lblAlgn val="ctr"/>
        <c:lblOffset val="100"/>
        <c:noMultiLvlLbl val="0"/>
      </c:catAx>
      <c:valAx>
        <c:axId val="1706976807"/>
        <c:scaling>
          <c:orientation val="minMax"/>
          <c:max val="1"/>
          <c:min val="0"/>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800" b="1" i="0" u="none" strike="noStrike" kern="1200" baseline="0">
                    <a:solidFill>
                      <a:srgbClr val="000000"/>
                    </a:solidFill>
                    <a:latin typeface="Roboto"/>
                    <a:ea typeface="+mn-ea"/>
                    <a:cs typeface="+mn-cs"/>
                  </a:defRPr>
                </a:pPr>
                <a:r>
                  <a:rPr sz="1800" b="1">
                    <a:solidFill>
                      <a:srgbClr val="000000"/>
                    </a:solidFill>
                    <a:latin typeface="Roboto"/>
                  </a:rPr>
                  <a:t>Quantity</a:t>
                </a:r>
                <a:endParaRPr sz="1800" b="1">
                  <a:solidFill>
                    <a:srgbClr val="000000"/>
                  </a:solidFill>
                  <a:latin typeface="Roboto"/>
                </a:endParaRPr>
              </a:p>
            </c:rich>
          </c:tx>
          <c:layout/>
          <c:overlay val="0"/>
        </c:title>
        <c:numFmt formatCode="General" sourceLinked="0"/>
        <c:majorTickMark val="out"/>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400" b="0" i="0" u="none" strike="noStrike" kern="1200" baseline="0">
                <a:solidFill>
                  <a:srgbClr val="000000"/>
                </a:solidFill>
                <a:latin typeface="Roboto"/>
                <a:ea typeface="+mn-ea"/>
                <a:cs typeface="+mn-cs"/>
              </a:defRPr>
            </a:pPr>
          </a:p>
        </c:txPr>
        <c:crossAx val="187589059"/>
        <c:crosses val="autoZero"/>
        <c:crossBetween val="between"/>
        <c:majorUnit val="0.2"/>
        <c:minorUnit val="0.0285714285714286"/>
      </c:valAx>
      <c:catAx>
        <c:axId val="415754990"/>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315377411"/>
        <c:crosses val="autoZero"/>
        <c:auto val="1"/>
        <c:lblAlgn val="ctr"/>
        <c:lblOffset val="100"/>
        <c:noMultiLvlLbl val="0"/>
      </c:catAx>
      <c:valAx>
        <c:axId val="315377411"/>
        <c:scaling>
          <c:orientation val="minMax"/>
          <c:max val="100"/>
          <c:min val="0"/>
        </c:scaling>
        <c:delete val="0"/>
        <c:axPos val="r"/>
        <c:title>
          <c:tx>
            <c:rich>
              <a:bodyPr rot="-5400000" spcFirstLastPara="0" vertOverflow="ellipsis" vert="horz" wrap="square" anchor="ctr" anchorCtr="1"/>
              <a:lstStyle/>
              <a:p>
                <a:pPr lvl="0">
                  <a:defRPr lang="en-US" sz="1800" b="0" i="0" u="none" strike="noStrike" kern="1200" baseline="0">
                    <a:solidFill>
                      <a:srgbClr val="000000"/>
                    </a:solidFill>
                    <a:latin typeface="Roboto"/>
                    <a:ea typeface="+mn-ea"/>
                    <a:cs typeface="+mn-cs"/>
                  </a:defRPr>
                </a:pPr>
                <a:r>
                  <a:rPr sz="1800" b="0">
                    <a:solidFill>
                      <a:srgbClr val="000000"/>
                    </a:solidFill>
                    <a:latin typeface="Roboto"/>
                  </a:rPr>
                  <a:t>cumulative %</a:t>
                </a:r>
                <a:endParaRPr sz="1800" b="0">
                  <a:solidFill>
                    <a:srgbClr val="000000"/>
                  </a:solidFill>
                  <a:latin typeface="Roboto"/>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Roboto"/>
                <a:ea typeface="+mn-ea"/>
                <a:cs typeface="+mn-cs"/>
              </a:defRPr>
            </a:pPr>
          </a:p>
        </c:txPr>
        <c:crossAx val="415754990"/>
        <c:crosses val="max"/>
        <c:crossBetween val="between"/>
      </c:valAx>
    </c:plotArea>
    <c:plotVisOnly val="1"/>
    <c:dispBlanksAs val="gap"/>
    <c:showDLblsOverMax val="0"/>
    <c:extLst>
      <c:ext uri="{0b15fc19-7d7d-44ad-8c2d-2c3a37ce22c3}">
        <chartProps xmlns="https://web.wps.cn/et/2018/main" chartId="{7391a980-1cca-49ee-919d-176c677b3380}"/>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757575"/>
                </a:solidFill>
                <a:latin typeface="+mn-lt"/>
                <a:ea typeface="+mn-ea"/>
                <a:cs typeface="+mn-cs"/>
              </a:defRPr>
            </a:pPr>
            <a:r>
              <a:rPr b="1">
                <a:solidFill>
                  <a:srgbClr val="757575"/>
                </a:solidFill>
                <a:latin typeface="+mn-lt"/>
              </a:rPr>
              <a:t>Mini Loco Category of Observations Apr-Sep 2026</a:t>
            </a:r>
            <a:endParaRPr b="1">
              <a:solidFill>
                <a:srgbClr val="757575"/>
              </a:solidFill>
              <a:latin typeface="+mn-lt"/>
            </a:endParaRPr>
          </a:p>
        </c:rich>
      </c:tx>
      <c:layout/>
      <c:overlay val="0"/>
    </c:title>
    <c:autoTitleDeleted val="0"/>
    <c:plotArea>
      <c:layout/>
      <c:barChart>
        <c:barDir val="col"/>
        <c:grouping val="stacked"/>
        <c:varyColors val="0"/>
        <c:ser>
          <c:idx val="1"/>
          <c:order val="1"/>
          <c:tx>
            <c:strRef>
              <c:f>"Cumulative %"</c:f>
              <c:strCache>
                <c:ptCount val="1"/>
                <c:pt idx="0">
                  <c:v>Cumulative %</c:v>
                </c:pt>
              </c:strCache>
            </c:strRef>
          </c:tx>
          <c:spPr>
            <a:solidFill>
              <a:schemeClr val="accent2"/>
            </a:solidFill>
            <a:ln cmpd="sng">
              <a:noFill/>
            </a:ln>
          </c:spPr>
          <c:invertIfNegative val="0"/>
          <c:dPt>
            <c:idx val="0"/>
            <c:invertIfNegative val="0"/>
            <c:bubble3D val="0"/>
            <c:spPr>
              <a:solidFill>
                <a:srgbClr val="6FA8DC"/>
              </a:solidFill>
              <a:ln cmpd="sng">
                <a:noFill/>
              </a:ln>
            </c:spPr>
          </c:dPt>
          <c:dPt>
            <c:idx val="1"/>
            <c:invertIfNegative val="0"/>
            <c:bubble3D val="0"/>
            <c:spPr>
              <a:solidFill>
                <a:srgbClr val="6FA8DC"/>
              </a:solidFill>
              <a:ln cmpd="sng">
                <a:noFill/>
              </a:ln>
            </c:spPr>
          </c:dPt>
          <c:dLbls>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rgbClr val="F6F8F9"/>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LOCO'!$I$5:$I$6</c:f>
              <c:strCache>
                <c:ptCount val="2"/>
                <c:pt idx="0">
                  <c:v>Assembly Errors</c:v>
                </c:pt>
                <c:pt idx="1">
                  <c:v>Damages</c:v>
                </c:pt>
              </c:strCache>
            </c:strRef>
          </c:cat>
          <c:val>
            <c:numRef>
              <c:f>'SUMMARY -  MINI LOCO'!$J$5:$J$6</c:f>
              <c:numCache>
                <c:formatCode>General</c:formatCode>
                <c:ptCount val="2"/>
                <c:pt idx="0">
                  <c:v>160</c:v>
                </c:pt>
                <c:pt idx="1">
                  <c:v>16</c:v>
                </c:pt>
              </c:numCache>
            </c:numRef>
          </c:val>
        </c:ser>
        <c:dLbls>
          <c:showLegendKey val="0"/>
          <c:showVal val="1"/>
          <c:showCatName val="0"/>
          <c:showSerName val="0"/>
          <c:showPercent val="0"/>
          <c:showBubbleSize val="0"/>
        </c:dLbls>
        <c:gapWidth val="150"/>
        <c:overlap val="100"/>
        <c:axId val="1097392364"/>
        <c:axId val="317412268"/>
      </c:barChart>
      <c:lineChart>
        <c:grouping val="standard"/>
        <c:varyColors val="0"/>
        <c:ser>
          <c:idx val="0"/>
          <c:order val="0"/>
          <c:tx>
            <c:strRef>
              <c:f>"Category of Problems"</c:f>
              <c:strCache>
                <c:ptCount val="1"/>
                <c:pt idx="0">
                  <c:v>Category of Problems</c:v>
                </c:pt>
              </c:strCache>
            </c:strRef>
          </c:tx>
          <c:spPr>
            <a:ln w="19050" cap="rnd" cmpd="sng" algn="ctr">
              <a:solidFill>
                <a:srgbClr val="FF0000">
                  <a:alpha val="100000"/>
                </a:srgbClr>
              </a:solidFill>
              <a:prstDash val="solid"/>
              <a:round/>
            </a:ln>
          </c:spPr>
          <c:marker>
            <c:symbol val="circle"/>
            <c:size val="7"/>
            <c:spPr>
              <a:solidFill>
                <a:srgbClr val="FF0000">
                  <a:alpha val="100000"/>
                </a:srgbClr>
              </a:solidFill>
              <a:ln w="6350" cap="flat" cmpd="sng" algn="ctr">
                <a:solidFill>
                  <a:srgbClr val="FF0000">
                    <a:alpha val="100000"/>
                  </a:srgbClr>
                </a:solidFill>
                <a:prstDash val="solid"/>
                <a:round/>
              </a:ln>
            </c:spPr>
          </c:marker>
          <c:dPt>
            <c:idx val="0"/>
            <c:marker>
              <c:symbol val="none"/>
            </c:marker>
            <c:bubble3D val="0"/>
          </c:dPt>
          <c:dPt>
            <c:idx val="1"/>
            <c:marker>
              <c:symbol val="circle"/>
              <c:size val="2"/>
              <c:spPr>
                <a:solidFill>
                  <a:srgbClr val="FF0000">
                    <a:alpha val="100000"/>
                  </a:srgbClr>
                </a:solidFill>
                <a:ln w="6350" cap="flat" cmpd="sng" algn="ctr">
                  <a:solidFill>
                    <a:srgbClr val="FF0000">
                      <a:alpha val="100000"/>
                    </a:srgbClr>
                  </a:solidFill>
                  <a:prstDash val="solid"/>
                  <a:round/>
                </a:ln>
              </c:spPr>
            </c:marker>
            <c:bubble3D val="0"/>
          </c:dPt>
          <c:dLbls>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LOCO'!$I$5:$I$6</c:f>
              <c:strCache>
                <c:ptCount val="2"/>
                <c:pt idx="0">
                  <c:v>Assembly Errors</c:v>
                </c:pt>
                <c:pt idx="1">
                  <c:v>Damages</c:v>
                </c:pt>
              </c:strCache>
            </c:strRef>
          </c:cat>
          <c:val>
            <c:numRef>
              <c:f>'SUMMARY -  MINI LOCO'!$L$5:$L$6</c:f>
              <c:numCache>
                <c:formatCode>0.00%</c:formatCode>
                <c:ptCount val="2"/>
                <c:pt idx="0">
                  <c:v>0.909090909090909</c:v>
                </c:pt>
                <c:pt idx="1">
                  <c:v>1</c:v>
                </c:pt>
              </c:numCache>
            </c:numRef>
          </c:val>
          <c:smooth val="0"/>
        </c:ser>
        <c:dLbls>
          <c:showLegendKey val="0"/>
          <c:showVal val="1"/>
          <c:showCatName val="0"/>
          <c:showSerName val="0"/>
          <c:showPercent val="0"/>
          <c:showBubbleSize val="0"/>
        </c:dLbls>
        <c:marker val="1"/>
        <c:smooth val="0"/>
        <c:axId val="1901591032"/>
        <c:axId val="1635509868"/>
      </c:lineChart>
      <c:catAx>
        <c:axId val="1097392364"/>
        <c:scaling>
          <c:orientation val="minMax"/>
        </c:scaling>
        <c:delete val="0"/>
        <c:axPos val="b"/>
        <c:title>
          <c:layout/>
          <c:overlay val="0"/>
          <c:tx>
            <c:rich>
              <a:bodyPr/>
              <a:lstStyle/>
              <a:p>
                <a:pPr>
                  <a:defRPr/>
                </a:pPr>
              </a:p>
            </c:rich>
          </c:tx>
        </c:title>
        <c:numFmt formatCode="General" sourceLinked="1"/>
        <c:majorTickMark val="out"/>
        <c:minorTickMark val="none"/>
        <c:tickLblPos val="nextTo"/>
        <c:txPr>
          <a:bodyPr rot="-60000000" spcFirstLastPara="0" vertOverflow="ellipsis" vert="horz" wrap="square" anchor="ctr" anchorCtr="1"/>
          <a:lstStyle/>
          <a:p>
            <a:pPr>
              <a:defRPr lang="en-US" sz="1200" b="1" i="0" u="none" strike="noStrike" kern="1200" baseline="0">
                <a:solidFill>
                  <a:srgbClr val="000000"/>
                </a:solidFill>
                <a:latin typeface="Roboto"/>
                <a:ea typeface="+mn-ea"/>
                <a:cs typeface="+mn-cs"/>
              </a:defRPr>
            </a:pPr>
          </a:p>
        </c:txPr>
        <c:crossAx val="317412268"/>
        <c:crosses val="autoZero"/>
        <c:auto val="1"/>
        <c:lblAlgn val="ctr"/>
        <c:lblOffset val="100"/>
        <c:noMultiLvlLbl val="0"/>
      </c:catAx>
      <c:valAx>
        <c:axId val="317412268"/>
        <c:scaling>
          <c:orientation val="minMax"/>
        </c:scaling>
        <c:delete val="0"/>
        <c:axPos val="l"/>
        <c:majorGridlines>
          <c:spPr>
            <a:ln w="6350" cap="flat" cmpd="sng" algn="ctr">
              <a:no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Quantity</a:t>
                </a:r>
                <a:endParaRPr b="0">
                  <a:solidFill>
                    <a:srgbClr val="000000"/>
                  </a:solidFill>
                  <a:latin typeface="+mn-lt"/>
                </a:endParaRPr>
              </a:p>
            </c:rich>
          </c:tx>
          <c:layout/>
          <c:overlay val="0"/>
        </c:title>
        <c:numFmt formatCode="General" sourceLinked="1"/>
        <c:majorTickMark val="out"/>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97392364"/>
        <c:crosses val="autoZero"/>
        <c:crossBetween val="between"/>
      </c:valAx>
      <c:catAx>
        <c:axId val="1901591032"/>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35509868"/>
        <c:crosses val="autoZero"/>
        <c:auto val="1"/>
        <c:lblAlgn val="ctr"/>
        <c:lblOffset val="100"/>
        <c:noMultiLvlLbl val="0"/>
      </c:catAx>
      <c:valAx>
        <c:axId val="1635509868"/>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noFill/>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01591032"/>
        <c:crosses val="max"/>
        <c:crossBetween val="between"/>
      </c:valAx>
    </c:plotArea>
    <c:plotVisOnly val="1"/>
    <c:dispBlanksAs val="gap"/>
    <c:showDLblsOverMax val="0"/>
    <c:extLst>
      <c:ext uri="{0b15fc19-7d7d-44ad-8c2d-2c3a37ce22c3}">
        <chartProps xmlns="https://web.wps.cn/et/2018/main" chartId="{5c108c0a-0ded-4231-989b-f37c9ed2790c}"/>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CAB INPUT BOX Observations (APR-SEP) 20206</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"Categary of problem"</c:f>
              <c:strCache>
                <c:ptCount val="1"/>
                <c:pt idx="0">
                  <c:v>Categary of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'CAB IP Summary – April to Septe'!$I$4:$I$7</c:f>
              <c:strCache>
                <c:ptCount val="4"/>
                <c:pt idx="0">
                  <c:v>Assembly Errors</c:v>
                </c:pt>
                <c:pt idx="1">
                  <c:v>Enclosure Issues</c:v>
                </c:pt>
                <c:pt idx="2">
                  <c:v>Damages</c:v>
                </c:pt>
                <c:pt idx="3">
                  <c:v>Functional issues</c:v>
                </c:pt>
              </c:strCache>
            </c:strRef>
          </c:cat>
          <c:val>
            <c:numRef>
              <c:f>'CAB IP Summary – April to Septe'!$J$4:$J$7</c:f>
              <c:numCache>
                <c:formatCode>General</c:formatCode>
                <c:ptCount val="4"/>
                <c:pt idx="0">
                  <c:v>92</c:v>
                </c:pt>
                <c:pt idx="1">
                  <c:v>34</c:v>
                </c:pt>
                <c:pt idx="2">
                  <c:v>13</c:v>
                </c:pt>
                <c:pt idx="3">
                  <c:v>3</c:v>
                </c:pt>
              </c:numCache>
            </c:numRef>
          </c:val>
        </c:ser>
        <c:dLbls>
          <c:showLegendKey val="0"/>
          <c:showVal val="1"/>
          <c:showCatName val="0"/>
          <c:showSerName val="0"/>
          <c:showPercent val="0"/>
          <c:showBubbleSize val="0"/>
        </c:dLbls>
        <c:gapWidth val="150"/>
        <c:axId val="700889505"/>
        <c:axId val="731859548"/>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numFmt formatCode="0.0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Septe'!$I$4:$I$7</c:f>
              <c:strCache>
                <c:ptCount val="4"/>
                <c:pt idx="0">
                  <c:v>Assembly Errors</c:v>
                </c:pt>
                <c:pt idx="1">
                  <c:v>Enclosure Issues</c:v>
                </c:pt>
                <c:pt idx="2">
                  <c:v>Damages</c:v>
                </c:pt>
                <c:pt idx="3">
                  <c:v>Functional issues</c:v>
                </c:pt>
              </c:strCache>
            </c:strRef>
          </c:cat>
          <c:val>
            <c:numRef>
              <c:f>'CAB IP Summary – April to Septe'!$L$4:$L$7</c:f>
              <c:numCache>
                <c:formatCode>0.00%</c:formatCode>
                <c:ptCount val="4"/>
                <c:pt idx="0">
                  <c:v>0.647887323943662</c:v>
                </c:pt>
                <c:pt idx="1">
                  <c:v>0.887323943661972</c:v>
                </c:pt>
                <c:pt idx="2">
                  <c:v>0.97887323943662</c:v>
                </c:pt>
                <c:pt idx="3">
                  <c:v>1</c:v>
                </c:pt>
              </c:numCache>
            </c:numRef>
          </c:val>
          <c:smooth val="0"/>
        </c:ser>
        <c:dLbls>
          <c:showLegendKey val="0"/>
          <c:showVal val="1"/>
          <c:showCatName val="0"/>
          <c:showSerName val="0"/>
          <c:showPercent val="0"/>
          <c:showBubbleSize val="0"/>
        </c:dLbls>
        <c:marker val="0"/>
        <c:smooth val="0"/>
        <c:axId val="312741476"/>
        <c:axId val="1928223235"/>
      </c:lineChart>
      <c:catAx>
        <c:axId val="700889505"/>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31859548"/>
        <c:crosses val="autoZero"/>
        <c:auto val="1"/>
        <c:lblAlgn val="ctr"/>
        <c:lblOffset val="100"/>
        <c:noMultiLvlLbl val="0"/>
      </c:catAx>
      <c:valAx>
        <c:axId val="731859548"/>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00889505"/>
        <c:crosses val="autoZero"/>
        <c:crossBetween val="between"/>
      </c:valAx>
      <c:catAx>
        <c:axId val="31274147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928223235"/>
        <c:crosses val="autoZero"/>
        <c:auto val="1"/>
        <c:lblAlgn val="ctr"/>
        <c:lblOffset val="100"/>
        <c:noMultiLvlLbl val="0"/>
      </c:catAx>
      <c:valAx>
        <c:axId val="1928223235"/>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1274147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8921d503-f21f-46e3-9164-e44eb4caa1e1}"/>
      </c:ext>
    </c:extLst>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CAB INPUT BOX OBSERVATIONS  (APR-SEP) 2026
 </a:t>
            </a:r>
            <a:endParaRPr b="1">
              <a:solidFill>
                <a:srgbClr val="000000"/>
              </a:solidFill>
              <a:latin typeface="+mn-lt"/>
            </a:endParaRPr>
          </a:p>
        </c:rich>
      </c:tx>
      <c:layout/>
      <c:overlay val="0"/>
    </c:title>
    <c:autoTitleDeleted val="0"/>
    <c:plotArea>
      <c:layout/>
      <c:barChart>
        <c:barDir val="col"/>
        <c:grouping val="clustered"/>
        <c:varyColors val="0"/>
        <c:ser>
          <c:idx val="0"/>
          <c:order val="0"/>
          <c:spPr>
            <a:solidFill>
              <a:srgbClr val="3D85C6"/>
            </a:solidFill>
            <a:ln w="38100" cmpd="sng">
              <a:noFill/>
              <a:prstDash val="solid"/>
            </a:ln>
          </c:spPr>
          <c:invertIfNegative val="0"/>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D0D0D"/>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Septe'!$B$20:$B$33</c:f>
              <c:strCache>
                <c:ptCount val="14"/>
                <c:pt idx="0">
                  <c:v>Loose Fitment</c:v>
                </c:pt>
                <c:pt idx="1">
                  <c:v>Locking Issues</c:v>
                </c:pt>
                <c:pt idx="2">
                  <c:v>Hardware Damage</c:v>
                </c:pt>
                <c:pt idx="3">
                  <c:v>Missing Component</c:v>
                </c:pt>
                <c:pt idx="4">
                  <c:v>Wrong Label</c:v>
                </c:pt>
                <c:pt idx="5">
                  <c:v>Wires Interchanged</c:v>
                </c:pt>
                <c:pt idx="6">
                  <c:v>Component Issue</c:v>
                </c:pt>
                <c:pt idx="7">
                  <c:v>Miss placement</c:v>
                </c:pt>
                <c:pt idx="8">
                  <c:v>Missing of Operation</c:v>
                </c:pt>
                <c:pt idx="9">
                  <c:v>Wrong component</c:v>
                </c:pt>
                <c:pt idx="10">
                  <c:v>Loose connection</c:v>
                </c:pt>
                <c:pt idx="11">
                  <c:v>Paint peel off</c:v>
                </c:pt>
                <c:pt idx="12">
                  <c:v>Rust</c:v>
                </c:pt>
                <c:pt idx="13">
                  <c:v>Srew Stud issue</c:v>
                </c:pt>
              </c:strCache>
            </c:strRef>
          </c:cat>
          <c:val>
            <c:numRef>
              <c:f>'CAB IP Summary – April to Septe'!$C$20:$C$33</c:f>
              <c:numCache>
                <c:formatCode>General</c:formatCode>
                <c:ptCount val="14"/>
                <c:pt idx="0">
                  <c:v>53</c:v>
                </c:pt>
                <c:pt idx="1">
                  <c:v>34</c:v>
                </c:pt>
                <c:pt idx="2">
                  <c:v>12</c:v>
                </c:pt>
                <c:pt idx="3">
                  <c:v>12</c:v>
                </c:pt>
                <c:pt idx="4">
                  <c:v>9</c:v>
                </c:pt>
                <c:pt idx="5">
                  <c:v>8</c:v>
                </c:pt>
                <c:pt idx="6">
                  <c:v>3</c:v>
                </c:pt>
                <c:pt idx="7">
                  <c:v>2</c:v>
                </c:pt>
                <c:pt idx="8">
                  <c:v>2</c:v>
                </c:pt>
                <c:pt idx="9">
                  <c:v>2</c:v>
                </c:pt>
                <c:pt idx="10">
                  <c:v>1</c:v>
                </c:pt>
                <c:pt idx="11">
                  <c:v>1</c:v>
                </c:pt>
                <c:pt idx="12">
                  <c:v>1</c:v>
                </c:pt>
                <c:pt idx="13">
                  <c:v>1</c:v>
                </c:pt>
              </c:numCache>
            </c:numRef>
          </c:val>
        </c:ser>
        <c:dLbls>
          <c:showLegendKey val="0"/>
          <c:showVal val="1"/>
          <c:showCatName val="0"/>
          <c:showSerName val="0"/>
          <c:showPercent val="0"/>
          <c:showBubbleSize val="0"/>
        </c:dLbls>
        <c:gapWidth val="150"/>
        <c:axId val="595286218"/>
        <c:axId val="1336313011"/>
      </c:barChart>
      <c:lineChart>
        <c:grouping val="standard"/>
        <c:varyColors val="0"/>
        <c:ser>
          <c:idx val="1"/>
          <c:order val="1"/>
          <c:spPr>
            <a:ln w="19050" cap="rnd" cmpd="sng" algn="ctr">
              <a:solidFill>
                <a:srgbClr val="EA4335"/>
              </a:solidFill>
              <a:prstDash val="solid"/>
              <a:round/>
            </a:ln>
          </c:spPr>
          <c:marker>
            <c:symbol val="circle"/>
            <c:size val="7"/>
            <c:spPr>
              <a:solidFill>
                <a:srgbClr val="EA4335"/>
              </a:solidFill>
              <a:ln w="6350" cap="flat" cmpd="sng" algn="ctr">
                <a:solidFill>
                  <a:srgbClr val="EA4335"/>
                </a:solidFill>
                <a:prstDash val="solid"/>
                <a:round/>
              </a:ln>
            </c:spPr>
          </c:marker>
          <c:dPt>
            <c:idx val="2"/>
            <c:marker>
              <c:symbol val="none"/>
            </c:marker>
            <c:bubble3D val="0"/>
          </c:dPt>
          <c:dPt>
            <c:idx val="3"/>
            <c:marker>
              <c:symbol val="none"/>
            </c:marker>
            <c:bubble3D val="0"/>
          </c:dPt>
          <c:dPt>
            <c:idx val="5"/>
            <c:marker>
              <c:symbol val="none"/>
            </c:marker>
            <c:bubble3D val="0"/>
          </c:dPt>
          <c:dPt>
            <c:idx val="7"/>
            <c:marker>
              <c:symbol val="none"/>
            </c:marker>
            <c:bubble3D val="0"/>
          </c:dPt>
          <c:dLbls>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b"/>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400" b="0" i="0" u="none" strike="noStrike" kern="1200" baseline="0">
                    <a:solidFill>
                      <a:schemeClr val="tx1"/>
                    </a:solidFill>
                    <a:latin typeface="+mn-lt"/>
                    <a:ea typeface="+mn-ea"/>
                    <a:cs typeface="+mn-cs"/>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Septe'!$B$20:$B$33</c:f>
              <c:strCache>
                <c:ptCount val="14"/>
                <c:pt idx="0">
                  <c:v>Loose Fitment</c:v>
                </c:pt>
                <c:pt idx="1">
                  <c:v>Locking Issues</c:v>
                </c:pt>
                <c:pt idx="2">
                  <c:v>Hardware Damage</c:v>
                </c:pt>
                <c:pt idx="3">
                  <c:v>Missing Component</c:v>
                </c:pt>
                <c:pt idx="4">
                  <c:v>Wrong Label</c:v>
                </c:pt>
                <c:pt idx="5">
                  <c:v>Wires Interchanged</c:v>
                </c:pt>
                <c:pt idx="6">
                  <c:v>Component Issue</c:v>
                </c:pt>
                <c:pt idx="7">
                  <c:v>Miss placement</c:v>
                </c:pt>
                <c:pt idx="8">
                  <c:v>Missing of Operation</c:v>
                </c:pt>
                <c:pt idx="9">
                  <c:v>Wrong component</c:v>
                </c:pt>
                <c:pt idx="10">
                  <c:v>Loose connection</c:v>
                </c:pt>
                <c:pt idx="11">
                  <c:v>Paint peel off</c:v>
                </c:pt>
                <c:pt idx="12">
                  <c:v>Rust</c:v>
                </c:pt>
                <c:pt idx="13">
                  <c:v>Srew Stud issue</c:v>
                </c:pt>
              </c:strCache>
            </c:strRef>
          </c:cat>
          <c:val>
            <c:numRef>
              <c:f>'CAB IP Summary – April to Septe'!$E$20:$E$33</c:f>
              <c:numCache>
                <c:formatCode>0.00%</c:formatCode>
                <c:ptCount val="14"/>
                <c:pt idx="0">
                  <c:v>0.375886524822695</c:v>
                </c:pt>
                <c:pt idx="1">
                  <c:v>0.617021276595745</c:v>
                </c:pt>
                <c:pt idx="2">
                  <c:v>0.702127659574468</c:v>
                </c:pt>
                <c:pt idx="3">
                  <c:v>0.787234042553192</c:v>
                </c:pt>
                <c:pt idx="4">
                  <c:v>0.851063829787234</c:v>
                </c:pt>
                <c:pt idx="5">
                  <c:v>0.907801418439716</c:v>
                </c:pt>
                <c:pt idx="6">
                  <c:v>0.929078014184397</c:v>
                </c:pt>
                <c:pt idx="7">
                  <c:v>0.943262411347518</c:v>
                </c:pt>
                <c:pt idx="8">
                  <c:v>0.957446808510638</c:v>
                </c:pt>
                <c:pt idx="9">
                  <c:v>0.971631205673759</c:v>
                </c:pt>
                <c:pt idx="10">
                  <c:v>0.978723404255319</c:v>
                </c:pt>
                <c:pt idx="11">
                  <c:v>0.985815602836879</c:v>
                </c:pt>
                <c:pt idx="12">
                  <c:v>0.99290780141844</c:v>
                </c:pt>
                <c:pt idx="13">
                  <c:v>1</c:v>
                </c:pt>
              </c:numCache>
            </c:numRef>
          </c:val>
          <c:smooth val="0"/>
        </c:ser>
        <c:dLbls>
          <c:showLegendKey val="0"/>
          <c:showVal val="1"/>
          <c:showCatName val="0"/>
          <c:showSerName val="0"/>
          <c:showPercent val="0"/>
          <c:showBubbleSize val="0"/>
        </c:dLbls>
        <c:marker val="1"/>
        <c:smooth val="0"/>
        <c:axId val="315830391"/>
        <c:axId val="1601649352"/>
      </c:lineChart>
      <c:catAx>
        <c:axId val="595286218"/>
        <c:scaling>
          <c:orientation val="minMax"/>
          <c:max val="14.5"/>
          <c:min val="0.5"/>
        </c:scaling>
        <c:delete val="0"/>
        <c:axPos val="b"/>
        <c:title>
          <c:layout/>
          <c:overlay val="0"/>
          <c:tx>
            <c:rich>
              <a:bodyPr/>
              <a:lstStyle/>
              <a:p>
                <a:pPr>
                  <a:defRPr/>
                </a:pPr>
              </a:p>
            </c:rich>
          </c:tx>
        </c:title>
        <c:numFmt formatCode="General" sourceLinked="1"/>
        <c:majorTickMark val="out"/>
        <c:minorTickMark val="none"/>
        <c:tickLblPos val="nextTo"/>
        <c:txPr>
          <a:bodyPr rot="-1800000" spcFirstLastPara="0" vertOverflow="ellipsis" vert="horz" wrap="square" anchor="ctr" anchorCtr="1"/>
          <a:lstStyle/>
          <a:p>
            <a:pPr>
              <a:defRPr lang="en-US" sz="1400" b="0" i="0" u="none" strike="noStrike" kern="1200" baseline="0">
                <a:solidFill>
                  <a:srgbClr val="000000"/>
                </a:solidFill>
                <a:latin typeface="Roboto"/>
                <a:ea typeface="+mn-ea"/>
                <a:cs typeface="+mn-cs"/>
              </a:defRPr>
            </a:pPr>
          </a:p>
        </c:txPr>
        <c:crossAx val="1336313011"/>
        <c:crosses val="autoZero"/>
        <c:auto val="1"/>
        <c:lblAlgn val="ctr"/>
        <c:lblOffset val="100"/>
        <c:noMultiLvlLbl val="0"/>
      </c:catAx>
      <c:valAx>
        <c:axId val="1336313011"/>
        <c:scaling>
          <c:orientation val="minMax"/>
          <c:max val="60"/>
          <c:min val="0"/>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600" b="0" i="0" u="none" strike="noStrike" kern="1200" baseline="0">
                    <a:solidFill>
                      <a:srgbClr val="000000"/>
                    </a:solidFill>
                    <a:latin typeface="Roboto"/>
                    <a:ea typeface="+mn-ea"/>
                    <a:cs typeface="+mn-cs"/>
                  </a:defRPr>
                </a:pPr>
                <a:r>
                  <a:rPr sz="1600" b="0">
                    <a:solidFill>
                      <a:srgbClr val="000000"/>
                    </a:solidFill>
                    <a:latin typeface="Roboto"/>
                  </a:rPr>
                  <a:t>Quantity</a:t>
                </a:r>
                <a:endParaRPr sz="1600" b="0">
                  <a:solidFill>
                    <a:srgbClr val="000000"/>
                  </a:solidFill>
                  <a:latin typeface="Roboto"/>
                </a:endParaRPr>
              </a:p>
            </c:rich>
          </c:tx>
          <c:layout/>
          <c:overlay val="0"/>
        </c:title>
        <c:numFmt formatCode="General" sourceLinked="1"/>
        <c:majorTickMark val="cross"/>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95286218"/>
        <c:crosses val="autoZero"/>
        <c:crossBetween val="between"/>
      </c:valAx>
      <c:catAx>
        <c:axId val="315830391"/>
        <c:scaling>
          <c:orientation val="minMax"/>
          <c:max val="14.5"/>
          <c:min val="0.5"/>
        </c:scaling>
        <c:delete val="1"/>
        <c:axPos val="t"/>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01649352"/>
        <c:crosses val="max"/>
        <c:auto val="1"/>
        <c:lblAlgn val="ctr"/>
        <c:lblOffset val="100"/>
        <c:noMultiLvlLbl val="0"/>
      </c:catAx>
      <c:valAx>
        <c:axId val="1601649352"/>
        <c:scaling>
          <c:orientation val="minMax"/>
          <c:max val="1"/>
          <c:min val="0"/>
        </c:scaling>
        <c:delete val="0"/>
        <c:axPos val="r"/>
        <c:title>
          <c:tx>
            <c:rich>
              <a:bodyPr rot="-5400000" spcFirstLastPara="0" vertOverflow="ellipsis" vert="horz" wrap="square" anchor="ctr" anchorCtr="1"/>
              <a:lstStyle/>
              <a:p>
                <a:pPr lvl="0">
                  <a:defRPr lang="en-US" sz="1600" b="0" i="0" u="none" strike="noStrike" kern="1200" baseline="0">
                    <a:solidFill>
                      <a:srgbClr val="000000"/>
                    </a:solidFill>
                    <a:latin typeface="Roboto"/>
                    <a:ea typeface="+mn-ea"/>
                    <a:cs typeface="+mn-cs"/>
                  </a:defRPr>
                </a:pPr>
                <a:r>
                  <a:rPr sz="1600" b="0">
                    <a:solidFill>
                      <a:srgbClr val="000000"/>
                    </a:solidFill>
                    <a:latin typeface="Roboto"/>
                  </a:rPr>
                  <a:t>Cumulative %</a:t>
                </a:r>
                <a:endParaRPr sz="1600" b="0">
                  <a:solidFill>
                    <a:srgbClr val="000000"/>
                  </a:solidFill>
                  <a:latin typeface="Roboto"/>
                </a:endParaRPr>
              </a:p>
            </c:rich>
          </c:tx>
          <c:layout/>
          <c:overlay val="0"/>
        </c:title>
        <c:numFmt formatCode="0.00%" sourceLinked="1"/>
        <c:majorTickMark val="none"/>
        <c:minorTickMark val="none"/>
        <c:tickLblPos val="nextTo"/>
        <c:spPr>
          <a:ln w="12700" cap="flat" cmpd="sng" algn="ctr">
            <a:solidFill>
              <a:schemeClr val="accent1"/>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15830391"/>
        <c:crosses val="max"/>
        <c:crossBetween val="between"/>
      </c:valAx>
    </c:plotArea>
    <c:plotVisOnly val="1"/>
    <c:dispBlanksAs val="gap"/>
    <c:showDLblsOverMax val="0"/>
    <c:extLst>
      <c:ext uri="{0b15fc19-7d7d-44ad-8c2d-2c3a37ce22c3}">
        <chartProps xmlns="https://web.wps.cn/et/2018/main" chartId="{686e08ef-2ab4-4f5e-b910-d62a907674c7}"/>
      </c:ext>
    </c:extLst>
  </c:chart>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RFID POWER SUPPLY</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"Category of the problem"</c:f>
              <c:strCache>
                <c:ptCount val="1"/>
                <c:pt idx="0">
                  <c:v>Category of the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'!$B$8:$B$13</c:f>
              <c:strCache>
                <c:ptCount val="6"/>
                <c:pt idx="0">
                  <c:v>Assembly Errors</c:v>
                </c:pt>
                <c:pt idx="1">
                  <c:v>Damages</c:v>
                </c:pt>
                <c:pt idx="2">
                  <c:v>Supplier miatake</c:v>
                </c:pt>
              </c:strCache>
            </c:strRef>
          </c:cat>
          <c:val>
            <c:numRef>
              <c:f>'Summary of  RFID PS '!$C$8:$C$13</c:f>
              <c:numCache>
                <c:formatCode>General</c:formatCode>
                <c:ptCount val="6"/>
                <c:pt idx="0">
                  <c:v>133</c:v>
                </c:pt>
                <c:pt idx="1">
                  <c:v>8</c:v>
                </c:pt>
                <c:pt idx="2">
                  <c:v>6</c:v>
                </c:pt>
              </c:numCache>
            </c:numRef>
          </c:val>
        </c:ser>
        <c:dLbls>
          <c:showLegendKey val="0"/>
          <c:showVal val="1"/>
          <c:showCatName val="0"/>
          <c:showSerName val="0"/>
          <c:showPercent val="0"/>
          <c:showBubbleSize val="0"/>
        </c:dLbls>
        <c:gapWidth val="150"/>
        <c:axId val="1802851941"/>
        <c:axId val="1119576462"/>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'!$B$8:$B$13</c:f>
              <c:strCache>
                <c:ptCount val="6"/>
                <c:pt idx="0">
                  <c:v>Assembly Errors</c:v>
                </c:pt>
                <c:pt idx="1">
                  <c:v>Damages</c:v>
                </c:pt>
                <c:pt idx="2">
                  <c:v>Supplier miatake</c:v>
                </c:pt>
              </c:strCache>
            </c:strRef>
          </c:cat>
          <c:val>
            <c:numRef>
              <c:f>'Summary of  RFID PS '!$E$8:$E$13</c:f>
              <c:numCache>
                <c:formatCode>0.00%</c:formatCode>
                <c:ptCount val="6"/>
                <c:pt idx="0">
                  <c:v>0.904761904761905</c:v>
                </c:pt>
                <c:pt idx="1">
                  <c:v>0.959183673469388</c:v>
                </c:pt>
                <c:pt idx="2">
                  <c:v>1</c:v>
                </c:pt>
              </c:numCache>
            </c:numRef>
          </c:val>
          <c:smooth val="0"/>
        </c:ser>
        <c:dLbls>
          <c:showLegendKey val="0"/>
          <c:showVal val="1"/>
          <c:showCatName val="0"/>
          <c:showSerName val="0"/>
          <c:showPercent val="0"/>
          <c:showBubbleSize val="0"/>
        </c:dLbls>
        <c:marker val="0"/>
        <c:smooth val="0"/>
        <c:axId val="586546816"/>
        <c:axId val="5714115"/>
      </c:lineChart>
      <c:catAx>
        <c:axId val="180285194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9576462"/>
        <c:crosses val="autoZero"/>
        <c:auto val="1"/>
        <c:lblAlgn val="ctr"/>
        <c:lblOffset val="100"/>
        <c:noMultiLvlLbl val="0"/>
      </c:catAx>
      <c:valAx>
        <c:axId val="1119576462"/>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the problem</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02851941"/>
        <c:crosses val="autoZero"/>
        <c:crossBetween val="between"/>
      </c:valAx>
      <c:catAx>
        <c:axId val="5865468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714115"/>
        <c:crosses val="autoZero"/>
        <c:auto val="1"/>
        <c:lblAlgn val="ctr"/>
        <c:lblOffset val="100"/>
        <c:noMultiLvlLbl val="0"/>
      </c:catAx>
      <c:valAx>
        <c:axId val="5714115"/>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865468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ac8596cb-5255-48b2-abad-e14c69ccfb07}"/>
      </c:ext>
    </c:extLst>
  </c:chart>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RFID POWER SUPPLY</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"Sub-Category of the problem"</c:f>
              <c:strCache>
                <c:ptCount val="1"/>
                <c:pt idx="0">
                  <c:v>Sub-Category of the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'!$B$15:$B$22</c:f>
              <c:strCache>
                <c:ptCount val="8"/>
                <c:pt idx="0">
                  <c:v>Loose fitment</c:v>
                </c:pt>
                <c:pt idx="1">
                  <c:v>Paint peel off</c:v>
                </c:pt>
                <c:pt idx="2">
                  <c:v>Dust</c:v>
                </c:pt>
                <c:pt idx="3">
                  <c:v>Missing component</c:v>
                </c:pt>
                <c:pt idx="4">
                  <c:v>Scratches </c:v>
                </c:pt>
                <c:pt idx="5">
                  <c:v>Damage</c:v>
                </c:pt>
                <c:pt idx="6">
                  <c:v>Wrong material</c:v>
                </c:pt>
                <c:pt idx="7">
                  <c:v>Wrong operating</c:v>
                </c:pt>
              </c:strCache>
            </c:strRef>
          </c:cat>
          <c:val>
            <c:numRef>
              <c:f>'Summary of  RFID PS '!$C$15:$C$22</c:f>
              <c:numCache>
                <c:formatCode>General</c:formatCode>
                <c:ptCount val="8"/>
                <c:pt idx="0">
                  <c:v>70</c:v>
                </c:pt>
                <c:pt idx="1">
                  <c:v>32</c:v>
                </c:pt>
                <c:pt idx="2">
                  <c:v>21</c:v>
                </c:pt>
                <c:pt idx="3">
                  <c:v>9</c:v>
                </c:pt>
                <c:pt idx="4">
                  <c:v>8</c:v>
                </c:pt>
                <c:pt idx="5">
                  <c:v>5</c:v>
                </c:pt>
                <c:pt idx="6">
                  <c:v>1</c:v>
                </c:pt>
                <c:pt idx="7">
                  <c:v>1</c:v>
                </c:pt>
              </c:numCache>
            </c:numRef>
          </c:val>
        </c:ser>
        <c:dLbls>
          <c:showLegendKey val="0"/>
          <c:showVal val="1"/>
          <c:showCatName val="0"/>
          <c:showSerName val="0"/>
          <c:showPercent val="0"/>
          <c:showBubbleSize val="0"/>
        </c:dLbls>
        <c:gapWidth val="150"/>
        <c:axId val="1873330497"/>
        <c:axId val="24585228"/>
      </c:barChart>
      <c:lineChart>
        <c:grouping val="standard"/>
        <c:varyColors val="0"/>
        <c:ser>
          <c:idx val="1"/>
          <c:order val="1"/>
          <c:tx>
            <c:strRef>
              <c:f>"Cumulative %"</c:f>
              <c:strCache>
                <c:ptCount val="1"/>
                <c:pt idx="0">
                  <c:v>Cumulative %</c:v>
                </c:pt>
              </c:strCache>
            </c:strRef>
          </c:tx>
          <c:spPr>
            <a:ln w="19050" cap="rnd" cmpd="sng" algn="ctr">
              <a:solidFill>
                <a:srgbClr val="EA4335"/>
              </a:solidFill>
              <a:prstDash val="solid"/>
              <a:round/>
            </a:ln>
          </c:spPr>
          <c:marker>
            <c:symbol val="circle"/>
            <c:size val="7"/>
            <c:spPr>
              <a:solidFill>
                <a:srgbClr val="EA4335"/>
              </a:solidFill>
              <a:ln w="6350" cap="flat" cmpd="sng" algn="ctr">
                <a:solidFill>
                  <a:srgbClr val="EA4335"/>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'!$B$15:$B$22</c:f>
              <c:strCache>
                <c:ptCount val="8"/>
                <c:pt idx="0">
                  <c:v>Loose fitment</c:v>
                </c:pt>
                <c:pt idx="1">
                  <c:v>Paint peel off</c:v>
                </c:pt>
                <c:pt idx="2">
                  <c:v>Dust</c:v>
                </c:pt>
                <c:pt idx="3">
                  <c:v>Missing component</c:v>
                </c:pt>
                <c:pt idx="4">
                  <c:v>Scratches </c:v>
                </c:pt>
                <c:pt idx="5">
                  <c:v>Damage</c:v>
                </c:pt>
                <c:pt idx="6">
                  <c:v>Wrong material</c:v>
                </c:pt>
                <c:pt idx="7">
                  <c:v>Wrong operating</c:v>
                </c:pt>
              </c:strCache>
            </c:strRef>
          </c:cat>
          <c:val>
            <c:numRef>
              <c:f>'Summary of  RFID PS '!$E$15:$E$22</c:f>
              <c:numCache>
                <c:formatCode>0.00%</c:formatCode>
                <c:ptCount val="8"/>
                <c:pt idx="0">
                  <c:v>0.476190476190476</c:v>
                </c:pt>
                <c:pt idx="1">
                  <c:v>0.693877551020408</c:v>
                </c:pt>
                <c:pt idx="2">
                  <c:v>0.836734693877551</c:v>
                </c:pt>
                <c:pt idx="3">
                  <c:v>0.897959183673469</c:v>
                </c:pt>
                <c:pt idx="4">
                  <c:v>0.952380952380952</c:v>
                </c:pt>
                <c:pt idx="5">
                  <c:v>0.986394557823129</c:v>
                </c:pt>
                <c:pt idx="6">
                  <c:v>0.993197278911565</c:v>
                </c:pt>
                <c:pt idx="7">
                  <c:v>1</c:v>
                </c:pt>
              </c:numCache>
            </c:numRef>
          </c:val>
          <c:smooth val="0"/>
        </c:ser>
        <c:dLbls>
          <c:showLegendKey val="0"/>
          <c:showVal val="1"/>
          <c:showCatName val="0"/>
          <c:showSerName val="0"/>
          <c:showPercent val="0"/>
          <c:showBubbleSize val="0"/>
        </c:dLbls>
        <c:marker val="1"/>
        <c:smooth val="0"/>
        <c:axId val="1378655605"/>
        <c:axId val="940777041"/>
      </c:lineChart>
      <c:catAx>
        <c:axId val="1873330497"/>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4585228"/>
        <c:crosses val="autoZero"/>
        <c:auto val="1"/>
        <c:lblAlgn val="ctr"/>
        <c:lblOffset val="100"/>
        <c:noMultiLvlLbl val="0"/>
      </c:catAx>
      <c:valAx>
        <c:axId val="24585228"/>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 Category of the problem</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73330497"/>
        <c:crosses val="autoZero"/>
        <c:crossBetween val="between"/>
      </c:valAx>
      <c:catAx>
        <c:axId val="1378655605"/>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940777041"/>
        <c:crosses val="autoZero"/>
        <c:auto val="1"/>
        <c:lblAlgn val="ctr"/>
        <c:lblOffset val="100"/>
        <c:noMultiLvlLbl val="0"/>
      </c:catAx>
      <c:valAx>
        <c:axId val="940777041"/>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78655605"/>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c6409d37-4c3c-49a6-812d-46f71cd93bc8}"/>
      </c:ext>
    </c:extLst>
  </c:chart>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SPDM</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"Category of problem"</c:f>
              <c:strCache>
                <c:ptCount val="1"/>
                <c:pt idx="0">
                  <c:v>Category of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'Summary of  SPDM Update format'!$B$14:$B$16</c:f>
              <c:strCache>
                <c:ptCount val="3"/>
                <c:pt idx="0">
                  <c:v>Air leakages</c:v>
                </c:pt>
                <c:pt idx="1">
                  <c:v>Assembly Errors</c:v>
                </c:pt>
                <c:pt idx="2">
                  <c:v>Damages</c:v>
                </c:pt>
              </c:strCache>
            </c:strRef>
          </c:cat>
          <c:val>
            <c:numRef>
              <c:f>'Summary of  SPDM Update format'!$C$14:$C$16</c:f>
              <c:numCache>
                <c:formatCode>General</c:formatCode>
                <c:ptCount val="3"/>
                <c:pt idx="0">
                  <c:v>336</c:v>
                </c:pt>
                <c:pt idx="1">
                  <c:v>48</c:v>
                </c:pt>
                <c:pt idx="2">
                  <c:v>12</c:v>
                </c:pt>
              </c:numCache>
            </c:numRef>
          </c:val>
        </c:ser>
        <c:dLbls>
          <c:showLegendKey val="0"/>
          <c:showVal val="1"/>
          <c:showCatName val="0"/>
          <c:showSerName val="0"/>
          <c:showPercent val="0"/>
          <c:showBubbleSize val="0"/>
        </c:dLbls>
        <c:gapWidth val="150"/>
        <c:axId val="1618567296"/>
        <c:axId val="820166156"/>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'Summary of  SPDM Update format'!$B$14:$B$16</c:f>
              <c:strCache>
                <c:ptCount val="3"/>
                <c:pt idx="0">
                  <c:v>Air leakages</c:v>
                </c:pt>
                <c:pt idx="1">
                  <c:v>Assembly Errors</c:v>
                </c:pt>
                <c:pt idx="2">
                  <c:v>Damages</c:v>
                </c:pt>
              </c:strCache>
            </c:strRef>
          </c:cat>
          <c:val>
            <c:numRef>
              <c:f>'Summary of  SPDM Update format'!$E$14:$E$16</c:f>
              <c:numCache>
                <c:formatCode>0.00%</c:formatCode>
                <c:ptCount val="3"/>
                <c:pt idx="0">
                  <c:v>0.848484848484849</c:v>
                </c:pt>
                <c:pt idx="1">
                  <c:v>0.96969696969697</c:v>
                </c:pt>
                <c:pt idx="2">
                  <c:v>1</c:v>
                </c:pt>
              </c:numCache>
            </c:numRef>
          </c:val>
          <c:smooth val="0"/>
        </c:ser>
        <c:dLbls>
          <c:showLegendKey val="0"/>
          <c:showVal val="1"/>
          <c:showCatName val="0"/>
          <c:showSerName val="0"/>
          <c:showPercent val="0"/>
          <c:showBubbleSize val="0"/>
        </c:dLbls>
        <c:marker val="0"/>
        <c:smooth val="0"/>
        <c:axId val="128979337"/>
        <c:axId val="115689874"/>
      </c:lineChart>
      <c:catAx>
        <c:axId val="1618567296"/>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820166156"/>
        <c:crosses val="autoZero"/>
        <c:auto val="1"/>
        <c:lblAlgn val="ctr"/>
        <c:lblOffset val="100"/>
        <c:noMultiLvlLbl val="0"/>
      </c:catAx>
      <c:valAx>
        <c:axId val="820166156"/>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18567296"/>
        <c:crosses val="autoZero"/>
        <c:crossBetween val="between"/>
      </c:valAx>
      <c:catAx>
        <c:axId val="12897933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5689874"/>
        <c:crosses val="autoZero"/>
        <c:auto val="1"/>
        <c:lblAlgn val="ctr"/>
        <c:lblOffset val="100"/>
        <c:noMultiLvlLbl val="0"/>
      </c:catAx>
      <c:valAx>
        <c:axId val="115689874"/>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897933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36185e57-fdca-4ec0-999d-a9fd51824e77}"/>
      </c:ext>
    </c:extLst>
  </c:chart>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Speedo Meter Sub Category  April to September - 2026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of  SPDM Update format'!$C$18</c:f>
              <c:strCache>
                <c:ptCount val="1"/>
                <c:pt idx="0">
                  <c:v>No of issues
Quantity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SPDM Update format'!$B$19:$B$26</c:f>
              <c:strCache>
                <c:ptCount val="8"/>
                <c:pt idx="0">
                  <c:v>Loose fitment</c:v>
                </c:pt>
                <c:pt idx="1">
                  <c:v>Wrong Operation</c:v>
                </c:pt>
                <c:pt idx="2">
                  <c:v>Scratches</c:v>
                </c:pt>
                <c:pt idx="3">
                  <c:v>Paint peel off</c:v>
                </c:pt>
                <c:pt idx="4">
                  <c:v>Rust</c:v>
                </c:pt>
                <c:pt idx="5">
                  <c:v>Bend</c:v>
                </c:pt>
                <c:pt idx="6">
                  <c:v>Dust</c:v>
                </c:pt>
                <c:pt idx="7">
                  <c:v>Missing Operation</c:v>
                </c:pt>
              </c:strCache>
            </c:strRef>
          </c:cat>
          <c:val>
            <c:numRef>
              <c:f>'Summary of  SPDM Update format'!$C$19:$C$26</c:f>
              <c:numCache>
                <c:formatCode>General</c:formatCode>
                <c:ptCount val="8"/>
                <c:pt idx="0">
                  <c:v>370</c:v>
                </c:pt>
                <c:pt idx="1">
                  <c:v>11</c:v>
                </c:pt>
                <c:pt idx="2">
                  <c:v>6</c:v>
                </c:pt>
                <c:pt idx="3">
                  <c:v>4</c:v>
                </c:pt>
                <c:pt idx="4">
                  <c:v>2</c:v>
                </c:pt>
                <c:pt idx="5">
                  <c:v>1</c:v>
                </c:pt>
                <c:pt idx="6">
                  <c:v>1</c:v>
                </c:pt>
                <c:pt idx="7">
                  <c:v>1</c:v>
                </c:pt>
              </c:numCache>
            </c:numRef>
          </c:val>
        </c:ser>
        <c:dLbls>
          <c:showLegendKey val="0"/>
          <c:showVal val="1"/>
          <c:showCatName val="0"/>
          <c:showSerName val="0"/>
          <c:showPercent val="0"/>
          <c:showBubbleSize val="0"/>
        </c:dLbls>
        <c:gapWidth val="150"/>
        <c:axId val="1114258758"/>
        <c:axId val="1245171529"/>
      </c:barChart>
      <c:lineChart>
        <c:grouping val="standard"/>
        <c:varyColors val="0"/>
        <c:ser>
          <c:idx val="1"/>
          <c:order val="1"/>
          <c:tx>
            <c:strRef>
              <c:f>'Summary of  SPDM Update format'!$E$18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SPDM Update format'!$B$19:$B$26</c:f>
              <c:strCache>
                <c:ptCount val="8"/>
                <c:pt idx="0">
                  <c:v>Loose fitment</c:v>
                </c:pt>
                <c:pt idx="1">
                  <c:v>Wrong Operation</c:v>
                </c:pt>
                <c:pt idx="2">
                  <c:v>Scratches</c:v>
                </c:pt>
                <c:pt idx="3">
                  <c:v>Paint peel off</c:v>
                </c:pt>
                <c:pt idx="4">
                  <c:v>Rust</c:v>
                </c:pt>
                <c:pt idx="5">
                  <c:v>Bend</c:v>
                </c:pt>
                <c:pt idx="6">
                  <c:v>Dust</c:v>
                </c:pt>
                <c:pt idx="7">
                  <c:v>Missing Operation</c:v>
                </c:pt>
              </c:strCache>
            </c:strRef>
          </c:cat>
          <c:val>
            <c:numRef>
              <c:f>'Summary of  SPDM Update format'!$E$19:$E$26</c:f>
              <c:numCache>
                <c:formatCode>0.00%</c:formatCode>
                <c:ptCount val="8"/>
                <c:pt idx="0">
                  <c:v>0.934343434343434</c:v>
                </c:pt>
                <c:pt idx="1">
                  <c:v>0.962121212121212</c:v>
                </c:pt>
                <c:pt idx="2">
                  <c:v>0.977272727272727</c:v>
                </c:pt>
                <c:pt idx="3">
                  <c:v>0.987373737373737</c:v>
                </c:pt>
                <c:pt idx="4">
                  <c:v>0.992424242424242</c:v>
                </c:pt>
                <c:pt idx="5">
                  <c:v>0.994949494949495</c:v>
                </c:pt>
                <c:pt idx="6">
                  <c:v>0.997474747474748</c:v>
                </c:pt>
                <c:pt idx="7">
                  <c:v>1</c:v>
                </c:pt>
              </c:numCache>
            </c:numRef>
          </c:val>
          <c:smooth val="0"/>
        </c:ser>
        <c:dLbls>
          <c:showLegendKey val="0"/>
          <c:showVal val="1"/>
          <c:showCatName val="0"/>
          <c:showSerName val="0"/>
          <c:showPercent val="0"/>
          <c:showBubbleSize val="0"/>
        </c:dLbls>
        <c:marker val="0"/>
        <c:smooth val="0"/>
        <c:axId val="1915408388"/>
        <c:axId val="1840591149"/>
      </c:lineChart>
      <c:catAx>
        <c:axId val="1114258758"/>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45171529"/>
        <c:crosses val="autoZero"/>
        <c:auto val="1"/>
        <c:lblAlgn val="ctr"/>
        <c:lblOffset val="100"/>
        <c:noMultiLvlLbl val="0"/>
      </c:catAx>
      <c:valAx>
        <c:axId val="124517152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4258758"/>
        <c:crosses val="autoZero"/>
        <c:crossBetween val="between"/>
      </c:valAx>
      <c:catAx>
        <c:axId val="191540838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840591149"/>
        <c:crosses val="autoZero"/>
        <c:auto val="1"/>
        <c:lblAlgn val="ctr"/>
        <c:lblOffset val="100"/>
        <c:noMultiLvlLbl val="0"/>
      </c:catAx>
      <c:valAx>
        <c:axId val="1840591149"/>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15408388"/>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69c8d9cb-2ad5-4d6d-8105-5b7dd4e19e17}"/>
      </c:ext>
    </c:extLst>
  </c:chart>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600" b="1" i="0" u="none" strike="noStrike" kern="1200" baseline="0">
                <a:solidFill>
                  <a:srgbClr val="000000"/>
                </a:solidFill>
                <a:latin typeface="+mn-lt"/>
                <a:ea typeface="+mn-ea"/>
                <a:cs typeface="+mn-cs"/>
              </a:defRPr>
            </a:pPr>
            <a:r>
              <a:rPr sz="1600" b="1">
                <a:solidFill>
                  <a:srgbClr val="000000"/>
                </a:solidFill>
                <a:latin typeface="+mn-lt"/>
              </a:rPr>
              <a:t>                         GPS GSM  OBSERVATIONS  (APR-SEP) 2026</a:t>
            </a:r>
            <a:endParaRPr sz="1600" b="1">
              <a:solidFill>
                <a:srgbClr val="000000"/>
              </a:solidFill>
              <a:latin typeface="+mn-lt"/>
            </a:endParaRPr>
          </a:p>
        </c:rich>
      </c:tx>
      <c:layout/>
      <c:overlay val="0"/>
    </c:title>
    <c:autoTitleDeleted val="0"/>
    <c:plotArea>
      <c:layout/>
      <c:barChart>
        <c:barDir val="col"/>
        <c:grouping val="clustered"/>
        <c:varyColors val="0"/>
        <c:ser>
          <c:idx val="0"/>
          <c:order val="0"/>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 Summary of  GPS-GSM Update for'!$B$24:$B$29</c:f>
              <c:strCache>
                <c:ptCount val="6"/>
                <c:pt idx="0">
                  <c:v>Loose Fitment</c:v>
                </c:pt>
                <c:pt idx="1">
                  <c:v>Crack / Dent / Scratch / Rust</c:v>
                </c:pt>
                <c:pt idx="2">
                  <c:v>Missing Components</c:v>
                </c:pt>
                <c:pt idx="3">
                  <c:v>Process Issue</c:v>
                </c:pt>
                <c:pt idx="4">
                  <c:v>Manufacturing Defects</c:v>
                </c:pt>
                <c:pt idx="5">
                  <c:v>Damaged sleeves</c:v>
                </c:pt>
              </c:strCache>
            </c:strRef>
          </c:cat>
          <c:val>
            <c:numRef>
              <c:f>' Summary of  GPS-GSM Update for'!$C$24:$C$29</c:f>
              <c:numCache>
                <c:formatCode>General</c:formatCode>
                <c:ptCount val="6"/>
                <c:pt idx="0">
                  <c:v>61</c:v>
                </c:pt>
                <c:pt idx="1">
                  <c:v>16</c:v>
                </c:pt>
                <c:pt idx="2">
                  <c:v>12</c:v>
                </c:pt>
                <c:pt idx="3">
                  <c:v>5</c:v>
                </c:pt>
                <c:pt idx="4">
                  <c:v>3</c:v>
                </c:pt>
                <c:pt idx="5">
                  <c:v>2</c:v>
                </c:pt>
              </c:numCache>
            </c:numRef>
          </c:val>
        </c:ser>
        <c:dLbls>
          <c:showLegendKey val="0"/>
          <c:showVal val="1"/>
          <c:showCatName val="0"/>
          <c:showSerName val="0"/>
          <c:showPercent val="0"/>
          <c:showBubbleSize val="0"/>
        </c:dLbls>
        <c:gapWidth val="150"/>
        <c:axId val="563050058"/>
        <c:axId val="941454587"/>
      </c:barChart>
      <c:lineChart>
        <c:grouping val="standard"/>
        <c:varyColors val="0"/>
        <c:ser>
          <c:idx val="1"/>
          <c:order val="1"/>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 Summary of  GPS-GSM Update for'!$B$24:$B$29</c:f>
              <c:strCache>
                <c:ptCount val="6"/>
                <c:pt idx="0">
                  <c:v>Loose Fitment</c:v>
                </c:pt>
                <c:pt idx="1">
                  <c:v>Crack / Dent / Scratch / Rust</c:v>
                </c:pt>
                <c:pt idx="2">
                  <c:v>Missing Components</c:v>
                </c:pt>
                <c:pt idx="3">
                  <c:v>Process Issue</c:v>
                </c:pt>
                <c:pt idx="4">
                  <c:v>Manufacturing Defects</c:v>
                </c:pt>
                <c:pt idx="5">
                  <c:v>Damaged sleeves</c:v>
                </c:pt>
              </c:strCache>
            </c:strRef>
          </c:cat>
          <c:val>
            <c:numRef>
              <c:f>' Summary of  GPS-GSM Update for'!$E$24:$E$29</c:f>
              <c:numCache>
                <c:formatCode>0.00%</c:formatCode>
                <c:ptCount val="6"/>
                <c:pt idx="0">
                  <c:v>0.7625</c:v>
                </c:pt>
                <c:pt idx="1">
                  <c:v>0.8625</c:v>
                </c:pt>
                <c:pt idx="2">
                  <c:v>0.9375</c:v>
                </c:pt>
                <c:pt idx="3">
                  <c:v>0.96875</c:v>
                </c:pt>
                <c:pt idx="4">
                  <c:v>0.9875</c:v>
                </c:pt>
                <c:pt idx="5">
                  <c:v>1</c:v>
                </c:pt>
              </c:numCache>
            </c:numRef>
          </c:val>
          <c:smooth val="0"/>
        </c:ser>
        <c:dLbls>
          <c:showLegendKey val="0"/>
          <c:showVal val="1"/>
          <c:showCatName val="0"/>
          <c:showSerName val="0"/>
          <c:showPercent val="0"/>
          <c:showBubbleSize val="0"/>
        </c:dLbls>
        <c:marker val="0"/>
        <c:smooth val="0"/>
        <c:axId val="366421532"/>
        <c:axId val="7096810"/>
      </c:lineChart>
      <c:catAx>
        <c:axId val="563050058"/>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41454587"/>
        <c:crosses val="autoZero"/>
        <c:auto val="1"/>
        <c:lblAlgn val="ctr"/>
        <c:lblOffset val="100"/>
        <c:noMultiLvlLbl val="0"/>
      </c:catAx>
      <c:valAx>
        <c:axId val="941454587"/>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63050058"/>
        <c:crosses val="autoZero"/>
        <c:crossBetween val="between"/>
      </c:valAx>
      <c:catAx>
        <c:axId val="36642153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7096810"/>
        <c:crosses val="autoZero"/>
        <c:auto val="1"/>
        <c:lblAlgn val="ctr"/>
        <c:lblOffset val="100"/>
        <c:noMultiLvlLbl val="0"/>
      </c:catAx>
      <c:valAx>
        <c:axId val="7096810"/>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66421532"/>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511a995c-cda1-4668-b489-b27294918633}"/>
      </c:ext>
    </c:extLst>
  </c:chart>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CATEGORY OF PROBLEM GPS GSM </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 Summary of  GPS-GSM Update for'!$C$12</c:f>
              <c:strCache>
                <c:ptCount val="1"/>
                <c:pt idx="0">
                  <c:v>Defect QTY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F8FAFD"/>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 Summary of  GPS-GSM Update for'!$B$13:$B$15</c:f>
              <c:strCache>
                <c:ptCount val="3"/>
                <c:pt idx="0">
                  <c:v>Assembly Errors</c:v>
                </c:pt>
                <c:pt idx="1">
                  <c:v>Damages</c:v>
                </c:pt>
                <c:pt idx="2">
                  <c:v>Manufacturing defects</c:v>
                </c:pt>
              </c:strCache>
            </c:strRef>
          </c:cat>
          <c:val>
            <c:numRef>
              <c:f>' Summary of  GPS-GSM Update for'!$C$13:$C$15</c:f>
              <c:numCache>
                <c:formatCode>General</c:formatCode>
                <c:ptCount val="3"/>
                <c:pt idx="0">
                  <c:v>79</c:v>
                </c:pt>
                <c:pt idx="1">
                  <c:v>18</c:v>
                </c:pt>
                <c:pt idx="2">
                  <c:v>3</c:v>
                </c:pt>
              </c:numCache>
            </c:numRef>
          </c:val>
        </c:ser>
        <c:dLbls>
          <c:showLegendKey val="0"/>
          <c:showVal val="1"/>
          <c:showCatName val="0"/>
          <c:showSerName val="0"/>
          <c:showPercent val="0"/>
          <c:showBubbleSize val="0"/>
        </c:dLbls>
        <c:gapWidth val="150"/>
        <c:axId val="40186881"/>
        <c:axId val="440463163"/>
      </c:barChart>
      <c:lineChart>
        <c:grouping val="standard"/>
        <c:varyColors val="0"/>
        <c:ser>
          <c:idx val="1"/>
          <c:order val="1"/>
          <c:tx>
            <c:strRef>
              <c:f>' Summary of  GPS-GSM Update for'!$E$12</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 Summary of  GPS-GSM Update for'!$B$13:$B$15</c:f>
              <c:strCache>
                <c:ptCount val="3"/>
                <c:pt idx="0">
                  <c:v>Assembly Errors</c:v>
                </c:pt>
                <c:pt idx="1">
                  <c:v>Damages</c:v>
                </c:pt>
                <c:pt idx="2">
                  <c:v>Manufacturing defects</c:v>
                </c:pt>
              </c:strCache>
            </c:strRef>
          </c:cat>
          <c:val>
            <c:numRef>
              <c:f>' Summary of  GPS-GSM Update for'!$E$13:$E$15</c:f>
              <c:numCache>
                <c:formatCode>0.00%</c:formatCode>
                <c:ptCount val="3"/>
                <c:pt idx="0">
                  <c:v>0.79</c:v>
                </c:pt>
                <c:pt idx="1">
                  <c:v>0.97</c:v>
                </c:pt>
                <c:pt idx="2">
                  <c:v>1</c:v>
                </c:pt>
              </c:numCache>
            </c:numRef>
          </c:val>
          <c:smooth val="0"/>
        </c:ser>
        <c:dLbls>
          <c:showLegendKey val="0"/>
          <c:showVal val="1"/>
          <c:showCatName val="0"/>
          <c:showSerName val="0"/>
          <c:showPercent val="0"/>
          <c:showBubbleSize val="0"/>
        </c:dLbls>
        <c:marker val="0"/>
        <c:smooth val="0"/>
        <c:axId val="1286448984"/>
        <c:axId val="1413402346"/>
      </c:lineChart>
      <c:catAx>
        <c:axId val="4018688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440463163"/>
        <c:crosses val="autoZero"/>
        <c:auto val="1"/>
        <c:lblAlgn val="ctr"/>
        <c:lblOffset val="100"/>
        <c:noMultiLvlLbl val="0"/>
      </c:catAx>
      <c:valAx>
        <c:axId val="440463163"/>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40186881"/>
        <c:crosses val="autoZero"/>
        <c:crossBetween val="between"/>
      </c:valAx>
      <c:catAx>
        <c:axId val="1286448984"/>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413402346"/>
        <c:crosses val="autoZero"/>
        <c:auto val="1"/>
        <c:lblAlgn val="ctr"/>
        <c:lblOffset val="100"/>
        <c:noMultiLvlLbl val="0"/>
      </c:catAx>
      <c:valAx>
        <c:axId val="1413402346"/>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86448984"/>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b33ef439-65d6-4649-bfd7-f1941e7ea934}"/>
      </c:ext>
    </c:extLst>
  </c:chart>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RIB Observations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'RIB Summary – April to Septembe'!$C$16</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'RIB Summary – April to Septembe'!$B$17:$B$24</c:f>
              <c:strCache>
                <c:ptCount val="8"/>
                <c:pt idx="0">
                  <c:v>Loose Fitment</c:v>
                </c:pt>
                <c:pt idx="1">
                  <c:v>Wires interchanged</c:v>
                </c:pt>
                <c:pt idx="2">
                  <c:v>Missing operation</c:v>
                </c:pt>
                <c:pt idx="3">
                  <c:v>Component Issue</c:v>
                </c:pt>
                <c:pt idx="4">
                  <c:v>Wrong Operation</c:v>
                </c:pt>
                <c:pt idx="5">
                  <c:v>Defect component</c:v>
                </c:pt>
                <c:pt idx="6">
                  <c:v>PCBA Issue</c:v>
                </c:pt>
                <c:pt idx="7">
                  <c:v>Paint peel off</c:v>
                </c:pt>
              </c:strCache>
            </c:strRef>
          </c:cat>
          <c:val>
            <c:numRef>
              <c:f>'RIB Summary – April to Septembe'!$C$17:$C$24</c:f>
              <c:numCache>
                <c:formatCode>General</c:formatCode>
                <c:ptCount val="8"/>
                <c:pt idx="0">
                  <c:v>130</c:v>
                </c:pt>
                <c:pt idx="1">
                  <c:v>37</c:v>
                </c:pt>
                <c:pt idx="2">
                  <c:v>30</c:v>
                </c:pt>
                <c:pt idx="3">
                  <c:v>25</c:v>
                </c:pt>
                <c:pt idx="4">
                  <c:v>20</c:v>
                </c:pt>
                <c:pt idx="5">
                  <c:v>8</c:v>
                </c:pt>
                <c:pt idx="6">
                  <c:v>7</c:v>
                </c:pt>
                <c:pt idx="7">
                  <c:v>5</c:v>
                </c:pt>
              </c:numCache>
            </c:numRef>
          </c:val>
        </c:ser>
        <c:dLbls>
          <c:showLegendKey val="0"/>
          <c:showVal val="1"/>
          <c:showCatName val="0"/>
          <c:showSerName val="0"/>
          <c:showPercent val="0"/>
          <c:showBubbleSize val="0"/>
        </c:dLbls>
        <c:gapWidth val="150"/>
        <c:axId val="1814448808"/>
        <c:axId val="1555667345"/>
      </c:barChart>
      <c:lineChart>
        <c:grouping val="standard"/>
        <c:varyColors val="0"/>
        <c:ser>
          <c:idx val="1"/>
          <c:order val="1"/>
          <c:tx>
            <c:strRef>
              <c:f>'RIB Summary – April to Septembe'!$E$16</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'RIB Summary – April to Septembe'!$B$17:$B$24</c:f>
              <c:strCache>
                <c:ptCount val="8"/>
                <c:pt idx="0">
                  <c:v>Loose Fitment</c:v>
                </c:pt>
                <c:pt idx="1">
                  <c:v>Wires interchanged</c:v>
                </c:pt>
                <c:pt idx="2">
                  <c:v>Missing operation</c:v>
                </c:pt>
                <c:pt idx="3">
                  <c:v>Component Issue</c:v>
                </c:pt>
                <c:pt idx="4">
                  <c:v>Wrong Operation</c:v>
                </c:pt>
                <c:pt idx="5">
                  <c:v>Defect component</c:v>
                </c:pt>
                <c:pt idx="6">
                  <c:v>PCBA Issue</c:v>
                </c:pt>
                <c:pt idx="7">
                  <c:v>Paint peel off</c:v>
                </c:pt>
              </c:strCache>
            </c:strRef>
          </c:cat>
          <c:val>
            <c:numRef>
              <c:f>'RIB Summary – April to Septembe'!$E$17:$E$24</c:f>
              <c:numCache>
                <c:formatCode>0.00%</c:formatCode>
                <c:ptCount val="8"/>
                <c:pt idx="0">
                  <c:v>0.49618320610687</c:v>
                </c:pt>
                <c:pt idx="1">
                  <c:v>0.637404580152672</c:v>
                </c:pt>
                <c:pt idx="2">
                  <c:v>0.751908396946565</c:v>
                </c:pt>
                <c:pt idx="3">
                  <c:v>0.847328244274809</c:v>
                </c:pt>
                <c:pt idx="4">
                  <c:v>0.923664122137405</c:v>
                </c:pt>
                <c:pt idx="5">
                  <c:v>0.954198473282443</c:v>
                </c:pt>
                <c:pt idx="6">
                  <c:v>0.980916030534351</c:v>
                </c:pt>
                <c:pt idx="7">
                  <c:v>1</c:v>
                </c:pt>
              </c:numCache>
            </c:numRef>
          </c:val>
          <c:smooth val="0"/>
        </c:ser>
        <c:dLbls>
          <c:showLegendKey val="0"/>
          <c:showVal val="1"/>
          <c:showCatName val="0"/>
          <c:showSerName val="0"/>
          <c:showPercent val="0"/>
          <c:showBubbleSize val="0"/>
        </c:dLbls>
        <c:marker val="0"/>
        <c:smooth val="0"/>
        <c:axId val="1946529677"/>
        <c:axId val="406478648"/>
      </c:lineChart>
      <c:catAx>
        <c:axId val="1814448808"/>
        <c:scaling>
          <c:orientation val="minMax"/>
        </c:scaling>
        <c:delete val="0"/>
        <c:axPos val="b"/>
        <c:title>
          <c:tx>
            <c:rich>
              <a:bodyPr rot="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Sub Category of Problem</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55667345"/>
        <c:crosses val="autoZero"/>
        <c:auto val="1"/>
        <c:lblAlgn val="ctr"/>
        <c:lblOffset val="100"/>
        <c:noMultiLvlLbl val="0"/>
      </c:catAx>
      <c:valAx>
        <c:axId val="1555667345"/>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Defect Qty</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14448808"/>
        <c:crosses val="autoZero"/>
        <c:crossBetween val="between"/>
      </c:valAx>
      <c:catAx>
        <c:axId val="194652967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06478648"/>
        <c:crosses val="autoZero"/>
        <c:auto val="1"/>
        <c:lblAlgn val="ctr"/>
        <c:lblOffset val="100"/>
        <c:noMultiLvlLbl val="0"/>
      </c:catAx>
      <c:valAx>
        <c:axId val="406478648"/>
        <c:scaling>
          <c:orientation val="minMax"/>
        </c:scaling>
        <c:delete val="0"/>
        <c:axPos val="r"/>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Cumulative (%)</a:t>
                </a:r>
                <a:endParaRPr b="1">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4652967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0ac61611-13fc-483a-92d3-d7f824a4f7ac}"/>
      </c:ext>
    </c:extLst>
  </c:chart>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MCB ISO BOX Observations Apr-Sept2026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MCB EMI ISO BOX DATA'!$J$3</c:f>
              <c:strCache>
                <c:ptCount val="1"/>
                <c:pt idx="0">
                  <c:v>Defect QTY</c:v>
                </c:pt>
              </c:strCache>
            </c:strRef>
          </c:tx>
          <c:spPr>
            <a:solidFill>
              <a:schemeClr val="accent1"/>
            </a:solidFill>
            <a:ln cmpd="sng">
              <a:noFill/>
            </a:ln>
          </c:spPr>
          <c:invertIfNegative val="0"/>
          <c:dLbls>
            <c:delete val="1"/>
          </c:dLbls>
          <c:cat>
            <c:strRef>
              <c:f>'Summary MCB EMI ISO BOX DATA'!$I$4:$I$7</c:f>
              <c:strCache>
                <c:ptCount val="4"/>
                <c:pt idx="0">
                  <c:v>Assembly Errors</c:v>
                </c:pt>
                <c:pt idx="1">
                  <c:v>Enclosure Issues</c:v>
                </c:pt>
                <c:pt idx="2">
                  <c:v>Damages</c:v>
                </c:pt>
                <c:pt idx="3">
                  <c:v>Functional issues</c:v>
                </c:pt>
              </c:strCache>
            </c:strRef>
          </c:cat>
          <c:val>
            <c:numRef>
              <c:f>'Summary MCB EMI ISO BOX DATA'!$J$4:$J$7</c:f>
              <c:numCache>
                <c:formatCode>General</c:formatCode>
                <c:ptCount val="4"/>
                <c:pt idx="0">
                  <c:v>284</c:v>
                </c:pt>
                <c:pt idx="1">
                  <c:v>19</c:v>
                </c:pt>
                <c:pt idx="2">
                  <c:v>10</c:v>
                </c:pt>
                <c:pt idx="3">
                  <c:v>3</c:v>
                </c:pt>
              </c:numCache>
            </c:numRef>
          </c:val>
        </c:ser>
        <c:dLbls>
          <c:showLegendKey val="0"/>
          <c:showVal val="0"/>
          <c:showCatName val="0"/>
          <c:showSerName val="0"/>
          <c:showPercent val="0"/>
          <c:showBubbleSize val="0"/>
        </c:dLbls>
        <c:gapWidth val="150"/>
        <c:axId val="1130074437"/>
        <c:axId val="1111264428"/>
      </c:barChart>
      <c:lineChart>
        <c:grouping val="standard"/>
        <c:varyColors val="0"/>
        <c:ser>
          <c:idx val="1"/>
          <c:order val="1"/>
          <c:tx>
            <c:strRef>
              <c:f>'Summary MCB EMI ISO BOX DATA'!$L$3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'Summary MCB EMI ISO BOX DATA'!$I$4:$I$7</c:f>
              <c:strCache>
                <c:ptCount val="4"/>
                <c:pt idx="0">
                  <c:v>Assembly Errors</c:v>
                </c:pt>
                <c:pt idx="1">
                  <c:v>Enclosure Issues</c:v>
                </c:pt>
                <c:pt idx="2">
                  <c:v>Damages</c:v>
                </c:pt>
                <c:pt idx="3">
                  <c:v>Functional issues</c:v>
                </c:pt>
              </c:strCache>
            </c:strRef>
          </c:cat>
          <c:val>
            <c:numRef>
              <c:f>'Summary MCB EMI ISO BOX DATA'!$L$4:$L$7</c:f>
              <c:numCache>
                <c:formatCode>0.00%</c:formatCode>
                <c:ptCount val="4"/>
                <c:pt idx="0">
                  <c:v>0.89873417721519</c:v>
                </c:pt>
                <c:pt idx="1">
                  <c:v>0.958860759493671</c:v>
                </c:pt>
                <c:pt idx="2">
                  <c:v>0.990506329113924</c:v>
                </c:pt>
                <c:pt idx="3">
                  <c:v>1</c:v>
                </c:pt>
              </c:numCache>
            </c:numRef>
          </c:val>
          <c:smooth val="0"/>
        </c:ser>
        <c:dLbls>
          <c:showLegendKey val="0"/>
          <c:showVal val="1"/>
          <c:showCatName val="0"/>
          <c:showSerName val="0"/>
          <c:showPercent val="0"/>
          <c:showBubbleSize val="0"/>
        </c:dLbls>
        <c:marker val="0"/>
        <c:smooth val="0"/>
        <c:axId val="1435453741"/>
        <c:axId val="86581767"/>
      </c:lineChart>
      <c:catAx>
        <c:axId val="1130074437"/>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1264428"/>
        <c:crosses val="autoZero"/>
        <c:auto val="1"/>
        <c:lblAlgn val="ctr"/>
        <c:lblOffset val="100"/>
        <c:noMultiLvlLbl val="0"/>
      </c:catAx>
      <c:valAx>
        <c:axId val="1111264428"/>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quantity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30074437"/>
        <c:crosses val="autoZero"/>
        <c:crossBetween val="between"/>
      </c:valAx>
      <c:catAx>
        <c:axId val="1435453741"/>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86581767"/>
        <c:crosses val="autoZero"/>
        <c:auto val="1"/>
        <c:lblAlgn val="ctr"/>
        <c:lblOffset val="100"/>
        <c:noMultiLvlLbl val="0"/>
      </c:catAx>
      <c:valAx>
        <c:axId val="86581767"/>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435453741"/>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4847673f-e749-4243-8f2b-a1f599bca9ec}"/>
      </c:ext>
    </c:extLst>
  </c:chart>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MCB ISO BOX OBSERVATIONS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MCB EMI ISO BOX DATA'!$C$23</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MCB EMI ISO BOX DATA'!$B$24:$B$32</c:f>
              <c:strCache>
                <c:ptCount val="9"/>
                <c:pt idx="0">
                  <c:v>Loose Fitment</c:v>
                </c:pt>
                <c:pt idx="1">
                  <c:v>Missing of Operation</c:v>
                </c:pt>
                <c:pt idx="2">
                  <c:v>Missing Component</c:v>
                </c:pt>
                <c:pt idx="3">
                  <c:v>Locking Issues</c:v>
                </c:pt>
                <c:pt idx="4">
                  <c:v>Loose connection</c:v>
                </c:pt>
                <c:pt idx="5">
                  <c:v>Hardware Damage</c:v>
                </c:pt>
                <c:pt idx="6">
                  <c:v>Paint peel off</c:v>
                </c:pt>
                <c:pt idx="7">
                  <c:v>Defect component</c:v>
                </c:pt>
                <c:pt idx="8">
                  <c:v>Wrong Label</c:v>
                </c:pt>
              </c:strCache>
            </c:strRef>
          </c:cat>
          <c:val>
            <c:numRef>
              <c:f>'Summary MCB EMI ISO BOX DATA'!$C$24:$C$32</c:f>
              <c:numCache>
                <c:formatCode>General</c:formatCode>
                <c:ptCount val="9"/>
                <c:pt idx="0">
                  <c:v>173</c:v>
                </c:pt>
                <c:pt idx="1">
                  <c:v>83</c:v>
                </c:pt>
                <c:pt idx="2">
                  <c:v>34</c:v>
                </c:pt>
                <c:pt idx="3">
                  <c:v>19</c:v>
                </c:pt>
                <c:pt idx="4">
                  <c:v>9</c:v>
                </c:pt>
                <c:pt idx="5">
                  <c:v>7</c:v>
                </c:pt>
                <c:pt idx="6">
                  <c:v>7</c:v>
                </c:pt>
                <c:pt idx="7">
                  <c:v>6</c:v>
                </c:pt>
                <c:pt idx="8">
                  <c:v>1</c:v>
                </c:pt>
              </c:numCache>
            </c:numRef>
          </c:val>
        </c:ser>
        <c:dLbls>
          <c:showLegendKey val="0"/>
          <c:showVal val="1"/>
          <c:showCatName val="0"/>
          <c:showSerName val="0"/>
          <c:showPercent val="0"/>
          <c:showBubbleSize val="0"/>
        </c:dLbls>
        <c:gapWidth val="150"/>
        <c:axId val="1447197062"/>
        <c:axId val="538064992"/>
      </c:barChart>
      <c:lineChart>
        <c:grouping val="standard"/>
        <c:varyColors val="0"/>
        <c:ser>
          <c:idx val="1"/>
          <c:order val="1"/>
          <c:tx>
            <c:strRef>
              <c:f>'Summary MCB EMI ISO BOX DATA'!$E$23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MCB EMI ISO BOX DATA'!$B$24:$B$32</c:f>
              <c:strCache>
                <c:ptCount val="9"/>
                <c:pt idx="0">
                  <c:v>Loose Fitment</c:v>
                </c:pt>
                <c:pt idx="1">
                  <c:v>Missing of Operation</c:v>
                </c:pt>
                <c:pt idx="2">
                  <c:v>Missing Component</c:v>
                </c:pt>
                <c:pt idx="3">
                  <c:v>Locking Issues</c:v>
                </c:pt>
                <c:pt idx="4">
                  <c:v>Loose connection</c:v>
                </c:pt>
                <c:pt idx="5">
                  <c:v>Hardware Damage</c:v>
                </c:pt>
                <c:pt idx="6">
                  <c:v>Paint peel off</c:v>
                </c:pt>
                <c:pt idx="7">
                  <c:v>Defect component</c:v>
                </c:pt>
                <c:pt idx="8">
                  <c:v>Wrong Label</c:v>
                </c:pt>
              </c:strCache>
            </c:strRef>
          </c:cat>
          <c:val>
            <c:numRef>
              <c:f>'Summary MCB EMI ISO BOX DATA'!$E$24:$E$32</c:f>
              <c:numCache>
                <c:formatCode>0.00%</c:formatCode>
                <c:ptCount val="9"/>
                <c:pt idx="0">
                  <c:v>0.510324483775811</c:v>
                </c:pt>
                <c:pt idx="1">
                  <c:v>0.755162241887906</c:v>
                </c:pt>
                <c:pt idx="2">
                  <c:v>0.855457227138643</c:v>
                </c:pt>
                <c:pt idx="3">
                  <c:v>0.911504424778761</c:v>
                </c:pt>
                <c:pt idx="4">
                  <c:v>0.938053097345133</c:v>
                </c:pt>
                <c:pt idx="5">
                  <c:v>0.958702064896755</c:v>
                </c:pt>
                <c:pt idx="6">
                  <c:v>0.979351032448378</c:v>
                </c:pt>
                <c:pt idx="7">
                  <c:v>0.997050147492625</c:v>
                </c:pt>
                <c:pt idx="8">
                  <c:v>1</c:v>
                </c:pt>
              </c:numCache>
            </c:numRef>
          </c:val>
          <c:smooth val="0"/>
        </c:ser>
        <c:dLbls>
          <c:showLegendKey val="0"/>
          <c:showVal val="1"/>
          <c:showCatName val="0"/>
          <c:showSerName val="0"/>
          <c:showPercent val="0"/>
          <c:showBubbleSize val="0"/>
        </c:dLbls>
        <c:marker val="0"/>
        <c:smooth val="0"/>
        <c:axId val="1320197616"/>
        <c:axId val="1048909427"/>
      </c:lineChart>
      <c:catAx>
        <c:axId val="144719706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38064992"/>
        <c:crosses val="autoZero"/>
        <c:auto val="1"/>
        <c:lblAlgn val="ctr"/>
        <c:lblOffset val="100"/>
        <c:noMultiLvlLbl val="0"/>
      </c:catAx>
      <c:valAx>
        <c:axId val="538064992"/>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447197062"/>
        <c:crosses val="autoZero"/>
        <c:crossBetween val="between"/>
      </c:valAx>
      <c:catAx>
        <c:axId val="13201976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48909427"/>
        <c:crosses val="autoZero"/>
        <c:auto val="1"/>
        <c:lblAlgn val="ctr"/>
        <c:lblOffset val="100"/>
        <c:noMultiLvlLbl val="0"/>
      </c:catAx>
      <c:valAx>
        <c:axId val="1048909427"/>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201976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d47012aa-79b3-4def-901f-e5d2f43d465b}"/>
      </c:ext>
    </c:extLst>
  </c:chart>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LOCO ANTENNA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LOCO ANTENNA APR - SEP '!$C$10</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'!$B$11:$B$18</c:f>
              <c:strCache>
                <c:ptCount val="8"/>
                <c:pt idx="0">
                  <c:v>Loose Fitment</c:v>
                </c:pt>
                <c:pt idx="1">
                  <c:v>Missing of Operation</c:v>
                </c:pt>
                <c:pt idx="2">
                  <c:v>Missing Component</c:v>
                </c:pt>
                <c:pt idx="3">
                  <c:v>Locking Issues</c:v>
                </c:pt>
                <c:pt idx="4">
                  <c:v>Loose connection</c:v>
                </c:pt>
                <c:pt idx="5">
                  <c:v>Hardware Damage</c:v>
                </c:pt>
                <c:pt idx="6">
                  <c:v>Paint peel off</c:v>
                </c:pt>
                <c:pt idx="7">
                  <c:v>Wrong Label</c:v>
                </c:pt>
              </c:strCache>
            </c:strRef>
          </c:cat>
          <c:val>
            <c:numRef>
              <c:f>'Summary LOCO ANTENNA APR - SEP '!$C$11:$C$18</c:f>
              <c:numCache>
                <c:formatCode>General</c:formatCode>
                <c:ptCount val="8"/>
                <c:pt idx="0">
                  <c:v>173</c:v>
                </c:pt>
                <c:pt idx="1">
                  <c:v>83</c:v>
                </c:pt>
                <c:pt idx="2">
                  <c:v>34</c:v>
                </c:pt>
                <c:pt idx="3">
                  <c:v>19</c:v>
                </c:pt>
                <c:pt idx="4">
                  <c:v>9</c:v>
                </c:pt>
                <c:pt idx="5">
                  <c:v>7</c:v>
                </c:pt>
                <c:pt idx="6">
                  <c:v>7</c:v>
                </c:pt>
                <c:pt idx="7">
                  <c:v>1</c:v>
                </c:pt>
              </c:numCache>
            </c:numRef>
          </c:val>
        </c:ser>
        <c:dLbls>
          <c:showLegendKey val="0"/>
          <c:showVal val="1"/>
          <c:showCatName val="0"/>
          <c:showSerName val="0"/>
          <c:showPercent val="0"/>
          <c:showBubbleSize val="0"/>
        </c:dLbls>
        <c:gapWidth val="150"/>
        <c:axId val="1682095492"/>
        <c:axId val="834729649"/>
      </c:barChart>
      <c:lineChart>
        <c:grouping val="standard"/>
        <c:varyColors val="0"/>
        <c:ser>
          <c:idx val="1"/>
          <c:order val="1"/>
          <c:tx>
            <c:strRef>
              <c:f>'Summary LOCO ANTENNA APR - SEP '!$E$10</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'!$B$11:$B$18</c:f>
              <c:strCache>
                <c:ptCount val="8"/>
                <c:pt idx="0">
                  <c:v>Loose Fitment</c:v>
                </c:pt>
                <c:pt idx="1">
                  <c:v>Missing of Operation</c:v>
                </c:pt>
                <c:pt idx="2">
                  <c:v>Missing Component</c:v>
                </c:pt>
                <c:pt idx="3">
                  <c:v>Locking Issues</c:v>
                </c:pt>
                <c:pt idx="4">
                  <c:v>Loose connection</c:v>
                </c:pt>
                <c:pt idx="5">
                  <c:v>Hardware Damage</c:v>
                </c:pt>
                <c:pt idx="6">
                  <c:v>Paint peel off</c:v>
                </c:pt>
                <c:pt idx="7">
                  <c:v>Wrong Label</c:v>
                </c:pt>
              </c:strCache>
            </c:strRef>
          </c:cat>
          <c:val>
            <c:numRef>
              <c:f>'Summary LOCO ANTENNA APR - SEP '!$E$11:$E$18</c:f>
              <c:numCache>
                <c:formatCode>0.00%</c:formatCode>
                <c:ptCount val="8"/>
                <c:pt idx="0">
                  <c:v>0.519519519519519</c:v>
                </c:pt>
                <c:pt idx="1">
                  <c:v>0.768768768768769</c:v>
                </c:pt>
                <c:pt idx="2">
                  <c:v>0.870870870870871</c:v>
                </c:pt>
                <c:pt idx="3">
                  <c:v>0.927927927927928</c:v>
                </c:pt>
                <c:pt idx="4">
                  <c:v>0.954954954954955</c:v>
                </c:pt>
                <c:pt idx="5">
                  <c:v>0.975975975975976</c:v>
                </c:pt>
                <c:pt idx="6">
                  <c:v>0.996996996996997</c:v>
                </c:pt>
                <c:pt idx="7">
                  <c:v>1</c:v>
                </c:pt>
              </c:numCache>
            </c:numRef>
          </c:val>
          <c:smooth val="0"/>
        </c:ser>
        <c:dLbls>
          <c:showLegendKey val="0"/>
          <c:showVal val="1"/>
          <c:showCatName val="0"/>
          <c:showSerName val="0"/>
          <c:showPercent val="0"/>
          <c:showBubbleSize val="0"/>
        </c:dLbls>
        <c:marker val="0"/>
        <c:smooth val="0"/>
        <c:axId val="2075619858"/>
        <c:axId val="1276703426"/>
      </c:lineChart>
      <c:catAx>
        <c:axId val="168209549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834729649"/>
        <c:crosses val="autoZero"/>
        <c:auto val="1"/>
        <c:lblAlgn val="ctr"/>
        <c:lblOffset val="100"/>
        <c:noMultiLvlLbl val="0"/>
      </c:catAx>
      <c:valAx>
        <c:axId val="83472964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82095492"/>
        <c:crosses val="autoZero"/>
        <c:crossBetween val="between"/>
      </c:valAx>
      <c:catAx>
        <c:axId val="207561985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76703426"/>
        <c:crosses val="autoZero"/>
        <c:auto val="1"/>
        <c:lblAlgn val="ctr"/>
        <c:lblOffset val="100"/>
        <c:noMultiLvlLbl val="0"/>
      </c:catAx>
      <c:valAx>
        <c:axId val="1276703426"/>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75619858"/>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98601c10-ea0a-4c57-b091-a0779e6a9d1f}"/>
      </c:ext>
    </c:extLst>
  </c:chart>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LOCO ANTENNA Category of problems April - Sept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LOCO ANTENNA APR - SEP '!$D$6</c:f>
              <c:strCache>
                <c:ptCount val="1"/>
                <c:pt idx="0">
                  <c:v>Cumulative QTY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'!$B$7:$B$8</c:f>
              <c:strCache>
                <c:ptCount val="2"/>
                <c:pt idx="0">
                  <c:v>Damages</c:v>
                </c:pt>
                <c:pt idx="1">
                  <c:v>Assembly Errors</c:v>
                </c:pt>
              </c:strCache>
            </c:strRef>
          </c:cat>
          <c:val>
            <c:numRef>
              <c:f>'Summary LOCO ANTENNA APR - SEP '!$D$7:$D$8</c:f>
              <c:numCache>
                <c:formatCode>General</c:formatCode>
                <c:ptCount val="2"/>
                <c:pt idx="0">
                  <c:v>22</c:v>
                </c:pt>
                <c:pt idx="1">
                  <c:v>24</c:v>
                </c:pt>
              </c:numCache>
            </c:numRef>
          </c:val>
        </c:ser>
        <c:dLbls>
          <c:showLegendKey val="0"/>
          <c:showVal val="1"/>
          <c:showCatName val="0"/>
          <c:showSerName val="0"/>
          <c:showPercent val="0"/>
          <c:showBubbleSize val="0"/>
        </c:dLbls>
        <c:gapWidth val="150"/>
        <c:axId val="98265862"/>
        <c:axId val="571647035"/>
      </c:barChart>
      <c:lineChart>
        <c:grouping val="standard"/>
        <c:varyColors val="0"/>
        <c:ser>
          <c:idx val="1"/>
          <c:order val="1"/>
          <c:tx>
            <c:strRef>
              <c:f>'Summary LOCO ANTENNA APR - SEP '!$E$6</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'!$B$7:$B$8</c:f>
              <c:strCache>
                <c:ptCount val="2"/>
                <c:pt idx="0">
                  <c:v>Damages</c:v>
                </c:pt>
                <c:pt idx="1">
                  <c:v>Assembly Errors</c:v>
                </c:pt>
              </c:strCache>
            </c:strRef>
          </c:cat>
          <c:val>
            <c:numRef>
              <c:f>'Summary LOCO ANTENNA APR - SEP '!$E$7:$E$8</c:f>
              <c:numCache>
                <c:formatCode>0.00%</c:formatCode>
                <c:ptCount val="2"/>
                <c:pt idx="0">
                  <c:v>0.916666666666667</c:v>
                </c:pt>
                <c:pt idx="1">
                  <c:v>1</c:v>
                </c:pt>
              </c:numCache>
            </c:numRef>
          </c:val>
          <c:smooth val="0"/>
        </c:ser>
        <c:dLbls>
          <c:showLegendKey val="0"/>
          <c:showVal val="1"/>
          <c:showCatName val="0"/>
          <c:showSerName val="0"/>
          <c:showPercent val="0"/>
          <c:showBubbleSize val="0"/>
        </c:dLbls>
        <c:marker val="0"/>
        <c:smooth val="0"/>
        <c:axId val="1358396586"/>
        <c:axId val="1352492033"/>
      </c:lineChart>
      <c:catAx>
        <c:axId val="9826586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the problem </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71647035"/>
        <c:crosses val="autoZero"/>
        <c:auto val="1"/>
        <c:lblAlgn val="ctr"/>
        <c:lblOffset val="100"/>
        <c:noMultiLvlLbl val="0"/>
      </c:catAx>
      <c:valAx>
        <c:axId val="571647035"/>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8265862"/>
        <c:crosses val="autoZero"/>
        <c:crossBetween val="between"/>
      </c:valAx>
      <c:catAx>
        <c:axId val="135839658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352492033"/>
        <c:crosses val="autoZero"/>
        <c:auto val="1"/>
        <c:lblAlgn val="ctr"/>
        <c:lblOffset val="100"/>
        <c:noMultiLvlLbl val="0"/>
      </c:catAx>
      <c:valAx>
        <c:axId val="1352492033"/>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5839658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ac660695-3b5e-41bd-97f2-9febe62fca91}"/>
      </c:ext>
    </c:extLst>
  </c:chart>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UBIU OBSERVATIONS APR-SEP 2026</a:t>
            </a:r>
            <a:endParaRPr b="0">
              <a:solidFill>
                <a:srgbClr val="757575"/>
              </a:solidFill>
              <a:latin typeface="+mn-lt"/>
            </a:endParaRPr>
          </a:p>
        </c:rich>
      </c:tx>
      <c:layout/>
      <c:overlay val="0"/>
    </c:title>
    <c:autoTitleDeleted val="0"/>
    <c:plotArea>
      <c:layout/>
      <c:barChart>
        <c:barDir val="col"/>
        <c:grouping val="clustered"/>
        <c:varyColors val="0"/>
        <c:ser>
          <c:idx val="0"/>
          <c:order val="0"/>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'Summary of UBIU Data'!$B$15:$B$20</c:f>
              <c:strCache>
                <c:ptCount val="6"/>
                <c:pt idx="0">
                  <c:v>Wires interchanged</c:v>
                </c:pt>
                <c:pt idx="1">
                  <c:v>Loose fitment</c:v>
                </c:pt>
                <c:pt idx="2">
                  <c:v>Wrong Operation</c:v>
                </c:pt>
                <c:pt idx="3">
                  <c:v>Missing Component</c:v>
                </c:pt>
                <c:pt idx="4">
                  <c:v>Missing Operation</c:v>
                </c:pt>
                <c:pt idx="5">
                  <c:v>MIL connectors Interchanged</c:v>
                </c:pt>
              </c:strCache>
            </c:strRef>
          </c:cat>
          <c:val>
            <c:numRef>
              <c:f>'Summary of UBIU Data'!$C$15:$C$20</c:f>
              <c:numCache>
                <c:formatCode>General</c:formatCode>
                <c:ptCount val="6"/>
                <c:pt idx="0">
                  <c:v>11</c:v>
                </c:pt>
                <c:pt idx="1">
                  <c:v>5</c:v>
                </c:pt>
                <c:pt idx="2">
                  <c:v>4</c:v>
                </c:pt>
                <c:pt idx="3">
                  <c:v>3</c:v>
                </c:pt>
                <c:pt idx="4">
                  <c:v>2</c:v>
                </c:pt>
                <c:pt idx="5">
                  <c:v>1</c:v>
                </c:pt>
              </c:numCache>
            </c:numRef>
          </c:val>
        </c:ser>
        <c:dLbls>
          <c:showLegendKey val="0"/>
          <c:showVal val="1"/>
          <c:showCatName val="0"/>
          <c:showSerName val="0"/>
          <c:showPercent val="0"/>
          <c:showBubbleSize val="0"/>
        </c:dLbls>
        <c:gapWidth val="150"/>
        <c:axId val="214107291"/>
        <c:axId val="659673840"/>
      </c:barChart>
      <c:lineChart>
        <c:grouping val="standard"/>
        <c:varyColors val="0"/>
        <c:ser>
          <c:idx val="1"/>
          <c:order val="1"/>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UBIU Data'!$B$15:$B$20</c:f>
              <c:strCache>
                <c:ptCount val="6"/>
                <c:pt idx="0">
                  <c:v>Wires interchanged</c:v>
                </c:pt>
                <c:pt idx="1">
                  <c:v>Loose fitment</c:v>
                </c:pt>
                <c:pt idx="2">
                  <c:v>Wrong Operation</c:v>
                </c:pt>
                <c:pt idx="3">
                  <c:v>Missing Component</c:v>
                </c:pt>
                <c:pt idx="4">
                  <c:v>Missing Operation</c:v>
                </c:pt>
                <c:pt idx="5">
                  <c:v>MIL connectors Interchanged</c:v>
                </c:pt>
              </c:strCache>
            </c:strRef>
          </c:cat>
          <c:val>
            <c:numRef>
              <c:f>'Summary of UBIU Data'!$F$15:$F$20</c:f>
              <c:numCache>
                <c:formatCode>0.00%</c:formatCode>
                <c:ptCount val="6"/>
                <c:pt idx="0">
                  <c:v>0.423076923076923</c:v>
                </c:pt>
                <c:pt idx="1">
                  <c:v>0.615384615384615</c:v>
                </c:pt>
                <c:pt idx="2">
                  <c:v>0.769230769230769</c:v>
                </c:pt>
                <c:pt idx="3">
                  <c:v>0.884615384615385</c:v>
                </c:pt>
                <c:pt idx="4">
                  <c:v>0.961538461538462</c:v>
                </c:pt>
                <c:pt idx="5">
                  <c:v>1</c:v>
                </c:pt>
              </c:numCache>
            </c:numRef>
          </c:val>
          <c:smooth val="0"/>
        </c:ser>
        <c:dLbls>
          <c:showLegendKey val="0"/>
          <c:showVal val="1"/>
          <c:showCatName val="0"/>
          <c:showSerName val="0"/>
          <c:showPercent val="0"/>
          <c:showBubbleSize val="0"/>
        </c:dLbls>
        <c:marker val="0"/>
        <c:smooth val="0"/>
        <c:axId val="1323644356"/>
        <c:axId val="2080270568"/>
      </c:lineChart>
      <c:catAx>
        <c:axId val="214107291"/>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59673840"/>
        <c:crosses val="autoZero"/>
        <c:auto val="1"/>
        <c:lblAlgn val="ctr"/>
        <c:lblOffset val="100"/>
        <c:noMultiLvlLbl val="0"/>
      </c:catAx>
      <c:valAx>
        <c:axId val="659673840"/>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 Quantity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14107291"/>
        <c:crosses val="autoZero"/>
        <c:crossBetween val="between"/>
      </c:valAx>
      <c:catAx>
        <c:axId val="132364435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080270568"/>
        <c:crosses val="autoZero"/>
        <c:auto val="1"/>
        <c:lblAlgn val="ctr"/>
        <c:lblOffset val="100"/>
        <c:noMultiLvlLbl val="0"/>
      </c:catAx>
      <c:valAx>
        <c:axId val="2080270568"/>
        <c:scaling>
          <c:orientation val="minMax"/>
        </c:scaling>
        <c:delete val="0"/>
        <c:axPos val="r"/>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2364435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b9933b95-e758-4508-b6d5-d4085f95fcc2}"/>
      </c:ext>
    </c:extLst>
  </c:chart>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                           PULSE GENERATOR OBSERVATIONS (APR-SEP) 2026</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Pulse Generator'!$B$8</c:f>
              <c:strCache>
                <c:ptCount val="1"/>
                <c:pt idx="0">
                  <c:v>No of issues
Quantity</c:v>
                </c:pt>
              </c:strCache>
            </c:strRef>
          </c:tx>
          <c:spPr>
            <a:solidFill>
              <a:schemeClr val="accent1"/>
            </a:solidFill>
            <a:ln cmpd="sng">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Generator'!$A$9:$A$14</c:f>
              <c:strCache>
                <c:ptCount val="6"/>
                <c:pt idx="0">
                  <c:v>Blow Hole</c:v>
                </c:pt>
                <c:pt idx="1">
                  <c:v>Loose fitment</c:v>
                </c:pt>
                <c:pt idx="2">
                  <c:v>Component Missing</c:v>
                </c:pt>
                <c:pt idx="3">
                  <c:v>Additional Componet</c:v>
                </c:pt>
                <c:pt idx="4">
                  <c:v>Rust</c:v>
                </c:pt>
                <c:pt idx="5">
                  <c:v>Wrong Fitment</c:v>
                </c:pt>
              </c:strCache>
            </c:strRef>
          </c:cat>
          <c:val>
            <c:numRef>
              <c:f>'Summary of Pulse Generator'!$B$9:$B$14</c:f>
              <c:numCache>
                <c:formatCode>General</c:formatCode>
                <c:ptCount val="6"/>
                <c:pt idx="0">
                  <c:v>8</c:v>
                </c:pt>
                <c:pt idx="1">
                  <c:v>8</c:v>
                </c:pt>
                <c:pt idx="2">
                  <c:v>3</c:v>
                </c:pt>
                <c:pt idx="3">
                  <c:v>1</c:v>
                </c:pt>
                <c:pt idx="4">
                  <c:v>1</c:v>
                </c:pt>
                <c:pt idx="5">
                  <c:v>1</c:v>
                </c:pt>
              </c:numCache>
            </c:numRef>
          </c:val>
        </c:ser>
        <c:dLbls>
          <c:showLegendKey val="0"/>
          <c:showVal val="1"/>
          <c:showCatName val="0"/>
          <c:showSerName val="0"/>
          <c:showPercent val="0"/>
          <c:showBubbleSize val="0"/>
        </c:dLbls>
        <c:gapWidth val="150"/>
        <c:axId val="1608064111"/>
        <c:axId val="987006517"/>
      </c:barChart>
      <c:lineChart>
        <c:grouping val="standard"/>
        <c:varyColors val="0"/>
        <c:ser>
          <c:idx val="1"/>
          <c:order val="1"/>
          <c:tx>
            <c:strRef>
              <c:f>'Summary of Pulse Generator'!$D$8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Generator'!$A$9:$A$14</c:f>
              <c:strCache>
                <c:ptCount val="6"/>
                <c:pt idx="0">
                  <c:v>Blow Hole</c:v>
                </c:pt>
                <c:pt idx="1">
                  <c:v>Loose fitment</c:v>
                </c:pt>
                <c:pt idx="2">
                  <c:v>Component Missing</c:v>
                </c:pt>
                <c:pt idx="3">
                  <c:v>Additional Componet</c:v>
                </c:pt>
                <c:pt idx="4">
                  <c:v>Rust</c:v>
                </c:pt>
                <c:pt idx="5">
                  <c:v>Wrong Fitment</c:v>
                </c:pt>
              </c:strCache>
            </c:strRef>
          </c:cat>
          <c:val>
            <c:numRef>
              <c:f>'Summary of Pulse Generator'!$D$9:$D$14</c:f>
              <c:numCache>
                <c:formatCode>0.00%</c:formatCode>
                <c:ptCount val="6"/>
                <c:pt idx="0">
                  <c:v>0.363636363636364</c:v>
                </c:pt>
                <c:pt idx="1">
                  <c:v>0.727272727272727</c:v>
                </c:pt>
                <c:pt idx="2">
                  <c:v>0.863636363636364</c:v>
                </c:pt>
                <c:pt idx="3">
                  <c:v>0.909090909090909</c:v>
                </c:pt>
                <c:pt idx="4">
                  <c:v>0.954545454545455</c:v>
                </c:pt>
                <c:pt idx="5">
                  <c:v>1</c:v>
                </c:pt>
              </c:numCache>
            </c:numRef>
          </c:val>
          <c:smooth val="0"/>
        </c:ser>
        <c:dLbls>
          <c:showLegendKey val="0"/>
          <c:showVal val="1"/>
          <c:showCatName val="0"/>
          <c:showSerName val="0"/>
          <c:showPercent val="0"/>
          <c:showBubbleSize val="0"/>
        </c:dLbls>
        <c:marker val="0"/>
        <c:smooth val="0"/>
        <c:axId val="1752408627"/>
        <c:axId val="1694541909"/>
      </c:lineChart>
      <c:catAx>
        <c:axId val="160806411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87006517"/>
        <c:crosses val="autoZero"/>
        <c:auto val="1"/>
        <c:lblAlgn val="ctr"/>
        <c:lblOffset val="100"/>
        <c:noMultiLvlLbl val="0"/>
      </c:catAx>
      <c:valAx>
        <c:axId val="987006517"/>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 Quantity</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08064111"/>
        <c:crosses val="autoZero"/>
        <c:crossBetween val="between"/>
      </c:valAx>
      <c:catAx>
        <c:axId val="175240862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94541909"/>
        <c:crosses val="autoZero"/>
        <c:auto val="1"/>
        <c:lblAlgn val="ctr"/>
        <c:lblOffset val="100"/>
        <c:noMultiLvlLbl val="0"/>
      </c:catAx>
      <c:valAx>
        <c:axId val="1694541909"/>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Cumulative %</a:t>
                </a:r>
                <a:endParaRPr lang="en-IN"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75240862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9a28bc6a-5fa8-467b-8ed3-86ad9cdf9219}"/>
      </c:ext>
    </c:extLst>
  </c:chart>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PULSE GENERATOR Observations APRIL - SEPT 2026</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Pulse Generator'!$I$4</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FFFFFF"/>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Generator'!$H$5:$H$7</c:f>
              <c:strCache>
                <c:ptCount val="3"/>
                <c:pt idx="0">
                  <c:v>Assembly Error</c:v>
                </c:pt>
                <c:pt idx="1">
                  <c:v>Manufacturing defect</c:v>
                </c:pt>
                <c:pt idx="2">
                  <c:v>Damage</c:v>
                </c:pt>
              </c:strCache>
            </c:strRef>
          </c:cat>
          <c:val>
            <c:numRef>
              <c:f>'Summary of Pulse Generator'!$I$5:$I$7</c:f>
              <c:numCache>
                <c:formatCode>General</c:formatCode>
                <c:ptCount val="3"/>
                <c:pt idx="0">
                  <c:v>13</c:v>
                </c:pt>
                <c:pt idx="1">
                  <c:v>8</c:v>
                </c:pt>
                <c:pt idx="2">
                  <c:v>1</c:v>
                </c:pt>
              </c:numCache>
            </c:numRef>
          </c:val>
        </c:ser>
        <c:dLbls>
          <c:showLegendKey val="0"/>
          <c:showVal val="1"/>
          <c:showCatName val="0"/>
          <c:showSerName val="0"/>
          <c:showPercent val="0"/>
          <c:showBubbleSize val="0"/>
        </c:dLbls>
        <c:gapWidth val="150"/>
        <c:axId val="2126656375"/>
        <c:axId val="651573461"/>
      </c:barChart>
      <c:lineChart>
        <c:grouping val="standard"/>
        <c:varyColors val="0"/>
        <c:ser>
          <c:idx val="1"/>
          <c:order val="1"/>
          <c:tx>
            <c:strRef>
              <c:f>'Summary of Pulse Generator'!$K$4</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Generator'!$H$5:$H$7</c:f>
              <c:strCache>
                <c:ptCount val="3"/>
                <c:pt idx="0">
                  <c:v>Assembly Error</c:v>
                </c:pt>
                <c:pt idx="1">
                  <c:v>Manufacturing defect</c:v>
                </c:pt>
                <c:pt idx="2">
                  <c:v>Damage</c:v>
                </c:pt>
              </c:strCache>
            </c:strRef>
          </c:cat>
          <c:val>
            <c:numRef>
              <c:f>'Summary of Pulse Generator'!$K$5:$K$7</c:f>
              <c:numCache>
                <c:formatCode>0.00%</c:formatCode>
                <c:ptCount val="3"/>
                <c:pt idx="0">
                  <c:v>0.590909090909091</c:v>
                </c:pt>
                <c:pt idx="1">
                  <c:v>0.954545454545455</c:v>
                </c:pt>
                <c:pt idx="2">
                  <c:v>1</c:v>
                </c:pt>
              </c:numCache>
            </c:numRef>
          </c:val>
          <c:smooth val="0"/>
        </c:ser>
        <c:dLbls>
          <c:showLegendKey val="0"/>
          <c:showVal val="1"/>
          <c:showCatName val="0"/>
          <c:showSerName val="0"/>
          <c:showPercent val="0"/>
          <c:showBubbleSize val="0"/>
        </c:dLbls>
        <c:marker val="0"/>
        <c:smooth val="0"/>
        <c:axId val="2005751951"/>
        <c:axId val="1122230994"/>
      </c:lineChart>
      <c:catAx>
        <c:axId val="2126656375"/>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Category of Problems</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51573461"/>
        <c:crosses val="autoZero"/>
        <c:auto val="1"/>
        <c:lblAlgn val="ctr"/>
        <c:lblOffset val="100"/>
        <c:noMultiLvlLbl val="0"/>
      </c:catAx>
      <c:valAx>
        <c:axId val="651573461"/>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Defect Qty</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126656375"/>
        <c:crosses val="autoZero"/>
        <c:crossBetween val="between"/>
      </c:valAx>
      <c:catAx>
        <c:axId val="2005751951"/>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22230994"/>
        <c:crosses val="autoZero"/>
        <c:auto val="1"/>
        <c:lblAlgn val="ctr"/>
        <c:lblOffset val="100"/>
        <c:noMultiLvlLbl val="0"/>
      </c:catAx>
      <c:valAx>
        <c:axId val="1122230994"/>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Cumulative %</a:t>
                </a:r>
                <a:endParaRPr lang="en-IN"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05751951"/>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ded81aa2-60e6-4ce0-a2c5-c05e7b7127b1}"/>
      </c:ext>
    </c:extLst>
  </c:chart>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'Summary of Radio Unit'!$C$8</c:f>
              <c:strCache>
                <c:ptCount val="1"/>
                <c:pt idx="0">
                  <c:v>No of issues
Quantities</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Unit'!$B$9:$B$14</c:f>
              <c:strCache>
                <c:ptCount val="6"/>
                <c:pt idx="0">
                  <c:v>Loose fitment</c:v>
                </c:pt>
                <c:pt idx="1">
                  <c:v>Wires interchanged</c:v>
                </c:pt>
                <c:pt idx="2">
                  <c:v>Wrong Operation</c:v>
                </c:pt>
                <c:pt idx="3">
                  <c:v>Missing Operation</c:v>
                </c:pt>
                <c:pt idx="4">
                  <c:v>Manufacturing Defect</c:v>
                </c:pt>
                <c:pt idx="5">
                  <c:v>Paint peel off</c:v>
                </c:pt>
              </c:strCache>
            </c:strRef>
          </c:cat>
          <c:val>
            <c:numRef>
              <c:f>'Summary of Radio Unit'!$C$9:$C$14</c:f>
              <c:numCache>
                <c:formatCode>General</c:formatCode>
                <c:ptCount val="6"/>
                <c:pt idx="0">
                  <c:v>109</c:v>
                </c:pt>
                <c:pt idx="1">
                  <c:v>13</c:v>
                </c:pt>
                <c:pt idx="2">
                  <c:v>4</c:v>
                </c:pt>
                <c:pt idx="3">
                  <c:v>2</c:v>
                </c:pt>
                <c:pt idx="4">
                  <c:v>1</c:v>
                </c:pt>
                <c:pt idx="5">
                  <c:v>1</c:v>
                </c:pt>
              </c:numCache>
            </c:numRef>
          </c:val>
        </c:ser>
        <c:dLbls>
          <c:showLegendKey val="0"/>
          <c:showVal val="1"/>
          <c:showCatName val="0"/>
          <c:showSerName val="0"/>
          <c:showPercent val="0"/>
          <c:showBubbleSize val="0"/>
        </c:dLbls>
        <c:gapWidth val="150"/>
        <c:axId val="1659409371"/>
        <c:axId val="2011295129"/>
      </c:barChart>
      <c:lineChart>
        <c:grouping val="standard"/>
        <c:varyColors val="0"/>
        <c:ser>
          <c:idx val="1"/>
          <c:order val="1"/>
          <c:tx>
            <c:strRef>
              <c:f>'Summary of Radio Unit'!$E$8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Unit'!$B$9:$B$14</c:f>
              <c:strCache>
                <c:ptCount val="6"/>
                <c:pt idx="0">
                  <c:v>Loose fitment</c:v>
                </c:pt>
                <c:pt idx="1">
                  <c:v>Wires interchanged</c:v>
                </c:pt>
                <c:pt idx="2">
                  <c:v>Wrong Operation</c:v>
                </c:pt>
                <c:pt idx="3">
                  <c:v>Missing Operation</c:v>
                </c:pt>
                <c:pt idx="4">
                  <c:v>Manufacturing Defect</c:v>
                </c:pt>
                <c:pt idx="5">
                  <c:v>Paint peel off</c:v>
                </c:pt>
              </c:strCache>
            </c:strRef>
          </c:cat>
          <c:val>
            <c:numRef>
              <c:f>'Summary of Radio Unit'!$E$9:$E$14</c:f>
              <c:numCache>
                <c:formatCode>0.00%</c:formatCode>
                <c:ptCount val="6"/>
                <c:pt idx="0">
                  <c:v>0.838461538461538</c:v>
                </c:pt>
                <c:pt idx="1">
                  <c:v>0.938461538461538</c:v>
                </c:pt>
                <c:pt idx="2">
                  <c:v>0.969230769230769</c:v>
                </c:pt>
                <c:pt idx="3">
                  <c:v>0.984615384615385</c:v>
                </c:pt>
                <c:pt idx="4">
                  <c:v>0.992307692307692</c:v>
                </c:pt>
                <c:pt idx="5">
                  <c:v>1</c:v>
                </c:pt>
              </c:numCache>
            </c:numRef>
          </c:val>
          <c:smooth val="0"/>
        </c:ser>
        <c:dLbls>
          <c:showLegendKey val="0"/>
          <c:showVal val="1"/>
          <c:showCatName val="0"/>
          <c:showSerName val="0"/>
          <c:showPercent val="0"/>
          <c:showBubbleSize val="0"/>
        </c:dLbls>
        <c:marker val="0"/>
        <c:smooth val="0"/>
        <c:axId val="1671609116"/>
        <c:axId val="191289331"/>
      </c:lineChart>
      <c:catAx>
        <c:axId val="165940937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11295129"/>
        <c:crosses val="autoZero"/>
        <c:auto val="1"/>
        <c:lblAlgn val="ctr"/>
        <c:lblOffset val="100"/>
        <c:noMultiLvlLbl val="0"/>
      </c:catAx>
      <c:valAx>
        <c:axId val="201129512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59409371"/>
        <c:crosses val="autoZero"/>
        <c:crossBetween val="between"/>
      </c:valAx>
      <c:catAx>
        <c:axId val="16716091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91289331"/>
        <c:crosses val="autoZero"/>
        <c:auto val="1"/>
        <c:lblAlgn val="ctr"/>
        <c:lblOffset val="100"/>
        <c:noMultiLvlLbl val="0"/>
      </c:catAx>
      <c:valAx>
        <c:axId val="191289331"/>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716091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b4639b35-b06c-4a4f-b587-6768f2559ef0}"/>
      </c:ext>
    </c:extLst>
  </c:chart>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Assembly Errors and Damages</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Radio Unit'!$J$3</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Unit'!$I$4:$I$5</c:f>
              <c:strCache>
                <c:ptCount val="2"/>
                <c:pt idx="0">
                  <c:v>Assembly Errors</c:v>
                </c:pt>
                <c:pt idx="1">
                  <c:v>Damages</c:v>
                </c:pt>
              </c:strCache>
            </c:strRef>
          </c:cat>
          <c:val>
            <c:numRef>
              <c:f>'Summary of Radio Unit'!$J$4:$J$5</c:f>
              <c:numCache>
                <c:formatCode>General</c:formatCode>
                <c:ptCount val="2"/>
                <c:pt idx="0">
                  <c:v>128</c:v>
                </c:pt>
                <c:pt idx="1">
                  <c:v>2</c:v>
                </c:pt>
              </c:numCache>
            </c:numRef>
          </c:val>
        </c:ser>
        <c:dLbls>
          <c:showLegendKey val="0"/>
          <c:showVal val="1"/>
          <c:showCatName val="0"/>
          <c:showSerName val="0"/>
          <c:showPercent val="0"/>
          <c:showBubbleSize val="0"/>
        </c:dLbls>
        <c:gapWidth val="150"/>
        <c:axId val="1038953952"/>
        <c:axId val="1128565505"/>
      </c:barChart>
      <c:lineChart>
        <c:grouping val="standard"/>
        <c:varyColors val="0"/>
        <c:ser>
          <c:idx val="1"/>
          <c:order val="1"/>
          <c:tx>
            <c:strRef>
              <c:f>'Summary of Radio Unit'!$L$3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Unit'!$I$4:$I$5</c:f>
              <c:strCache>
                <c:ptCount val="2"/>
                <c:pt idx="0">
                  <c:v>Assembly Errors</c:v>
                </c:pt>
                <c:pt idx="1">
                  <c:v>Damages</c:v>
                </c:pt>
              </c:strCache>
            </c:strRef>
          </c:cat>
          <c:val>
            <c:numRef>
              <c:f>'Summary of Radio Unit'!$L$4:$L$5</c:f>
              <c:numCache>
                <c:formatCode>0.00%</c:formatCode>
                <c:ptCount val="2"/>
                <c:pt idx="0">
                  <c:v>0.984615384615385</c:v>
                </c:pt>
                <c:pt idx="1">
                  <c:v>1</c:v>
                </c:pt>
              </c:numCache>
            </c:numRef>
          </c:val>
          <c:smooth val="0"/>
        </c:ser>
        <c:dLbls>
          <c:showLegendKey val="0"/>
          <c:showVal val="1"/>
          <c:showCatName val="0"/>
          <c:showSerName val="0"/>
          <c:showPercent val="0"/>
          <c:showBubbleSize val="0"/>
        </c:dLbls>
        <c:marker val="0"/>
        <c:smooth val="0"/>
        <c:axId val="1890920966"/>
        <c:axId val="1289152670"/>
      </c:lineChart>
      <c:catAx>
        <c:axId val="103895395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Category of the problem </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28565505"/>
        <c:crosses val="autoZero"/>
        <c:auto val="1"/>
        <c:lblAlgn val="ctr"/>
        <c:lblOffset val="100"/>
        <c:noMultiLvlLbl val="0"/>
      </c:catAx>
      <c:valAx>
        <c:axId val="1128565505"/>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38953952"/>
        <c:crosses val="autoZero"/>
        <c:crossBetween val="between"/>
      </c:valAx>
      <c:catAx>
        <c:axId val="189092096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89152670"/>
        <c:crosses val="autoZero"/>
        <c:auto val="1"/>
        <c:lblAlgn val="ctr"/>
        <c:lblOffset val="100"/>
        <c:noMultiLvlLbl val="0"/>
      </c:catAx>
      <c:valAx>
        <c:axId val="1289152670"/>
        <c:scaling>
          <c:orientation val="minMax"/>
        </c:scaling>
        <c:delete val="0"/>
        <c:axPos val="r"/>
        <c:title>
          <c:layout/>
          <c:overlay val="0"/>
          <c:tx>
            <c:rich>
              <a:bodyPr/>
              <a:lstStyle/>
              <a:p>
                <a:pPr>
                  <a:defRPr/>
                </a:pPr>
              </a:p>
            </c:rich>
          </c:tx>
        </c:title>
        <c:numFmt formatCode="0.00%" sourceLinked="1"/>
        <c:majorTickMark val="none"/>
        <c:minorTickMark val="none"/>
        <c:tickLblPos val="nextTo"/>
        <c:spPr>
          <a:ln w="12700" cap="flat" cmpd="sng" algn="ctr">
            <a:solidFill>
              <a:schemeClr val="tx1"/>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9092096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df035860-405d-4648-a8c7-a6d96d245353}"/>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133350</xdr:colOff>
      <xdr:row>11</xdr:row>
      <xdr:rowOff>9525</xdr:rowOff>
    </xdr:from>
    <xdr:ext cx="12363450" cy="5943600"/>
    <xdr:graphicFrame>
      <xdr:nvGraphicFramePr>
        <xdr:cNvPr id="2" name="Chart 2" title="Chart"/>
        <xdr:cNvGraphicFramePr/>
      </xdr:nvGraphicFramePr>
      <xdr:xfrm>
        <a:off x="6965950" y="3419475"/>
        <a:ext cx="12363450" cy="59436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190500</xdr:colOff>
      <xdr:row>2</xdr:row>
      <xdr:rowOff>0</xdr:rowOff>
    </xdr:from>
    <xdr:ext cx="4724400" cy="2838450"/>
    <xdr:graphicFrame>
      <xdr:nvGraphicFramePr>
        <xdr:cNvPr id="4" name="Chart 4" title="Chart"/>
        <xdr:cNvGraphicFramePr/>
      </xdr:nvGraphicFramePr>
      <xdr:xfrm>
        <a:off x="14897100" y="533400"/>
        <a:ext cx="4724400" cy="283845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1945640</xdr:colOff>
      <xdr:row>26</xdr:row>
      <xdr:rowOff>143510</xdr:rowOff>
    </xdr:from>
    <xdr:ext cx="10001250" cy="4762500"/>
    <xdr:graphicFrame>
      <xdr:nvGraphicFramePr>
        <xdr:cNvPr id="5" name="Chart 5" title="Chart"/>
        <xdr:cNvGraphicFramePr/>
      </xdr:nvGraphicFramePr>
      <xdr:xfrm>
        <a:off x="2123440" y="5775960"/>
        <a:ext cx="10001250" cy="47625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182880</xdr:colOff>
      <xdr:row>8</xdr:row>
      <xdr:rowOff>53340</xdr:rowOff>
    </xdr:from>
    <xdr:ext cx="6800850" cy="3276600"/>
    <xdr:graphicFrame>
      <xdr:nvGraphicFramePr>
        <xdr:cNvPr id="6" name="Chart 6" title="Chart"/>
        <xdr:cNvGraphicFramePr/>
      </xdr:nvGraphicFramePr>
      <xdr:xfrm>
        <a:off x="11523980" y="2180590"/>
        <a:ext cx="6800850" cy="327660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13</xdr:col>
      <xdr:colOff>152400</xdr:colOff>
      <xdr:row>2</xdr:row>
      <xdr:rowOff>9525</xdr:rowOff>
    </xdr:from>
    <xdr:ext cx="7058025" cy="2581275"/>
    <xdr:graphicFrame>
      <xdr:nvGraphicFramePr>
        <xdr:cNvPr id="2" name="Chart 1" title="Chart"/>
        <xdr:cNvGraphicFramePr/>
      </xdr:nvGraphicFramePr>
      <xdr:xfrm>
        <a:off x="17875250" y="444500"/>
        <a:ext cx="7058025" cy="25812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428625</xdr:colOff>
      <xdr:row>18</xdr:row>
      <xdr:rowOff>38100</xdr:rowOff>
    </xdr:from>
    <xdr:ext cx="11515725" cy="5000625"/>
    <xdr:graphicFrame>
      <xdr:nvGraphicFramePr>
        <xdr:cNvPr id="3" name="Chart 3" title="Chart"/>
        <xdr:cNvGraphicFramePr/>
      </xdr:nvGraphicFramePr>
      <xdr:xfrm>
        <a:off x="10201275" y="3476625"/>
        <a:ext cx="11515725" cy="500062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7</xdr:col>
      <xdr:colOff>619125</xdr:colOff>
      <xdr:row>1</xdr:row>
      <xdr:rowOff>57150</xdr:rowOff>
    </xdr:from>
    <xdr:ext cx="7372350" cy="2628900"/>
    <xdr:graphicFrame>
      <xdr:nvGraphicFramePr>
        <xdr:cNvPr id="7" name="Chart 7" title="Chart"/>
        <xdr:cNvGraphicFramePr/>
      </xdr:nvGraphicFramePr>
      <xdr:xfrm>
        <a:off x="9312275" y="333375"/>
        <a:ext cx="7372350" cy="26289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438150</xdr:colOff>
      <xdr:row>13</xdr:row>
      <xdr:rowOff>66675</xdr:rowOff>
    </xdr:from>
    <xdr:ext cx="9810750" cy="3467100"/>
    <xdr:graphicFrame>
      <xdr:nvGraphicFramePr>
        <xdr:cNvPr id="8" name="Chart 8" title="Chart"/>
        <xdr:cNvGraphicFramePr/>
      </xdr:nvGraphicFramePr>
      <xdr:xfrm>
        <a:off x="8318500" y="3022600"/>
        <a:ext cx="9810750" cy="346710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7</xdr:col>
      <xdr:colOff>752475</xdr:colOff>
      <xdr:row>1</xdr:row>
      <xdr:rowOff>295275</xdr:rowOff>
    </xdr:from>
    <xdr:ext cx="4762500" cy="2609850"/>
    <xdr:graphicFrame>
      <xdr:nvGraphicFramePr>
        <xdr:cNvPr id="9" name="Chart 9" title="Chart"/>
        <xdr:cNvGraphicFramePr/>
      </xdr:nvGraphicFramePr>
      <xdr:xfrm>
        <a:off x="9534525" y="600075"/>
        <a:ext cx="4762500" cy="26098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295275</xdr:colOff>
      <xdr:row>13</xdr:row>
      <xdr:rowOff>200025</xdr:rowOff>
    </xdr:from>
    <xdr:ext cx="5715000" cy="2962275"/>
    <xdr:graphicFrame>
      <xdr:nvGraphicFramePr>
        <xdr:cNvPr id="10" name="Chart 10" title="Chart"/>
        <xdr:cNvGraphicFramePr/>
      </xdr:nvGraphicFramePr>
      <xdr:xfrm>
        <a:off x="8175625" y="2965450"/>
        <a:ext cx="5715000" cy="29622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6</xdr:col>
      <xdr:colOff>571500</xdr:colOff>
      <xdr:row>21</xdr:row>
      <xdr:rowOff>104775</xdr:rowOff>
    </xdr:from>
    <xdr:ext cx="6086475" cy="3648075"/>
    <xdr:graphicFrame>
      <xdr:nvGraphicFramePr>
        <xdr:cNvPr id="11" name="Chart 11" title="Chart"/>
        <xdr:cNvGraphicFramePr/>
      </xdr:nvGraphicFramePr>
      <xdr:xfrm>
        <a:off x="8451850" y="4305300"/>
        <a:ext cx="6086475" cy="36480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247650</xdr:colOff>
      <xdr:row>1</xdr:row>
      <xdr:rowOff>142875</xdr:rowOff>
    </xdr:from>
    <xdr:ext cx="5715000" cy="3533775"/>
    <xdr:graphicFrame>
      <xdr:nvGraphicFramePr>
        <xdr:cNvPr id="12" name="Chart 12" title="Chart"/>
        <xdr:cNvGraphicFramePr/>
      </xdr:nvGraphicFramePr>
      <xdr:xfrm>
        <a:off x="8851900" y="342900"/>
        <a:ext cx="5715000" cy="3533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0</xdr:col>
      <xdr:colOff>161925</xdr:colOff>
      <xdr:row>24</xdr:row>
      <xdr:rowOff>95250</xdr:rowOff>
    </xdr:from>
    <xdr:ext cx="9696450" cy="3314700"/>
    <xdr:graphicFrame>
      <xdr:nvGraphicFramePr>
        <xdr:cNvPr id="13" name="Chart 13" title="Chart"/>
        <xdr:cNvGraphicFramePr/>
      </xdr:nvGraphicFramePr>
      <xdr:xfrm>
        <a:off x="161925" y="5727700"/>
        <a:ext cx="9696450" cy="33147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8</xdr:col>
      <xdr:colOff>28575</xdr:colOff>
      <xdr:row>8</xdr:row>
      <xdr:rowOff>28575</xdr:rowOff>
    </xdr:from>
    <xdr:ext cx="6924675" cy="2943225"/>
    <xdr:graphicFrame>
      <xdr:nvGraphicFramePr>
        <xdr:cNvPr id="14" name="Chart 14" title="Chart"/>
        <xdr:cNvGraphicFramePr/>
      </xdr:nvGraphicFramePr>
      <xdr:xfrm>
        <a:off x="9401175" y="1628775"/>
        <a:ext cx="6924675" cy="29432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209550</xdr:colOff>
      <xdr:row>34</xdr:row>
      <xdr:rowOff>19050</xdr:rowOff>
    </xdr:from>
    <xdr:ext cx="5715000" cy="4686300"/>
    <xdr:graphicFrame>
      <xdr:nvGraphicFramePr>
        <xdr:cNvPr id="15" name="Chart 15" title="Chart"/>
        <xdr:cNvGraphicFramePr/>
      </xdr:nvGraphicFramePr>
      <xdr:xfrm>
        <a:off x="2768600" y="6819900"/>
        <a:ext cx="5715000" cy="468630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2</xdr:col>
      <xdr:colOff>190500</xdr:colOff>
      <xdr:row>18</xdr:row>
      <xdr:rowOff>190500</xdr:rowOff>
    </xdr:from>
    <xdr:ext cx="10725150" cy="4686300"/>
    <xdr:graphicFrame>
      <xdr:nvGraphicFramePr>
        <xdr:cNvPr id="16" name="Chart 16" title="Chart"/>
        <xdr:cNvGraphicFramePr/>
      </xdr:nvGraphicFramePr>
      <xdr:xfrm>
        <a:off x="2749550" y="3790950"/>
        <a:ext cx="10725150" cy="46863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447675</xdr:colOff>
      <xdr:row>2</xdr:row>
      <xdr:rowOff>9525</xdr:rowOff>
    </xdr:from>
    <xdr:ext cx="4953000" cy="3067050"/>
    <xdr:graphicFrame>
      <xdr:nvGraphicFramePr>
        <xdr:cNvPr id="17" name="Chart 17" title="Chart"/>
        <xdr:cNvGraphicFramePr/>
      </xdr:nvGraphicFramePr>
      <xdr:xfrm>
        <a:off x="9185275" y="409575"/>
        <a:ext cx="4953000" cy="306705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7</xdr:col>
      <xdr:colOff>171450</xdr:colOff>
      <xdr:row>2</xdr:row>
      <xdr:rowOff>28575</xdr:rowOff>
    </xdr:from>
    <xdr:ext cx="7038975" cy="4638675"/>
    <xdr:graphicFrame>
      <xdr:nvGraphicFramePr>
        <xdr:cNvPr id="18" name="Chart 18" title="Chart"/>
        <xdr:cNvGraphicFramePr/>
      </xdr:nvGraphicFramePr>
      <xdr:xfrm>
        <a:off x="8801100" y="428625"/>
        <a:ext cx="7038975" cy="46386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15</xdr:row>
      <xdr:rowOff>161925</xdr:rowOff>
    </xdr:from>
    <xdr:ext cx="7724775" cy="4772025"/>
    <xdr:graphicFrame>
      <xdr:nvGraphicFramePr>
        <xdr:cNvPr id="19" name="Chart 19" title="Chart"/>
        <xdr:cNvGraphicFramePr/>
      </xdr:nvGraphicFramePr>
      <xdr:xfrm>
        <a:off x="0" y="3162300"/>
        <a:ext cx="7724775" cy="47720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180975</xdr:colOff>
      <xdr:row>7</xdr:row>
      <xdr:rowOff>238125</xdr:rowOff>
    </xdr:from>
    <xdr:ext cx="5715000" cy="3533775"/>
    <xdr:graphicFrame>
      <xdr:nvGraphicFramePr>
        <xdr:cNvPr id="20" name="Chart 20" title="Chart"/>
        <xdr:cNvGraphicFramePr/>
      </xdr:nvGraphicFramePr>
      <xdr:xfrm>
        <a:off x="8118475" y="1600200"/>
        <a:ext cx="5715000" cy="3533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1</xdr:col>
      <xdr:colOff>346710</xdr:colOff>
      <xdr:row>14</xdr:row>
      <xdr:rowOff>171450</xdr:rowOff>
    </xdr:from>
    <xdr:ext cx="7841615" cy="3533775"/>
    <xdr:graphicFrame>
      <xdr:nvGraphicFramePr>
        <xdr:cNvPr id="21" name="Chart 21" title="Chart"/>
        <xdr:cNvGraphicFramePr/>
      </xdr:nvGraphicFramePr>
      <xdr:xfrm>
        <a:off x="600710" y="3267075"/>
        <a:ext cx="7841615"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504825</xdr:colOff>
      <xdr:row>5</xdr:row>
      <xdr:rowOff>142875</xdr:rowOff>
    </xdr:from>
    <xdr:ext cx="4162425" cy="2505075"/>
    <xdr:graphicFrame>
      <xdr:nvGraphicFramePr>
        <xdr:cNvPr id="22" name="Chart 22" title="Chart"/>
        <xdr:cNvGraphicFramePr/>
      </xdr:nvGraphicFramePr>
      <xdr:xfrm>
        <a:off x="8734425" y="1438275"/>
        <a:ext cx="4162425" cy="25050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id="3" name="Table_3" displayName="Table_3" ref="C15:C21" headerRowCount="0">
  <tableColumns count="1">
    <tableColumn id="1" name="Column1" dataDxfId="0"/>
  </tableColumns>
  <tableStyleInfo name="LP-OCIP Failure Summary – April-style" showFirstColumn="1" showLastColumn="1" showRowStripes="1" showColumnStripes="0"/>
</table>
</file>

<file path=xl/tables/table2.xml><?xml version="1.0" encoding="utf-8"?>
<table xmlns="http://schemas.openxmlformats.org/spreadsheetml/2006/main" id="4" name="Table_4" displayName="Table_4" ref="M23:N23" headerRowCount="0">
  <tableColumns count="2">
    <tableColumn id="1" name="Column1" dataDxfId="1"/>
    <tableColumn id="2" name="Column2" dataDxfId="2"/>
  </tableColumns>
  <tableStyleInfo name="LP-OCIP Failure Summary – April-style 2" showFirstColumn="1" showLastColumn="1" showRowStripes="1" showColumnStripes="0"/>
</table>
</file>

<file path=xl/tables/table3.xml><?xml version="1.0" encoding="utf-8"?>
<table xmlns="http://schemas.openxmlformats.org/spreadsheetml/2006/main" id="5" name="Table_5" displayName="Table_5" ref="C7:C13" headerRowCount="0">
  <tableColumns count="1">
    <tableColumn id="1" name="Column1" dataDxfId="3">
      <calculatedColumnFormula>SUMIF('MINI LOCO DATA APR - SEPT 2026'!$J$4:$J$422,$B7,'MINI LOCO DATA APR - SEPT 2026'!F$4:F$422)</calculatedColumnFormula>
    </tableColumn>
  </tableColumns>
  <tableStyleInfo name="SUMMARY -  MINI LOCO-style" showFirstColumn="1" showLastColumn="1" showRowStripes="1" showColumnStripes="0"/>
</table>
</file>

<file path=xl/tables/table4.xml><?xml version="1.0" encoding="utf-8"?>
<table xmlns="http://schemas.openxmlformats.org/spreadsheetml/2006/main" id="1" name="Table_1" displayName="Table_1" ref="C5:C16" headerRowCount="0">
  <tableColumns count="1">
    <tableColumn id="1" name="Column1" dataDxfId="4">
      <calculatedColumnFormula>SUMIF('CAB IP observations Apr-Sep 20'!J:J,B5,'CAB IP observations Apr-Sep 20'!F:F)</calculatedColumnFormula>
    </tableColumn>
  </tableColumns>
  <tableStyleInfo name="CAB IP Summary – April to Septe-style" showFirstColumn="1" showLastColumn="1" showRowStripes="1" showColumnStripes="0"/>
</table>
</file>

<file path=xl/tables/table5.xml><?xml version="1.0" encoding="utf-8"?>
<table xmlns="http://schemas.openxmlformats.org/spreadsheetml/2006/main" id="2" name="Table_2" displayName="Table_2" ref="I8:M18" headerRowCount="0">
  <tableColumns count="5">
    <tableColumn id="1" name="Column1" dataDxfId="5"/>
    <tableColumn id="2" name="Column2" dataDxfId="6"/>
    <tableColumn id="3" name="Column3" dataDxfId="7"/>
    <tableColumn id="4" name="Column4" dataDxfId="8"/>
    <tableColumn id="5" name="Column5" dataDxfId="9"/>
  </tableColumns>
  <tableStyleInfo name="CAB IP Summary – April to Septe-style 2" showFirstColumn="1" showLastColumn="1" showRowStripes="1" showColumnStripes="0"/>
</table>
</file>

<file path=xl/tables/table6.xml><?xml version="1.0" encoding="utf-8"?>
<table xmlns="http://schemas.openxmlformats.org/spreadsheetml/2006/main" id="6" name="Table_6" displayName="Table_6" ref="C14:F30">
  <tableColumns count="4">
    <tableColumn id="1" name="No of issues &#10;Quantity&#10;" dataDxfId="10"/>
    <tableColumn id="2" name="Cumulative&#10; Quantity" dataDxfId="11"/>
    <tableColumn id="3" name="Cumulative (%)" dataDxfId="12"/>
    <tableColumn id="4" name="Defect Contribution  (%)" dataDxfId="13"/>
  </tableColumns>
  <tableStyleInfo name="Summary of  RFID PS -style" showFirstColumn="1" showLastColumn="1" showRowStripes="1" showColumnStripes="0"/>
</table>
</file>

<file path=xl/tables/table7.xml><?xml version="1.0" encoding="utf-8"?>
<table xmlns="http://schemas.openxmlformats.org/spreadsheetml/2006/main" id="7" name="Table_7" displayName="Table_7" ref="J21:K21" headerRowCount="0">
  <tableColumns count="2">
    <tableColumn id="1" name="Column1" dataDxfId="14"/>
    <tableColumn id="2" name="Column2" dataDxfId="15"/>
  </tableColumns>
  <tableStyleInfo name="Summary of  RFID PS -style 2" showFirstColumn="1" showLastColumn="1" showRowStripes="1" showColumnStripes="0"/>
</table>
</file>

<file path=xl/tables/table8.xml><?xml version="1.0" encoding="utf-8"?>
<table xmlns="http://schemas.openxmlformats.org/spreadsheetml/2006/main" id="8" name="Table_8" displayName="Table_8" ref="U9:V17" headerRowCount="0">
  <tableColumns count="2">
    <tableColumn id="1" name="Column1" dataDxfId="16"/>
    <tableColumn id="2" name="Column2" dataDxfId="17"/>
  </tableColumns>
  <tableStyleInfo name="RFID PS Unit Observations-style" showFirstColumn="1" showLastColumn="1" showRowStripes="1" showColumnStripes="0"/>
</table>
</file>

<file path=xl/tables/table9.xml><?xml version="1.0" encoding="utf-8"?>
<table xmlns="http://schemas.openxmlformats.org/spreadsheetml/2006/main" id="9" name="Table_9" displayName="Table_9" ref="C17:C66" headerRowCount="0">
  <tableColumns count="1">
    <tableColumn id="1" name="Column1" dataDxfId="18"/>
  </tableColumns>
  <tableStyleInfo name="RFID PS Unit Observations-style 2" showFirstColumn="1" showLastColumn="1" showRowStripes="1" showColumnStripes="0"/>
</table>
</file>

<file path=xl/tables/table10.xml><?xml version="1.0" encoding="utf-8"?>
<table xmlns="http://schemas.openxmlformats.org/spreadsheetml/2006/main" id="10" name="Table_10" displayName="Table_10" ref="D26:D114" headerRowCount="0">
  <tableColumns count="1">
    <tableColumn id="1" name="Column1" dataDxfId="19"/>
  </tableColumns>
  <tableStyleInfo name="RFID PS Unit Observations-style 3" showFirstColumn="1" showLastColumn="1" showRowStripes="1" showColumnStripes="0"/>
</table>
</file>

<file path=xl/tables/table11.xml><?xml version="1.0" encoding="utf-8"?>
<table xmlns="http://schemas.openxmlformats.org/spreadsheetml/2006/main" id="11" name="Table_11" displayName="Table_11" ref="E26:K311" headerRowCount="0">
  <tableColumns count="7">
    <tableColumn id="1" name="Column1" dataDxfId="20"/>
    <tableColumn id="2" name="Column2" dataDxfId="21"/>
    <tableColumn id="3" name="Column3" dataDxfId="22"/>
    <tableColumn id="4" name="Column4" dataDxfId="23"/>
    <tableColumn id="5" name="Column5" dataDxfId="24"/>
    <tableColumn id="6" name="Column6" dataDxfId="25"/>
    <tableColumn id="7" name="Column7" dataDxfId="26"/>
  </tableColumns>
  <tableStyleInfo name="RFID PS Unit Observations-style 4" showFirstColumn="1" showLastColumn="1" showRowStripes="1" showColumnStripes="0"/>
</table>
</file>

<file path=xl/tables/table12.xml><?xml version="1.0" encoding="utf-8"?>
<table xmlns="http://schemas.openxmlformats.org/spreadsheetml/2006/main" id="12" name="Table_12" displayName="Table_12" ref="U51:V93" headerRowCount="0">
  <tableColumns count="2">
    <tableColumn id="1" name="Column1" dataDxfId="27"/>
    <tableColumn id="2" name="Column2" dataDxfId="28"/>
  </tableColumns>
  <tableStyleInfo name="RFID PS Unit Observations-style 5" showFirstColumn="1" showLastColumn="1" showRowStripes="1" showColumnStripes="0"/>
</table>
</file>

<file path=xl/tables/table13.xml><?xml version="1.0" encoding="utf-8"?>
<table xmlns="http://schemas.openxmlformats.org/spreadsheetml/2006/main" id="13" name="Table_13" displayName="Table_13" ref="P115:Q308" headerRowCount="0">
  <tableColumns count="2">
    <tableColumn id="1" name="Column1" dataDxfId="29"/>
    <tableColumn id="2" name="Column2" dataDxfId="30"/>
  </tableColumns>
  <tableStyleInfo name="RFID PS Unit Observations-style 6" showFirstColumn="1" showLastColumn="1" showRowStripes="1" showColumnStripes="0"/>
</table>
</file>

<file path=xl/tables/table14.xml><?xml version="1.0" encoding="utf-8"?>
<table xmlns="http://schemas.openxmlformats.org/spreadsheetml/2006/main" id="14" name="Table_14" displayName="Table_14" ref="S115:T308" headerRowCount="0">
  <tableColumns count="2">
    <tableColumn id="1" name="Column1" dataDxfId="31"/>
    <tableColumn id="2" name="Column2" dataDxfId="32"/>
  </tableColumns>
  <tableStyleInfo name="RFID PS Unit Observations-style 7" showFirstColumn="1" showLastColumn="1" showRowStripes="1" showColumnStripes="0"/>
</table>
</file>

<file path=xl/tables/table15.xml><?xml version="1.0" encoding="utf-8"?>
<table xmlns="http://schemas.openxmlformats.org/spreadsheetml/2006/main" id="15" name="Table_15" displayName="Table_15" ref="U318:U319" headerRowCount="0">
  <tableColumns count="1">
    <tableColumn id="1" name="Column1" dataDxfId="33"/>
  </tableColumns>
  <tableStyleInfo name="RFID PS Unit Observations-style 8" showFirstColumn="1" showLastColumn="1" showRowStripes="1" showColumnStripes="0"/>
</table>
</file>

<file path=xl/tables/table16.xml><?xml version="1.0" encoding="utf-8"?>
<table xmlns="http://schemas.openxmlformats.org/spreadsheetml/2006/main" id="16" name="Table_16" displayName="Table_16" ref="F353:H376" headerRowCount="0">
  <tableColumns count="3">
    <tableColumn id="1" name="Column1" dataDxfId="34"/>
    <tableColumn id="2" name="Column2" dataDxfId="35"/>
    <tableColumn id="3" name="Column3" dataDxfId="36"/>
  </tableColumns>
  <tableStyleInfo name="RFID PS Unit Observations-style 9" showFirstColumn="1" showLastColumn="1" showRowStripes="1" showColumnStripes="0"/>
</table>
</file>

<file path=xl/tables/table17.xml><?xml version="1.0" encoding="utf-8"?>
<table xmlns="http://schemas.openxmlformats.org/spreadsheetml/2006/main" id="17" name="Table_17" displayName="Table_17" ref="K353:L376" headerRowCount="0">
  <tableColumns count="2">
    <tableColumn id="1" name="Column1" dataDxfId="37"/>
    <tableColumn id="2" name="Column2" dataDxfId="38"/>
  </tableColumns>
  <tableStyleInfo name="RFID PS Unit Observations-style 10" showFirstColumn="1" showLastColumn="1" showRowStripes="1" showColumnStripes="0"/>
</table>
</file>

<file path=xl/tables/table18.xml><?xml version="1.0" encoding="utf-8"?>
<table xmlns="http://schemas.openxmlformats.org/spreadsheetml/2006/main" id="18" name="Table_18" displayName="Table_18" ref="C8:C11" headerRowCount="0">
  <tableColumns count="1">
    <tableColumn id="1" name="Column1" dataDxfId="39"/>
  </tableColumns>
  <tableStyleInfo name="Summary of  SPDM Update format-style" showFirstColumn="1" showLastColumn="1" showRowStripes="1" showColumnStripes="0"/>
</table>
</file>

<file path=xl/tables/table19.xml><?xml version="1.0" encoding="utf-8"?>
<table xmlns="http://schemas.openxmlformats.org/spreadsheetml/2006/main" id="19" name="Table_19" displayName="Table_19" ref="C14:C15" headerRowCount="0">
  <tableColumns count="1">
    <tableColumn id="1" name="Column1" dataDxfId="40"/>
  </tableColumns>
  <tableStyleInfo name="Summary of  SPDM Update format-style 2" showFirstColumn="1" showLastColumn="1" showRowStripes="1" showColumnStripes="0"/>
</table>
</file>

<file path=xl/tables/table20.xml><?xml version="1.0" encoding="utf-8"?>
<table xmlns="http://schemas.openxmlformats.org/spreadsheetml/2006/main" id="20" name="Table_20" displayName="Table_20" ref="C16" headerRowCount="0">
  <tableColumns count="1">
    <tableColumn id="1" name="Column1" dataDxfId="41"/>
  </tableColumns>
  <tableStyleInfo name="Summary of  SPDM Update format-style 3" showFirstColumn="1" showLastColumn="1" showRowStripes="1" showColumnStripes="0"/>
</table>
</file>

<file path=xl/tables/table21.xml><?xml version="1.0" encoding="utf-8"?>
<table xmlns="http://schemas.openxmlformats.org/spreadsheetml/2006/main" id="21" name="Table_21" displayName="Table_21" ref="D26:E26" headerRowCount="0">
  <tableColumns count="2">
    <tableColumn id="1" name="Column1" dataDxfId="42">
      <calculatedColumnFormula>D25+C26</calculatedColumnFormula>
    </tableColumn>
    <tableColumn id="2" name="Column2" dataDxfId="43">
      <calculatedColumnFormula>D26/$D$26</calculatedColumnFormula>
    </tableColumn>
  </tableColumns>
  <tableStyleInfo name="Summary of  SPDM Update format-style 4" showFirstColumn="1" showLastColumn="1" showRowStripes="1" showColumnStripes="0"/>
</table>
</file>

<file path=xl/tables/table22.xml><?xml version="1.0" encoding="utf-8"?>
<table xmlns="http://schemas.openxmlformats.org/spreadsheetml/2006/main" id="22" name="Table_22" displayName="Table_22" ref="E811:E821" headerRowCount="0">
  <tableColumns count="1">
    <tableColumn id="1" name="Column1" dataDxfId="44"/>
  </tableColumns>
  <tableStyleInfo name="SPDM-style" showFirstColumn="1" showLastColumn="1" showRowStripes="1" showColumnStripes="0"/>
</table>
</file>

<file path=xl/tables/table23.xml><?xml version="1.0" encoding="utf-8"?>
<table xmlns="http://schemas.openxmlformats.org/spreadsheetml/2006/main" id="23" name="Table_23" displayName="Table_23" ref="J8:K8" headerRowCount="0">
  <tableColumns count="2">
    <tableColumn id="1" name="Column1" dataDxfId="45"/>
    <tableColumn id="2" name="Column2" dataDxfId="46"/>
  </tableColumns>
  <tableStyleInfo name=" Summary of  GPS-GSM Update for-style" showFirstColumn="1" showLastColumn="1" showRowStripes="1" showColumnStripes="0"/>
</table>
</file>

<file path=xl/tables/table24.xml><?xml version="1.0" encoding="utf-8"?>
<table xmlns="http://schemas.openxmlformats.org/spreadsheetml/2006/main" id="24" name="Table_24" displayName="Table_24" ref="C26:C29" headerRowCount="0">
  <tableColumns count="1">
    <tableColumn id="1" name="Column1" dataDxfId="47"/>
  </tableColumns>
  <tableStyleInfo name=" Summary of  GPS-GSM Update for-style 2" showFirstColumn="1" showLastColumn="1" showRowStripes="1" showColumnStripes="0"/>
</table>
</file>

<file path=xl/tables/table25.xml><?xml version="1.0" encoding="utf-8"?>
<table xmlns="http://schemas.openxmlformats.org/spreadsheetml/2006/main" id="25" name="Table_25" displayName="Table_25" ref="C5:C13" headerRowCount="0">
  <tableColumns count="1">
    <tableColumn id="1" name="Column1" dataDxfId="48">
      <calculatedColumnFormula>SUMIF('RIB observations Apr-Sep 2026'!J:J,B5,'RIB observations Apr-Sep 2026'!F:F)</calculatedColumnFormula>
    </tableColumn>
  </tableColumns>
  <tableStyleInfo name="RIB Summary – April to Septembe-style" showFirstColumn="1" showLastColumn="1" showRowStripes="1" showColumnStripes="0"/>
</table>
</file>

<file path=xl/tables/table26.xml><?xml version="1.0" encoding="utf-8"?>
<table xmlns="http://schemas.openxmlformats.org/spreadsheetml/2006/main" id="26" name="Table_26" displayName="Table_26" ref="I8:M24" headerRowCount="0">
  <tableColumns count="5">
    <tableColumn id="1" name="Column1" dataDxfId="49"/>
    <tableColumn id="2" name="Column2" dataDxfId="50"/>
    <tableColumn id="3" name="Column3" dataDxfId="51"/>
    <tableColumn id="4" name="Column4" dataDxfId="52"/>
    <tableColumn id="5" name="Column5" dataDxfId="53"/>
  </tableColumns>
  <tableStyleInfo name="RIB Summary – April to Septembe-style 2" showFirstColumn="1" showLastColumn="1" showRowStripes="1" showColumnStripes="0"/>
</table>
</file>

<file path=xl/tables/table27.xml><?xml version="1.0" encoding="utf-8"?>
<table xmlns="http://schemas.openxmlformats.org/spreadsheetml/2006/main" id="27" name="Table_27" displayName="Table_27" ref="D519:AF522" headerRowCount="0">
  <tableColumns count="29">
    <tableColumn id="1" name="Column1" dataDxfId="54"/>
    <tableColumn id="2" name="Column2" dataDxfId="55"/>
    <tableColumn id="3" name="Column3" dataDxfId="56"/>
    <tableColumn id="4" name="Column4" dataDxfId="57"/>
    <tableColumn id="5" name="Column5" dataDxfId="58"/>
    <tableColumn id="6" name="Column6" dataDxfId="59"/>
    <tableColumn id="7" name="Column7" dataDxfId="60"/>
    <tableColumn id="8" name="Column8" dataDxfId="61"/>
    <tableColumn id="9" name="Column9" dataDxfId="62"/>
    <tableColumn id="10" name="Column10" dataDxfId="63"/>
    <tableColumn id="11" name="Column11" dataDxfId="64"/>
    <tableColumn id="12" name="Column12" dataDxfId="65"/>
    <tableColumn id="13" name="Column13" dataDxfId="66"/>
    <tableColumn id="14" name="Column14" dataDxfId="67"/>
    <tableColumn id="15" name="Column15" dataDxfId="68"/>
    <tableColumn id="16" name="Column16" dataDxfId="69"/>
    <tableColumn id="17" name="Column17" dataDxfId="70"/>
    <tableColumn id="18" name="Column18" dataDxfId="71"/>
    <tableColumn id="19" name="Column19" dataDxfId="72"/>
    <tableColumn id="20" name="Column20" dataDxfId="73"/>
    <tableColumn id="21" name="Column21" dataDxfId="74"/>
    <tableColumn id="22" name="Column22" dataDxfId="75"/>
    <tableColumn id="23" name="Column23" dataDxfId="76"/>
    <tableColumn id="24" name="Column24" dataDxfId="77"/>
    <tableColumn id="25" name="Column25" dataDxfId="78"/>
    <tableColumn id="26" name="Column26" dataDxfId="79"/>
    <tableColumn id="27" name="Column27" dataDxfId="80"/>
    <tableColumn id="28" name="Column28" dataDxfId="81"/>
    <tableColumn id="29" name="Column29" dataDxfId="82"/>
  </tableColumns>
  <tableStyleInfo name="RIB observations Apr-Sep 2026-style" showFirstColumn="1" showLastColumn="1" showRowStripes="1" showColumnStripes="0"/>
</table>
</file>

<file path=xl/tables/table28.xml><?xml version="1.0" encoding="utf-8"?>
<table xmlns="http://schemas.openxmlformats.org/spreadsheetml/2006/main" id="28" name="Table_28" displayName="Table_28" ref="E523:E524" headerRowCount="0">
  <tableColumns count="1">
    <tableColumn id="1" name="Column1" dataDxfId="83"/>
  </tableColumns>
  <tableStyleInfo name="RIB observations Apr-Sep 2026-style 2" showFirstColumn="1" showLastColumn="1" showRowStripes="1" showColumnStripes="0"/>
</table>
</file>

<file path=xl/tables/table29.xml><?xml version="1.0" encoding="utf-8"?>
<table xmlns="http://schemas.openxmlformats.org/spreadsheetml/2006/main" id="29" name="Table_29" displayName="Table_29" ref="E527:E528" headerRowCount="0">
  <tableColumns count="1">
    <tableColumn id="1" name="Column1" dataDxfId="84"/>
  </tableColumns>
  <tableStyleInfo name="RIB observations Apr-Sep 2026-style 3" showFirstColumn="1" showLastColumn="1" showRowStripes="1" showColumnStripes="0"/>
</table>
</file>

<file path=xl/tables/table30.xml><?xml version="1.0" encoding="utf-8"?>
<table xmlns="http://schemas.openxmlformats.org/spreadsheetml/2006/main" id="30" name="Table_30" displayName="Table_30" ref="M527:R538" headerRowCount="0">
  <tableColumns count="6">
    <tableColumn id="1" name="Column1" dataDxfId="85"/>
    <tableColumn id="2" name="Column2" dataDxfId="86"/>
    <tableColumn id="3" name="Column3" dataDxfId="87"/>
    <tableColumn id="4" name="Column4" dataDxfId="88"/>
    <tableColumn id="5" name="Column5" dataDxfId="89"/>
    <tableColumn id="6" name="Column6" dataDxfId="90"/>
  </tableColumns>
  <tableStyleInfo name="RIB observations Apr-Sep 2026-style 4" showFirstColumn="1" showLastColumn="1" showRowStripes="1" showColumnStripes="0"/>
</table>
</file>

<file path=xl/tables/table31.xml><?xml version="1.0" encoding="utf-8"?>
<table xmlns="http://schemas.openxmlformats.org/spreadsheetml/2006/main" id="31" name="Table_31" displayName="Table_31" ref="T527:T528" headerRowCount="0">
  <tableColumns count="1">
    <tableColumn id="1" name="Column1" dataDxfId="91"/>
  </tableColumns>
  <tableStyleInfo name="RIB observations Apr-Sep 2026-style 5" showFirstColumn="1" showLastColumn="1" showRowStripes="1" showColumnStripes="0"/>
</table>
</file>

<file path=xl/tables/table32.xml><?xml version="1.0" encoding="utf-8"?>
<table xmlns="http://schemas.openxmlformats.org/spreadsheetml/2006/main" id="32" name="Table_32" displayName="Table_32" ref="U527:U528" headerRowCount="0">
  <tableColumns count="1">
    <tableColumn id="1" name="Column1" dataDxfId="92"/>
  </tableColumns>
  <tableStyleInfo name="RIB observations Apr-Sep 2026-style 6" showFirstColumn="1" showLastColumn="1" showRowStripes="1" showColumnStripes="0"/>
</table>
</file>

<file path=xl/tables/table33.xml><?xml version="1.0" encoding="utf-8"?>
<table xmlns="http://schemas.openxmlformats.org/spreadsheetml/2006/main" id="33" name="Table_33" displayName="Table_33" ref="E529:E530" headerRowCount="0">
  <tableColumns count="1">
    <tableColumn id="1" name="Column1" dataDxfId="93"/>
  </tableColumns>
  <tableStyleInfo name="RIB observations Apr-Sep 2026-style 7" showFirstColumn="1" showLastColumn="1" showRowStripes="1" showColumnStripes="0"/>
</table>
</file>

<file path=xl/tables/table34.xml><?xml version="1.0" encoding="utf-8"?>
<table xmlns="http://schemas.openxmlformats.org/spreadsheetml/2006/main" id="34" name="Table_34" displayName="Table_34" ref="T529:T531" headerRowCount="0">
  <tableColumns count="1">
    <tableColumn id="1" name="Column1" dataDxfId="94"/>
  </tableColumns>
  <tableStyleInfo name="RIB observations Apr-Sep 2026-style 8" showFirstColumn="1" showLastColumn="1" showRowStripes="1" showColumnStripes="0"/>
</table>
</file>

<file path=xl/tables/table35.xml><?xml version="1.0" encoding="utf-8"?>
<table xmlns="http://schemas.openxmlformats.org/spreadsheetml/2006/main" id="35" name="Table_35" displayName="Table_35" ref="U529:U531" headerRowCount="0">
  <tableColumns count="1">
    <tableColumn id="1" name="Column1" dataDxfId="95"/>
  </tableColumns>
  <tableStyleInfo name="RIB observations Apr-Sep 2026-style 9" showFirstColumn="1" showLastColumn="1" showRowStripes="1" showColumnStripes="0"/>
</table>
</file>

<file path=xl/tables/table36.xml><?xml version="1.0" encoding="utf-8"?>
<table xmlns="http://schemas.openxmlformats.org/spreadsheetml/2006/main" id="36" name="Table_36" displayName="Table_36" ref="D532:E536" headerRowCount="0">
  <tableColumns count="2">
    <tableColumn id="1" name="Column1" dataDxfId="96"/>
    <tableColumn id="2" name="Column2" dataDxfId="97"/>
  </tableColumns>
  <tableStyleInfo name="RIB observations Apr-Sep 2026-style 10" showFirstColumn="1" showLastColumn="1" showRowStripes="1" showColumnStripes="0"/>
</table>
</file>

<file path=xl/tables/table37.xml><?xml version="1.0" encoding="utf-8"?>
<table xmlns="http://schemas.openxmlformats.org/spreadsheetml/2006/main" id="37" name="Table_37" displayName="Table_37" ref="F532:J536" headerRowCount="0">
  <tableColumns count="5">
    <tableColumn id="1" name="Column1" dataDxfId="98"/>
    <tableColumn id="2" name="Column2" dataDxfId="99"/>
    <tableColumn id="3" name="Column3" dataDxfId="100"/>
    <tableColumn id="4" name="Column4" dataDxfId="101"/>
    <tableColumn id="5" name="Column5" dataDxfId="102"/>
  </tableColumns>
  <tableStyleInfo name="RIB observations Apr-Sep 2026-style 11" showFirstColumn="1" showLastColumn="1" showRowStripes="1" showColumnStripes="0"/>
</table>
</file>

<file path=xl/tables/table38.xml><?xml version="1.0" encoding="utf-8"?>
<table xmlns="http://schemas.openxmlformats.org/spreadsheetml/2006/main" id="38" name="Table_38" displayName="Table_38" ref="S532:T536" headerRowCount="0">
  <tableColumns count="2">
    <tableColumn id="1" name="Column1" dataDxfId="103"/>
    <tableColumn id="2" name="Column2" dataDxfId="104"/>
  </tableColumns>
  <tableStyleInfo name="RIB observations Apr-Sep 2026-style 12" showFirstColumn="1" showLastColumn="1" showRowStripes="1" showColumnStripes="0"/>
</table>
</file>

<file path=xl/tables/table39.xml><?xml version="1.0" encoding="utf-8"?>
<table xmlns="http://schemas.openxmlformats.org/spreadsheetml/2006/main" id="39" name="Table_39" displayName="Table_39" ref="D537:E538" headerRowCount="0">
  <tableColumns count="2">
    <tableColumn id="1" name="Column1" dataDxfId="105"/>
    <tableColumn id="2" name="Column2" dataDxfId="106"/>
  </tableColumns>
  <tableStyleInfo name="RIB observations Apr-Sep 2026-style 13" showFirstColumn="1" showLastColumn="1" showRowStripes="1" showColumnStripes="0"/>
</table>
</file>

<file path=xl/tables/table40.xml><?xml version="1.0" encoding="utf-8"?>
<table xmlns="http://schemas.openxmlformats.org/spreadsheetml/2006/main" id="40" name="Table_40" displayName="Table_40" ref="F537:J539" headerRowCount="0">
  <tableColumns count="5">
    <tableColumn id="1" name="Column1" dataDxfId="107"/>
    <tableColumn id="2" name="Column2" dataDxfId="108"/>
    <tableColumn id="3" name="Column3" dataDxfId="109"/>
    <tableColumn id="4" name="Column4" dataDxfId="110"/>
    <tableColumn id="5" name="Column5" dataDxfId="111"/>
  </tableColumns>
  <tableStyleInfo name="RIB observations Apr-Sep 2026-style 14" showFirstColumn="1" showLastColumn="1" showRowStripes="1" showColumnStripes="0"/>
</table>
</file>

<file path=xl/tables/table41.xml><?xml version="1.0" encoding="utf-8"?>
<table xmlns="http://schemas.openxmlformats.org/spreadsheetml/2006/main" id="41" name="Table_41" displayName="Table_41" ref="S537:T538" headerRowCount="0">
  <tableColumns count="2">
    <tableColumn id="1" name="Column1" dataDxfId="112"/>
    <tableColumn id="2" name="Column2" dataDxfId="113"/>
  </tableColumns>
  <tableStyleInfo name="RIB observations Apr-Sep 2026-style 15" showFirstColumn="1" showLastColumn="1" showRowStripes="1" showColumnStripes="0"/>
</table>
</file>

<file path=xl/tables/table42.xml><?xml version="1.0" encoding="utf-8"?>
<table xmlns="http://schemas.openxmlformats.org/spreadsheetml/2006/main" id="42" name="Table_42" displayName="Table_42" ref="D539:E539" insertRow="1" headerRowCount="0">
  <tableColumns count="2">
    <tableColumn id="1" name="Column1" dataDxfId="114"/>
    <tableColumn id="2" name="Column2" dataDxfId="115"/>
  </tableColumns>
  <tableStyleInfo name="RIB observations Apr-Sep 2026-style 16" showFirstColumn="1" showLastColumn="1" showRowStripes="1" showColumnStripes="0"/>
</table>
</file>

<file path=xl/tables/table43.xml><?xml version="1.0" encoding="utf-8"?>
<table xmlns="http://schemas.openxmlformats.org/spreadsheetml/2006/main" id="43" name="Table_43" displayName="Table_43" ref="D540:D553" headerRowCount="0">
  <tableColumns count="1">
    <tableColumn id="1" name="Column1" dataDxfId="116"/>
  </tableColumns>
  <tableStyleInfo name="RIB observations Apr-Sep 2026-style 17" showFirstColumn="1" showLastColumn="1" showRowStripes="1" showColumnStripes="0"/>
</table>
</file>

<file path=xl/tables/table44.xml><?xml version="1.0" encoding="utf-8"?>
<table xmlns="http://schemas.openxmlformats.org/spreadsheetml/2006/main" id="44" name="Table_44" displayName="Table_44" ref="E540:K553" headerRowCount="0">
  <tableColumns count="7">
    <tableColumn id="1" name="Column1" dataDxfId="117"/>
    <tableColumn id="2" name="Column2" dataDxfId="118"/>
    <tableColumn id="3" name="Column3" dataDxfId="119"/>
    <tableColumn id="4" name="Column4" dataDxfId="120"/>
    <tableColumn id="5" name="Column5" dataDxfId="121"/>
    <tableColumn id="6" name="Column6" dataDxfId="122"/>
    <tableColumn id="7" name="Column7" dataDxfId="123"/>
  </tableColumns>
  <tableStyleInfo name="RIB observations Apr-Sep 2026-style 18" showFirstColumn="1" showLastColumn="1" showRowStripes="1" showColumnStripes="0"/>
</table>
</file>

<file path=xl/tables/table45.xml><?xml version="1.0" encoding="utf-8"?>
<table xmlns="http://schemas.openxmlformats.org/spreadsheetml/2006/main" id="45" name="Table_45" displayName="Table_45" ref="L540:W553" headerRowCount="0">
  <tableColumns count="12">
    <tableColumn id="1" name="Column1" dataDxfId="124"/>
    <tableColumn id="2" name="Column2" dataDxfId="125"/>
    <tableColumn id="3" name="Column3" dataDxfId="126"/>
    <tableColumn id="4" name="Column4" dataDxfId="127"/>
    <tableColumn id="5" name="Column5" dataDxfId="128"/>
    <tableColumn id="6" name="Column6" dataDxfId="129"/>
    <tableColumn id="7" name="Column7" dataDxfId="130"/>
    <tableColumn id="8" name="Column8" dataDxfId="131"/>
    <tableColumn id="9" name="Column9" dataDxfId="132"/>
    <tableColumn id="10" name="Column10" dataDxfId="133"/>
    <tableColumn id="11" name="Column11" dataDxfId="134"/>
    <tableColumn id="12" name="Column12" dataDxfId="135"/>
  </tableColumns>
  <tableStyleInfo name="RIB observations Apr-Sep 2026-style 19" showFirstColumn="1" showLastColumn="1" showRowStripes="1" showColumnStripes="0"/>
</table>
</file>

<file path=xl/tables/table46.xml><?xml version="1.0" encoding="utf-8"?>
<table xmlns="http://schemas.openxmlformats.org/spreadsheetml/2006/main" id="46" name="Table_46" displayName="Table_46" ref="C545" insertRow="1" headerRowCount="0">
  <tableColumns count="1">
    <tableColumn id="1" name="Column1" dataDxfId="136"/>
  </tableColumns>
  <tableStyleInfo name="RIB observations Apr-Sep 2026-style 20" showFirstColumn="1" showLastColumn="1" showRowStripes="1" showColumnStripes="0"/>
</table>
</file>

<file path=xl/tables/table47.xml><?xml version="1.0" encoding="utf-8"?>
<table xmlns="http://schemas.openxmlformats.org/spreadsheetml/2006/main" id="47" name="Table_47" displayName="Table_47" ref="C546" insertRow="1" headerRowCount="0">
  <tableColumns count="1">
    <tableColumn id="1" name="Column1" dataDxfId="137"/>
  </tableColumns>
  <tableStyleInfo name="RIB observations Apr-Sep 2026-style 21" showFirstColumn="1" showLastColumn="1" showRowStripes="1" showColumnStripes="0"/>
</table>
</file>

<file path=xl/tables/table48.xml><?xml version="1.0" encoding="utf-8"?>
<table xmlns="http://schemas.openxmlformats.org/spreadsheetml/2006/main" id="48" name="Table_48" displayName="Table_48" ref="C547" insertRow="1" headerRowCount="0">
  <tableColumns count="1">
    <tableColumn id="1" name="Column1" dataDxfId="138"/>
  </tableColumns>
  <tableStyleInfo name="RIB observations Apr-Sep 2026-style 22" showFirstColumn="1" showLastColumn="1" showRowStripes="1" showColumnStripes="0"/>
</table>
</file>

<file path=xl/tables/table49.xml><?xml version="1.0" encoding="utf-8"?>
<table xmlns="http://schemas.openxmlformats.org/spreadsheetml/2006/main" id="49" name="Table_49" displayName="Table_49" ref="C548" insertRow="1" headerRowCount="0">
  <tableColumns count="1">
    <tableColumn id="1" name="Column1" dataDxfId="139"/>
  </tableColumns>
  <tableStyleInfo name="RIB observations Apr-Sep 2026-style 23" showFirstColumn="1" showLastColumn="1" showRowStripes="1" showColumnStripes="0"/>
</table>
</file>

<file path=xl/tables/table50.xml><?xml version="1.0" encoding="utf-8"?>
<table xmlns="http://schemas.openxmlformats.org/spreadsheetml/2006/main" id="50" name="Table_50" displayName="Table_50" ref="C549" insertRow="1" headerRowCount="0">
  <tableColumns count="1">
    <tableColumn id="1" name="Column1" dataDxfId="140"/>
  </tableColumns>
  <tableStyleInfo name="RIB observations Apr-Sep 2026-style 24" showFirstColumn="1" showLastColumn="1" showRowStripes="1" showColumnStripes="0"/>
</table>
</file>

<file path=xl/tables/table51.xml><?xml version="1.0" encoding="utf-8"?>
<table xmlns="http://schemas.openxmlformats.org/spreadsheetml/2006/main" id="51" name="Table_51" displayName="Table_51" ref="C550" insertRow="1" headerRowCount="0">
  <tableColumns count="1">
    <tableColumn id="1" name="Column1" dataDxfId="141"/>
  </tableColumns>
  <tableStyleInfo name="RIB observations Apr-Sep 2026-style 25" showFirstColumn="1" showLastColumn="1" showRowStripes="1" showColumnStripes="0"/>
</table>
</file>

<file path=xl/tables/table52.xml><?xml version="1.0" encoding="utf-8"?>
<table xmlns="http://schemas.openxmlformats.org/spreadsheetml/2006/main" id="52" name="Table_52" displayName="Table_52" ref="C551" insertRow="1" headerRowCount="0">
  <tableColumns count="1">
    <tableColumn id="1" name="Column1" dataDxfId="142"/>
  </tableColumns>
  <tableStyleInfo name="RIB observations Apr-Sep 2026-style 26" showFirstColumn="1" showLastColumn="1" showRowStripes="1" showColumnStripes="0"/>
</table>
</file>

<file path=xl/tables/table53.xml><?xml version="1.0" encoding="utf-8"?>
<table xmlns="http://schemas.openxmlformats.org/spreadsheetml/2006/main" id="53" name="Table_53" displayName="Table_53" ref="C552" insertRow="1" headerRowCount="0">
  <tableColumns count="1">
    <tableColumn id="1" name="Column1" dataDxfId="143"/>
  </tableColumns>
  <tableStyleInfo name="RIB observations Apr-Sep 2026-style 27" showFirstColumn="1" showLastColumn="1" showRowStripes="1" showColumnStripes="0"/>
</table>
</file>

<file path=xl/tables/table54.xml><?xml version="1.0" encoding="utf-8"?>
<table xmlns="http://schemas.openxmlformats.org/spreadsheetml/2006/main" id="54" name="Table_54" displayName="Table_54" ref="C553" insertRow="1" headerRowCount="0">
  <tableColumns count="1">
    <tableColumn id="1" name="Column1" dataDxfId="144"/>
  </tableColumns>
  <tableStyleInfo name="RIB observations Apr-Sep 2026-style 28" showFirstColumn="1" showLastColumn="1" showRowStripes="1" showColumnStripes="0"/>
</table>
</file>

<file path=xl/tables/table55.xml><?xml version="1.0" encoding="utf-8"?>
<table xmlns="http://schemas.openxmlformats.org/spreadsheetml/2006/main" id="55" name="Table_55" displayName="Table_55" ref="C554" insertRow="1" headerRowCount="0">
  <tableColumns count="1">
    <tableColumn id="1" name="Column1" dataDxfId="145"/>
  </tableColumns>
  <tableStyleInfo name="RIB observations Apr-Sep 2026-style 29" showFirstColumn="1" showLastColumn="1" showRowStripes="1" showColumnStripes="0"/>
</table>
</file>

<file path=xl/tables/table56.xml><?xml version="1.0" encoding="utf-8"?>
<table xmlns="http://schemas.openxmlformats.org/spreadsheetml/2006/main" id="56" name="Table_56" displayName="Table_56" ref="D554:W555" headerRowCount="0">
  <tableColumns count="20">
    <tableColumn id="1" name="Column1" dataDxfId="146"/>
    <tableColumn id="2" name="Column2" dataDxfId="147"/>
    <tableColumn id="3" name="Column3" dataDxfId="148"/>
    <tableColumn id="4" name="Column4" dataDxfId="149"/>
    <tableColumn id="5" name="Column5" dataDxfId="150"/>
    <tableColumn id="6" name="Column6" dataDxfId="151"/>
    <tableColumn id="7" name="Column7" dataDxfId="152"/>
    <tableColumn id="8" name="Column8" dataDxfId="153"/>
    <tableColumn id="9" name="Column9" dataDxfId="154"/>
    <tableColumn id="10" name="Column10" dataDxfId="155"/>
    <tableColumn id="11" name="Column11" dataDxfId="156"/>
    <tableColumn id="12" name="Column12" dataDxfId="157"/>
    <tableColumn id="13" name="Column13" dataDxfId="158"/>
    <tableColumn id="14" name="Column14" dataDxfId="159"/>
    <tableColumn id="15" name="Column15" dataDxfId="160"/>
    <tableColumn id="16" name="Column16" dataDxfId="161"/>
    <tableColumn id="17" name="Column17" dataDxfId="162"/>
    <tableColumn id="18" name="Column18" dataDxfId="163"/>
    <tableColumn id="19" name="Column19" dataDxfId="164"/>
    <tableColumn id="20" name="Column20" dataDxfId="165"/>
  </tableColumns>
  <tableStyleInfo name="RIB observations Apr-Sep 2026-style 30" showFirstColumn="1" showLastColumn="1" showRowStripes="1" showColumnStripes="0"/>
</table>
</file>

<file path=xl/tables/table57.xml><?xml version="1.0" encoding="utf-8"?>
<table xmlns="http://schemas.openxmlformats.org/spreadsheetml/2006/main" id="57" name="Table_57" displayName="Table_57" ref="D557:D558" headerRowCount="0">
  <tableColumns count="1">
    <tableColumn id="1" name="Column1" dataDxfId="166"/>
  </tableColumns>
  <tableStyleInfo name="RIB observations Apr-Sep 2026-style 31" showFirstColumn="1" showLastColumn="1" showRowStripes="1" showColumnStripes="0"/>
</table>
</file>

<file path=xl/tables/table58.xml><?xml version="1.0" encoding="utf-8"?>
<table xmlns="http://schemas.openxmlformats.org/spreadsheetml/2006/main" id="58" name="Table_58" displayName="Table_58" ref="D559:D560" headerRowCount="0">
  <tableColumns count="1">
    <tableColumn id="1" name="Column1" dataDxfId="167"/>
  </tableColumns>
  <tableStyleInfo name="RIB observations Apr-Sep 2026-style 32" showFirstColumn="1" showLastColumn="1" showRowStripes="1" showColumnStripes="0"/>
</table>
</file>

<file path=xl/tables/table59.xml><?xml version="1.0" encoding="utf-8"?>
<table xmlns="http://schemas.openxmlformats.org/spreadsheetml/2006/main" id="59" name="Table_59" displayName="Table_59" ref="D561:D567" headerRowCount="0">
  <tableColumns count="1">
    <tableColumn id="1" name="Column1" dataDxfId="168"/>
  </tableColumns>
  <tableStyleInfo name="RIB observations Apr-Sep 2026-style 33" showFirstColumn="1" showLastColumn="1" showRowStripes="1" showColumnStripes="0"/>
</table>
</file>

<file path=xl/tables/table60.xml><?xml version="1.0" encoding="utf-8"?>
<table xmlns="http://schemas.openxmlformats.org/spreadsheetml/2006/main" id="60" name="Table_60" displayName="Table_60" ref="E561:E567" headerRowCount="0">
  <tableColumns count="1">
    <tableColumn id="1" name="Column1" dataDxfId="169"/>
  </tableColumns>
  <tableStyleInfo name="RIB observations Apr-Sep 2026-style 34" showFirstColumn="1" showLastColumn="1" showRowStripes="1" showColumnStripes="0"/>
</table>
</file>

<file path=xl/tables/table61.xml><?xml version="1.0" encoding="utf-8"?>
<table xmlns="http://schemas.openxmlformats.org/spreadsheetml/2006/main" id="61" name="Table_61" displayName="Table_61" ref="F561:F567" headerRowCount="0">
  <tableColumns count="1">
    <tableColumn id="1" name="Column1" dataDxfId="170"/>
  </tableColumns>
  <tableStyleInfo name="RIB observations Apr-Sep 2026-style 35" showFirstColumn="1" showLastColumn="1" showRowStripes="1" showColumnStripes="0"/>
</table>
</file>

<file path=xl/tables/table62.xml><?xml version="1.0" encoding="utf-8"?>
<table xmlns="http://schemas.openxmlformats.org/spreadsheetml/2006/main" id="62" name="Table_62" displayName="Table_62" ref="G561:G567" headerRowCount="0">
  <tableColumns count="1">
    <tableColumn id="1" name="Column1" dataDxfId="171"/>
  </tableColumns>
  <tableStyleInfo name="RIB observations Apr-Sep 2026-style 36" showFirstColumn="1" showLastColumn="1" showRowStripes="1" showColumnStripes="0"/>
</table>
</file>

<file path=xl/tables/table63.xml><?xml version="1.0" encoding="utf-8"?>
<table xmlns="http://schemas.openxmlformats.org/spreadsheetml/2006/main" id="63" name="Table_63" displayName="Table_63" ref="H561:H567" headerRowCount="0">
  <tableColumns count="1">
    <tableColumn id="1" name="Column1" dataDxfId="172"/>
  </tableColumns>
  <tableStyleInfo name="RIB observations Apr-Sep 2026-style 37" showFirstColumn="1" showLastColumn="1" showRowStripes="1" showColumnStripes="0"/>
</table>
</file>

<file path=xl/tables/table64.xml><?xml version="1.0" encoding="utf-8"?>
<table xmlns="http://schemas.openxmlformats.org/spreadsheetml/2006/main" id="64" name="Table_64" displayName="Table_64" ref="I561:I567" headerRowCount="0">
  <tableColumns count="1">
    <tableColumn id="1" name="Column1" dataDxfId="173"/>
  </tableColumns>
  <tableStyleInfo name="RIB observations Apr-Sep 2026-style 38" showFirstColumn="1" showLastColumn="1" showRowStripes="1" showColumnStripes="0"/>
</table>
</file>

<file path=xl/tables/table65.xml><?xml version="1.0" encoding="utf-8"?>
<table xmlns="http://schemas.openxmlformats.org/spreadsheetml/2006/main" id="65" name="Table_65" displayName="Table_65" ref="J561:J567" headerRowCount="0">
  <tableColumns count="1">
    <tableColumn id="1" name="Column1" dataDxfId="174"/>
  </tableColumns>
  <tableStyleInfo name="RIB observations Apr-Sep 2026-style 39" showFirstColumn="1" showLastColumn="1" showRowStripes="1" showColumnStripes="0"/>
</table>
</file>

<file path=xl/tables/table66.xml><?xml version="1.0" encoding="utf-8"?>
<table xmlns="http://schemas.openxmlformats.org/spreadsheetml/2006/main" id="66" name="Table_66" displayName="Table_66" ref="K561:K567" headerRowCount="0">
  <tableColumns count="1">
    <tableColumn id="1" name="Column1" dataDxfId="175"/>
  </tableColumns>
  <tableStyleInfo name="RIB observations Apr-Sep 2026-style 40" showFirstColumn="1" showLastColumn="1" showRowStripes="1" showColumnStripes="0"/>
</table>
</file>

<file path=xl/tables/table67.xml><?xml version="1.0" encoding="utf-8"?>
<table xmlns="http://schemas.openxmlformats.org/spreadsheetml/2006/main" id="67" name="Table_67" displayName="Table_67" ref="L561:L567" headerRowCount="0">
  <tableColumns count="1">
    <tableColumn id="1" name="Column1" dataDxfId="176"/>
  </tableColumns>
  <tableStyleInfo name="RIB observations Apr-Sep 2026-style 41" showFirstColumn="1" showLastColumn="1" showRowStripes="1" showColumnStripes="0"/>
</table>
</file>

<file path=xl/tables/table68.xml><?xml version="1.0" encoding="utf-8"?>
<table xmlns="http://schemas.openxmlformats.org/spreadsheetml/2006/main" id="68" name="Table_68" displayName="Table_68" ref="M561:Q567" headerRowCount="0">
  <tableColumns count="5">
    <tableColumn id="1" name="Column1" dataDxfId="177"/>
    <tableColumn id="2" name="Column2" dataDxfId="178"/>
    <tableColumn id="3" name="Column3" dataDxfId="179"/>
    <tableColumn id="4" name="Column4" dataDxfId="180"/>
    <tableColumn id="5" name="Column5" dataDxfId="181"/>
  </tableColumns>
  <tableStyleInfo name="RIB observations Apr-Sep 2026-style 42" showFirstColumn="1" showLastColumn="1" showRowStripes="1" showColumnStripes="0"/>
</table>
</file>

<file path=xl/tables/table69.xml><?xml version="1.0" encoding="utf-8"?>
<table xmlns="http://schemas.openxmlformats.org/spreadsheetml/2006/main" id="69" name="Table_69" displayName="Table_69" ref="R561:R567" headerRowCount="0">
  <tableColumns count="1">
    <tableColumn id="1" name="Column1" dataDxfId="182"/>
  </tableColumns>
  <tableStyleInfo name="RIB observations Apr-Sep 2026-style 43" showFirstColumn="1" showLastColumn="1" showRowStripes="1" showColumnStripes="0"/>
</table>
</file>

<file path=xl/tables/table70.xml><?xml version="1.0" encoding="utf-8"?>
<table xmlns="http://schemas.openxmlformats.org/spreadsheetml/2006/main" id="70" name="Table_70" displayName="Table_70" ref="S561:T567" headerRowCount="0">
  <tableColumns count="2">
    <tableColumn id="1" name="Column1" dataDxfId="183"/>
    <tableColumn id="2" name="Column2" dataDxfId="184"/>
  </tableColumns>
  <tableStyleInfo name="RIB observations Apr-Sep 2026-style 44" showFirstColumn="1" showLastColumn="1" showRowStripes="1" showColumnStripes="0"/>
</table>
</file>

<file path=xl/tables/table71.xml><?xml version="1.0" encoding="utf-8"?>
<table xmlns="http://schemas.openxmlformats.org/spreadsheetml/2006/main" id="71" name="Table_71" displayName="Table_71" ref="U561:U567" headerRowCount="0">
  <tableColumns count="1">
    <tableColumn id="1" name="Column1" dataDxfId="185"/>
  </tableColumns>
  <tableStyleInfo name="RIB observations Apr-Sep 2026-style 45" showFirstColumn="1" showLastColumn="1" showRowStripes="1" showColumnStripes="0"/>
</table>
</file>

<file path=xl/tables/table72.xml><?xml version="1.0" encoding="utf-8"?>
<table xmlns="http://schemas.openxmlformats.org/spreadsheetml/2006/main" id="72" name="Table_72" displayName="Table_72" ref="V561:V567" headerRowCount="0">
  <tableColumns count="1">
    <tableColumn id="1" name="Column1" dataDxfId="186"/>
  </tableColumns>
  <tableStyleInfo name="RIB observations Apr-Sep 2026-style 46" showFirstColumn="1" showLastColumn="1" showRowStripes="1" showColumnStripes="0"/>
</table>
</file>

<file path=xl/tables/table73.xml><?xml version="1.0" encoding="utf-8"?>
<table xmlns="http://schemas.openxmlformats.org/spreadsheetml/2006/main" id="73" name="Table_73" displayName="Table_73" ref="D569:D647" headerRowCount="0">
  <tableColumns count="1">
    <tableColumn id="1" name="Column1" dataDxfId="187"/>
  </tableColumns>
  <tableStyleInfo name="RIB observations Apr-Sep 2026-style 47" showFirstColumn="1" showLastColumn="1" showRowStripes="1" showColumnStripes="0"/>
</table>
</file>

<file path=xl/tables/table74.xml><?xml version="1.0" encoding="utf-8"?>
<table xmlns="http://schemas.openxmlformats.org/spreadsheetml/2006/main" id="74" name="Table_74" displayName="Table_74" ref="E569:W643" headerRowCount="0">
  <tableColumns count="19">
    <tableColumn id="1" name="Column1" dataDxfId="188"/>
    <tableColumn id="2" name="Column2" dataDxfId="189"/>
    <tableColumn id="3" name="Column3" dataDxfId="190"/>
    <tableColumn id="4" name="Column4" dataDxfId="191"/>
    <tableColumn id="5" name="Column5" dataDxfId="192"/>
    <tableColumn id="6" name="Column6" dataDxfId="193"/>
    <tableColumn id="7" name="Column7" dataDxfId="194"/>
    <tableColumn id="8" name="Column8" dataDxfId="195"/>
    <tableColumn id="9" name="Column9" dataDxfId="196"/>
    <tableColumn id="10" name="Column10" dataDxfId="197"/>
    <tableColumn id="11" name="Column11" dataDxfId="198"/>
    <tableColumn id="12" name="Column12" dataDxfId="199"/>
    <tableColumn id="13" name="Column13" dataDxfId="200"/>
    <tableColumn id="14" name="Column14" dataDxfId="201"/>
    <tableColumn id="15" name="Column15" dataDxfId="202"/>
    <tableColumn id="16" name="Column16" dataDxfId="203"/>
    <tableColumn id="17" name="Column17" dataDxfId="204"/>
    <tableColumn id="18" name="Column18" dataDxfId="205"/>
    <tableColumn id="19" name="Column19" dataDxfId="206"/>
  </tableColumns>
  <tableStyleInfo name="RIB observations Apr-Sep 2026-style 48" showFirstColumn="1" showLastColumn="1" showRowStripes="1" showColumnStripes="0"/>
</table>
</file>

<file path=xl/tables/table75.xml><?xml version="1.0" encoding="utf-8"?>
<table xmlns="http://schemas.openxmlformats.org/spreadsheetml/2006/main" id="75" name="Table_75" displayName="Table_75" ref="N644:W644" insertRow="1" headerRowCount="0">
  <tableColumns count="10">
    <tableColumn id="1" name="Column1" dataDxfId="207"/>
    <tableColumn id="2" name="Column2" dataDxfId="208"/>
    <tableColumn id="3" name="Column3" dataDxfId="209"/>
    <tableColumn id="4" name="Column4" dataDxfId="210"/>
    <tableColumn id="5" name="Column5" dataDxfId="211"/>
    <tableColumn id="6" name="Column6" dataDxfId="212"/>
    <tableColumn id="7" name="Column7" dataDxfId="213"/>
    <tableColumn id="8" name="Column8" dataDxfId="214"/>
    <tableColumn id="9" name="Column9" dataDxfId="215"/>
    <tableColumn id="10" name="Column10" dataDxfId="216"/>
  </tableColumns>
  <tableStyleInfo name="RIB observations Apr-Sep 2026-style 49" showFirstColumn="1" showLastColumn="1" showRowStripes="1" showColumnStripes="0"/>
</table>
</file>

<file path=xl/tables/table76.xml><?xml version="1.0" encoding="utf-8"?>
<table xmlns="http://schemas.openxmlformats.org/spreadsheetml/2006/main" id="76" name="Table_76" displayName="Table_76" ref="E645:E648" headerRowCount="0">
  <tableColumns count="1">
    <tableColumn id="1" name="Column1" dataDxfId="217"/>
  </tableColumns>
  <tableStyleInfo name="RIB observations Apr-Sep 2026-style 50" showFirstColumn="1" showLastColumn="1" showRowStripes="1" showColumnStripes="0"/>
</table>
</file>

<file path=xl/tables/table77.xml><?xml version="1.0" encoding="utf-8"?>
<table xmlns="http://schemas.openxmlformats.org/spreadsheetml/2006/main" id="77" name="Table_77" displayName="Table_77" ref="F645:J648" headerRowCount="0">
  <tableColumns count="5">
    <tableColumn id="1" name="Column1" dataDxfId="218"/>
    <tableColumn id="2" name="Column2" dataDxfId="219"/>
    <tableColumn id="3" name="Column3" dataDxfId="220"/>
    <tableColumn id="4" name="Column4" dataDxfId="221"/>
    <tableColumn id="5" name="Column5" dataDxfId="222"/>
  </tableColumns>
  <tableStyleInfo name="RIB observations Apr-Sep 2026-style 51" showFirstColumn="1" showLastColumn="1" showRowStripes="1" showColumnStripes="0"/>
</table>
</file>

<file path=xl/tables/table78.xml><?xml version="1.0" encoding="utf-8"?>
<table xmlns="http://schemas.openxmlformats.org/spreadsheetml/2006/main" id="78" name="Table_78" displayName="Table_78" ref="L645:L648" headerRowCount="0">
  <tableColumns count="1">
    <tableColumn id="1" name="Column1" dataDxfId="223"/>
  </tableColumns>
  <tableStyleInfo name="RIB observations Apr-Sep 2026-style 52" showFirstColumn="1" showLastColumn="1" showRowStripes="1" showColumnStripes="0"/>
</table>
</file>

<file path=xl/tables/table79.xml><?xml version="1.0" encoding="utf-8"?>
<table xmlns="http://schemas.openxmlformats.org/spreadsheetml/2006/main" id="79" name="Table_79" displayName="Table_79" ref="M645:Q649" headerRowCount="0">
  <tableColumns count="5">
    <tableColumn id="1" name="Column1" dataDxfId="224"/>
    <tableColumn id="2" name="Column2" dataDxfId="225"/>
    <tableColumn id="3" name="Column3" dataDxfId="226"/>
    <tableColumn id="4" name="Column4" dataDxfId="227"/>
    <tableColumn id="5" name="Column5" dataDxfId="228"/>
  </tableColumns>
  <tableStyleInfo name="RIB observations Apr-Sep 2026-style 53" showFirstColumn="1" showLastColumn="1" showRowStripes="1" showColumnStripes="0"/>
</table>
</file>

<file path=xl/tables/table80.xml><?xml version="1.0" encoding="utf-8"?>
<table xmlns="http://schemas.openxmlformats.org/spreadsheetml/2006/main" id="80" name="Table_80" displayName="Table_80" ref="R645:R648" headerRowCount="0">
  <tableColumns count="1">
    <tableColumn id="1" name="Column1" dataDxfId="229"/>
  </tableColumns>
  <tableStyleInfo name="RIB observations Apr-Sep 2026-style 54" showFirstColumn="1" showLastColumn="1" showRowStripes="1" showColumnStripes="0"/>
</table>
</file>

<file path=xl/tables/table81.xml><?xml version="1.0" encoding="utf-8"?>
<table xmlns="http://schemas.openxmlformats.org/spreadsheetml/2006/main" id="81" name="Table_81" displayName="Table_81" ref="S645:T648" headerRowCount="0">
  <tableColumns count="2">
    <tableColumn id="1" name="Column1" dataDxfId="230"/>
    <tableColumn id="2" name="Column2" dataDxfId="231"/>
  </tableColumns>
  <tableStyleInfo name="RIB observations Apr-Sep 2026-style 55" showFirstColumn="1" showLastColumn="1" showRowStripes="1" showColumnStripes="0"/>
</table>
</file>

<file path=xl/tables/table82.xml><?xml version="1.0" encoding="utf-8"?>
<table xmlns="http://schemas.openxmlformats.org/spreadsheetml/2006/main" id="82" name="Table_82" displayName="Table_82" ref="U645:U648" headerRowCount="0">
  <tableColumns count="1">
    <tableColumn id="1" name="Column1" dataDxfId="232"/>
  </tableColumns>
  <tableStyleInfo name="RIB observations Apr-Sep 2026-style 56" showFirstColumn="1" showLastColumn="1" showRowStripes="1" showColumnStripes="0"/>
</table>
</file>

<file path=xl/tables/table83.xml><?xml version="1.0" encoding="utf-8"?>
<table xmlns="http://schemas.openxmlformats.org/spreadsheetml/2006/main" id="83" name="Table_83" displayName="Table_83" ref="V645:V648" headerRowCount="0">
  <tableColumns count="1">
    <tableColumn id="1" name="Column1" dataDxfId="233"/>
  </tableColumns>
  <tableStyleInfo name="RIB observations Apr-Sep 2026-style 57" showFirstColumn="1" showLastColumn="1" showRowStripes="1" showColumnStripes="0"/>
</table>
</file>

<file path=xl/tables/table84.xml><?xml version="1.0" encoding="utf-8"?>
<table xmlns="http://schemas.openxmlformats.org/spreadsheetml/2006/main" id="84" name="Table_84" displayName="Table_84" ref="N655:T660" headerRowCount="0">
  <tableColumns count="7">
    <tableColumn id="1" name="Column1" dataDxfId="234"/>
    <tableColumn id="2" name="Column2" dataDxfId="235"/>
    <tableColumn id="3" name="Column3" dataDxfId="236"/>
    <tableColumn id="4" name="Column4" dataDxfId="237"/>
    <tableColumn id="5" name="Column5" dataDxfId="238"/>
    <tableColumn id="6" name="Column6" dataDxfId="239"/>
    <tableColumn id="7" name="Column7" dataDxfId="240"/>
  </tableColumns>
  <tableStyleInfo name="RIB observations Apr-Sep 2026-style 58" showFirstColumn="1" showLastColumn="1" showRowStripes="1" showColumnStripes="0"/>
</table>
</file>

<file path=xl/tables/table85.xml><?xml version="1.0" encoding="utf-8"?>
<table xmlns="http://schemas.openxmlformats.org/spreadsheetml/2006/main" id="85" name="Table_85" displayName="Table_85" ref="U655" insertRow="1" headerRowCount="0">
  <tableColumns count="1">
    <tableColumn id="1" name="Column1" dataDxfId="241"/>
  </tableColumns>
  <tableStyleInfo name="RIB observations Apr-Sep 2026-style 59" showFirstColumn="1" showLastColumn="1" showRowStripes="1" showColumnStripes="0"/>
</table>
</file>

<file path=xl/tables/table86.xml><?xml version="1.0" encoding="utf-8"?>
<table xmlns="http://schemas.openxmlformats.org/spreadsheetml/2006/main" id="86" name="Table_86" displayName="Table_86" ref="V655:AF655" insertRow="1" headerRowCount="0">
  <tableColumns count="11">
    <tableColumn id="1" name="Column1" dataDxfId="242"/>
    <tableColumn id="2" name="Column2" dataDxfId="243"/>
    <tableColumn id="3" name="Column3" dataDxfId="244"/>
    <tableColumn id="4" name="Column4" dataDxfId="245"/>
    <tableColumn id="5" name="Column5" dataDxfId="246"/>
    <tableColumn id="6" name="Column6" dataDxfId="247"/>
    <tableColumn id="7" name="Column7" dataDxfId="248"/>
    <tableColumn id="8" name="Column8" dataDxfId="249"/>
    <tableColumn id="9" name="Column9" dataDxfId="250"/>
    <tableColumn id="10" name="Column10" dataDxfId="251"/>
    <tableColumn id="11" name="Column11" dataDxfId="252"/>
  </tableColumns>
  <tableStyleInfo name="RIB observations Apr-Sep 2026-style 60" showFirstColumn="1" showLastColumn="1" showRowStripes="1" showColumnStripes="0"/>
</table>
</file>

<file path=xl/tables/table87.xml><?xml version="1.0" encoding="utf-8"?>
<table xmlns="http://schemas.openxmlformats.org/spreadsheetml/2006/main" id="87" name="Table_87" displayName="Table_87" ref="U656" insertRow="1" headerRowCount="0">
  <tableColumns count="1">
    <tableColumn id="1" name="Column1" dataDxfId="253"/>
  </tableColumns>
  <tableStyleInfo name="RIB observations Apr-Sep 2026-style 61" showFirstColumn="1" showLastColumn="1" showRowStripes="1" showColumnStripes="0"/>
</table>
</file>

<file path=xl/tables/table88.xml><?xml version="1.0" encoding="utf-8"?>
<table xmlns="http://schemas.openxmlformats.org/spreadsheetml/2006/main" id="88" name="Table_88" displayName="Table_88" ref="V656:W656" insertRow="1" headerRowCount="0">
  <tableColumns count="2">
    <tableColumn id="1" name="Column1" dataDxfId="254"/>
    <tableColumn id="2" name="Column2" dataDxfId="255"/>
  </tableColumns>
  <tableStyleInfo name="RIB observations Apr-Sep 2026-style 62" showFirstColumn="1" showLastColumn="1" showRowStripes="1" showColumnStripes="0"/>
</table>
</file>

<file path=xl/tables/table89.xml><?xml version="1.0" encoding="utf-8"?>
<table xmlns="http://schemas.openxmlformats.org/spreadsheetml/2006/main" id="89" name="Table_89" displayName="Table_89" ref="M662" insertRow="1" headerRowCount="0">
  <tableColumns count="1">
    <tableColumn id="1" name="Column1" dataDxfId="256"/>
  </tableColumns>
  <tableStyleInfo name="RIB observations Apr-Sep 2026-style 63" showFirstColumn="1" showLastColumn="1" showRowStripes="1" showColumnStripes="0"/>
</table>
</file>

<file path=xl/tables/table90.xml><?xml version="1.0" encoding="utf-8"?>
<table xmlns="http://schemas.openxmlformats.org/spreadsheetml/2006/main" id="90" name="Table_90" displayName="Table_90" ref="N662" insertRow="1" headerRowCount="0">
  <tableColumns count="1">
    <tableColumn id="1" name="Column1" dataDxfId="257"/>
  </tableColumns>
  <tableStyleInfo name="RIB observations Apr-Sep 2026-style 64" showFirstColumn="1" showLastColumn="1" showRowStripes="1" showColumnStripes="0"/>
</table>
</file>

<file path=xl/tables/table91.xml><?xml version="1.0" encoding="utf-8"?>
<table xmlns="http://schemas.openxmlformats.org/spreadsheetml/2006/main" id="91" name="Table_91" displayName="Table_91" ref="D664" insertRow="1" headerRowCount="0">
  <tableColumns count="1">
    <tableColumn id="1" name="Column1" dataDxfId="258"/>
  </tableColumns>
  <tableStyleInfo name="RIB observations Apr-Sep 2026-style 65" showFirstColumn="1" showLastColumn="1" showRowStripes="1" showColumnStripes="0"/>
</table>
</file>

<file path=xl/tables/table92.xml><?xml version="1.0" encoding="utf-8"?>
<table xmlns="http://schemas.openxmlformats.org/spreadsheetml/2006/main" id="92" name="Table_92" displayName="Table_92" ref="E664" insertRow="1" headerRowCount="0">
  <tableColumns count="1">
    <tableColumn id="1" name="Column1" dataDxfId="259"/>
  </tableColumns>
  <tableStyleInfo name="RIB observations Apr-Sep 2026-style 66" showFirstColumn="1" showLastColumn="1" showRowStripes="1" showColumnStripes="0"/>
</table>
</file>

<file path=xl/tables/table93.xml><?xml version="1.0" encoding="utf-8"?>
<table xmlns="http://schemas.openxmlformats.org/spreadsheetml/2006/main" id="93" name="Table_93" displayName="Table_93" ref="F664" insertRow="1" headerRowCount="0">
  <tableColumns count="1">
    <tableColumn id="1" name="Column1" dataDxfId="260"/>
  </tableColumns>
  <tableStyleInfo name="RIB observations Apr-Sep 2026-style 67" showFirstColumn="1" showLastColumn="1" showRowStripes="1" showColumnStripes="0"/>
</table>
</file>

<file path=xl/tables/table94.xml><?xml version="1.0" encoding="utf-8"?>
<table xmlns="http://schemas.openxmlformats.org/spreadsheetml/2006/main" id="94" name="Table_94" displayName="Table_94" ref="G664" insertRow="1" headerRowCount="0">
  <tableColumns count="1">
    <tableColumn id="1" name="Column1" dataDxfId="261"/>
  </tableColumns>
  <tableStyleInfo name="RIB observations Apr-Sep 2026-style 68" showFirstColumn="1" showLastColumn="1" showRowStripes="1" showColumnStripes="0"/>
</table>
</file>

<file path=xl/tables/table95.xml><?xml version="1.0" encoding="utf-8"?>
<table xmlns="http://schemas.openxmlformats.org/spreadsheetml/2006/main" id="95" name="Table_95" displayName="Table_95" ref="H664" insertRow="1" headerRowCount="0">
  <tableColumns count="1">
    <tableColumn id="1" name="Column1" dataDxfId="262"/>
  </tableColumns>
  <tableStyleInfo name="RIB observations Apr-Sep 2026-style 69" showFirstColumn="1" showLastColumn="1" showRowStripes="1" showColumnStripes="0"/>
</table>
</file>

<file path=xl/tables/table96.xml><?xml version="1.0" encoding="utf-8"?>
<table xmlns="http://schemas.openxmlformats.org/spreadsheetml/2006/main" id="96" name="Table_96" displayName="Table_96" ref="I664" insertRow="1" headerRowCount="0">
  <tableColumns count="1">
    <tableColumn id="1" name="Column1" dataDxfId="263"/>
  </tableColumns>
  <tableStyleInfo name="RIB observations Apr-Sep 2026-style 70" showFirstColumn="1" showLastColumn="1" showRowStripes="1" showColumnStripes="0"/>
</table>
</file>

<file path=xl/tables/table97.xml><?xml version="1.0" encoding="utf-8"?>
<table xmlns="http://schemas.openxmlformats.org/spreadsheetml/2006/main" id="97" name="Table_97" displayName="Table_97" ref="J664" insertRow="1" headerRowCount="0">
  <tableColumns count="1">
    <tableColumn id="1" name="Column1" dataDxfId="264"/>
  </tableColumns>
  <tableStyleInfo name="RIB observations Apr-Sep 2026-style 71" showFirstColumn="1" showLastColumn="1" showRowStripes="1" showColumnStripes="0"/>
</table>
</file>

<file path=xl/tables/table98.xml><?xml version="1.0" encoding="utf-8"?>
<table xmlns="http://schemas.openxmlformats.org/spreadsheetml/2006/main" id="98" name="Table_98" displayName="Table_98" ref="K664:L664" insertRow="1" headerRowCount="0">
  <tableColumns count="2">
    <tableColumn id="1" name="Column1" dataDxfId="265"/>
    <tableColumn id="2" name="Column2" dataDxfId="266"/>
  </tableColumns>
  <tableStyleInfo name="RIB observations Apr-Sep 2026-style 72" showFirstColumn="1" showLastColumn="1" showRowStripes="1" showColumnStripes="0"/>
</table>
</file>

<file path=xl/tables/table99.xml><?xml version="1.0" encoding="utf-8"?>
<table xmlns="http://schemas.openxmlformats.org/spreadsheetml/2006/main" id="99" name="Table_99" displayName="Table_99" ref="M664:AF664" insertRow="1" headerRowCount="0">
  <tableColumns count="20">
    <tableColumn id="1" name="Column1" dataDxfId="267"/>
    <tableColumn id="2" name="Column2" dataDxfId="268"/>
    <tableColumn id="3" name="Column3" dataDxfId="269"/>
    <tableColumn id="4" name="Column4" dataDxfId="270"/>
    <tableColumn id="5" name="Column5" dataDxfId="271"/>
    <tableColumn id="6" name="Column6" dataDxfId="272"/>
    <tableColumn id="7" name="Column7" dataDxfId="273"/>
    <tableColumn id="8" name="Column8" dataDxfId="274"/>
    <tableColumn id="9" name="Column9" dataDxfId="275"/>
    <tableColumn id="10" name="Column10" dataDxfId="276"/>
    <tableColumn id="11" name="Column11" dataDxfId="277"/>
    <tableColumn id="12" name="Column12" dataDxfId="278"/>
    <tableColumn id="13" name="Column13" dataDxfId="279"/>
    <tableColumn id="14" name="Column14" dataDxfId="280"/>
    <tableColumn id="15" name="Column15" dataDxfId="281"/>
    <tableColumn id="16" name="Column16" dataDxfId="282"/>
    <tableColumn id="17" name="Column17" dataDxfId="283"/>
    <tableColumn id="18" name="Column18" dataDxfId="284"/>
    <tableColumn id="19" name="Column19" dataDxfId="285"/>
    <tableColumn id="20" name="Column20" dataDxfId="286"/>
  </tableColumns>
  <tableStyleInfo name="RIB observations Apr-Sep 2026-style 73" showFirstColumn="1" showLastColumn="1" showRowStripes="1" showColumnStripes="0"/>
</table>
</file>

<file path=xl/tables/table100.xml><?xml version="1.0" encoding="utf-8"?>
<table xmlns="http://schemas.openxmlformats.org/spreadsheetml/2006/main" id="100" name="Table_100" displayName="Table_100" ref="D668:E702" headerRowCount="0">
  <tableColumns count="2">
    <tableColumn id="1" name="Column1" dataDxfId="287"/>
    <tableColumn id="2" name="Column2" dataDxfId="288"/>
  </tableColumns>
  <tableStyleInfo name="RIB observations Apr-Sep 2026-style 74" showFirstColumn="1" showLastColumn="1" showRowStripes="1" showColumnStripes="0"/>
</table>
</file>

<file path=xl/tables/table101.xml><?xml version="1.0" encoding="utf-8"?>
<table xmlns="http://schemas.openxmlformats.org/spreadsheetml/2006/main" id="101" name="Table_101" displayName="Table_101" ref="F668:J702" headerRowCount="0">
  <tableColumns count="5">
    <tableColumn id="1" name="Column1" dataDxfId="289"/>
    <tableColumn id="2" name="Column2" dataDxfId="290"/>
    <tableColumn id="3" name="Column3" dataDxfId="291"/>
    <tableColumn id="4" name="Column4" dataDxfId="292"/>
    <tableColumn id="5" name="Column5" dataDxfId="293"/>
  </tableColumns>
  <tableStyleInfo name="RIB observations Apr-Sep 2026-style 75" showFirstColumn="1" showLastColumn="1" showRowStripes="1" showColumnStripes="0"/>
</table>
</file>

<file path=xl/tables/table102.xml><?xml version="1.0" encoding="utf-8"?>
<table xmlns="http://schemas.openxmlformats.org/spreadsheetml/2006/main" id="102" name="Table_102" displayName="Table_102" ref="M668:AF702" headerRowCount="0">
  <tableColumns count="20">
    <tableColumn id="1" name="Column1" dataDxfId="294"/>
    <tableColumn id="2" name="Column2" dataDxfId="295"/>
    <tableColumn id="3" name="Column3" dataDxfId="296"/>
    <tableColumn id="4" name="Column4" dataDxfId="297"/>
    <tableColumn id="5" name="Column5" dataDxfId="298"/>
    <tableColumn id="6" name="Column6" dataDxfId="299"/>
    <tableColumn id="7" name="Column7" dataDxfId="300"/>
    <tableColumn id="8" name="Column8" dataDxfId="301"/>
    <tableColumn id="9" name="Column9" dataDxfId="302"/>
    <tableColumn id="10" name="Column10" dataDxfId="303"/>
    <tableColumn id="11" name="Column11" dataDxfId="304"/>
    <tableColumn id="12" name="Column12" dataDxfId="305"/>
    <tableColumn id="13" name="Column13" dataDxfId="306"/>
    <tableColumn id="14" name="Column14" dataDxfId="307"/>
    <tableColumn id="15" name="Column15" dataDxfId="308"/>
    <tableColumn id="16" name="Column16" dataDxfId="309"/>
    <tableColumn id="17" name="Column17" dataDxfId="310"/>
    <tableColumn id="18" name="Column18" dataDxfId="311"/>
    <tableColumn id="19" name="Column19" dataDxfId="312"/>
    <tableColumn id="20" name="Column20" dataDxfId="313"/>
  </tableColumns>
  <tableStyleInfo name="RIB observations Apr-Sep 2026-style 76" showFirstColumn="1" showLastColumn="1" showRowStripes="1" showColumnStripes="0"/>
</table>
</file>

<file path=xl/tables/table103.xml><?xml version="1.0" encoding="utf-8"?>
<table xmlns="http://schemas.openxmlformats.org/spreadsheetml/2006/main" id="103" name="Table_103" displayName="Table_103" ref="D703:E704" headerRowCount="0">
  <tableColumns count="2">
    <tableColumn id="1" name="Column1" dataDxfId="314"/>
    <tableColumn id="2" name="Column2" dataDxfId="315"/>
  </tableColumns>
  <tableStyleInfo name="RIB observations Apr-Sep 2026-style 77" showFirstColumn="1" showLastColumn="1" showRowStripes="1" showColumnStripes="0"/>
</table>
</file>

<file path=xl/tables/table104.xml><?xml version="1.0" encoding="utf-8"?>
<table xmlns="http://schemas.openxmlformats.org/spreadsheetml/2006/main" id="104" name="Table_104" displayName="Table_104" ref="F703:J704" headerRowCount="0">
  <tableColumns count="5">
    <tableColumn id="1" name="Column1" dataDxfId="316"/>
    <tableColumn id="2" name="Column2" dataDxfId="317"/>
    <tableColumn id="3" name="Column3" dataDxfId="318"/>
    <tableColumn id="4" name="Column4" dataDxfId="319"/>
    <tableColumn id="5" name="Column5" dataDxfId="320"/>
  </tableColumns>
  <tableStyleInfo name="RIB observations Apr-Sep 2026-style 78" showFirstColumn="1" showLastColumn="1" showRowStripes="1" showColumnStripes="0"/>
</table>
</file>

<file path=xl/tables/table105.xml><?xml version="1.0" encoding="utf-8"?>
<table xmlns="http://schemas.openxmlformats.org/spreadsheetml/2006/main" id="105" name="Table_105" displayName="Table_105" ref="M703:AF704" headerRowCount="0">
  <tableColumns count="20">
    <tableColumn id="1" name="Column1" dataDxfId="321"/>
    <tableColumn id="2" name="Column2" dataDxfId="322"/>
    <tableColumn id="3" name="Column3" dataDxfId="323"/>
    <tableColumn id="4" name="Column4" dataDxfId="324"/>
    <tableColumn id="5" name="Column5" dataDxfId="325"/>
    <tableColumn id="6" name="Column6" dataDxfId="326"/>
    <tableColumn id="7" name="Column7" dataDxfId="327"/>
    <tableColumn id="8" name="Column8" dataDxfId="328"/>
    <tableColumn id="9" name="Column9" dataDxfId="329"/>
    <tableColumn id="10" name="Column10" dataDxfId="330"/>
    <tableColumn id="11" name="Column11" dataDxfId="331"/>
    <tableColumn id="12" name="Column12" dataDxfId="332"/>
    <tableColumn id="13" name="Column13" dataDxfId="333"/>
    <tableColumn id="14" name="Column14" dataDxfId="334"/>
    <tableColumn id="15" name="Column15" dataDxfId="335"/>
    <tableColumn id="16" name="Column16" dataDxfId="336"/>
    <tableColumn id="17" name="Column17" dataDxfId="337"/>
    <tableColumn id="18" name="Column18" dataDxfId="338"/>
    <tableColumn id="19" name="Column19" dataDxfId="339"/>
    <tableColumn id="20" name="Column20" dataDxfId="340"/>
  </tableColumns>
  <tableStyleInfo name="RIB observations Apr-Sep 2026-style 79" showFirstColumn="1" showLastColumn="1" showRowStripes="1" showColumnStripes="0"/>
</table>
</file>

<file path=xl/tables/table106.xml><?xml version="1.0" encoding="utf-8"?>
<table xmlns="http://schemas.openxmlformats.org/spreadsheetml/2006/main" id="106" name="Table_106" displayName="Table_106" ref="U706" insertRow="1" headerRowCount="0">
  <tableColumns count="1">
    <tableColumn id="1" name="Column1" dataDxfId="341"/>
  </tableColumns>
  <tableStyleInfo name="RIB observations Apr-Sep 2026-style 80" showFirstColumn="1" showLastColumn="1" showRowStripes="1" showColumnStripes="0"/>
</table>
</file>

<file path=xl/tables/table107.xml><?xml version="1.0" encoding="utf-8"?>
<table xmlns="http://schemas.openxmlformats.org/spreadsheetml/2006/main" id="107" name="Table_107" displayName="Table_107" ref="V706" insertRow="1" headerRowCount="0">
  <tableColumns count="1">
    <tableColumn id="1" name="Column1" dataDxfId="342"/>
  </tableColumns>
  <tableStyleInfo name="RIB observations Apr-Sep 2026-style 81" showFirstColumn="1" showLastColumn="1" showRowStripes="1" showColumnStripes="0"/>
</table>
</file>

<file path=xl/tables/table108.xml><?xml version="1.0" encoding="utf-8"?>
<table xmlns="http://schemas.openxmlformats.org/spreadsheetml/2006/main" id="108" name="Table_108" displayName="Table_108" ref="M714:M715" headerRowCount="0">
  <tableColumns count="1">
    <tableColumn id="1" name="Column1" dataDxfId="343"/>
  </tableColumns>
  <tableStyleInfo name="RIB observations Apr-Sep 2026-style 82" showFirstColumn="1" showLastColumn="1" showRowStripes="1" showColumnStripes="0"/>
</table>
</file>

<file path=xl/tables/table109.xml><?xml version="1.0" encoding="utf-8"?>
<table xmlns="http://schemas.openxmlformats.org/spreadsheetml/2006/main" id="109" name="Table_109" displayName="Table_109" ref="N714" insertRow="1" headerRowCount="0">
  <tableColumns count="1">
    <tableColumn id="1" name="Column1" dataDxfId="344"/>
  </tableColumns>
  <tableStyleInfo name="RIB observations Apr-Sep 2026-style 83" showFirstColumn="1" showLastColumn="1" showRowStripes="1" showColumnStripes="0"/>
</table>
</file>

<file path=xl/tables/table110.xml><?xml version="1.0" encoding="utf-8"?>
<table xmlns="http://schemas.openxmlformats.org/spreadsheetml/2006/main" id="110" name="Table_110" displayName="Table_110" ref="L716:AF716" insertRow="1" headerRowCount="0">
  <tableColumns count="21">
    <tableColumn id="1" name="Column1" dataDxfId="345"/>
    <tableColumn id="2" name="Column2" dataDxfId="346"/>
    <tableColumn id="3" name="Column3" dataDxfId="347"/>
    <tableColumn id="4" name="Column4" dataDxfId="348"/>
    <tableColumn id="5" name="Column5" dataDxfId="349"/>
    <tableColumn id="6" name="Column6" dataDxfId="350"/>
    <tableColumn id="7" name="Column7" dataDxfId="351"/>
    <tableColumn id="8" name="Column8" dataDxfId="352"/>
    <tableColumn id="9" name="Column9" dataDxfId="353"/>
    <tableColumn id="10" name="Column10" dataDxfId="354"/>
    <tableColumn id="11" name="Column11" dataDxfId="355"/>
    <tableColumn id="12" name="Column12" dataDxfId="356"/>
    <tableColumn id="13" name="Column13" dataDxfId="357"/>
    <tableColumn id="14" name="Column14" dataDxfId="358"/>
    <tableColumn id="15" name="Column15" dataDxfId="359"/>
    <tableColumn id="16" name="Column16" dataDxfId="360"/>
    <tableColumn id="17" name="Column17" dataDxfId="361"/>
    <tableColumn id="18" name="Column18" dataDxfId="362"/>
    <tableColumn id="19" name="Column19" dataDxfId="363"/>
    <tableColumn id="20" name="Column20" dataDxfId="364"/>
    <tableColumn id="21" name="Column21" dataDxfId="365"/>
  </tableColumns>
  <tableStyleInfo name="RIB observations Apr-Sep 2026-style 84" showFirstColumn="1" showLastColumn="1" showRowStripes="1" showColumnStripes="0"/>
</table>
</file>

<file path=xl/tables/table111.xml><?xml version="1.0" encoding="utf-8"?>
<table xmlns="http://schemas.openxmlformats.org/spreadsheetml/2006/main" id="111" name="Table_111" displayName="Table_111" ref="D717:AF718" headerRowCount="0">
  <tableColumns count="29">
    <tableColumn id="1" name="Column1" dataDxfId="366"/>
    <tableColumn id="2" name="Column2" dataDxfId="367"/>
    <tableColumn id="3" name="Column3" dataDxfId="368"/>
    <tableColumn id="4" name="Column4" dataDxfId="369"/>
    <tableColumn id="5" name="Column5" dataDxfId="370"/>
    <tableColumn id="6" name="Column6" dataDxfId="371"/>
    <tableColumn id="7" name="Column7" dataDxfId="372"/>
    <tableColumn id="8" name="Column8" dataDxfId="373"/>
    <tableColumn id="9" name="Column9" dataDxfId="374"/>
    <tableColumn id="10" name="Column10" dataDxfId="375"/>
    <tableColumn id="11" name="Column11" dataDxfId="376"/>
    <tableColumn id="12" name="Column12" dataDxfId="377"/>
    <tableColumn id="13" name="Column13" dataDxfId="378"/>
    <tableColumn id="14" name="Column14" dataDxfId="379"/>
    <tableColumn id="15" name="Column15" dataDxfId="380"/>
    <tableColumn id="16" name="Column16" dataDxfId="381"/>
    <tableColumn id="17" name="Column17" dataDxfId="382"/>
    <tableColumn id="18" name="Column18" dataDxfId="383"/>
    <tableColumn id="19" name="Column19" dataDxfId="384"/>
    <tableColumn id="20" name="Column20" dataDxfId="385"/>
    <tableColumn id="21" name="Column21" dataDxfId="386"/>
    <tableColumn id="22" name="Column22" dataDxfId="387"/>
    <tableColumn id="23" name="Column23" dataDxfId="388"/>
    <tableColumn id="24" name="Column24" dataDxfId="389"/>
    <tableColumn id="25" name="Column25" dataDxfId="390"/>
    <tableColumn id="26" name="Column26" dataDxfId="391"/>
    <tableColumn id="27" name="Column27" dataDxfId="392"/>
    <tableColumn id="28" name="Column28" dataDxfId="393"/>
    <tableColumn id="29" name="Column29" dataDxfId="394"/>
  </tableColumns>
  <tableStyleInfo name="RIB observations Apr-Sep 2026-style 85" showFirstColumn="1" showLastColumn="1" showRowStripes="1" showColumnStripes="0"/>
</table>
</file>

<file path=xl/tables/table112.xml><?xml version="1.0" encoding="utf-8"?>
<table xmlns="http://schemas.openxmlformats.org/spreadsheetml/2006/main" id="112" name="Table_112" displayName="Table_112" ref="M721" insertRow="1" headerRowCount="0">
  <tableColumns count="1">
    <tableColumn id="1" name="Column1" dataDxfId="395"/>
  </tableColumns>
  <tableStyleInfo name="RIB observations Apr-Sep 2026-style 86" showFirstColumn="1" showLastColumn="1" showRowStripes="1" showColumnStripes="0"/>
</table>
</file>

<file path=xl/tables/table113.xml><?xml version="1.0" encoding="utf-8"?>
<table xmlns="http://schemas.openxmlformats.org/spreadsheetml/2006/main" id="113" name="Table_113" displayName="Table_113" ref="N721" insertRow="1" headerRowCount="0">
  <tableColumns count="1">
    <tableColumn id="1" name="Column1" dataDxfId="396"/>
  </tableColumns>
  <tableStyleInfo name="RIB observations Apr-Sep 2026-style 87" showFirstColumn="1" showLastColumn="1" showRowStripes="1" showColumnStripes="0"/>
</table>
</file>

<file path=xl/tables/table114.xml><?xml version="1.0" encoding="utf-8"?>
<table xmlns="http://schemas.openxmlformats.org/spreadsheetml/2006/main" id="114" name="Table_114" displayName="Table_114" ref="Q721" insertRow="1" headerRowCount="0">
  <tableColumns count="1">
    <tableColumn id="1" name="Column1" dataDxfId="397"/>
  </tableColumns>
  <tableStyleInfo name="RIB observations Apr-Sep 2026-style 88" showFirstColumn="1" showLastColumn="1" showRowStripes="1" showColumnStripes="0"/>
</table>
</file>

<file path=xl/tables/table115.xml><?xml version="1.0" encoding="utf-8"?>
<table xmlns="http://schemas.openxmlformats.org/spreadsheetml/2006/main" id="115" name="Table_115" displayName="Table_115" ref="U722" insertRow="1" headerRowCount="0">
  <tableColumns count="1">
    <tableColumn id="1" name="Column1" dataDxfId="398"/>
  </tableColumns>
  <tableStyleInfo name="RIB observations Apr-Sep 2026-style 89" showFirstColumn="1" showLastColumn="1" showRowStripes="1" showColumnStripes="0"/>
</table>
</file>

<file path=xl/tables/table116.xml><?xml version="1.0" encoding="utf-8"?>
<table xmlns="http://schemas.openxmlformats.org/spreadsheetml/2006/main" id="116" name="Table_116" displayName="Table_116" ref="V722:W722" insertRow="1" headerRowCount="0">
  <tableColumns count="2">
    <tableColumn id="1" name="Column1" dataDxfId="399"/>
    <tableColumn id="2" name="Column2" dataDxfId="400"/>
  </tableColumns>
  <tableStyleInfo name="RIB observations Apr-Sep 2026-style 90" showFirstColumn="1" showLastColumn="1" showRowStripes="1" showColumnStripes="0"/>
</table>
</file>

<file path=xl/tables/table117.xml><?xml version="1.0" encoding="utf-8"?>
<table xmlns="http://schemas.openxmlformats.org/spreadsheetml/2006/main" id="117" name="Table_117" displayName="Table_117" ref="U728:U733" headerRowCount="0">
  <tableColumns count="1">
    <tableColumn id="1" name="Column1" dataDxfId="401"/>
  </tableColumns>
  <tableStyleInfo name="RIB observations Apr-Sep 2026-style 91" showFirstColumn="1" showLastColumn="1" showRowStripes="1" showColumnStripes="0"/>
</table>
</file>

<file path=xl/tables/table118.xml><?xml version="1.0" encoding="utf-8"?>
<table xmlns="http://schemas.openxmlformats.org/spreadsheetml/2006/main" id="118" name="Table_118" displayName="Table_118" ref="V728:W733" headerRowCount="0">
  <tableColumns count="2">
    <tableColumn id="1" name="Column1" dataDxfId="402"/>
    <tableColumn id="2" name="Column2" dataDxfId="403"/>
  </tableColumns>
  <tableStyleInfo name="RIB observations Apr-Sep 2026-style 92" showFirstColumn="1" showLastColumn="1" showRowStripes="1" showColumnStripes="0"/>
</table>
</file>

<file path=xl/tables/table119.xml><?xml version="1.0" encoding="utf-8"?>
<table xmlns="http://schemas.openxmlformats.org/spreadsheetml/2006/main" id="119" name="Table_119" displayName="Table_119" ref="N753:AF753" insertRow="1" headerRowCount="0">
  <tableColumns count="19">
    <tableColumn id="1" name="Column1" dataDxfId="404"/>
    <tableColumn id="2" name="Column2" dataDxfId="405"/>
    <tableColumn id="3" name="Column3" dataDxfId="406"/>
    <tableColumn id="4" name="Column4" dataDxfId="407"/>
    <tableColumn id="5" name="Column5" dataDxfId="408"/>
    <tableColumn id="6" name="Column6" dataDxfId="409"/>
    <tableColumn id="7" name="Column7" dataDxfId="410"/>
    <tableColumn id="8" name="Column8" dataDxfId="411"/>
    <tableColumn id="9" name="Column9" dataDxfId="412"/>
    <tableColumn id="10" name="Column10" dataDxfId="413"/>
    <tableColumn id="11" name="Column11" dataDxfId="414"/>
    <tableColumn id="12" name="Column12" dataDxfId="415"/>
    <tableColumn id="13" name="Column13" dataDxfId="416"/>
    <tableColumn id="14" name="Column14" dataDxfId="417"/>
    <tableColumn id="15" name="Column15" dataDxfId="418"/>
    <tableColumn id="16" name="Column16" dataDxfId="419"/>
    <tableColumn id="17" name="Column17" dataDxfId="420"/>
    <tableColumn id="18" name="Column18" dataDxfId="421"/>
    <tableColumn id="19" name="Column19" dataDxfId="422"/>
  </tableColumns>
  <tableStyleInfo name="RIB observations Apr-Sep 2026-style 93" showFirstColumn="1" showLastColumn="1" showRowStripes="1" showColumnStripes="0"/>
</table>
</file>

<file path=xl/tables/table120.xml><?xml version="1.0" encoding="utf-8"?>
<table xmlns="http://schemas.openxmlformats.org/spreadsheetml/2006/main" id="120" name="Table_120" displayName="Table_120" ref="N755:AF755" insertRow="1" headerRowCount="0">
  <tableColumns count="19">
    <tableColumn id="1" name="Column1" dataDxfId="423"/>
    <tableColumn id="2" name="Column2" dataDxfId="424"/>
    <tableColumn id="3" name="Column3" dataDxfId="425"/>
    <tableColumn id="4" name="Column4" dataDxfId="426"/>
    <tableColumn id="5" name="Column5" dataDxfId="427"/>
    <tableColumn id="6" name="Column6" dataDxfId="428"/>
    <tableColumn id="7" name="Column7" dataDxfId="429"/>
    <tableColumn id="8" name="Column8" dataDxfId="430"/>
    <tableColumn id="9" name="Column9" dataDxfId="431"/>
    <tableColumn id="10" name="Column10" dataDxfId="432"/>
    <tableColumn id="11" name="Column11" dataDxfId="433"/>
    <tableColumn id="12" name="Column12" dataDxfId="434"/>
    <tableColumn id="13" name="Column13" dataDxfId="435"/>
    <tableColumn id="14" name="Column14" dataDxfId="436"/>
    <tableColumn id="15" name="Column15" dataDxfId="437"/>
    <tableColumn id="16" name="Column16" dataDxfId="438"/>
    <tableColumn id="17" name="Column17" dataDxfId="439"/>
    <tableColumn id="18" name="Column18" dataDxfId="440"/>
    <tableColumn id="19" name="Column19" dataDxfId="441"/>
  </tableColumns>
  <tableStyleInfo name="RIB observations Apr-Sep 2026-style 94" showFirstColumn="1" showLastColumn="1" showRowStripes="1" showColumnStripes="0"/>
</table>
</file>

<file path=xl/tables/table121.xml><?xml version="1.0" encoding="utf-8"?>
<table xmlns="http://schemas.openxmlformats.org/spreadsheetml/2006/main" id="121" name="Table_121" displayName="Table_121" ref="M771" insertRow="1" headerRowCount="0">
  <tableColumns count="1">
    <tableColumn id="1" name="Column1" dataDxfId="442"/>
  </tableColumns>
  <tableStyleInfo name="RIB observations Apr-Sep 2026-style 95" showFirstColumn="1" showLastColumn="1" showRowStripes="1" showColumnStripes="0"/>
</table>
</file>

<file path=xl/tables/table122.xml><?xml version="1.0" encoding="utf-8"?>
<table xmlns="http://schemas.openxmlformats.org/spreadsheetml/2006/main" id="122" name="Table_122" displayName="Table_122" ref="N771" insertRow="1" headerRowCount="0">
  <tableColumns count="1">
    <tableColumn id="1" name="Column1" dataDxfId="443"/>
  </tableColumns>
  <tableStyleInfo name="RIB observations Apr-Sep 2026-style 96" showFirstColumn="1" showLastColumn="1" showRowStripes="1" showColumnStripes="0"/>
</table>
</file>

<file path=xl/tables/table123.xml><?xml version="1.0" encoding="utf-8"?>
<table xmlns="http://schemas.openxmlformats.org/spreadsheetml/2006/main" id="123" name="Table_123" displayName="Table_123" ref="L773:AF773" insertRow="1" headerRowCount="0">
  <tableColumns count="21">
    <tableColumn id="1" name="Column1" dataDxfId="444"/>
    <tableColumn id="2" name="Column2" dataDxfId="445"/>
    <tableColumn id="3" name="Column3" dataDxfId="446"/>
    <tableColumn id="4" name="Column4" dataDxfId="447"/>
    <tableColumn id="5" name="Column5" dataDxfId="448"/>
    <tableColumn id="6" name="Column6" dataDxfId="449"/>
    <tableColumn id="7" name="Column7" dataDxfId="450"/>
    <tableColumn id="8" name="Column8" dataDxfId="451"/>
    <tableColumn id="9" name="Column9" dataDxfId="452"/>
    <tableColumn id="10" name="Column10" dataDxfId="453"/>
    <tableColumn id="11" name="Column11" dataDxfId="454"/>
    <tableColumn id="12" name="Column12" dataDxfId="455"/>
    <tableColumn id="13" name="Column13" dataDxfId="456"/>
    <tableColumn id="14" name="Column14" dataDxfId="457"/>
    <tableColumn id="15" name="Column15" dataDxfId="458"/>
    <tableColumn id="16" name="Column16" dataDxfId="459"/>
    <tableColumn id="17" name="Column17" dataDxfId="460"/>
    <tableColumn id="18" name="Column18" dataDxfId="461"/>
    <tableColumn id="19" name="Column19" dataDxfId="462"/>
    <tableColumn id="20" name="Column20" dataDxfId="463"/>
    <tableColumn id="21" name="Column21" dataDxfId="464"/>
  </tableColumns>
  <tableStyleInfo name="RIB observations Apr-Sep 2026-style 97" showFirstColumn="1" showLastColumn="1" showRowStripes="1" showColumnStripes="0"/>
</table>
</file>

<file path=xl/tables/table124.xml><?xml version="1.0" encoding="utf-8"?>
<table xmlns="http://schemas.openxmlformats.org/spreadsheetml/2006/main" id="124" name="Table_124" displayName="Table_124" ref="U778" insertRow="1" headerRowCount="0">
  <tableColumns count="1">
    <tableColumn id="1" name="Column1" dataDxfId="465"/>
  </tableColumns>
  <tableStyleInfo name="RIB observations Apr-Sep 2026-style 98" showFirstColumn="1" showLastColumn="1" showRowStripes="1" showColumnStripes="0"/>
</table>
</file>

<file path=xl/tables/table125.xml><?xml version="1.0" encoding="utf-8"?>
<table xmlns="http://schemas.openxmlformats.org/spreadsheetml/2006/main" id="125" name="Table_125" displayName="Table_125" ref="V778:W778" insertRow="1" headerRowCount="0">
  <tableColumns count="2">
    <tableColumn id="1" name="Column1" dataDxfId="466"/>
    <tableColumn id="2" name="Column2" dataDxfId="467"/>
  </tableColumns>
  <tableStyleInfo name="RIB observations Apr-Sep 2026-style 99" showFirstColumn="1" showLastColumn="1" showRowStripes="1" showColumnStripes="0"/>
</table>
</file>

<file path=xl/tables/table126.xml><?xml version="1.0" encoding="utf-8"?>
<table xmlns="http://schemas.openxmlformats.org/spreadsheetml/2006/main" id="126" name="Table_126" displayName="Table_126" ref="M779:Q779" insertRow="1" headerRowCount="0">
  <tableColumns count="5">
    <tableColumn id="1" name="Column1" dataDxfId="468"/>
    <tableColumn id="2" name="Column2" dataDxfId="469"/>
    <tableColumn id="3" name="Column3" dataDxfId="470"/>
    <tableColumn id="4" name="Column4" dataDxfId="471"/>
    <tableColumn id="5" name="Column5" dataDxfId="472"/>
  </tableColumns>
  <tableStyleInfo name="RIB observations Apr-Sep 2026-style 100" showFirstColumn="1" showLastColumn="1" showRowStripes="1" showColumnStripes="0"/>
</table>
</file>

<file path=xl/tables/table127.xml><?xml version="1.0" encoding="utf-8"?>
<table xmlns="http://schemas.openxmlformats.org/spreadsheetml/2006/main" id="127" name="Table_127" displayName="Table_127" ref="M790:W790" insertRow="1" headerRowCount="0">
  <tableColumns count="11">
    <tableColumn id="1" name="Column1" dataDxfId="473"/>
    <tableColumn id="2" name="Column2" dataDxfId="474"/>
    <tableColumn id="3" name="Column3" dataDxfId="475"/>
    <tableColumn id="4" name="Column4" dataDxfId="476"/>
    <tableColumn id="5" name="Column5" dataDxfId="477"/>
    <tableColumn id="6" name="Column6" dataDxfId="478"/>
    <tableColumn id="7" name="Column7" dataDxfId="479"/>
    <tableColumn id="8" name="Column8" dataDxfId="480"/>
    <tableColumn id="9" name="Column9" dataDxfId="481"/>
    <tableColumn id="10" name="Column10" dataDxfId="482"/>
    <tableColumn id="11" name="Column11" dataDxfId="483"/>
  </tableColumns>
  <tableStyleInfo name="RIB observations Apr-Sep 2026-style 101" showFirstColumn="1" showLastColumn="1" showRowStripes="1" showColumnStripes="0"/>
</table>
</file>

<file path=xl/tables/table128.xml><?xml version="1.0" encoding="utf-8"?>
<table xmlns="http://schemas.openxmlformats.org/spreadsheetml/2006/main" id="128" name="Table_128" displayName="Table_128" ref="U803:U804" headerRowCount="0">
  <tableColumns count="1">
    <tableColumn id="1" name="Column1" dataDxfId="484"/>
  </tableColumns>
  <tableStyleInfo name="RIB observations Apr-Sep 2026-style 102" showFirstColumn="1" showLastColumn="1" showRowStripes="1" showColumnStripes="0"/>
</table>
</file>

<file path=xl/tables/table129.xml><?xml version="1.0" encoding="utf-8"?>
<table xmlns="http://schemas.openxmlformats.org/spreadsheetml/2006/main" id="129" name="Table_129" displayName="Table_129" ref="V803:AF804" headerRowCount="0">
  <tableColumns count="11">
    <tableColumn id="1" name="Column1" dataDxfId="485"/>
    <tableColumn id="2" name="Column2" dataDxfId="486"/>
    <tableColumn id="3" name="Column3" dataDxfId="487"/>
    <tableColumn id="4" name="Column4" dataDxfId="488"/>
    <tableColumn id="5" name="Column5" dataDxfId="489"/>
    <tableColumn id="6" name="Column6" dataDxfId="490"/>
    <tableColumn id="7" name="Column7" dataDxfId="491"/>
    <tableColumn id="8" name="Column8" dataDxfId="492"/>
    <tableColumn id="9" name="Column9" dataDxfId="493"/>
    <tableColumn id="10" name="Column10" dataDxfId="494"/>
    <tableColumn id="11" name="Column11" dataDxfId="495"/>
  </tableColumns>
  <tableStyleInfo name="RIB observations Apr-Sep 2026-style 103" showFirstColumn="1" showLastColumn="1" showRowStripes="1" showColumnStripes="0"/>
</table>
</file>

<file path=xl/tables/table130.xml><?xml version="1.0" encoding="utf-8"?>
<table xmlns="http://schemas.openxmlformats.org/spreadsheetml/2006/main" id="130" name="Table_130" displayName="Table_130" ref="M812:N812" insertRow="1" headerRowCount="0">
  <tableColumns count="2">
    <tableColumn id="1" name="Column1" dataDxfId="496"/>
    <tableColumn id="2" name="Column2" dataDxfId="497"/>
  </tableColumns>
  <tableStyleInfo name="RIB observations Apr-Sep 2026-style 104" showFirstColumn="1" showLastColumn="1" showRowStripes="1" showColumnStripes="0"/>
</table>
</file>

<file path=xl/tables/table131.xml><?xml version="1.0" encoding="utf-8"?>
<table xmlns="http://schemas.openxmlformats.org/spreadsheetml/2006/main" id="131" name="Table_131" displayName="Table_131" ref="Q812" insertRow="1" headerRowCount="0">
  <tableColumns count="1">
    <tableColumn id="1" name="Column1" dataDxfId="498"/>
  </tableColumns>
  <tableStyleInfo name="RIB observations Apr-Sep 2026-style 105" showFirstColumn="1" showLastColumn="1" showRowStripes="1" showColumnStripes="0"/>
</table>
</file>

<file path=xl/tables/table132.xml><?xml version="1.0" encoding="utf-8"?>
<table xmlns="http://schemas.openxmlformats.org/spreadsheetml/2006/main" id="132" name="Table_132" displayName="Table_132" ref="D825:E829" headerRowCount="0">
  <tableColumns count="2">
    <tableColumn id="1" name="Column1" dataDxfId="499"/>
    <tableColumn id="2" name="Column2" dataDxfId="500"/>
  </tableColumns>
  <tableStyleInfo name="RIB observations Apr-Sep 2026-style 106" showFirstColumn="1" showLastColumn="1" showRowStripes="1" showColumnStripes="0"/>
</table>
</file>

<file path=xl/tables/table133.xml><?xml version="1.0" encoding="utf-8"?>
<table xmlns="http://schemas.openxmlformats.org/spreadsheetml/2006/main" id="133" name="Table_133" displayName="Table_133" ref="F825:J829" headerRowCount="0">
  <tableColumns count="5">
    <tableColumn id="1" name="Column1" dataDxfId="501"/>
    <tableColumn id="2" name="Column2" dataDxfId="502"/>
    <tableColumn id="3" name="Column3" dataDxfId="503"/>
    <tableColumn id="4" name="Column4" dataDxfId="504"/>
    <tableColumn id="5" name="Column5" dataDxfId="505"/>
  </tableColumns>
  <tableStyleInfo name="RIB observations Apr-Sep 2026-style 107" showFirstColumn="1" showLastColumn="1" showRowStripes="1" showColumnStripes="0"/>
</table>
</file>

<file path=xl/tables/table134.xml><?xml version="1.0" encoding="utf-8"?>
<table xmlns="http://schemas.openxmlformats.org/spreadsheetml/2006/main" id="134" name="Table_134" displayName="Table_134" ref="M825:AF829" headerRowCount="0">
  <tableColumns count="20">
    <tableColumn id="1" name="Column1" dataDxfId="506"/>
    <tableColumn id="2" name="Column2" dataDxfId="507"/>
    <tableColumn id="3" name="Column3" dataDxfId="508"/>
    <tableColumn id="4" name="Column4" dataDxfId="509"/>
    <tableColumn id="5" name="Column5" dataDxfId="510"/>
    <tableColumn id="6" name="Column6" dataDxfId="511"/>
    <tableColumn id="7" name="Column7" dataDxfId="512"/>
    <tableColumn id="8" name="Column8" dataDxfId="513"/>
    <tableColumn id="9" name="Column9" dataDxfId="514"/>
    <tableColumn id="10" name="Column10" dataDxfId="515"/>
    <tableColumn id="11" name="Column11" dataDxfId="516"/>
    <tableColumn id="12" name="Column12" dataDxfId="517"/>
    <tableColumn id="13" name="Column13" dataDxfId="518"/>
    <tableColumn id="14" name="Column14" dataDxfId="519"/>
    <tableColumn id="15" name="Column15" dataDxfId="520"/>
    <tableColumn id="16" name="Column16" dataDxfId="521"/>
    <tableColumn id="17" name="Column17" dataDxfId="522"/>
    <tableColumn id="18" name="Column18" dataDxfId="523"/>
    <tableColumn id="19" name="Column19" dataDxfId="524"/>
    <tableColumn id="20" name="Column20" dataDxfId="525"/>
  </tableColumns>
  <tableStyleInfo name="RIB observations Apr-Sep 2026-style 108" showFirstColumn="1" showLastColumn="1" showRowStripes="1" showColumnStripes="0"/>
</table>
</file>

<file path=xl/tables/table135.xml><?xml version="1.0" encoding="utf-8"?>
<table xmlns="http://schemas.openxmlformats.org/spreadsheetml/2006/main" id="135" name="Table_135" displayName="Table_135" ref="U833" insertRow="1" headerRowCount="0">
  <tableColumns count="1">
    <tableColumn id="1" name="Column1" dataDxfId="526"/>
  </tableColumns>
  <tableStyleInfo name="RIB observations Apr-Sep 2026-style 109" showFirstColumn="1" showLastColumn="1" showRowStripes="1" showColumnStripes="0"/>
</table>
</file>

<file path=xl/tables/table136.xml><?xml version="1.0" encoding="utf-8"?>
<table xmlns="http://schemas.openxmlformats.org/spreadsheetml/2006/main" id="136" name="Table_136" displayName="Table_136" ref="V833:W833" insertRow="1" headerRowCount="0">
  <tableColumns count="2">
    <tableColumn id="1" name="Column1" dataDxfId="527"/>
    <tableColumn id="2" name="Column2" dataDxfId="528"/>
  </tableColumns>
  <tableStyleInfo name="RIB observations Apr-Sep 2026-style 110" showFirstColumn="1" showLastColumn="1" showRowStripes="1" showColumnStripes="0"/>
</table>
</file>

<file path=xl/tables/table137.xml><?xml version="1.0" encoding="utf-8"?>
<table xmlns="http://schemas.openxmlformats.org/spreadsheetml/2006/main" id="137" name="Table_137" displayName="Table_137" ref="U834:U837" headerRowCount="0">
  <tableColumns count="1">
    <tableColumn id="1" name="Column1" dataDxfId="529"/>
  </tableColumns>
  <tableStyleInfo name="RIB observations Apr-Sep 2026-style 111" showFirstColumn="1" showLastColumn="1" showRowStripes="1" showColumnStripes="0"/>
</table>
</file>

<file path=xl/tables/table138.xml><?xml version="1.0" encoding="utf-8"?>
<table xmlns="http://schemas.openxmlformats.org/spreadsheetml/2006/main" id="138" name="Table_138" displayName="Table_138" ref="V834:V837" headerRowCount="0">
  <tableColumns count="1">
    <tableColumn id="1" name="Column1" dataDxfId="530"/>
  </tableColumns>
  <tableStyleInfo name="RIB observations Apr-Sep 2026-style 112" showFirstColumn="1" showLastColumn="1" showRowStripes="1" showColumnStripes="0"/>
</table>
</file>

<file path=xl/tables/table139.xml><?xml version="1.0" encoding="utf-8"?>
<table xmlns="http://schemas.openxmlformats.org/spreadsheetml/2006/main" id="139" name="Table_139" displayName="Table_139" ref="M859" insertRow="1" headerRowCount="0">
  <tableColumns count="1">
    <tableColumn id="1" name="Column1" dataDxfId="531"/>
  </tableColumns>
  <tableStyleInfo name="RIB observations Apr-Sep 2026-style 113" showFirstColumn="1" showLastColumn="1" showRowStripes="1" showColumnStripes="0"/>
</table>
</file>

<file path=xl/tables/table140.xml><?xml version="1.0" encoding="utf-8"?>
<table xmlns="http://schemas.openxmlformats.org/spreadsheetml/2006/main" id="140" name="Table_140" displayName="Table_140" ref="N859" insertRow="1" headerRowCount="0">
  <tableColumns count="1">
    <tableColumn id="1" name="Column1" dataDxfId="532"/>
  </tableColumns>
  <tableStyleInfo name="RIB observations Apr-Sep 2026-style 114" showFirstColumn="1" showLastColumn="1" showRowStripes="1" showColumnStripes="0"/>
</table>
</file>

<file path=xl/tables/table141.xml><?xml version="1.0" encoding="utf-8"?>
<table xmlns="http://schemas.openxmlformats.org/spreadsheetml/2006/main" id="141" name="Table_141" displayName="Table_141" ref="L861:AF861" insertRow="1" headerRowCount="0">
  <tableColumns count="21">
    <tableColumn id="1" name="Column1" dataDxfId="533"/>
    <tableColumn id="2" name="Column2" dataDxfId="534"/>
    <tableColumn id="3" name="Column3" dataDxfId="535"/>
    <tableColumn id="4" name="Column4" dataDxfId="536"/>
    <tableColumn id="5" name="Column5" dataDxfId="537"/>
    <tableColumn id="6" name="Column6" dataDxfId="538"/>
    <tableColumn id="7" name="Column7" dataDxfId="539"/>
    <tableColumn id="8" name="Column8" dataDxfId="540"/>
    <tableColumn id="9" name="Column9" dataDxfId="541"/>
    <tableColumn id="10" name="Column10" dataDxfId="542"/>
    <tableColumn id="11" name="Column11" dataDxfId="543"/>
    <tableColumn id="12" name="Column12" dataDxfId="544"/>
    <tableColumn id="13" name="Column13" dataDxfId="545"/>
    <tableColumn id="14" name="Column14" dataDxfId="546"/>
    <tableColumn id="15" name="Column15" dataDxfId="547"/>
    <tableColumn id="16" name="Column16" dataDxfId="548"/>
    <tableColumn id="17" name="Column17" dataDxfId="549"/>
    <tableColumn id="18" name="Column18" dataDxfId="550"/>
    <tableColumn id="19" name="Column19" dataDxfId="551"/>
    <tableColumn id="20" name="Column20" dataDxfId="552"/>
    <tableColumn id="21" name="Column21" dataDxfId="553"/>
  </tableColumns>
  <tableStyleInfo name="RIB observations Apr-Sep 2026-style 115" showFirstColumn="1" showLastColumn="1" showRowStripes="1" showColumnStripes="0"/>
</table>
</file>

<file path=xl/tables/table142.xml><?xml version="1.0" encoding="utf-8"?>
<table xmlns="http://schemas.openxmlformats.org/spreadsheetml/2006/main" id="142" name="Table_142" displayName="Table_142" ref="U873:V873" insertRow="1" headerRowCount="0">
  <tableColumns count="2">
    <tableColumn id="1" name="Column1" dataDxfId="554"/>
    <tableColumn id="2" name="Column2" dataDxfId="555"/>
  </tableColumns>
  <tableStyleInfo name="RIB observations Apr-Sep 2026-style 116" showFirstColumn="1" showLastColumn="1" showRowStripes="1" showColumnStripes="0"/>
</table>
</file>

<file path=xl/tables/table143.xml><?xml version="1.0" encoding="utf-8"?>
<table xmlns="http://schemas.openxmlformats.org/spreadsheetml/2006/main" id="143" name="Table_143" displayName="Table_143" ref="M874:N875" headerRowCount="0">
  <tableColumns count="2">
    <tableColumn id="1" name="Column1" dataDxfId="556"/>
    <tableColumn id="2" name="Column2" dataDxfId="557"/>
  </tableColumns>
  <tableStyleInfo name="RIB observations Apr-Sep 2026-style 117" showFirstColumn="1" showLastColumn="1" showRowStripes="1" showColumnStripes="0"/>
</table>
</file>

<file path=xl/tables/table144.xml><?xml version="1.0" encoding="utf-8"?>
<table xmlns="http://schemas.openxmlformats.org/spreadsheetml/2006/main" id="144" name="Table_144" displayName="Table_144" ref="Q874:Q875" headerRowCount="0">
  <tableColumns count="1">
    <tableColumn id="1" name="Column1" dataDxfId="558"/>
  </tableColumns>
  <tableStyleInfo name="RIB observations Apr-Sep 2026-style 118" showFirstColumn="1" showLastColumn="1" showRowStripes="1" showColumnStripes="0"/>
</table>
</file>

<file path=xl/tables/table145.xml><?xml version="1.0" encoding="utf-8"?>
<table xmlns="http://schemas.openxmlformats.org/spreadsheetml/2006/main" id="145" name="Table_145" displayName="Table_145" ref="U875:V875" insertRow="1" headerRowCount="0">
  <tableColumns count="2">
    <tableColumn id="1" name="Column1" dataDxfId="559"/>
    <tableColumn id="2" name="Column2" dataDxfId="560"/>
  </tableColumns>
  <tableStyleInfo name="RIB observations Apr-Sep 2026-style 119" showFirstColumn="1" showLastColumn="1" showRowStripes="1" showColumnStripes="0"/>
</table>
</file>

<file path=xl/tables/table146.xml><?xml version="1.0" encoding="utf-8"?>
<table xmlns="http://schemas.openxmlformats.org/spreadsheetml/2006/main" id="146" name="Table_146" displayName="Table_146" ref="M877" insertRow="1" headerRowCount="0">
  <tableColumns count="1">
    <tableColumn id="1" name="Column1" dataDxfId="561"/>
  </tableColumns>
  <tableStyleInfo name="RIB observations Apr-Sep 2026-style 120" showFirstColumn="1" showLastColumn="1" showRowStripes="1" showColumnStripes="0"/>
</table>
</file>

<file path=xl/tables/table147.xml><?xml version="1.0" encoding="utf-8"?>
<table xmlns="http://schemas.openxmlformats.org/spreadsheetml/2006/main" id="147" name="Table_147" displayName="Table_147" ref="N877" insertRow="1" headerRowCount="0">
  <tableColumns count="1">
    <tableColumn id="1" name="Column1" dataDxfId="562"/>
  </tableColumns>
  <tableStyleInfo name="RIB observations Apr-Sep 2026-style 121" showFirstColumn="1" showLastColumn="1" showRowStripes="1" showColumnStripes="0"/>
</table>
</file>

<file path=xl/tables/table148.xml><?xml version="1.0" encoding="utf-8"?>
<table xmlns="http://schemas.openxmlformats.org/spreadsheetml/2006/main" id="148" name="Table_148" displayName="Table_148" ref="L879:AF879" insertRow="1" headerRowCount="0">
  <tableColumns count="21">
    <tableColumn id="1" name="Column1" dataDxfId="563"/>
    <tableColumn id="2" name="Column2" dataDxfId="564"/>
    <tableColumn id="3" name="Column3" dataDxfId="565"/>
    <tableColumn id="4" name="Column4" dataDxfId="566"/>
    <tableColumn id="5" name="Column5" dataDxfId="567"/>
    <tableColumn id="6" name="Column6" dataDxfId="568"/>
    <tableColumn id="7" name="Column7" dataDxfId="569"/>
    <tableColumn id="8" name="Column8" dataDxfId="570"/>
    <tableColumn id="9" name="Column9" dataDxfId="571"/>
    <tableColumn id="10" name="Column10" dataDxfId="572"/>
    <tableColumn id="11" name="Column11" dataDxfId="573"/>
    <tableColumn id="12" name="Column12" dataDxfId="574"/>
    <tableColumn id="13" name="Column13" dataDxfId="575"/>
    <tableColumn id="14" name="Column14" dataDxfId="576"/>
    <tableColumn id="15" name="Column15" dataDxfId="577"/>
    <tableColumn id="16" name="Column16" dataDxfId="578"/>
    <tableColumn id="17" name="Column17" dataDxfId="579"/>
    <tableColumn id="18" name="Column18" dataDxfId="580"/>
    <tableColumn id="19" name="Column19" dataDxfId="581"/>
    <tableColumn id="20" name="Column20" dataDxfId="582"/>
    <tableColumn id="21" name="Column21" dataDxfId="583"/>
  </tableColumns>
  <tableStyleInfo name="RIB observations Apr-Sep 2026-style 122" showFirstColumn="1" showLastColumn="1" showRowStripes="1" showColumnStripes="0"/>
</table>
</file>

<file path=xl/tables/table149.xml><?xml version="1.0" encoding="utf-8"?>
<table xmlns="http://schemas.openxmlformats.org/spreadsheetml/2006/main" id="149" name="Table_149" displayName="Table_149" ref="M894:W894" insertRow="1" headerRowCount="0">
  <tableColumns count="11">
    <tableColumn id="1" name="Column1" dataDxfId="584"/>
    <tableColumn id="2" name="Column2" dataDxfId="585"/>
    <tableColumn id="3" name="Column3" dataDxfId="586"/>
    <tableColumn id="4" name="Column4" dataDxfId="587"/>
    <tableColumn id="5" name="Column5" dataDxfId="588"/>
    <tableColumn id="6" name="Column6" dataDxfId="589"/>
    <tableColumn id="7" name="Column7" dataDxfId="590"/>
    <tableColumn id="8" name="Column8" dataDxfId="591"/>
    <tableColumn id="9" name="Column9" dataDxfId="592"/>
    <tableColumn id="10" name="Column10" dataDxfId="593"/>
    <tableColumn id="11" name="Column11" dataDxfId="594"/>
  </tableColumns>
  <tableStyleInfo name="RIB observations Apr-Sep 2026-style 123" showFirstColumn="1" showLastColumn="1" showRowStripes="1" showColumnStripes="0"/>
</table>
</file>

<file path=xl/tables/table150.xml><?xml version="1.0" encoding="utf-8"?>
<table xmlns="http://schemas.openxmlformats.org/spreadsheetml/2006/main" id="150" name="Table_150" displayName="Table_150" ref="U895" insertRow="1" headerRowCount="0">
  <tableColumns count="1">
    <tableColumn id="1" name="Column1" dataDxfId="595"/>
  </tableColumns>
  <tableStyleInfo name="RIB observations Apr-Sep 2026-style 124" showFirstColumn="1" showLastColumn="1" showRowStripes="1" showColumnStripes="0"/>
</table>
</file>

<file path=xl/tables/table151.xml><?xml version="1.0" encoding="utf-8"?>
<table xmlns="http://schemas.openxmlformats.org/spreadsheetml/2006/main" id="151" name="Table_151" displayName="Table_151" ref="V895:W895" insertRow="1" headerRowCount="0">
  <tableColumns count="2">
    <tableColumn id="1" name="Column1" dataDxfId="596"/>
    <tableColumn id="2" name="Column2" dataDxfId="597"/>
  </tableColumns>
  <tableStyleInfo name="RIB observations Apr-Sep 2026-style 125" showFirstColumn="1" showLastColumn="1" showRowStripes="1" showColumnStripes="0"/>
</table>
</file>

<file path=xl/tables/table152.xml><?xml version="1.0" encoding="utf-8"?>
<table xmlns="http://schemas.openxmlformats.org/spreadsheetml/2006/main" id="152" name="Table_152" displayName="Table_152" ref="M896" insertRow="1" headerRowCount="0">
  <tableColumns count="1">
    <tableColumn id="1" name="Column1" dataDxfId="598"/>
  </tableColumns>
  <tableStyleInfo name="RIB observations Apr-Sep 2026-style 126" showFirstColumn="1" showLastColumn="1" showRowStripes="1" showColumnStripes="0"/>
</table>
</file>

<file path=xl/tables/table153.xml><?xml version="1.0" encoding="utf-8"?>
<table xmlns="http://schemas.openxmlformats.org/spreadsheetml/2006/main" id="153" name="Table_153" displayName="Table_153" ref="N896" insertRow="1" headerRowCount="0">
  <tableColumns count="1">
    <tableColumn id="1" name="Column1" dataDxfId="599"/>
  </tableColumns>
  <tableStyleInfo name="RIB observations Apr-Sep 2026-style 127" showFirstColumn="1" showLastColumn="1" showRowStripes="1" showColumnStripes="0"/>
</table>
</file>

<file path=xl/tables/table154.xml><?xml version="1.0" encoding="utf-8"?>
<table xmlns="http://schemas.openxmlformats.org/spreadsheetml/2006/main" id="154" name="Table_154" displayName="Table_154" ref="L898:AF898" insertRow="1" headerRowCount="0">
  <tableColumns count="21">
    <tableColumn id="1" name="Column1" dataDxfId="600"/>
    <tableColumn id="2" name="Column2" dataDxfId="601"/>
    <tableColumn id="3" name="Column3" dataDxfId="602"/>
    <tableColumn id="4" name="Column4" dataDxfId="603"/>
    <tableColumn id="5" name="Column5" dataDxfId="604"/>
    <tableColumn id="6" name="Column6" dataDxfId="605"/>
    <tableColumn id="7" name="Column7" dataDxfId="606"/>
    <tableColumn id="8" name="Column8" dataDxfId="607"/>
    <tableColumn id="9" name="Column9" dataDxfId="608"/>
    <tableColumn id="10" name="Column10" dataDxfId="609"/>
    <tableColumn id="11" name="Column11" dataDxfId="610"/>
    <tableColumn id="12" name="Column12" dataDxfId="611"/>
    <tableColumn id="13" name="Column13" dataDxfId="612"/>
    <tableColumn id="14" name="Column14" dataDxfId="613"/>
    <tableColumn id="15" name="Column15" dataDxfId="614"/>
    <tableColumn id="16" name="Column16" dataDxfId="615"/>
    <tableColumn id="17" name="Column17" dataDxfId="616"/>
    <tableColumn id="18" name="Column18" dataDxfId="617"/>
    <tableColumn id="19" name="Column19" dataDxfId="618"/>
    <tableColumn id="20" name="Column20" dataDxfId="619"/>
    <tableColumn id="21" name="Column21" dataDxfId="620"/>
  </tableColumns>
  <tableStyleInfo name="RIB observations Apr-Sep 2026-style 128" showFirstColumn="1" showLastColumn="1" showRowStripes="1" showColumnStripes="0"/>
</table>
</file>

<file path=xl/tables/table155.xml><?xml version="1.0" encoding="utf-8"?>
<table xmlns="http://schemas.openxmlformats.org/spreadsheetml/2006/main" id="155" name="Table_155" displayName="Table_155" ref="M910:W910" insertRow="1" headerRowCount="0">
  <tableColumns count="11">
    <tableColumn id="1" name="Column1" dataDxfId="621"/>
    <tableColumn id="2" name="Column2" dataDxfId="622"/>
    <tableColumn id="3" name="Column3" dataDxfId="623"/>
    <tableColumn id="4" name="Column4" dataDxfId="624"/>
    <tableColumn id="5" name="Column5" dataDxfId="625"/>
    <tableColumn id="6" name="Column6" dataDxfId="626"/>
    <tableColumn id="7" name="Column7" dataDxfId="627"/>
    <tableColumn id="8" name="Column8" dataDxfId="628"/>
    <tableColumn id="9" name="Column9" dataDxfId="629"/>
    <tableColumn id="10" name="Column10" dataDxfId="630"/>
    <tableColumn id="11" name="Column11" dataDxfId="631"/>
  </tableColumns>
  <tableStyleInfo name="RIB observations Apr-Sep 2026-style 129" showFirstColumn="1" showLastColumn="1" showRowStripes="1" showColumnStripes="0"/>
</table>
</file>

<file path=xl/tables/table156.xml><?xml version="1.0" encoding="utf-8"?>
<table xmlns="http://schemas.openxmlformats.org/spreadsheetml/2006/main" id="156" name="Table_156" displayName="Table_156" ref="M913:M914" headerRowCount="0">
  <tableColumns count="1">
    <tableColumn id="1" name="Column1" dataDxfId="632"/>
  </tableColumns>
  <tableStyleInfo name="RIB observations Apr-Sep 2026-style 130" showFirstColumn="1" showLastColumn="1" showRowStripes="1" showColumnStripes="0"/>
</table>
</file>

<file path=xl/tables/table157.xml><?xml version="1.0" encoding="utf-8"?>
<table xmlns="http://schemas.openxmlformats.org/spreadsheetml/2006/main" id="157" name="Table_157" displayName="Table_157" ref="N913:N914" headerRowCount="0">
  <tableColumns count="1">
    <tableColumn id="1" name="Column1" dataDxfId="633"/>
  </tableColumns>
  <tableStyleInfo name="RIB observations Apr-Sep 2026-style 131" showFirstColumn="1" showLastColumn="1" showRowStripes="1" showColumnStripes="0"/>
</table>
</file>

<file path=xl/tables/table158.xml><?xml version="1.0" encoding="utf-8"?>
<table xmlns="http://schemas.openxmlformats.org/spreadsheetml/2006/main" id="158" name="Table_158" displayName="Table_158" ref="M920:M927" headerRowCount="0">
  <tableColumns count="1">
    <tableColumn id="1" name="Column1" dataDxfId="634"/>
  </tableColumns>
  <tableStyleInfo name="RIB observations Apr-Sep 2026-style 132" showFirstColumn="1" showLastColumn="1" showRowStripes="1" showColumnStripes="0"/>
</table>
</file>

<file path=xl/tables/table159.xml><?xml version="1.0" encoding="utf-8"?>
<table xmlns="http://schemas.openxmlformats.org/spreadsheetml/2006/main" id="159" name="Table_159" displayName="Table_159" ref="N920:N927" headerRowCount="0">
  <tableColumns count="1">
    <tableColumn id="1" name="Column1" dataDxfId="635"/>
  </tableColumns>
  <tableStyleInfo name="RIB observations Apr-Sep 2026-style 133" showFirstColumn="1" showLastColumn="1" showRowStripes="1" showColumnStripes="0"/>
</table>
</file>

<file path=xl/tables/table160.xml><?xml version="1.0" encoding="utf-8"?>
<table xmlns="http://schemas.openxmlformats.org/spreadsheetml/2006/main" id="160" name="Table_160" displayName="Table_160" ref="M933:AF933" insertRow="1" headerRowCount="0">
  <tableColumns count="20">
    <tableColumn id="1" name="Column1" dataDxfId="636"/>
    <tableColumn id="2" name="Column2" dataDxfId="637"/>
    <tableColumn id="3" name="Column3" dataDxfId="638"/>
    <tableColumn id="4" name="Column4" dataDxfId="639"/>
    <tableColumn id="5" name="Column5" dataDxfId="640"/>
    <tableColumn id="6" name="Column6" dataDxfId="641"/>
    <tableColumn id="7" name="Column7" dataDxfId="642"/>
    <tableColumn id="8" name="Column8" dataDxfId="643"/>
    <tableColumn id="9" name="Column9" dataDxfId="644"/>
    <tableColumn id="10" name="Column10" dataDxfId="645"/>
    <tableColumn id="11" name="Column11" dataDxfId="646"/>
    <tableColumn id="12" name="Column12" dataDxfId="647"/>
    <tableColumn id="13" name="Column13" dataDxfId="648"/>
    <tableColumn id="14" name="Column14" dataDxfId="649"/>
    <tableColumn id="15" name="Column15" dataDxfId="650"/>
    <tableColumn id="16" name="Column16" dataDxfId="651"/>
    <tableColumn id="17" name="Column17" dataDxfId="652"/>
    <tableColumn id="18" name="Column18" dataDxfId="653"/>
    <tableColumn id="19" name="Column19" dataDxfId="654"/>
    <tableColumn id="20" name="Column20" dataDxfId="655"/>
  </tableColumns>
  <tableStyleInfo name="RIB observations Apr-Sep 2026-style 134" showFirstColumn="1" showLastColumn="1" showRowStripes="1" showColumnStripes="0"/>
</table>
</file>

<file path=xl/tables/table161.xml><?xml version="1.0" encoding="utf-8"?>
<table xmlns="http://schemas.openxmlformats.org/spreadsheetml/2006/main" id="161" name="Table_161" displayName="Table_161" ref="M951:M953" headerRowCount="0">
  <tableColumns count="1">
    <tableColumn id="1" name="Column1" dataDxfId="656"/>
  </tableColumns>
  <tableStyleInfo name="RIB observations Apr-Sep 2026-style 135" showFirstColumn="1" showLastColumn="1" showRowStripes="1" showColumnStripes="0"/>
</table>
</file>

<file path=xl/tables/table162.xml><?xml version="1.0" encoding="utf-8"?>
<table xmlns="http://schemas.openxmlformats.org/spreadsheetml/2006/main" id="162" name="Table_162" displayName="Table_162" ref="N951:N953" headerRowCount="0">
  <tableColumns count="1">
    <tableColumn id="1" name="Column1" dataDxfId="657"/>
  </tableColumns>
  <tableStyleInfo name="RIB observations Apr-Sep 2026-style 136" showFirstColumn="1" showLastColumn="1" showRowStripes="1" showColumnStripes="0"/>
</table>
</file>

<file path=xl/tables/table163.xml><?xml version="1.0" encoding="utf-8"?>
<table xmlns="http://schemas.openxmlformats.org/spreadsheetml/2006/main" id="163" name="Table_163" displayName="Table_163" ref="M968:T968" insertRow="1" headerRowCount="0">
  <tableColumns count="8">
    <tableColumn id="1" name="Column1" dataDxfId="658"/>
    <tableColumn id="2" name="Column2" dataDxfId="659"/>
    <tableColumn id="3" name="Column3" dataDxfId="660"/>
    <tableColumn id="4" name="Column4" dataDxfId="661"/>
    <tableColumn id="5" name="Column5" dataDxfId="662"/>
    <tableColumn id="6" name="Column6" dataDxfId="663"/>
    <tableColumn id="7" name="Column7" dataDxfId="664"/>
    <tableColumn id="8" name="Column8" dataDxfId="665"/>
  </tableColumns>
  <tableStyleInfo name="RIB observations Apr-Sep 2026-style 137" showFirstColumn="1" showLastColumn="1" showRowStripes="1" showColumnStripes="0"/>
</table>
</file>

<file path=xl/tables/table164.xml><?xml version="1.0" encoding="utf-8"?>
<table xmlns="http://schemas.openxmlformats.org/spreadsheetml/2006/main" id="164" name="Table_164" displayName="Table_164" ref="M970" insertRow="1" headerRowCount="0">
  <tableColumns count="1">
    <tableColumn id="1" name="Column1" dataDxfId="666"/>
  </tableColumns>
  <tableStyleInfo name="RIB observations Apr-Sep 2026-style 138" showFirstColumn="1" showLastColumn="1" showRowStripes="1" showColumnStripes="0"/>
</table>
</file>

<file path=xl/tables/table165.xml><?xml version="1.0" encoding="utf-8"?>
<table xmlns="http://schemas.openxmlformats.org/spreadsheetml/2006/main" id="165" name="Table_165" displayName="Table_165" ref="N970" insertRow="1" headerRowCount="0">
  <tableColumns count="1">
    <tableColumn id="1" name="Column1" dataDxfId="667"/>
  </tableColumns>
  <tableStyleInfo name="RIB observations Apr-Sep 2026-style 139" showFirstColumn="1" showLastColumn="1" showRowStripes="1" showColumnStripes="0"/>
</table>
</file>

<file path=xl/tables/table166.xml><?xml version="1.0" encoding="utf-8"?>
<table xmlns="http://schemas.openxmlformats.org/spreadsheetml/2006/main" id="166" name="Table_166" displayName="Table_166" ref="U983" insertRow="1" headerRowCount="0">
  <tableColumns count="1">
    <tableColumn id="1" name="Column1" dataDxfId="668"/>
  </tableColumns>
  <tableStyleInfo name="RIB observations Apr-Sep 2026-style 140" showFirstColumn="1" showLastColumn="1" showRowStripes="1" showColumnStripes="0"/>
</table>
</file>

<file path=xl/tables/table167.xml><?xml version="1.0" encoding="utf-8"?>
<table xmlns="http://schemas.openxmlformats.org/spreadsheetml/2006/main" id="167" name="Table_167" displayName="Table_167" ref="V983:W983" insertRow="1" headerRowCount="0">
  <tableColumns count="2">
    <tableColumn id="1" name="Column1" dataDxfId="669"/>
    <tableColumn id="2" name="Column2" dataDxfId="670"/>
  </tableColumns>
  <tableStyleInfo name="RIB observations Apr-Sep 2026-style 141" showFirstColumn="1" showLastColumn="1" showRowStripes="1" showColumnStripes="0"/>
</table>
</file>

<file path=xl/tables/table168.xml><?xml version="1.0" encoding="utf-8"?>
<table xmlns="http://schemas.openxmlformats.org/spreadsheetml/2006/main" id="168" name="Table_168" displayName="Table_168" ref="M992:V992" insertRow="1" headerRowCount="0">
  <tableColumns count="10">
    <tableColumn id="1" name="Column1" dataDxfId="671"/>
    <tableColumn id="2" name="Column2" dataDxfId="672"/>
    <tableColumn id="3" name="Column3" dataDxfId="673"/>
    <tableColumn id="4" name="Column4" dataDxfId="674"/>
    <tableColumn id="5" name="Column5" dataDxfId="675"/>
    <tableColumn id="6" name="Column6" dataDxfId="676"/>
    <tableColumn id="7" name="Column7" dataDxfId="677"/>
    <tableColumn id="8" name="Column8" dataDxfId="678"/>
    <tableColumn id="9" name="Column9" dataDxfId="679"/>
    <tableColumn id="10" name="Column10" dataDxfId="680"/>
  </tableColumns>
  <tableStyleInfo name="RIB observations Apr-Sep 2026-style 142" showFirstColumn="1" showLastColumn="1" showRowStripes="1" showColumnStripes="0"/>
</table>
</file>

<file path=xl/tables/table169.xml><?xml version="1.0" encoding="utf-8"?>
<table xmlns="http://schemas.openxmlformats.org/spreadsheetml/2006/main" id="169" name="Table_169" displayName="Table_169" ref="U994" insertRow="1" headerRowCount="0">
  <tableColumns count="1">
    <tableColumn id="1" name="Column1" dataDxfId="681"/>
  </tableColumns>
  <tableStyleInfo name="RIB observations Apr-Sep 2026-style 143" showFirstColumn="1" showLastColumn="1" showRowStripes="1" showColumnStripes="0"/>
</table>
</file>

<file path=xl/tables/table170.xml><?xml version="1.0" encoding="utf-8"?>
<table xmlns="http://schemas.openxmlformats.org/spreadsheetml/2006/main" id="170" name="Table_170" displayName="Table_170" ref="V994:W994" insertRow="1" headerRowCount="0">
  <tableColumns count="2">
    <tableColumn id="1" name="Column1" dataDxfId="682"/>
    <tableColumn id="2" name="Column2" dataDxfId="683"/>
  </tableColumns>
  <tableStyleInfo name="RIB observations Apr-Sep 2026-style 144" showFirstColumn="1" showLastColumn="1" showRowStripes="1" showColumnStripes="0"/>
</table>
</file>

<file path=xl/tables/table171.xml><?xml version="1.0" encoding="utf-8"?>
<table xmlns="http://schemas.openxmlformats.org/spreadsheetml/2006/main" id="171" name="Table_171" displayName="Table_171" ref="U1005" insertRow="1" headerRowCount="0">
  <tableColumns count="1">
    <tableColumn id="1" name="Column1" dataDxfId="684"/>
  </tableColumns>
  <tableStyleInfo name="RIB observations Apr-Sep 2026-style 145" showFirstColumn="1" showLastColumn="1" showRowStripes="1" showColumnStripes="0"/>
</table>
</file>

<file path=xl/tables/table172.xml><?xml version="1.0" encoding="utf-8"?>
<table xmlns="http://schemas.openxmlformats.org/spreadsheetml/2006/main" id="172" name="Table_172" displayName="Table_172" ref="V1005:W1005" insertRow="1" headerRowCount="0">
  <tableColumns count="2">
    <tableColumn id="1" name="Column1" dataDxfId="685"/>
    <tableColumn id="2" name="Column2" dataDxfId="686"/>
  </tableColumns>
  <tableStyleInfo name="RIB observations Apr-Sep 2026-style 146" showFirstColumn="1" showLastColumn="1" showRowStripes="1" showColumnStripes="0"/>
</table>
</file>

<file path=xl/tables/table173.xml><?xml version="1.0" encoding="utf-8"?>
<table xmlns="http://schemas.openxmlformats.org/spreadsheetml/2006/main" id="173" name="Table_173" displayName="Table_173" ref="M1027:W1027" insertRow="1" headerRowCount="0">
  <tableColumns count="11">
    <tableColumn id="1" name="Column1" dataDxfId="687"/>
    <tableColumn id="2" name="Column2" dataDxfId="688"/>
    <tableColumn id="3" name="Column3" dataDxfId="689"/>
    <tableColumn id="4" name="Column4" dataDxfId="690"/>
    <tableColumn id="5" name="Column5" dataDxfId="691"/>
    <tableColumn id="6" name="Column6" dataDxfId="692"/>
    <tableColumn id="7" name="Column7" dataDxfId="693"/>
    <tableColumn id="8" name="Column8" dataDxfId="694"/>
    <tableColumn id="9" name="Column9" dataDxfId="695"/>
    <tableColumn id="10" name="Column10" dataDxfId="696"/>
    <tableColumn id="11" name="Column11" dataDxfId="697"/>
  </tableColumns>
  <tableStyleInfo name="RIB observations Apr-Sep 2026-style 147" showFirstColumn="1" showLastColumn="1" showRowStripes="1" showColumnStripes="0"/>
</table>
</file>

<file path=xl/tables/table174.xml><?xml version="1.0" encoding="utf-8"?>
<table xmlns="http://schemas.openxmlformats.org/spreadsheetml/2006/main" id="174" name="Table_174" displayName="Table_174" ref="M1029:Q1029" insertRow="1" headerRowCount="0">
  <tableColumns count="5">
    <tableColumn id="1" name="Column1" dataDxfId="698"/>
    <tableColumn id="2" name="Column2" dataDxfId="699"/>
    <tableColumn id="3" name="Column3" dataDxfId="700"/>
    <tableColumn id="4" name="Column4" dataDxfId="701"/>
    <tableColumn id="5" name="Column5" dataDxfId="702"/>
  </tableColumns>
  <tableStyleInfo name="RIB observations Apr-Sep 2026-style 148" showFirstColumn="1" showLastColumn="1" showRowStripes="1" showColumnStripes="0"/>
</table>
</file>

<file path=xl/tables/table175.xml><?xml version="1.0" encoding="utf-8"?>
<table xmlns="http://schemas.openxmlformats.org/spreadsheetml/2006/main" id="175" name="Table_175" displayName="Table_175" ref="M1030:W1032" headerRowCount="0">
  <tableColumns count="11">
    <tableColumn id="1" name="Column1" dataDxfId="703"/>
    <tableColumn id="2" name="Column2" dataDxfId="704"/>
    <tableColumn id="3" name="Column3" dataDxfId="705"/>
    <tableColumn id="4" name="Column4" dataDxfId="706"/>
    <tableColumn id="5" name="Column5" dataDxfId="707"/>
    <tableColumn id="6" name="Column6" dataDxfId="708"/>
    <tableColumn id="7" name="Column7" dataDxfId="709"/>
    <tableColumn id="8" name="Column8" dataDxfId="710"/>
    <tableColumn id="9" name="Column9" dataDxfId="711"/>
    <tableColumn id="10" name="Column10" dataDxfId="712"/>
    <tableColumn id="11" name="Column11" dataDxfId="713"/>
  </tableColumns>
  <tableStyleInfo name="RIB observations Apr-Sep 2026-style 149" showFirstColumn="1" showLastColumn="1" showRowStripes="1" showColumnStripes="0"/>
</table>
</file>

<file path=xl/tables/table176.xml><?xml version="1.0" encoding="utf-8"?>
<table xmlns="http://schemas.openxmlformats.org/spreadsheetml/2006/main" id="176" name="Table_176" displayName="Table_176" ref="K1071:K1079" headerRowCount="0">
  <tableColumns count="1">
    <tableColumn id="1" name="Column1" dataDxfId="714"/>
  </tableColumns>
  <tableStyleInfo name="RIB observations Apr-Sep 2026-style 150" showFirstColumn="1" showLastColumn="1" showRowStripes="1" showColumnStripes="0"/>
</table>
</file>

<file path=xl/tables/table177.xml><?xml version="1.0" encoding="utf-8"?>
<table xmlns="http://schemas.openxmlformats.org/spreadsheetml/2006/main" id="177" name="Table_177" displayName="Table_177" ref="V1074:V1079" headerRowCount="0">
  <tableColumns count="1">
    <tableColumn id="1" name="Column1" dataDxfId="715"/>
  </tableColumns>
  <tableStyleInfo name="RIB observations Apr-Sep 2026-style 151" showFirstColumn="1" showLastColumn="1" showRowStripes="1" showColumnStripes="0"/>
</table>
</file>

<file path=xl/tables/table178.xml><?xml version="1.0" encoding="utf-8"?>
<table xmlns="http://schemas.openxmlformats.org/spreadsheetml/2006/main" id="178" name="Table_178" displayName="Table_178" ref="M1165" insertRow="1" headerRowCount="0">
  <tableColumns count="1">
    <tableColumn id="1" name="Column1" dataDxfId="716"/>
  </tableColumns>
  <tableStyleInfo name="RIB observations Apr-Sep 2026-style 152" showFirstColumn="1" showLastColumn="1" showRowStripes="1" showColumnStripes="0"/>
</table>
</file>

<file path=xl/tables/table179.xml><?xml version="1.0" encoding="utf-8"?>
<table xmlns="http://schemas.openxmlformats.org/spreadsheetml/2006/main" id="179" name="Table_179" displayName="Table_179" ref="M1183" insertRow="1" headerRowCount="0">
  <tableColumns count="1">
    <tableColumn id="1" name="Column1" dataDxfId="717"/>
  </tableColumns>
  <tableStyleInfo name="RIB observations Apr-Sep 2026-style 153" showFirstColumn="1" showLastColumn="1" showRowStripes="1" showColumnStripes="0"/>
</table>
</file>

<file path=xl/tables/table180.xml><?xml version="1.0" encoding="utf-8"?>
<table xmlns="http://schemas.openxmlformats.org/spreadsheetml/2006/main" id="180" name="Table_180" displayName="Table_180" ref="M1202" insertRow="1" headerRowCount="0">
  <tableColumns count="1">
    <tableColumn id="1" name="Column1" dataDxfId="718"/>
  </tableColumns>
  <tableStyleInfo name="RIB observations Apr-Sep 2026-style 154" showFirstColumn="1" showLastColumn="1" showRowStripes="1" showColumnStripes="0"/>
</table>
</file>

<file path=xl/tables/table181.xml><?xml version="1.0" encoding="utf-8"?>
<table xmlns="http://schemas.openxmlformats.org/spreadsheetml/2006/main" id="181" name="Table_181" displayName="Table_181" ref="K3:K4" headerRowCount="0">
  <tableColumns count="1">
    <tableColumn id="1" name="Column1" dataDxfId="719"/>
  </tableColumns>
  <tableStyleInfo name="Summary MCB EMI ISO BOX DATA-style" showFirstColumn="1" showLastColumn="1" showRowStripes="1" showColumnStripes="0"/>
</table>
</file>

<file path=xl/tables/table182.xml><?xml version="1.0" encoding="utf-8"?>
<table xmlns="http://schemas.openxmlformats.org/spreadsheetml/2006/main" id="182" name="Table_182" displayName="Table_182" ref="J4:J5" headerRowCount="0">
  <tableColumns count="1">
    <tableColumn id="1" name="Column1" dataDxfId="720"/>
  </tableColumns>
  <tableStyleInfo name="Summary MCB EMI ISO BOX DATA-style 2" showFirstColumn="1" showLastColumn="1" showRowStripes="1" showColumnStripes="0"/>
</table>
</file>

<file path=xl/tables/table183.xml><?xml version="1.0" encoding="utf-8"?>
<table xmlns="http://schemas.openxmlformats.org/spreadsheetml/2006/main" id="183" name="Table_183" displayName="Table_183" ref="L4:M4" headerRowCount="0">
  <tableColumns count="2">
    <tableColumn id="1" name="Column1" dataDxfId="721">
      <calculatedColumnFormula>K4/$K$7</calculatedColumnFormula>
    </tableColumn>
    <tableColumn id="2" name="Column2" dataDxfId="722">
      <calculatedColumnFormula>J4/K$7</calculatedColumnFormula>
    </tableColumn>
  </tableColumns>
  <tableStyleInfo name="Summary MCB EMI ISO BOX DATA-style 3" showFirstColumn="1" showLastColumn="1" showRowStripes="1" showColumnStripes="0"/>
</table>
</file>

<file path=xl/tables/table184.xml><?xml version="1.0" encoding="utf-8"?>
<table xmlns="http://schemas.openxmlformats.org/spreadsheetml/2006/main" id="184" name="Table_184" displayName="Table_184" ref="J6:J7" headerRowCount="0">
  <tableColumns count="1">
    <tableColumn id="1" name="Column1" dataDxfId="723"/>
  </tableColumns>
  <tableStyleInfo name="Summary MCB EMI ISO BOX DATA-style 4" showFirstColumn="1" showLastColumn="1" showRowStripes="1" showColumnStripes="0"/>
</table>
</file>

<file path=xl/tables/table185.xml><?xml version="1.0" encoding="utf-8"?>
<table xmlns="http://schemas.openxmlformats.org/spreadsheetml/2006/main" id="185" name="Table_185" displayName="Table_185" ref="K6" headerRowCount="0">
  <tableColumns count="1">
    <tableColumn id="1" name="Column1" dataDxfId="724">
      <calculatedColumnFormula>K5+J6</calculatedColumnFormula>
    </tableColumn>
  </tableColumns>
  <tableStyleInfo name="Summary MCB EMI ISO BOX DATA-style 5" showFirstColumn="1" showLastColumn="1" showRowStripes="1" showColumnStripes="0"/>
</table>
</file>

<file path=xl/tables/table186.xml><?xml version="1.0" encoding="utf-8"?>
<table xmlns="http://schemas.openxmlformats.org/spreadsheetml/2006/main" id="186" name="Table_186" displayName="Table_186" ref="L6" headerRowCount="0">
  <tableColumns count="1">
    <tableColumn id="1" name="Column1" dataDxfId="725">
      <calculatedColumnFormula>K6/$K$7</calculatedColumnFormula>
    </tableColumn>
  </tableColumns>
  <tableStyleInfo name="Summary MCB EMI ISO BOX DATA-style 6" showFirstColumn="1" showLastColumn="1" showRowStripes="1" showColumnStripes="0"/>
</table>
</file>

<file path=xl/tables/table187.xml><?xml version="1.0" encoding="utf-8"?>
<table xmlns="http://schemas.openxmlformats.org/spreadsheetml/2006/main" id="187" name="Table_187" displayName="Table_187" ref="C9:C18" headerRowCount="0">
  <tableColumns count="1">
    <tableColumn id="1" name="Column1" dataDxfId="726">
      <calculatedColumnFormula>SUMIF('MCB EMI ISO BOX observations Ap'!J:J,B9,'MCB EMI ISO BOX observations Ap'!F:F)</calculatedColumnFormula>
    </tableColumn>
  </tableColumns>
  <tableStyleInfo name="Summary MCB EMI ISO BOX DATA-style 7" showFirstColumn="1" showLastColumn="1" showRowStripes="1" showColumnStripes="0"/>
</table>
</file>

<file path=xl/tables/table188.xml><?xml version="1.0" encoding="utf-8"?>
<table xmlns="http://schemas.openxmlformats.org/spreadsheetml/2006/main" id="188" name="Table_188" displayName="Table_188" ref="D12:E12" headerRowCount="0">
  <tableColumns count="2">
    <tableColumn id="1" name="Column1" dataDxfId="727">
      <calculatedColumnFormula>SUMIF('MCB EMI ISO BOX observations Ap'!J:J,B12,'MCB EMI ISO BOX observations Ap'!G:G)</calculatedColumnFormula>
    </tableColumn>
    <tableColumn id="2" name="Column2" dataDxfId="728">
      <calculatedColumnFormula>SUMIF('MCB EMI ISO BOX observations Ap'!J:J,B12,'MCB EMI ISO BOX observations Ap'!H:H)</calculatedColumnFormula>
    </tableColumn>
  </tableColumns>
  <tableStyleInfo name="Summary MCB EMI ISO BOX DATA-style 8" showFirstColumn="1" showLastColumn="1" showRowStripes="1" showColumnStripes="0"/>
</table>
</file>

<file path=xl/tables/table189.xml><?xml version="1.0" encoding="utf-8"?>
<table xmlns="http://schemas.openxmlformats.org/spreadsheetml/2006/main" id="189" name="Table_189" displayName="Table_189" ref="D15:E16" headerRowCount="0">
  <tableColumns count="2">
    <tableColumn id="1" name="Column1" dataDxfId="729">
      <calculatedColumnFormula>SUMIF('MCB EMI ISO BOX observations Ap'!J:J,B15,'MCB EMI ISO BOX observations Ap'!G:G)</calculatedColumnFormula>
    </tableColumn>
    <tableColumn id="2" name="Column2" dataDxfId="730">
      <calculatedColumnFormula>SUMIF('MCB EMI ISO BOX observations Ap'!J:J,B15,'MCB EMI ISO BOX observations Ap'!H:H)</calculatedColumnFormula>
    </tableColumn>
  </tableColumns>
  <tableStyleInfo name="Summary MCB EMI ISO BOX DATA-style 9" showFirstColumn="1" showLastColumn="1" showRowStripes="1" showColumnStripes="0"/>
</table>
</file>

<file path=xl/tables/table190.xml><?xml version="1.0" encoding="utf-8"?>
<table xmlns="http://schemas.openxmlformats.org/spreadsheetml/2006/main" id="190" name="Table_190" displayName="Table_190" ref="E17" headerRowCount="0">
  <tableColumns count="1">
    <tableColumn id="1" name="Column1" dataDxfId="731">
      <calculatedColumnFormula>SUMIF('MCB EMI ISO BOX observations Ap'!J:J,B17,'MCB EMI ISO BOX observations Ap'!H:H)</calculatedColumnFormula>
    </tableColumn>
  </tableColumns>
  <tableStyleInfo name="Summary MCB EMI ISO BOX DATA-style 10" showFirstColumn="1" showLastColumn="1" showRowStripes="1" showColumnStripes="0"/>
</table>
</file>

<file path=xl/tables/table191.xml><?xml version="1.0" encoding="utf-8"?>
<table xmlns="http://schemas.openxmlformats.org/spreadsheetml/2006/main" id="191" name="Table_191" displayName="Table_191" ref="K564:K573" headerRowCount="0">
  <tableColumns count="1">
    <tableColumn id="1" name="Column1" dataDxfId="732"/>
  </tableColumns>
  <tableStyleInfo name="MCB EMI ISO BOX observations Ap-style" showFirstColumn="1" showLastColumn="1" showRowStripes="1" showColumnStripes="0"/>
</table>
</file>

<file path=xl/tables/table192.xml><?xml version="1.0" encoding="utf-8"?>
<table xmlns="http://schemas.openxmlformats.org/spreadsheetml/2006/main" id="192" name="Table_192" displayName="Table_192" ref="V566:V574" headerRowCount="0">
  <tableColumns count="1">
    <tableColumn id="1" name="Column1" dataDxfId="733"/>
  </tableColumns>
  <tableStyleInfo name="MCB EMI ISO BOX observations Ap-style 2" showFirstColumn="1" showLastColumn="1" showRowStripes="1" showColumnStripes="0"/>
</table>
</file>

<file path=xl/tables/table193.xml><?xml version="1.0" encoding="utf-8"?>
<table xmlns="http://schemas.openxmlformats.org/spreadsheetml/2006/main" id="193" name="Table_193" displayName="Table_193" ref="W569:Z569" headerRowCount="0">
  <tableColumns count="4">
    <tableColumn id="1" name="Column1" dataDxfId="734"/>
    <tableColumn id="2" name="Column2" dataDxfId="735"/>
    <tableColumn id="3" name="Column3" dataDxfId="736"/>
    <tableColumn id="4" name="Column4" dataDxfId="737"/>
  </tableColumns>
  <tableStyleInfo name="MCB EMI ISO BOX observations Ap-style 3" showFirstColumn="1" showLastColumn="1" showRowStripes="1" showColumnStripes="0"/>
</table>
</file>

<file path=xl/tables/table194.xml><?xml version="1.0" encoding="utf-8"?>
<table xmlns="http://schemas.openxmlformats.org/spreadsheetml/2006/main" id="194" name="Table_194" displayName="Table_194" ref="L570:M571" headerRowCount="0">
  <tableColumns count="2">
    <tableColumn id="1" name="Column1" dataDxfId="738"/>
    <tableColumn id="2" name="Column2" dataDxfId="739"/>
  </tableColumns>
  <tableStyleInfo name="MCB EMI ISO BOX observations Ap-style 4" showFirstColumn="1" showLastColumn="1" showRowStripes="1" showColumnStripes="0"/>
</table>
</file>

<file path=xl/tables/table195.xml><?xml version="1.0" encoding="utf-8"?>
<table xmlns="http://schemas.openxmlformats.org/spreadsheetml/2006/main" id="195" name="Table_195" displayName="Table_195" ref="M572" headerRowCount="0">
  <tableColumns count="1">
    <tableColumn id="1" name="Column1" dataDxfId="740"/>
  </tableColumns>
  <tableStyleInfo name="MCB EMI ISO BOX observations Ap-style 5" showFirstColumn="1" showLastColumn="1" showRowStripes="1" showColumnStripes="0"/>
</table>
</file>

<file path=xl/tables/table196.xml><?xml version="1.0" encoding="utf-8"?>
<table xmlns="http://schemas.openxmlformats.org/spreadsheetml/2006/main" id="196" name="Table_196" displayName="Table_196" ref="R572:S572" headerRowCount="0">
  <tableColumns count="2">
    <tableColumn id="1" name="Column1" dataDxfId="741"/>
    <tableColumn id="2" name="Column2" dataDxfId="742"/>
  </tableColumns>
  <tableStyleInfo name="MCB EMI ISO BOX observations Ap-style 6" showFirstColumn="1" showLastColumn="1" showRowStripes="1" showColumnStripes="0"/>
</table>
</file>

<file path=xl/tables/table197.xml><?xml version="1.0" encoding="utf-8"?>
<table xmlns="http://schemas.openxmlformats.org/spreadsheetml/2006/main" id="197" name="Table_197" displayName="Table_197" ref="W572:Z573" headerRowCount="0">
  <tableColumns count="4">
    <tableColumn id="1" name="Column1" dataDxfId="743"/>
    <tableColumn id="2" name="Column2" dataDxfId="744"/>
    <tableColumn id="3" name="Column3" dataDxfId="745"/>
    <tableColumn id="4" name="Column4" dataDxfId="746"/>
  </tableColumns>
  <tableStyleInfo name="MCB EMI ISO BOX observations Ap-style 7" showFirstColumn="1" showLastColumn="1" showRowStripes="1" showColumnStripes="0"/>
</table>
</file>

<file path=xl/tables/table198.xml><?xml version="1.0" encoding="utf-8"?>
<table xmlns="http://schemas.openxmlformats.org/spreadsheetml/2006/main" id="198" name="Table_198" displayName="Table_198" ref="X574:Z574" headerRowCount="0">
  <tableColumns count="3">
    <tableColumn id="1" name="Column1" dataDxfId="747"/>
    <tableColumn id="2" name="Column2" dataDxfId="748"/>
    <tableColumn id="3" name="Column3" dataDxfId="749"/>
  </tableColumns>
  <tableStyleInfo name="MCB EMI ISO BOX observations Ap-style 8" showFirstColumn="1" showLastColumn="1" showRowStripes="1" showColumnStripes="0"/>
</table>
</file>

<file path=xl/tables/table199.xml><?xml version="1.0" encoding="utf-8"?>
<table xmlns="http://schemas.openxmlformats.org/spreadsheetml/2006/main" id="199" name="Table_199" displayName="Table_199" ref="L576:L578" headerRowCount="0">
  <tableColumns count="1">
    <tableColumn id="1" name="Column1" dataDxfId="750"/>
  </tableColumns>
  <tableStyleInfo name="MCB EMI ISO BOX observations Ap-style 9" showFirstColumn="1" showLastColumn="1" showRowStripes="1" showColumnStripes="0"/>
</table>
</file>

<file path=xl/tables/table200.xml><?xml version="1.0" encoding="utf-8"?>
<table xmlns="http://schemas.openxmlformats.org/spreadsheetml/2006/main" id="200" name="Table_200" displayName="Table_200" ref="W581:Z582" headerRowCount="0">
  <tableColumns count="4">
    <tableColumn id="1" name="Column1" dataDxfId="751"/>
    <tableColumn id="2" name="Column2" dataDxfId="752"/>
    <tableColumn id="3" name="Column3" dataDxfId="753"/>
    <tableColumn id="4" name="Column4" dataDxfId="754"/>
  </tableColumns>
  <tableStyleInfo name="MCB EMI ISO BOX observations Ap-style 10" showFirstColumn="1" showLastColumn="1" showRowStripes="1" showColumnStripes="0"/>
</table>
</file>

<file path=xl/tables/table201.xml><?xml version="1.0" encoding="utf-8"?>
<table xmlns="http://schemas.openxmlformats.org/spreadsheetml/2006/main" id="201" name="Table_201" displayName="Table_201" ref="M659" headerRowCount="0">
  <tableColumns count="1">
    <tableColumn id="1" name="Column1" dataDxfId="755"/>
  </tableColumns>
  <tableStyleInfo name="MCB EMI ISO BOX observations Ap-style 11" showFirstColumn="1" showLastColumn="1" showRowStripes="1" showColumnStripes="0"/>
</table>
</file>

<file path=xl/tables/table202.xml><?xml version="1.0" encoding="utf-8"?>
<table xmlns="http://schemas.openxmlformats.org/spreadsheetml/2006/main" id="202" name="Table_202" displayName="Table_202" ref="M677" headerRowCount="0">
  <tableColumns count="1">
    <tableColumn id="1" name="Column1" dataDxfId="756"/>
  </tableColumns>
  <tableStyleInfo name="MCB EMI ISO BOX observations Ap-style 12" showFirstColumn="1" showLastColumn="1" showRowStripes="1" showColumnStripes="0"/>
</table>
</file>

<file path=xl/tables/table203.xml><?xml version="1.0" encoding="utf-8"?>
<table xmlns="http://schemas.openxmlformats.org/spreadsheetml/2006/main" id="203" name="Table_203" displayName="Table_203" ref="M696" headerRowCount="0">
  <tableColumns count="1">
    <tableColumn id="1" name="Column1" dataDxfId="757"/>
  </tableColumns>
  <tableStyleInfo name="MCB EMI ISO BOX observations Ap-style 13" showFirstColumn="1" showLastColumn="1" showRowStripes="1" showColumnStripes="0"/>
</table>
</file>

<file path=xl/tables/table204.xml><?xml version="1.0" encoding="utf-8"?>
<table xmlns="http://schemas.openxmlformats.org/spreadsheetml/2006/main" id="204" name="Table_204" displayName="Table_204" ref="D6:D7" headerRowCount="0">
  <tableColumns count="1">
    <tableColumn id="1" name="Column1" dataDxfId="758">
      <calculatedColumnFormula>C6</calculatedColumnFormula>
    </tableColumn>
  </tableColumns>
  <tableStyleInfo name="Summary LOCO ANTENNA APR - SEP -style" showFirstColumn="1" showLastColumn="1" showRowStripes="1" showColumnStripes="0"/>
</table>
</file>

<file path=xl/tables/table205.xml><?xml version="1.0" encoding="utf-8"?>
<table xmlns="http://schemas.openxmlformats.org/spreadsheetml/2006/main" id="205" name="Table_205" displayName="Table_205" ref="C7:C8" headerRowCount="0">
  <tableColumns count="1">
    <tableColumn id="1" name="Column1" dataDxfId="759"/>
  </tableColumns>
  <tableStyleInfo name="Summary LOCO ANTENNA APR - SEP -style 2" showFirstColumn="1" showLastColumn="1" showRowStripes="1" showColumnStripes="0"/>
</table>
</file>

<file path=xl/tables/table206.xml><?xml version="1.0" encoding="utf-8"?>
<table xmlns="http://schemas.openxmlformats.org/spreadsheetml/2006/main" id="206" name="Table_206" displayName="Table_206" ref="E7:F7" headerRowCount="0">
  <tableColumns count="2">
    <tableColumn id="1" name="Column1" dataDxfId="760">
      <calculatedColumnFormula>D7/$D$8</calculatedColumnFormula>
    </tableColumn>
    <tableColumn id="2" name="Column2" dataDxfId="761">
      <calculatedColumnFormula>C7/D8</calculatedColumnFormula>
    </tableColumn>
  </tableColumns>
  <tableStyleInfo name="Summary LOCO ANTENNA APR - SEP -style 3" showFirstColumn="1" showLastColumn="1" showRowStripes="1" showColumnStripes="0"/>
</table>
</file>

<file path=xl/tables/table207.xml><?xml version="1.0" encoding="utf-8"?>
<table xmlns="http://schemas.openxmlformats.org/spreadsheetml/2006/main" id="207" name="Table_207" displayName="Table_207" ref="C8:C13" headerRowCount="0">
  <tableColumns count="1">
    <tableColumn id="1" name="Column1" dataDxfId="762"/>
  </tableColumns>
  <tableStyleInfo name="Summary of UBIU Data-style" showFirstColumn="1" showLastColumn="1" showRowStripes="1" showColumnStripes="0"/>
</table>
</file>

<file path=xl/tables/table208.xml><?xml version="1.0" encoding="utf-8"?>
<table xmlns="http://schemas.openxmlformats.org/spreadsheetml/2006/main" id="208" name="Table_208" displayName="Table_208" ref="C19:M36" headerRowCount="0">
  <tableColumns count="11">
    <tableColumn id="1" name="Column1" dataDxfId="763"/>
    <tableColumn id="2" name="Column2" dataDxfId="764"/>
    <tableColumn id="3" name="Column3" dataDxfId="765"/>
    <tableColumn id="4" name="Column4" dataDxfId="766"/>
    <tableColumn id="5" name="Column5" dataDxfId="767"/>
    <tableColumn id="6" name="Column6" dataDxfId="768"/>
    <tableColumn id="7" name="Column7" dataDxfId="769"/>
    <tableColumn id="8" name="Column8" dataDxfId="770"/>
    <tableColumn id="9" name="Column9" dataDxfId="771"/>
    <tableColumn id="10" name="Column10" dataDxfId="772"/>
    <tableColumn id="11" name="Column11" dataDxfId="773"/>
  </tableColumns>
  <tableStyleInfo name="Summary of UBIU Data-style 2" showFirstColumn="1" showLastColumn="1" showRowStripes="1" showColumnStripes="0"/>
</table>
</file>

<file path=xl/tables/table209.xml><?xml version="1.0" encoding="utf-8"?>
<table xmlns="http://schemas.openxmlformats.org/spreadsheetml/2006/main" id="209" name="Table_209" displayName="Table_209" ref="B11:B14" headerRowCount="0">
  <tableColumns count="1">
    <tableColumn id="1" name="Column1" dataDxfId="774"/>
  </tableColumns>
  <tableStyleInfo name="Summary of Pulse Generato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6F8F9"/>
      </a:lt1>
      <a:dk2>
        <a:srgbClr val="000000"/>
      </a:dk2>
      <a:lt2>
        <a:srgbClr val="F6F8F9"/>
      </a:lt2>
      <a:accent1>
        <a:srgbClr val="4285F4"/>
      </a:accent1>
      <a:accent2>
        <a:srgbClr val="EA4335"/>
      </a:accent2>
      <a:accent3>
        <a:srgbClr val="FBBC04"/>
      </a:accent3>
      <a:accent4>
        <a:srgbClr val="E6F8ED"/>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9" Type="http://schemas.openxmlformats.org/officeDocument/2006/relationships/table" Target="../tables/table16.xml"/><Relationship Id="rId8" Type="http://schemas.openxmlformats.org/officeDocument/2006/relationships/table" Target="../tables/table15.xml"/><Relationship Id="rId7" Type="http://schemas.openxmlformats.org/officeDocument/2006/relationships/table" Target="../tables/table14.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 Id="rId3" Type="http://schemas.openxmlformats.org/officeDocument/2006/relationships/table" Target="../tables/table10.xml"/><Relationship Id="rId2" Type="http://schemas.openxmlformats.org/officeDocument/2006/relationships/table" Target="../tables/table9.xml"/><Relationship Id="rId10" Type="http://schemas.openxmlformats.org/officeDocument/2006/relationships/table" Target="../tables/table17.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5" Type="http://schemas.openxmlformats.org/officeDocument/2006/relationships/table" Target="../tables/table21.xml"/><Relationship Id="rId4" Type="http://schemas.openxmlformats.org/officeDocument/2006/relationships/table" Target="../tables/table20.xml"/><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99" Type="http://schemas.openxmlformats.org/officeDocument/2006/relationships/table" Target="../tables/table125.xml"/><Relationship Id="rId98" Type="http://schemas.openxmlformats.org/officeDocument/2006/relationships/table" Target="../tables/table124.xml"/><Relationship Id="rId97" Type="http://schemas.openxmlformats.org/officeDocument/2006/relationships/table" Target="../tables/table123.xml"/><Relationship Id="rId96" Type="http://schemas.openxmlformats.org/officeDocument/2006/relationships/table" Target="../tables/table122.xml"/><Relationship Id="rId95" Type="http://schemas.openxmlformats.org/officeDocument/2006/relationships/table" Target="../tables/table121.xml"/><Relationship Id="rId94" Type="http://schemas.openxmlformats.org/officeDocument/2006/relationships/table" Target="../tables/table120.xml"/><Relationship Id="rId93" Type="http://schemas.openxmlformats.org/officeDocument/2006/relationships/table" Target="../tables/table119.xml"/><Relationship Id="rId92" Type="http://schemas.openxmlformats.org/officeDocument/2006/relationships/table" Target="../tables/table118.xml"/><Relationship Id="rId91" Type="http://schemas.openxmlformats.org/officeDocument/2006/relationships/table" Target="../tables/table117.xml"/><Relationship Id="rId90" Type="http://schemas.openxmlformats.org/officeDocument/2006/relationships/table" Target="../tables/table116.xml"/><Relationship Id="rId9" Type="http://schemas.openxmlformats.org/officeDocument/2006/relationships/table" Target="../tables/table35.xml"/><Relationship Id="rId89" Type="http://schemas.openxmlformats.org/officeDocument/2006/relationships/table" Target="../tables/table115.xml"/><Relationship Id="rId88" Type="http://schemas.openxmlformats.org/officeDocument/2006/relationships/table" Target="../tables/table114.xml"/><Relationship Id="rId87" Type="http://schemas.openxmlformats.org/officeDocument/2006/relationships/table" Target="../tables/table113.xml"/><Relationship Id="rId86" Type="http://schemas.openxmlformats.org/officeDocument/2006/relationships/table" Target="../tables/table112.xml"/><Relationship Id="rId85" Type="http://schemas.openxmlformats.org/officeDocument/2006/relationships/table" Target="../tables/table111.xml"/><Relationship Id="rId84" Type="http://schemas.openxmlformats.org/officeDocument/2006/relationships/table" Target="../tables/table110.xml"/><Relationship Id="rId83" Type="http://schemas.openxmlformats.org/officeDocument/2006/relationships/table" Target="../tables/table109.xml"/><Relationship Id="rId82" Type="http://schemas.openxmlformats.org/officeDocument/2006/relationships/table" Target="../tables/table108.xml"/><Relationship Id="rId81" Type="http://schemas.openxmlformats.org/officeDocument/2006/relationships/table" Target="../tables/table107.xml"/><Relationship Id="rId80" Type="http://schemas.openxmlformats.org/officeDocument/2006/relationships/table" Target="../tables/table106.xml"/><Relationship Id="rId8" Type="http://schemas.openxmlformats.org/officeDocument/2006/relationships/table" Target="../tables/table34.xml"/><Relationship Id="rId79" Type="http://schemas.openxmlformats.org/officeDocument/2006/relationships/table" Target="../tables/table105.xml"/><Relationship Id="rId78" Type="http://schemas.openxmlformats.org/officeDocument/2006/relationships/table" Target="../tables/table104.xml"/><Relationship Id="rId77" Type="http://schemas.openxmlformats.org/officeDocument/2006/relationships/table" Target="../tables/table103.xml"/><Relationship Id="rId76" Type="http://schemas.openxmlformats.org/officeDocument/2006/relationships/table" Target="../tables/table102.xml"/><Relationship Id="rId75" Type="http://schemas.openxmlformats.org/officeDocument/2006/relationships/table" Target="../tables/table101.xml"/><Relationship Id="rId74" Type="http://schemas.openxmlformats.org/officeDocument/2006/relationships/table" Target="../tables/table100.xml"/><Relationship Id="rId73" Type="http://schemas.openxmlformats.org/officeDocument/2006/relationships/table" Target="../tables/table99.xml"/><Relationship Id="rId72" Type="http://schemas.openxmlformats.org/officeDocument/2006/relationships/table" Target="../tables/table98.xml"/><Relationship Id="rId71" Type="http://schemas.openxmlformats.org/officeDocument/2006/relationships/table" Target="../tables/table97.xml"/><Relationship Id="rId70" Type="http://schemas.openxmlformats.org/officeDocument/2006/relationships/table" Target="../tables/table96.xml"/><Relationship Id="rId7" Type="http://schemas.openxmlformats.org/officeDocument/2006/relationships/table" Target="../tables/table33.xml"/><Relationship Id="rId69" Type="http://schemas.openxmlformats.org/officeDocument/2006/relationships/table" Target="../tables/table95.xml"/><Relationship Id="rId68" Type="http://schemas.openxmlformats.org/officeDocument/2006/relationships/table" Target="../tables/table94.xml"/><Relationship Id="rId67" Type="http://schemas.openxmlformats.org/officeDocument/2006/relationships/table" Target="../tables/table93.xml"/><Relationship Id="rId66" Type="http://schemas.openxmlformats.org/officeDocument/2006/relationships/table" Target="../tables/table92.xml"/><Relationship Id="rId65" Type="http://schemas.openxmlformats.org/officeDocument/2006/relationships/table" Target="../tables/table91.xml"/><Relationship Id="rId64" Type="http://schemas.openxmlformats.org/officeDocument/2006/relationships/table" Target="../tables/table90.xml"/><Relationship Id="rId63" Type="http://schemas.openxmlformats.org/officeDocument/2006/relationships/table" Target="../tables/table89.xml"/><Relationship Id="rId62" Type="http://schemas.openxmlformats.org/officeDocument/2006/relationships/table" Target="../tables/table88.xml"/><Relationship Id="rId61" Type="http://schemas.openxmlformats.org/officeDocument/2006/relationships/table" Target="../tables/table87.xml"/><Relationship Id="rId60" Type="http://schemas.openxmlformats.org/officeDocument/2006/relationships/table" Target="../tables/table86.xml"/><Relationship Id="rId6" Type="http://schemas.openxmlformats.org/officeDocument/2006/relationships/table" Target="../tables/table32.xml"/><Relationship Id="rId59" Type="http://schemas.openxmlformats.org/officeDocument/2006/relationships/table" Target="../tables/table85.xml"/><Relationship Id="rId58" Type="http://schemas.openxmlformats.org/officeDocument/2006/relationships/table" Target="../tables/table84.xml"/><Relationship Id="rId57" Type="http://schemas.openxmlformats.org/officeDocument/2006/relationships/table" Target="../tables/table83.xml"/><Relationship Id="rId56" Type="http://schemas.openxmlformats.org/officeDocument/2006/relationships/table" Target="../tables/table82.xml"/><Relationship Id="rId55" Type="http://schemas.openxmlformats.org/officeDocument/2006/relationships/table" Target="../tables/table81.xml"/><Relationship Id="rId54" Type="http://schemas.openxmlformats.org/officeDocument/2006/relationships/table" Target="../tables/table80.xml"/><Relationship Id="rId53" Type="http://schemas.openxmlformats.org/officeDocument/2006/relationships/table" Target="../tables/table79.xml"/><Relationship Id="rId52" Type="http://schemas.openxmlformats.org/officeDocument/2006/relationships/table" Target="../tables/table78.xml"/><Relationship Id="rId51" Type="http://schemas.openxmlformats.org/officeDocument/2006/relationships/table" Target="../tables/table77.xml"/><Relationship Id="rId50" Type="http://schemas.openxmlformats.org/officeDocument/2006/relationships/table" Target="../tables/table76.xml"/><Relationship Id="rId5" Type="http://schemas.openxmlformats.org/officeDocument/2006/relationships/table" Target="../tables/table31.xml"/><Relationship Id="rId49" Type="http://schemas.openxmlformats.org/officeDocument/2006/relationships/table" Target="../tables/table75.xml"/><Relationship Id="rId48" Type="http://schemas.openxmlformats.org/officeDocument/2006/relationships/table" Target="../tables/table74.xml"/><Relationship Id="rId47" Type="http://schemas.openxmlformats.org/officeDocument/2006/relationships/table" Target="../tables/table73.xml"/><Relationship Id="rId46" Type="http://schemas.openxmlformats.org/officeDocument/2006/relationships/table" Target="../tables/table72.xml"/><Relationship Id="rId45" Type="http://schemas.openxmlformats.org/officeDocument/2006/relationships/table" Target="../tables/table71.xml"/><Relationship Id="rId44" Type="http://schemas.openxmlformats.org/officeDocument/2006/relationships/table" Target="../tables/table70.xml"/><Relationship Id="rId43" Type="http://schemas.openxmlformats.org/officeDocument/2006/relationships/table" Target="../tables/table69.xml"/><Relationship Id="rId42" Type="http://schemas.openxmlformats.org/officeDocument/2006/relationships/table" Target="../tables/table68.xml"/><Relationship Id="rId41" Type="http://schemas.openxmlformats.org/officeDocument/2006/relationships/table" Target="../tables/table67.xml"/><Relationship Id="rId40" Type="http://schemas.openxmlformats.org/officeDocument/2006/relationships/table" Target="../tables/table66.xml"/><Relationship Id="rId4" Type="http://schemas.openxmlformats.org/officeDocument/2006/relationships/table" Target="../tables/table30.xml"/><Relationship Id="rId39" Type="http://schemas.openxmlformats.org/officeDocument/2006/relationships/table" Target="../tables/table65.xml"/><Relationship Id="rId38" Type="http://schemas.openxmlformats.org/officeDocument/2006/relationships/table" Target="../tables/table64.xml"/><Relationship Id="rId37" Type="http://schemas.openxmlformats.org/officeDocument/2006/relationships/table" Target="../tables/table63.xml"/><Relationship Id="rId36" Type="http://schemas.openxmlformats.org/officeDocument/2006/relationships/table" Target="../tables/table62.xml"/><Relationship Id="rId35" Type="http://schemas.openxmlformats.org/officeDocument/2006/relationships/table" Target="../tables/table61.xml"/><Relationship Id="rId34" Type="http://schemas.openxmlformats.org/officeDocument/2006/relationships/table" Target="../tables/table60.xml"/><Relationship Id="rId33" Type="http://schemas.openxmlformats.org/officeDocument/2006/relationships/table" Target="../tables/table59.xml"/><Relationship Id="rId32" Type="http://schemas.openxmlformats.org/officeDocument/2006/relationships/table" Target="../tables/table58.xml"/><Relationship Id="rId31" Type="http://schemas.openxmlformats.org/officeDocument/2006/relationships/table" Target="../tables/table57.xml"/><Relationship Id="rId30" Type="http://schemas.openxmlformats.org/officeDocument/2006/relationships/table" Target="../tables/table56.xml"/><Relationship Id="rId3" Type="http://schemas.openxmlformats.org/officeDocument/2006/relationships/table" Target="../tables/table29.xml"/><Relationship Id="rId29" Type="http://schemas.openxmlformats.org/officeDocument/2006/relationships/table" Target="../tables/table55.xml"/><Relationship Id="rId28" Type="http://schemas.openxmlformats.org/officeDocument/2006/relationships/table" Target="../tables/table54.xml"/><Relationship Id="rId27" Type="http://schemas.openxmlformats.org/officeDocument/2006/relationships/table" Target="../tables/table53.xml"/><Relationship Id="rId26" Type="http://schemas.openxmlformats.org/officeDocument/2006/relationships/table" Target="../tables/table52.xml"/><Relationship Id="rId25" Type="http://schemas.openxmlformats.org/officeDocument/2006/relationships/table" Target="../tables/table51.xml"/><Relationship Id="rId24" Type="http://schemas.openxmlformats.org/officeDocument/2006/relationships/table" Target="../tables/table50.xml"/><Relationship Id="rId23" Type="http://schemas.openxmlformats.org/officeDocument/2006/relationships/table" Target="../tables/table49.xml"/><Relationship Id="rId22" Type="http://schemas.openxmlformats.org/officeDocument/2006/relationships/table" Target="../tables/table48.xml"/><Relationship Id="rId21" Type="http://schemas.openxmlformats.org/officeDocument/2006/relationships/table" Target="../tables/table47.xml"/><Relationship Id="rId20" Type="http://schemas.openxmlformats.org/officeDocument/2006/relationships/table" Target="../tables/table46.xml"/><Relationship Id="rId2" Type="http://schemas.openxmlformats.org/officeDocument/2006/relationships/table" Target="../tables/table28.xml"/><Relationship Id="rId19" Type="http://schemas.openxmlformats.org/officeDocument/2006/relationships/table" Target="../tables/table45.xml"/><Relationship Id="rId18" Type="http://schemas.openxmlformats.org/officeDocument/2006/relationships/table" Target="../tables/table44.xml"/><Relationship Id="rId17" Type="http://schemas.openxmlformats.org/officeDocument/2006/relationships/table" Target="../tables/table43.xml"/><Relationship Id="rId16" Type="http://schemas.openxmlformats.org/officeDocument/2006/relationships/table" Target="../tables/table42.xml"/><Relationship Id="rId154" Type="http://schemas.openxmlformats.org/officeDocument/2006/relationships/table" Target="../tables/table180.xml"/><Relationship Id="rId153" Type="http://schemas.openxmlformats.org/officeDocument/2006/relationships/table" Target="../tables/table179.xml"/><Relationship Id="rId152" Type="http://schemas.openxmlformats.org/officeDocument/2006/relationships/table" Target="../tables/table178.xml"/><Relationship Id="rId151" Type="http://schemas.openxmlformats.org/officeDocument/2006/relationships/table" Target="../tables/table177.xml"/><Relationship Id="rId150" Type="http://schemas.openxmlformats.org/officeDocument/2006/relationships/table" Target="../tables/table176.xml"/><Relationship Id="rId15" Type="http://schemas.openxmlformats.org/officeDocument/2006/relationships/table" Target="../tables/table41.xml"/><Relationship Id="rId149" Type="http://schemas.openxmlformats.org/officeDocument/2006/relationships/table" Target="../tables/table175.xml"/><Relationship Id="rId148" Type="http://schemas.openxmlformats.org/officeDocument/2006/relationships/table" Target="../tables/table174.xml"/><Relationship Id="rId147" Type="http://schemas.openxmlformats.org/officeDocument/2006/relationships/table" Target="../tables/table173.xml"/><Relationship Id="rId146" Type="http://schemas.openxmlformats.org/officeDocument/2006/relationships/table" Target="../tables/table172.xml"/><Relationship Id="rId145" Type="http://schemas.openxmlformats.org/officeDocument/2006/relationships/table" Target="../tables/table171.xml"/><Relationship Id="rId144" Type="http://schemas.openxmlformats.org/officeDocument/2006/relationships/table" Target="../tables/table170.xml"/><Relationship Id="rId143" Type="http://schemas.openxmlformats.org/officeDocument/2006/relationships/table" Target="../tables/table169.xml"/><Relationship Id="rId142" Type="http://schemas.openxmlformats.org/officeDocument/2006/relationships/table" Target="../tables/table168.xml"/><Relationship Id="rId141" Type="http://schemas.openxmlformats.org/officeDocument/2006/relationships/table" Target="../tables/table167.xml"/><Relationship Id="rId140" Type="http://schemas.openxmlformats.org/officeDocument/2006/relationships/table" Target="../tables/table166.xml"/><Relationship Id="rId14" Type="http://schemas.openxmlformats.org/officeDocument/2006/relationships/table" Target="../tables/table40.xml"/><Relationship Id="rId139" Type="http://schemas.openxmlformats.org/officeDocument/2006/relationships/table" Target="../tables/table165.xml"/><Relationship Id="rId138" Type="http://schemas.openxmlformats.org/officeDocument/2006/relationships/table" Target="../tables/table164.xml"/><Relationship Id="rId137" Type="http://schemas.openxmlformats.org/officeDocument/2006/relationships/table" Target="../tables/table163.xml"/><Relationship Id="rId136" Type="http://schemas.openxmlformats.org/officeDocument/2006/relationships/table" Target="../tables/table162.xml"/><Relationship Id="rId135" Type="http://schemas.openxmlformats.org/officeDocument/2006/relationships/table" Target="../tables/table161.xml"/><Relationship Id="rId134" Type="http://schemas.openxmlformats.org/officeDocument/2006/relationships/table" Target="../tables/table160.xml"/><Relationship Id="rId133" Type="http://schemas.openxmlformats.org/officeDocument/2006/relationships/table" Target="../tables/table159.xml"/><Relationship Id="rId132" Type="http://schemas.openxmlformats.org/officeDocument/2006/relationships/table" Target="../tables/table158.xml"/><Relationship Id="rId131" Type="http://schemas.openxmlformats.org/officeDocument/2006/relationships/table" Target="../tables/table157.xml"/><Relationship Id="rId130" Type="http://schemas.openxmlformats.org/officeDocument/2006/relationships/table" Target="../tables/table156.xml"/><Relationship Id="rId13" Type="http://schemas.openxmlformats.org/officeDocument/2006/relationships/table" Target="../tables/table39.xml"/><Relationship Id="rId129" Type="http://schemas.openxmlformats.org/officeDocument/2006/relationships/table" Target="../tables/table155.xml"/><Relationship Id="rId128" Type="http://schemas.openxmlformats.org/officeDocument/2006/relationships/table" Target="../tables/table154.xml"/><Relationship Id="rId127" Type="http://schemas.openxmlformats.org/officeDocument/2006/relationships/table" Target="../tables/table153.xml"/><Relationship Id="rId126" Type="http://schemas.openxmlformats.org/officeDocument/2006/relationships/table" Target="../tables/table152.xml"/><Relationship Id="rId125" Type="http://schemas.openxmlformats.org/officeDocument/2006/relationships/table" Target="../tables/table151.xml"/><Relationship Id="rId124" Type="http://schemas.openxmlformats.org/officeDocument/2006/relationships/table" Target="../tables/table150.xml"/><Relationship Id="rId123" Type="http://schemas.openxmlformats.org/officeDocument/2006/relationships/table" Target="../tables/table149.xml"/><Relationship Id="rId122" Type="http://schemas.openxmlformats.org/officeDocument/2006/relationships/table" Target="../tables/table148.xml"/><Relationship Id="rId121" Type="http://schemas.openxmlformats.org/officeDocument/2006/relationships/table" Target="../tables/table147.xml"/><Relationship Id="rId120" Type="http://schemas.openxmlformats.org/officeDocument/2006/relationships/table" Target="../tables/table146.xml"/><Relationship Id="rId12" Type="http://schemas.openxmlformats.org/officeDocument/2006/relationships/table" Target="../tables/table38.xml"/><Relationship Id="rId119" Type="http://schemas.openxmlformats.org/officeDocument/2006/relationships/table" Target="../tables/table145.xml"/><Relationship Id="rId118" Type="http://schemas.openxmlformats.org/officeDocument/2006/relationships/table" Target="../tables/table144.xml"/><Relationship Id="rId117" Type="http://schemas.openxmlformats.org/officeDocument/2006/relationships/table" Target="../tables/table143.xml"/><Relationship Id="rId116" Type="http://schemas.openxmlformats.org/officeDocument/2006/relationships/table" Target="../tables/table142.xml"/><Relationship Id="rId115" Type="http://schemas.openxmlformats.org/officeDocument/2006/relationships/table" Target="../tables/table141.xml"/><Relationship Id="rId114" Type="http://schemas.openxmlformats.org/officeDocument/2006/relationships/table" Target="../tables/table140.xml"/><Relationship Id="rId113" Type="http://schemas.openxmlformats.org/officeDocument/2006/relationships/table" Target="../tables/table139.xml"/><Relationship Id="rId112" Type="http://schemas.openxmlformats.org/officeDocument/2006/relationships/table" Target="../tables/table138.xml"/><Relationship Id="rId111" Type="http://schemas.openxmlformats.org/officeDocument/2006/relationships/table" Target="../tables/table137.xml"/><Relationship Id="rId110" Type="http://schemas.openxmlformats.org/officeDocument/2006/relationships/table" Target="../tables/table136.xml"/><Relationship Id="rId11" Type="http://schemas.openxmlformats.org/officeDocument/2006/relationships/table" Target="../tables/table37.xml"/><Relationship Id="rId109" Type="http://schemas.openxmlformats.org/officeDocument/2006/relationships/table" Target="../tables/table135.xml"/><Relationship Id="rId108" Type="http://schemas.openxmlformats.org/officeDocument/2006/relationships/table" Target="../tables/table134.xml"/><Relationship Id="rId107" Type="http://schemas.openxmlformats.org/officeDocument/2006/relationships/table" Target="../tables/table133.xml"/><Relationship Id="rId106" Type="http://schemas.openxmlformats.org/officeDocument/2006/relationships/table" Target="../tables/table132.xml"/><Relationship Id="rId105" Type="http://schemas.openxmlformats.org/officeDocument/2006/relationships/table" Target="../tables/table131.xml"/><Relationship Id="rId104" Type="http://schemas.openxmlformats.org/officeDocument/2006/relationships/table" Target="../tables/table130.xml"/><Relationship Id="rId103" Type="http://schemas.openxmlformats.org/officeDocument/2006/relationships/table" Target="../tables/table129.xml"/><Relationship Id="rId102" Type="http://schemas.openxmlformats.org/officeDocument/2006/relationships/table" Target="../tables/table128.xml"/><Relationship Id="rId101" Type="http://schemas.openxmlformats.org/officeDocument/2006/relationships/table" Target="../tables/table127.xml"/><Relationship Id="rId100" Type="http://schemas.openxmlformats.org/officeDocument/2006/relationships/table" Target="../tables/table126.xml"/><Relationship Id="rId10" Type="http://schemas.openxmlformats.org/officeDocument/2006/relationships/table" Target="../tables/table36.xml"/><Relationship Id="rId1" Type="http://schemas.openxmlformats.org/officeDocument/2006/relationships/table" Target="../tables/table27.xml"/></Relationships>
</file>

<file path=xl/worksheets/_rels/sheet15.xml.rels><?xml version="1.0" encoding="UTF-8" standalone="yes"?>
<Relationships xmlns="http://schemas.openxmlformats.org/package/2006/relationships"><Relationship Id="rId9" Type="http://schemas.openxmlformats.org/officeDocument/2006/relationships/table" Target="../tables/table188.xml"/><Relationship Id="rId8" Type="http://schemas.openxmlformats.org/officeDocument/2006/relationships/table" Target="../tables/table187.xml"/><Relationship Id="rId7" Type="http://schemas.openxmlformats.org/officeDocument/2006/relationships/table" Target="../tables/table186.xml"/><Relationship Id="rId6" Type="http://schemas.openxmlformats.org/officeDocument/2006/relationships/table" Target="../tables/table185.xml"/><Relationship Id="rId5" Type="http://schemas.openxmlformats.org/officeDocument/2006/relationships/table" Target="../tables/table184.xml"/><Relationship Id="rId4" Type="http://schemas.openxmlformats.org/officeDocument/2006/relationships/table" Target="../tables/table183.xml"/><Relationship Id="rId3" Type="http://schemas.openxmlformats.org/officeDocument/2006/relationships/table" Target="../tables/table182.xml"/><Relationship Id="rId2" Type="http://schemas.openxmlformats.org/officeDocument/2006/relationships/table" Target="../tables/table181.xml"/><Relationship Id="rId11" Type="http://schemas.openxmlformats.org/officeDocument/2006/relationships/table" Target="../tables/table190.xml"/><Relationship Id="rId10" Type="http://schemas.openxmlformats.org/officeDocument/2006/relationships/table" Target="../tables/table189.x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9" Type="http://schemas.openxmlformats.org/officeDocument/2006/relationships/table" Target="../tables/table199.xml"/><Relationship Id="rId8" Type="http://schemas.openxmlformats.org/officeDocument/2006/relationships/table" Target="../tables/table198.xml"/><Relationship Id="rId7" Type="http://schemas.openxmlformats.org/officeDocument/2006/relationships/table" Target="../tables/table197.xml"/><Relationship Id="rId6" Type="http://schemas.openxmlformats.org/officeDocument/2006/relationships/table" Target="../tables/table196.xml"/><Relationship Id="rId5" Type="http://schemas.openxmlformats.org/officeDocument/2006/relationships/table" Target="../tables/table195.xml"/><Relationship Id="rId4" Type="http://schemas.openxmlformats.org/officeDocument/2006/relationships/table" Target="../tables/table194.xml"/><Relationship Id="rId3" Type="http://schemas.openxmlformats.org/officeDocument/2006/relationships/table" Target="../tables/table193.xml"/><Relationship Id="rId2" Type="http://schemas.openxmlformats.org/officeDocument/2006/relationships/table" Target="../tables/table192.xml"/><Relationship Id="rId13" Type="http://schemas.openxmlformats.org/officeDocument/2006/relationships/table" Target="../tables/table203.xml"/><Relationship Id="rId12" Type="http://schemas.openxmlformats.org/officeDocument/2006/relationships/table" Target="../tables/table202.xml"/><Relationship Id="rId11" Type="http://schemas.openxmlformats.org/officeDocument/2006/relationships/table" Target="../tables/table201.xml"/><Relationship Id="rId10" Type="http://schemas.openxmlformats.org/officeDocument/2006/relationships/table" Target="../tables/table200.xml"/><Relationship Id="rId1" Type="http://schemas.openxmlformats.org/officeDocument/2006/relationships/table" Target="../tables/table191.xml"/></Relationships>
</file>

<file path=xl/worksheets/_rels/sheet17.xml.rels><?xml version="1.0" encoding="UTF-8" standalone="yes"?>
<Relationships xmlns="http://schemas.openxmlformats.org/package/2006/relationships"><Relationship Id="rId4" Type="http://schemas.openxmlformats.org/officeDocument/2006/relationships/table" Target="../tables/table206.xml"/><Relationship Id="rId3" Type="http://schemas.openxmlformats.org/officeDocument/2006/relationships/table" Target="../tables/table205.xml"/><Relationship Id="rId2" Type="http://schemas.openxmlformats.org/officeDocument/2006/relationships/table" Target="../tables/table204.xml"/><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08.xml"/><Relationship Id="rId2" Type="http://schemas.openxmlformats.org/officeDocument/2006/relationships/table" Target="../tables/table207.xml"/><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209.xml"/><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A597"/>
  <sheetViews>
    <sheetView zoomScale="85" zoomScaleNormal="85" workbookViewId="0">
      <selection activeCell="H9" sqref="H9"/>
    </sheetView>
  </sheetViews>
  <sheetFormatPr defaultColWidth="12.6363636363636" defaultRowHeight="15.75" customHeight="1"/>
  <cols>
    <col min="1" max="1" width="2.54545454545455" customWidth="1"/>
    <col min="2" max="2" width="29.0909090909091" customWidth="1"/>
    <col min="3" max="3" width="16.0909090909091" customWidth="1"/>
    <col min="4" max="4" width="15.0909090909091" customWidth="1"/>
    <col min="5" max="5" width="14.6363636363636" customWidth="1"/>
    <col min="6" max="6" width="20.3636363636364" customWidth="1"/>
    <col min="7" max="7" width="15.7272727272727" customWidth="1"/>
    <col min="8" max="8" width="17.3636363636364" customWidth="1"/>
    <col min="9" max="9" width="24.5454545454545" customWidth="1"/>
    <col min="10" max="10" width="10" customWidth="1"/>
    <col min="11" max="11" width="12.2727272727273" customWidth="1"/>
    <col min="12" max="12" width="13.0909090909091" customWidth="1"/>
    <col min="13" max="13" width="19.7272727272727" customWidth="1"/>
    <col min="14" max="14" width="56.6363636363636" customWidth="1"/>
    <col min="15" max="15" width="75.6363636363636" customWidth="1"/>
    <col min="16" max="16" width="63" customWidth="1"/>
    <col min="17" max="17" width="72" customWidth="1"/>
    <col min="18" max="18" width="57" customWidth="1"/>
    <col min="19" max="19" width="15.7272727272727" customWidth="1"/>
    <col min="21" max="21" width="85.9090909090909" customWidth="1"/>
    <col min="22" max="22" width="17.0909090909091" customWidth="1"/>
    <col min="24" max="24" width="16.3636363636364" customWidth="1"/>
    <col min="25" max="25" width="27.2727272727273" customWidth="1"/>
    <col min="26" max="26" width="20.0909090909091" customWidth="1"/>
  </cols>
  <sheetData>
    <row r="1" ht="30" customHeight="1" spans="1:27">
      <c r="A1" s="668" t="s">
        <v>0</v>
      </c>
      <c r="B1" s="83"/>
      <c r="C1" s="83"/>
      <c r="D1" s="83"/>
      <c r="E1" s="83"/>
      <c r="F1" s="83"/>
      <c r="G1" s="83"/>
      <c r="H1" s="83"/>
      <c r="I1" s="83"/>
      <c r="J1" s="83"/>
      <c r="K1" s="83"/>
      <c r="L1" s="83"/>
      <c r="M1" s="83"/>
      <c r="N1" s="84"/>
      <c r="O1" s="72"/>
      <c r="T1" s="72"/>
      <c r="Z1" s="72"/>
    </row>
    <row r="2" ht="12" customHeight="1" spans="1:27">
      <c r="A2" s="669"/>
      <c r="B2" s="669"/>
      <c r="C2" s="669"/>
      <c r="D2" s="669"/>
      <c r="E2" s="669"/>
      <c r="F2" s="669"/>
      <c r="G2" s="669"/>
      <c r="H2" s="669"/>
      <c r="I2" s="669"/>
      <c r="J2" s="669"/>
      <c r="K2" s="669"/>
      <c r="L2" s="669"/>
      <c r="M2" s="669"/>
      <c r="O2" s="72"/>
      <c r="T2" s="72"/>
      <c r="Z2" s="72"/>
    </row>
    <row r="3" ht="34.5" customHeight="1" spans="1:27">
      <c r="B3" s="434" t="s">
        <v>1</v>
      </c>
      <c r="C3" s="434" t="s">
        <v>2</v>
      </c>
      <c r="D3" s="434" t="s">
        <v>3</v>
      </c>
      <c r="E3" s="434" t="s">
        <v>4</v>
      </c>
      <c r="F3" s="434" t="s">
        <v>5</v>
      </c>
      <c r="G3" s="145" t="s">
        <v>6</v>
      </c>
      <c r="I3" s="576" t="s">
        <v>7</v>
      </c>
      <c r="J3" s="576" t="s">
        <v>8</v>
      </c>
      <c r="K3" s="576" t="s">
        <v>9</v>
      </c>
      <c r="L3" s="576" t="s">
        <v>10</v>
      </c>
      <c r="M3" s="577" t="s">
        <v>11</v>
      </c>
      <c r="T3" s="72"/>
      <c r="Z3" s="72"/>
    </row>
    <row r="4" ht="27" customHeight="1" spans="1:27">
      <c r="B4" s="391" t="s">
        <v>12</v>
      </c>
      <c r="C4" s="619">
        <f t="shared" ref="C4:E4" si="0">SUM(C5:C9)</f>
        <v>2055</v>
      </c>
      <c r="D4" s="619">
        <f t="shared" si="0"/>
        <v>1585</v>
      </c>
      <c r="E4" s="619">
        <f t="shared" si="0"/>
        <v>470</v>
      </c>
      <c r="F4" s="620">
        <f t="shared" ref="F4:F9" si="1">D4/C4</f>
        <v>0.771289537712895</v>
      </c>
      <c r="G4" s="620">
        <f t="shared" ref="G4:G9" si="2">E4/C4</f>
        <v>0.228710462287105</v>
      </c>
      <c r="I4" s="126" t="s">
        <v>13</v>
      </c>
      <c r="J4" s="103">
        <v>246</v>
      </c>
      <c r="K4" s="103">
        <f>J4</f>
        <v>246</v>
      </c>
      <c r="L4" s="104">
        <f t="shared" ref="L4:L6" si="3">K4/$K$6</f>
        <v>0.523404255319149</v>
      </c>
      <c r="M4" s="104">
        <f t="shared" ref="M4:M6" si="4">J4/$K$6</f>
        <v>0.523404255319149</v>
      </c>
      <c r="T4" s="72"/>
      <c r="Z4" s="72"/>
    </row>
    <row r="5" ht="27" customHeight="1" spans="1:27">
      <c r="B5" s="670" t="s">
        <v>14</v>
      </c>
      <c r="C5" s="103">
        <v>1822</v>
      </c>
      <c r="D5" s="103">
        <v>1406</v>
      </c>
      <c r="E5" s="103">
        <v>416</v>
      </c>
      <c r="F5" s="104">
        <f t="shared" si="1"/>
        <v>0.771679473106476</v>
      </c>
      <c r="G5" s="626">
        <f t="shared" si="2"/>
        <v>0.228320526893524</v>
      </c>
      <c r="I5" s="126" t="s">
        <v>15</v>
      </c>
      <c r="J5" s="103">
        <v>216</v>
      </c>
      <c r="K5" s="103">
        <f t="shared" ref="K5:K6" si="5">K4+J5</f>
        <v>462</v>
      </c>
      <c r="L5" s="104">
        <f t="shared" si="3"/>
        <v>0.982978723404255</v>
      </c>
      <c r="M5" s="104">
        <f t="shared" si="4"/>
        <v>0.459574468085106</v>
      </c>
      <c r="T5" s="72"/>
      <c r="Z5" s="72"/>
    </row>
    <row r="6" ht="27" customHeight="1" spans="1:27">
      <c r="B6" s="670" t="s">
        <v>16</v>
      </c>
      <c r="C6" s="103">
        <v>135</v>
      </c>
      <c r="D6" s="103">
        <v>102</v>
      </c>
      <c r="E6" s="103">
        <v>33</v>
      </c>
      <c r="F6" s="104">
        <f t="shared" si="1"/>
        <v>0.755555555555556</v>
      </c>
      <c r="G6" s="626">
        <f t="shared" si="2"/>
        <v>0.244444444444444</v>
      </c>
      <c r="I6" s="126" t="s">
        <v>17</v>
      </c>
      <c r="J6" s="103">
        <v>8</v>
      </c>
      <c r="K6" s="103">
        <f t="shared" si="5"/>
        <v>470</v>
      </c>
      <c r="L6" s="104">
        <f t="shared" si="3"/>
        <v>1</v>
      </c>
      <c r="M6" s="104">
        <f t="shared" si="4"/>
        <v>0.0170212765957447</v>
      </c>
      <c r="T6" s="72"/>
      <c r="Z6" s="72"/>
    </row>
    <row r="7" ht="28.5" customHeight="1" spans="1:27">
      <c r="B7" s="670" t="s">
        <v>18</v>
      </c>
      <c r="C7" s="103">
        <v>58</v>
      </c>
      <c r="D7" s="103">
        <v>44</v>
      </c>
      <c r="E7" s="103">
        <v>14</v>
      </c>
      <c r="F7" s="104">
        <f t="shared" si="1"/>
        <v>0.758620689655172</v>
      </c>
      <c r="G7" s="626">
        <f t="shared" si="2"/>
        <v>0.241379310344828</v>
      </c>
      <c r="T7" s="72"/>
      <c r="Z7" s="72"/>
    </row>
    <row r="8" ht="28.5" customHeight="1" spans="1:27">
      <c r="A8" s="192"/>
      <c r="B8" s="670" t="s">
        <v>19</v>
      </c>
      <c r="C8" s="103">
        <v>33</v>
      </c>
      <c r="D8" s="103">
        <v>29</v>
      </c>
      <c r="E8" s="103">
        <v>4</v>
      </c>
      <c r="F8" s="104">
        <f t="shared" si="1"/>
        <v>0.878787878787879</v>
      </c>
      <c r="G8" s="626">
        <f t="shared" si="2"/>
        <v>0.121212121212121</v>
      </c>
      <c r="I8" s="144"/>
      <c r="J8" s="144"/>
      <c r="T8" s="72"/>
      <c r="Z8" s="72"/>
    </row>
    <row r="9" ht="28.5" customHeight="1" spans="1:27">
      <c r="A9" s="192"/>
      <c r="B9" s="670" t="s">
        <v>20</v>
      </c>
      <c r="C9" s="103">
        <v>7</v>
      </c>
      <c r="D9" s="103">
        <v>4</v>
      </c>
      <c r="E9" s="103">
        <v>3</v>
      </c>
      <c r="F9" s="104">
        <f t="shared" si="1"/>
        <v>0.571428571428571</v>
      </c>
      <c r="G9" s="626">
        <f t="shared" si="2"/>
        <v>0.428571428571429</v>
      </c>
      <c r="I9" s="192"/>
      <c r="J9" s="192"/>
      <c r="T9" s="72"/>
      <c r="Z9" s="72"/>
    </row>
    <row r="10" ht="12.5" spans="1:27">
      <c r="A10" s="192"/>
      <c r="I10" s="68"/>
      <c r="J10" s="192"/>
      <c r="T10" s="72"/>
      <c r="Z10" s="72"/>
    </row>
    <row r="11" ht="13" spans="1:27">
      <c r="A11" s="192"/>
      <c r="B11" s="144"/>
      <c r="C11" s="600"/>
      <c r="D11" s="600"/>
      <c r="E11" s="600"/>
      <c r="F11" s="671"/>
      <c r="G11" s="671"/>
      <c r="I11" s="192"/>
      <c r="J11" s="192"/>
      <c r="T11" s="72"/>
      <c r="Z11" s="72"/>
    </row>
    <row r="12" ht="37.5" customHeight="1" spans="1:27">
      <c r="A12" s="192"/>
      <c r="B12" s="99" t="s">
        <v>21</v>
      </c>
      <c r="C12" s="99" t="s">
        <v>22</v>
      </c>
      <c r="D12" s="100" t="s">
        <v>23</v>
      </c>
      <c r="E12" s="100" t="s">
        <v>10</v>
      </c>
      <c r="F12" s="101" t="s">
        <v>24</v>
      </c>
      <c r="G12" s="155"/>
      <c r="H12" s="155"/>
      <c r="I12" s="155"/>
      <c r="J12" s="155"/>
      <c r="O12" s="72"/>
      <c r="T12" s="72"/>
      <c r="Z12" s="72"/>
    </row>
    <row r="13" ht="29.25" customHeight="1" spans="1:27">
      <c r="A13" s="144"/>
      <c r="B13" s="126" t="s">
        <v>25</v>
      </c>
      <c r="C13" s="127">
        <v>122</v>
      </c>
      <c r="D13" s="67">
        <v>122</v>
      </c>
      <c r="E13" s="125">
        <f t="shared" ref="E13:E27" si="6">D13/$D$27</f>
        <v>0.259574468085106</v>
      </c>
      <c r="F13" s="125">
        <f t="shared" ref="F13:F27" si="7">C13/$D$27</f>
        <v>0.259574468085106</v>
      </c>
      <c r="H13" s="144"/>
      <c r="I13" s="192"/>
      <c r="J13" s="192"/>
      <c r="M13" s="64"/>
      <c r="N13" s="64"/>
      <c r="O13" s="142"/>
      <c r="P13" s="64"/>
      <c r="Q13" s="64"/>
      <c r="R13" s="64"/>
      <c r="S13" s="64"/>
      <c r="T13" s="142"/>
      <c r="U13" s="64"/>
      <c r="V13" s="64"/>
      <c r="W13" s="64"/>
      <c r="X13" s="64"/>
      <c r="Y13" s="64"/>
      <c r="Z13" s="142"/>
      <c r="AA13" s="64"/>
    </row>
    <row r="14" ht="29.25" customHeight="1" spans="1:27">
      <c r="B14" s="126" t="s">
        <v>26</v>
      </c>
      <c r="C14" s="127">
        <v>94</v>
      </c>
      <c r="D14" s="67">
        <f t="shared" ref="D14:D27" si="8">D13+C14</f>
        <v>216</v>
      </c>
      <c r="E14" s="125">
        <f t="shared" si="6"/>
        <v>0.459574468085106</v>
      </c>
      <c r="F14" s="125">
        <f t="shared" si="7"/>
        <v>0.2</v>
      </c>
      <c r="I14" s="192"/>
      <c r="J14" s="192"/>
      <c r="T14" s="72"/>
      <c r="Z14" s="72"/>
    </row>
    <row r="15" ht="29.25" customHeight="1" spans="1:27">
      <c r="A15" s="337"/>
      <c r="B15" s="126" t="s">
        <v>27</v>
      </c>
      <c r="C15" s="103">
        <v>61</v>
      </c>
      <c r="D15" s="67">
        <f t="shared" si="8"/>
        <v>277</v>
      </c>
      <c r="E15" s="125">
        <f t="shared" si="6"/>
        <v>0.58936170212766</v>
      </c>
      <c r="F15" s="125">
        <f t="shared" si="7"/>
        <v>0.129787234042553</v>
      </c>
      <c r="I15" s="192"/>
      <c r="J15" s="192"/>
      <c r="T15" s="72"/>
      <c r="Z15" s="72"/>
    </row>
    <row r="16" ht="29.25" customHeight="1" spans="1:27">
      <c r="A16" s="339"/>
      <c r="B16" s="126" t="s">
        <v>28</v>
      </c>
      <c r="C16" s="127">
        <v>52</v>
      </c>
      <c r="D16" s="67">
        <f t="shared" si="8"/>
        <v>329</v>
      </c>
      <c r="E16" s="125">
        <f t="shared" si="6"/>
        <v>0.7</v>
      </c>
      <c r="F16" s="125">
        <f t="shared" si="7"/>
        <v>0.11063829787234</v>
      </c>
      <c r="I16" s="192"/>
      <c r="J16" s="192"/>
      <c r="T16" s="72"/>
      <c r="Z16" s="72"/>
    </row>
    <row r="17" ht="29.25" customHeight="1" spans="1:26">
      <c r="A17" s="339"/>
      <c r="B17" s="126" t="s">
        <v>29</v>
      </c>
      <c r="C17" s="103">
        <v>38</v>
      </c>
      <c r="D17" s="67">
        <f t="shared" si="8"/>
        <v>367</v>
      </c>
      <c r="E17" s="125">
        <f t="shared" si="6"/>
        <v>0.780851063829787</v>
      </c>
      <c r="F17" s="125">
        <f t="shared" si="7"/>
        <v>0.0808510638297872</v>
      </c>
      <c r="I17" s="192"/>
      <c r="J17" s="192"/>
      <c r="T17" s="72"/>
      <c r="Z17" s="72"/>
    </row>
    <row r="18" ht="29.25" customHeight="1" spans="1:26">
      <c r="A18" s="339"/>
      <c r="B18" s="126" t="s">
        <v>30</v>
      </c>
      <c r="C18" s="103">
        <v>25</v>
      </c>
      <c r="D18" s="67">
        <f t="shared" si="8"/>
        <v>392</v>
      </c>
      <c r="E18" s="125">
        <f t="shared" si="6"/>
        <v>0.834042553191489</v>
      </c>
      <c r="F18" s="125">
        <f t="shared" si="7"/>
        <v>0.0531914893617021</v>
      </c>
      <c r="I18" s="192"/>
      <c r="J18" s="192"/>
      <c r="T18" s="72"/>
      <c r="Z18" s="72"/>
    </row>
    <row r="19" ht="29.25" customHeight="1" spans="1:26">
      <c r="A19" s="339"/>
      <c r="B19" s="126" t="s">
        <v>31</v>
      </c>
      <c r="C19" s="103">
        <v>20</v>
      </c>
      <c r="D19" s="67">
        <f t="shared" si="8"/>
        <v>412</v>
      </c>
      <c r="E19" s="125">
        <f t="shared" si="6"/>
        <v>0.876595744680851</v>
      </c>
      <c r="F19" s="125">
        <f t="shared" si="7"/>
        <v>0.0425531914893617</v>
      </c>
      <c r="I19" s="192"/>
      <c r="J19" s="192"/>
      <c r="T19" s="72"/>
      <c r="Z19" s="72"/>
    </row>
    <row r="20" ht="29.25" customHeight="1" spans="1:26">
      <c r="A20" s="339"/>
      <c r="B20" s="126" t="s">
        <v>32</v>
      </c>
      <c r="C20" s="103">
        <v>19</v>
      </c>
      <c r="D20" s="67">
        <f t="shared" si="8"/>
        <v>431</v>
      </c>
      <c r="E20" s="125">
        <f t="shared" si="6"/>
        <v>0.917021276595745</v>
      </c>
      <c r="F20" s="125">
        <f t="shared" si="7"/>
        <v>0.0404255319148936</v>
      </c>
      <c r="G20" s="64"/>
      <c r="H20" s="64"/>
      <c r="I20" s="192"/>
      <c r="J20" s="192"/>
      <c r="M20" s="85"/>
      <c r="N20" s="85"/>
      <c r="O20" s="85"/>
      <c r="P20" s="64"/>
      <c r="T20" s="72"/>
      <c r="Z20" s="72"/>
    </row>
    <row r="21" ht="29.25" customHeight="1" spans="1:26">
      <c r="A21" s="339"/>
      <c r="B21" s="126" t="s">
        <v>33</v>
      </c>
      <c r="C21" s="103">
        <v>15</v>
      </c>
      <c r="D21" s="67">
        <f t="shared" si="8"/>
        <v>446</v>
      </c>
      <c r="E21" s="125">
        <f t="shared" si="6"/>
        <v>0.948936170212766</v>
      </c>
      <c r="F21" s="125">
        <f t="shared" si="7"/>
        <v>0.0319148936170213</v>
      </c>
      <c r="G21" s="64"/>
      <c r="H21" s="64"/>
      <c r="I21" s="192"/>
      <c r="J21" s="192"/>
      <c r="M21" s="85"/>
      <c r="N21" s="85"/>
      <c r="O21" s="64"/>
      <c r="P21" s="64"/>
      <c r="T21" s="72"/>
      <c r="Z21" s="72"/>
    </row>
    <row r="22" ht="29.25" customHeight="1" spans="1:26">
      <c r="A22" s="339"/>
      <c r="B22" s="126" t="s">
        <v>34</v>
      </c>
      <c r="C22" s="127">
        <v>10</v>
      </c>
      <c r="D22" s="67">
        <f t="shared" si="8"/>
        <v>456</v>
      </c>
      <c r="E22" s="125">
        <f t="shared" si="6"/>
        <v>0.970212765957447</v>
      </c>
      <c r="F22" s="125">
        <f t="shared" si="7"/>
        <v>0.0212765957446809</v>
      </c>
      <c r="I22" s="192"/>
      <c r="J22" s="192"/>
      <c r="M22" s="64"/>
      <c r="N22" s="64"/>
      <c r="O22" s="64"/>
      <c r="P22" s="64"/>
      <c r="T22" s="72"/>
      <c r="Z22" s="72"/>
    </row>
    <row r="23" ht="29.25" customHeight="1" spans="1:26">
      <c r="A23" s="339"/>
      <c r="B23" s="672" t="s">
        <v>35</v>
      </c>
      <c r="C23" s="127">
        <v>5</v>
      </c>
      <c r="D23" s="67">
        <f t="shared" si="8"/>
        <v>461</v>
      </c>
      <c r="E23" s="125">
        <f t="shared" si="6"/>
        <v>0.980851063829787</v>
      </c>
      <c r="F23" s="125">
        <f t="shared" si="7"/>
        <v>0.0106382978723404</v>
      </c>
      <c r="I23" s="192"/>
      <c r="J23" s="192"/>
      <c r="M23" s="85"/>
      <c r="N23" s="85"/>
      <c r="O23" s="64"/>
      <c r="P23" s="64"/>
      <c r="T23" s="72"/>
      <c r="Z23" s="72"/>
    </row>
    <row r="24" ht="29.25" customHeight="1" spans="1:26">
      <c r="A24" s="339"/>
      <c r="B24" s="672" t="s">
        <v>36</v>
      </c>
      <c r="C24" s="127">
        <v>4</v>
      </c>
      <c r="D24" s="67">
        <f t="shared" si="8"/>
        <v>465</v>
      </c>
      <c r="E24" s="125">
        <f t="shared" si="6"/>
        <v>0.98936170212766</v>
      </c>
      <c r="F24" s="125">
        <f t="shared" si="7"/>
        <v>0.00851063829787234</v>
      </c>
      <c r="M24" s="64"/>
      <c r="N24" s="64"/>
      <c r="O24" s="64"/>
      <c r="P24" s="64"/>
      <c r="T24" s="72"/>
      <c r="Z24" s="72"/>
    </row>
    <row r="25" ht="29.25" customHeight="1" spans="1:26">
      <c r="A25" s="339"/>
      <c r="B25" s="672" t="s">
        <v>37</v>
      </c>
      <c r="C25" s="127">
        <v>3</v>
      </c>
      <c r="D25" s="67">
        <f t="shared" si="8"/>
        <v>468</v>
      </c>
      <c r="E25" s="125">
        <f t="shared" si="6"/>
        <v>0.995744680851064</v>
      </c>
      <c r="F25" s="125">
        <f t="shared" si="7"/>
        <v>0.00638297872340425</v>
      </c>
      <c r="M25" s="64"/>
      <c r="N25" s="64"/>
      <c r="O25" s="64"/>
      <c r="P25" s="64"/>
      <c r="T25" s="72"/>
      <c r="Z25" s="72"/>
    </row>
    <row r="26" ht="29.25" customHeight="1" spans="1:26">
      <c r="B26" s="672" t="s">
        <v>38</v>
      </c>
      <c r="C26" s="127">
        <v>1</v>
      </c>
      <c r="D26" s="67">
        <f t="shared" si="8"/>
        <v>469</v>
      </c>
      <c r="E26" s="125">
        <f t="shared" si="6"/>
        <v>0.997872340425532</v>
      </c>
      <c r="F26" s="125">
        <f t="shared" si="7"/>
        <v>0.00212765957446809</v>
      </c>
      <c r="M26" s="64"/>
      <c r="N26" s="85"/>
      <c r="O26" s="64"/>
      <c r="P26" s="64"/>
      <c r="T26" s="72"/>
      <c r="Z26" s="72"/>
    </row>
    <row r="27" ht="29.25" customHeight="1" spans="1:26">
      <c r="B27" s="672" t="s">
        <v>39</v>
      </c>
      <c r="C27" s="127">
        <v>1</v>
      </c>
      <c r="D27" s="67">
        <f t="shared" si="8"/>
        <v>470</v>
      </c>
      <c r="E27" s="125">
        <f t="shared" si="6"/>
        <v>1</v>
      </c>
      <c r="F27" s="125">
        <f t="shared" si="7"/>
        <v>0.00212765957446809</v>
      </c>
      <c r="M27" s="85"/>
      <c r="N27" s="64"/>
      <c r="O27" s="508"/>
      <c r="P27" s="64"/>
      <c r="T27" s="72"/>
      <c r="Z27" s="72"/>
    </row>
    <row r="28" ht="12.5" spans="1:26">
      <c r="A28" s="177"/>
      <c r="C28" s="72"/>
      <c r="M28" s="64"/>
      <c r="N28" s="64"/>
      <c r="O28" s="64"/>
      <c r="P28" s="64"/>
      <c r="T28" s="72"/>
      <c r="Z28" s="72"/>
    </row>
    <row r="29" ht="12.5" spans="1:26">
      <c r="A29" s="177"/>
      <c r="C29" s="142"/>
      <c r="D29" s="505"/>
      <c r="E29" s="506"/>
      <c r="F29" s="506"/>
      <c r="G29" s="506"/>
      <c r="H29" s="506"/>
      <c r="I29" s="506"/>
      <c r="M29" s="64"/>
      <c r="N29" s="64"/>
      <c r="O29" s="64"/>
      <c r="P29" s="64"/>
      <c r="T29" s="72"/>
      <c r="Z29" s="72"/>
    </row>
    <row r="30" ht="12.5" spans="1:26">
      <c r="A30" s="177"/>
      <c r="C30" s="72"/>
      <c r="O30" s="72"/>
      <c r="T30" s="72"/>
      <c r="Z30" s="72"/>
    </row>
    <row r="31" ht="12.5" spans="1:26">
      <c r="A31" s="177"/>
      <c r="C31" s="72"/>
      <c r="O31" s="72"/>
      <c r="T31" s="72"/>
      <c r="Z31" s="72"/>
    </row>
    <row r="32" ht="12.5" spans="1:26">
      <c r="C32" s="72"/>
      <c r="O32" s="72"/>
      <c r="T32" s="72"/>
      <c r="Z32" s="72"/>
    </row>
    <row r="33" ht="12.5" spans="3:26">
      <c r="C33" s="72"/>
      <c r="O33" s="72"/>
      <c r="T33" s="72"/>
      <c r="Z33" s="72"/>
    </row>
    <row r="34" ht="12.5" spans="3:26">
      <c r="C34" s="72"/>
      <c r="T34" s="72"/>
      <c r="Z34" s="72"/>
    </row>
    <row r="35" ht="12.5" spans="3:26">
      <c r="C35" s="72"/>
      <c r="T35" s="72"/>
      <c r="Z35" s="72"/>
    </row>
    <row r="36" ht="12.5" spans="3:26">
      <c r="C36" s="72"/>
      <c r="T36" s="72"/>
      <c r="Z36" s="72"/>
    </row>
    <row r="37" ht="12.5" spans="3:26">
      <c r="C37" s="72"/>
      <c r="T37" s="72"/>
      <c r="Z37" s="72"/>
    </row>
    <row r="38" ht="12.5" spans="3:26">
      <c r="C38" s="72"/>
      <c r="T38" s="72"/>
      <c r="Z38" s="72"/>
    </row>
    <row r="39" ht="12.5" spans="3:26">
      <c r="C39" s="72"/>
      <c r="T39" s="72"/>
      <c r="Z39" s="72"/>
    </row>
    <row r="40" ht="12.5" spans="3:26">
      <c r="C40" s="72"/>
      <c r="T40" s="72"/>
      <c r="Z40" s="72"/>
    </row>
    <row r="41" ht="12.5" spans="3:26">
      <c r="C41" s="72"/>
      <c r="T41" s="72"/>
      <c r="Z41" s="72"/>
    </row>
    <row r="42" ht="12.5" spans="3:26">
      <c r="C42" s="72"/>
      <c r="T42" s="72"/>
      <c r="Z42" s="72"/>
    </row>
    <row r="43" ht="12.5" spans="3:26">
      <c r="C43" s="72"/>
      <c r="T43" s="72"/>
      <c r="Z43" s="72"/>
    </row>
    <row r="44" ht="12.5" spans="3:26">
      <c r="C44" s="72"/>
      <c r="T44" s="72"/>
      <c r="Z44" s="72"/>
    </row>
    <row r="45" ht="12.5" spans="3:26">
      <c r="C45" s="72"/>
      <c r="T45" s="72"/>
      <c r="Z45" s="72"/>
    </row>
    <row r="46" ht="12.5" spans="3:26">
      <c r="C46" s="72"/>
      <c r="T46" s="72"/>
      <c r="Z46" s="72"/>
    </row>
    <row r="47" ht="12.5" spans="3:26">
      <c r="C47" s="72"/>
      <c r="T47" s="72"/>
      <c r="Z47" s="72"/>
    </row>
    <row r="48" ht="12.5" spans="3:26">
      <c r="C48" s="72"/>
      <c r="T48" s="72"/>
      <c r="Z48" s="72"/>
    </row>
    <row r="49" ht="12.5" spans="3:26">
      <c r="C49" s="72"/>
      <c r="T49" s="72"/>
      <c r="Z49" s="72"/>
    </row>
    <row r="50" ht="12.5" spans="3:26">
      <c r="C50" s="72"/>
      <c r="O50" s="72"/>
      <c r="T50" s="72"/>
      <c r="Z50" s="72"/>
    </row>
    <row r="51" ht="12.5" spans="3:26">
      <c r="C51" s="72"/>
      <c r="O51" s="72"/>
      <c r="T51" s="72"/>
      <c r="Z51" s="72"/>
    </row>
    <row r="52" ht="12.5" spans="3:26">
      <c r="C52" s="72"/>
      <c r="O52" s="72"/>
      <c r="T52" s="72"/>
      <c r="Z52" s="72"/>
    </row>
    <row r="53" ht="12.5" spans="3:26">
      <c r="C53" s="72"/>
      <c r="O53" s="72"/>
      <c r="T53" s="72"/>
      <c r="Z53" s="72"/>
    </row>
    <row r="54" ht="12.5" spans="3:26">
      <c r="C54" s="72"/>
      <c r="O54" s="72"/>
      <c r="T54" s="72"/>
      <c r="Z54" s="72"/>
    </row>
    <row r="55" ht="12.5" spans="3:26">
      <c r="C55" s="72"/>
      <c r="O55" s="72"/>
      <c r="T55" s="72"/>
      <c r="Z55" s="72"/>
    </row>
    <row r="56" ht="12.5" spans="3:26">
      <c r="C56" s="72"/>
      <c r="O56" s="72"/>
      <c r="T56" s="72"/>
      <c r="Z56" s="72"/>
    </row>
    <row r="57" ht="12.5" spans="3:26">
      <c r="C57" s="72"/>
      <c r="O57" s="72"/>
      <c r="T57" s="72"/>
      <c r="Z57" s="72"/>
    </row>
    <row r="58" ht="12.5" spans="3:26">
      <c r="C58" s="72"/>
      <c r="O58" s="72"/>
      <c r="T58" s="72"/>
      <c r="Z58" s="72"/>
    </row>
    <row r="59" ht="12.5" spans="3:26">
      <c r="C59" s="72"/>
      <c r="O59" s="72"/>
      <c r="T59" s="72"/>
      <c r="Z59" s="72"/>
    </row>
    <row r="60" ht="12.5" spans="3:26">
      <c r="C60" s="72"/>
      <c r="O60" s="72"/>
      <c r="T60" s="72"/>
      <c r="Z60" s="72"/>
    </row>
    <row r="61" ht="12.5" spans="3:26">
      <c r="C61" s="72"/>
      <c r="O61" s="72"/>
      <c r="T61" s="72"/>
      <c r="Z61" s="72"/>
    </row>
    <row r="62" ht="12.5" spans="3:26">
      <c r="C62" s="72"/>
      <c r="E62" s="192"/>
      <c r="F62" s="192"/>
      <c r="G62" s="192"/>
      <c r="H62" s="192"/>
      <c r="I62" s="72"/>
      <c r="O62" s="72"/>
      <c r="T62" s="72"/>
      <c r="Z62" s="72"/>
    </row>
    <row r="63" ht="12.5" spans="3:26">
      <c r="C63" s="72"/>
      <c r="E63" s="192"/>
      <c r="F63" s="192"/>
      <c r="G63" s="192"/>
      <c r="H63" s="192"/>
      <c r="I63" s="72"/>
      <c r="O63" s="72"/>
      <c r="T63" s="72"/>
      <c r="Z63" s="72"/>
    </row>
    <row r="64" ht="12.5" spans="3:26">
      <c r="C64" s="72"/>
      <c r="E64" s="192"/>
      <c r="F64" s="192"/>
      <c r="G64" s="192"/>
      <c r="H64" s="192"/>
      <c r="I64" s="72"/>
      <c r="O64" s="72"/>
      <c r="T64" s="72"/>
      <c r="Z64" s="72"/>
    </row>
    <row r="65" ht="12.5" spans="3:26">
      <c r="C65" s="72"/>
      <c r="E65" s="192"/>
      <c r="F65" s="192"/>
      <c r="G65" s="192"/>
      <c r="H65" s="192"/>
      <c r="I65" s="72"/>
      <c r="O65" s="72"/>
      <c r="T65" s="72"/>
      <c r="Z65" s="72"/>
    </row>
    <row r="66" ht="12.5" spans="3:26">
      <c r="C66" s="72"/>
      <c r="E66" s="192"/>
      <c r="F66" s="192"/>
      <c r="G66" s="192"/>
      <c r="H66" s="192"/>
      <c r="I66" s="72"/>
      <c r="O66" s="72"/>
      <c r="T66" s="72"/>
      <c r="Z66" s="72"/>
    </row>
    <row r="67" ht="12.5" spans="3:26">
      <c r="C67" s="72"/>
      <c r="E67" s="192"/>
      <c r="F67" s="192"/>
      <c r="G67" s="192"/>
      <c r="H67" s="192"/>
      <c r="I67" s="72"/>
      <c r="O67" s="72"/>
      <c r="T67" s="72"/>
      <c r="Z67" s="72"/>
    </row>
    <row r="68" ht="12.5" spans="3:26">
      <c r="C68" s="72"/>
      <c r="E68" s="192"/>
      <c r="F68" s="192"/>
      <c r="G68" s="192"/>
      <c r="H68" s="192"/>
      <c r="I68" s="72"/>
      <c r="O68" s="72"/>
      <c r="T68" s="72"/>
      <c r="Z68" s="72"/>
    </row>
    <row r="69" ht="12.5" spans="3:26">
      <c r="C69" s="72"/>
      <c r="E69" s="192"/>
      <c r="F69" s="192"/>
      <c r="G69" s="192"/>
      <c r="H69" s="192"/>
      <c r="I69" s="72"/>
      <c r="O69" s="72"/>
      <c r="T69" s="72"/>
      <c r="Z69" s="72"/>
    </row>
    <row r="70" ht="12.5" spans="3:26">
      <c r="C70" s="72"/>
      <c r="E70" s="192"/>
      <c r="F70" s="192"/>
      <c r="G70" s="192"/>
      <c r="H70" s="192"/>
      <c r="I70" s="72"/>
      <c r="O70" s="72"/>
      <c r="T70" s="72"/>
      <c r="Z70" s="72"/>
    </row>
    <row r="71" ht="12.5" spans="3:26">
      <c r="C71" s="72"/>
      <c r="E71" s="192"/>
      <c r="F71" s="192"/>
      <c r="G71" s="192"/>
      <c r="H71" s="192"/>
      <c r="I71" s="72"/>
      <c r="O71" s="72"/>
      <c r="T71" s="72"/>
      <c r="Z71" s="72"/>
    </row>
    <row r="72" ht="12.5" spans="3:26">
      <c r="C72" s="72"/>
      <c r="E72" s="192"/>
      <c r="F72" s="192"/>
      <c r="G72" s="192"/>
      <c r="H72" s="192"/>
      <c r="I72" s="72"/>
      <c r="O72" s="72"/>
      <c r="T72" s="72"/>
      <c r="Z72" s="72"/>
    </row>
    <row r="73" ht="12.5" spans="3:26">
      <c r="C73" s="72"/>
      <c r="E73" s="192"/>
      <c r="F73" s="192"/>
      <c r="G73" s="192"/>
      <c r="H73" s="192"/>
      <c r="I73" s="72"/>
      <c r="O73" s="72"/>
      <c r="T73" s="72"/>
      <c r="Z73" s="72"/>
    </row>
    <row r="74" ht="12.5" spans="3:26">
      <c r="C74" s="72"/>
      <c r="E74" s="192"/>
      <c r="F74" s="192"/>
      <c r="G74" s="192"/>
      <c r="H74" s="192"/>
      <c r="I74" s="72"/>
      <c r="O74" s="72"/>
      <c r="T74" s="72"/>
      <c r="Z74" s="72"/>
    </row>
    <row r="75" ht="12.5" spans="3:26">
      <c r="C75" s="72"/>
      <c r="E75" s="192"/>
      <c r="F75" s="192"/>
      <c r="G75" s="192"/>
      <c r="H75" s="192"/>
      <c r="I75" s="72"/>
      <c r="O75" s="72"/>
      <c r="T75" s="72"/>
      <c r="Z75" s="72"/>
    </row>
    <row r="76" ht="12.5" spans="3:26">
      <c r="C76" s="72"/>
      <c r="E76" s="192"/>
      <c r="F76" s="192"/>
      <c r="G76" s="192"/>
      <c r="H76" s="192"/>
      <c r="I76" s="72"/>
      <c r="O76" s="72"/>
      <c r="T76" s="72"/>
      <c r="Z76" s="72"/>
    </row>
    <row r="77" ht="12.5" spans="3:26">
      <c r="C77" s="72"/>
      <c r="E77" s="192"/>
      <c r="F77" s="192"/>
      <c r="G77" s="192"/>
      <c r="H77" s="192"/>
      <c r="I77" s="72"/>
      <c r="O77" s="72"/>
      <c r="T77" s="72"/>
      <c r="Z77" s="72"/>
    </row>
    <row r="78" ht="12.5" spans="3:26">
      <c r="C78" s="72"/>
      <c r="E78" s="192"/>
      <c r="F78" s="192"/>
      <c r="G78" s="192"/>
      <c r="H78" s="192"/>
      <c r="I78" s="72"/>
      <c r="O78" s="72"/>
      <c r="T78" s="72"/>
      <c r="Z78" s="72"/>
    </row>
    <row r="79" ht="12.5" spans="3:26">
      <c r="C79" s="72"/>
      <c r="E79" s="192"/>
      <c r="F79" s="192"/>
      <c r="G79" s="192"/>
      <c r="H79" s="192"/>
      <c r="I79" s="72"/>
      <c r="O79" s="72"/>
      <c r="T79" s="72"/>
      <c r="Z79" s="72"/>
    </row>
    <row r="80" ht="12.5" spans="3:26">
      <c r="C80" s="72"/>
      <c r="E80" s="192"/>
      <c r="F80" s="192"/>
      <c r="G80" s="192"/>
      <c r="H80" s="192"/>
      <c r="I80" s="72"/>
      <c r="O80" s="72"/>
      <c r="T80" s="72"/>
      <c r="Z80" s="72"/>
    </row>
    <row r="81" ht="12.5" spans="3:26">
      <c r="C81" s="72"/>
      <c r="E81" s="192"/>
      <c r="F81" s="192"/>
      <c r="G81" s="192"/>
      <c r="H81" s="192"/>
      <c r="I81" s="72"/>
      <c r="O81" s="72"/>
      <c r="T81" s="72"/>
      <c r="Z81" s="72"/>
    </row>
    <row r="82" ht="12.5" spans="3:26">
      <c r="C82" s="72"/>
      <c r="E82" s="192"/>
      <c r="F82" s="192"/>
      <c r="G82" s="192"/>
      <c r="H82" s="192"/>
      <c r="I82" s="72"/>
      <c r="O82" s="72"/>
      <c r="T82" s="72"/>
      <c r="Z82" s="72"/>
    </row>
    <row r="83" ht="12.5" spans="3:26">
      <c r="C83" s="72"/>
      <c r="E83" s="192"/>
      <c r="F83" s="192"/>
      <c r="G83" s="192"/>
      <c r="H83" s="192"/>
      <c r="I83" s="72"/>
      <c r="O83" s="72"/>
      <c r="T83" s="72"/>
      <c r="Z83" s="72"/>
    </row>
    <row r="84" ht="12.5" spans="3:26">
      <c r="C84" s="72"/>
      <c r="E84" s="192"/>
      <c r="F84" s="192"/>
      <c r="G84" s="192"/>
      <c r="H84" s="192"/>
      <c r="I84" s="72"/>
      <c r="O84" s="72"/>
      <c r="T84" s="72"/>
      <c r="Z84" s="72"/>
    </row>
    <row r="85" ht="12.5" spans="3:26">
      <c r="C85" s="72"/>
      <c r="E85" s="192"/>
      <c r="F85" s="192"/>
      <c r="G85" s="192"/>
      <c r="H85" s="192"/>
      <c r="I85" s="72"/>
      <c r="O85" s="72"/>
      <c r="T85" s="72"/>
      <c r="Z85" s="72"/>
    </row>
    <row r="86" ht="12.5" spans="3:26">
      <c r="C86" s="72"/>
      <c r="E86" s="192"/>
      <c r="F86" s="192"/>
      <c r="G86" s="192"/>
      <c r="H86" s="192"/>
      <c r="I86" s="72"/>
      <c r="O86" s="72"/>
      <c r="T86" s="72"/>
      <c r="Z86" s="72"/>
    </row>
    <row r="87" ht="12.5" spans="3:26">
      <c r="C87" s="72"/>
      <c r="E87" s="192"/>
      <c r="F87" s="192"/>
      <c r="G87" s="192"/>
      <c r="H87" s="192"/>
      <c r="I87" s="72"/>
      <c r="O87" s="72"/>
      <c r="T87" s="72"/>
      <c r="Z87" s="72"/>
    </row>
    <row r="88" ht="12.5" spans="3:26">
      <c r="C88" s="72"/>
      <c r="E88" s="192"/>
      <c r="F88" s="192"/>
      <c r="G88" s="192"/>
      <c r="H88" s="192"/>
      <c r="I88" s="72"/>
      <c r="O88" s="72"/>
      <c r="T88" s="72"/>
      <c r="Z88" s="72"/>
    </row>
    <row r="89" ht="12.5" spans="3:26">
      <c r="C89" s="72"/>
      <c r="E89" s="192"/>
      <c r="F89" s="192"/>
      <c r="G89" s="192"/>
      <c r="H89" s="192"/>
      <c r="I89" s="72"/>
      <c r="O89" s="72"/>
      <c r="T89" s="72"/>
      <c r="Z89" s="72"/>
    </row>
    <row r="90" ht="12.5" spans="3:26">
      <c r="C90" s="72"/>
      <c r="E90" s="192"/>
      <c r="F90" s="192"/>
      <c r="G90" s="192"/>
      <c r="H90" s="192"/>
      <c r="I90" s="72"/>
      <c r="O90" s="72"/>
      <c r="T90" s="72"/>
      <c r="Z90" s="72"/>
    </row>
    <row r="91" ht="12.5" spans="3:26">
      <c r="C91" s="72"/>
      <c r="E91" s="192"/>
      <c r="F91" s="192"/>
      <c r="G91" s="192"/>
      <c r="H91" s="192"/>
      <c r="I91" s="72"/>
      <c r="O91" s="72"/>
      <c r="T91" s="72"/>
      <c r="Z91" s="72"/>
    </row>
    <row r="92" ht="12.5" spans="3:26">
      <c r="C92" s="72"/>
      <c r="E92" s="192"/>
      <c r="F92" s="192"/>
      <c r="G92" s="192"/>
      <c r="H92" s="192"/>
      <c r="I92" s="72"/>
      <c r="O92" s="72"/>
      <c r="T92" s="72"/>
      <c r="Z92" s="72"/>
    </row>
    <row r="93" ht="12.5" spans="3:26">
      <c r="C93" s="72"/>
      <c r="E93" s="192"/>
      <c r="F93" s="192"/>
      <c r="G93" s="192"/>
      <c r="H93" s="192"/>
      <c r="I93" s="72"/>
      <c r="O93" s="72"/>
      <c r="T93" s="72"/>
      <c r="Z93" s="72"/>
    </row>
    <row r="94" ht="12.5" spans="3:26">
      <c r="C94" s="72"/>
      <c r="E94" s="192"/>
      <c r="F94" s="192"/>
      <c r="G94" s="192"/>
      <c r="H94" s="192"/>
      <c r="I94" s="72"/>
      <c r="O94" s="72"/>
      <c r="T94" s="72"/>
      <c r="Z94" s="72"/>
    </row>
    <row r="95" ht="12.5" spans="3:26">
      <c r="C95" s="72"/>
      <c r="E95" s="192"/>
      <c r="F95" s="192"/>
      <c r="G95" s="192"/>
      <c r="H95" s="192"/>
      <c r="I95" s="72"/>
      <c r="O95" s="72"/>
      <c r="T95" s="72"/>
      <c r="Z95" s="72"/>
    </row>
    <row r="96" ht="12.5" spans="3:26">
      <c r="C96" s="72"/>
      <c r="E96" s="192"/>
      <c r="F96" s="192"/>
      <c r="G96" s="192"/>
      <c r="H96" s="192"/>
      <c r="I96" s="72"/>
      <c r="O96" s="72"/>
      <c r="T96" s="72"/>
      <c r="Z96" s="72"/>
    </row>
    <row r="97" ht="12.5" spans="3:26">
      <c r="C97" s="72"/>
      <c r="E97" s="192"/>
      <c r="F97" s="192"/>
      <c r="G97" s="192"/>
      <c r="H97" s="192"/>
      <c r="I97" s="72"/>
      <c r="O97" s="72"/>
      <c r="T97" s="72"/>
      <c r="Z97" s="72"/>
    </row>
    <row r="98" ht="12.5" spans="3:26">
      <c r="C98" s="72"/>
      <c r="E98" s="192"/>
      <c r="F98" s="192"/>
      <c r="G98" s="192"/>
      <c r="H98" s="192"/>
      <c r="I98" s="72"/>
      <c r="O98" s="72"/>
      <c r="T98" s="72"/>
      <c r="Z98" s="72"/>
    </row>
    <row r="99" ht="12.5" spans="3:26">
      <c r="C99" s="72"/>
      <c r="E99" s="192"/>
      <c r="F99" s="192"/>
      <c r="G99" s="192"/>
      <c r="H99" s="192"/>
      <c r="I99" s="72"/>
      <c r="O99" s="72"/>
      <c r="T99" s="72"/>
      <c r="Z99" s="72"/>
    </row>
    <row r="100" ht="12.5" spans="3:26">
      <c r="C100" s="72"/>
      <c r="E100" s="192"/>
      <c r="F100" s="192"/>
      <c r="G100" s="192"/>
      <c r="H100" s="192"/>
      <c r="I100" s="72"/>
      <c r="O100" s="72"/>
      <c r="T100" s="72"/>
      <c r="Z100" s="72"/>
    </row>
    <row r="101" ht="12.5" spans="3:26">
      <c r="C101" s="72"/>
      <c r="E101" s="192"/>
      <c r="F101" s="192"/>
      <c r="G101" s="192"/>
      <c r="H101" s="192"/>
      <c r="I101" s="72"/>
      <c r="O101" s="72"/>
      <c r="T101" s="72"/>
      <c r="Z101" s="72"/>
    </row>
    <row r="102" ht="12.5" spans="3:26">
      <c r="C102" s="72"/>
      <c r="E102" s="192"/>
      <c r="F102" s="192"/>
      <c r="G102" s="192"/>
      <c r="H102" s="192"/>
      <c r="I102" s="72"/>
      <c r="O102" s="72"/>
      <c r="T102" s="72"/>
      <c r="Z102" s="72"/>
    </row>
    <row r="103" ht="12.5" spans="3:26">
      <c r="C103" s="72"/>
      <c r="E103" s="192"/>
      <c r="F103" s="192"/>
      <c r="G103" s="192"/>
      <c r="H103" s="192"/>
      <c r="I103" s="72"/>
      <c r="O103" s="72"/>
      <c r="T103" s="72"/>
      <c r="Z103" s="72"/>
    </row>
    <row r="104" ht="12.5" spans="3:26">
      <c r="C104" s="72"/>
      <c r="E104" s="192"/>
      <c r="F104" s="192"/>
      <c r="G104" s="192"/>
      <c r="H104" s="192"/>
      <c r="I104" s="72"/>
      <c r="O104" s="72"/>
      <c r="T104" s="72"/>
      <c r="Z104" s="72"/>
    </row>
    <row r="105" ht="12.5" spans="3:26">
      <c r="C105" s="72"/>
      <c r="E105" s="192"/>
      <c r="F105" s="192"/>
      <c r="G105" s="192"/>
      <c r="H105" s="192"/>
      <c r="I105" s="72"/>
      <c r="O105" s="72"/>
      <c r="T105" s="72"/>
      <c r="Z105" s="72"/>
    </row>
    <row r="106" ht="12.5" spans="3:26">
      <c r="C106" s="72"/>
      <c r="E106" s="192"/>
      <c r="F106" s="192"/>
      <c r="G106" s="192"/>
      <c r="H106" s="192"/>
      <c r="I106" s="72"/>
      <c r="O106" s="72"/>
      <c r="T106" s="72"/>
      <c r="Z106" s="72"/>
    </row>
    <row r="107" ht="12.5" spans="3:26">
      <c r="C107" s="72"/>
      <c r="E107" s="192"/>
      <c r="F107" s="192"/>
      <c r="G107" s="192"/>
      <c r="H107" s="192"/>
      <c r="I107" s="72"/>
      <c r="O107" s="72"/>
      <c r="T107" s="72"/>
      <c r="Z107" s="72"/>
    </row>
    <row r="108" ht="12.5" spans="3:26">
      <c r="C108" s="72"/>
      <c r="E108" s="192"/>
      <c r="F108" s="192"/>
      <c r="G108" s="192"/>
      <c r="H108" s="192"/>
      <c r="I108" s="72"/>
      <c r="O108" s="72"/>
      <c r="T108" s="72"/>
      <c r="Z108" s="72"/>
    </row>
    <row r="109" ht="12.5" spans="3:26">
      <c r="C109" s="72"/>
      <c r="E109" s="192"/>
      <c r="F109" s="192"/>
      <c r="G109" s="192"/>
      <c r="H109" s="192"/>
      <c r="I109" s="72"/>
      <c r="O109" s="72"/>
      <c r="T109" s="72"/>
      <c r="Z109" s="72"/>
    </row>
    <row r="110" ht="12.5" spans="3:26">
      <c r="C110" s="72"/>
      <c r="E110" s="192"/>
      <c r="F110" s="192"/>
      <c r="G110" s="192"/>
      <c r="H110" s="192"/>
      <c r="I110" s="72"/>
      <c r="O110" s="72"/>
      <c r="T110" s="72"/>
      <c r="Z110" s="72"/>
    </row>
    <row r="111" ht="12.5" spans="3:26">
      <c r="C111" s="72"/>
      <c r="E111" s="192"/>
      <c r="F111" s="192"/>
      <c r="G111" s="192"/>
      <c r="H111" s="192"/>
      <c r="I111" s="72"/>
      <c r="O111" s="72"/>
      <c r="T111" s="72"/>
      <c r="Z111" s="72"/>
    </row>
    <row r="112" ht="12.5" spans="3:26">
      <c r="C112" s="72"/>
      <c r="E112" s="192"/>
      <c r="F112" s="192"/>
      <c r="G112" s="192"/>
      <c r="H112" s="192"/>
      <c r="I112" s="72"/>
      <c r="O112" s="72"/>
      <c r="T112" s="72"/>
      <c r="Z112" s="72"/>
    </row>
    <row r="113" ht="12.5" spans="3:26">
      <c r="C113" s="72"/>
      <c r="E113" s="192"/>
      <c r="F113" s="192"/>
      <c r="G113" s="192"/>
      <c r="H113" s="192"/>
      <c r="I113" s="72"/>
      <c r="O113" s="72"/>
      <c r="T113" s="72"/>
      <c r="Z113" s="72"/>
    </row>
    <row r="114" ht="12.5" spans="3:26">
      <c r="C114" s="72"/>
      <c r="E114" s="192"/>
      <c r="F114" s="192"/>
      <c r="G114" s="192"/>
      <c r="H114" s="192"/>
      <c r="I114" s="72"/>
      <c r="O114" s="72"/>
      <c r="T114" s="72"/>
      <c r="Z114" s="72"/>
    </row>
    <row r="115" ht="12.5" spans="3:26">
      <c r="C115" s="72"/>
      <c r="E115" s="192"/>
      <c r="F115" s="192"/>
      <c r="G115" s="192"/>
      <c r="H115" s="192"/>
      <c r="I115" s="72"/>
      <c r="O115" s="72"/>
      <c r="T115" s="72"/>
      <c r="Z115" s="72"/>
    </row>
    <row r="116" ht="12.5" spans="3:26">
      <c r="C116" s="72"/>
      <c r="E116" s="192"/>
      <c r="F116" s="192"/>
      <c r="G116" s="192"/>
      <c r="H116" s="192"/>
      <c r="I116" s="72"/>
      <c r="O116" s="72"/>
      <c r="T116" s="72"/>
      <c r="Z116" s="72"/>
    </row>
    <row r="117" ht="12.5" spans="3:26">
      <c r="C117" s="72"/>
      <c r="E117" s="192"/>
      <c r="F117" s="192"/>
      <c r="G117" s="192"/>
      <c r="H117" s="192"/>
      <c r="I117" s="72"/>
      <c r="O117" s="72"/>
      <c r="T117" s="72"/>
      <c r="Z117" s="72"/>
    </row>
    <row r="118" ht="12.5" spans="3:26">
      <c r="C118" s="72"/>
      <c r="E118" s="192"/>
      <c r="F118" s="192"/>
      <c r="G118" s="192"/>
      <c r="H118" s="192"/>
      <c r="I118" s="72"/>
      <c r="O118" s="72"/>
      <c r="T118" s="72"/>
      <c r="Z118" s="72"/>
    </row>
    <row r="119" ht="12.5" spans="3:26">
      <c r="C119" s="72"/>
      <c r="E119" s="192"/>
      <c r="F119" s="192"/>
      <c r="G119" s="192"/>
      <c r="H119" s="192"/>
      <c r="I119" s="72"/>
      <c r="O119" s="72"/>
      <c r="T119" s="72"/>
      <c r="Z119" s="72"/>
    </row>
    <row r="120" ht="12.5" spans="3:26">
      <c r="C120" s="72"/>
      <c r="E120" s="192"/>
      <c r="F120" s="192"/>
      <c r="G120" s="192"/>
      <c r="H120" s="192"/>
      <c r="I120" s="72"/>
      <c r="O120" s="72"/>
      <c r="T120" s="72"/>
      <c r="Z120" s="72"/>
    </row>
    <row r="121" ht="12.5" spans="3:26">
      <c r="C121" s="72"/>
      <c r="E121" s="192"/>
      <c r="F121" s="192"/>
      <c r="G121" s="192"/>
      <c r="H121" s="192"/>
      <c r="I121" s="72"/>
      <c r="O121" s="72"/>
      <c r="T121" s="72"/>
      <c r="Z121" s="72"/>
    </row>
    <row r="122" ht="12.5" spans="3:26">
      <c r="C122" s="72"/>
      <c r="E122" s="192"/>
      <c r="F122" s="192"/>
      <c r="G122" s="192"/>
      <c r="H122" s="192"/>
      <c r="I122" s="72"/>
      <c r="O122" s="72"/>
      <c r="T122" s="72"/>
      <c r="Z122" s="72"/>
    </row>
    <row r="123" ht="12.5" spans="3:26">
      <c r="C123" s="72"/>
      <c r="E123" s="192"/>
      <c r="F123" s="192"/>
      <c r="G123" s="192"/>
      <c r="H123" s="192"/>
      <c r="I123" s="72"/>
      <c r="O123" s="72"/>
      <c r="T123" s="72"/>
      <c r="Z123" s="72"/>
    </row>
    <row r="124" ht="12.5" spans="3:26">
      <c r="C124" s="72"/>
      <c r="E124" s="192"/>
      <c r="F124" s="192"/>
      <c r="G124" s="192"/>
      <c r="H124" s="192"/>
      <c r="I124" s="72"/>
      <c r="O124" s="72"/>
      <c r="T124" s="72"/>
      <c r="Z124" s="72"/>
    </row>
    <row r="125" ht="12.5" spans="3:26">
      <c r="C125" s="72"/>
      <c r="E125" s="192"/>
      <c r="F125" s="192"/>
      <c r="G125" s="192"/>
      <c r="H125" s="192"/>
      <c r="I125" s="72"/>
      <c r="O125" s="72"/>
      <c r="T125" s="72"/>
      <c r="Z125" s="72"/>
    </row>
    <row r="126" ht="12.5" spans="3:26">
      <c r="C126" s="72"/>
      <c r="E126" s="192"/>
      <c r="F126" s="192"/>
      <c r="G126" s="192"/>
      <c r="H126" s="192"/>
      <c r="I126" s="72"/>
      <c r="O126" s="72"/>
      <c r="T126" s="72"/>
      <c r="Z126" s="72"/>
    </row>
    <row r="127" ht="12.5" spans="3:26">
      <c r="C127" s="72"/>
      <c r="E127" s="192"/>
      <c r="F127" s="192"/>
      <c r="G127" s="192"/>
      <c r="H127" s="192"/>
      <c r="I127" s="72"/>
      <c r="O127" s="72"/>
      <c r="T127" s="72"/>
      <c r="Z127" s="72"/>
    </row>
    <row r="128" ht="12.5" spans="3:26">
      <c r="C128" s="72"/>
      <c r="E128" s="192"/>
      <c r="F128" s="192"/>
      <c r="G128" s="192"/>
      <c r="H128" s="192"/>
      <c r="I128" s="72"/>
      <c r="O128" s="72"/>
      <c r="T128" s="72"/>
      <c r="Z128" s="72"/>
    </row>
    <row r="129" ht="12.5" spans="3:26">
      <c r="C129" s="72"/>
      <c r="E129" s="192"/>
      <c r="F129" s="192"/>
      <c r="G129" s="192"/>
      <c r="H129" s="192"/>
      <c r="I129" s="72"/>
      <c r="O129" s="72"/>
      <c r="T129" s="72"/>
      <c r="Z129" s="72"/>
    </row>
    <row r="130" ht="12.5" spans="3:26">
      <c r="C130" s="72"/>
      <c r="E130" s="192"/>
      <c r="F130" s="192"/>
      <c r="G130" s="192"/>
      <c r="H130" s="192"/>
      <c r="I130" s="72"/>
      <c r="O130" s="72"/>
      <c r="T130" s="72"/>
      <c r="Z130" s="72"/>
    </row>
    <row r="131" ht="12.5" spans="3:26">
      <c r="C131" s="72"/>
      <c r="E131" s="192"/>
      <c r="F131" s="192"/>
      <c r="G131" s="192"/>
      <c r="H131" s="192"/>
      <c r="I131" s="72"/>
      <c r="O131" s="72"/>
      <c r="T131" s="72"/>
      <c r="Z131" s="72"/>
    </row>
    <row r="132" ht="12.5" spans="3:26">
      <c r="C132" s="72"/>
      <c r="E132" s="192"/>
      <c r="F132" s="192"/>
      <c r="G132" s="192"/>
      <c r="H132" s="192"/>
      <c r="I132" s="72"/>
      <c r="O132" s="72"/>
      <c r="T132" s="72"/>
      <c r="Z132" s="72"/>
    </row>
    <row r="133" ht="12.5" spans="3:26">
      <c r="C133" s="72"/>
      <c r="E133" s="192"/>
      <c r="F133" s="192"/>
      <c r="G133" s="192"/>
      <c r="H133" s="192"/>
      <c r="I133" s="72"/>
      <c r="O133" s="72"/>
      <c r="T133" s="72"/>
      <c r="Z133" s="72"/>
    </row>
    <row r="134" ht="12.5" spans="3:26">
      <c r="C134" s="72"/>
      <c r="E134" s="192"/>
      <c r="F134" s="192"/>
      <c r="G134" s="192"/>
      <c r="H134" s="192"/>
      <c r="I134" s="72"/>
      <c r="O134" s="72"/>
      <c r="T134" s="72"/>
      <c r="Z134" s="72"/>
    </row>
    <row r="135" ht="12.5" spans="3:26">
      <c r="C135" s="72"/>
      <c r="E135" s="192"/>
      <c r="F135" s="192"/>
      <c r="G135" s="192"/>
      <c r="H135" s="192"/>
      <c r="I135" s="72"/>
      <c r="O135" s="72"/>
      <c r="T135" s="72"/>
      <c r="Z135" s="72"/>
    </row>
    <row r="136" ht="12.5" spans="3:26">
      <c r="C136" s="72"/>
      <c r="E136" s="192"/>
      <c r="F136" s="192"/>
      <c r="G136" s="192"/>
      <c r="H136" s="192"/>
      <c r="I136" s="72"/>
      <c r="O136" s="72"/>
      <c r="T136" s="72"/>
      <c r="Z136" s="72"/>
    </row>
    <row r="137" ht="12.5" spans="3:26">
      <c r="C137" s="72"/>
      <c r="E137" s="192"/>
      <c r="F137" s="192"/>
      <c r="G137" s="192"/>
      <c r="H137" s="192"/>
      <c r="I137" s="72"/>
      <c r="O137" s="72"/>
      <c r="T137" s="72"/>
      <c r="Z137" s="72"/>
    </row>
    <row r="138" ht="12.5" spans="3:26">
      <c r="C138" s="72"/>
      <c r="E138" s="192"/>
      <c r="F138" s="192"/>
      <c r="G138" s="192"/>
      <c r="H138" s="192"/>
      <c r="I138" s="72"/>
      <c r="O138" s="72"/>
      <c r="T138" s="72"/>
      <c r="Z138" s="72"/>
    </row>
    <row r="139" ht="12.5" spans="3:26">
      <c r="C139" s="72"/>
      <c r="E139" s="192"/>
      <c r="F139" s="192"/>
      <c r="G139" s="192"/>
      <c r="H139" s="192"/>
      <c r="I139" s="72"/>
      <c r="O139" s="72"/>
      <c r="T139" s="72"/>
      <c r="Z139" s="72"/>
    </row>
    <row r="140" ht="12.5" spans="3:26">
      <c r="C140" s="72"/>
      <c r="E140" s="192"/>
      <c r="F140" s="192"/>
      <c r="G140" s="192"/>
      <c r="H140" s="192"/>
      <c r="I140" s="72"/>
      <c r="O140" s="72"/>
      <c r="T140" s="72"/>
      <c r="Z140" s="72"/>
    </row>
    <row r="141" ht="12.5" spans="3:26">
      <c r="C141" s="72"/>
      <c r="E141" s="192"/>
      <c r="F141" s="192"/>
      <c r="G141" s="192"/>
      <c r="H141" s="192"/>
      <c r="I141" s="72"/>
      <c r="O141" s="72"/>
      <c r="T141" s="72"/>
      <c r="Z141" s="72"/>
    </row>
    <row r="142" ht="12.5" spans="3:26">
      <c r="C142" s="72"/>
      <c r="E142" s="192"/>
      <c r="F142" s="192"/>
      <c r="G142" s="192"/>
      <c r="H142" s="192"/>
      <c r="I142" s="72"/>
      <c r="O142" s="72"/>
      <c r="T142" s="72"/>
      <c r="Z142" s="72"/>
    </row>
    <row r="143" ht="12.5" spans="3:26">
      <c r="C143" s="72"/>
      <c r="E143" s="192"/>
      <c r="F143" s="192"/>
      <c r="G143" s="192"/>
      <c r="H143" s="192"/>
      <c r="I143" s="72"/>
      <c r="O143" s="72"/>
      <c r="T143" s="72"/>
      <c r="Z143" s="72"/>
    </row>
    <row r="144" ht="12.5" spans="3:26">
      <c r="C144" s="72"/>
      <c r="E144" s="192"/>
      <c r="F144" s="192"/>
      <c r="G144" s="192"/>
      <c r="H144" s="192"/>
      <c r="I144" s="72"/>
      <c r="O144" s="72"/>
      <c r="T144" s="72"/>
      <c r="Z144" s="72"/>
    </row>
    <row r="145" ht="12.5" spans="3:26">
      <c r="C145" s="72"/>
      <c r="E145" s="192"/>
      <c r="F145" s="192"/>
      <c r="G145" s="192"/>
      <c r="H145" s="192"/>
      <c r="I145" s="72"/>
      <c r="O145" s="72"/>
      <c r="T145" s="72"/>
      <c r="Z145" s="72"/>
    </row>
    <row r="146" ht="12.5" spans="3:26">
      <c r="C146" s="72"/>
      <c r="E146" s="192"/>
      <c r="F146" s="192"/>
      <c r="G146" s="192"/>
      <c r="H146" s="192"/>
      <c r="I146" s="72"/>
      <c r="O146" s="72"/>
      <c r="T146" s="72"/>
      <c r="Z146" s="72"/>
    </row>
    <row r="147" ht="12.5" spans="3:26">
      <c r="C147" s="72"/>
      <c r="E147" s="192"/>
      <c r="F147" s="192"/>
      <c r="G147" s="192"/>
      <c r="H147" s="192"/>
      <c r="I147" s="72"/>
      <c r="O147" s="72"/>
      <c r="T147" s="72"/>
      <c r="Z147" s="72"/>
    </row>
    <row r="148" ht="12.5" spans="3:26">
      <c r="C148" s="72"/>
      <c r="E148" s="192"/>
      <c r="F148" s="192"/>
      <c r="G148" s="192"/>
      <c r="H148" s="192"/>
      <c r="I148" s="72"/>
      <c r="O148" s="72"/>
      <c r="T148" s="72"/>
      <c r="Z148" s="72"/>
    </row>
    <row r="149" ht="12.5" spans="3:26">
      <c r="C149" s="72"/>
      <c r="E149" s="192"/>
      <c r="F149" s="192"/>
      <c r="G149" s="192"/>
      <c r="H149" s="192"/>
      <c r="I149" s="72"/>
      <c r="O149" s="72"/>
      <c r="T149" s="72"/>
      <c r="Z149" s="72"/>
    </row>
    <row r="150" ht="12.5" spans="3:26">
      <c r="C150" s="72"/>
      <c r="E150" s="192"/>
      <c r="F150" s="192"/>
      <c r="G150" s="192"/>
      <c r="H150" s="192"/>
      <c r="I150" s="72"/>
      <c r="O150" s="72"/>
      <c r="T150" s="72"/>
      <c r="Z150" s="72"/>
    </row>
    <row r="151" ht="12.5" spans="3:26">
      <c r="C151" s="72"/>
      <c r="E151" s="192"/>
      <c r="F151" s="192"/>
      <c r="G151" s="192"/>
      <c r="H151" s="192"/>
      <c r="I151" s="72"/>
      <c r="O151" s="72"/>
      <c r="T151" s="72"/>
      <c r="Z151" s="72"/>
    </row>
    <row r="152" ht="12.5" spans="3:26">
      <c r="C152" s="72"/>
      <c r="E152" s="192"/>
      <c r="F152" s="192"/>
      <c r="G152" s="192"/>
      <c r="H152" s="192"/>
      <c r="I152" s="72"/>
      <c r="O152" s="72"/>
      <c r="T152" s="72"/>
      <c r="Z152" s="72"/>
    </row>
    <row r="153" ht="12.5" spans="3:26">
      <c r="C153" s="72"/>
      <c r="E153" s="192"/>
      <c r="F153" s="192"/>
      <c r="G153" s="192"/>
      <c r="H153" s="192"/>
      <c r="I153" s="72"/>
      <c r="O153" s="72"/>
      <c r="T153" s="72"/>
      <c r="Z153" s="72"/>
    </row>
    <row r="154" ht="12.5" spans="3:26">
      <c r="C154" s="72"/>
      <c r="E154" s="192"/>
      <c r="F154" s="192"/>
      <c r="G154" s="192"/>
      <c r="H154" s="192"/>
      <c r="I154" s="72"/>
      <c r="O154" s="72"/>
      <c r="T154" s="72"/>
      <c r="Z154" s="72"/>
    </row>
    <row r="155" ht="12.5" spans="3:26">
      <c r="C155" s="72"/>
      <c r="E155" s="192"/>
      <c r="F155" s="192"/>
      <c r="G155" s="192"/>
      <c r="H155" s="192"/>
      <c r="I155" s="72"/>
      <c r="O155" s="72"/>
      <c r="T155" s="72"/>
      <c r="Z155" s="72"/>
    </row>
    <row r="156" ht="12.5" spans="3:26">
      <c r="C156" s="72"/>
      <c r="E156" s="192"/>
      <c r="F156" s="192"/>
      <c r="G156" s="192"/>
      <c r="H156" s="192"/>
      <c r="I156" s="72"/>
      <c r="O156" s="72"/>
      <c r="T156" s="72"/>
      <c r="Z156" s="72"/>
    </row>
    <row r="157" ht="12.5" spans="3:26">
      <c r="C157" s="72"/>
      <c r="E157" s="192"/>
      <c r="F157" s="192"/>
      <c r="G157" s="192"/>
      <c r="H157" s="192"/>
      <c r="I157" s="72"/>
      <c r="O157" s="72"/>
      <c r="T157" s="72"/>
      <c r="Z157" s="72"/>
    </row>
    <row r="158" ht="12.5" spans="3:26">
      <c r="C158" s="72"/>
      <c r="E158" s="192"/>
      <c r="F158" s="192"/>
      <c r="G158" s="192"/>
      <c r="H158" s="192"/>
      <c r="I158" s="72"/>
      <c r="O158" s="72"/>
      <c r="T158" s="72"/>
      <c r="Z158" s="72"/>
    </row>
    <row r="159" ht="12.5" spans="3:26">
      <c r="C159" s="72"/>
      <c r="E159" s="192"/>
      <c r="F159" s="192"/>
      <c r="G159" s="192"/>
      <c r="H159" s="192"/>
      <c r="I159" s="72"/>
      <c r="O159" s="72"/>
      <c r="T159" s="72"/>
      <c r="Z159" s="72"/>
    </row>
    <row r="160" ht="12.5" spans="3:26">
      <c r="C160" s="72"/>
      <c r="E160" s="192"/>
      <c r="F160" s="192"/>
      <c r="G160" s="192"/>
      <c r="H160" s="192"/>
      <c r="I160" s="72"/>
      <c r="O160" s="72"/>
      <c r="T160" s="72"/>
      <c r="Z160" s="72"/>
    </row>
    <row r="161" ht="12.5" spans="3:26">
      <c r="C161" s="72"/>
      <c r="E161" s="192"/>
      <c r="F161" s="192"/>
      <c r="G161" s="192"/>
      <c r="H161" s="192"/>
      <c r="I161" s="72"/>
      <c r="O161" s="72"/>
      <c r="T161" s="72"/>
      <c r="Z161" s="72"/>
    </row>
    <row r="162" ht="12.5" spans="3:26">
      <c r="C162" s="72"/>
      <c r="E162" s="192"/>
      <c r="F162" s="192"/>
      <c r="G162" s="192"/>
      <c r="H162" s="192"/>
      <c r="I162" s="72"/>
      <c r="O162" s="72"/>
      <c r="T162" s="72"/>
      <c r="Z162" s="72"/>
    </row>
    <row r="163" ht="12.5" spans="3:26">
      <c r="C163" s="72"/>
      <c r="E163" s="192"/>
      <c r="F163" s="192"/>
      <c r="G163" s="192"/>
      <c r="H163" s="192"/>
      <c r="I163" s="72"/>
      <c r="O163" s="72"/>
      <c r="T163" s="72"/>
      <c r="Z163" s="72"/>
    </row>
    <row r="164" ht="12.5" spans="3:26">
      <c r="C164" s="72"/>
      <c r="E164" s="192"/>
      <c r="F164" s="192"/>
      <c r="G164" s="192"/>
      <c r="H164" s="192"/>
      <c r="I164" s="72"/>
      <c r="O164" s="72"/>
      <c r="T164" s="72"/>
      <c r="Z164" s="72"/>
    </row>
    <row r="165" ht="12.5" spans="3:26">
      <c r="C165" s="72"/>
      <c r="E165" s="192"/>
      <c r="F165" s="192"/>
      <c r="G165" s="192"/>
      <c r="H165" s="192"/>
      <c r="I165" s="72"/>
      <c r="O165" s="72"/>
      <c r="T165" s="72"/>
      <c r="Z165" s="72"/>
    </row>
    <row r="166" ht="12.5" spans="3:26">
      <c r="C166" s="72"/>
      <c r="E166" s="192"/>
      <c r="F166" s="192"/>
      <c r="G166" s="192"/>
      <c r="H166" s="192"/>
      <c r="I166" s="72"/>
      <c r="O166" s="72"/>
      <c r="T166" s="72"/>
      <c r="Z166" s="72"/>
    </row>
    <row r="167" ht="12.5" spans="3:26">
      <c r="C167" s="72"/>
      <c r="E167" s="192"/>
      <c r="F167" s="192"/>
      <c r="G167" s="192"/>
      <c r="H167" s="192"/>
      <c r="I167" s="72"/>
      <c r="O167" s="72"/>
      <c r="T167" s="72"/>
      <c r="Z167" s="72"/>
    </row>
    <row r="168" ht="12.5" spans="3:26">
      <c r="C168" s="72"/>
      <c r="E168" s="192"/>
      <c r="F168" s="192"/>
      <c r="G168" s="192"/>
      <c r="H168" s="192"/>
      <c r="I168" s="72"/>
      <c r="O168" s="72"/>
      <c r="T168" s="72"/>
      <c r="Z168" s="72"/>
    </row>
    <row r="169" ht="12.5" spans="3:26">
      <c r="C169" s="72"/>
      <c r="E169" s="192"/>
      <c r="F169" s="192"/>
      <c r="G169" s="192"/>
      <c r="H169" s="192"/>
      <c r="I169" s="72"/>
      <c r="O169" s="72"/>
      <c r="T169" s="72"/>
      <c r="Z169" s="72"/>
    </row>
    <row r="170" ht="12.5" spans="3:26">
      <c r="C170" s="72"/>
      <c r="E170" s="192"/>
      <c r="F170" s="192"/>
      <c r="G170" s="192"/>
      <c r="H170" s="192"/>
      <c r="I170" s="72"/>
      <c r="O170" s="72"/>
      <c r="T170" s="72"/>
      <c r="Z170" s="72"/>
    </row>
    <row r="171" ht="12.5" spans="3:26">
      <c r="C171" s="72"/>
      <c r="E171" s="192"/>
      <c r="F171" s="192"/>
      <c r="G171" s="192"/>
      <c r="H171" s="192"/>
      <c r="I171" s="72"/>
      <c r="O171" s="72"/>
      <c r="T171" s="72"/>
      <c r="Z171" s="72"/>
    </row>
    <row r="172" ht="12.5" spans="3:26">
      <c r="C172" s="72"/>
      <c r="E172" s="192"/>
      <c r="F172" s="192"/>
      <c r="G172" s="192"/>
      <c r="H172" s="192"/>
      <c r="I172" s="72"/>
      <c r="O172" s="72"/>
      <c r="T172" s="72"/>
      <c r="Z172" s="72"/>
    </row>
    <row r="173" ht="12.5" spans="3:26">
      <c r="C173" s="72"/>
      <c r="E173" s="192"/>
      <c r="F173" s="192"/>
      <c r="G173" s="192"/>
      <c r="H173" s="192"/>
      <c r="I173" s="72"/>
      <c r="O173" s="72"/>
      <c r="T173" s="72"/>
      <c r="Z173" s="72"/>
    </row>
    <row r="174" ht="12.5" spans="3:26">
      <c r="C174" s="72"/>
      <c r="E174" s="192"/>
      <c r="F174" s="192"/>
      <c r="G174" s="192"/>
      <c r="H174" s="192"/>
      <c r="I174" s="72"/>
      <c r="O174" s="72"/>
      <c r="T174" s="72"/>
      <c r="Z174" s="72"/>
    </row>
    <row r="175" ht="12.5" spans="3:26">
      <c r="C175" s="72"/>
      <c r="E175" s="192"/>
      <c r="F175" s="192"/>
      <c r="G175" s="192"/>
      <c r="H175" s="192"/>
      <c r="I175" s="72"/>
      <c r="O175" s="72"/>
      <c r="T175" s="72"/>
      <c r="Z175" s="72"/>
    </row>
    <row r="176" ht="12.5" spans="3:26">
      <c r="C176" s="72"/>
      <c r="E176" s="192"/>
      <c r="F176" s="192"/>
      <c r="G176" s="192"/>
      <c r="H176" s="192"/>
      <c r="I176" s="72"/>
      <c r="O176" s="72"/>
      <c r="T176" s="72"/>
      <c r="Z176" s="72"/>
    </row>
    <row r="177" ht="12.5" spans="3:26">
      <c r="C177" s="72"/>
      <c r="E177" s="192"/>
      <c r="F177" s="192"/>
      <c r="G177" s="192"/>
      <c r="H177" s="192"/>
      <c r="I177" s="72"/>
      <c r="O177" s="72"/>
      <c r="T177" s="72"/>
      <c r="Z177" s="72"/>
    </row>
    <row r="178" ht="12.5" spans="3:26">
      <c r="C178" s="72"/>
      <c r="E178" s="192"/>
      <c r="F178" s="192"/>
      <c r="G178" s="192"/>
      <c r="H178" s="192"/>
      <c r="I178" s="72"/>
      <c r="O178" s="72"/>
      <c r="T178" s="72"/>
      <c r="Z178" s="72"/>
    </row>
    <row r="179" ht="12.5" spans="3:26">
      <c r="C179" s="72"/>
      <c r="E179" s="192"/>
      <c r="F179" s="192"/>
      <c r="G179" s="192"/>
      <c r="H179" s="192"/>
      <c r="I179" s="72"/>
      <c r="O179" s="72"/>
      <c r="T179" s="72"/>
      <c r="Z179" s="72"/>
    </row>
    <row r="180" ht="12.5" spans="3:26">
      <c r="C180" s="72"/>
      <c r="E180" s="192"/>
      <c r="F180" s="192"/>
      <c r="G180" s="192"/>
      <c r="H180" s="192"/>
      <c r="I180" s="72"/>
      <c r="O180" s="72"/>
      <c r="T180" s="72"/>
      <c r="Z180" s="72"/>
    </row>
    <row r="181" ht="12.5" spans="3:26">
      <c r="C181" s="72"/>
      <c r="E181" s="192"/>
      <c r="F181" s="192"/>
      <c r="G181" s="192"/>
      <c r="H181" s="192"/>
      <c r="I181" s="72"/>
      <c r="O181" s="72"/>
      <c r="T181" s="72"/>
      <c r="Z181" s="72"/>
    </row>
    <row r="182" ht="12.5" spans="3:26">
      <c r="C182" s="72"/>
      <c r="E182" s="192"/>
      <c r="F182" s="192"/>
      <c r="G182" s="192"/>
      <c r="H182" s="192"/>
      <c r="I182" s="72"/>
      <c r="O182" s="72"/>
      <c r="T182" s="72"/>
      <c r="Z182" s="72"/>
    </row>
    <row r="183" ht="12.5" spans="3:26">
      <c r="C183" s="72"/>
      <c r="E183" s="192"/>
      <c r="F183" s="192"/>
      <c r="G183" s="192"/>
      <c r="H183" s="192"/>
      <c r="I183" s="72"/>
      <c r="O183" s="72"/>
      <c r="T183" s="72"/>
      <c r="Z183" s="72"/>
    </row>
    <row r="184" ht="12.5" spans="3:26">
      <c r="C184" s="72"/>
      <c r="E184" s="192"/>
      <c r="F184" s="192"/>
      <c r="G184" s="192"/>
      <c r="H184" s="192"/>
      <c r="I184" s="72"/>
      <c r="O184" s="72"/>
      <c r="T184" s="72"/>
      <c r="Z184" s="72"/>
    </row>
    <row r="185" ht="12.5" spans="3:26">
      <c r="C185" s="72"/>
      <c r="E185" s="192"/>
      <c r="F185" s="192"/>
      <c r="G185" s="192"/>
      <c r="H185" s="192"/>
      <c r="I185" s="72"/>
      <c r="O185" s="72"/>
      <c r="T185" s="72"/>
      <c r="Z185" s="72"/>
    </row>
    <row r="186" ht="12.5" spans="3:26">
      <c r="C186" s="72"/>
      <c r="E186" s="192"/>
      <c r="F186" s="192"/>
      <c r="G186" s="192"/>
      <c r="H186" s="192"/>
      <c r="I186" s="72"/>
      <c r="O186" s="72"/>
      <c r="T186" s="72"/>
      <c r="Z186" s="72"/>
    </row>
    <row r="187" ht="12.5" spans="3:26">
      <c r="C187" s="72"/>
      <c r="E187" s="192"/>
      <c r="F187" s="192"/>
      <c r="G187" s="192"/>
      <c r="H187" s="192"/>
      <c r="I187" s="72"/>
      <c r="O187" s="72"/>
      <c r="T187" s="72"/>
      <c r="Z187" s="72"/>
    </row>
    <row r="188" ht="12.5" spans="3:26">
      <c r="C188" s="72"/>
      <c r="E188" s="192"/>
      <c r="F188" s="192"/>
      <c r="G188" s="192"/>
      <c r="H188" s="192"/>
      <c r="I188" s="72"/>
      <c r="O188" s="72"/>
      <c r="T188" s="72"/>
      <c r="Z188" s="72"/>
    </row>
    <row r="189" ht="12.5" spans="3:26">
      <c r="C189" s="72"/>
      <c r="E189" s="192"/>
      <c r="F189" s="192"/>
      <c r="G189" s="192"/>
      <c r="H189" s="192"/>
      <c r="I189" s="72"/>
      <c r="O189" s="72"/>
      <c r="T189" s="72"/>
      <c r="Z189" s="72"/>
    </row>
    <row r="190" ht="12.5" spans="3:26">
      <c r="C190" s="72"/>
      <c r="E190" s="192"/>
      <c r="F190" s="192"/>
      <c r="G190" s="192"/>
      <c r="H190" s="192"/>
      <c r="I190" s="72"/>
      <c r="O190" s="72"/>
      <c r="T190" s="72"/>
      <c r="Z190" s="72"/>
    </row>
    <row r="191" ht="12.5" spans="3:26">
      <c r="C191" s="72"/>
      <c r="E191" s="192"/>
      <c r="F191" s="192"/>
      <c r="G191" s="192"/>
      <c r="H191" s="192"/>
      <c r="I191" s="72"/>
      <c r="O191" s="72"/>
      <c r="T191" s="72"/>
      <c r="Z191" s="72"/>
    </row>
    <row r="192" ht="12.5" spans="3:26">
      <c r="C192" s="72"/>
      <c r="E192" s="192"/>
      <c r="F192" s="192"/>
      <c r="G192" s="192"/>
      <c r="H192" s="192"/>
      <c r="I192" s="72"/>
      <c r="O192" s="72"/>
      <c r="T192" s="72"/>
      <c r="Z192" s="72"/>
    </row>
    <row r="193" ht="12.5" spans="3:26">
      <c r="C193" s="72"/>
      <c r="E193" s="192"/>
      <c r="F193" s="192"/>
      <c r="G193" s="192"/>
      <c r="H193" s="192"/>
      <c r="I193" s="72"/>
      <c r="O193" s="72"/>
      <c r="T193" s="72"/>
      <c r="Z193" s="72"/>
    </row>
    <row r="194" ht="12.5" spans="3:26">
      <c r="C194" s="72"/>
      <c r="E194" s="192"/>
      <c r="F194" s="192"/>
      <c r="G194" s="192"/>
      <c r="H194" s="192"/>
      <c r="I194" s="72"/>
      <c r="O194" s="72"/>
      <c r="T194" s="72"/>
      <c r="Z194" s="72"/>
    </row>
    <row r="195" ht="12.5" spans="3:26">
      <c r="C195" s="72"/>
      <c r="E195" s="192"/>
      <c r="F195" s="192"/>
      <c r="G195" s="192"/>
      <c r="H195" s="192"/>
      <c r="I195" s="72"/>
      <c r="O195" s="72"/>
      <c r="T195" s="72"/>
      <c r="Z195" s="72"/>
    </row>
    <row r="196" ht="12.5" spans="3:26">
      <c r="C196" s="72"/>
      <c r="E196" s="192"/>
      <c r="F196" s="192"/>
      <c r="G196" s="192"/>
      <c r="H196" s="192"/>
      <c r="I196" s="72"/>
      <c r="O196" s="72"/>
      <c r="T196" s="72"/>
      <c r="Z196" s="72"/>
    </row>
    <row r="197" ht="12.5" spans="3:26">
      <c r="C197" s="72"/>
      <c r="E197" s="192"/>
      <c r="F197" s="192"/>
      <c r="G197" s="192"/>
      <c r="H197" s="192"/>
      <c r="I197" s="72"/>
      <c r="O197" s="72"/>
      <c r="T197" s="72"/>
      <c r="Z197" s="72"/>
    </row>
    <row r="198" ht="12.5" spans="3:26">
      <c r="C198" s="72"/>
      <c r="E198" s="192"/>
      <c r="F198" s="192"/>
      <c r="G198" s="192"/>
      <c r="H198" s="192"/>
      <c r="I198" s="72"/>
      <c r="O198" s="72"/>
      <c r="T198" s="72"/>
      <c r="Z198" s="72"/>
    </row>
    <row r="199" ht="12.5" spans="3:26">
      <c r="C199" s="72"/>
      <c r="E199" s="192"/>
      <c r="F199" s="192"/>
      <c r="G199" s="192"/>
      <c r="H199" s="192"/>
      <c r="I199" s="72"/>
      <c r="O199" s="72"/>
      <c r="T199" s="72"/>
      <c r="Z199" s="72"/>
    </row>
    <row r="200" ht="12.5" spans="3:26">
      <c r="C200" s="72"/>
      <c r="E200" s="192"/>
      <c r="F200" s="192"/>
      <c r="G200" s="192"/>
      <c r="H200" s="192"/>
      <c r="I200" s="72"/>
      <c r="O200" s="72"/>
      <c r="T200" s="72"/>
      <c r="Z200" s="72"/>
    </row>
    <row r="201" ht="12.5" spans="3:26">
      <c r="C201" s="72"/>
      <c r="E201" s="192"/>
      <c r="F201" s="192"/>
      <c r="G201" s="192"/>
      <c r="H201" s="192"/>
      <c r="I201" s="72"/>
      <c r="O201" s="72"/>
      <c r="T201" s="72"/>
      <c r="Z201" s="72"/>
    </row>
    <row r="202" ht="12.5" spans="3:26">
      <c r="C202" s="72"/>
      <c r="E202" s="192"/>
      <c r="F202" s="192"/>
      <c r="G202" s="192"/>
      <c r="H202" s="192"/>
      <c r="I202" s="72"/>
      <c r="O202" s="72"/>
      <c r="T202" s="72"/>
      <c r="Z202" s="72"/>
    </row>
    <row r="203" ht="12.5" spans="3:26">
      <c r="C203" s="72"/>
      <c r="E203" s="192"/>
      <c r="F203" s="192"/>
      <c r="G203" s="192"/>
      <c r="H203" s="192"/>
      <c r="I203" s="72"/>
      <c r="O203" s="72"/>
      <c r="T203" s="72"/>
      <c r="Z203" s="72"/>
    </row>
    <row r="204" ht="12.5" spans="3:26">
      <c r="C204" s="72"/>
      <c r="E204" s="192"/>
      <c r="F204" s="192"/>
      <c r="G204" s="192"/>
      <c r="H204" s="192"/>
      <c r="I204" s="72"/>
      <c r="O204" s="72"/>
      <c r="T204" s="72"/>
      <c r="Z204" s="72"/>
    </row>
    <row r="205" ht="12.5" spans="3:26">
      <c r="C205" s="72"/>
      <c r="E205" s="192"/>
      <c r="F205" s="192"/>
      <c r="G205" s="192"/>
      <c r="H205" s="192"/>
      <c r="I205" s="72"/>
      <c r="O205" s="72"/>
      <c r="T205" s="72"/>
      <c r="Z205" s="72"/>
    </row>
    <row r="206" ht="12.5" spans="3:26">
      <c r="C206" s="72"/>
      <c r="E206" s="192"/>
      <c r="F206" s="192"/>
      <c r="G206" s="192"/>
      <c r="H206" s="192"/>
      <c r="I206" s="72"/>
      <c r="O206" s="72"/>
      <c r="T206" s="72"/>
      <c r="Z206" s="72"/>
    </row>
    <row r="207" ht="12.5" spans="3:26">
      <c r="C207" s="72"/>
      <c r="E207" s="192"/>
      <c r="F207" s="192"/>
      <c r="G207" s="192"/>
      <c r="H207" s="192"/>
      <c r="I207" s="72"/>
      <c r="O207" s="72"/>
      <c r="T207" s="72"/>
      <c r="Z207" s="72"/>
    </row>
    <row r="208" ht="12.5" spans="3:26">
      <c r="C208" s="72"/>
      <c r="E208" s="192"/>
      <c r="F208" s="192"/>
      <c r="G208" s="192"/>
      <c r="H208" s="192"/>
      <c r="I208" s="72"/>
      <c r="O208" s="72"/>
      <c r="T208" s="72"/>
      <c r="Z208" s="72"/>
    </row>
    <row r="209" ht="12.5" spans="3:26">
      <c r="C209" s="72"/>
      <c r="E209" s="192"/>
      <c r="F209" s="192"/>
      <c r="G209" s="192"/>
      <c r="H209" s="192"/>
      <c r="I209" s="72"/>
      <c r="O209" s="72"/>
      <c r="T209" s="72"/>
      <c r="Z209" s="72"/>
    </row>
    <row r="210" ht="12.5" spans="3:26">
      <c r="C210" s="72"/>
      <c r="E210" s="192"/>
      <c r="F210" s="192"/>
      <c r="G210" s="192"/>
      <c r="H210" s="192"/>
      <c r="I210" s="72"/>
      <c r="O210" s="72"/>
      <c r="T210" s="72"/>
      <c r="Z210" s="72"/>
    </row>
    <row r="211" ht="12.5" spans="3:26">
      <c r="C211" s="72"/>
      <c r="E211" s="192"/>
      <c r="F211" s="192"/>
      <c r="G211" s="192"/>
      <c r="H211" s="192"/>
      <c r="I211" s="72"/>
      <c r="O211" s="72"/>
      <c r="T211" s="72"/>
      <c r="Z211" s="72"/>
    </row>
    <row r="212" ht="12.5" spans="3:26">
      <c r="C212" s="72"/>
      <c r="E212" s="192"/>
      <c r="F212" s="192"/>
      <c r="G212" s="192"/>
      <c r="H212" s="192"/>
      <c r="I212" s="72"/>
      <c r="O212" s="72"/>
      <c r="T212" s="72"/>
      <c r="Z212" s="72"/>
    </row>
    <row r="213" ht="12.5" spans="3:26">
      <c r="C213" s="72"/>
      <c r="E213" s="192"/>
      <c r="F213" s="192"/>
      <c r="G213" s="192"/>
      <c r="H213" s="192"/>
      <c r="I213" s="72"/>
      <c r="O213" s="72"/>
      <c r="T213" s="72"/>
      <c r="Z213" s="72"/>
    </row>
    <row r="214" ht="12.5" spans="3:26">
      <c r="C214" s="72"/>
      <c r="E214" s="192"/>
      <c r="F214" s="192"/>
      <c r="G214" s="192"/>
      <c r="H214" s="192"/>
      <c r="I214" s="72"/>
      <c r="O214" s="72"/>
      <c r="T214" s="72"/>
      <c r="Z214" s="72"/>
    </row>
    <row r="215" ht="12.5" spans="3:26">
      <c r="C215" s="72"/>
      <c r="E215" s="192"/>
      <c r="F215" s="192"/>
      <c r="G215" s="192"/>
      <c r="H215" s="192"/>
      <c r="I215" s="72"/>
      <c r="O215" s="72"/>
      <c r="T215" s="72"/>
      <c r="Z215" s="72"/>
    </row>
    <row r="216" ht="12.5" spans="3:26">
      <c r="C216" s="72"/>
      <c r="E216" s="192"/>
      <c r="F216" s="192"/>
      <c r="G216" s="192"/>
      <c r="H216" s="192"/>
      <c r="I216" s="72"/>
      <c r="O216" s="72"/>
      <c r="T216" s="72"/>
      <c r="Z216" s="72"/>
    </row>
    <row r="217" ht="12.5" spans="3:26">
      <c r="C217" s="72"/>
      <c r="E217" s="192"/>
      <c r="F217" s="192"/>
      <c r="G217" s="192"/>
      <c r="H217" s="192"/>
      <c r="I217" s="72"/>
      <c r="O217" s="72"/>
      <c r="T217" s="72"/>
      <c r="Z217" s="72"/>
    </row>
    <row r="218" ht="12.5" spans="3:26">
      <c r="C218" s="72"/>
      <c r="E218" s="192"/>
      <c r="F218" s="192"/>
      <c r="G218" s="192"/>
      <c r="H218" s="192"/>
      <c r="I218" s="72"/>
      <c r="O218" s="72"/>
      <c r="T218" s="72"/>
      <c r="Z218" s="72"/>
    </row>
    <row r="219" ht="12.5" spans="3:26">
      <c r="C219" s="72"/>
      <c r="E219" s="192"/>
      <c r="F219" s="192"/>
      <c r="G219" s="192"/>
      <c r="H219" s="192"/>
      <c r="I219" s="72"/>
      <c r="O219" s="72"/>
      <c r="T219" s="72"/>
      <c r="Z219" s="72"/>
    </row>
    <row r="220" ht="12.5" spans="3:26">
      <c r="C220" s="72"/>
      <c r="E220" s="192"/>
      <c r="F220" s="192"/>
      <c r="G220" s="192"/>
      <c r="H220" s="192"/>
      <c r="I220" s="72"/>
      <c r="O220" s="72"/>
      <c r="T220" s="72"/>
      <c r="Z220" s="72"/>
    </row>
    <row r="221" ht="12.5" spans="3:26">
      <c r="C221" s="72"/>
      <c r="E221" s="192"/>
      <c r="F221" s="192"/>
      <c r="G221" s="192"/>
      <c r="H221" s="192"/>
      <c r="I221" s="72"/>
      <c r="O221" s="72"/>
      <c r="T221" s="72"/>
      <c r="Z221" s="72"/>
    </row>
    <row r="222" ht="12.5" spans="3:26">
      <c r="C222" s="72"/>
      <c r="E222" s="192"/>
      <c r="F222" s="192"/>
      <c r="G222" s="192"/>
      <c r="H222" s="192"/>
      <c r="I222" s="72"/>
      <c r="O222" s="72"/>
      <c r="T222" s="72"/>
      <c r="Z222" s="72"/>
    </row>
    <row r="223" ht="12.5" spans="3:26">
      <c r="C223" s="72"/>
      <c r="E223" s="192"/>
      <c r="F223" s="192"/>
      <c r="G223" s="192"/>
      <c r="H223" s="192"/>
      <c r="I223" s="72"/>
      <c r="O223" s="72"/>
      <c r="T223" s="72"/>
      <c r="Z223" s="72"/>
    </row>
    <row r="224" ht="12.5" spans="3:26">
      <c r="C224" s="72"/>
      <c r="E224" s="192"/>
      <c r="F224" s="192"/>
      <c r="G224" s="192"/>
      <c r="H224" s="192"/>
      <c r="I224" s="72"/>
      <c r="O224" s="72"/>
      <c r="T224" s="72"/>
      <c r="Z224" s="72"/>
    </row>
    <row r="225" ht="12.5" spans="3:26">
      <c r="C225" s="72"/>
      <c r="E225" s="192"/>
      <c r="F225" s="192"/>
      <c r="G225" s="192"/>
      <c r="H225" s="192"/>
      <c r="I225" s="72"/>
      <c r="O225" s="72"/>
      <c r="T225" s="72"/>
      <c r="Z225" s="72"/>
    </row>
    <row r="226" ht="12.5" spans="3:26">
      <c r="C226" s="72"/>
      <c r="E226" s="192"/>
      <c r="F226" s="192"/>
      <c r="G226" s="192"/>
      <c r="H226" s="192"/>
      <c r="I226" s="72"/>
      <c r="O226" s="72"/>
      <c r="T226" s="72"/>
      <c r="Z226" s="72"/>
    </row>
    <row r="227" ht="12.5" spans="3:26">
      <c r="C227" s="72"/>
      <c r="E227" s="192"/>
      <c r="F227" s="192"/>
      <c r="G227" s="192"/>
      <c r="H227" s="192"/>
      <c r="I227" s="72"/>
      <c r="O227" s="72"/>
      <c r="T227" s="72"/>
      <c r="Z227" s="72"/>
    </row>
    <row r="228" ht="12.5" spans="3:26">
      <c r="C228" s="72"/>
      <c r="E228" s="192"/>
      <c r="F228" s="192"/>
      <c r="G228" s="192"/>
      <c r="H228" s="192"/>
      <c r="I228" s="72"/>
      <c r="O228" s="72"/>
      <c r="T228" s="72"/>
      <c r="Z228" s="72"/>
    </row>
    <row r="229" ht="12.5" spans="3:26">
      <c r="C229" s="72"/>
      <c r="E229" s="192"/>
      <c r="F229" s="192"/>
      <c r="G229" s="192"/>
      <c r="H229" s="192"/>
      <c r="I229" s="72"/>
      <c r="O229" s="72"/>
      <c r="T229" s="72"/>
      <c r="Z229" s="72"/>
    </row>
    <row r="230" ht="12.5" spans="3:26">
      <c r="C230" s="72"/>
      <c r="E230" s="192"/>
      <c r="F230" s="192"/>
      <c r="G230" s="192"/>
      <c r="H230" s="192"/>
      <c r="I230" s="72"/>
      <c r="O230" s="72"/>
      <c r="T230" s="72"/>
      <c r="Z230" s="72"/>
    </row>
    <row r="231" ht="12.5" spans="3:26">
      <c r="C231" s="72"/>
      <c r="E231" s="192"/>
      <c r="F231" s="192"/>
      <c r="G231" s="192"/>
      <c r="H231" s="192"/>
      <c r="I231" s="72"/>
      <c r="O231" s="72"/>
      <c r="T231" s="72"/>
      <c r="Z231" s="72"/>
    </row>
    <row r="232" ht="12.5" spans="3:26">
      <c r="C232" s="72"/>
      <c r="E232" s="192"/>
      <c r="F232" s="192"/>
      <c r="G232" s="192"/>
      <c r="H232" s="192"/>
      <c r="I232" s="72"/>
      <c r="O232" s="72"/>
      <c r="T232" s="72"/>
      <c r="Z232" s="72"/>
    </row>
    <row r="233" ht="12.5" spans="3:26">
      <c r="C233" s="72"/>
      <c r="E233" s="192"/>
      <c r="F233" s="192"/>
      <c r="G233" s="192"/>
      <c r="H233" s="192"/>
      <c r="I233" s="72"/>
      <c r="O233" s="72"/>
      <c r="T233" s="72"/>
      <c r="Z233" s="72"/>
    </row>
    <row r="234" ht="12.5" spans="3:26">
      <c r="C234" s="72"/>
      <c r="E234" s="192"/>
      <c r="F234" s="192"/>
      <c r="G234" s="192"/>
      <c r="H234" s="192"/>
      <c r="I234" s="72"/>
      <c r="O234" s="72"/>
      <c r="T234" s="72"/>
      <c r="Z234" s="72"/>
    </row>
    <row r="235" ht="12.5" spans="3:26">
      <c r="C235" s="72"/>
      <c r="E235" s="192"/>
      <c r="F235" s="192"/>
      <c r="G235" s="192"/>
      <c r="H235" s="192"/>
      <c r="I235" s="72"/>
      <c r="O235" s="72"/>
      <c r="T235" s="72"/>
      <c r="Z235" s="72"/>
    </row>
    <row r="236" ht="12.5" spans="3:26">
      <c r="C236" s="72"/>
      <c r="E236" s="192"/>
      <c r="F236" s="192"/>
      <c r="G236" s="192"/>
      <c r="H236" s="192"/>
      <c r="I236" s="72"/>
      <c r="O236" s="72"/>
      <c r="T236" s="72"/>
      <c r="Z236" s="72"/>
    </row>
    <row r="237" ht="12.5" spans="3:26">
      <c r="C237" s="72"/>
      <c r="E237" s="192"/>
      <c r="F237" s="192"/>
      <c r="G237" s="192"/>
      <c r="H237" s="192"/>
      <c r="I237" s="72"/>
      <c r="O237" s="72"/>
      <c r="T237" s="72"/>
      <c r="Z237" s="72"/>
    </row>
    <row r="238" ht="12.5" spans="3:26">
      <c r="C238" s="72"/>
      <c r="E238" s="192"/>
      <c r="F238" s="192"/>
      <c r="G238" s="192"/>
      <c r="H238" s="192"/>
      <c r="I238" s="72"/>
      <c r="O238" s="72"/>
      <c r="T238" s="72"/>
      <c r="Z238" s="72"/>
    </row>
    <row r="239" ht="12.5" spans="3:26">
      <c r="C239" s="72"/>
      <c r="E239" s="192"/>
      <c r="F239" s="192"/>
      <c r="G239" s="192"/>
      <c r="H239" s="192"/>
      <c r="I239" s="72"/>
      <c r="O239" s="72"/>
      <c r="T239" s="72"/>
      <c r="Z239" s="72"/>
    </row>
    <row r="240" ht="12.5" spans="3:26">
      <c r="C240" s="72"/>
      <c r="E240" s="192"/>
      <c r="F240" s="192"/>
      <c r="G240" s="192"/>
      <c r="H240" s="192"/>
      <c r="I240" s="72"/>
      <c r="O240" s="72"/>
      <c r="T240" s="72"/>
      <c r="Z240" s="72"/>
    </row>
    <row r="241" ht="12.5" spans="3:26">
      <c r="C241" s="72"/>
      <c r="E241" s="192"/>
      <c r="F241" s="192"/>
      <c r="G241" s="192"/>
      <c r="H241" s="192"/>
      <c r="I241" s="72"/>
      <c r="O241" s="72"/>
      <c r="T241" s="72"/>
      <c r="Z241" s="72"/>
    </row>
    <row r="242" ht="12.5" spans="3:26">
      <c r="C242" s="72"/>
      <c r="E242" s="192"/>
      <c r="F242" s="192"/>
      <c r="G242" s="192"/>
      <c r="H242" s="192"/>
      <c r="I242" s="72"/>
      <c r="O242" s="72"/>
      <c r="T242" s="72"/>
      <c r="Z242" s="72"/>
    </row>
    <row r="243" ht="12.5" spans="3:26">
      <c r="C243" s="72"/>
      <c r="E243" s="192"/>
      <c r="F243" s="192"/>
      <c r="G243" s="192"/>
      <c r="H243" s="192"/>
      <c r="I243" s="72"/>
      <c r="O243" s="72"/>
      <c r="T243" s="72"/>
      <c r="Z243" s="72"/>
    </row>
    <row r="244" ht="12.5" spans="3:26">
      <c r="C244" s="72"/>
      <c r="E244" s="192"/>
      <c r="F244" s="192"/>
      <c r="G244" s="192"/>
      <c r="H244" s="192"/>
      <c r="I244" s="72"/>
      <c r="O244" s="72"/>
      <c r="T244" s="72"/>
      <c r="Z244" s="72"/>
    </row>
    <row r="245" ht="12.5" spans="3:26">
      <c r="C245" s="72"/>
      <c r="E245" s="192"/>
      <c r="F245" s="192"/>
      <c r="G245" s="192"/>
      <c r="H245" s="192"/>
      <c r="I245" s="72"/>
      <c r="O245" s="72"/>
      <c r="T245" s="72"/>
      <c r="Z245" s="72"/>
    </row>
    <row r="246" ht="12.5" spans="3:26">
      <c r="C246" s="72"/>
      <c r="E246" s="192"/>
      <c r="F246" s="192"/>
      <c r="G246" s="192"/>
      <c r="H246" s="192"/>
      <c r="I246" s="72"/>
      <c r="O246" s="72"/>
      <c r="T246" s="72"/>
      <c r="Z246" s="72"/>
    </row>
    <row r="247" ht="12.5" spans="3:26">
      <c r="C247" s="72"/>
      <c r="E247" s="192"/>
      <c r="F247" s="192"/>
      <c r="G247" s="192"/>
      <c r="H247" s="192"/>
      <c r="I247" s="72"/>
      <c r="O247" s="72"/>
      <c r="T247" s="72"/>
      <c r="Z247" s="72"/>
    </row>
    <row r="248" ht="12.5" spans="3:26">
      <c r="C248" s="72"/>
      <c r="E248" s="192"/>
      <c r="F248" s="192"/>
      <c r="G248" s="192"/>
      <c r="H248" s="192"/>
      <c r="I248" s="72"/>
      <c r="O248" s="72"/>
      <c r="T248" s="72"/>
      <c r="Z248" s="72"/>
    </row>
    <row r="249" ht="12.5" spans="3:26">
      <c r="C249" s="72"/>
      <c r="E249" s="192"/>
      <c r="F249" s="192"/>
      <c r="G249" s="192"/>
      <c r="H249" s="192"/>
      <c r="I249" s="72"/>
      <c r="O249" s="72"/>
      <c r="T249" s="72"/>
      <c r="Z249" s="72"/>
    </row>
    <row r="250" ht="12.5" spans="3:26">
      <c r="C250" s="72"/>
      <c r="E250" s="192"/>
      <c r="F250" s="192"/>
      <c r="G250" s="192"/>
      <c r="H250" s="192"/>
      <c r="I250" s="72"/>
      <c r="O250" s="72"/>
      <c r="T250" s="72"/>
      <c r="Z250" s="72"/>
    </row>
    <row r="251" ht="12.5" spans="3:26">
      <c r="C251" s="72"/>
      <c r="E251" s="192"/>
      <c r="F251" s="192"/>
      <c r="G251" s="192"/>
      <c r="H251" s="192"/>
      <c r="I251" s="72"/>
      <c r="O251" s="72"/>
      <c r="T251" s="72"/>
      <c r="Z251" s="72"/>
    </row>
    <row r="252" ht="12.5" spans="3:26">
      <c r="C252" s="72"/>
      <c r="E252" s="192"/>
      <c r="F252" s="192"/>
      <c r="G252" s="192"/>
      <c r="H252" s="192"/>
      <c r="I252" s="72"/>
      <c r="O252" s="72"/>
      <c r="T252" s="72"/>
      <c r="Z252" s="72"/>
    </row>
    <row r="253" ht="12.5" spans="3:26">
      <c r="C253" s="72"/>
      <c r="E253" s="192"/>
      <c r="F253" s="192"/>
      <c r="G253" s="192"/>
      <c r="H253" s="192"/>
      <c r="I253" s="72"/>
      <c r="O253" s="72"/>
      <c r="T253" s="72"/>
      <c r="Z253" s="72"/>
    </row>
    <row r="254" ht="12.5" spans="3:26">
      <c r="C254" s="72"/>
      <c r="E254" s="192"/>
      <c r="F254" s="192"/>
      <c r="G254" s="192"/>
      <c r="H254" s="192"/>
      <c r="I254" s="72"/>
      <c r="O254" s="72"/>
      <c r="T254" s="72"/>
      <c r="Z254" s="72"/>
    </row>
    <row r="255" ht="12.5" spans="3:26">
      <c r="C255" s="72"/>
      <c r="E255" s="192"/>
      <c r="F255" s="192"/>
      <c r="G255" s="192"/>
      <c r="H255" s="192"/>
      <c r="I255" s="72"/>
      <c r="O255" s="72"/>
      <c r="T255" s="72"/>
      <c r="Z255" s="72"/>
    </row>
    <row r="256" ht="12.5" spans="3:26">
      <c r="C256" s="72"/>
      <c r="E256" s="192"/>
      <c r="F256" s="192"/>
      <c r="G256" s="192"/>
      <c r="H256" s="192"/>
      <c r="I256" s="72"/>
      <c r="O256" s="72"/>
      <c r="T256" s="72"/>
      <c r="Z256" s="72"/>
    </row>
    <row r="257" ht="12.5" spans="3:26">
      <c r="C257" s="72"/>
      <c r="E257" s="192"/>
      <c r="F257" s="192"/>
      <c r="G257" s="192"/>
      <c r="H257" s="192"/>
      <c r="I257" s="72"/>
      <c r="O257" s="72"/>
      <c r="T257" s="72"/>
      <c r="Z257" s="72"/>
    </row>
    <row r="258" ht="12.5" spans="3:26">
      <c r="C258" s="72"/>
      <c r="E258" s="192"/>
      <c r="F258" s="192"/>
      <c r="G258" s="192"/>
      <c r="H258" s="192"/>
      <c r="I258" s="72"/>
      <c r="O258" s="72"/>
      <c r="T258" s="72"/>
      <c r="Z258" s="72"/>
    </row>
    <row r="259" ht="12.5" spans="3:26">
      <c r="C259" s="72"/>
      <c r="E259" s="192"/>
      <c r="F259" s="192"/>
      <c r="G259" s="192"/>
      <c r="H259" s="192"/>
      <c r="I259" s="72"/>
      <c r="O259" s="72"/>
      <c r="T259" s="72"/>
      <c r="Z259" s="72"/>
    </row>
    <row r="260" ht="12.5" spans="3:26">
      <c r="C260" s="72"/>
      <c r="E260" s="192"/>
      <c r="F260" s="192"/>
      <c r="G260" s="192"/>
      <c r="H260" s="192"/>
      <c r="I260" s="72"/>
      <c r="O260" s="72"/>
      <c r="T260" s="72"/>
      <c r="Z260" s="72"/>
    </row>
    <row r="261" ht="12.5" spans="3:26">
      <c r="C261" s="72"/>
      <c r="E261" s="192"/>
      <c r="F261" s="192"/>
      <c r="G261" s="192"/>
      <c r="H261" s="192"/>
      <c r="I261" s="72"/>
      <c r="O261" s="72"/>
      <c r="T261" s="72"/>
      <c r="Z261" s="72"/>
    </row>
    <row r="262" ht="12.5" spans="3:26">
      <c r="C262" s="72"/>
      <c r="E262" s="192"/>
      <c r="F262" s="192"/>
      <c r="G262" s="192"/>
      <c r="H262" s="192"/>
      <c r="I262" s="72"/>
      <c r="O262" s="72"/>
      <c r="T262" s="72"/>
      <c r="Z262" s="72"/>
    </row>
    <row r="263" ht="12.5" spans="3:26">
      <c r="C263" s="72"/>
      <c r="E263" s="192"/>
      <c r="F263" s="192"/>
      <c r="G263" s="192"/>
      <c r="H263" s="192"/>
      <c r="I263" s="72"/>
      <c r="O263" s="72"/>
      <c r="T263" s="72"/>
      <c r="Z263" s="72"/>
    </row>
    <row r="264" ht="12.5" spans="3:26">
      <c r="C264" s="72"/>
      <c r="E264" s="192"/>
      <c r="F264" s="192"/>
      <c r="G264" s="192"/>
      <c r="H264" s="192"/>
      <c r="I264" s="72"/>
      <c r="O264" s="72"/>
      <c r="T264" s="72"/>
      <c r="Z264" s="72"/>
    </row>
    <row r="265" ht="12.5" spans="3:26">
      <c r="C265" s="72"/>
      <c r="E265" s="192"/>
      <c r="F265" s="192"/>
      <c r="G265" s="192"/>
      <c r="H265" s="192"/>
      <c r="I265" s="72"/>
      <c r="O265" s="72"/>
      <c r="T265" s="72"/>
      <c r="Z265" s="72"/>
    </row>
    <row r="266" ht="12.5" spans="3:26">
      <c r="C266" s="72"/>
      <c r="E266" s="192"/>
      <c r="F266" s="192"/>
      <c r="G266" s="192"/>
      <c r="H266" s="192"/>
      <c r="I266" s="72"/>
      <c r="O266" s="72"/>
      <c r="T266" s="72"/>
      <c r="Z266" s="72"/>
    </row>
    <row r="267" ht="12.5" spans="3:26">
      <c r="C267" s="72"/>
      <c r="E267" s="192"/>
      <c r="F267" s="192"/>
      <c r="G267" s="192"/>
      <c r="H267" s="192"/>
      <c r="I267" s="72"/>
      <c r="O267" s="72"/>
      <c r="T267" s="72"/>
      <c r="Z267" s="72"/>
    </row>
    <row r="268" ht="12.5" spans="3:26">
      <c r="C268" s="72"/>
      <c r="E268" s="192"/>
      <c r="F268" s="192"/>
      <c r="G268" s="192"/>
      <c r="H268" s="192"/>
      <c r="I268" s="72"/>
      <c r="O268" s="72"/>
      <c r="T268" s="72"/>
      <c r="Z268" s="72"/>
    </row>
    <row r="269" ht="12.5" spans="3:26">
      <c r="C269" s="72"/>
      <c r="E269" s="192"/>
      <c r="F269" s="192"/>
      <c r="G269" s="192"/>
      <c r="H269" s="192"/>
      <c r="I269" s="72"/>
      <c r="O269" s="72"/>
      <c r="T269" s="72"/>
      <c r="Z269" s="72"/>
    </row>
    <row r="270" ht="12.5" spans="3:26">
      <c r="C270" s="72"/>
      <c r="E270" s="192"/>
      <c r="F270" s="192"/>
      <c r="G270" s="192"/>
      <c r="H270" s="192"/>
      <c r="I270" s="72"/>
      <c r="O270" s="72"/>
      <c r="T270" s="72"/>
      <c r="Z270" s="72"/>
    </row>
    <row r="271" ht="12.5" spans="3:26">
      <c r="C271" s="72"/>
      <c r="E271" s="192"/>
      <c r="F271" s="192"/>
      <c r="G271" s="192"/>
      <c r="H271" s="192"/>
      <c r="I271" s="72"/>
      <c r="O271" s="72"/>
      <c r="T271" s="72"/>
      <c r="Z271" s="72"/>
    </row>
    <row r="272" ht="12.5" spans="3:26">
      <c r="C272" s="72"/>
      <c r="E272" s="192"/>
      <c r="F272" s="192"/>
      <c r="G272" s="192"/>
      <c r="H272" s="192"/>
      <c r="I272" s="72"/>
      <c r="O272" s="72"/>
      <c r="T272" s="72"/>
      <c r="Z272" s="72"/>
    </row>
    <row r="273" ht="12.5" spans="3:26">
      <c r="C273" s="72"/>
      <c r="E273" s="192"/>
      <c r="F273" s="192"/>
      <c r="G273" s="192"/>
      <c r="H273" s="192"/>
      <c r="I273" s="72"/>
      <c r="O273" s="72"/>
      <c r="T273" s="72"/>
      <c r="Z273" s="72"/>
    </row>
    <row r="274" ht="12.5" spans="3:26">
      <c r="C274" s="72"/>
      <c r="E274" s="192"/>
      <c r="F274" s="192"/>
      <c r="G274" s="192"/>
      <c r="H274" s="192"/>
      <c r="I274" s="72"/>
      <c r="O274" s="72"/>
      <c r="T274" s="72"/>
      <c r="Z274" s="72"/>
    </row>
    <row r="275" ht="12.5" spans="3:26">
      <c r="C275" s="72"/>
      <c r="E275" s="192"/>
      <c r="F275" s="192"/>
      <c r="G275" s="192"/>
      <c r="H275" s="192"/>
      <c r="I275" s="72"/>
      <c r="O275" s="72"/>
      <c r="T275" s="72"/>
      <c r="Z275" s="72"/>
    </row>
    <row r="276" ht="12.5" spans="3:26">
      <c r="C276" s="72"/>
      <c r="E276" s="192"/>
      <c r="F276" s="192"/>
      <c r="G276" s="192"/>
      <c r="H276" s="192"/>
      <c r="I276" s="72"/>
      <c r="O276" s="72"/>
      <c r="T276" s="72"/>
      <c r="Z276" s="72"/>
    </row>
    <row r="277" ht="12.5" spans="3:26">
      <c r="C277" s="72"/>
      <c r="E277" s="192"/>
      <c r="F277" s="192"/>
      <c r="G277" s="192"/>
      <c r="H277" s="192"/>
      <c r="I277" s="72"/>
      <c r="O277" s="72"/>
      <c r="T277" s="72"/>
      <c r="Z277" s="72"/>
    </row>
    <row r="278" ht="12.5" spans="3:26">
      <c r="C278" s="72"/>
      <c r="E278" s="192"/>
      <c r="F278" s="192"/>
      <c r="G278" s="192"/>
      <c r="H278" s="192"/>
      <c r="I278" s="72"/>
      <c r="O278" s="72"/>
      <c r="T278" s="72"/>
      <c r="Z278" s="72"/>
    </row>
    <row r="279" ht="12.5" spans="3:26">
      <c r="C279" s="72"/>
      <c r="E279" s="192"/>
      <c r="F279" s="192"/>
      <c r="G279" s="192"/>
      <c r="H279" s="192"/>
      <c r="I279" s="72"/>
      <c r="O279" s="72"/>
      <c r="T279" s="72"/>
      <c r="Z279" s="72"/>
    </row>
    <row r="280" ht="12.5" spans="3:26">
      <c r="C280" s="72"/>
      <c r="E280" s="192"/>
      <c r="F280" s="192"/>
      <c r="G280" s="192"/>
      <c r="H280" s="192"/>
      <c r="I280" s="72"/>
      <c r="O280" s="72"/>
      <c r="T280" s="72"/>
      <c r="Z280" s="72"/>
    </row>
    <row r="281" ht="12.5" spans="3:26">
      <c r="C281" s="72"/>
      <c r="E281" s="192"/>
      <c r="F281" s="192"/>
      <c r="G281" s="192"/>
      <c r="H281" s="192"/>
      <c r="I281" s="72"/>
      <c r="O281" s="72"/>
      <c r="T281" s="72"/>
      <c r="Z281" s="72"/>
    </row>
    <row r="282" ht="12.5" spans="3:26">
      <c r="C282" s="72"/>
      <c r="E282" s="192"/>
      <c r="F282" s="192"/>
      <c r="G282" s="192"/>
      <c r="H282" s="192"/>
      <c r="I282" s="72"/>
      <c r="O282" s="72"/>
      <c r="T282" s="72"/>
      <c r="Z282" s="72"/>
    </row>
    <row r="283" ht="12.5" spans="3:26">
      <c r="C283" s="72"/>
      <c r="E283" s="192"/>
      <c r="F283" s="192"/>
      <c r="G283" s="192"/>
      <c r="H283" s="192"/>
      <c r="I283" s="72"/>
      <c r="O283" s="72"/>
      <c r="T283" s="72"/>
      <c r="Z283" s="72"/>
    </row>
    <row r="284" ht="12.5" spans="3:26">
      <c r="C284" s="72"/>
      <c r="E284" s="192"/>
      <c r="F284" s="192"/>
      <c r="G284" s="192"/>
      <c r="H284" s="192"/>
      <c r="I284" s="72"/>
      <c r="O284" s="72"/>
      <c r="T284" s="72"/>
      <c r="Z284" s="72"/>
    </row>
    <row r="285" ht="12.5" spans="3:26">
      <c r="C285" s="72"/>
      <c r="E285" s="192"/>
      <c r="F285" s="192"/>
      <c r="G285" s="192"/>
      <c r="H285" s="192"/>
      <c r="I285" s="72"/>
      <c r="O285" s="72"/>
      <c r="T285" s="72"/>
      <c r="Z285" s="72"/>
    </row>
    <row r="286" ht="12.5" spans="3:26">
      <c r="C286" s="72"/>
      <c r="E286" s="192"/>
      <c r="F286" s="192"/>
      <c r="G286" s="192"/>
      <c r="H286" s="192"/>
      <c r="I286" s="72"/>
      <c r="O286" s="72"/>
      <c r="T286" s="72"/>
      <c r="Z286" s="72"/>
    </row>
    <row r="287" ht="12.5" spans="3:26">
      <c r="C287" s="72"/>
      <c r="E287" s="192"/>
      <c r="F287" s="192"/>
      <c r="G287" s="192"/>
      <c r="H287" s="192"/>
      <c r="I287" s="72"/>
      <c r="O287" s="72"/>
      <c r="T287" s="72"/>
      <c r="Z287" s="72"/>
    </row>
    <row r="288" ht="12.5" spans="3:26">
      <c r="C288" s="72"/>
      <c r="E288" s="192"/>
      <c r="F288" s="192"/>
      <c r="G288" s="192"/>
      <c r="H288" s="192"/>
      <c r="I288" s="72"/>
      <c r="O288" s="72"/>
      <c r="T288" s="72"/>
      <c r="Z288" s="72"/>
    </row>
    <row r="289" ht="12.5" spans="3:26">
      <c r="C289" s="72"/>
      <c r="E289" s="192"/>
      <c r="F289" s="192"/>
      <c r="G289" s="192"/>
      <c r="H289" s="192"/>
      <c r="I289" s="72"/>
      <c r="O289" s="72"/>
      <c r="T289" s="72"/>
      <c r="Z289" s="72"/>
    </row>
    <row r="290" ht="12.5" spans="3:26">
      <c r="C290" s="72"/>
      <c r="E290" s="192"/>
      <c r="F290" s="192"/>
      <c r="G290" s="192"/>
      <c r="H290" s="192"/>
      <c r="I290" s="72"/>
      <c r="O290" s="72"/>
      <c r="T290" s="72"/>
      <c r="Z290" s="72"/>
    </row>
    <row r="291" ht="12.5" spans="3:26">
      <c r="C291" s="72"/>
      <c r="E291" s="192"/>
      <c r="F291" s="192"/>
      <c r="G291" s="192"/>
      <c r="H291" s="192"/>
      <c r="I291" s="72"/>
      <c r="O291" s="72"/>
      <c r="T291" s="72"/>
      <c r="Z291" s="72"/>
    </row>
    <row r="292" ht="12.5" spans="3:26">
      <c r="C292" s="72"/>
      <c r="E292" s="192"/>
      <c r="F292" s="192"/>
      <c r="G292" s="192"/>
      <c r="H292" s="192"/>
      <c r="I292" s="72"/>
      <c r="O292" s="72"/>
      <c r="T292" s="72"/>
      <c r="Z292" s="72"/>
    </row>
    <row r="293" ht="12.5" spans="3:26">
      <c r="C293" s="72"/>
      <c r="E293" s="192"/>
      <c r="F293" s="192"/>
      <c r="G293" s="192"/>
      <c r="H293" s="192"/>
      <c r="I293" s="72"/>
      <c r="O293" s="72"/>
      <c r="T293" s="72"/>
      <c r="Z293" s="72"/>
    </row>
    <row r="294" ht="12.5" spans="3:26">
      <c r="C294" s="72"/>
      <c r="E294" s="192"/>
      <c r="F294" s="192"/>
      <c r="G294" s="192"/>
      <c r="H294" s="192"/>
      <c r="I294" s="72"/>
      <c r="O294" s="72"/>
      <c r="T294" s="72"/>
      <c r="Z294" s="72"/>
    </row>
    <row r="295" ht="12.5" spans="3:26">
      <c r="C295" s="72"/>
      <c r="E295" s="192"/>
      <c r="F295" s="192"/>
      <c r="G295" s="192"/>
      <c r="H295" s="192"/>
      <c r="I295" s="72"/>
      <c r="O295" s="72"/>
      <c r="T295" s="72"/>
      <c r="Z295" s="72"/>
    </row>
    <row r="296" ht="12.5" spans="3:26">
      <c r="C296" s="72"/>
      <c r="E296" s="192"/>
      <c r="F296" s="192"/>
      <c r="G296" s="192"/>
      <c r="H296" s="192"/>
      <c r="I296" s="72"/>
      <c r="O296" s="72"/>
      <c r="T296" s="72"/>
      <c r="Z296" s="72"/>
    </row>
    <row r="297" ht="12.5" spans="3:26">
      <c r="C297" s="72"/>
      <c r="E297" s="192"/>
      <c r="F297" s="192"/>
      <c r="G297" s="192"/>
      <c r="H297" s="192"/>
      <c r="I297" s="72"/>
      <c r="O297" s="72"/>
      <c r="T297" s="72"/>
      <c r="Z297" s="72"/>
    </row>
    <row r="298" ht="12.5" spans="3:26">
      <c r="C298" s="72"/>
      <c r="E298" s="192"/>
      <c r="F298" s="192"/>
      <c r="G298" s="192"/>
      <c r="H298" s="192"/>
      <c r="I298" s="72"/>
      <c r="O298" s="72"/>
      <c r="T298" s="72"/>
      <c r="Z298" s="72"/>
    </row>
    <row r="299" ht="12.5" spans="3:26">
      <c r="C299" s="72"/>
      <c r="E299" s="192"/>
      <c r="F299" s="192"/>
      <c r="G299" s="192"/>
      <c r="H299" s="192"/>
      <c r="I299" s="72"/>
      <c r="O299" s="72"/>
      <c r="T299" s="72"/>
      <c r="Z299" s="72"/>
    </row>
    <row r="300" ht="12.5" spans="3:26">
      <c r="C300" s="72"/>
      <c r="E300" s="192"/>
      <c r="F300" s="192"/>
      <c r="G300" s="192"/>
      <c r="H300" s="192"/>
      <c r="I300" s="72"/>
      <c r="O300" s="72"/>
      <c r="T300" s="72"/>
      <c r="Z300" s="72"/>
    </row>
    <row r="301" ht="12.5" spans="3:26">
      <c r="C301" s="72"/>
      <c r="E301" s="192"/>
      <c r="F301" s="192"/>
      <c r="G301" s="192"/>
      <c r="H301" s="192"/>
      <c r="I301" s="72"/>
      <c r="O301" s="72"/>
      <c r="T301" s="72"/>
      <c r="Z301" s="72"/>
    </row>
    <row r="302" ht="12.5" spans="3:26">
      <c r="C302" s="72"/>
      <c r="E302" s="192"/>
      <c r="F302" s="192"/>
      <c r="G302" s="192"/>
      <c r="H302" s="192"/>
      <c r="I302" s="72"/>
      <c r="O302" s="72"/>
      <c r="T302" s="72"/>
      <c r="Z302" s="72"/>
    </row>
    <row r="303" ht="12.5" spans="3:26">
      <c r="C303" s="72"/>
      <c r="E303" s="192"/>
      <c r="F303" s="192"/>
      <c r="G303" s="192"/>
      <c r="H303" s="192"/>
      <c r="I303" s="72"/>
      <c r="O303" s="72"/>
      <c r="T303" s="72"/>
      <c r="Z303" s="72"/>
    </row>
    <row r="304" ht="12.5" spans="3:26">
      <c r="C304" s="72"/>
      <c r="E304" s="192"/>
      <c r="F304" s="192"/>
      <c r="G304" s="192"/>
      <c r="H304" s="192"/>
      <c r="I304" s="72"/>
      <c r="O304" s="72"/>
      <c r="T304" s="72"/>
      <c r="Z304" s="72"/>
    </row>
    <row r="305" ht="12.5" spans="3:26">
      <c r="C305" s="72"/>
      <c r="E305" s="192"/>
      <c r="F305" s="192"/>
      <c r="G305" s="192"/>
      <c r="H305" s="192"/>
      <c r="I305" s="72"/>
      <c r="O305" s="72"/>
      <c r="T305" s="72"/>
      <c r="Z305" s="72"/>
    </row>
    <row r="306" ht="12.5" spans="3:26">
      <c r="C306" s="72"/>
      <c r="E306" s="192"/>
      <c r="F306" s="192"/>
      <c r="G306" s="192"/>
      <c r="H306" s="192"/>
      <c r="I306" s="72"/>
      <c r="O306" s="72"/>
      <c r="T306" s="72"/>
      <c r="Z306" s="72"/>
    </row>
    <row r="307" ht="12.5" spans="3:26">
      <c r="C307" s="72"/>
      <c r="E307" s="192"/>
      <c r="F307" s="192"/>
      <c r="G307" s="192"/>
      <c r="H307" s="192"/>
      <c r="I307" s="72"/>
      <c r="O307" s="72"/>
      <c r="T307" s="72"/>
      <c r="Z307" s="72"/>
    </row>
    <row r="308" ht="12.5" spans="3:26">
      <c r="C308" s="72"/>
      <c r="E308" s="192"/>
      <c r="F308" s="192"/>
      <c r="G308" s="192"/>
      <c r="H308" s="192"/>
      <c r="I308" s="72"/>
      <c r="O308" s="72"/>
      <c r="T308" s="72"/>
      <c r="Z308" s="72"/>
    </row>
    <row r="309" ht="12.5" spans="3:26">
      <c r="C309" s="72"/>
      <c r="E309" s="192"/>
      <c r="F309" s="192"/>
      <c r="G309" s="192"/>
      <c r="H309" s="192"/>
      <c r="I309" s="72"/>
      <c r="O309" s="72"/>
      <c r="T309" s="72"/>
      <c r="Z309" s="72"/>
    </row>
    <row r="310" ht="12.5" spans="3:26">
      <c r="C310" s="72"/>
      <c r="E310" s="192"/>
      <c r="F310" s="192"/>
      <c r="G310" s="192"/>
      <c r="H310" s="192"/>
      <c r="I310" s="72"/>
      <c r="O310" s="72"/>
      <c r="T310" s="72"/>
      <c r="Z310" s="72"/>
    </row>
    <row r="311" ht="12.5" spans="3:26">
      <c r="C311" s="72"/>
      <c r="E311" s="192"/>
      <c r="F311" s="192"/>
      <c r="G311" s="192"/>
      <c r="H311" s="192"/>
      <c r="I311" s="72"/>
      <c r="O311" s="72"/>
      <c r="T311" s="72"/>
      <c r="Z311" s="72"/>
    </row>
    <row r="312" ht="12.5" spans="3:26">
      <c r="C312" s="72"/>
      <c r="E312" s="192"/>
      <c r="F312" s="192"/>
      <c r="G312" s="192"/>
      <c r="H312" s="192"/>
      <c r="I312" s="72"/>
      <c r="O312" s="72"/>
      <c r="T312" s="72"/>
      <c r="Z312" s="72"/>
    </row>
    <row r="313" ht="12.5" spans="3:26">
      <c r="C313" s="72"/>
      <c r="E313" s="192"/>
      <c r="F313" s="192"/>
      <c r="G313" s="192"/>
      <c r="H313" s="192"/>
      <c r="I313" s="72"/>
      <c r="O313" s="72"/>
      <c r="T313" s="72"/>
      <c r="Z313" s="72"/>
    </row>
    <row r="314" ht="12.5" spans="3:26">
      <c r="C314" s="72"/>
      <c r="E314" s="192"/>
      <c r="F314" s="192"/>
      <c r="G314" s="192"/>
      <c r="H314" s="192"/>
      <c r="I314" s="72"/>
      <c r="O314" s="72"/>
      <c r="T314" s="72"/>
      <c r="Z314" s="72"/>
    </row>
    <row r="315" ht="12.5" spans="3:26">
      <c r="C315" s="72"/>
      <c r="E315" s="192"/>
      <c r="F315" s="192"/>
      <c r="G315" s="192"/>
      <c r="H315" s="192"/>
      <c r="I315" s="72"/>
      <c r="O315" s="72"/>
      <c r="T315" s="72"/>
      <c r="Z315" s="72"/>
    </row>
    <row r="316" ht="12.5" spans="3:26">
      <c r="C316" s="72"/>
      <c r="E316" s="192"/>
      <c r="F316" s="192"/>
      <c r="G316" s="192"/>
      <c r="H316" s="192"/>
      <c r="I316" s="72"/>
      <c r="O316" s="72"/>
      <c r="T316" s="72"/>
      <c r="Z316" s="72"/>
    </row>
    <row r="317" ht="12.5" spans="3:26">
      <c r="C317" s="72"/>
      <c r="E317" s="192"/>
      <c r="F317" s="192"/>
      <c r="G317" s="192"/>
      <c r="H317" s="192"/>
      <c r="I317" s="72"/>
      <c r="O317" s="72"/>
      <c r="T317" s="72"/>
      <c r="Z317" s="72"/>
    </row>
    <row r="318" ht="12.5" spans="3:26">
      <c r="C318" s="72"/>
      <c r="E318" s="192"/>
      <c r="F318" s="192"/>
      <c r="G318" s="192"/>
      <c r="H318" s="192"/>
      <c r="I318" s="72"/>
      <c r="O318" s="72"/>
      <c r="T318" s="72"/>
      <c r="Z318" s="72"/>
    </row>
    <row r="319" ht="12.5" spans="3:26">
      <c r="C319" s="72"/>
      <c r="E319" s="192"/>
      <c r="F319" s="192"/>
      <c r="G319" s="192"/>
      <c r="H319" s="192"/>
      <c r="I319" s="72"/>
      <c r="O319" s="72"/>
      <c r="T319" s="72"/>
      <c r="Z319" s="72"/>
    </row>
    <row r="320" ht="12.5" spans="3:26">
      <c r="C320" s="72"/>
      <c r="E320" s="192"/>
      <c r="F320" s="192"/>
      <c r="G320" s="192"/>
      <c r="H320" s="192"/>
      <c r="I320" s="72"/>
      <c r="O320" s="72"/>
      <c r="T320" s="72"/>
      <c r="Z320" s="72"/>
    </row>
    <row r="321" ht="12.5" spans="3:26">
      <c r="C321" s="72"/>
      <c r="E321" s="192"/>
      <c r="F321" s="192"/>
      <c r="G321" s="192"/>
      <c r="H321" s="192"/>
      <c r="I321" s="72"/>
      <c r="O321" s="72"/>
      <c r="T321" s="72"/>
      <c r="Z321" s="72"/>
    </row>
    <row r="322" ht="12.5" spans="3:26">
      <c r="C322" s="72"/>
      <c r="E322" s="192"/>
      <c r="F322" s="192"/>
      <c r="G322" s="192"/>
      <c r="H322" s="192"/>
      <c r="I322" s="72"/>
      <c r="O322" s="72"/>
      <c r="T322" s="72"/>
      <c r="Z322" s="72"/>
    </row>
    <row r="323" ht="12.5" spans="3:26">
      <c r="C323" s="72"/>
      <c r="E323" s="192"/>
      <c r="F323" s="192"/>
      <c r="G323" s="192"/>
      <c r="H323" s="192"/>
      <c r="I323" s="72"/>
      <c r="O323" s="72"/>
      <c r="T323" s="72"/>
      <c r="Z323" s="72"/>
    </row>
    <row r="324" ht="12.5" spans="3:26">
      <c r="C324" s="72"/>
      <c r="E324" s="192"/>
      <c r="F324" s="192"/>
      <c r="G324" s="192"/>
      <c r="H324" s="192"/>
      <c r="I324" s="72"/>
      <c r="O324" s="72"/>
      <c r="T324" s="72"/>
      <c r="Z324" s="72"/>
    </row>
    <row r="325" ht="12.5" spans="3:26">
      <c r="C325" s="72"/>
      <c r="E325" s="192"/>
      <c r="F325" s="192"/>
      <c r="G325" s="192"/>
      <c r="H325" s="192"/>
      <c r="I325" s="72"/>
      <c r="O325" s="72"/>
      <c r="T325" s="72"/>
      <c r="Z325" s="72"/>
    </row>
    <row r="326" ht="12.5" spans="3:26">
      <c r="C326" s="72"/>
      <c r="E326" s="192"/>
      <c r="F326" s="192"/>
      <c r="G326" s="192"/>
      <c r="H326" s="192"/>
      <c r="I326" s="72"/>
      <c r="O326" s="72"/>
      <c r="T326" s="72"/>
      <c r="Z326" s="72"/>
    </row>
    <row r="327" ht="12.5" spans="3:26">
      <c r="C327" s="72"/>
      <c r="E327" s="192"/>
      <c r="F327" s="192"/>
      <c r="G327" s="192"/>
      <c r="H327" s="192"/>
      <c r="I327" s="72"/>
      <c r="O327" s="72"/>
      <c r="T327" s="72"/>
      <c r="Z327" s="72"/>
    </row>
    <row r="328" ht="12.5" spans="3:26">
      <c r="C328" s="72"/>
      <c r="E328" s="192"/>
      <c r="F328" s="192"/>
      <c r="G328" s="192"/>
      <c r="H328" s="192"/>
      <c r="I328" s="72"/>
      <c r="O328" s="72"/>
      <c r="T328" s="72"/>
      <c r="Z328" s="72"/>
    </row>
    <row r="329" ht="12.5" spans="3:26">
      <c r="C329" s="72"/>
      <c r="E329" s="192"/>
      <c r="F329" s="192"/>
      <c r="G329" s="192"/>
      <c r="H329" s="192"/>
      <c r="I329" s="72"/>
      <c r="O329" s="72"/>
      <c r="T329" s="72"/>
      <c r="Z329" s="72"/>
    </row>
    <row r="330" ht="12.5" spans="3:26">
      <c r="C330" s="72"/>
      <c r="E330" s="192"/>
      <c r="F330" s="192"/>
      <c r="G330" s="192"/>
      <c r="H330" s="192"/>
      <c r="I330" s="72"/>
      <c r="O330" s="72"/>
      <c r="T330" s="72"/>
      <c r="Z330" s="72"/>
    </row>
    <row r="331" ht="12.5" spans="3:26">
      <c r="C331" s="72"/>
      <c r="E331" s="192"/>
      <c r="F331" s="192"/>
      <c r="G331" s="192"/>
      <c r="H331" s="192"/>
      <c r="I331" s="72"/>
      <c r="O331" s="72"/>
      <c r="T331" s="72"/>
      <c r="Z331" s="72"/>
    </row>
    <row r="332" ht="12.5" spans="3:26">
      <c r="C332" s="72"/>
      <c r="E332" s="192"/>
      <c r="F332" s="192"/>
      <c r="G332" s="192"/>
      <c r="H332" s="192"/>
      <c r="I332" s="72"/>
      <c r="O332" s="72"/>
      <c r="T332" s="72"/>
      <c r="Z332" s="72"/>
    </row>
    <row r="333" ht="12.5" spans="3:26">
      <c r="C333" s="72"/>
      <c r="E333" s="192"/>
      <c r="F333" s="192"/>
      <c r="G333" s="192"/>
      <c r="H333" s="192"/>
      <c r="I333" s="72"/>
      <c r="O333" s="72"/>
      <c r="T333" s="72"/>
      <c r="Z333" s="72"/>
    </row>
    <row r="334" ht="12.5" spans="3:26">
      <c r="C334" s="72"/>
      <c r="E334" s="192"/>
      <c r="F334" s="192"/>
      <c r="G334" s="192"/>
      <c r="H334" s="192"/>
      <c r="I334" s="72"/>
      <c r="O334" s="72"/>
      <c r="T334" s="72"/>
      <c r="Z334" s="72"/>
    </row>
    <row r="335" ht="12.5" spans="3:26">
      <c r="C335" s="72"/>
      <c r="E335" s="192"/>
      <c r="F335" s="192"/>
      <c r="G335" s="192"/>
      <c r="H335" s="192"/>
      <c r="I335" s="72"/>
      <c r="O335" s="72"/>
      <c r="T335" s="72"/>
      <c r="Z335" s="72"/>
    </row>
    <row r="336" ht="12.5" spans="3:26">
      <c r="C336" s="72"/>
      <c r="E336" s="192"/>
      <c r="F336" s="192"/>
      <c r="G336" s="192"/>
      <c r="H336" s="192"/>
      <c r="I336" s="72"/>
      <c r="O336" s="72"/>
      <c r="T336" s="72"/>
      <c r="Z336" s="72"/>
    </row>
    <row r="337" ht="12.5" spans="3:26">
      <c r="C337" s="72"/>
      <c r="E337" s="192"/>
      <c r="F337" s="192"/>
      <c r="G337" s="192"/>
      <c r="H337" s="192"/>
      <c r="I337" s="72"/>
      <c r="O337" s="72"/>
      <c r="T337" s="72"/>
      <c r="Z337" s="72"/>
    </row>
    <row r="338" ht="12.5" spans="3:26">
      <c r="C338" s="72"/>
      <c r="E338" s="192"/>
      <c r="F338" s="192"/>
      <c r="G338" s="192"/>
      <c r="H338" s="192"/>
      <c r="I338" s="72"/>
      <c r="O338" s="72"/>
      <c r="T338" s="72"/>
      <c r="Z338" s="72"/>
    </row>
    <row r="339" ht="12.5" spans="3:26">
      <c r="C339" s="72"/>
      <c r="E339" s="192"/>
      <c r="F339" s="192"/>
      <c r="G339" s="192"/>
      <c r="H339" s="192"/>
      <c r="I339" s="72"/>
      <c r="O339" s="72"/>
      <c r="T339" s="72"/>
      <c r="Z339" s="72"/>
    </row>
    <row r="340" ht="12.5" spans="3:26">
      <c r="C340" s="72"/>
      <c r="E340" s="192"/>
      <c r="F340" s="192"/>
      <c r="G340" s="192"/>
      <c r="H340" s="192"/>
      <c r="I340" s="72"/>
      <c r="O340" s="72"/>
      <c r="T340" s="72"/>
      <c r="Z340" s="72"/>
    </row>
    <row r="341" ht="12.5" spans="3:26">
      <c r="C341" s="72"/>
      <c r="E341" s="192"/>
      <c r="F341" s="192"/>
      <c r="G341" s="192"/>
      <c r="H341" s="192"/>
      <c r="I341" s="72"/>
      <c r="O341" s="72"/>
      <c r="T341" s="72"/>
      <c r="Z341" s="72"/>
    </row>
    <row r="342" ht="12.5" spans="3:26">
      <c r="C342" s="72"/>
      <c r="E342" s="192"/>
      <c r="F342" s="192"/>
      <c r="G342" s="192"/>
      <c r="H342" s="192"/>
      <c r="I342" s="72"/>
      <c r="O342" s="72"/>
      <c r="T342" s="72"/>
      <c r="Z342" s="72"/>
    </row>
    <row r="343" ht="12.5" spans="3:26">
      <c r="C343" s="72"/>
      <c r="E343" s="192"/>
      <c r="F343" s="192"/>
      <c r="G343" s="192"/>
      <c r="H343" s="192"/>
      <c r="I343" s="72"/>
      <c r="O343" s="72"/>
      <c r="T343" s="72"/>
      <c r="Z343" s="72"/>
    </row>
    <row r="344" ht="12.5" spans="3:26">
      <c r="C344" s="72"/>
      <c r="E344" s="192"/>
      <c r="F344" s="192"/>
      <c r="G344" s="192"/>
      <c r="H344" s="192"/>
      <c r="I344" s="72"/>
      <c r="O344" s="72"/>
      <c r="T344" s="72"/>
      <c r="Z344" s="72"/>
    </row>
    <row r="345" ht="12.5" spans="3:26">
      <c r="C345" s="72"/>
      <c r="E345" s="192"/>
      <c r="F345" s="192"/>
      <c r="G345" s="192"/>
      <c r="H345" s="192"/>
      <c r="I345" s="72"/>
      <c r="O345" s="72"/>
      <c r="T345" s="72"/>
      <c r="Z345" s="72"/>
    </row>
    <row r="346" ht="12.5" spans="3:26">
      <c r="C346" s="72"/>
      <c r="E346" s="192"/>
      <c r="F346" s="192"/>
      <c r="G346" s="192"/>
      <c r="H346" s="192"/>
      <c r="I346" s="72"/>
      <c r="O346" s="72"/>
      <c r="T346" s="72"/>
      <c r="Z346" s="72"/>
    </row>
    <row r="347" ht="12.5" spans="3:26">
      <c r="C347" s="72"/>
      <c r="E347" s="192"/>
      <c r="F347" s="192"/>
      <c r="G347" s="192"/>
      <c r="H347" s="192"/>
      <c r="I347" s="72"/>
      <c r="O347" s="72"/>
      <c r="T347" s="72"/>
      <c r="Z347" s="72"/>
    </row>
    <row r="348" ht="12.5" spans="3:26">
      <c r="C348" s="72"/>
      <c r="E348" s="192"/>
      <c r="F348" s="192"/>
      <c r="G348" s="192"/>
      <c r="H348" s="192"/>
      <c r="I348" s="72"/>
      <c r="O348" s="72"/>
      <c r="T348" s="72"/>
      <c r="Z348" s="72"/>
    </row>
    <row r="349" ht="12.5" spans="3:26">
      <c r="C349" s="72"/>
      <c r="E349" s="192"/>
      <c r="F349" s="192"/>
      <c r="G349" s="192"/>
      <c r="H349" s="192"/>
      <c r="I349" s="72"/>
      <c r="O349" s="72"/>
      <c r="T349" s="72"/>
      <c r="Z349" s="72"/>
    </row>
    <row r="350" ht="12.5" spans="3:26">
      <c r="C350" s="72"/>
      <c r="E350" s="192"/>
      <c r="F350" s="192"/>
      <c r="G350" s="192"/>
      <c r="H350" s="192"/>
      <c r="I350" s="72"/>
      <c r="O350" s="72"/>
      <c r="T350" s="72"/>
      <c r="Z350" s="72"/>
    </row>
    <row r="351" ht="12.5" spans="3:26">
      <c r="C351" s="72"/>
      <c r="E351" s="192"/>
      <c r="F351" s="192"/>
      <c r="G351" s="192"/>
      <c r="H351" s="192"/>
      <c r="I351" s="72"/>
      <c r="O351" s="72"/>
      <c r="T351" s="72"/>
      <c r="Z351" s="72"/>
    </row>
    <row r="352" ht="12.5" spans="3:26">
      <c r="C352" s="72"/>
      <c r="E352" s="192"/>
      <c r="F352" s="192"/>
      <c r="G352" s="192"/>
      <c r="H352" s="192"/>
      <c r="I352" s="72"/>
      <c r="O352" s="72"/>
      <c r="T352" s="72"/>
      <c r="Z352" s="72"/>
    </row>
    <row r="353" ht="12.5" spans="3:26">
      <c r="C353" s="72"/>
      <c r="E353" s="192"/>
      <c r="F353" s="192"/>
      <c r="G353" s="192"/>
      <c r="H353" s="192"/>
      <c r="I353" s="72"/>
      <c r="O353" s="72"/>
      <c r="T353" s="72"/>
      <c r="Z353" s="72"/>
    </row>
    <row r="354" ht="12.5" spans="3:26">
      <c r="C354" s="72"/>
      <c r="E354" s="192"/>
      <c r="F354" s="192"/>
      <c r="G354" s="192"/>
      <c r="H354" s="192"/>
      <c r="I354" s="72"/>
      <c r="O354" s="72"/>
      <c r="T354" s="72"/>
      <c r="Z354" s="72"/>
    </row>
    <row r="355" ht="12.5" spans="3:26">
      <c r="C355" s="72"/>
      <c r="E355" s="192"/>
      <c r="F355" s="192"/>
      <c r="G355" s="192"/>
      <c r="H355" s="192"/>
      <c r="I355" s="72"/>
      <c r="O355" s="72"/>
      <c r="T355" s="72"/>
      <c r="Z355" s="72"/>
    </row>
    <row r="356" ht="12.5" spans="3:26">
      <c r="C356" s="72"/>
      <c r="E356" s="192"/>
      <c r="F356" s="192"/>
      <c r="G356" s="192"/>
      <c r="H356" s="192"/>
      <c r="I356" s="72"/>
      <c r="O356" s="72"/>
      <c r="T356" s="72"/>
      <c r="Z356" s="72"/>
    </row>
    <row r="357" ht="12.5" spans="3:26">
      <c r="C357" s="72"/>
      <c r="E357" s="192"/>
      <c r="F357" s="192"/>
      <c r="G357" s="192"/>
      <c r="H357" s="192"/>
      <c r="I357" s="72"/>
      <c r="O357" s="72"/>
      <c r="T357" s="72"/>
      <c r="Z357" s="72"/>
    </row>
    <row r="358" ht="12.5" spans="3:26">
      <c r="C358" s="72"/>
      <c r="E358" s="192"/>
      <c r="F358" s="192"/>
      <c r="G358" s="192"/>
      <c r="H358" s="192"/>
      <c r="I358" s="72"/>
      <c r="O358" s="72"/>
      <c r="T358" s="72"/>
      <c r="Z358" s="72"/>
    </row>
    <row r="359" ht="12.5" spans="3:26">
      <c r="C359" s="72"/>
      <c r="E359" s="192"/>
      <c r="F359" s="192"/>
      <c r="G359" s="192"/>
      <c r="H359" s="192"/>
      <c r="I359" s="72"/>
      <c r="O359" s="72"/>
      <c r="T359" s="72"/>
      <c r="Z359" s="72"/>
    </row>
    <row r="360" ht="12.5" spans="3:26">
      <c r="C360" s="72"/>
      <c r="E360" s="192"/>
      <c r="F360" s="192"/>
      <c r="G360" s="192"/>
      <c r="H360" s="192"/>
      <c r="I360" s="72"/>
      <c r="O360" s="72"/>
      <c r="T360" s="72"/>
      <c r="Z360" s="72"/>
    </row>
    <row r="361" ht="12.5" spans="3:26">
      <c r="C361" s="72"/>
      <c r="E361" s="192"/>
      <c r="F361" s="192"/>
      <c r="G361" s="192"/>
      <c r="H361" s="192"/>
      <c r="I361" s="72"/>
      <c r="O361" s="72"/>
      <c r="T361" s="72"/>
      <c r="Z361" s="72"/>
    </row>
    <row r="362" ht="12.5" spans="3:26">
      <c r="C362" s="72"/>
      <c r="E362" s="192"/>
      <c r="F362" s="192"/>
      <c r="G362" s="192"/>
      <c r="H362" s="192"/>
      <c r="I362" s="72"/>
      <c r="O362" s="72"/>
      <c r="T362" s="72"/>
      <c r="Z362" s="72"/>
    </row>
    <row r="363" ht="12.5" spans="3:26">
      <c r="C363" s="72"/>
      <c r="E363" s="192"/>
      <c r="F363" s="192"/>
      <c r="G363" s="192"/>
      <c r="H363" s="192"/>
      <c r="I363" s="72"/>
      <c r="O363" s="72"/>
      <c r="T363" s="72"/>
      <c r="Z363" s="72"/>
    </row>
    <row r="364" ht="12.5" spans="3:26">
      <c r="C364" s="72"/>
      <c r="E364" s="192"/>
      <c r="F364" s="192"/>
      <c r="G364" s="192"/>
      <c r="H364" s="192"/>
      <c r="I364" s="72"/>
      <c r="O364" s="72"/>
      <c r="T364" s="72"/>
      <c r="Z364" s="72"/>
    </row>
    <row r="365" ht="12.5" spans="3:26">
      <c r="C365" s="72"/>
      <c r="E365" s="192"/>
      <c r="F365" s="192"/>
      <c r="G365" s="192"/>
      <c r="H365" s="192"/>
      <c r="I365" s="72"/>
      <c r="O365" s="72"/>
      <c r="T365" s="72"/>
      <c r="Z365" s="72"/>
    </row>
    <row r="366" ht="12.5" spans="3:26">
      <c r="C366" s="72"/>
      <c r="E366" s="192"/>
      <c r="F366" s="192"/>
      <c r="G366" s="192"/>
      <c r="H366" s="192"/>
      <c r="I366" s="72"/>
      <c r="O366" s="72"/>
      <c r="T366" s="72"/>
      <c r="Z366" s="72"/>
    </row>
    <row r="367" ht="12.5" spans="3:26">
      <c r="C367" s="72"/>
      <c r="E367" s="192"/>
      <c r="F367" s="192"/>
      <c r="G367" s="192"/>
      <c r="H367" s="192"/>
      <c r="I367" s="72"/>
      <c r="O367" s="72"/>
      <c r="T367" s="72"/>
      <c r="Z367" s="72"/>
    </row>
    <row r="368" ht="12.5" spans="3:26">
      <c r="C368" s="72"/>
      <c r="E368" s="192"/>
      <c r="F368" s="192"/>
      <c r="G368" s="192"/>
      <c r="H368" s="192"/>
      <c r="I368" s="72"/>
      <c r="O368" s="72"/>
      <c r="T368" s="72"/>
      <c r="Z368" s="72"/>
    </row>
    <row r="369" ht="12.5" spans="3:26">
      <c r="C369" s="72"/>
      <c r="E369" s="192"/>
      <c r="F369" s="192"/>
      <c r="G369" s="192"/>
      <c r="H369" s="192"/>
      <c r="I369" s="72"/>
      <c r="O369" s="72"/>
      <c r="T369" s="72"/>
      <c r="Z369" s="72"/>
    </row>
    <row r="370" ht="12.5" spans="3:26">
      <c r="C370" s="72"/>
      <c r="E370" s="192"/>
      <c r="F370" s="192"/>
      <c r="G370" s="192"/>
      <c r="H370" s="192"/>
      <c r="I370" s="72"/>
      <c r="O370" s="72"/>
      <c r="T370" s="72"/>
      <c r="Z370" s="72"/>
    </row>
    <row r="371" ht="12.5" spans="3:26">
      <c r="C371" s="72"/>
      <c r="E371" s="192"/>
      <c r="F371" s="192"/>
      <c r="G371" s="192"/>
      <c r="H371" s="192"/>
      <c r="I371" s="72"/>
      <c r="O371" s="72"/>
      <c r="T371" s="72"/>
      <c r="Z371" s="72"/>
    </row>
    <row r="372" ht="12.5" spans="3:26">
      <c r="C372" s="72"/>
      <c r="E372" s="192"/>
      <c r="F372" s="192"/>
      <c r="G372" s="192"/>
      <c r="H372" s="192"/>
      <c r="I372" s="72"/>
      <c r="O372" s="72"/>
      <c r="T372" s="72"/>
      <c r="Z372" s="72"/>
    </row>
    <row r="373" ht="12.5" spans="3:26">
      <c r="C373" s="72"/>
      <c r="E373" s="192"/>
      <c r="F373" s="192"/>
      <c r="G373" s="192"/>
      <c r="H373" s="192"/>
      <c r="I373" s="72"/>
      <c r="O373" s="72"/>
      <c r="T373" s="72"/>
      <c r="Z373" s="72"/>
    </row>
    <row r="374" ht="12.5" spans="3:26">
      <c r="C374" s="72"/>
      <c r="E374" s="192"/>
      <c r="F374" s="192"/>
      <c r="G374" s="192"/>
      <c r="H374" s="192"/>
      <c r="I374" s="72"/>
      <c r="O374" s="72"/>
      <c r="T374" s="72"/>
      <c r="Z374" s="72"/>
    </row>
    <row r="375" ht="12.5" spans="3:26">
      <c r="C375" s="72"/>
      <c r="E375" s="192"/>
      <c r="F375" s="192"/>
      <c r="G375" s="192"/>
      <c r="H375" s="192"/>
      <c r="I375" s="72"/>
      <c r="O375" s="72"/>
      <c r="T375" s="72"/>
      <c r="Z375" s="72"/>
    </row>
    <row r="376" ht="12.5" spans="3:26">
      <c r="C376" s="72"/>
      <c r="E376" s="192"/>
      <c r="F376" s="192"/>
      <c r="G376" s="192"/>
      <c r="H376" s="192"/>
      <c r="I376" s="72"/>
      <c r="O376" s="72"/>
      <c r="T376" s="72"/>
      <c r="Z376" s="72"/>
    </row>
    <row r="377" ht="12.5" spans="3:26">
      <c r="C377" s="72"/>
      <c r="E377" s="192"/>
      <c r="F377" s="192"/>
      <c r="G377" s="192"/>
      <c r="H377" s="192"/>
      <c r="I377" s="72"/>
      <c r="O377" s="72"/>
      <c r="T377" s="72"/>
      <c r="Z377" s="72"/>
    </row>
    <row r="378" ht="12.5" spans="3:26">
      <c r="C378" s="72"/>
      <c r="E378" s="192"/>
      <c r="F378" s="192"/>
      <c r="G378" s="192"/>
      <c r="H378" s="192"/>
      <c r="I378" s="72"/>
      <c r="O378" s="72"/>
      <c r="T378" s="72"/>
      <c r="Z378" s="72"/>
    </row>
    <row r="379" ht="12.5" spans="3:26">
      <c r="C379" s="72"/>
      <c r="E379" s="192"/>
      <c r="F379" s="192"/>
      <c r="G379" s="192"/>
      <c r="H379" s="192"/>
      <c r="I379" s="72"/>
      <c r="O379" s="72"/>
      <c r="T379" s="72"/>
      <c r="Z379" s="72"/>
    </row>
    <row r="380" ht="12.5" spans="3:26">
      <c r="C380" s="72"/>
      <c r="E380" s="192"/>
      <c r="F380" s="192"/>
      <c r="G380" s="192"/>
      <c r="H380" s="192"/>
      <c r="I380" s="72"/>
      <c r="O380" s="72"/>
      <c r="T380" s="72"/>
      <c r="Z380" s="72"/>
    </row>
    <row r="381" ht="12.5" spans="3:26">
      <c r="C381" s="72"/>
      <c r="E381" s="192"/>
      <c r="F381" s="192"/>
      <c r="G381" s="192"/>
      <c r="H381" s="192"/>
      <c r="I381" s="72"/>
      <c r="O381" s="72"/>
      <c r="T381" s="72"/>
      <c r="Z381" s="72"/>
    </row>
    <row r="382" ht="12.5" spans="3:26">
      <c r="C382" s="72"/>
      <c r="E382" s="192"/>
      <c r="F382" s="192"/>
      <c r="G382" s="192"/>
      <c r="H382" s="192"/>
      <c r="I382" s="72"/>
      <c r="O382" s="72"/>
      <c r="T382" s="72"/>
      <c r="Z382" s="72"/>
    </row>
    <row r="383" ht="12.5" spans="3:26">
      <c r="C383" s="72"/>
      <c r="E383" s="192"/>
      <c r="F383" s="192"/>
      <c r="G383" s="192"/>
      <c r="H383" s="192"/>
      <c r="I383" s="72"/>
      <c r="O383" s="72"/>
      <c r="T383" s="72"/>
      <c r="Z383" s="72"/>
    </row>
    <row r="384" ht="12.5" spans="3:26">
      <c r="C384" s="72"/>
      <c r="E384" s="192"/>
      <c r="F384" s="192"/>
      <c r="G384" s="192"/>
      <c r="H384" s="192"/>
      <c r="I384" s="72"/>
      <c r="O384" s="72"/>
      <c r="T384" s="72"/>
      <c r="Z384" s="72"/>
    </row>
    <row r="385" ht="12.5" spans="3:26">
      <c r="C385" s="72"/>
      <c r="E385" s="192"/>
      <c r="F385" s="192"/>
      <c r="G385" s="192"/>
      <c r="H385" s="192"/>
      <c r="I385" s="72"/>
      <c r="O385" s="72"/>
      <c r="T385" s="72"/>
      <c r="Z385" s="72"/>
    </row>
    <row r="386" ht="12.5" spans="3:26">
      <c r="C386" s="72"/>
      <c r="E386" s="192"/>
      <c r="F386" s="192"/>
      <c r="G386" s="192"/>
      <c r="H386" s="192"/>
      <c r="I386" s="72"/>
      <c r="O386" s="72"/>
      <c r="T386" s="72"/>
      <c r="Z386" s="72"/>
    </row>
    <row r="387" ht="12.5" spans="3:26">
      <c r="C387" s="72"/>
      <c r="E387" s="192"/>
      <c r="F387" s="192"/>
      <c r="G387" s="192"/>
      <c r="H387" s="192"/>
      <c r="I387" s="72"/>
      <c r="O387" s="72"/>
      <c r="T387" s="72"/>
      <c r="Z387" s="72"/>
    </row>
    <row r="388" ht="12.5" spans="3:26">
      <c r="C388" s="72"/>
      <c r="E388" s="192"/>
      <c r="F388" s="192"/>
      <c r="G388" s="192"/>
      <c r="H388" s="192"/>
      <c r="I388" s="72"/>
      <c r="O388" s="72"/>
      <c r="T388" s="72"/>
      <c r="Z388" s="72"/>
    </row>
    <row r="389" ht="12.5" spans="3:26">
      <c r="C389" s="72"/>
      <c r="E389" s="192"/>
      <c r="F389" s="192"/>
      <c r="G389" s="192"/>
      <c r="H389" s="192"/>
      <c r="I389" s="72"/>
      <c r="O389" s="72"/>
      <c r="T389" s="72"/>
      <c r="Z389" s="72"/>
    </row>
    <row r="390" ht="12.5" spans="3:26">
      <c r="C390" s="72"/>
      <c r="E390" s="192"/>
      <c r="F390" s="192"/>
      <c r="G390" s="192"/>
      <c r="H390" s="192"/>
      <c r="I390" s="72"/>
      <c r="O390" s="72"/>
      <c r="T390" s="72"/>
      <c r="Z390" s="72"/>
    </row>
    <row r="391" ht="12.5" spans="3:26">
      <c r="C391" s="72"/>
      <c r="E391" s="192"/>
      <c r="F391" s="192"/>
      <c r="G391" s="192"/>
      <c r="H391" s="192"/>
      <c r="I391" s="72"/>
      <c r="O391" s="72"/>
      <c r="T391" s="72"/>
      <c r="Z391" s="72"/>
    </row>
    <row r="392" ht="12.5" spans="3:26">
      <c r="C392" s="72"/>
      <c r="E392" s="192"/>
      <c r="F392" s="192"/>
      <c r="G392" s="192"/>
      <c r="H392" s="192"/>
      <c r="I392" s="72"/>
      <c r="O392" s="72"/>
      <c r="T392" s="72"/>
      <c r="Z392" s="72"/>
    </row>
    <row r="393" ht="12.5" spans="3:26">
      <c r="C393" s="72"/>
      <c r="E393" s="192"/>
      <c r="F393" s="192"/>
      <c r="G393" s="192"/>
      <c r="H393" s="192"/>
      <c r="I393" s="72"/>
      <c r="O393" s="72"/>
      <c r="T393" s="72"/>
      <c r="Z393" s="72"/>
    </row>
    <row r="394" ht="12.5" spans="3:26">
      <c r="C394" s="72"/>
      <c r="E394" s="192"/>
      <c r="F394" s="192"/>
      <c r="G394" s="192"/>
      <c r="H394" s="192"/>
      <c r="I394" s="72"/>
      <c r="O394" s="72"/>
      <c r="T394" s="72"/>
      <c r="Z394" s="72"/>
    </row>
    <row r="395" ht="12.5" spans="3:26">
      <c r="C395" s="72"/>
      <c r="E395" s="192"/>
      <c r="F395" s="192"/>
      <c r="G395" s="192"/>
      <c r="H395" s="192"/>
      <c r="I395" s="72"/>
      <c r="O395" s="72"/>
      <c r="T395" s="72"/>
      <c r="Z395" s="72"/>
    </row>
    <row r="396" ht="12.5" spans="3:26">
      <c r="C396" s="72"/>
      <c r="E396" s="192"/>
      <c r="F396" s="192"/>
      <c r="G396" s="192"/>
      <c r="H396" s="192"/>
      <c r="I396" s="72"/>
      <c r="O396" s="72"/>
      <c r="T396" s="72"/>
      <c r="Z396" s="72"/>
    </row>
    <row r="397" ht="12.5" spans="3:26">
      <c r="C397" s="72"/>
      <c r="E397" s="192"/>
      <c r="F397" s="192"/>
      <c r="G397" s="192"/>
      <c r="H397" s="192"/>
      <c r="I397" s="72"/>
      <c r="O397" s="72"/>
      <c r="T397" s="72"/>
      <c r="Z397" s="72"/>
    </row>
    <row r="398" ht="12.5" spans="3:26">
      <c r="C398" s="72"/>
      <c r="E398" s="192"/>
      <c r="F398" s="192"/>
      <c r="G398" s="192"/>
      <c r="H398" s="192"/>
      <c r="I398" s="72"/>
      <c r="O398" s="72"/>
      <c r="T398" s="72"/>
      <c r="Z398" s="72"/>
    </row>
    <row r="399" ht="12.5" spans="3:26">
      <c r="C399" s="72"/>
      <c r="E399" s="192"/>
      <c r="F399" s="192"/>
      <c r="G399" s="192"/>
      <c r="H399" s="192"/>
      <c r="I399" s="72"/>
      <c r="O399" s="72"/>
      <c r="T399" s="72"/>
      <c r="Z399" s="72"/>
    </row>
    <row r="400" ht="12.5" spans="3:26">
      <c r="C400" s="72"/>
      <c r="E400" s="192"/>
      <c r="F400" s="192"/>
      <c r="G400" s="192"/>
      <c r="H400" s="192"/>
      <c r="I400" s="72"/>
      <c r="O400" s="72"/>
      <c r="T400" s="72"/>
      <c r="Z400" s="72"/>
    </row>
    <row r="401" ht="12.5" spans="3:26">
      <c r="C401" s="72"/>
      <c r="E401" s="192"/>
      <c r="F401" s="192"/>
      <c r="G401" s="192"/>
      <c r="H401" s="192"/>
      <c r="I401" s="72"/>
      <c r="O401" s="72"/>
      <c r="T401" s="72"/>
      <c r="Z401" s="72"/>
    </row>
    <row r="402" ht="12.5" spans="3:26">
      <c r="C402" s="72"/>
      <c r="E402" s="192"/>
      <c r="F402" s="192"/>
      <c r="G402" s="192"/>
      <c r="H402" s="192"/>
      <c r="I402" s="72"/>
      <c r="O402" s="72"/>
      <c r="T402" s="72"/>
      <c r="Z402" s="72"/>
    </row>
    <row r="403" ht="12.5" spans="3:26">
      <c r="C403" s="72"/>
      <c r="E403" s="192"/>
      <c r="F403" s="192"/>
      <c r="G403" s="192"/>
      <c r="H403" s="192"/>
      <c r="I403" s="72"/>
      <c r="O403" s="72"/>
      <c r="T403" s="72"/>
      <c r="Z403" s="72"/>
    </row>
    <row r="404" ht="12.5" spans="3:26">
      <c r="C404" s="72"/>
      <c r="E404" s="192"/>
      <c r="F404" s="192"/>
      <c r="G404" s="192"/>
      <c r="H404" s="192"/>
      <c r="I404" s="72"/>
      <c r="O404" s="72"/>
      <c r="T404" s="72"/>
      <c r="Z404" s="72"/>
    </row>
    <row r="405" ht="12.5" spans="3:26">
      <c r="C405" s="72"/>
      <c r="E405" s="192"/>
      <c r="F405" s="192"/>
      <c r="G405" s="192"/>
      <c r="H405" s="192"/>
      <c r="I405" s="72"/>
      <c r="O405" s="72"/>
      <c r="T405" s="72"/>
      <c r="Z405" s="72"/>
    </row>
    <row r="406" ht="12.5" spans="3:26">
      <c r="C406" s="72"/>
      <c r="E406" s="192"/>
      <c r="F406" s="192"/>
      <c r="G406" s="192"/>
      <c r="H406" s="192"/>
      <c r="I406" s="72"/>
      <c r="O406" s="72"/>
      <c r="T406" s="72"/>
      <c r="Z406" s="72"/>
    </row>
    <row r="407" ht="12.5" spans="3:26">
      <c r="C407" s="72"/>
      <c r="E407" s="192"/>
      <c r="F407" s="192"/>
      <c r="G407" s="192"/>
      <c r="H407" s="192"/>
      <c r="I407" s="72"/>
      <c r="O407" s="72"/>
      <c r="T407" s="72"/>
      <c r="Z407" s="72"/>
    </row>
    <row r="408" ht="12.5" spans="3:26">
      <c r="C408" s="72"/>
      <c r="E408" s="192"/>
      <c r="F408" s="192"/>
      <c r="G408" s="192"/>
      <c r="H408" s="192"/>
      <c r="I408" s="72"/>
      <c r="O408" s="72"/>
      <c r="T408" s="72"/>
      <c r="Z408" s="72"/>
    </row>
    <row r="409" ht="12.5" spans="3:26">
      <c r="C409" s="72"/>
      <c r="E409" s="192"/>
      <c r="F409" s="192"/>
      <c r="G409" s="192"/>
      <c r="H409" s="192"/>
      <c r="I409" s="72"/>
      <c r="O409" s="72"/>
      <c r="T409" s="72"/>
      <c r="Z409" s="72"/>
    </row>
    <row r="410" ht="12.5" spans="3:26">
      <c r="C410" s="72"/>
      <c r="E410" s="192"/>
      <c r="F410" s="192"/>
      <c r="G410" s="192"/>
      <c r="H410" s="192"/>
      <c r="I410" s="72"/>
      <c r="O410" s="72"/>
      <c r="T410" s="72"/>
      <c r="Z410" s="72"/>
    </row>
    <row r="411" ht="12.5" spans="3:26">
      <c r="C411" s="72"/>
      <c r="E411" s="192"/>
      <c r="F411" s="192"/>
      <c r="G411" s="192"/>
      <c r="H411" s="192"/>
      <c r="I411" s="72"/>
      <c r="O411" s="72"/>
      <c r="T411" s="72"/>
      <c r="Z411" s="72"/>
    </row>
    <row r="412" ht="12.5" spans="3:26">
      <c r="C412" s="72"/>
      <c r="E412" s="192"/>
      <c r="F412" s="192"/>
      <c r="G412" s="192"/>
      <c r="H412" s="192"/>
      <c r="I412" s="72"/>
      <c r="O412" s="72"/>
      <c r="T412" s="72"/>
      <c r="Z412" s="72"/>
    </row>
    <row r="413" ht="12.5" spans="3:26">
      <c r="C413" s="72"/>
      <c r="E413" s="192"/>
      <c r="F413" s="192"/>
      <c r="G413" s="192"/>
      <c r="H413" s="192"/>
      <c r="I413" s="72"/>
      <c r="O413" s="72"/>
      <c r="T413" s="72"/>
      <c r="Z413" s="72"/>
    </row>
    <row r="414" ht="12.5" spans="3:26">
      <c r="C414" s="72"/>
      <c r="E414" s="192"/>
      <c r="F414" s="192"/>
      <c r="G414" s="192"/>
      <c r="H414" s="192"/>
      <c r="I414" s="72"/>
      <c r="O414" s="72"/>
      <c r="T414" s="72"/>
      <c r="Z414" s="72"/>
    </row>
    <row r="415" ht="12.5" spans="3:26">
      <c r="C415" s="72"/>
      <c r="E415" s="192"/>
      <c r="F415" s="192"/>
      <c r="G415" s="192"/>
      <c r="H415" s="192"/>
      <c r="I415" s="72"/>
      <c r="O415" s="72"/>
      <c r="T415" s="72"/>
      <c r="Z415" s="72"/>
    </row>
    <row r="416" ht="12.5" spans="3:26">
      <c r="C416" s="72"/>
      <c r="E416" s="192"/>
      <c r="F416" s="192"/>
      <c r="G416" s="192"/>
      <c r="H416" s="192"/>
      <c r="I416" s="72"/>
      <c r="O416" s="72"/>
      <c r="T416" s="72"/>
      <c r="Z416" s="72"/>
    </row>
    <row r="417" ht="12.5" spans="3:26">
      <c r="C417" s="72"/>
      <c r="E417" s="192"/>
      <c r="F417" s="192"/>
      <c r="G417" s="192"/>
      <c r="H417" s="192"/>
      <c r="I417" s="72"/>
      <c r="O417" s="72"/>
      <c r="T417" s="72"/>
      <c r="Z417" s="72"/>
    </row>
    <row r="418" ht="12.5" spans="3:26">
      <c r="C418" s="72"/>
      <c r="E418" s="192"/>
      <c r="F418" s="192"/>
      <c r="G418" s="192"/>
      <c r="H418" s="192"/>
      <c r="I418" s="72"/>
      <c r="O418" s="72"/>
      <c r="T418" s="72"/>
      <c r="Z418" s="72"/>
    </row>
    <row r="419" ht="12.5" spans="3:26">
      <c r="C419" s="72"/>
      <c r="E419" s="192"/>
      <c r="F419" s="192"/>
      <c r="G419" s="192"/>
      <c r="H419" s="192"/>
      <c r="I419" s="72"/>
      <c r="O419" s="72"/>
      <c r="T419" s="72"/>
      <c r="Z419" s="72"/>
    </row>
    <row r="420" ht="12.5" spans="3:26">
      <c r="C420" s="72"/>
      <c r="E420" s="192"/>
      <c r="F420" s="192"/>
      <c r="G420" s="192"/>
      <c r="H420" s="192"/>
      <c r="I420" s="72"/>
      <c r="O420" s="72"/>
      <c r="T420" s="72"/>
      <c r="Z420" s="72"/>
    </row>
    <row r="421" ht="12.5" spans="3:26">
      <c r="C421" s="72"/>
      <c r="E421" s="192"/>
      <c r="F421" s="192"/>
      <c r="G421" s="192"/>
      <c r="H421" s="192"/>
      <c r="I421" s="72"/>
      <c r="O421" s="72"/>
      <c r="T421" s="72"/>
      <c r="Z421" s="72"/>
    </row>
    <row r="422" ht="12.5" spans="3:26">
      <c r="C422" s="72"/>
      <c r="E422" s="192"/>
      <c r="F422" s="192"/>
      <c r="G422" s="192"/>
      <c r="H422" s="192"/>
      <c r="I422" s="72"/>
      <c r="O422" s="72"/>
      <c r="T422" s="72"/>
      <c r="Z422" s="72"/>
    </row>
    <row r="423" ht="12.5" spans="3:26">
      <c r="C423" s="72"/>
      <c r="E423" s="192"/>
      <c r="F423" s="192"/>
      <c r="G423" s="192"/>
      <c r="H423" s="192"/>
      <c r="I423" s="72"/>
      <c r="O423" s="72"/>
      <c r="T423" s="72"/>
      <c r="Z423" s="72"/>
    </row>
    <row r="424" ht="12.5" spans="3:26">
      <c r="C424" s="72"/>
      <c r="E424" s="192"/>
      <c r="F424" s="192"/>
      <c r="G424" s="192"/>
      <c r="H424" s="192"/>
      <c r="I424" s="72"/>
      <c r="O424" s="72"/>
      <c r="T424" s="72"/>
      <c r="Z424" s="72"/>
    </row>
    <row r="425" ht="12.5" spans="3:26">
      <c r="C425" s="72"/>
      <c r="E425" s="192"/>
      <c r="F425" s="192"/>
      <c r="G425" s="192"/>
      <c r="H425" s="192"/>
      <c r="I425" s="72"/>
      <c r="O425" s="72"/>
      <c r="T425" s="72"/>
      <c r="Z425" s="72"/>
    </row>
    <row r="426" ht="12.5" spans="3:26">
      <c r="C426" s="72"/>
      <c r="E426" s="192"/>
      <c r="F426" s="192"/>
      <c r="G426" s="192"/>
      <c r="H426" s="192"/>
      <c r="I426" s="72"/>
      <c r="O426" s="72"/>
      <c r="T426" s="72"/>
      <c r="Z426" s="72"/>
    </row>
    <row r="427" ht="12.5" spans="3:26">
      <c r="C427" s="72"/>
      <c r="E427" s="192"/>
      <c r="F427" s="192"/>
      <c r="G427" s="192"/>
      <c r="H427" s="192"/>
      <c r="I427" s="72"/>
      <c r="O427" s="72"/>
      <c r="T427" s="72"/>
      <c r="Z427" s="72"/>
    </row>
    <row r="428" ht="12.5" spans="3:26">
      <c r="C428" s="72"/>
      <c r="E428" s="192"/>
      <c r="F428" s="192"/>
      <c r="G428" s="192"/>
      <c r="H428" s="192"/>
      <c r="I428" s="72"/>
      <c r="O428" s="72"/>
      <c r="T428" s="72"/>
      <c r="Z428" s="72"/>
    </row>
    <row r="429" ht="12.5" spans="3:26">
      <c r="C429" s="72"/>
      <c r="E429" s="192"/>
      <c r="F429" s="192"/>
      <c r="G429" s="192"/>
      <c r="H429" s="192"/>
      <c r="I429" s="72"/>
      <c r="O429" s="72"/>
      <c r="T429" s="72"/>
      <c r="Z429" s="72"/>
    </row>
    <row r="430" ht="12.5" spans="3:26">
      <c r="C430" s="72"/>
      <c r="E430" s="192"/>
      <c r="F430" s="192"/>
      <c r="G430" s="192"/>
      <c r="H430" s="192"/>
      <c r="I430" s="72"/>
      <c r="O430" s="72"/>
      <c r="T430" s="72"/>
      <c r="Z430" s="72"/>
    </row>
    <row r="431" ht="12.5" spans="3:26">
      <c r="C431" s="72"/>
      <c r="E431" s="192"/>
      <c r="F431" s="192"/>
      <c r="G431" s="192"/>
      <c r="H431" s="192"/>
      <c r="I431" s="72"/>
      <c r="O431" s="72"/>
      <c r="T431" s="72"/>
      <c r="Z431" s="72"/>
    </row>
    <row r="432" ht="12.5" spans="3:26">
      <c r="C432" s="72"/>
      <c r="E432" s="192"/>
      <c r="F432" s="192"/>
      <c r="G432" s="192"/>
      <c r="H432" s="192"/>
      <c r="I432" s="72"/>
      <c r="O432" s="72"/>
      <c r="T432" s="72"/>
      <c r="Z432" s="72"/>
    </row>
    <row r="433" ht="12.5" spans="3:26">
      <c r="C433" s="72"/>
      <c r="E433" s="192"/>
      <c r="F433" s="192"/>
      <c r="G433" s="192"/>
      <c r="H433" s="192"/>
      <c r="I433" s="72"/>
      <c r="O433" s="72"/>
      <c r="T433" s="72"/>
      <c r="Z433" s="72"/>
    </row>
    <row r="434" ht="12.5" spans="3:26">
      <c r="C434" s="72"/>
      <c r="E434" s="192"/>
      <c r="F434" s="192"/>
      <c r="G434" s="192"/>
      <c r="H434" s="192"/>
      <c r="I434" s="72"/>
      <c r="O434" s="72"/>
      <c r="T434" s="72"/>
      <c r="Z434" s="72"/>
    </row>
    <row r="435" ht="12.5" spans="3:26">
      <c r="C435" s="72"/>
      <c r="E435" s="192"/>
      <c r="F435" s="192"/>
      <c r="G435" s="192"/>
      <c r="H435" s="192"/>
      <c r="I435" s="72"/>
      <c r="O435" s="72"/>
      <c r="T435" s="72"/>
      <c r="Z435" s="72"/>
    </row>
    <row r="436" ht="12.5" spans="3:26">
      <c r="C436" s="72"/>
      <c r="E436" s="192"/>
      <c r="F436" s="192"/>
      <c r="G436" s="192"/>
      <c r="H436" s="192"/>
      <c r="I436" s="72"/>
      <c r="O436" s="72"/>
      <c r="T436" s="72"/>
      <c r="Z436" s="72"/>
    </row>
    <row r="437" ht="12.5" spans="3:26">
      <c r="C437" s="72"/>
      <c r="E437" s="192"/>
      <c r="F437" s="192"/>
      <c r="G437" s="192"/>
      <c r="H437" s="192"/>
      <c r="I437" s="72"/>
      <c r="O437" s="72"/>
      <c r="T437" s="72"/>
      <c r="Z437" s="72"/>
    </row>
    <row r="438" ht="12.5" spans="3:26">
      <c r="C438" s="72"/>
      <c r="E438" s="192"/>
      <c r="F438" s="192"/>
      <c r="G438" s="192"/>
      <c r="H438" s="192"/>
      <c r="I438" s="72"/>
      <c r="O438" s="72"/>
      <c r="T438" s="72"/>
      <c r="Z438" s="72"/>
    </row>
    <row r="439" ht="12.5" spans="3:26">
      <c r="C439" s="72"/>
      <c r="E439" s="192"/>
      <c r="F439" s="192"/>
      <c r="G439" s="192"/>
      <c r="H439" s="192"/>
      <c r="I439" s="72"/>
      <c r="O439" s="72"/>
      <c r="T439" s="72"/>
      <c r="Z439" s="72"/>
    </row>
    <row r="440" ht="12.5" spans="3:26">
      <c r="C440" s="72"/>
      <c r="E440" s="192"/>
      <c r="F440" s="192"/>
      <c r="G440" s="192"/>
      <c r="H440" s="192"/>
      <c r="I440" s="72"/>
      <c r="O440" s="72"/>
      <c r="T440" s="72"/>
      <c r="Z440" s="72"/>
    </row>
    <row r="441" ht="12.5" spans="3:26">
      <c r="C441" s="72"/>
      <c r="E441" s="192"/>
      <c r="F441" s="192"/>
      <c r="G441" s="192"/>
      <c r="H441" s="192"/>
      <c r="I441" s="72"/>
      <c r="O441" s="72"/>
      <c r="T441" s="72"/>
      <c r="Z441" s="72"/>
    </row>
    <row r="442" ht="12.5" spans="3:26">
      <c r="C442" s="72"/>
      <c r="E442" s="192"/>
      <c r="F442" s="192"/>
      <c r="G442" s="192"/>
      <c r="H442" s="192"/>
      <c r="I442" s="72"/>
      <c r="O442" s="72"/>
      <c r="T442" s="72"/>
      <c r="Z442" s="72"/>
    </row>
    <row r="443" ht="12.5" spans="3:26">
      <c r="C443" s="72"/>
      <c r="E443" s="192"/>
      <c r="F443" s="192"/>
      <c r="G443" s="192"/>
      <c r="H443" s="192"/>
      <c r="I443" s="72"/>
      <c r="O443" s="72"/>
      <c r="T443" s="72"/>
      <c r="Z443" s="72"/>
    </row>
    <row r="444" ht="12.5" spans="3:26">
      <c r="C444" s="72"/>
      <c r="E444" s="192"/>
      <c r="F444" s="192"/>
      <c r="G444" s="192"/>
      <c r="H444" s="192"/>
      <c r="I444" s="72"/>
      <c r="O444" s="72"/>
      <c r="T444" s="72"/>
      <c r="Z444" s="72"/>
    </row>
    <row r="445" ht="12.5" spans="3:26">
      <c r="C445" s="72"/>
      <c r="E445" s="192"/>
      <c r="F445" s="192"/>
      <c r="G445" s="192"/>
      <c r="H445" s="192"/>
      <c r="I445" s="72"/>
      <c r="O445" s="72"/>
      <c r="T445" s="72"/>
      <c r="Z445" s="72"/>
    </row>
    <row r="446" ht="12.5" spans="3:26">
      <c r="C446" s="72"/>
      <c r="E446" s="192"/>
      <c r="F446" s="192"/>
      <c r="G446" s="192"/>
      <c r="H446" s="192"/>
      <c r="I446" s="72"/>
      <c r="O446" s="72"/>
      <c r="T446" s="72"/>
      <c r="Z446" s="72"/>
    </row>
    <row r="447" ht="12.5" spans="3:26">
      <c r="C447" s="72"/>
      <c r="E447" s="192"/>
      <c r="F447" s="192"/>
      <c r="G447" s="192"/>
      <c r="H447" s="192"/>
      <c r="I447" s="72"/>
      <c r="O447" s="72"/>
      <c r="T447" s="72"/>
      <c r="Z447" s="72"/>
    </row>
    <row r="448" ht="12.5" spans="3:26">
      <c r="C448" s="72"/>
      <c r="E448" s="192"/>
      <c r="F448" s="192"/>
      <c r="G448" s="192"/>
      <c r="H448" s="192"/>
      <c r="I448" s="72"/>
      <c r="O448" s="72"/>
      <c r="T448" s="72"/>
      <c r="Z448" s="72"/>
    </row>
    <row r="449" ht="12.5" spans="3:26">
      <c r="C449" s="72"/>
      <c r="E449" s="192"/>
      <c r="F449" s="192"/>
      <c r="G449" s="192"/>
      <c r="H449" s="192"/>
      <c r="I449" s="72"/>
      <c r="O449" s="72"/>
      <c r="T449" s="72"/>
      <c r="Z449" s="72"/>
    </row>
    <row r="450" ht="12.5" spans="3:26">
      <c r="C450" s="72"/>
      <c r="E450" s="192"/>
      <c r="F450" s="192"/>
      <c r="G450" s="192"/>
      <c r="H450" s="192"/>
      <c r="I450" s="72"/>
      <c r="O450" s="72"/>
      <c r="T450" s="72"/>
      <c r="Z450" s="72"/>
    </row>
    <row r="451" ht="12.5" spans="3:26">
      <c r="C451" s="72"/>
      <c r="E451" s="192"/>
      <c r="F451" s="192"/>
      <c r="G451" s="192"/>
      <c r="H451" s="192"/>
      <c r="I451" s="72"/>
      <c r="O451" s="72"/>
      <c r="T451" s="72"/>
      <c r="Z451" s="72"/>
    </row>
    <row r="452" ht="12.5" spans="3:26">
      <c r="C452" s="72"/>
      <c r="E452" s="192"/>
      <c r="F452" s="192"/>
      <c r="G452" s="192"/>
      <c r="H452" s="192"/>
      <c r="I452" s="72"/>
      <c r="O452" s="72"/>
      <c r="T452" s="72"/>
      <c r="Z452" s="72"/>
    </row>
    <row r="453" ht="12.5" spans="3:26">
      <c r="C453" s="72"/>
      <c r="E453" s="192"/>
      <c r="F453" s="192"/>
      <c r="G453" s="192"/>
      <c r="H453" s="192"/>
      <c r="I453" s="72"/>
      <c r="O453" s="72"/>
      <c r="T453" s="72"/>
      <c r="Z453" s="72"/>
    </row>
    <row r="454" ht="12.5" spans="3:26">
      <c r="C454" s="72"/>
      <c r="E454" s="192"/>
      <c r="F454" s="192"/>
      <c r="G454" s="192"/>
      <c r="H454" s="192"/>
      <c r="I454" s="72"/>
      <c r="O454" s="72"/>
      <c r="T454" s="72"/>
      <c r="Z454" s="72"/>
    </row>
    <row r="455" ht="12.5" spans="3:26">
      <c r="C455" s="72"/>
      <c r="E455" s="192"/>
      <c r="F455" s="192"/>
      <c r="G455" s="192"/>
      <c r="H455" s="192"/>
      <c r="I455" s="72"/>
      <c r="O455" s="72"/>
      <c r="T455" s="72"/>
      <c r="Z455" s="72"/>
    </row>
    <row r="456" ht="12.5" spans="3:26">
      <c r="C456" s="72"/>
      <c r="E456" s="192"/>
      <c r="F456" s="192"/>
      <c r="G456" s="192"/>
      <c r="H456" s="192"/>
      <c r="I456" s="72"/>
      <c r="O456" s="72"/>
      <c r="T456" s="72"/>
      <c r="Z456" s="72"/>
    </row>
    <row r="457" ht="12.5" spans="3:26">
      <c r="C457" s="72"/>
      <c r="E457" s="192"/>
      <c r="F457" s="192"/>
      <c r="G457" s="192"/>
      <c r="H457" s="192"/>
      <c r="I457" s="72"/>
      <c r="O457" s="72"/>
      <c r="T457" s="72"/>
      <c r="Z457" s="72"/>
    </row>
    <row r="458" ht="12.5" spans="3:26">
      <c r="C458" s="72"/>
      <c r="E458" s="192"/>
      <c r="F458" s="192"/>
      <c r="G458" s="192"/>
      <c r="H458" s="192"/>
      <c r="I458" s="72"/>
      <c r="O458" s="72"/>
      <c r="T458" s="72"/>
      <c r="Z458" s="72"/>
    </row>
    <row r="459" ht="12.5" spans="3:26">
      <c r="C459" s="72"/>
      <c r="E459" s="192"/>
      <c r="F459" s="192"/>
      <c r="G459" s="192"/>
      <c r="H459" s="192"/>
      <c r="I459" s="72"/>
      <c r="O459" s="72"/>
      <c r="T459" s="72"/>
      <c r="Z459" s="72"/>
    </row>
    <row r="460" ht="12.5" spans="3:26">
      <c r="C460" s="72"/>
      <c r="E460" s="192"/>
      <c r="F460" s="192"/>
      <c r="G460" s="192"/>
      <c r="H460" s="192"/>
      <c r="I460" s="72"/>
      <c r="O460" s="72"/>
      <c r="T460" s="72"/>
      <c r="Z460" s="72"/>
    </row>
    <row r="461" ht="12.5" spans="3:26">
      <c r="C461" s="72"/>
      <c r="E461" s="192"/>
      <c r="F461" s="192"/>
      <c r="G461" s="192"/>
      <c r="H461" s="192"/>
      <c r="I461" s="72"/>
      <c r="O461" s="72"/>
      <c r="T461" s="72"/>
      <c r="Z461" s="72"/>
    </row>
    <row r="462" ht="12.5" spans="3:26">
      <c r="C462" s="72"/>
      <c r="E462" s="192"/>
      <c r="F462" s="192"/>
      <c r="G462" s="192"/>
      <c r="H462" s="192"/>
      <c r="I462" s="72"/>
      <c r="O462" s="72"/>
      <c r="T462" s="72"/>
      <c r="Z462" s="72"/>
    </row>
    <row r="463" ht="12.5" spans="3:26">
      <c r="C463" s="72"/>
      <c r="E463" s="192"/>
      <c r="F463" s="192"/>
      <c r="G463" s="192"/>
      <c r="H463" s="192"/>
      <c r="I463" s="72"/>
      <c r="O463" s="72"/>
      <c r="T463" s="72"/>
      <c r="Z463" s="72"/>
    </row>
    <row r="464" ht="12.5" spans="3:26">
      <c r="C464" s="72"/>
      <c r="E464" s="192"/>
      <c r="F464" s="192"/>
      <c r="G464" s="192"/>
      <c r="H464" s="192"/>
      <c r="I464" s="72"/>
      <c r="O464" s="72"/>
      <c r="T464" s="72"/>
      <c r="Z464" s="72"/>
    </row>
    <row r="465" ht="12.5" spans="3:26">
      <c r="C465" s="72"/>
      <c r="E465" s="192"/>
      <c r="F465" s="192"/>
      <c r="G465" s="192"/>
      <c r="H465" s="192"/>
      <c r="I465" s="72"/>
      <c r="O465" s="72"/>
      <c r="T465" s="72"/>
      <c r="Z465" s="72"/>
    </row>
    <row r="466" ht="12.5" spans="3:26">
      <c r="C466" s="72"/>
      <c r="E466" s="192"/>
      <c r="F466" s="192"/>
      <c r="G466" s="192"/>
      <c r="H466" s="192"/>
      <c r="I466" s="72"/>
      <c r="O466" s="72"/>
      <c r="T466" s="72"/>
      <c r="Z466" s="72"/>
    </row>
    <row r="467" ht="12.5" spans="3:26">
      <c r="C467" s="72"/>
      <c r="E467" s="192"/>
      <c r="F467" s="192"/>
      <c r="G467" s="192"/>
      <c r="H467" s="192"/>
      <c r="I467" s="72"/>
      <c r="O467" s="72"/>
      <c r="T467" s="72"/>
      <c r="Z467" s="72"/>
    </row>
    <row r="468" ht="12.5" spans="3:26">
      <c r="C468" s="72"/>
      <c r="E468" s="192"/>
      <c r="F468" s="192"/>
      <c r="G468" s="192"/>
      <c r="H468" s="192"/>
      <c r="I468" s="72"/>
      <c r="O468" s="72"/>
      <c r="T468" s="72"/>
      <c r="Z468" s="72"/>
    </row>
    <row r="469" ht="12.5" spans="3:26">
      <c r="C469" s="72"/>
      <c r="E469" s="192"/>
      <c r="F469" s="192"/>
      <c r="G469" s="192"/>
      <c r="H469" s="192"/>
      <c r="I469" s="72"/>
      <c r="O469" s="72"/>
      <c r="T469" s="72"/>
      <c r="Z469" s="72"/>
    </row>
    <row r="470" ht="12.5" spans="3:26">
      <c r="C470" s="72"/>
      <c r="E470" s="192"/>
      <c r="F470" s="192"/>
      <c r="G470" s="192"/>
      <c r="H470" s="192"/>
      <c r="I470" s="72"/>
      <c r="O470" s="72"/>
      <c r="T470" s="72"/>
      <c r="Z470" s="72"/>
    </row>
    <row r="471" ht="12.5" spans="3:26">
      <c r="C471" s="72"/>
      <c r="E471" s="192"/>
      <c r="F471" s="192"/>
      <c r="G471" s="192"/>
      <c r="H471" s="192"/>
      <c r="I471" s="72"/>
      <c r="O471" s="72"/>
      <c r="T471" s="72"/>
      <c r="Z471" s="72"/>
    </row>
    <row r="472" ht="12.5" spans="3:26">
      <c r="C472" s="72"/>
      <c r="E472" s="192"/>
      <c r="F472" s="192"/>
      <c r="G472" s="192"/>
      <c r="H472" s="192"/>
      <c r="I472" s="72"/>
      <c r="O472" s="72"/>
      <c r="T472" s="72"/>
      <c r="Z472" s="72"/>
    </row>
    <row r="473" ht="12.5" spans="3:26">
      <c r="C473" s="72"/>
      <c r="E473" s="192"/>
      <c r="F473" s="192"/>
      <c r="G473" s="192"/>
      <c r="H473" s="192"/>
      <c r="I473" s="72"/>
      <c r="O473" s="72"/>
      <c r="T473" s="72"/>
      <c r="Z473" s="72"/>
    </row>
    <row r="474" ht="12.5" spans="3:26">
      <c r="C474" s="72"/>
      <c r="E474" s="192"/>
      <c r="F474" s="192"/>
      <c r="G474" s="192"/>
      <c r="H474" s="192"/>
      <c r="I474" s="72"/>
      <c r="O474" s="72"/>
      <c r="T474" s="72"/>
      <c r="Z474" s="72"/>
    </row>
    <row r="475" ht="12.5" spans="3:26">
      <c r="C475" s="72"/>
      <c r="E475" s="192"/>
      <c r="F475" s="192"/>
      <c r="G475" s="192"/>
      <c r="H475" s="192"/>
      <c r="I475" s="72"/>
      <c r="O475" s="72"/>
      <c r="T475" s="72"/>
      <c r="Z475" s="72"/>
    </row>
    <row r="476" ht="12.5" spans="3:26">
      <c r="C476" s="72"/>
      <c r="E476" s="192"/>
      <c r="F476" s="192"/>
      <c r="G476" s="192"/>
      <c r="H476" s="192"/>
      <c r="I476" s="72"/>
      <c r="O476" s="72"/>
      <c r="T476" s="72"/>
      <c r="Z476" s="72"/>
    </row>
    <row r="477" ht="12.5" spans="3:26">
      <c r="C477" s="72"/>
      <c r="E477" s="192"/>
      <c r="F477" s="192"/>
      <c r="G477" s="192"/>
      <c r="H477" s="192"/>
      <c r="I477" s="72"/>
      <c r="O477" s="72"/>
      <c r="T477" s="72"/>
      <c r="Z477" s="72"/>
    </row>
    <row r="478" ht="12.5" spans="3:26">
      <c r="C478" s="72"/>
      <c r="E478" s="192"/>
      <c r="F478" s="192"/>
      <c r="G478" s="192"/>
      <c r="H478" s="192"/>
      <c r="I478" s="72"/>
      <c r="O478" s="72"/>
      <c r="T478" s="72"/>
      <c r="Z478" s="72"/>
    </row>
    <row r="479" ht="12.5" spans="3:26">
      <c r="C479" s="72"/>
      <c r="E479" s="192"/>
      <c r="F479" s="192"/>
      <c r="G479" s="192"/>
      <c r="H479" s="192"/>
      <c r="I479" s="72"/>
      <c r="O479" s="72"/>
      <c r="T479" s="72"/>
      <c r="Z479" s="72"/>
    </row>
    <row r="480" ht="12.5" spans="3:26">
      <c r="C480" s="72"/>
      <c r="E480" s="192"/>
      <c r="F480" s="192"/>
      <c r="G480" s="192"/>
      <c r="H480" s="192"/>
      <c r="I480" s="72"/>
      <c r="O480" s="72"/>
      <c r="T480" s="72"/>
      <c r="Z480" s="72"/>
    </row>
    <row r="481" ht="12.5" spans="3:26">
      <c r="C481" s="72"/>
      <c r="E481" s="192"/>
      <c r="F481" s="192"/>
      <c r="G481" s="192"/>
      <c r="H481" s="192"/>
      <c r="I481" s="72"/>
      <c r="O481" s="72"/>
      <c r="T481" s="72"/>
      <c r="Z481" s="72"/>
    </row>
    <row r="482" ht="12.5" spans="3:26">
      <c r="C482" s="72"/>
      <c r="E482" s="192"/>
      <c r="F482" s="192"/>
      <c r="G482" s="192"/>
      <c r="H482" s="192"/>
      <c r="I482" s="72"/>
      <c r="O482" s="72"/>
      <c r="T482" s="72"/>
      <c r="Z482" s="72"/>
    </row>
    <row r="483" ht="12.5" spans="3:26">
      <c r="C483" s="72"/>
      <c r="E483" s="192"/>
      <c r="F483" s="192"/>
      <c r="G483" s="192"/>
      <c r="H483" s="192"/>
      <c r="I483" s="72"/>
      <c r="O483" s="72"/>
      <c r="T483" s="72"/>
      <c r="Z483" s="72"/>
    </row>
    <row r="484" ht="12.5" spans="3:26">
      <c r="C484" s="72"/>
      <c r="E484" s="192"/>
      <c r="F484" s="192"/>
      <c r="G484" s="192"/>
      <c r="H484" s="192"/>
      <c r="I484" s="72"/>
      <c r="O484" s="72"/>
      <c r="T484" s="72"/>
      <c r="Z484" s="72"/>
    </row>
    <row r="485" ht="12.5" spans="3:26">
      <c r="C485" s="72"/>
      <c r="E485" s="192"/>
      <c r="F485" s="192"/>
      <c r="G485" s="192"/>
      <c r="H485" s="192"/>
      <c r="I485" s="72"/>
      <c r="O485" s="72"/>
      <c r="T485" s="72"/>
      <c r="Z485" s="72"/>
    </row>
    <row r="486" ht="12.5" spans="3:26">
      <c r="C486" s="72"/>
      <c r="E486" s="192"/>
      <c r="F486" s="192"/>
      <c r="G486" s="192"/>
      <c r="H486" s="192"/>
      <c r="I486" s="72"/>
      <c r="O486" s="72"/>
      <c r="T486" s="72"/>
      <c r="Z486" s="72"/>
    </row>
    <row r="487" ht="12.5" spans="3:26">
      <c r="C487" s="72"/>
      <c r="E487" s="192"/>
      <c r="F487" s="192"/>
      <c r="G487" s="192"/>
      <c r="H487" s="192"/>
      <c r="I487" s="72"/>
      <c r="O487" s="72"/>
      <c r="T487" s="72"/>
      <c r="Z487" s="72"/>
    </row>
    <row r="488" ht="12.5" spans="3:26">
      <c r="C488" s="72"/>
      <c r="E488" s="192"/>
      <c r="F488" s="192"/>
      <c r="G488" s="192"/>
      <c r="H488" s="192"/>
      <c r="I488" s="72"/>
      <c r="O488" s="72"/>
      <c r="T488" s="72"/>
      <c r="Z488" s="72"/>
    </row>
    <row r="489" ht="12.5" spans="3:26">
      <c r="C489" s="72"/>
      <c r="E489" s="192"/>
      <c r="F489" s="192"/>
      <c r="G489" s="192"/>
      <c r="H489" s="192"/>
      <c r="I489" s="72"/>
      <c r="O489" s="72"/>
      <c r="T489" s="72"/>
      <c r="Z489" s="72"/>
    </row>
    <row r="490" ht="12.5" spans="3:26">
      <c r="C490" s="72"/>
      <c r="E490" s="192"/>
      <c r="F490" s="192"/>
      <c r="G490" s="192"/>
      <c r="H490" s="192"/>
      <c r="I490" s="72"/>
      <c r="O490" s="72"/>
      <c r="T490" s="72"/>
      <c r="Z490" s="72"/>
    </row>
    <row r="491" ht="12.5" spans="3:26">
      <c r="C491" s="72"/>
      <c r="E491" s="192"/>
      <c r="F491" s="192"/>
      <c r="G491" s="192"/>
      <c r="H491" s="192"/>
      <c r="I491" s="72"/>
      <c r="O491" s="72"/>
      <c r="T491" s="72"/>
      <c r="Z491" s="72"/>
    </row>
    <row r="492" ht="12.5" spans="3:26">
      <c r="C492" s="72"/>
      <c r="E492" s="192"/>
      <c r="F492" s="192"/>
      <c r="G492" s="192"/>
      <c r="H492" s="192"/>
      <c r="I492" s="72"/>
      <c r="O492" s="72"/>
      <c r="T492" s="72"/>
      <c r="Z492" s="72"/>
    </row>
    <row r="493" ht="12.5" spans="3:26">
      <c r="C493" s="72"/>
      <c r="E493" s="192"/>
      <c r="F493" s="192"/>
      <c r="G493" s="192"/>
      <c r="H493" s="192"/>
      <c r="I493" s="72"/>
      <c r="O493" s="72"/>
      <c r="T493" s="72"/>
      <c r="Z493" s="72"/>
    </row>
    <row r="494" ht="12.5" spans="3:26">
      <c r="C494" s="72"/>
      <c r="E494" s="192"/>
      <c r="F494" s="192"/>
      <c r="G494" s="192"/>
      <c r="H494" s="192"/>
      <c r="I494" s="72"/>
      <c r="O494" s="72"/>
      <c r="T494" s="72"/>
      <c r="Z494" s="72"/>
    </row>
    <row r="495" ht="12.5" spans="3:26">
      <c r="C495" s="72"/>
      <c r="E495" s="192"/>
      <c r="F495" s="192"/>
      <c r="G495" s="192"/>
      <c r="H495" s="192"/>
      <c r="I495" s="72"/>
      <c r="O495" s="72"/>
      <c r="T495" s="72"/>
      <c r="Z495" s="72"/>
    </row>
    <row r="496" ht="12.5" spans="3:26">
      <c r="C496" s="72"/>
      <c r="E496" s="192"/>
      <c r="F496" s="192"/>
      <c r="G496" s="192"/>
      <c r="H496" s="192"/>
      <c r="I496" s="72"/>
      <c r="O496" s="72"/>
      <c r="T496" s="72"/>
      <c r="Z496" s="72"/>
    </row>
    <row r="497" ht="12.5" spans="3:26">
      <c r="C497" s="72"/>
      <c r="E497" s="192"/>
      <c r="F497" s="192"/>
      <c r="G497" s="192"/>
      <c r="H497" s="192"/>
      <c r="I497" s="72"/>
      <c r="O497" s="72"/>
      <c r="T497" s="72"/>
      <c r="Z497" s="72"/>
    </row>
    <row r="498" ht="12.5" spans="3:26">
      <c r="C498" s="72"/>
      <c r="E498" s="192"/>
      <c r="F498" s="192"/>
      <c r="G498" s="192"/>
      <c r="H498" s="192"/>
      <c r="I498" s="72"/>
      <c r="O498" s="72"/>
      <c r="T498" s="72"/>
      <c r="Z498" s="72"/>
    </row>
    <row r="499" ht="12.5" spans="3:26">
      <c r="C499" s="72"/>
      <c r="E499" s="192"/>
      <c r="F499" s="192"/>
      <c r="G499" s="192"/>
      <c r="H499" s="192"/>
      <c r="I499" s="72"/>
      <c r="O499" s="72"/>
      <c r="T499" s="72"/>
      <c r="Z499" s="72"/>
    </row>
    <row r="500" ht="12.5" spans="3:26">
      <c r="C500" s="72"/>
      <c r="E500" s="192"/>
      <c r="F500" s="192"/>
      <c r="G500" s="192"/>
      <c r="H500" s="192"/>
      <c r="I500" s="72"/>
      <c r="O500" s="72"/>
      <c r="T500" s="72"/>
      <c r="Z500" s="72"/>
    </row>
    <row r="501" ht="12.5" spans="3:26">
      <c r="C501" s="72"/>
      <c r="E501" s="192"/>
      <c r="F501" s="192"/>
      <c r="G501" s="192"/>
      <c r="H501" s="192"/>
      <c r="I501" s="72"/>
      <c r="O501" s="72"/>
      <c r="T501" s="72"/>
      <c r="Z501" s="72"/>
    </row>
    <row r="502" ht="12.5" spans="3:26">
      <c r="C502" s="72"/>
      <c r="E502" s="192"/>
      <c r="F502" s="192"/>
      <c r="G502" s="192"/>
      <c r="H502" s="192"/>
      <c r="I502" s="72"/>
      <c r="O502" s="72"/>
      <c r="T502" s="72"/>
      <c r="Z502" s="72"/>
    </row>
    <row r="503" ht="12.5" spans="3:26">
      <c r="C503" s="72"/>
      <c r="E503" s="192"/>
      <c r="F503" s="192"/>
      <c r="G503" s="192"/>
      <c r="H503" s="192"/>
      <c r="I503" s="72"/>
      <c r="O503" s="72"/>
      <c r="T503" s="72"/>
      <c r="Z503" s="72"/>
    </row>
    <row r="504" ht="12.5" spans="3:26">
      <c r="C504" s="72"/>
      <c r="E504" s="192"/>
      <c r="F504" s="192"/>
      <c r="G504" s="192"/>
      <c r="H504" s="192"/>
      <c r="I504" s="72"/>
      <c r="O504" s="72"/>
      <c r="T504" s="72"/>
      <c r="Z504" s="72"/>
    </row>
    <row r="505" ht="12.5" spans="3:26">
      <c r="C505" s="72"/>
      <c r="E505" s="192"/>
      <c r="F505" s="192"/>
      <c r="G505" s="192"/>
      <c r="H505" s="192"/>
      <c r="I505" s="72"/>
      <c r="O505" s="72"/>
      <c r="T505" s="72"/>
      <c r="Z505" s="72"/>
    </row>
    <row r="506" ht="12.5" spans="3:26">
      <c r="C506" s="72"/>
      <c r="E506" s="192"/>
      <c r="F506" s="192"/>
      <c r="G506" s="192"/>
      <c r="H506" s="192"/>
      <c r="I506" s="72"/>
      <c r="O506" s="72"/>
      <c r="T506" s="72"/>
      <c r="Z506" s="72"/>
    </row>
    <row r="507" ht="12.5" spans="3:26">
      <c r="C507" s="72"/>
      <c r="E507" s="192"/>
      <c r="F507" s="192"/>
      <c r="G507" s="192"/>
      <c r="H507" s="192"/>
      <c r="I507" s="72"/>
      <c r="O507" s="72"/>
      <c r="T507" s="72"/>
      <c r="Z507" s="72"/>
    </row>
    <row r="508" ht="12.5" spans="3:26">
      <c r="C508" s="72"/>
      <c r="E508" s="192"/>
      <c r="F508" s="192"/>
      <c r="G508" s="192"/>
      <c r="H508" s="192"/>
      <c r="I508" s="72"/>
      <c r="O508" s="72"/>
      <c r="T508" s="72"/>
      <c r="Z508" s="72"/>
    </row>
    <row r="509" ht="12.5" spans="3:26">
      <c r="C509" s="72"/>
      <c r="E509" s="192"/>
      <c r="F509" s="192"/>
      <c r="G509" s="192"/>
      <c r="H509" s="192"/>
      <c r="I509" s="72"/>
      <c r="O509" s="72"/>
      <c r="T509" s="72"/>
      <c r="Z509" s="72"/>
    </row>
    <row r="510" ht="12.5" spans="3:26">
      <c r="C510" s="72"/>
      <c r="E510" s="192"/>
      <c r="F510" s="192"/>
      <c r="G510" s="192"/>
      <c r="H510" s="192"/>
      <c r="I510" s="72"/>
      <c r="O510" s="72"/>
      <c r="T510" s="72"/>
      <c r="Z510" s="72"/>
    </row>
    <row r="511" ht="12.5" spans="3:26">
      <c r="C511" s="72"/>
      <c r="E511" s="192"/>
      <c r="F511" s="192"/>
      <c r="G511" s="192"/>
      <c r="H511" s="192"/>
      <c r="I511" s="72"/>
      <c r="O511" s="72"/>
      <c r="T511" s="72"/>
      <c r="Z511" s="72"/>
    </row>
    <row r="512" ht="12.5" spans="3:26">
      <c r="C512" s="72"/>
      <c r="E512" s="192"/>
      <c r="F512" s="192"/>
      <c r="G512" s="192"/>
      <c r="H512" s="192"/>
      <c r="I512" s="72"/>
      <c r="O512" s="72"/>
      <c r="T512" s="72"/>
      <c r="Z512" s="72"/>
    </row>
    <row r="513" ht="12.5" spans="3:26">
      <c r="C513" s="72"/>
      <c r="E513" s="192"/>
      <c r="F513" s="192"/>
      <c r="G513" s="192"/>
      <c r="H513" s="192"/>
      <c r="I513" s="72"/>
      <c r="O513" s="72"/>
      <c r="T513" s="72"/>
      <c r="Z513" s="72"/>
    </row>
    <row r="514" ht="12.5" spans="3:26">
      <c r="C514" s="72"/>
      <c r="E514" s="192"/>
      <c r="F514" s="192"/>
      <c r="G514" s="192"/>
      <c r="H514" s="192"/>
      <c r="I514" s="72"/>
      <c r="O514" s="72"/>
      <c r="T514" s="72"/>
      <c r="Z514" s="72"/>
    </row>
    <row r="515" ht="12.5" spans="3:26">
      <c r="C515" s="72"/>
      <c r="E515" s="192"/>
      <c r="F515" s="192"/>
      <c r="G515" s="192"/>
      <c r="H515" s="192"/>
      <c r="I515" s="72"/>
      <c r="O515" s="72"/>
      <c r="T515" s="72"/>
      <c r="Z515" s="72"/>
    </row>
    <row r="516" ht="12.5" spans="3:26">
      <c r="C516" s="72"/>
      <c r="E516" s="192"/>
      <c r="F516" s="192"/>
      <c r="G516" s="192"/>
      <c r="H516" s="192"/>
      <c r="I516" s="72"/>
      <c r="O516" s="72"/>
      <c r="T516" s="72"/>
      <c r="Z516" s="72"/>
    </row>
    <row r="517" ht="12.5" spans="3:26">
      <c r="C517" s="72"/>
      <c r="E517" s="192"/>
      <c r="F517" s="192"/>
      <c r="G517" s="192"/>
      <c r="H517" s="192"/>
      <c r="I517" s="72"/>
      <c r="O517" s="72"/>
      <c r="T517" s="72"/>
      <c r="Z517" s="72"/>
    </row>
    <row r="518" ht="12.5" spans="3:26">
      <c r="C518" s="72"/>
      <c r="E518" s="192"/>
      <c r="F518" s="192"/>
      <c r="G518" s="192"/>
      <c r="H518" s="192"/>
      <c r="I518" s="72"/>
      <c r="O518" s="72"/>
      <c r="T518" s="72"/>
      <c r="Z518" s="72"/>
    </row>
    <row r="519" ht="12.5" spans="3:26">
      <c r="C519" s="72"/>
      <c r="E519" s="192"/>
      <c r="F519" s="192"/>
      <c r="G519" s="192"/>
      <c r="H519" s="192"/>
      <c r="I519" s="72"/>
      <c r="O519" s="72"/>
      <c r="T519" s="72"/>
      <c r="Z519" s="72"/>
    </row>
    <row r="520" ht="12.5" spans="3:26">
      <c r="C520" s="72"/>
      <c r="E520" s="192"/>
      <c r="F520" s="192"/>
      <c r="G520" s="192"/>
      <c r="H520" s="192"/>
      <c r="I520" s="72"/>
      <c r="O520" s="72"/>
      <c r="T520" s="72"/>
      <c r="Z520" s="72"/>
    </row>
    <row r="521" ht="12.5" spans="3:26">
      <c r="C521" s="72"/>
      <c r="E521" s="192"/>
      <c r="F521" s="192"/>
      <c r="G521" s="192"/>
      <c r="H521" s="192"/>
      <c r="I521" s="72"/>
      <c r="O521" s="72"/>
      <c r="T521" s="72"/>
      <c r="Z521" s="72"/>
    </row>
    <row r="522" ht="12.5" spans="3:26">
      <c r="C522" s="72"/>
      <c r="E522" s="192"/>
      <c r="F522" s="192"/>
      <c r="G522" s="192"/>
      <c r="H522" s="192"/>
      <c r="I522" s="72"/>
      <c r="O522" s="72"/>
      <c r="T522" s="72"/>
      <c r="Z522" s="72"/>
    </row>
    <row r="523" ht="12.5" spans="3:26">
      <c r="C523" s="72"/>
      <c r="E523" s="192"/>
      <c r="F523" s="192"/>
      <c r="G523" s="192"/>
      <c r="H523" s="192"/>
      <c r="I523" s="72"/>
      <c r="O523" s="72"/>
      <c r="T523" s="72"/>
      <c r="Z523" s="72"/>
    </row>
    <row r="524" ht="12.5" spans="3:26">
      <c r="C524" s="72"/>
      <c r="E524" s="192"/>
      <c r="F524" s="192"/>
      <c r="G524" s="192"/>
      <c r="H524" s="192"/>
      <c r="I524" s="72"/>
      <c r="O524" s="72"/>
      <c r="T524" s="72"/>
      <c r="Z524" s="72"/>
    </row>
    <row r="525" ht="12.5" spans="3:26">
      <c r="C525" s="72"/>
      <c r="E525" s="192"/>
      <c r="F525" s="192"/>
      <c r="G525" s="192"/>
      <c r="H525" s="192"/>
      <c r="I525" s="72"/>
      <c r="O525" s="72"/>
      <c r="T525" s="72"/>
      <c r="Z525" s="72"/>
    </row>
    <row r="526" ht="12.5" spans="3:26">
      <c r="C526" s="72"/>
      <c r="E526" s="192"/>
      <c r="F526" s="192"/>
      <c r="G526" s="192"/>
      <c r="H526" s="192"/>
      <c r="I526" s="72"/>
      <c r="O526" s="72"/>
      <c r="T526" s="72"/>
      <c r="Z526" s="72"/>
    </row>
    <row r="527" ht="12.5" spans="3:26">
      <c r="C527" s="72"/>
      <c r="E527" s="192"/>
      <c r="F527" s="192"/>
      <c r="G527" s="192"/>
      <c r="H527" s="192"/>
      <c r="I527" s="72"/>
      <c r="O527" s="72"/>
      <c r="T527" s="72"/>
      <c r="Z527" s="72"/>
    </row>
    <row r="528" ht="12.5" spans="3:26">
      <c r="C528" s="72"/>
      <c r="E528" s="192"/>
      <c r="F528" s="192"/>
      <c r="G528" s="192"/>
      <c r="H528" s="192"/>
      <c r="I528" s="72"/>
      <c r="O528" s="72"/>
      <c r="T528" s="72"/>
      <c r="Z528" s="72"/>
    </row>
    <row r="529" ht="12.5" spans="3:26">
      <c r="C529" s="72"/>
      <c r="E529" s="192"/>
      <c r="F529" s="192"/>
      <c r="G529" s="192"/>
      <c r="H529" s="192"/>
      <c r="I529" s="72"/>
      <c r="O529" s="72"/>
      <c r="T529" s="72"/>
      <c r="Z529" s="72"/>
    </row>
    <row r="530" ht="12.5" spans="3:26">
      <c r="C530" s="72"/>
      <c r="E530" s="192"/>
      <c r="F530" s="192"/>
      <c r="G530" s="192"/>
      <c r="H530" s="192"/>
      <c r="I530" s="72"/>
      <c r="O530" s="72"/>
      <c r="T530" s="72"/>
      <c r="Z530" s="72"/>
    </row>
    <row r="531" ht="12.5" spans="3:26">
      <c r="C531" s="72"/>
      <c r="E531" s="192"/>
      <c r="F531" s="192"/>
      <c r="G531" s="192"/>
      <c r="H531" s="192"/>
      <c r="I531" s="72"/>
      <c r="O531" s="72"/>
      <c r="T531" s="72"/>
      <c r="Z531" s="72"/>
    </row>
    <row r="532" ht="12.5" spans="3:26">
      <c r="C532" s="72"/>
      <c r="E532" s="192"/>
      <c r="F532" s="192"/>
      <c r="G532" s="192"/>
      <c r="H532" s="192"/>
      <c r="I532" s="72"/>
      <c r="O532" s="72"/>
      <c r="T532" s="72"/>
      <c r="Z532" s="72"/>
    </row>
    <row r="533" ht="12.5" spans="3:26">
      <c r="C533" s="72"/>
      <c r="E533" s="192"/>
      <c r="F533" s="192"/>
      <c r="G533" s="192"/>
      <c r="H533" s="192"/>
      <c r="I533" s="72"/>
      <c r="O533" s="72"/>
      <c r="T533" s="72"/>
      <c r="Z533" s="72"/>
    </row>
    <row r="534" ht="12.5" spans="3:26">
      <c r="C534" s="72"/>
      <c r="E534" s="192"/>
      <c r="F534" s="192"/>
      <c r="G534" s="192"/>
      <c r="H534" s="192"/>
      <c r="I534" s="72"/>
      <c r="O534" s="72"/>
      <c r="T534" s="72"/>
      <c r="Z534" s="72"/>
    </row>
    <row r="535" ht="12.5" spans="3:26">
      <c r="C535" s="72"/>
      <c r="E535" s="192"/>
      <c r="F535" s="192"/>
      <c r="G535" s="192"/>
      <c r="H535" s="192"/>
      <c r="I535" s="72"/>
      <c r="O535" s="72"/>
      <c r="T535" s="72"/>
      <c r="Z535" s="72"/>
    </row>
    <row r="536" ht="12.5" spans="3:26">
      <c r="C536" s="72"/>
      <c r="E536" s="192"/>
      <c r="F536" s="192"/>
      <c r="G536" s="192"/>
      <c r="H536" s="192"/>
      <c r="I536" s="72"/>
      <c r="O536" s="72"/>
      <c r="T536" s="72"/>
      <c r="Z536" s="72"/>
    </row>
    <row r="537" ht="12.5" spans="3:26">
      <c r="C537" s="72"/>
      <c r="E537" s="192"/>
      <c r="F537" s="192"/>
      <c r="G537" s="192"/>
      <c r="H537" s="192"/>
      <c r="I537" s="72"/>
      <c r="O537" s="72"/>
      <c r="T537" s="72"/>
      <c r="Z537" s="72"/>
    </row>
    <row r="538" ht="12.5" spans="3:26">
      <c r="C538" s="72"/>
      <c r="E538" s="192"/>
      <c r="F538" s="192"/>
      <c r="G538" s="192"/>
      <c r="H538" s="192"/>
      <c r="I538" s="72"/>
      <c r="O538" s="72"/>
      <c r="T538" s="72"/>
      <c r="Z538" s="72"/>
    </row>
    <row r="539" ht="12.5" spans="3:26">
      <c r="C539" s="72"/>
      <c r="E539" s="192"/>
      <c r="F539" s="192"/>
      <c r="G539" s="192"/>
      <c r="H539" s="192"/>
      <c r="I539" s="72"/>
      <c r="O539" s="72"/>
      <c r="T539" s="72"/>
      <c r="Z539" s="72"/>
    </row>
    <row r="540" ht="12.5" spans="3:26">
      <c r="C540" s="72"/>
      <c r="E540" s="192"/>
      <c r="F540" s="192"/>
      <c r="G540" s="192"/>
      <c r="H540" s="192"/>
      <c r="I540" s="72"/>
      <c r="O540" s="72"/>
      <c r="T540" s="72"/>
      <c r="Z540" s="72"/>
    </row>
    <row r="541" ht="12.5" spans="3:26">
      <c r="C541" s="72"/>
      <c r="E541" s="192"/>
      <c r="F541" s="192"/>
      <c r="G541" s="192"/>
      <c r="H541" s="192"/>
      <c r="I541" s="72"/>
      <c r="O541" s="72"/>
      <c r="T541" s="72"/>
      <c r="Z541" s="72"/>
    </row>
    <row r="542" ht="12.5" spans="3:26">
      <c r="C542" s="72"/>
      <c r="E542" s="192"/>
      <c r="F542" s="192"/>
      <c r="G542" s="192"/>
      <c r="H542" s="192"/>
      <c r="I542" s="72"/>
      <c r="O542" s="72"/>
      <c r="T542" s="72"/>
      <c r="Z542" s="72"/>
    </row>
    <row r="543" ht="12.5" spans="3:26">
      <c r="C543" s="72"/>
      <c r="E543" s="192"/>
      <c r="F543" s="192"/>
      <c r="G543" s="192"/>
      <c r="H543" s="192"/>
      <c r="I543" s="72"/>
      <c r="O543" s="72"/>
      <c r="T543" s="72"/>
      <c r="Z543" s="72"/>
    </row>
    <row r="544" ht="12.5" spans="3:26">
      <c r="C544" s="72"/>
      <c r="E544" s="192"/>
      <c r="F544" s="192"/>
      <c r="G544" s="192"/>
      <c r="H544" s="192"/>
      <c r="I544" s="72"/>
      <c r="O544" s="72"/>
      <c r="T544" s="72"/>
      <c r="Z544" s="72"/>
    </row>
    <row r="545" ht="12.5" spans="3:26">
      <c r="C545" s="72"/>
      <c r="E545" s="192"/>
      <c r="F545" s="192"/>
      <c r="G545" s="192"/>
      <c r="H545" s="192"/>
      <c r="I545" s="72"/>
      <c r="O545" s="72"/>
      <c r="T545" s="72"/>
      <c r="Z545" s="72"/>
    </row>
    <row r="546" ht="12.5" spans="3:26">
      <c r="C546" s="72"/>
      <c r="E546" s="192"/>
      <c r="F546" s="192"/>
      <c r="G546" s="192"/>
      <c r="H546" s="192"/>
      <c r="I546" s="72"/>
      <c r="O546" s="72"/>
      <c r="T546" s="72"/>
      <c r="Z546" s="72"/>
    </row>
    <row r="547" ht="12.5" spans="3:26">
      <c r="C547" s="72"/>
      <c r="E547" s="192"/>
      <c r="F547" s="192"/>
      <c r="G547" s="192"/>
      <c r="H547" s="192"/>
      <c r="I547" s="72"/>
      <c r="O547" s="72"/>
      <c r="T547" s="72"/>
      <c r="Z547" s="72"/>
    </row>
    <row r="548" ht="12.5" spans="3:26">
      <c r="C548" s="72"/>
      <c r="E548" s="192"/>
      <c r="F548" s="192"/>
      <c r="G548" s="192"/>
      <c r="H548" s="192"/>
      <c r="I548" s="72"/>
      <c r="O548" s="72"/>
      <c r="T548" s="72"/>
      <c r="Z548" s="72"/>
    </row>
    <row r="549" ht="12.5" spans="3:26">
      <c r="C549" s="72"/>
      <c r="E549" s="192"/>
      <c r="F549" s="192"/>
      <c r="G549" s="192"/>
      <c r="H549" s="192"/>
      <c r="I549" s="72"/>
      <c r="O549" s="72"/>
      <c r="T549" s="72"/>
      <c r="Z549" s="72"/>
    </row>
    <row r="550" ht="12.5" spans="3:26">
      <c r="C550" s="72"/>
      <c r="E550" s="192"/>
      <c r="F550" s="192"/>
      <c r="G550" s="192"/>
      <c r="H550" s="192"/>
      <c r="I550" s="72"/>
      <c r="O550" s="72"/>
      <c r="T550" s="72"/>
      <c r="Z550" s="72"/>
    </row>
    <row r="551" ht="12.5" spans="3:26">
      <c r="C551" s="72"/>
      <c r="E551" s="192"/>
      <c r="F551" s="192"/>
      <c r="G551" s="192"/>
      <c r="H551" s="192"/>
      <c r="I551" s="72"/>
      <c r="O551" s="72"/>
      <c r="T551" s="72"/>
      <c r="Z551" s="72"/>
    </row>
    <row r="552" ht="12.5" spans="3:26">
      <c r="C552" s="72"/>
      <c r="E552" s="192"/>
      <c r="F552" s="192"/>
      <c r="G552" s="192"/>
      <c r="H552" s="192"/>
      <c r="I552" s="72"/>
      <c r="O552" s="72"/>
      <c r="T552" s="72"/>
      <c r="Z552" s="72"/>
    </row>
    <row r="553" ht="12.5" spans="3:26">
      <c r="C553" s="72"/>
      <c r="E553" s="192"/>
      <c r="F553" s="192"/>
      <c r="G553" s="192"/>
      <c r="H553" s="192"/>
      <c r="I553" s="72"/>
      <c r="O553" s="72"/>
      <c r="T553" s="72"/>
      <c r="Z553" s="72"/>
    </row>
    <row r="554" ht="12.5" spans="3:26">
      <c r="C554" s="72"/>
      <c r="E554" s="192"/>
      <c r="F554" s="192"/>
      <c r="G554" s="192"/>
      <c r="H554" s="192"/>
      <c r="I554" s="72"/>
      <c r="O554" s="72"/>
      <c r="T554" s="72"/>
      <c r="Z554" s="72"/>
    </row>
    <row r="555" ht="12.5" spans="3:26">
      <c r="C555" s="72"/>
      <c r="E555" s="192"/>
      <c r="F555" s="192"/>
      <c r="G555" s="192"/>
      <c r="H555" s="192"/>
      <c r="I555" s="72"/>
      <c r="O555" s="72"/>
      <c r="T555" s="72"/>
      <c r="Z555" s="72"/>
    </row>
    <row r="556" ht="12.5" spans="3:26">
      <c r="C556" s="72"/>
      <c r="E556" s="192"/>
      <c r="F556" s="192"/>
      <c r="G556" s="192"/>
      <c r="H556" s="192"/>
      <c r="I556" s="72"/>
      <c r="O556" s="72"/>
      <c r="T556" s="72"/>
      <c r="Z556" s="72"/>
    </row>
    <row r="557" ht="12.5" spans="3:26">
      <c r="C557" s="72"/>
      <c r="E557" s="192"/>
      <c r="F557" s="192"/>
      <c r="G557" s="192"/>
      <c r="H557" s="192"/>
      <c r="I557" s="72"/>
      <c r="O557" s="72"/>
      <c r="T557" s="72"/>
      <c r="Z557" s="72"/>
    </row>
    <row r="558" ht="12.5" spans="3:26">
      <c r="C558" s="72"/>
      <c r="E558" s="192"/>
      <c r="F558" s="192"/>
      <c r="G558" s="192"/>
      <c r="H558" s="192"/>
      <c r="I558" s="72"/>
      <c r="O558" s="72"/>
      <c r="T558" s="72"/>
      <c r="Z558" s="72"/>
    </row>
    <row r="559" ht="12.5" spans="3:26">
      <c r="C559" s="72"/>
      <c r="E559" s="192"/>
      <c r="F559" s="192"/>
      <c r="G559" s="192"/>
      <c r="H559" s="192"/>
      <c r="I559" s="72"/>
      <c r="O559" s="72"/>
      <c r="T559" s="72"/>
      <c r="Z559" s="72"/>
    </row>
    <row r="560" ht="12.5" spans="3:26">
      <c r="C560" s="72"/>
      <c r="E560" s="192"/>
      <c r="F560" s="192"/>
      <c r="G560" s="192"/>
      <c r="H560" s="192"/>
      <c r="I560" s="72"/>
      <c r="O560" s="72"/>
      <c r="T560" s="72"/>
      <c r="Z560" s="72"/>
    </row>
    <row r="561" ht="12.5" spans="3:26">
      <c r="C561" s="72"/>
      <c r="E561" s="192"/>
      <c r="F561" s="192"/>
      <c r="G561" s="192"/>
      <c r="H561" s="192"/>
      <c r="I561" s="72"/>
      <c r="O561" s="72"/>
      <c r="T561" s="72"/>
      <c r="Z561" s="72"/>
    </row>
    <row r="562" ht="12.5" spans="3:26">
      <c r="C562" s="72"/>
      <c r="E562" s="192"/>
      <c r="F562" s="192"/>
      <c r="G562" s="192"/>
      <c r="H562" s="192"/>
      <c r="I562" s="72"/>
      <c r="O562" s="72"/>
      <c r="T562" s="72"/>
      <c r="Z562" s="72"/>
    </row>
    <row r="563" ht="12.5" spans="3:26">
      <c r="C563" s="72"/>
      <c r="E563" s="192"/>
      <c r="F563" s="192"/>
      <c r="G563" s="192"/>
      <c r="H563" s="192"/>
      <c r="I563" s="72"/>
      <c r="O563" s="72"/>
      <c r="T563" s="72"/>
      <c r="Z563" s="72"/>
    </row>
    <row r="564" ht="12.5" spans="3:26">
      <c r="C564" s="72"/>
      <c r="E564" s="192"/>
      <c r="F564" s="192"/>
      <c r="G564" s="192"/>
      <c r="H564" s="192"/>
      <c r="I564" s="72"/>
      <c r="O564" s="72"/>
      <c r="T564" s="72"/>
      <c r="Z564" s="72"/>
    </row>
    <row r="565" ht="12.5" spans="3:26">
      <c r="C565" s="72"/>
      <c r="E565" s="192"/>
      <c r="F565" s="192"/>
      <c r="G565" s="192"/>
      <c r="H565" s="192"/>
      <c r="I565" s="72"/>
      <c r="O565" s="72"/>
      <c r="T565" s="72"/>
      <c r="Z565" s="72"/>
    </row>
    <row r="566" ht="12.5" spans="3:26">
      <c r="C566" s="72"/>
      <c r="E566" s="192"/>
      <c r="F566" s="192"/>
      <c r="G566" s="192"/>
      <c r="H566" s="192"/>
      <c r="I566" s="72"/>
      <c r="O566" s="72"/>
      <c r="T566" s="72"/>
      <c r="Z566" s="72"/>
    </row>
    <row r="567" ht="12.5" spans="3:26">
      <c r="C567" s="72"/>
      <c r="E567" s="192"/>
      <c r="F567" s="192"/>
      <c r="G567" s="192"/>
      <c r="H567" s="192"/>
      <c r="I567" s="72"/>
      <c r="O567" s="72"/>
      <c r="T567" s="72"/>
      <c r="Z567" s="72"/>
    </row>
    <row r="568" ht="12.5" spans="3:26">
      <c r="C568" s="72"/>
      <c r="E568" s="192"/>
      <c r="F568" s="192"/>
      <c r="G568" s="192"/>
      <c r="H568" s="192"/>
      <c r="I568" s="72"/>
      <c r="O568" s="72"/>
      <c r="T568" s="72"/>
      <c r="Z568" s="72"/>
    </row>
    <row r="569" ht="12.5" spans="3:26">
      <c r="C569" s="72"/>
      <c r="E569" s="192"/>
      <c r="F569" s="192"/>
      <c r="G569" s="192"/>
      <c r="H569" s="192"/>
      <c r="I569" s="72"/>
      <c r="O569" s="72"/>
      <c r="T569" s="72"/>
      <c r="Z569" s="72"/>
    </row>
    <row r="570" ht="12.5" spans="3:26">
      <c r="C570" s="72"/>
      <c r="E570" s="192"/>
      <c r="F570" s="192"/>
      <c r="G570" s="192"/>
      <c r="H570" s="192"/>
      <c r="I570" s="72"/>
      <c r="O570" s="72"/>
      <c r="T570" s="72"/>
      <c r="Z570" s="72"/>
    </row>
    <row r="571" ht="12.5" spans="3:26">
      <c r="C571" s="72"/>
      <c r="E571" s="192"/>
      <c r="F571" s="192"/>
      <c r="G571" s="192"/>
      <c r="H571" s="192"/>
      <c r="I571" s="72"/>
      <c r="O571" s="72"/>
      <c r="T571" s="72"/>
      <c r="Z571" s="72"/>
    </row>
    <row r="572" ht="12.5" spans="3:26">
      <c r="C572" s="72"/>
      <c r="E572" s="192"/>
      <c r="F572" s="192"/>
      <c r="G572" s="192"/>
      <c r="H572" s="192"/>
      <c r="I572" s="72"/>
      <c r="O572" s="72"/>
      <c r="T572" s="72"/>
      <c r="Z572" s="72"/>
    </row>
    <row r="573" ht="12.5" spans="3:26">
      <c r="C573" s="72"/>
      <c r="E573" s="192"/>
      <c r="F573" s="192"/>
      <c r="G573" s="192"/>
      <c r="H573" s="192"/>
      <c r="I573" s="72"/>
      <c r="O573" s="72"/>
      <c r="T573" s="72"/>
      <c r="Z573" s="72"/>
    </row>
    <row r="574" ht="12.5" spans="3:26">
      <c r="C574" s="72"/>
      <c r="E574" s="192"/>
      <c r="F574" s="192"/>
      <c r="G574" s="192"/>
      <c r="H574" s="192"/>
      <c r="I574" s="72"/>
      <c r="O574" s="72"/>
      <c r="T574" s="72"/>
      <c r="Z574" s="72"/>
    </row>
    <row r="575" ht="12.5" spans="3:26">
      <c r="C575" s="72"/>
      <c r="E575" s="192"/>
      <c r="F575" s="192"/>
      <c r="G575" s="192"/>
      <c r="H575" s="192"/>
      <c r="I575" s="72"/>
      <c r="O575" s="72"/>
      <c r="T575" s="72"/>
      <c r="Z575" s="72"/>
    </row>
    <row r="576" ht="12.5" spans="3:26">
      <c r="C576" s="72"/>
      <c r="E576" s="192"/>
      <c r="F576" s="192"/>
      <c r="G576" s="192"/>
      <c r="H576" s="192"/>
      <c r="I576" s="72"/>
      <c r="O576" s="72"/>
      <c r="T576" s="72"/>
      <c r="Z576" s="72"/>
    </row>
    <row r="577" ht="12.5" spans="3:26">
      <c r="C577" s="72"/>
      <c r="E577" s="192"/>
      <c r="F577" s="192"/>
      <c r="G577" s="192"/>
      <c r="H577" s="192"/>
      <c r="I577" s="72"/>
      <c r="O577" s="72"/>
      <c r="T577" s="72"/>
      <c r="Z577" s="72"/>
    </row>
    <row r="578" ht="12.5" spans="3:26">
      <c r="C578" s="72"/>
      <c r="E578" s="192"/>
      <c r="F578" s="192"/>
      <c r="G578" s="192"/>
      <c r="H578" s="192"/>
      <c r="I578" s="72"/>
      <c r="O578" s="72"/>
      <c r="T578" s="72"/>
      <c r="Z578" s="72"/>
    </row>
    <row r="579" ht="12.5" spans="3:26">
      <c r="C579" s="72"/>
      <c r="E579" s="192"/>
      <c r="F579" s="192"/>
      <c r="G579" s="192"/>
      <c r="H579" s="192"/>
      <c r="I579" s="72"/>
      <c r="O579" s="72"/>
      <c r="T579" s="72"/>
      <c r="Z579" s="72"/>
    </row>
    <row r="580" ht="12.5" spans="3:26">
      <c r="C580" s="72"/>
      <c r="E580" s="192"/>
      <c r="F580" s="192"/>
      <c r="G580" s="192"/>
      <c r="H580" s="192"/>
      <c r="I580" s="72"/>
      <c r="O580" s="72"/>
      <c r="T580" s="72"/>
      <c r="Z580" s="72"/>
    </row>
    <row r="581" ht="12.5" spans="3:26">
      <c r="C581" s="72"/>
      <c r="E581" s="192"/>
      <c r="F581" s="192"/>
      <c r="G581" s="192"/>
      <c r="H581" s="192"/>
      <c r="I581" s="72"/>
      <c r="O581" s="72"/>
      <c r="T581" s="72"/>
      <c r="Z581" s="72"/>
    </row>
    <row r="582" ht="12.5" spans="3:26">
      <c r="C582" s="72"/>
      <c r="E582" s="192"/>
      <c r="F582" s="192"/>
      <c r="G582" s="192"/>
      <c r="H582" s="192"/>
      <c r="I582" s="72"/>
      <c r="O582" s="72"/>
      <c r="T582" s="72"/>
      <c r="Z582" s="72"/>
    </row>
    <row r="583" ht="12.5" spans="3:26">
      <c r="C583" s="72"/>
      <c r="E583" s="192"/>
      <c r="F583" s="192"/>
      <c r="G583" s="192"/>
      <c r="H583" s="192"/>
      <c r="I583" s="72"/>
      <c r="O583" s="72"/>
      <c r="T583" s="72"/>
      <c r="Z583" s="72"/>
    </row>
    <row r="584" ht="12.5" spans="3:26">
      <c r="C584" s="72"/>
      <c r="E584" s="192"/>
      <c r="F584" s="192"/>
      <c r="G584" s="192"/>
      <c r="H584" s="192"/>
      <c r="I584" s="72"/>
      <c r="O584" s="72"/>
      <c r="T584" s="72"/>
      <c r="Z584" s="72"/>
    </row>
    <row r="585" ht="12.5" spans="3:26">
      <c r="C585" s="72"/>
      <c r="E585" s="192"/>
      <c r="F585" s="192"/>
      <c r="G585" s="192"/>
      <c r="H585" s="192"/>
      <c r="I585" s="72"/>
      <c r="O585" s="72"/>
      <c r="T585" s="72"/>
      <c r="Z585" s="72"/>
    </row>
    <row r="586" ht="12.5" spans="3:26">
      <c r="C586" s="72"/>
      <c r="E586" s="192"/>
      <c r="F586" s="192"/>
      <c r="G586" s="192"/>
      <c r="H586" s="192"/>
      <c r="I586" s="72"/>
      <c r="O586" s="72"/>
      <c r="T586" s="72"/>
      <c r="Z586" s="72"/>
    </row>
    <row r="587" ht="12.5" spans="3:26">
      <c r="C587" s="72"/>
      <c r="E587" s="192"/>
      <c r="F587" s="192"/>
      <c r="G587" s="192"/>
      <c r="H587" s="192"/>
      <c r="I587" s="72"/>
      <c r="O587" s="72"/>
      <c r="T587" s="72"/>
      <c r="Z587" s="72"/>
    </row>
    <row r="588" ht="12.5" spans="3:26">
      <c r="C588" s="72"/>
      <c r="E588" s="192"/>
      <c r="F588" s="192"/>
      <c r="G588" s="192"/>
      <c r="H588" s="192"/>
      <c r="I588" s="72"/>
      <c r="O588" s="72"/>
      <c r="T588" s="72"/>
      <c r="Z588" s="72"/>
    </row>
    <row r="589" ht="12.5" spans="3:26">
      <c r="C589" s="72"/>
      <c r="E589" s="192"/>
      <c r="F589" s="192"/>
      <c r="G589" s="192"/>
      <c r="H589" s="192"/>
      <c r="I589" s="72"/>
      <c r="O589" s="72"/>
      <c r="T589" s="72"/>
      <c r="Z589" s="72"/>
    </row>
    <row r="590" ht="12.5" spans="3:26">
      <c r="C590" s="72"/>
      <c r="E590" s="192"/>
      <c r="F590" s="192"/>
      <c r="G590" s="192"/>
      <c r="H590" s="192"/>
      <c r="I590" s="72"/>
      <c r="O590" s="72"/>
      <c r="T590" s="72"/>
      <c r="Z590" s="72"/>
    </row>
    <row r="591" ht="12.5" spans="3:26">
      <c r="C591" s="72"/>
      <c r="E591" s="192"/>
      <c r="F591" s="192"/>
      <c r="G591" s="192"/>
      <c r="H591" s="192"/>
      <c r="I591" s="72"/>
      <c r="O591" s="72"/>
      <c r="T591" s="72"/>
      <c r="Z591" s="72"/>
    </row>
    <row r="592" ht="12.5" spans="3:26">
      <c r="C592" s="72"/>
      <c r="E592" s="192"/>
      <c r="F592" s="192"/>
      <c r="G592" s="192"/>
      <c r="H592" s="192"/>
      <c r="I592" s="72"/>
      <c r="O592" s="72"/>
      <c r="T592" s="72"/>
      <c r="Z592" s="72"/>
    </row>
    <row r="593" ht="12.5" spans="3:26">
      <c r="C593" s="72"/>
      <c r="E593" s="192"/>
      <c r="F593" s="192"/>
      <c r="G593" s="192"/>
      <c r="H593" s="192"/>
      <c r="I593" s="72"/>
      <c r="O593" s="72"/>
      <c r="T593" s="72"/>
      <c r="Z593" s="72"/>
    </row>
    <row r="594" ht="12.5" spans="3:26">
      <c r="C594" s="72"/>
      <c r="E594" s="192"/>
      <c r="F594" s="192"/>
      <c r="G594" s="192"/>
      <c r="H594" s="192"/>
      <c r="I594" s="72"/>
      <c r="O594" s="72"/>
      <c r="T594" s="72"/>
      <c r="Z594" s="72"/>
    </row>
    <row r="595" ht="12.5" spans="3:26">
      <c r="C595" s="72"/>
      <c r="E595" s="192"/>
      <c r="F595" s="192"/>
      <c r="G595" s="192"/>
      <c r="H595" s="192"/>
      <c r="I595" s="72"/>
      <c r="O595" s="72"/>
      <c r="T595" s="72"/>
      <c r="Z595" s="72"/>
    </row>
    <row r="596" ht="12.5" spans="3:26">
      <c r="C596" s="72"/>
      <c r="E596" s="192"/>
      <c r="F596" s="192"/>
      <c r="G596" s="192"/>
      <c r="H596" s="192"/>
      <c r="I596" s="72"/>
      <c r="O596" s="72"/>
      <c r="T596" s="72"/>
      <c r="Z596" s="72"/>
    </row>
    <row r="597" ht="12.5" spans="3:26">
      <c r="C597" s="72"/>
      <c r="E597" s="192"/>
      <c r="F597" s="192"/>
      <c r="G597" s="192"/>
      <c r="H597" s="192"/>
      <c r="I597" s="72"/>
      <c r="O597" s="72"/>
      <c r="T597" s="72"/>
      <c r="Z597" s="72"/>
    </row>
  </sheetData>
  <mergeCells count="1">
    <mergeCell ref="A1:N1"/>
  </mergeCells>
  <pageMargins left="0.75" right="0.75" top="1" bottom="1" header="0.5" footer="0.5"/>
  <headerFooter/>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Z959"/>
  <sheetViews>
    <sheetView topLeftCell="G1" workbookViewId="0">
      <pane ySplit="4" topLeftCell="A5" activePane="bottomLeft" state="frozen"/>
      <selection/>
      <selection pane="bottomLeft" activeCell="K17" sqref="K17"/>
    </sheetView>
  </sheetViews>
  <sheetFormatPr defaultColWidth="12.6363636363636" defaultRowHeight="15.75" customHeight="1"/>
  <cols>
    <col min="1" max="1" width="4.54545454545455" customWidth="1"/>
    <col min="2" max="2" width="19.2727272727273" customWidth="1"/>
    <col min="3" max="3" width="32.7272727272727" customWidth="1"/>
    <col min="4" max="4" width="16.1818181818182" style="2" customWidth="1"/>
    <col min="5" max="5" width="10.4545454545455" customWidth="1"/>
    <col min="6" max="7" width="10" customWidth="1"/>
    <col min="8" max="8" width="17.2727272727273" customWidth="1"/>
    <col min="9" max="9" width="36" customWidth="1"/>
    <col min="10" max="10" width="29.8181818181818" style="2" customWidth="1"/>
    <col min="11" max="11" width="85.4545454545455" customWidth="1"/>
    <col min="12" max="12" width="70" hidden="1" customWidth="1"/>
    <col min="13" max="13" width="19.7272727272727" hidden="1" customWidth="1"/>
    <col min="14" max="14" width="15.7272727272727" hidden="1" customWidth="1"/>
    <col min="15" max="15" width="12.6363636363636" hidden="1"/>
    <col min="16" max="16" width="125.727272727273" hidden="1" customWidth="1"/>
    <col min="17" max="17" width="21.6363636363636" hidden="1" customWidth="1"/>
    <col min="18" max="18" width="12.6363636363636" hidden="1"/>
    <col min="19" max="19" width="22.2727272727273" hidden="1" customWidth="1"/>
    <col min="20" max="20" width="21.3636363636364" customWidth="1"/>
    <col min="21" max="21" width="20.0909090909091" customWidth="1"/>
    <col min="22" max="22" width="20.3636363636364" customWidth="1"/>
  </cols>
  <sheetData>
    <row r="1" ht="14.5" spans="1:26">
      <c r="A1" s="445" t="s">
        <v>40</v>
      </c>
      <c r="B1" s="83"/>
      <c r="C1" s="83"/>
      <c r="D1" s="164"/>
      <c r="E1" s="83"/>
      <c r="F1" s="83"/>
      <c r="G1" s="83"/>
      <c r="H1" s="83"/>
      <c r="I1" s="83"/>
      <c r="J1" s="164"/>
      <c r="K1" s="83"/>
      <c r="L1" s="83"/>
      <c r="M1" s="83"/>
      <c r="N1" s="83"/>
      <c r="O1" s="83"/>
      <c r="P1" s="83"/>
      <c r="Q1" s="83"/>
      <c r="R1" s="83"/>
      <c r="S1" s="83"/>
      <c r="T1" s="83"/>
      <c r="U1" s="83"/>
      <c r="V1" s="84"/>
    </row>
    <row r="2" ht="14.5" spans="1:26">
      <c r="A2" s="193" t="s">
        <v>41</v>
      </c>
      <c r="B2" s="83"/>
      <c r="C2" s="83"/>
      <c r="D2" s="164"/>
      <c r="E2" s="83"/>
      <c r="F2" s="83"/>
      <c r="G2" s="83"/>
      <c r="H2" s="83"/>
      <c r="I2" s="83"/>
      <c r="J2" s="164"/>
      <c r="K2" s="83"/>
      <c r="L2" s="83"/>
      <c r="M2" s="83"/>
      <c r="N2" s="83"/>
      <c r="O2" s="83"/>
      <c r="P2" s="83"/>
      <c r="Q2" s="83"/>
      <c r="R2" s="83"/>
      <c r="S2" s="83"/>
      <c r="T2" s="83"/>
      <c r="U2" s="83"/>
      <c r="V2" s="84"/>
    </row>
    <row r="3" ht="14.5" spans="1:26">
      <c r="A3" s="197"/>
      <c r="B3" s="197"/>
      <c r="C3" s="197"/>
      <c r="D3" s="646"/>
      <c r="E3" s="197">
        <f t="shared" ref="E3:G3" si="0">SUM(E5:E959)</f>
        <v>2055</v>
      </c>
      <c r="F3" s="197">
        <f t="shared" si="0"/>
        <v>1585</v>
      </c>
      <c r="G3" s="197">
        <f t="shared" si="0"/>
        <v>470</v>
      </c>
      <c r="H3" s="199"/>
      <c r="I3" s="197"/>
      <c r="J3" s="647"/>
      <c r="K3" s="197"/>
      <c r="L3" s="198"/>
      <c r="M3" s="198"/>
      <c r="N3" s="197"/>
      <c r="O3" s="197"/>
      <c r="P3" s="198"/>
      <c r="Q3" s="197"/>
      <c r="R3" s="197"/>
      <c r="S3" s="202"/>
      <c r="T3" s="197"/>
      <c r="U3" s="197"/>
      <c r="V3" s="197"/>
      <c r="W3" s="191"/>
      <c r="X3" s="191"/>
      <c r="Y3" s="191"/>
      <c r="Z3" s="191"/>
    </row>
    <row r="4" ht="59.25" customHeight="1" spans="1:26">
      <c r="A4" s="197" t="s">
        <v>42</v>
      </c>
      <c r="B4" s="198" t="s">
        <v>43</v>
      </c>
      <c r="C4" s="198" t="s">
        <v>44</v>
      </c>
      <c r="D4" s="646" t="s">
        <v>45</v>
      </c>
      <c r="E4" s="198" t="s">
        <v>46</v>
      </c>
      <c r="F4" s="198" t="s">
        <v>47</v>
      </c>
      <c r="G4" s="198" t="s">
        <v>48</v>
      </c>
      <c r="H4" s="648" t="s">
        <v>49</v>
      </c>
      <c r="I4" s="198" t="s">
        <v>50</v>
      </c>
      <c r="J4" s="647" t="s">
        <v>51</v>
      </c>
      <c r="K4" s="197" t="s">
        <v>52</v>
      </c>
      <c r="L4" s="198" t="s">
        <v>53</v>
      </c>
      <c r="M4" s="198" t="s">
        <v>54</v>
      </c>
      <c r="N4" s="197" t="s">
        <v>55</v>
      </c>
      <c r="O4" s="197" t="s">
        <v>56</v>
      </c>
      <c r="P4" s="198" t="s">
        <v>57</v>
      </c>
      <c r="Q4" s="197" t="s">
        <v>58</v>
      </c>
      <c r="R4" s="197" t="s">
        <v>59</v>
      </c>
      <c r="S4" s="202" t="s">
        <v>60</v>
      </c>
      <c r="T4" s="197" t="s">
        <v>61</v>
      </c>
      <c r="U4" s="197" t="s">
        <v>62</v>
      </c>
      <c r="V4" s="197" t="s">
        <v>63</v>
      </c>
      <c r="W4" s="191"/>
      <c r="X4" s="191"/>
      <c r="Y4" s="191"/>
      <c r="Z4" s="191"/>
    </row>
    <row r="5" ht="14.5" spans="1:26">
      <c r="A5" s="649">
        <v>1</v>
      </c>
      <c r="B5" s="28" t="s">
        <v>64</v>
      </c>
      <c r="C5" s="28" t="s">
        <v>65</v>
      </c>
      <c r="D5" s="650">
        <v>6000043167</v>
      </c>
      <c r="E5" s="136">
        <v>1</v>
      </c>
      <c r="F5" s="136">
        <v>1</v>
      </c>
      <c r="G5" s="136">
        <v>0</v>
      </c>
      <c r="H5" s="375">
        <v>46124</v>
      </c>
      <c r="I5" s="218" t="s">
        <v>14</v>
      </c>
      <c r="J5" s="650">
        <v>516300010426001</v>
      </c>
      <c r="K5" s="555" t="s">
        <v>66</v>
      </c>
      <c r="L5" s="47" t="s">
        <v>66</v>
      </c>
      <c r="M5" s="47" t="s">
        <v>66</v>
      </c>
      <c r="N5" s="33" t="s">
        <v>67</v>
      </c>
      <c r="O5" s="33"/>
      <c r="P5" s="33"/>
      <c r="Q5" s="33" t="s">
        <v>67</v>
      </c>
      <c r="R5" s="33"/>
      <c r="S5" s="136" t="s">
        <v>68</v>
      </c>
      <c r="T5" s="136" t="s">
        <v>66</v>
      </c>
      <c r="U5" s="240" t="s">
        <v>66</v>
      </c>
      <c r="V5" s="240"/>
    </row>
    <row r="6" ht="14.5" spans="1:26">
      <c r="A6" s="649">
        <v>2</v>
      </c>
      <c r="B6" s="28" t="s">
        <v>64</v>
      </c>
      <c r="C6" s="28" t="s">
        <v>65</v>
      </c>
      <c r="D6" s="651">
        <v>6000043167</v>
      </c>
      <c r="E6" s="28">
        <v>1</v>
      </c>
      <c r="F6" s="28">
        <v>0</v>
      </c>
      <c r="G6" s="28">
        <v>1</v>
      </c>
      <c r="H6" s="78">
        <v>46124</v>
      </c>
      <c r="I6" s="94" t="s">
        <v>14</v>
      </c>
      <c r="J6" s="651">
        <v>516300010426002</v>
      </c>
      <c r="K6" s="258" t="s">
        <v>69</v>
      </c>
      <c r="L6" s="44" t="s">
        <v>70</v>
      </c>
      <c r="M6" s="45"/>
      <c r="N6" s="45" t="s">
        <v>67</v>
      </c>
      <c r="O6" s="45"/>
      <c r="P6" s="44" t="s">
        <v>71</v>
      </c>
      <c r="Q6" s="45" t="s">
        <v>67</v>
      </c>
      <c r="R6" s="45"/>
      <c r="S6" s="28" t="s">
        <v>68</v>
      </c>
      <c r="T6" s="28" t="s">
        <v>72</v>
      </c>
      <c r="U6" s="216" t="s">
        <v>13</v>
      </c>
      <c r="V6" s="216"/>
    </row>
    <row r="7" ht="14.5" spans="1:26">
      <c r="A7" s="649">
        <v>3</v>
      </c>
      <c r="B7" s="28" t="s">
        <v>64</v>
      </c>
      <c r="C7" s="28" t="s">
        <v>65</v>
      </c>
      <c r="D7" s="650">
        <v>6000043167</v>
      </c>
      <c r="E7" s="136">
        <v>5</v>
      </c>
      <c r="F7" s="136">
        <v>5</v>
      </c>
      <c r="G7" s="136">
        <v>0</v>
      </c>
      <c r="H7" s="375">
        <v>46124</v>
      </c>
      <c r="I7" s="218" t="s">
        <v>14</v>
      </c>
      <c r="J7" s="650" t="s">
        <v>73</v>
      </c>
      <c r="K7" s="555" t="s">
        <v>66</v>
      </c>
      <c r="L7" s="47" t="s">
        <v>66</v>
      </c>
      <c r="M7" s="47" t="s">
        <v>66</v>
      </c>
      <c r="N7" s="33" t="s">
        <v>67</v>
      </c>
      <c r="O7" s="33"/>
      <c r="P7" s="33"/>
      <c r="Q7" s="33" t="s">
        <v>67</v>
      </c>
      <c r="R7" s="33"/>
      <c r="S7" s="136" t="s">
        <v>68</v>
      </c>
      <c r="T7" s="136" t="s">
        <v>66</v>
      </c>
      <c r="U7" s="240" t="s">
        <v>66</v>
      </c>
      <c r="V7" s="240"/>
    </row>
    <row r="8" ht="14.5" spans="1:26">
      <c r="A8" s="649">
        <v>4</v>
      </c>
      <c r="B8" s="28" t="s">
        <v>64</v>
      </c>
      <c r="C8" s="28" t="s">
        <v>65</v>
      </c>
      <c r="D8" s="651">
        <v>6000043167</v>
      </c>
      <c r="E8" s="28">
        <v>2</v>
      </c>
      <c r="F8" s="28">
        <v>2</v>
      </c>
      <c r="G8" s="28">
        <v>0</v>
      </c>
      <c r="H8" s="78">
        <v>46125</v>
      </c>
      <c r="I8" s="94" t="s">
        <v>14</v>
      </c>
      <c r="J8" s="651" t="s">
        <v>74</v>
      </c>
      <c r="K8" s="522" t="s">
        <v>66</v>
      </c>
      <c r="L8" s="44" t="s">
        <v>66</v>
      </c>
      <c r="M8" s="44" t="s">
        <v>66</v>
      </c>
      <c r="N8" s="45" t="s">
        <v>67</v>
      </c>
      <c r="O8" s="45"/>
      <c r="P8" s="45"/>
      <c r="Q8" s="45" t="s">
        <v>67</v>
      </c>
      <c r="R8" s="45"/>
      <c r="S8" s="28" t="s">
        <v>68</v>
      </c>
      <c r="T8" s="28" t="s">
        <v>66</v>
      </c>
      <c r="U8" s="216" t="s">
        <v>66</v>
      </c>
      <c r="V8" s="216"/>
    </row>
    <row r="9" ht="14.5" spans="1:26">
      <c r="A9" s="649">
        <v>5</v>
      </c>
      <c r="B9" s="28" t="s">
        <v>64</v>
      </c>
      <c r="C9" s="28" t="s">
        <v>65</v>
      </c>
      <c r="D9" s="650">
        <v>6000043167</v>
      </c>
      <c r="E9" s="136">
        <v>1</v>
      </c>
      <c r="F9" s="136">
        <v>0</v>
      </c>
      <c r="G9" s="136">
        <v>1</v>
      </c>
      <c r="H9" s="375">
        <v>46125</v>
      </c>
      <c r="I9" s="218" t="s">
        <v>14</v>
      </c>
      <c r="J9" s="650">
        <v>516300010426010</v>
      </c>
      <c r="K9" s="258" t="s">
        <v>75</v>
      </c>
      <c r="L9" s="47" t="s">
        <v>76</v>
      </c>
      <c r="M9" s="33"/>
      <c r="N9" s="33" t="s">
        <v>67</v>
      </c>
      <c r="O9" s="33"/>
      <c r="P9" s="47" t="s">
        <v>77</v>
      </c>
      <c r="Q9" s="33" t="s">
        <v>67</v>
      </c>
      <c r="R9" s="33"/>
      <c r="S9" s="136" t="s">
        <v>68</v>
      </c>
      <c r="T9" s="136" t="s">
        <v>78</v>
      </c>
      <c r="U9" s="240" t="s">
        <v>13</v>
      </c>
      <c r="V9" s="240"/>
    </row>
    <row r="10" ht="14.5" spans="1:26">
      <c r="A10" s="649">
        <v>6</v>
      </c>
      <c r="B10" s="28" t="s">
        <v>64</v>
      </c>
      <c r="C10" s="28" t="s">
        <v>65</v>
      </c>
      <c r="D10" s="651">
        <v>6000043167</v>
      </c>
      <c r="E10" s="28">
        <v>4</v>
      </c>
      <c r="F10" s="28">
        <v>4</v>
      </c>
      <c r="G10" s="28">
        <v>0</v>
      </c>
      <c r="H10" s="78">
        <v>46125</v>
      </c>
      <c r="I10" s="94" t="s">
        <v>14</v>
      </c>
      <c r="J10" s="651" t="s">
        <v>79</v>
      </c>
      <c r="K10" s="522" t="s">
        <v>66</v>
      </c>
      <c r="L10" s="44" t="s">
        <v>66</v>
      </c>
      <c r="M10" s="44" t="s">
        <v>66</v>
      </c>
      <c r="N10" s="45" t="s">
        <v>67</v>
      </c>
      <c r="O10" s="45"/>
      <c r="P10" s="45"/>
      <c r="Q10" s="45" t="s">
        <v>67</v>
      </c>
      <c r="R10" s="45"/>
      <c r="S10" s="28" t="s">
        <v>68</v>
      </c>
      <c r="T10" s="28" t="s">
        <v>66</v>
      </c>
      <c r="U10" s="216" t="s">
        <v>66</v>
      </c>
      <c r="V10" s="216"/>
    </row>
    <row r="11" ht="14.5" spans="1:26">
      <c r="A11" s="649">
        <v>7</v>
      </c>
      <c r="B11" s="28" t="s">
        <v>64</v>
      </c>
      <c r="C11" s="28" t="s">
        <v>65</v>
      </c>
      <c r="D11" s="650">
        <v>6000043167</v>
      </c>
      <c r="E11" s="136">
        <v>1</v>
      </c>
      <c r="F11" s="136">
        <v>0</v>
      </c>
      <c r="G11" s="136">
        <v>1</v>
      </c>
      <c r="H11" s="375">
        <v>46125</v>
      </c>
      <c r="I11" s="218" t="s">
        <v>14</v>
      </c>
      <c r="J11" s="650">
        <v>516300010426015</v>
      </c>
      <c r="K11" s="258" t="s">
        <v>80</v>
      </c>
      <c r="L11" s="47" t="s">
        <v>81</v>
      </c>
      <c r="M11" s="33"/>
      <c r="N11" s="33" t="s">
        <v>67</v>
      </c>
      <c r="O11" s="33"/>
      <c r="P11" s="47" t="s">
        <v>82</v>
      </c>
      <c r="Q11" s="33" t="s">
        <v>67</v>
      </c>
      <c r="R11" s="33"/>
      <c r="S11" s="136" t="s">
        <v>68</v>
      </c>
      <c r="T11" s="136" t="s">
        <v>30</v>
      </c>
      <c r="U11" s="240" t="s">
        <v>13</v>
      </c>
      <c r="V11" s="240"/>
    </row>
    <row r="12" ht="14.5" spans="1:26">
      <c r="A12" s="649">
        <v>8</v>
      </c>
      <c r="B12" s="28" t="s">
        <v>64</v>
      </c>
      <c r="C12" s="28" t="s">
        <v>65</v>
      </c>
      <c r="D12" s="651">
        <v>6000043167</v>
      </c>
      <c r="E12" s="28">
        <v>5</v>
      </c>
      <c r="F12" s="28">
        <v>5</v>
      </c>
      <c r="G12" s="28">
        <v>0</v>
      </c>
      <c r="H12" s="78">
        <v>46125</v>
      </c>
      <c r="I12" s="94" t="s">
        <v>14</v>
      </c>
      <c r="J12" s="651" t="s">
        <v>83</v>
      </c>
      <c r="K12" s="522" t="s">
        <v>66</v>
      </c>
      <c r="L12" s="44" t="s">
        <v>66</v>
      </c>
      <c r="M12" s="44" t="s">
        <v>66</v>
      </c>
      <c r="N12" s="45" t="s">
        <v>67</v>
      </c>
      <c r="O12" s="45"/>
      <c r="P12" s="45"/>
      <c r="Q12" s="45" t="s">
        <v>67</v>
      </c>
      <c r="R12" s="45"/>
      <c r="S12" s="28" t="s">
        <v>68</v>
      </c>
      <c r="T12" s="28" t="s">
        <v>66</v>
      </c>
      <c r="U12" s="216" t="s">
        <v>66</v>
      </c>
      <c r="V12" s="216"/>
    </row>
    <row r="13" ht="14.5" spans="1:26">
      <c r="A13" s="649">
        <v>9</v>
      </c>
      <c r="B13" s="28" t="s">
        <v>64</v>
      </c>
      <c r="C13" s="28" t="s">
        <v>84</v>
      </c>
      <c r="D13" s="650">
        <v>6000043167</v>
      </c>
      <c r="E13" s="136">
        <v>1</v>
      </c>
      <c r="F13" s="136">
        <v>0</v>
      </c>
      <c r="G13" s="136">
        <v>1</v>
      </c>
      <c r="H13" s="375">
        <v>46126</v>
      </c>
      <c r="I13" s="218" t="s">
        <v>14</v>
      </c>
      <c r="J13" s="650">
        <v>516300010426021</v>
      </c>
      <c r="K13" s="258" t="s">
        <v>85</v>
      </c>
      <c r="L13" s="47" t="s">
        <v>86</v>
      </c>
      <c r="M13" s="33"/>
      <c r="N13" s="33" t="s">
        <v>67</v>
      </c>
      <c r="O13" s="33"/>
      <c r="P13" s="47" t="s">
        <v>82</v>
      </c>
      <c r="Q13" s="33" t="s">
        <v>67</v>
      </c>
      <c r="R13" s="33"/>
      <c r="S13" s="136" t="s">
        <v>68</v>
      </c>
      <c r="T13" s="136" t="s">
        <v>78</v>
      </c>
      <c r="U13" s="240" t="s">
        <v>13</v>
      </c>
      <c r="V13" s="240"/>
    </row>
    <row r="14" ht="14.5" spans="1:26">
      <c r="A14" s="649">
        <v>10</v>
      </c>
      <c r="B14" s="28" t="s">
        <v>64</v>
      </c>
      <c r="C14" s="28" t="s">
        <v>84</v>
      </c>
      <c r="D14" s="651">
        <v>6000043167</v>
      </c>
      <c r="E14" s="28">
        <v>1</v>
      </c>
      <c r="F14" s="28">
        <v>0</v>
      </c>
      <c r="G14" s="28">
        <v>1</v>
      </c>
      <c r="H14" s="78">
        <v>46126</v>
      </c>
      <c r="I14" s="94" t="s">
        <v>14</v>
      </c>
      <c r="J14" s="651">
        <v>516300010426022</v>
      </c>
      <c r="K14" s="258" t="s">
        <v>85</v>
      </c>
      <c r="L14" s="44" t="s">
        <v>86</v>
      </c>
      <c r="M14" s="45"/>
      <c r="N14" s="45" t="s">
        <v>67</v>
      </c>
      <c r="O14" s="45"/>
      <c r="P14" s="44" t="s">
        <v>82</v>
      </c>
      <c r="Q14" s="45" t="s">
        <v>67</v>
      </c>
      <c r="R14" s="45"/>
      <c r="S14" s="28" t="s">
        <v>68</v>
      </c>
      <c r="T14" s="28" t="s">
        <v>78</v>
      </c>
      <c r="U14" s="216" t="s">
        <v>13</v>
      </c>
      <c r="V14" s="216"/>
    </row>
    <row r="15" ht="14.5" spans="1:26">
      <c r="A15" s="649">
        <v>11</v>
      </c>
      <c r="B15" s="28" t="s">
        <v>64</v>
      </c>
      <c r="C15" s="28" t="s">
        <v>84</v>
      </c>
      <c r="D15" s="650">
        <v>6000043167</v>
      </c>
      <c r="E15" s="136">
        <v>9</v>
      </c>
      <c r="F15" s="136">
        <v>9</v>
      </c>
      <c r="G15" s="136">
        <v>0</v>
      </c>
      <c r="H15" s="375">
        <v>46126</v>
      </c>
      <c r="I15" s="218" t="s">
        <v>14</v>
      </c>
      <c r="J15" s="650" t="s">
        <v>87</v>
      </c>
      <c r="K15" s="555" t="s">
        <v>66</v>
      </c>
      <c r="L15" s="47" t="s">
        <v>66</v>
      </c>
      <c r="M15" s="47" t="s">
        <v>66</v>
      </c>
      <c r="N15" s="33" t="s">
        <v>67</v>
      </c>
      <c r="O15" s="33"/>
      <c r="P15" s="33"/>
      <c r="Q15" s="33" t="s">
        <v>67</v>
      </c>
      <c r="R15" s="33"/>
      <c r="S15" s="136" t="s">
        <v>68</v>
      </c>
      <c r="T15" s="136" t="s">
        <v>66</v>
      </c>
      <c r="U15" s="240" t="s">
        <v>66</v>
      </c>
      <c r="V15" s="240"/>
    </row>
    <row r="16" ht="14.5" spans="1:26">
      <c r="A16" s="649">
        <v>12</v>
      </c>
      <c r="B16" s="28" t="s">
        <v>64</v>
      </c>
      <c r="C16" s="28" t="s">
        <v>84</v>
      </c>
      <c r="D16" s="651">
        <v>6000043167</v>
      </c>
      <c r="E16" s="28">
        <v>1</v>
      </c>
      <c r="F16" s="28">
        <v>0</v>
      </c>
      <c r="G16" s="28">
        <v>1</v>
      </c>
      <c r="H16" s="78">
        <v>46126</v>
      </c>
      <c r="I16" s="94" t="s">
        <v>14</v>
      </c>
      <c r="J16" s="651">
        <v>516300010426032</v>
      </c>
      <c r="K16" s="258" t="s">
        <v>88</v>
      </c>
      <c r="L16" s="44" t="s">
        <v>81</v>
      </c>
      <c r="M16" s="45"/>
      <c r="N16" s="45" t="s">
        <v>67</v>
      </c>
      <c r="O16" s="45"/>
      <c r="P16" s="44" t="s">
        <v>82</v>
      </c>
      <c r="Q16" s="45" t="s">
        <v>67</v>
      </c>
      <c r="R16" s="45"/>
      <c r="S16" s="28" t="s">
        <v>68</v>
      </c>
      <c r="T16" s="28" t="s">
        <v>30</v>
      </c>
      <c r="U16" s="216" t="s">
        <v>13</v>
      </c>
      <c r="V16" s="216"/>
    </row>
    <row r="17" ht="14.5" spans="1:22">
      <c r="A17" s="649">
        <v>13</v>
      </c>
      <c r="B17" s="28" t="s">
        <v>64</v>
      </c>
      <c r="C17" s="28" t="s">
        <v>84</v>
      </c>
      <c r="D17" s="650">
        <v>6000043167</v>
      </c>
      <c r="E17" s="136">
        <v>16</v>
      </c>
      <c r="F17" s="136">
        <v>16</v>
      </c>
      <c r="G17" s="136">
        <v>0</v>
      </c>
      <c r="H17" s="375">
        <v>46126</v>
      </c>
      <c r="I17" s="218" t="s">
        <v>14</v>
      </c>
      <c r="J17" s="650" t="s">
        <v>89</v>
      </c>
      <c r="K17" s="555" t="s">
        <v>66</v>
      </c>
      <c r="L17" s="47" t="s">
        <v>66</v>
      </c>
      <c r="M17" s="47" t="s">
        <v>66</v>
      </c>
      <c r="N17" s="33" t="s">
        <v>67</v>
      </c>
      <c r="O17" s="33"/>
      <c r="P17" s="33"/>
      <c r="Q17" s="33" t="s">
        <v>67</v>
      </c>
      <c r="R17" s="33"/>
      <c r="S17" s="136" t="s">
        <v>68</v>
      </c>
      <c r="T17" s="136" t="s">
        <v>66</v>
      </c>
      <c r="U17" s="240" t="s">
        <v>66</v>
      </c>
      <c r="V17" s="240"/>
    </row>
    <row r="18" ht="14.5" spans="1:22">
      <c r="A18" s="649">
        <v>14</v>
      </c>
      <c r="B18" s="28" t="s">
        <v>64</v>
      </c>
      <c r="C18" s="28" t="s">
        <v>84</v>
      </c>
      <c r="D18" s="651">
        <v>6000043167</v>
      </c>
      <c r="E18" s="28">
        <v>1</v>
      </c>
      <c r="F18" s="28">
        <v>0</v>
      </c>
      <c r="G18" s="28">
        <v>1</v>
      </c>
      <c r="H18" s="78">
        <v>46126</v>
      </c>
      <c r="I18" s="94" t="s">
        <v>14</v>
      </c>
      <c r="J18" s="651">
        <v>516300010426049</v>
      </c>
      <c r="K18" s="258" t="s">
        <v>90</v>
      </c>
      <c r="L18" s="44" t="s">
        <v>91</v>
      </c>
      <c r="M18" s="45"/>
      <c r="N18" s="45" t="s">
        <v>67</v>
      </c>
      <c r="O18" s="45"/>
      <c r="P18" s="44" t="s">
        <v>92</v>
      </c>
      <c r="Q18" s="45" t="s">
        <v>67</v>
      </c>
      <c r="R18" s="45"/>
      <c r="S18" s="28" t="s">
        <v>68</v>
      </c>
      <c r="T18" s="28" t="s">
        <v>33</v>
      </c>
      <c r="U18" s="216" t="s">
        <v>13</v>
      </c>
      <c r="V18" s="216"/>
    </row>
    <row r="19" ht="14.5" spans="1:22">
      <c r="A19" s="649">
        <v>15</v>
      </c>
      <c r="B19" s="28" t="s">
        <v>64</v>
      </c>
      <c r="C19" s="28" t="s">
        <v>84</v>
      </c>
      <c r="D19" s="650">
        <v>6000043167</v>
      </c>
      <c r="E19" s="136">
        <v>1</v>
      </c>
      <c r="F19" s="136">
        <v>0</v>
      </c>
      <c r="G19" s="136">
        <v>1</v>
      </c>
      <c r="H19" s="375">
        <v>46126</v>
      </c>
      <c r="I19" s="218" t="s">
        <v>14</v>
      </c>
      <c r="J19" s="650">
        <v>516300010426050</v>
      </c>
      <c r="K19" s="244" t="s">
        <v>93</v>
      </c>
      <c r="L19" s="47" t="s">
        <v>94</v>
      </c>
      <c r="M19" s="33"/>
      <c r="N19" s="33" t="s">
        <v>67</v>
      </c>
      <c r="O19" s="33"/>
      <c r="P19" s="47" t="s">
        <v>95</v>
      </c>
      <c r="Q19" s="33" t="s">
        <v>67</v>
      </c>
      <c r="R19" s="33"/>
      <c r="S19" s="136" t="s">
        <v>68</v>
      </c>
      <c r="T19" s="136" t="s">
        <v>26</v>
      </c>
      <c r="U19" s="240" t="s">
        <v>29</v>
      </c>
      <c r="V19" s="240"/>
    </row>
    <row r="20" ht="14.5" spans="1:22">
      <c r="A20" s="649">
        <v>16</v>
      </c>
      <c r="B20" s="28" t="s">
        <v>64</v>
      </c>
      <c r="C20" s="28" t="s">
        <v>84</v>
      </c>
      <c r="D20" s="651">
        <v>6000043167</v>
      </c>
      <c r="E20" s="28">
        <v>1</v>
      </c>
      <c r="F20" s="28">
        <v>0</v>
      </c>
      <c r="G20" s="28">
        <v>1</v>
      </c>
      <c r="H20" s="78">
        <v>46142</v>
      </c>
      <c r="I20" s="94" t="s">
        <v>14</v>
      </c>
      <c r="J20" s="651">
        <v>516300010426051</v>
      </c>
      <c r="K20" s="258" t="s">
        <v>96</v>
      </c>
      <c r="L20" s="44" t="s">
        <v>94</v>
      </c>
      <c r="M20" s="45"/>
      <c r="N20" s="45" t="s">
        <v>67</v>
      </c>
      <c r="O20" s="45"/>
      <c r="P20" s="44" t="s">
        <v>95</v>
      </c>
      <c r="Q20" s="45" t="s">
        <v>67</v>
      </c>
      <c r="R20" s="45"/>
      <c r="S20" s="28" t="s">
        <v>68</v>
      </c>
      <c r="T20" s="28" t="s">
        <v>26</v>
      </c>
      <c r="U20" s="216" t="s">
        <v>29</v>
      </c>
      <c r="V20" s="216"/>
    </row>
    <row r="21" ht="14.5" spans="1:22">
      <c r="A21" s="649">
        <v>17</v>
      </c>
      <c r="B21" s="28" t="s">
        <v>64</v>
      </c>
      <c r="C21" s="28" t="s">
        <v>84</v>
      </c>
      <c r="D21" s="650">
        <v>6000043167</v>
      </c>
      <c r="E21" s="136">
        <v>1</v>
      </c>
      <c r="F21" s="136">
        <v>0</v>
      </c>
      <c r="G21" s="136">
        <v>1</v>
      </c>
      <c r="H21" s="375">
        <v>46142</v>
      </c>
      <c r="I21" s="218" t="s">
        <v>14</v>
      </c>
      <c r="J21" s="650">
        <v>516300010426052</v>
      </c>
      <c r="K21" s="258" t="s">
        <v>97</v>
      </c>
      <c r="L21" s="47" t="s">
        <v>86</v>
      </c>
      <c r="M21" s="33"/>
      <c r="N21" s="33" t="s">
        <v>67</v>
      </c>
      <c r="O21" s="33"/>
      <c r="P21" s="47" t="s">
        <v>82</v>
      </c>
      <c r="Q21" s="33" t="s">
        <v>67</v>
      </c>
      <c r="R21" s="33"/>
      <c r="S21" s="136" t="s">
        <v>68</v>
      </c>
      <c r="T21" s="136" t="s">
        <v>78</v>
      </c>
      <c r="U21" s="240" t="s">
        <v>13</v>
      </c>
      <c r="V21" s="240"/>
    </row>
    <row r="22" ht="14.5" spans="1:22">
      <c r="A22" s="649">
        <v>18</v>
      </c>
      <c r="B22" s="28" t="s">
        <v>64</v>
      </c>
      <c r="C22" s="28" t="s">
        <v>84</v>
      </c>
      <c r="D22" s="651">
        <v>6000043167</v>
      </c>
      <c r="E22" s="28">
        <v>10</v>
      </c>
      <c r="F22" s="28">
        <v>10</v>
      </c>
      <c r="G22" s="28">
        <v>0</v>
      </c>
      <c r="H22" s="78">
        <v>46142</v>
      </c>
      <c r="I22" s="94" t="s">
        <v>14</v>
      </c>
      <c r="J22" s="651" t="s">
        <v>98</v>
      </c>
      <c r="K22" s="522" t="s">
        <v>66</v>
      </c>
      <c r="L22" s="44" t="s">
        <v>66</v>
      </c>
      <c r="M22" s="44" t="s">
        <v>66</v>
      </c>
      <c r="N22" s="45" t="s">
        <v>67</v>
      </c>
      <c r="O22" s="45"/>
      <c r="P22" s="45"/>
      <c r="Q22" s="45" t="s">
        <v>67</v>
      </c>
      <c r="R22" s="45"/>
      <c r="S22" s="28" t="s">
        <v>68</v>
      </c>
      <c r="T22" s="28" t="s">
        <v>66</v>
      </c>
      <c r="U22" s="216" t="s">
        <v>66</v>
      </c>
      <c r="V22" s="216"/>
    </row>
    <row r="23" ht="14.5" spans="1:22">
      <c r="A23" s="649">
        <v>19</v>
      </c>
      <c r="B23" s="28" t="s">
        <v>64</v>
      </c>
      <c r="C23" s="28" t="s">
        <v>84</v>
      </c>
      <c r="D23" s="650">
        <v>6000043167</v>
      </c>
      <c r="E23" s="136">
        <v>1</v>
      </c>
      <c r="F23" s="136">
        <v>0</v>
      </c>
      <c r="G23" s="136">
        <v>1</v>
      </c>
      <c r="H23" s="375">
        <v>46142</v>
      </c>
      <c r="I23" s="218" t="s">
        <v>14</v>
      </c>
      <c r="J23" s="650">
        <v>516300010426063</v>
      </c>
      <c r="K23" s="258" t="s">
        <v>99</v>
      </c>
      <c r="L23" s="47" t="s">
        <v>100</v>
      </c>
      <c r="M23" s="33"/>
      <c r="N23" s="33" t="s">
        <v>67</v>
      </c>
      <c r="O23" s="33"/>
      <c r="P23" s="47" t="s">
        <v>92</v>
      </c>
      <c r="Q23" s="33" t="s">
        <v>67</v>
      </c>
      <c r="R23" s="33"/>
      <c r="S23" s="136" t="s">
        <v>68</v>
      </c>
      <c r="T23" s="136" t="s">
        <v>33</v>
      </c>
      <c r="U23" s="240" t="s">
        <v>13</v>
      </c>
      <c r="V23" s="240"/>
    </row>
    <row r="24" ht="14.5" spans="1:22">
      <c r="A24" s="649">
        <v>20</v>
      </c>
      <c r="B24" s="28" t="s">
        <v>64</v>
      </c>
      <c r="C24" s="28" t="s">
        <v>84</v>
      </c>
      <c r="D24" s="651">
        <v>6000043167</v>
      </c>
      <c r="E24" s="28">
        <v>1</v>
      </c>
      <c r="F24" s="28">
        <v>0</v>
      </c>
      <c r="G24" s="28">
        <v>1</v>
      </c>
      <c r="H24" s="78">
        <v>46142</v>
      </c>
      <c r="I24" s="94" t="s">
        <v>14</v>
      </c>
      <c r="J24" s="651">
        <v>516300010426064</v>
      </c>
      <c r="K24" s="258" t="s">
        <v>101</v>
      </c>
      <c r="L24" s="44" t="s">
        <v>102</v>
      </c>
      <c r="M24" s="45"/>
      <c r="N24" s="45" t="s">
        <v>67</v>
      </c>
      <c r="O24" s="45"/>
      <c r="P24" s="44" t="s">
        <v>103</v>
      </c>
      <c r="Q24" s="45" t="s">
        <v>67</v>
      </c>
      <c r="R24" s="45"/>
      <c r="S24" s="28" t="s">
        <v>68</v>
      </c>
      <c r="T24" s="28" t="s">
        <v>104</v>
      </c>
      <c r="U24" s="216" t="s">
        <v>29</v>
      </c>
      <c r="V24" s="216"/>
    </row>
    <row r="25" ht="14.5" spans="1:22">
      <c r="A25" s="649">
        <v>21</v>
      </c>
      <c r="B25" s="28" t="s">
        <v>64</v>
      </c>
      <c r="C25" s="28" t="s">
        <v>84</v>
      </c>
      <c r="D25" s="650">
        <v>6000043167</v>
      </c>
      <c r="E25" s="136">
        <v>1</v>
      </c>
      <c r="F25" s="136">
        <v>1</v>
      </c>
      <c r="G25" s="136">
        <v>0</v>
      </c>
      <c r="H25" s="375">
        <v>46142</v>
      </c>
      <c r="I25" s="218" t="s">
        <v>14</v>
      </c>
      <c r="J25" s="650">
        <v>516300010426065</v>
      </c>
      <c r="K25" s="555" t="s">
        <v>66</v>
      </c>
      <c r="L25" s="47" t="s">
        <v>66</v>
      </c>
      <c r="M25" s="47" t="s">
        <v>66</v>
      </c>
      <c r="N25" s="33" t="s">
        <v>67</v>
      </c>
      <c r="O25" s="33"/>
      <c r="P25" s="33"/>
      <c r="Q25" s="33" t="s">
        <v>67</v>
      </c>
      <c r="R25" s="33"/>
      <c r="S25" s="136" t="s">
        <v>68</v>
      </c>
      <c r="T25" s="136" t="s">
        <v>66</v>
      </c>
      <c r="U25" s="240" t="s">
        <v>66</v>
      </c>
      <c r="V25" s="240"/>
    </row>
    <row r="26" ht="14.5" spans="1:22">
      <c r="A26" s="649">
        <v>22</v>
      </c>
      <c r="B26" s="28" t="s">
        <v>64</v>
      </c>
      <c r="C26" s="28" t="s">
        <v>84</v>
      </c>
      <c r="D26" s="651">
        <v>6000043167</v>
      </c>
      <c r="E26" s="28">
        <v>1</v>
      </c>
      <c r="F26" s="28">
        <v>0</v>
      </c>
      <c r="G26" s="28">
        <v>1</v>
      </c>
      <c r="H26" s="78">
        <v>46142</v>
      </c>
      <c r="I26" s="94" t="s">
        <v>14</v>
      </c>
      <c r="J26" s="651">
        <v>516300010426066</v>
      </c>
      <c r="K26" s="258" t="s">
        <v>96</v>
      </c>
      <c r="L26" s="44" t="s">
        <v>94</v>
      </c>
      <c r="M26" s="45"/>
      <c r="N26" s="45" t="s">
        <v>67</v>
      </c>
      <c r="O26" s="45"/>
      <c r="P26" s="44" t="s">
        <v>95</v>
      </c>
      <c r="Q26" s="45" t="s">
        <v>67</v>
      </c>
      <c r="R26" s="45"/>
      <c r="S26" s="28" t="s">
        <v>68</v>
      </c>
      <c r="T26" s="28" t="s">
        <v>26</v>
      </c>
      <c r="U26" s="216" t="s">
        <v>29</v>
      </c>
      <c r="V26" s="216"/>
    </row>
    <row r="27" ht="14.5" spans="1:22">
      <c r="A27" s="649">
        <v>23</v>
      </c>
      <c r="B27" s="28" t="s">
        <v>64</v>
      </c>
      <c r="C27" s="28" t="s">
        <v>84</v>
      </c>
      <c r="D27" s="650">
        <v>6000043167</v>
      </c>
      <c r="E27" s="136">
        <v>2</v>
      </c>
      <c r="F27" s="136">
        <v>2</v>
      </c>
      <c r="G27" s="136">
        <v>0</v>
      </c>
      <c r="H27" s="375">
        <v>46142</v>
      </c>
      <c r="I27" s="218" t="s">
        <v>14</v>
      </c>
      <c r="J27" s="650" t="s">
        <v>105</v>
      </c>
      <c r="K27" s="555" t="s">
        <v>66</v>
      </c>
      <c r="L27" s="47" t="s">
        <v>66</v>
      </c>
      <c r="M27" s="47" t="s">
        <v>66</v>
      </c>
      <c r="N27" s="33" t="s">
        <v>67</v>
      </c>
      <c r="O27" s="33"/>
      <c r="P27" s="33"/>
      <c r="Q27" s="33" t="s">
        <v>67</v>
      </c>
      <c r="R27" s="33"/>
      <c r="S27" s="136" t="s">
        <v>68</v>
      </c>
      <c r="T27" s="136" t="s">
        <v>66</v>
      </c>
      <c r="U27" s="240" t="s">
        <v>66</v>
      </c>
      <c r="V27" s="240"/>
    </row>
    <row r="28" ht="14.5" spans="1:22">
      <c r="A28" s="649">
        <v>24</v>
      </c>
      <c r="B28" s="28" t="s">
        <v>64</v>
      </c>
      <c r="C28" s="28" t="s">
        <v>84</v>
      </c>
      <c r="D28" s="651">
        <v>6000043167</v>
      </c>
      <c r="E28" s="28">
        <v>1</v>
      </c>
      <c r="F28" s="28">
        <v>0</v>
      </c>
      <c r="G28" s="28">
        <v>1</v>
      </c>
      <c r="H28" s="78">
        <v>46146</v>
      </c>
      <c r="I28" s="94" t="s">
        <v>14</v>
      </c>
      <c r="J28" s="651">
        <v>516300010426069</v>
      </c>
      <c r="K28" s="258" t="s">
        <v>106</v>
      </c>
      <c r="L28" s="44" t="s">
        <v>70</v>
      </c>
      <c r="M28" s="45"/>
      <c r="N28" s="45" t="s">
        <v>67</v>
      </c>
      <c r="O28" s="45"/>
      <c r="P28" s="44" t="s">
        <v>71</v>
      </c>
      <c r="Q28" s="45" t="s">
        <v>67</v>
      </c>
      <c r="R28" s="45"/>
      <c r="S28" s="28" t="s">
        <v>68</v>
      </c>
      <c r="T28" s="28" t="s">
        <v>72</v>
      </c>
      <c r="U28" s="216" t="s">
        <v>13</v>
      </c>
      <c r="V28" s="216"/>
    </row>
    <row r="29" ht="14.5" spans="1:22">
      <c r="A29" s="649">
        <v>25</v>
      </c>
      <c r="B29" s="28" t="s">
        <v>64</v>
      </c>
      <c r="C29" s="28" t="s">
        <v>84</v>
      </c>
      <c r="D29" s="650">
        <v>6000043167</v>
      </c>
      <c r="E29" s="136">
        <v>1</v>
      </c>
      <c r="F29" s="136">
        <v>0</v>
      </c>
      <c r="G29" s="136">
        <v>1</v>
      </c>
      <c r="H29" s="375">
        <v>46146</v>
      </c>
      <c r="I29" s="218" t="s">
        <v>14</v>
      </c>
      <c r="J29" s="650">
        <v>516300010426070</v>
      </c>
      <c r="K29" s="244" t="s">
        <v>93</v>
      </c>
      <c r="L29" s="47" t="s">
        <v>94</v>
      </c>
      <c r="M29" s="33"/>
      <c r="N29" s="33" t="s">
        <v>67</v>
      </c>
      <c r="O29" s="33"/>
      <c r="P29" s="47" t="s">
        <v>95</v>
      </c>
      <c r="Q29" s="33" t="s">
        <v>67</v>
      </c>
      <c r="R29" s="33"/>
      <c r="S29" s="136" t="s">
        <v>68</v>
      </c>
      <c r="T29" s="136" t="s">
        <v>26</v>
      </c>
      <c r="U29" s="240" t="s">
        <v>29</v>
      </c>
      <c r="V29" s="240"/>
    </row>
    <row r="30" ht="14.5" spans="1:22">
      <c r="A30" s="649">
        <v>26</v>
      </c>
      <c r="B30" s="28" t="s">
        <v>64</v>
      </c>
      <c r="C30" s="28" t="s">
        <v>84</v>
      </c>
      <c r="D30" s="651">
        <v>6000043167</v>
      </c>
      <c r="E30" s="28">
        <v>1</v>
      </c>
      <c r="F30" s="28">
        <v>0</v>
      </c>
      <c r="G30" s="28">
        <v>1</v>
      </c>
      <c r="H30" s="78">
        <v>46146</v>
      </c>
      <c r="I30" s="94" t="s">
        <v>14</v>
      </c>
      <c r="J30" s="651">
        <v>516300010426071</v>
      </c>
      <c r="K30" s="258" t="s">
        <v>106</v>
      </c>
      <c r="L30" s="44" t="s">
        <v>70</v>
      </c>
      <c r="M30" s="45"/>
      <c r="N30" s="45" t="s">
        <v>67</v>
      </c>
      <c r="O30" s="45"/>
      <c r="P30" s="44" t="s">
        <v>71</v>
      </c>
      <c r="Q30" s="45" t="s">
        <v>67</v>
      </c>
      <c r="R30" s="45"/>
      <c r="S30" s="28" t="s">
        <v>68</v>
      </c>
      <c r="T30" s="28" t="s">
        <v>72</v>
      </c>
      <c r="U30" s="216" t="s">
        <v>13</v>
      </c>
      <c r="V30" s="216"/>
    </row>
    <row r="31" ht="14.5" spans="1:22">
      <c r="A31" s="649">
        <v>27</v>
      </c>
      <c r="B31" s="28" t="s">
        <v>64</v>
      </c>
      <c r="C31" s="28" t="s">
        <v>84</v>
      </c>
      <c r="D31" s="650">
        <v>6000043167</v>
      </c>
      <c r="E31" s="136">
        <v>7</v>
      </c>
      <c r="F31" s="136">
        <v>7</v>
      </c>
      <c r="G31" s="136">
        <v>0</v>
      </c>
      <c r="H31" s="375">
        <v>46146</v>
      </c>
      <c r="I31" s="218" t="s">
        <v>14</v>
      </c>
      <c r="J31" s="650" t="s">
        <v>107</v>
      </c>
      <c r="K31" s="555" t="s">
        <v>66</v>
      </c>
      <c r="L31" s="47" t="s">
        <v>66</v>
      </c>
      <c r="M31" s="47" t="s">
        <v>66</v>
      </c>
      <c r="N31" s="33" t="s">
        <v>67</v>
      </c>
      <c r="O31" s="33"/>
      <c r="P31" s="33"/>
      <c r="Q31" s="33" t="s">
        <v>67</v>
      </c>
      <c r="R31" s="33"/>
      <c r="S31" s="136" t="s">
        <v>68</v>
      </c>
      <c r="T31" s="136" t="s">
        <v>66</v>
      </c>
      <c r="U31" s="240" t="s">
        <v>66</v>
      </c>
      <c r="V31" s="240"/>
    </row>
    <row r="32" ht="14.5" spans="1:22">
      <c r="A32" s="649">
        <v>28</v>
      </c>
      <c r="B32" s="28" t="s">
        <v>64</v>
      </c>
      <c r="C32" s="28" t="s">
        <v>84</v>
      </c>
      <c r="D32" s="651">
        <v>6000043167</v>
      </c>
      <c r="E32" s="28">
        <v>2</v>
      </c>
      <c r="F32" s="28">
        <v>2</v>
      </c>
      <c r="G32" s="28">
        <v>0</v>
      </c>
      <c r="H32" s="78">
        <v>46153</v>
      </c>
      <c r="I32" s="94" t="s">
        <v>14</v>
      </c>
      <c r="J32" s="651" t="s">
        <v>108</v>
      </c>
      <c r="K32" s="522" t="s">
        <v>66</v>
      </c>
      <c r="L32" s="44" t="s">
        <v>66</v>
      </c>
      <c r="M32" s="44" t="s">
        <v>66</v>
      </c>
      <c r="N32" s="45" t="s">
        <v>67</v>
      </c>
      <c r="O32" s="45"/>
      <c r="P32" s="45"/>
      <c r="Q32" s="45" t="s">
        <v>67</v>
      </c>
      <c r="R32" s="45"/>
      <c r="S32" s="28" t="s">
        <v>68</v>
      </c>
      <c r="T32" s="28" t="s">
        <v>66</v>
      </c>
      <c r="U32" s="216" t="s">
        <v>66</v>
      </c>
      <c r="V32" s="216"/>
    </row>
    <row r="33" ht="14.5" spans="1:22">
      <c r="A33" s="649">
        <v>29</v>
      </c>
      <c r="B33" s="28" t="s">
        <v>64</v>
      </c>
      <c r="C33" s="28" t="s">
        <v>84</v>
      </c>
      <c r="D33" s="650">
        <v>6000043167</v>
      </c>
      <c r="E33" s="136">
        <v>12</v>
      </c>
      <c r="F33" s="136">
        <v>12</v>
      </c>
      <c r="G33" s="136">
        <v>0</v>
      </c>
      <c r="H33" s="375">
        <v>46156</v>
      </c>
      <c r="I33" s="218" t="s">
        <v>14</v>
      </c>
      <c r="J33" s="650" t="s">
        <v>109</v>
      </c>
      <c r="K33" s="555" t="s">
        <v>66</v>
      </c>
      <c r="L33" s="47" t="s">
        <v>66</v>
      </c>
      <c r="M33" s="47" t="s">
        <v>66</v>
      </c>
      <c r="N33" s="33" t="s">
        <v>67</v>
      </c>
      <c r="O33" s="33"/>
      <c r="P33" s="33"/>
      <c r="Q33" s="33" t="s">
        <v>67</v>
      </c>
      <c r="R33" s="33"/>
      <c r="S33" s="136" t="s">
        <v>68</v>
      </c>
      <c r="T33" s="136" t="s">
        <v>66</v>
      </c>
      <c r="U33" s="240" t="s">
        <v>66</v>
      </c>
      <c r="V33" s="240"/>
    </row>
    <row r="34" ht="14.5" spans="1:22">
      <c r="A34" s="649">
        <v>30</v>
      </c>
      <c r="B34" s="28" t="s">
        <v>64</v>
      </c>
      <c r="C34" s="28" t="s">
        <v>84</v>
      </c>
      <c r="D34" s="651">
        <v>6000043167</v>
      </c>
      <c r="E34" s="28">
        <v>1</v>
      </c>
      <c r="F34" s="28">
        <v>0</v>
      </c>
      <c r="G34" s="28">
        <v>1</v>
      </c>
      <c r="H34" s="78">
        <v>46156</v>
      </c>
      <c r="I34" s="94" t="s">
        <v>14</v>
      </c>
      <c r="J34" s="651">
        <v>516300010526093</v>
      </c>
      <c r="K34" s="258" t="s">
        <v>110</v>
      </c>
      <c r="L34" s="44" t="s">
        <v>111</v>
      </c>
      <c r="M34" s="45"/>
      <c r="N34" s="45" t="s">
        <v>67</v>
      </c>
      <c r="O34" s="45"/>
      <c r="P34" s="44" t="s">
        <v>112</v>
      </c>
      <c r="Q34" s="45" t="s">
        <v>67</v>
      </c>
      <c r="R34" s="45"/>
      <c r="S34" s="28" t="s">
        <v>68</v>
      </c>
      <c r="T34" s="28" t="s">
        <v>113</v>
      </c>
      <c r="U34" s="216" t="s">
        <v>13</v>
      </c>
      <c r="V34" s="216"/>
    </row>
    <row r="35" ht="14.5" spans="1:22">
      <c r="A35" s="649">
        <v>31</v>
      </c>
      <c r="B35" s="28" t="s">
        <v>64</v>
      </c>
      <c r="C35" s="28" t="s">
        <v>84</v>
      </c>
      <c r="D35" s="650">
        <v>6000043167</v>
      </c>
      <c r="E35" s="136">
        <v>9</v>
      </c>
      <c r="F35" s="136">
        <v>9</v>
      </c>
      <c r="G35" s="136">
        <v>0</v>
      </c>
      <c r="H35" s="375">
        <v>46156</v>
      </c>
      <c r="I35" s="218" t="s">
        <v>14</v>
      </c>
      <c r="J35" s="650" t="s">
        <v>114</v>
      </c>
      <c r="K35" s="555" t="s">
        <v>66</v>
      </c>
      <c r="L35" s="47" t="s">
        <v>66</v>
      </c>
      <c r="M35" s="47" t="s">
        <v>66</v>
      </c>
      <c r="N35" s="33" t="s">
        <v>67</v>
      </c>
      <c r="O35" s="33"/>
      <c r="P35" s="33"/>
      <c r="Q35" s="33" t="s">
        <v>67</v>
      </c>
      <c r="R35" s="33"/>
      <c r="S35" s="136" t="s">
        <v>68</v>
      </c>
      <c r="T35" s="136" t="s">
        <v>66</v>
      </c>
      <c r="U35" s="240" t="s">
        <v>66</v>
      </c>
      <c r="V35" s="240"/>
    </row>
    <row r="36" ht="14.5" spans="1:22">
      <c r="A36" s="649">
        <v>32</v>
      </c>
      <c r="B36" s="28" t="s">
        <v>64</v>
      </c>
      <c r="C36" s="28" t="s">
        <v>84</v>
      </c>
      <c r="D36" s="651">
        <v>6000043167</v>
      </c>
      <c r="E36" s="28">
        <v>20</v>
      </c>
      <c r="F36" s="28">
        <v>20</v>
      </c>
      <c r="G36" s="28">
        <v>0</v>
      </c>
      <c r="H36" s="78">
        <v>46157</v>
      </c>
      <c r="I36" s="94" t="s">
        <v>14</v>
      </c>
      <c r="J36" s="651" t="s">
        <v>115</v>
      </c>
      <c r="K36" s="522" t="s">
        <v>66</v>
      </c>
      <c r="L36" s="44" t="s">
        <v>66</v>
      </c>
      <c r="M36" s="44" t="s">
        <v>66</v>
      </c>
      <c r="N36" s="45" t="s">
        <v>67</v>
      </c>
      <c r="O36" s="45"/>
      <c r="P36" s="45"/>
      <c r="Q36" s="45" t="s">
        <v>67</v>
      </c>
      <c r="R36" s="45"/>
      <c r="S36" s="28" t="s">
        <v>68</v>
      </c>
      <c r="T36" s="28" t="s">
        <v>66</v>
      </c>
      <c r="U36" s="216" t="s">
        <v>66</v>
      </c>
      <c r="V36" s="216"/>
    </row>
    <row r="37" ht="14.5" spans="1:22">
      <c r="A37" s="649">
        <v>33</v>
      </c>
      <c r="B37" s="28" t="s">
        <v>64</v>
      </c>
      <c r="C37" s="28" t="s">
        <v>84</v>
      </c>
      <c r="D37" s="650">
        <v>6000043167</v>
      </c>
      <c r="E37" s="136">
        <v>2</v>
      </c>
      <c r="F37" s="136">
        <v>2</v>
      </c>
      <c r="G37" s="136">
        <v>0</v>
      </c>
      <c r="H37" s="375">
        <v>46158</v>
      </c>
      <c r="I37" s="218" t="s">
        <v>14</v>
      </c>
      <c r="J37" s="650" t="s">
        <v>116</v>
      </c>
      <c r="K37" s="555" t="s">
        <v>66</v>
      </c>
      <c r="L37" s="47" t="s">
        <v>66</v>
      </c>
      <c r="M37" s="47" t="s">
        <v>66</v>
      </c>
      <c r="N37" s="33" t="s">
        <v>67</v>
      </c>
      <c r="O37" s="33"/>
      <c r="P37" s="33"/>
      <c r="Q37" s="33" t="s">
        <v>67</v>
      </c>
      <c r="R37" s="33"/>
      <c r="S37" s="136" t="s">
        <v>68</v>
      </c>
      <c r="T37" s="136" t="s">
        <v>66</v>
      </c>
      <c r="U37" s="240" t="s">
        <v>66</v>
      </c>
      <c r="V37" s="240"/>
    </row>
    <row r="38" ht="14.5" spans="1:22">
      <c r="A38" s="649">
        <v>34</v>
      </c>
      <c r="B38" s="28" t="s">
        <v>64</v>
      </c>
      <c r="C38" s="28" t="s">
        <v>84</v>
      </c>
      <c r="D38" s="651">
        <v>6000043167</v>
      </c>
      <c r="E38" s="28">
        <v>2</v>
      </c>
      <c r="F38" s="28">
        <v>2</v>
      </c>
      <c r="G38" s="28">
        <v>0</v>
      </c>
      <c r="H38" s="78">
        <v>46160</v>
      </c>
      <c r="I38" s="94" t="s">
        <v>14</v>
      </c>
      <c r="J38" s="651" t="s">
        <v>117</v>
      </c>
      <c r="K38" s="522" t="s">
        <v>66</v>
      </c>
      <c r="L38" s="44" t="s">
        <v>66</v>
      </c>
      <c r="M38" s="44" t="s">
        <v>66</v>
      </c>
      <c r="N38" s="45" t="s">
        <v>67</v>
      </c>
      <c r="O38" s="45"/>
      <c r="P38" s="45"/>
      <c r="Q38" s="45" t="s">
        <v>67</v>
      </c>
      <c r="R38" s="45"/>
      <c r="S38" s="28" t="s">
        <v>68</v>
      </c>
      <c r="T38" s="28" t="s">
        <v>66</v>
      </c>
      <c r="U38" s="216" t="s">
        <v>66</v>
      </c>
      <c r="V38" s="216"/>
    </row>
    <row r="39" ht="14.5" spans="1:22">
      <c r="A39" s="649">
        <v>35</v>
      </c>
      <c r="B39" s="28" t="s">
        <v>64</v>
      </c>
      <c r="C39" s="28" t="s">
        <v>84</v>
      </c>
      <c r="D39" s="650">
        <v>6000043167</v>
      </c>
      <c r="E39" s="136">
        <v>1</v>
      </c>
      <c r="F39" s="136">
        <v>0</v>
      </c>
      <c r="G39" s="136">
        <v>1</v>
      </c>
      <c r="H39" s="375">
        <v>46170</v>
      </c>
      <c r="I39" s="218" t="s">
        <v>14</v>
      </c>
      <c r="J39" s="650">
        <v>516300010526127</v>
      </c>
      <c r="K39" s="258" t="s">
        <v>118</v>
      </c>
      <c r="L39" s="47" t="s">
        <v>86</v>
      </c>
      <c r="M39" s="33"/>
      <c r="N39" s="33" t="s">
        <v>67</v>
      </c>
      <c r="O39" s="33"/>
      <c r="P39" s="47" t="s">
        <v>82</v>
      </c>
      <c r="Q39" s="33" t="s">
        <v>67</v>
      </c>
      <c r="R39" s="33"/>
      <c r="S39" s="136" t="s">
        <v>68</v>
      </c>
      <c r="T39" s="136" t="s">
        <v>78</v>
      </c>
      <c r="U39" s="240" t="s">
        <v>13</v>
      </c>
      <c r="V39" s="240"/>
    </row>
    <row r="40" ht="14.5" spans="1:22">
      <c r="A40" s="649">
        <v>36</v>
      </c>
      <c r="B40" s="28" t="s">
        <v>64</v>
      </c>
      <c r="C40" s="28" t="s">
        <v>84</v>
      </c>
      <c r="D40" s="651">
        <v>6000043167</v>
      </c>
      <c r="E40" s="28">
        <v>2</v>
      </c>
      <c r="F40" s="28">
        <v>2</v>
      </c>
      <c r="G40" s="28">
        <v>0</v>
      </c>
      <c r="H40" s="78">
        <v>46170</v>
      </c>
      <c r="I40" s="94" t="s">
        <v>14</v>
      </c>
      <c r="J40" s="651" t="s">
        <v>119</v>
      </c>
      <c r="K40" s="522" t="s">
        <v>66</v>
      </c>
      <c r="L40" s="44" t="s">
        <v>66</v>
      </c>
      <c r="M40" s="44" t="s">
        <v>66</v>
      </c>
      <c r="N40" s="45" t="s">
        <v>67</v>
      </c>
      <c r="O40" s="45"/>
      <c r="P40" s="45"/>
      <c r="Q40" s="45" t="s">
        <v>67</v>
      </c>
      <c r="R40" s="45"/>
      <c r="S40" s="28" t="s">
        <v>68</v>
      </c>
      <c r="T40" s="28" t="s">
        <v>66</v>
      </c>
      <c r="U40" s="216" t="s">
        <v>66</v>
      </c>
      <c r="V40" s="216"/>
    </row>
    <row r="41" ht="14.5" spans="1:22">
      <c r="A41" s="649">
        <v>37</v>
      </c>
      <c r="B41" s="28" t="s">
        <v>64</v>
      </c>
      <c r="C41" s="28" t="s">
        <v>84</v>
      </c>
      <c r="D41" s="650">
        <v>6000043167</v>
      </c>
      <c r="E41" s="136">
        <v>1</v>
      </c>
      <c r="F41" s="136">
        <v>0</v>
      </c>
      <c r="G41" s="136">
        <v>1</v>
      </c>
      <c r="H41" s="375">
        <v>46170</v>
      </c>
      <c r="I41" s="218" t="s">
        <v>14</v>
      </c>
      <c r="J41" s="650">
        <v>516300010526130</v>
      </c>
      <c r="K41" s="258" t="s">
        <v>120</v>
      </c>
      <c r="L41" s="47" t="s">
        <v>121</v>
      </c>
      <c r="M41" s="33"/>
      <c r="N41" s="33" t="s">
        <v>67</v>
      </c>
      <c r="O41" s="33"/>
      <c r="P41" s="47" t="s">
        <v>122</v>
      </c>
      <c r="Q41" s="33" t="s">
        <v>67</v>
      </c>
      <c r="R41" s="33"/>
      <c r="S41" s="136" t="s">
        <v>68</v>
      </c>
      <c r="T41" s="136" t="s">
        <v>30</v>
      </c>
      <c r="U41" s="240" t="s">
        <v>13</v>
      </c>
      <c r="V41" s="240"/>
    </row>
    <row r="42" ht="14.5" spans="1:22">
      <c r="A42" s="649">
        <v>38</v>
      </c>
      <c r="B42" s="28" t="s">
        <v>64</v>
      </c>
      <c r="C42" s="28" t="s">
        <v>84</v>
      </c>
      <c r="D42" s="651">
        <v>6000043167</v>
      </c>
      <c r="E42" s="28">
        <v>1</v>
      </c>
      <c r="F42" s="28">
        <v>1</v>
      </c>
      <c r="G42" s="28">
        <v>0</v>
      </c>
      <c r="H42" s="78">
        <v>46170</v>
      </c>
      <c r="I42" s="94" t="s">
        <v>14</v>
      </c>
      <c r="J42" s="651">
        <v>516300010526131</v>
      </c>
      <c r="K42" s="522" t="s">
        <v>66</v>
      </c>
      <c r="L42" s="44" t="s">
        <v>66</v>
      </c>
      <c r="M42" s="44" t="s">
        <v>66</v>
      </c>
      <c r="N42" s="45" t="s">
        <v>67</v>
      </c>
      <c r="O42" s="45"/>
      <c r="P42" s="45"/>
      <c r="Q42" s="45" t="s">
        <v>67</v>
      </c>
      <c r="R42" s="45"/>
      <c r="S42" s="28" t="s">
        <v>68</v>
      </c>
      <c r="T42" s="28" t="s">
        <v>66</v>
      </c>
      <c r="U42" s="216" t="s">
        <v>66</v>
      </c>
      <c r="V42" s="216"/>
    </row>
    <row r="43" ht="14.5" spans="1:22">
      <c r="A43" s="649">
        <v>39</v>
      </c>
      <c r="B43" s="28" t="s">
        <v>64</v>
      </c>
      <c r="C43" s="28" t="s">
        <v>84</v>
      </c>
      <c r="D43" s="650">
        <v>6000043167</v>
      </c>
      <c r="E43" s="136">
        <v>1</v>
      </c>
      <c r="F43" s="136">
        <v>0</v>
      </c>
      <c r="G43" s="136">
        <v>1</v>
      </c>
      <c r="H43" s="375">
        <v>46170</v>
      </c>
      <c r="I43" s="218" t="s">
        <v>14</v>
      </c>
      <c r="J43" s="650">
        <v>516300010526132</v>
      </c>
      <c r="K43" s="258" t="s">
        <v>123</v>
      </c>
      <c r="L43" s="47" t="s">
        <v>121</v>
      </c>
      <c r="M43" s="33"/>
      <c r="N43" s="33" t="s">
        <v>67</v>
      </c>
      <c r="O43" s="33"/>
      <c r="P43" s="47" t="s">
        <v>122</v>
      </c>
      <c r="Q43" s="33" t="s">
        <v>67</v>
      </c>
      <c r="R43" s="33"/>
      <c r="S43" s="136" t="s">
        <v>68</v>
      </c>
      <c r="T43" s="136" t="s">
        <v>30</v>
      </c>
      <c r="U43" s="240" t="s">
        <v>13</v>
      </c>
      <c r="V43" s="240"/>
    </row>
    <row r="44" ht="14.5" spans="1:22">
      <c r="A44" s="649">
        <v>40</v>
      </c>
      <c r="B44" s="28" t="s">
        <v>64</v>
      </c>
      <c r="C44" s="28" t="s">
        <v>84</v>
      </c>
      <c r="D44" s="651">
        <v>6000043167</v>
      </c>
      <c r="E44" s="28">
        <v>5</v>
      </c>
      <c r="F44" s="28">
        <v>5</v>
      </c>
      <c r="G44" s="28">
        <v>0</v>
      </c>
      <c r="H44" s="78">
        <v>46178</v>
      </c>
      <c r="I44" s="94" t="s">
        <v>14</v>
      </c>
      <c r="J44" s="651" t="s">
        <v>124</v>
      </c>
      <c r="K44" s="522" t="s">
        <v>66</v>
      </c>
      <c r="L44" s="44" t="s">
        <v>66</v>
      </c>
      <c r="M44" s="44" t="s">
        <v>66</v>
      </c>
      <c r="N44" s="45" t="s">
        <v>67</v>
      </c>
      <c r="O44" s="45"/>
      <c r="P44" s="45"/>
      <c r="Q44" s="45" t="s">
        <v>67</v>
      </c>
      <c r="R44" s="45"/>
      <c r="S44" s="28" t="s">
        <v>68</v>
      </c>
      <c r="T44" s="28" t="s">
        <v>66</v>
      </c>
      <c r="U44" s="216" t="s">
        <v>66</v>
      </c>
      <c r="V44" s="216"/>
    </row>
    <row r="45" ht="14.5" spans="1:22">
      <c r="A45" s="649">
        <v>41</v>
      </c>
      <c r="B45" s="28" t="s">
        <v>64</v>
      </c>
      <c r="C45" s="28" t="s">
        <v>84</v>
      </c>
      <c r="D45" s="650">
        <v>6000043167</v>
      </c>
      <c r="E45" s="136">
        <v>1</v>
      </c>
      <c r="F45" s="136">
        <v>0</v>
      </c>
      <c r="G45" s="136">
        <v>1</v>
      </c>
      <c r="H45" s="375">
        <v>46178</v>
      </c>
      <c r="I45" s="218" t="s">
        <v>14</v>
      </c>
      <c r="J45" s="650">
        <v>516300010626138</v>
      </c>
      <c r="K45" s="258" t="s">
        <v>125</v>
      </c>
      <c r="L45" s="47" t="s">
        <v>94</v>
      </c>
      <c r="M45" s="33"/>
      <c r="N45" s="33" t="s">
        <v>67</v>
      </c>
      <c r="O45" s="33"/>
      <c r="P45" s="47" t="s">
        <v>95</v>
      </c>
      <c r="Q45" s="33" t="s">
        <v>67</v>
      </c>
      <c r="R45" s="33"/>
      <c r="S45" s="136" t="s">
        <v>68</v>
      </c>
      <c r="T45" s="136" t="s">
        <v>26</v>
      </c>
      <c r="U45" s="240" t="s">
        <v>29</v>
      </c>
      <c r="V45" s="240"/>
    </row>
    <row r="46" ht="14.5" spans="1:22">
      <c r="A46" s="649">
        <v>42</v>
      </c>
      <c r="B46" s="28" t="s">
        <v>64</v>
      </c>
      <c r="C46" s="28" t="s">
        <v>84</v>
      </c>
      <c r="D46" s="651">
        <v>6000043167</v>
      </c>
      <c r="E46" s="28">
        <v>6</v>
      </c>
      <c r="F46" s="28">
        <v>6</v>
      </c>
      <c r="G46" s="28">
        <v>0</v>
      </c>
      <c r="H46" s="78">
        <v>46178</v>
      </c>
      <c r="I46" s="94" t="s">
        <v>14</v>
      </c>
      <c r="J46" s="651" t="s">
        <v>126</v>
      </c>
      <c r="K46" s="522" t="s">
        <v>66</v>
      </c>
      <c r="L46" s="44" t="s">
        <v>66</v>
      </c>
      <c r="M46" s="44" t="s">
        <v>66</v>
      </c>
      <c r="N46" s="45" t="s">
        <v>67</v>
      </c>
      <c r="O46" s="45"/>
      <c r="P46" s="45"/>
      <c r="Q46" s="45" t="s">
        <v>67</v>
      </c>
      <c r="R46" s="45"/>
      <c r="S46" s="28" t="s">
        <v>68</v>
      </c>
      <c r="T46" s="28" t="s">
        <v>66</v>
      </c>
      <c r="U46" s="216" t="s">
        <v>66</v>
      </c>
      <c r="V46" s="216"/>
    </row>
    <row r="47" ht="14.5" spans="1:22">
      <c r="A47" s="649">
        <v>43</v>
      </c>
      <c r="B47" s="28" t="s">
        <v>64</v>
      </c>
      <c r="C47" s="28" t="s">
        <v>84</v>
      </c>
      <c r="D47" s="650">
        <v>6000043167</v>
      </c>
      <c r="E47" s="136">
        <v>1</v>
      </c>
      <c r="F47" s="136">
        <v>0</v>
      </c>
      <c r="G47" s="136">
        <v>1</v>
      </c>
      <c r="H47" s="375">
        <v>46178</v>
      </c>
      <c r="I47" s="218" t="s">
        <v>14</v>
      </c>
      <c r="J47" s="650">
        <v>516300010626145</v>
      </c>
      <c r="K47" s="258" t="s">
        <v>127</v>
      </c>
      <c r="L47" s="47" t="s">
        <v>86</v>
      </c>
      <c r="M47" s="33"/>
      <c r="N47" s="33" t="s">
        <v>67</v>
      </c>
      <c r="O47" s="33"/>
      <c r="P47" s="47" t="s">
        <v>122</v>
      </c>
      <c r="Q47" s="33" t="s">
        <v>67</v>
      </c>
      <c r="R47" s="33"/>
      <c r="S47" s="136" t="s">
        <v>68</v>
      </c>
      <c r="T47" s="136" t="s">
        <v>33</v>
      </c>
      <c r="U47" s="240" t="s">
        <v>13</v>
      </c>
      <c r="V47" s="240"/>
    </row>
    <row r="48" ht="14.5" spans="1:22">
      <c r="A48" s="649">
        <v>44</v>
      </c>
      <c r="B48" s="28" t="s">
        <v>64</v>
      </c>
      <c r="C48" s="28" t="s">
        <v>84</v>
      </c>
      <c r="D48" s="651">
        <v>6000043167</v>
      </c>
      <c r="E48" s="28">
        <v>1</v>
      </c>
      <c r="F48" s="28">
        <v>0</v>
      </c>
      <c r="G48" s="28">
        <v>1</v>
      </c>
      <c r="H48" s="78">
        <v>46178</v>
      </c>
      <c r="I48" s="94" t="s">
        <v>14</v>
      </c>
      <c r="J48" s="651">
        <v>516300010626146</v>
      </c>
      <c r="K48" s="258" t="s">
        <v>127</v>
      </c>
      <c r="L48" s="44" t="s">
        <v>86</v>
      </c>
      <c r="M48" s="45"/>
      <c r="N48" s="45" t="s">
        <v>67</v>
      </c>
      <c r="O48" s="45"/>
      <c r="P48" s="44" t="s">
        <v>122</v>
      </c>
      <c r="Q48" s="45" t="s">
        <v>67</v>
      </c>
      <c r="R48" s="45"/>
      <c r="S48" s="28" t="s">
        <v>68</v>
      </c>
      <c r="T48" s="28" t="s">
        <v>33</v>
      </c>
      <c r="U48" s="216" t="s">
        <v>13</v>
      </c>
      <c r="V48" s="216"/>
    </row>
    <row r="49" ht="14.5" spans="1:22">
      <c r="A49" s="649">
        <v>45</v>
      </c>
      <c r="B49" s="28" t="s">
        <v>64</v>
      </c>
      <c r="C49" s="28" t="s">
        <v>84</v>
      </c>
      <c r="D49" s="650">
        <v>6000043167</v>
      </c>
      <c r="E49" s="136">
        <v>2</v>
      </c>
      <c r="F49" s="136">
        <v>2</v>
      </c>
      <c r="G49" s="136">
        <v>0</v>
      </c>
      <c r="H49" s="375">
        <v>46178</v>
      </c>
      <c r="I49" s="218" t="s">
        <v>14</v>
      </c>
      <c r="J49" s="650" t="s">
        <v>128</v>
      </c>
      <c r="K49" s="555" t="s">
        <v>66</v>
      </c>
      <c r="L49" s="47" t="s">
        <v>66</v>
      </c>
      <c r="M49" s="47" t="s">
        <v>66</v>
      </c>
      <c r="N49" s="33" t="s">
        <v>67</v>
      </c>
      <c r="O49" s="33"/>
      <c r="P49" s="33"/>
      <c r="Q49" s="33" t="s">
        <v>67</v>
      </c>
      <c r="R49" s="33"/>
      <c r="S49" s="136" t="s">
        <v>68</v>
      </c>
      <c r="T49" s="136" t="s">
        <v>66</v>
      </c>
      <c r="U49" s="240" t="s">
        <v>66</v>
      </c>
      <c r="V49" s="240"/>
    </row>
    <row r="50" ht="14.5" spans="1:22">
      <c r="A50" s="649">
        <v>46</v>
      </c>
      <c r="B50" s="28" t="s">
        <v>64</v>
      </c>
      <c r="C50" s="28" t="s">
        <v>84</v>
      </c>
      <c r="D50" s="651">
        <v>6000043167</v>
      </c>
      <c r="E50" s="28">
        <v>1</v>
      </c>
      <c r="F50" s="28">
        <v>0</v>
      </c>
      <c r="G50" s="28">
        <v>1</v>
      </c>
      <c r="H50" s="78">
        <v>46178</v>
      </c>
      <c r="I50" s="94" t="s">
        <v>14</v>
      </c>
      <c r="J50" s="651">
        <v>516300010626149</v>
      </c>
      <c r="K50" s="258" t="s">
        <v>129</v>
      </c>
      <c r="L50" s="44" t="s">
        <v>81</v>
      </c>
      <c r="M50" s="45"/>
      <c r="N50" s="45" t="s">
        <v>67</v>
      </c>
      <c r="O50" s="45"/>
      <c r="P50" s="44" t="s">
        <v>82</v>
      </c>
      <c r="Q50" s="45" t="s">
        <v>67</v>
      </c>
      <c r="R50" s="45"/>
      <c r="S50" s="28" t="s">
        <v>68</v>
      </c>
      <c r="T50" s="28" t="s">
        <v>30</v>
      </c>
      <c r="U50" s="216" t="s">
        <v>13</v>
      </c>
      <c r="V50" s="216"/>
    </row>
    <row r="51" ht="14.5" spans="1:22">
      <c r="A51" s="649">
        <v>47</v>
      </c>
      <c r="B51" s="28" t="s">
        <v>64</v>
      </c>
      <c r="C51" s="28" t="s">
        <v>84</v>
      </c>
      <c r="D51" s="650">
        <v>6000043167</v>
      </c>
      <c r="E51" s="136">
        <v>1</v>
      </c>
      <c r="F51" s="136">
        <v>0</v>
      </c>
      <c r="G51" s="136">
        <v>1</v>
      </c>
      <c r="H51" s="375">
        <v>46178</v>
      </c>
      <c r="I51" s="218" t="s">
        <v>14</v>
      </c>
      <c r="J51" s="650">
        <v>516300010626149</v>
      </c>
      <c r="K51" s="258" t="s">
        <v>75</v>
      </c>
      <c r="L51" s="47" t="s">
        <v>76</v>
      </c>
      <c r="M51" s="33"/>
      <c r="N51" s="33" t="s">
        <v>67</v>
      </c>
      <c r="O51" s="33"/>
      <c r="P51" s="47" t="s">
        <v>77</v>
      </c>
      <c r="Q51" s="33" t="s">
        <v>67</v>
      </c>
      <c r="R51" s="33"/>
      <c r="S51" s="136" t="s">
        <v>68</v>
      </c>
      <c r="T51" s="136" t="s">
        <v>78</v>
      </c>
      <c r="U51" s="240" t="s">
        <v>13</v>
      </c>
      <c r="V51" s="240"/>
    </row>
    <row r="52" ht="14.5" spans="1:22">
      <c r="A52" s="649">
        <v>48</v>
      </c>
      <c r="B52" s="28" t="s">
        <v>64</v>
      </c>
      <c r="C52" s="28" t="s">
        <v>84</v>
      </c>
      <c r="D52" s="651">
        <v>6000043167</v>
      </c>
      <c r="E52" s="28">
        <v>2</v>
      </c>
      <c r="F52" s="28">
        <v>2</v>
      </c>
      <c r="G52" s="28">
        <v>0</v>
      </c>
      <c r="H52" s="78">
        <v>46178</v>
      </c>
      <c r="I52" s="94" t="s">
        <v>14</v>
      </c>
      <c r="J52" s="651" t="s">
        <v>130</v>
      </c>
      <c r="K52" s="522" t="s">
        <v>66</v>
      </c>
      <c r="L52" s="44" t="s">
        <v>66</v>
      </c>
      <c r="M52" s="44" t="s">
        <v>66</v>
      </c>
      <c r="N52" s="45" t="s">
        <v>67</v>
      </c>
      <c r="O52" s="45"/>
      <c r="P52" s="45"/>
      <c r="Q52" s="45" t="s">
        <v>67</v>
      </c>
      <c r="R52" s="45"/>
      <c r="S52" s="28" t="s">
        <v>68</v>
      </c>
      <c r="T52" s="28" t="s">
        <v>66</v>
      </c>
      <c r="U52" s="216" t="s">
        <v>66</v>
      </c>
      <c r="V52" s="216"/>
    </row>
    <row r="53" ht="14.5" spans="1:22">
      <c r="A53" s="649">
        <v>49</v>
      </c>
      <c r="B53" s="28" t="s">
        <v>64</v>
      </c>
      <c r="C53" s="28" t="s">
        <v>84</v>
      </c>
      <c r="D53" s="650">
        <v>6000043167</v>
      </c>
      <c r="E53" s="136">
        <v>1</v>
      </c>
      <c r="F53" s="136">
        <v>0</v>
      </c>
      <c r="G53" s="136">
        <v>1</v>
      </c>
      <c r="H53" s="375">
        <v>46178</v>
      </c>
      <c r="I53" s="218" t="s">
        <v>14</v>
      </c>
      <c r="J53" s="650">
        <v>516300010626152</v>
      </c>
      <c r="K53" s="258" t="s">
        <v>131</v>
      </c>
      <c r="L53" s="33"/>
      <c r="M53" s="33"/>
      <c r="N53" s="33" t="s">
        <v>67</v>
      </c>
      <c r="O53" s="33"/>
      <c r="P53" s="33"/>
      <c r="Q53" s="33" t="s">
        <v>67</v>
      </c>
      <c r="R53" s="33"/>
      <c r="S53" s="136" t="s">
        <v>68</v>
      </c>
      <c r="T53" s="136" t="s">
        <v>27</v>
      </c>
      <c r="U53" s="240" t="s">
        <v>29</v>
      </c>
      <c r="V53" s="240"/>
    </row>
    <row r="54" ht="14.5" spans="1:22">
      <c r="A54" s="649">
        <v>50</v>
      </c>
      <c r="B54" s="28" t="s">
        <v>64</v>
      </c>
      <c r="C54" s="28" t="s">
        <v>84</v>
      </c>
      <c r="D54" s="651">
        <v>6000043167</v>
      </c>
      <c r="E54" s="28">
        <v>4</v>
      </c>
      <c r="F54" s="28">
        <v>4</v>
      </c>
      <c r="G54" s="28">
        <v>0</v>
      </c>
      <c r="H54" s="78">
        <v>46178</v>
      </c>
      <c r="I54" s="94" t="s">
        <v>14</v>
      </c>
      <c r="J54" s="651" t="s">
        <v>132</v>
      </c>
      <c r="K54" s="522" t="s">
        <v>66</v>
      </c>
      <c r="L54" s="44" t="s">
        <v>66</v>
      </c>
      <c r="M54" s="44" t="s">
        <v>66</v>
      </c>
      <c r="N54" s="45" t="s">
        <v>67</v>
      </c>
      <c r="O54" s="45"/>
      <c r="P54" s="45"/>
      <c r="Q54" s="45" t="s">
        <v>67</v>
      </c>
      <c r="R54" s="45"/>
      <c r="S54" s="28" t="s">
        <v>68</v>
      </c>
      <c r="T54" s="28" t="s">
        <v>66</v>
      </c>
      <c r="U54" s="216" t="s">
        <v>66</v>
      </c>
      <c r="V54" s="216"/>
    </row>
    <row r="55" ht="14.5" spans="1:22">
      <c r="A55" s="649">
        <v>51</v>
      </c>
      <c r="B55" s="28" t="s">
        <v>64</v>
      </c>
      <c r="C55" s="28" t="s">
        <v>84</v>
      </c>
      <c r="D55" s="650">
        <v>6000043167</v>
      </c>
      <c r="E55" s="136">
        <v>10</v>
      </c>
      <c r="F55" s="136">
        <v>10</v>
      </c>
      <c r="G55" s="136">
        <v>0</v>
      </c>
      <c r="H55" s="375">
        <v>46179</v>
      </c>
      <c r="I55" s="218" t="s">
        <v>14</v>
      </c>
      <c r="J55" s="650" t="s">
        <v>133</v>
      </c>
      <c r="K55" s="555" t="s">
        <v>66</v>
      </c>
      <c r="L55" s="47" t="s">
        <v>66</v>
      </c>
      <c r="M55" s="47" t="s">
        <v>66</v>
      </c>
      <c r="N55" s="33" t="s">
        <v>67</v>
      </c>
      <c r="O55" s="33"/>
      <c r="P55" s="33"/>
      <c r="Q55" s="33" t="s">
        <v>67</v>
      </c>
      <c r="R55" s="33"/>
      <c r="S55" s="136" t="s">
        <v>68</v>
      </c>
      <c r="T55" s="136" t="s">
        <v>66</v>
      </c>
      <c r="U55" s="240" t="s">
        <v>66</v>
      </c>
      <c r="V55" s="240"/>
    </row>
    <row r="56" ht="14.5" spans="1:22">
      <c r="A56" s="649">
        <v>52</v>
      </c>
      <c r="B56" s="28" t="s">
        <v>64</v>
      </c>
      <c r="C56" s="28" t="s">
        <v>84</v>
      </c>
      <c r="D56" s="651">
        <v>6000043167</v>
      </c>
      <c r="E56" s="28">
        <v>1</v>
      </c>
      <c r="F56" s="28">
        <v>1</v>
      </c>
      <c r="G56" s="28">
        <v>0</v>
      </c>
      <c r="H56" s="78">
        <v>46181</v>
      </c>
      <c r="I56" s="94" t="s">
        <v>14</v>
      </c>
      <c r="J56" s="651">
        <v>516300010626167</v>
      </c>
      <c r="K56" s="522" t="s">
        <v>66</v>
      </c>
      <c r="L56" s="44" t="s">
        <v>66</v>
      </c>
      <c r="M56" s="44" t="s">
        <v>66</v>
      </c>
      <c r="N56" s="45" t="s">
        <v>67</v>
      </c>
      <c r="O56" s="45"/>
      <c r="P56" s="45"/>
      <c r="Q56" s="45" t="s">
        <v>67</v>
      </c>
      <c r="R56" s="45"/>
      <c r="S56" s="28" t="s">
        <v>68</v>
      </c>
      <c r="T56" s="28" t="s">
        <v>66</v>
      </c>
      <c r="U56" s="216" t="s">
        <v>66</v>
      </c>
      <c r="V56" s="216"/>
    </row>
    <row r="57" ht="14.5" spans="1:22">
      <c r="A57" s="649">
        <v>53</v>
      </c>
      <c r="B57" s="28" t="s">
        <v>64</v>
      </c>
      <c r="C57" s="28" t="s">
        <v>84</v>
      </c>
      <c r="D57" s="650">
        <v>6000043167</v>
      </c>
      <c r="E57" s="136">
        <v>1</v>
      </c>
      <c r="F57" s="136">
        <v>0</v>
      </c>
      <c r="G57" s="136">
        <v>1</v>
      </c>
      <c r="H57" s="375">
        <v>46181</v>
      </c>
      <c r="I57" s="218" t="s">
        <v>14</v>
      </c>
      <c r="J57" s="650">
        <v>516300010626168</v>
      </c>
      <c r="K57" s="258" t="s">
        <v>75</v>
      </c>
      <c r="L57" s="47" t="s">
        <v>76</v>
      </c>
      <c r="M57" s="33"/>
      <c r="N57" s="33" t="s">
        <v>67</v>
      </c>
      <c r="O57" s="33"/>
      <c r="P57" s="47" t="s">
        <v>77</v>
      </c>
      <c r="Q57" s="33" t="s">
        <v>67</v>
      </c>
      <c r="R57" s="33"/>
      <c r="S57" s="136" t="s">
        <v>68</v>
      </c>
      <c r="T57" s="136" t="s">
        <v>78</v>
      </c>
      <c r="U57" s="240" t="s">
        <v>13</v>
      </c>
      <c r="V57" s="240"/>
    </row>
    <row r="58" ht="14.5" spans="1:22">
      <c r="A58" s="649">
        <v>54</v>
      </c>
      <c r="B58" s="28" t="s">
        <v>64</v>
      </c>
      <c r="C58" s="28" t="s">
        <v>84</v>
      </c>
      <c r="D58" s="651">
        <v>6000043167</v>
      </c>
      <c r="E58" s="28">
        <v>1</v>
      </c>
      <c r="F58" s="28">
        <v>0</v>
      </c>
      <c r="G58" s="28">
        <v>1</v>
      </c>
      <c r="H58" s="78">
        <v>46181</v>
      </c>
      <c r="I58" s="94" t="s">
        <v>14</v>
      </c>
      <c r="J58" s="651">
        <v>516300010626168</v>
      </c>
      <c r="K58" s="258" t="s">
        <v>85</v>
      </c>
      <c r="L58" s="44" t="s">
        <v>86</v>
      </c>
      <c r="M58" s="45"/>
      <c r="N58" s="45" t="s">
        <v>67</v>
      </c>
      <c r="O58" s="45"/>
      <c r="P58" s="44" t="s">
        <v>82</v>
      </c>
      <c r="Q58" s="45" t="s">
        <v>67</v>
      </c>
      <c r="R58" s="45"/>
      <c r="S58" s="28" t="s">
        <v>68</v>
      </c>
      <c r="T58" s="28" t="s">
        <v>78</v>
      </c>
      <c r="U58" s="216" t="s">
        <v>13</v>
      </c>
      <c r="V58" s="216"/>
    </row>
    <row r="59" ht="14.5" spans="1:22">
      <c r="A59" s="649">
        <v>55</v>
      </c>
      <c r="B59" s="28" t="s">
        <v>64</v>
      </c>
      <c r="C59" s="28" t="s">
        <v>84</v>
      </c>
      <c r="D59" s="650">
        <v>6000043167</v>
      </c>
      <c r="E59" s="136">
        <v>1</v>
      </c>
      <c r="F59" s="136">
        <v>0</v>
      </c>
      <c r="G59" s="136">
        <v>1</v>
      </c>
      <c r="H59" s="375">
        <v>46181</v>
      </c>
      <c r="I59" s="218" t="s">
        <v>14</v>
      </c>
      <c r="J59" s="650">
        <v>516300010626168</v>
      </c>
      <c r="K59" s="258" t="s">
        <v>80</v>
      </c>
      <c r="L59" s="47" t="s">
        <v>81</v>
      </c>
      <c r="M59" s="33"/>
      <c r="N59" s="33" t="s">
        <v>67</v>
      </c>
      <c r="O59" s="33"/>
      <c r="P59" s="47" t="s">
        <v>82</v>
      </c>
      <c r="Q59" s="33" t="s">
        <v>67</v>
      </c>
      <c r="R59" s="33"/>
      <c r="S59" s="136" t="s">
        <v>68</v>
      </c>
      <c r="T59" s="136" t="s">
        <v>30</v>
      </c>
      <c r="U59" s="240" t="s">
        <v>13</v>
      </c>
      <c r="V59" s="240"/>
    </row>
    <row r="60" ht="14.5" spans="1:22">
      <c r="A60" s="649">
        <v>56</v>
      </c>
      <c r="B60" s="28" t="s">
        <v>64</v>
      </c>
      <c r="C60" s="28" t="s">
        <v>84</v>
      </c>
      <c r="D60" s="651">
        <v>6000043167</v>
      </c>
      <c r="E60" s="28">
        <v>1</v>
      </c>
      <c r="F60" s="28">
        <v>0</v>
      </c>
      <c r="G60" s="28">
        <v>1</v>
      </c>
      <c r="H60" s="78">
        <v>46181</v>
      </c>
      <c r="I60" s="94" t="s">
        <v>14</v>
      </c>
      <c r="J60" s="651">
        <v>516300010626168</v>
      </c>
      <c r="K60" s="258" t="s">
        <v>134</v>
      </c>
      <c r="L60" s="44" t="s">
        <v>86</v>
      </c>
      <c r="M60" s="45"/>
      <c r="N60" s="45" t="s">
        <v>67</v>
      </c>
      <c r="O60" s="45"/>
      <c r="P60" s="44" t="s">
        <v>122</v>
      </c>
      <c r="Q60" s="45" t="s">
        <v>67</v>
      </c>
      <c r="R60" s="45"/>
      <c r="S60" s="28" t="s">
        <v>68</v>
      </c>
      <c r="T60" s="28" t="s">
        <v>113</v>
      </c>
      <c r="U60" s="216" t="s">
        <v>13</v>
      </c>
      <c r="V60" s="216"/>
    </row>
    <row r="61" ht="14.5" spans="1:22">
      <c r="A61" s="649">
        <v>57</v>
      </c>
      <c r="B61" s="28" t="s">
        <v>64</v>
      </c>
      <c r="C61" s="28" t="s">
        <v>84</v>
      </c>
      <c r="D61" s="650">
        <v>6000043167</v>
      </c>
      <c r="E61" s="136">
        <v>1</v>
      </c>
      <c r="F61" s="136">
        <v>0</v>
      </c>
      <c r="G61" s="136">
        <v>1</v>
      </c>
      <c r="H61" s="375">
        <v>46181</v>
      </c>
      <c r="I61" s="218" t="s">
        <v>14</v>
      </c>
      <c r="J61" s="650">
        <v>516300010626169</v>
      </c>
      <c r="K61" s="258" t="s">
        <v>75</v>
      </c>
      <c r="L61" s="47" t="s">
        <v>76</v>
      </c>
      <c r="M61" s="33"/>
      <c r="N61" s="33" t="s">
        <v>67</v>
      </c>
      <c r="O61" s="33"/>
      <c r="P61" s="47" t="s">
        <v>77</v>
      </c>
      <c r="Q61" s="33" t="s">
        <v>67</v>
      </c>
      <c r="R61" s="33"/>
      <c r="S61" s="136" t="s">
        <v>68</v>
      </c>
      <c r="T61" s="136" t="s">
        <v>78</v>
      </c>
      <c r="U61" s="240" t="s">
        <v>13</v>
      </c>
      <c r="V61" s="240"/>
    </row>
    <row r="62" ht="14.5" spans="1:22">
      <c r="A62" s="649">
        <v>58</v>
      </c>
      <c r="B62" s="28" t="s">
        <v>64</v>
      </c>
      <c r="C62" s="28" t="s">
        <v>84</v>
      </c>
      <c r="D62" s="651">
        <v>6000043167</v>
      </c>
      <c r="E62" s="28">
        <v>5</v>
      </c>
      <c r="F62" s="28">
        <v>5</v>
      </c>
      <c r="G62" s="28">
        <v>0</v>
      </c>
      <c r="H62" s="78">
        <v>46181</v>
      </c>
      <c r="I62" s="94" t="s">
        <v>14</v>
      </c>
      <c r="J62" s="651" t="s">
        <v>135</v>
      </c>
      <c r="K62" s="522" t="s">
        <v>66</v>
      </c>
      <c r="L62" s="44" t="s">
        <v>66</v>
      </c>
      <c r="M62" s="44" t="s">
        <v>66</v>
      </c>
      <c r="N62" s="45" t="s">
        <v>67</v>
      </c>
      <c r="O62" s="45"/>
      <c r="P62" s="45"/>
      <c r="Q62" s="45" t="s">
        <v>67</v>
      </c>
      <c r="R62" s="45"/>
      <c r="S62" s="28" t="s">
        <v>68</v>
      </c>
      <c r="T62" s="28" t="s">
        <v>66</v>
      </c>
      <c r="U62" s="216" t="s">
        <v>66</v>
      </c>
      <c r="V62" s="216"/>
    </row>
    <row r="63" ht="14.5" spans="1:22">
      <c r="A63" s="649">
        <v>59</v>
      </c>
      <c r="B63" s="28" t="s">
        <v>64</v>
      </c>
      <c r="C63" s="28" t="s">
        <v>84</v>
      </c>
      <c r="D63" s="650">
        <v>6000043167</v>
      </c>
      <c r="E63" s="136">
        <v>2</v>
      </c>
      <c r="F63" s="136">
        <v>2</v>
      </c>
      <c r="G63" s="136">
        <v>0</v>
      </c>
      <c r="H63" s="375">
        <v>46181</v>
      </c>
      <c r="I63" s="218" t="s">
        <v>14</v>
      </c>
      <c r="J63" s="650" t="s">
        <v>136</v>
      </c>
      <c r="K63" s="555" t="s">
        <v>66</v>
      </c>
      <c r="L63" s="47" t="s">
        <v>66</v>
      </c>
      <c r="M63" s="47" t="s">
        <v>66</v>
      </c>
      <c r="N63" s="33" t="s">
        <v>67</v>
      </c>
      <c r="O63" s="33"/>
      <c r="P63" s="33"/>
      <c r="Q63" s="33" t="s">
        <v>67</v>
      </c>
      <c r="R63" s="33"/>
      <c r="S63" s="136" t="s">
        <v>68</v>
      </c>
      <c r="T63" s="136" t="s">
        <v>66</v>
      </c>
      <c r="U63" s="240" t="s">
        <v>66</v>
      </c>
      <c r="V63" s="240"/>
    </row>
    <row r="64" ht="14.5" spans="1:22">
      <c r="A64" s="649">
        <v>60</v>
      </c>
      <c r="B64" s="28" t="s">
        <v>64</v>
      </c>
      <c r="C64" s="28" t="s">
        <v>84</v>
      </c>
      <c r="D64" s="651">
        <v>6000043167</v>
      </c>
      <c r="E64" s="28">
        <v>1</v>
      </c>
      <c r="F64" s="28">
        <v>1</v>
      </c>
      <c r="G64" s="28">
        <v>0</v>
      </c>
      <c r="H64" s="78">
        <v>46183</v>
      </c>
      <c r="I64" s="94" t="s">
        <v>14</v>
      </c>
      <c r="J64" s="651">
        <v>516300010626177</v>
      </c>
      <c r="K64" s="522" t="s">
        <v>66</v>
      </c>
      <c r="L64" s="44" t="s">
        <v>66</v>
      </c>
      <c r="M64" s="44" t="s">
        <v>66</v>
      </c>
      <c r="N64" s="45" t="s">
        <v>67</v>
      </c>
      <c r="O64" s="45"/>
      <c r="P64" s="45"/>
      <c r="Q64" s="45" t="s">
        <v>67</v>
      </c>
      <c r="R64" s="45"/>
      <c r="S64" s="28" t="s">
        <v>68</v>
      </c>
      <c r="T64" s="28" t="s">
        <v>66</v>
      </c>
      <c r="U64" s="216" t="s">
        <v>66</v>
      </c>
      <c r="V64" s="216"/>
    </row>
    <row r="65" ht="14.5" spans="1:22">
      <c r="A65" s="649">
        <v>61</v>
      </c>
      <c r="B65" s="28" t="s">
        <v>64</v>
      </c>
      <c r="C65" s="28" t="s">
        <v>84</v>
      </c>
      <c r="D65" s="650">
        <v>6000043167</v>
      </c>
      <c r="E65" s="136">
        <v>1</v>
      </c>
      <c r="F65" s="136">
        <v>0</v>
      </c>
      <c r="G65" s="136">
        <v>1</v>
      </c>
      <c r="H65" s="375">
        <v>46183</v>
      </c>
      <c r="I65" s="218" t="s">
        <v>14</v>
      </c>
      <c r="J65" s="650">
        <v>516300010626178</v>
      </c>
      <c r="K65" s="258" t="s">
        <v>134</v>
      </c>
      <c r="L65" s="47" t="s">
        <v>86</v>
      </c>
      <c r="M65" s="33"/>
      <c r="N65" s="33" t="s">
        <v>67</v>
      </c>
      <c r="O65" s="33"/>
      <c r="P65" s="47" t="s">
        <v>122</v>
      </c>
      <c r="Q65" s="33" t="s">
        <v>67</v>
      </c>
      <c r="R65" s="33"/>
      <c r="S65" s="136" t="s">
        <v>68</v>
      </c>
      <c r="T65" s="136" t="s">
        <v>113</v>
      </c>
      <c r="U65" s="240" t="s">
        <v>13</v>
      </c>
      <c r="V65" s="240"/>
    </row>
    <row r="66" ht="14.5" spans="1:22">
      <c r="A66" s="649">
        <v>62</v>
      </c>
      <c r="B66" s="28" t="s">
        <v>64</v>
      </c>
      <c r="C66" s="28" t="s">
        <v>84</v>
      </c>
      <c r="D66" s="651">
        <v>6000043167</v>
      </c>
      <c r="E66" s="28">
        <v>1</v>
      </c>
      <c r="F66" s="28">
        <v>1</v>
      </c>
      <c r="G66" s="28">
        <v>0</v>
      </c>
      <c r="H66" s="78">
        <v>46183</v>
      </c>
      <c r="I66" s="94" t="s">
        <v>14</v>
      </c>
      <c r="J66" s="651">
        <v>516300010626179</v>
      </c>
      <c r="K66" s="522" t="s">
        <v>66</v>
      </c>
      <c r="L66" s="44" t="s">
        <v>66</v>
      </c>
      <c r="M66" s="44" t="s">
        <v>66</v>
      </c>
      <c r="N66" s="45" t="s">
        <v>67</v>
      </c>
      <c r="O66" s="45"/>
      <c r="P66" s="45"/>
      <c r="Q66" s="45" t="s">
        <v>67</v>
      </c>
      <c r="R66" s="45"/>
      <c r="S66" s="28" t="s">
        <v>68</v>
      </c>
      <c r="T66" s="28" t="s">
        <v>66</v>
      </c>
      <c r="U66" s="216" t="s">
        <v>66</v>
      </c>
      <c r="V66" s="216"/>
    </row>
    <row r="67" ht="14.5" spans="1:22">
      <c r="A67" s="649">
        <v>63</v>
      </c>
      <c r="B67" s="28" t="s">
        <v>64</v>
      </c>
      <c r="C67" s="28" t="s">
        <v>84</v>
      </c>
      <c r="D67" s="650">
        <v>6000043167</v>
      </c>
      <c r="E67" s="136">
        <v>1</v>
      </c>
      <c r="F67" s="136">
        <v>1</v>
      </c>
      <c r="G67" s="136">
        <v>0</v>
      </c>
      <c r="H67" s="375">
        <v>46184</v>
      </c>
      <c r="I67" s="218" t="s">
        <v>14</v>
      </c>
      <c r="J67" s="650">
        <v>516300010626180</v>
      </c>
      <c r="K67" s="555" t="s">
        <v>66</v>
      </c>
      <c r="L67" s="47" t="s">
        <v>66</v>
      </c>
      <c r="M67" s="47" t="s">
        <v>66</v>
      </c>
      <c r="N67" s="33" t="s">
        <v>67</v>
      </c>
      <c r="O67" s="33"/>
      <c r="P67" s="33"/>
      <c r="Q67" s="33" t="s">
        <v>67</v>
      </c>
      <c r="R67" s="33"/>
      <c r="S67" s="136" t="s">
        <v>68</v>
      </c>
      <c r="T67" s="136" t="s">
        <v>66</v>
      </c>
      <c r="U67" s="240" t="s">
        <v>66</v>
      </c>
      <c r="V67" s="240"/>
    </row>
    <row r="68" ht="14.5" spans="1:22">
      <c r="A68" s="649">
        <v>64</v>
      </c>
      <c r="B68" s="28" t="s">
        <v>64</v>
      </c>
      <c r="C68" s="28" t="s">
        <v>84</v>
      </c>
      <c r="D68" s="651">
        <v>6000043167</v>
      </c>
      <c r="E68" s="28">
        <v>1</v>
      </c>
      <c r="F68" s="28">
        <v>0</v>
      </c>
      <c r="G68" s="28">
        <v>1</v>
      </c>
      <c r="H68" s="78">
        <v>46184</v>
      </c>
      <c r="I68" s="94" t="s">
        <v>14</v>
      </c>
      <c r="J68" s="651">
        <v>516300010626181</v>
      </c>
      <c r="K68" s="258" t="s">
        <v>137</v>
      </c>
      <c r="L68" s="44" t="s">
        <v>111</v>
      </c>
      <c r="M68" s="45"/>
      <c r="N68" s="45" t="s">
        <v>67</v>
      </c>
      <c r="O68" s="45"/>
      <c r="P68" s="44" t="s">
        <v>112</v>
      </c>
      <c r="Q68" s="45" t="s">
        <v>67</v>
      </c>
      <c r="R68" s="45"/>
      <c r="S68" s="28" t="s">
        <v>68</v>
      </c>
      <c r="T68" s="28" t="s">
        <v>113</v>
      </c>
      <c r="U68" s="216" t="s">
        <v>13</v>
      </c>
      <c r="V68" s="216"/>
    </row>
    <row r="69" ht="14.5" spans="1:22">
      <c r="A69" s="649">
        <v>65</v>
      </c>
      <c r="B69" s="28" t="s">
        <v>64</v>
      </c>
      <c r="C69" s="28" t="s">
        <v>84</v>
      </c>
      <c r="D69" s="650">
        <v>6000043167</v>
      </c>
      <c r="E69" s="136">
        <v>1</v>
      </c>
      <c r="F69" s="136">
        <v>0</v>
      </c>
      <c r="G69" s="136">
        <v>1</v>
      </c>
      <c r="H69" s="375">
        <v>46184</v>
      </c>
      <c r="I69" s="218" t="s">
        <v>14</v>
      </c>
      <c r="J69" s="650">
        <v>516300010626182</v>
      </c>
      <c r="K69" s="258" t="s">
        <v>85</v>
      </c>
      <c r="L69" s="47" t="s">
        <v>86</v>
      </c>
      <c r="M69" s="33"/>
      <c r="N69" s="33" t="s">
        <v>67</v>
      </c>
      <c r="O69" s="33"/>
      <c r="P69" s="47" t="s">
        <v>82</v>
      </c>
      <c r="Q69" s="33" t="s">
        <v>67</v>
      </c>
      <c r="R69" s="33"/>
      <c r="S69" s="136" t="s">
        <v>68</v>
      </c>
      <c r="T69" s="136" t="s">
        <v>78</v>
      </c>
      <c r="U69" s="240" t="s">
        <v>13</v>
      </c>
      <c r="V69" s="240"/>
    </row>
    <row r="70" ht="14.5" spans="1:22">
      <c r="A70" s="649">
        <v>66</v>
      </c>
      <c r="B70" s="28" t="s">
        <v>64</v>
      </c>
      <c r="C70" s="28" t="s">
        <v>84</v>
      </c>
      <c r="D70" s="651">
        <v>6000043167</v>
      </c>
      <c r="E70" s="28">
        <v>1</v>
      </c>
      <c r="F70" s="28">
        <v>0</v>
      </c>
      <c r="G70" s="28">
        <v>1</v>
      </c>
      <c r="H70" s="78">
        <v>46184</v>
      </c>
      <c r="I70" s="94" t="s">
        <v>14</v>
      </c>
      <c r="J70" s="651">
        <v>516300010626182</v>
      </c>
      <c r="K70" s="258" t="s">
        <v>88</v>
      </c>
      <c r="L70" s="44" t="s">
        <v>81</v>
      </c>
      <c r="M70" s="45"/>
      <c r="N70" s="45" t="s">
        <v>67</v>
      </c>
      <c r="O70" s="45"/>
      <c r="P70" s="44" t="s">
        <v>82</v>
      </c>
      <c r="Q70" s="45" t="s">
        <v>67</v>
      </c>
      <c r="R70" s="45"/>
      <c r="S70" s="28" t="s">
        <v>68</v>
      </c>
      <c r="T70" s="28" t="s">
        <v>30</v>
      </c>
      <c r="U70" s="216" t="s">
        <v>13</v>
      </c>
      <c r="V70" s="216"/>
    </row>
    <row r="71" ht="14.5" spans="1:22">
      <c r="A71" s="649">
        <v>67</v>
      </c>
      <c r="B71" s="28" t="s">
        <v>64</v>
      </c>
      <c r="C71" s="28" t="s">
        <v>84</v>
      </c>
      <c r="D71" s="650">
        <v>6000043167</v>
      </c>
      <c r="E71" s="136">
        <v>2</v>
      </c>
      <c r="F71" s="136">
        <v>2</v>
      </c>
      <c r="G71" s="136">
        <v>0</v>
      </c>
      <c r="H71" s="375">
        <v>46184</v>
      </c>
      <c r="I71" s="218" t="s">
        <v>14</v>
      </c>
      <c r="J71" s="650" t="s">
        <v>138</v>
      </c>
      <c r="K71" s="555" t="s">
        <v>66</v>
      </c>
      <c r="L71" s="47" t="s">
        <v>66</v>
      </c>
      <c r="M71" s="47" t="s">
        <v>66</v>
      </c>
      <c r="N71" s="33" t="s">
        <v>67</v>
      </c>
      <c r="O71" s="33"/>
      <c r="P71" s="33"/>
      <c r="Q71" s="33" t="s">
        <v>67</v>
      </c>
      <c r="R71" s="33"/>
      <c r="S71" s="136" t="s">
        <v>68</v>
      </c>
      <c r="T71" s="136" t="s">
        <v>66</v>
      </c>
      <c r="U71" s="240" t="s">
        <v>66</v>
      </c>
      <c r="V71" s="240"/>
    </row>
    <row r="72" ht="14.5" spans="1:22">
      <c r="A72" s="649">
        <v>68</v>
      </c>
      <c r="B72" s="28" t="s">
        <v>64</v>
      </c>
      <c r="C72" s="28" t="s">
        <v>84</v>
      </c>
      <c r="D72" s="651">
        <v>6000043167</v>
      </c>
      <c r="E72" s="28">
        <v>1</v>
      </c>
      <c r="F72" s="28">
        <v>0</v>
      </c>
      <c r="G72" s="28">
        <v>1</v>
      </c>
      <c r="H72" s="78">
        <v>46184</v>
      </c>
      <c r="I72" s="94" t="s">
        <v>14</v>
      </c>
      <c r="J72" s="651">
        <v>516300010626185</v>
      </c>
      <c r="K72" s="258" t="s">
        <v>127</v>
      </c>
      <c r="L72" s="44" t="s">
        <v>86</v>
      </c>
      <c r="M72" s="45"/>
      <c r="N72" s="45" t="s">
        <v>67</v>
      </c>
      <c r="O72" s="45"/>
      <c r="P72" s="44" t="s">
        <v>122</v>
      </c>
      <c r="Q72" s="45" t="s">
        <v>67</v>
      </c>
      <c r="R72" s="45"/>
      <c r="S72" s="28" t="s">
        <v>68</v>
      </c>
      <c r="T72" s="28" t="s">
        <v>33</v>
      </c>
      <c r="U72" s="216" t="s">
        <v>13</v>
      </c>
      <c r="V72" s="216"/>
    </row>
    <row r="73" ht="14.5" spans="1:22">
      <c r="A73" s="649">
        <v>69</v>
      </c>
      <c r="B73" s="28" t="s">
        <v>64</v>
      </c>
      <c r="C73" s="28" t="s">
        <v>84</v>
      </c>
      <c r="D73" s="650">
        <v>6000043167</v>
      </c>
      <c r="E73" s="136">
        <v>1</v>
      </c>
      <c r="F73" s="136">
        <v>0</v>
      </c>
      <c r="G73" s="136">
        <v>1</v>
      </c>
      <c r="H73" s="375">
        <v>46184</v>
      </c>
      <c r="I73" s="218" t="s">
        <v>14</v>
      </c>
      <c r="J73" s="650">
        <v>516300010626186</v>
      </c>
      <c r="K73" s="258" t="s">
        <v>75</v>
      </c>
      <c r="L73" s="47" t="s">
        <v>76</v>
      </c>
      <c r="M73" s="33"/>
      <c r="N73" s="33" t="s">
        <v>67</v>
      </c>
      <c r="O73" s="33"/>
      <c r="P73" s="47" t="s">
        <v>77</v>
      </c>
      <c r="Q73" s="33" t="s">
        <v>67</v>
      </c>
      <c r="R73" s="33"/>
      <c r="S73" s="136" t="s">
        <v>68</v>
      </c>
      <c r="T73" s="136" t="s">
        <v>78</v>
      </c>
      <c r="U73" s="240" t="s">
        <v>13</v>
      </c>
      <c r="V73" s="240"/>
    </row>
    <row r="74" ht="14.5" spans="1:22">
      <c r="A74" s="649">
        <v>70</v>
      </c>
      <c r="B74" s="28" t="s">
        <v>64</v>
      </c>
      <c r="C74" s="28" t="s">
        <v>84</v>
      </c>
      <c r="D74" s="651">
        <v>6000043167</v>
      </c>
      <c r="E74" s="28">
        <v>1</v>
      </c>
      <c r="F74" s="28">
        <v>0</v>
      </c>
      <c r="G74" s="28">
        <v>1</v>
      </c>
      <c r="H74" s="78">
        <v>46184</v>
      </c>
      <c r="I74" s="94" t="s">
        <v>14</v>
      </c>
      <c r="J74" s="651">
        <v>516300010626187</v>
      </c>
      <c r="K74" s="258" t="s">
        <v>75</v>
      </c>
      <c r="L74" s="44" t="s">
        <v>76</v>
      </c>
      <c r="M74" s="45"/>
      <c r="N74" s="45" t="s">
        <v>67</v>
      </c>
      <c r="O74" s="45"/>
      <c r="P74" s="44" t="s">
        <v>77</v>
      </c>
      <c r="Q74" s="45" t="s">
        <v>67</v>
      </c>
      <c r="R74" s="45"/>
      <c r="S74" s="28" t="s">
        <v>68</v>
      </c>
      <c r="T74" s="28" t="s">
        <v>78</v>
      </c>
      <c r="U74" s="216" t="s">
        <v>13</v>
      </c>
      <c r="V74" s="216"/>
    </row>
    <row r="75" ht="14.5" spans="1:22">
      <c r="A75" s="649">
        <v>71</v>
      </c>
      <c r="B75" s="28" t="s">
        <v>64</v>
      </c>
      <c r="C75" s="28" t="s">
        <v>139</v>
      </c>
      <c r="D75" s="650">
        <v>6000043167</v>
      </c>
      <c r="E75" s="136">
        <v>9</v>
      </c>
      <c r="F75" s="136">
        <v>9</v>
      </c>
      <c r="G75" s="136">
        <v>0</v>
      </c>
      <c r="H75" s="375" t="s">
        <v>140</v>
      </c>
      <c r="I75" s="218" t="s">
        <v>14</v>
      </c>
      <c r="J75" s="650" t="s">
        <v>141</v>
      </c>
      <c r="K75" s="555" t="s">
        <v>66</v>
      </c>
      <c r="L75" s="47" t="s">
        <v>66</v>
      </c>
      <c r="M75" s="47" t="s">
        <v>66</v>
      </c>
      <c r="N75" s="33" t="s">
        <v>67</v>
      </c>
      <c r="O75" s="33"/>
      <c r="P75" s="33"/>
      <c r="Q75" s="33" t="s">
        <v>67</v>
      </c>
      <c r="R75" s="33"/>
      <c r="S75" s="136" t="s">
        <v>68</v>
      </c>
      <c r="T75" s="136" t="s">
        <v>66</v>
      </c>
      <c r="U75" s="240" t="s">
        <v>66</v>
      </c>
      <c r="V75" s="240"/>
    </row>
    <row r="76" ht="14.5" spans="1:22">
      <c r="A76" s="649">
        <v>72</v>
      </c>
      <c r="B76" s="28" t="s">
        <v>64</v>
      </c>
      <c r="C76" s="28" t="s">
        <v>139</v>
      </c>
      <c r="D76" s="651">
        <v>6000043167</v>
      </c>
      <c r="E76" s="28">
        <v>1</v>
      </c>
      <c r="F76" s="28">
        <v>0</v>
      </c>
      <c r="G76" s="28">
        <v>1</v>
      </c>
      <c r="H76" s="78" t="s">
        <v>140</v>
      </c>
      <c r="I76" s="94" t="s">
        <v>14</v>
      </c>
      <c r="J76" s="651">
        <v>516300010626197</v>
      </c>
      <c r="K76" s="258" t="s">
        <v>96</v>
      </c>
      <c r="L76" s="44" t="s">
        <v>94</v>
      </c>
      <c r="M76" s="45"/>
      <c r="N76" s="45" t="s">
        <v>67</v>
      </c>
      <c r="O76" s="45"/>
      <c r="P76" s="44" t="s">
        <v>95</v>
      </c>
      <c r="Q76" s="45" t="s">
        <v>67</v>
      </c>
      <c r="R76" s="45"/>
      <c r="S76" s="28" t="s">
        <v>68</v>
      </c>
      <c r="T76" s="28" t="s">
        <v>26</v>
      </c>
      <c r="U76" s="216" t="s">
        <v>29</v>
      </c>
      <c r="V76" s="216"/>
    </row>
    <row r="77" ht="14.5" spans="1:22">
      <c r="A77" s="649">
        <v>73</v>
      </c>
      <c r="B77" s="28" t="s">
        <v>64</v>
      </c>
      <c r="C77" s="28" t="s">
        <v>139</v>
      </c>
      <c r="D77" s="650">
        <v>6000043167</v>
      </c>
      <c r="E77" s="136">
        <v>2</v>
      </c>
      <c r="F77" s="136">
        <v>2</v>
      </c>
      <c r="G77" s="136">
        <v>0</v>
      </c>
      <c r="H77" s="375" t="s">
        <v>140</v>
      </c>
      <c r="I77" s="218" t="s">
        <v>14</v>
      </c>
      <c r="J77" s="650" t="s">
        <v>142</v>
      </c>
      <c r="K77" s="555" t="s">
        <v>66</v>
      </c>
      <c r="L77" s="47" t="s">
        <v>66</v>
      </c>
      <c r="M77" s="47" t="s">
        <v>66</v>
      </c>
      <c r="N77" s="33" t="s">
        <v>67</v>
      </c>
      <c r="O77" s="33"/>
      <c r="P77" s="33"/>
      <c r="Q77" s="33" t="s">
        <v>67</v>
      </c>
      <c r="R77" s="33"/>
      <c r="S77" s="136" t="s">
        <v>68</v>
      </c>
      <c r="T77" s="136" t="s">
        <v>66</v>
      </c>
      <c r="U77" s="240" t="s">
        <v>66</v>
      </c>
      <c r="V77" s="240"/>
    </row>
    <row r="78" ht="14.5" spans="1:22">
      <c r="A78" s="649">
        <v>74</v>
      </c>
      <c r="B78" s="28" t="s">
        <v>64</v>
      </c>
      <c r="C78" s="28" t="s">
        <v>139</v>
      </c>
      <c r="D78" s="651">
        <v>6000043167</v>
      </c>
      <c r="E78" s="28">
        <v>1</v>
      </c>
      <c r="F78" s="28">
        <v>0</v>
      </c>
      <c r="G78" s="28">
        <v>1</v>
      </c>
      <c r="H78" s="78" t="s">
        <v>140</v>
      </c>
      <c r="I78" s="94" t="s">
        <v>14</v>
      </c>
      <c r="J78" s="651">
        <v>516300010626200</v>
      </c>
      <c r="K78" s="258" t="s">
        <v>80</v>
      </c>
      <c r="L78" s="44" t="s">
        <v>81</v>
      </c>
      <c r="M78" s="45"/>
      <c r="N78" s="45" t="s">
        <v>67</v>
      </c>
      <c r="O78" s="45"/>
      <c r="P78" s="44" t="s">
        <v>82</v>
      </c>
      <c r="Q78" s="45" t="s">
        <v>67</v>
      </c>
      <c r="R78" s="45"/>
      <c r="S78" s="28" t="s">
        <v>68</v>
      </c>
      <c r="T78" s="28" t="s">
        <v>30</v>
      </c>
      <c r="U78" s="216" t="s">
        <v>13</v>
      </c>
      <c r="V78" s="216"/>
    </row>
    <row r="79" ht="14.5" spans="1:22">
      <c r="A79" s="649">
        <v>75</v>
      </c>
      <c r="B79" s="28" t="s">
        <v>64</v>
      </c>
      <c r="C79" s="28" t="s">
        <v>139</v>
      </c>
      <c r="D79" s="650">
        <v>6000043167</v>
      </c>
      <c r="E79" s="136">
        <v>1</v>
      </c>
      <c r="F79" s="136">
        <v>0</v>
      </c>
      <c r="G79" s="136">
        <v>1</v>
      </c>
      <c r="H79" s="375" t="s">
        <v>140</v>
      </c>
      <c r="I79" s="218" t="s">
        <v>14</v>
      </c>
      <c r="J79" s="650">
        <v>516300010626201</v>
      </c>
      <c r="K79" s="258" t="s">
        <v>80</v>
      </c>
      <c r="L79" s="47" t="s">
        <v>81</v>
      </c>
      <c r="M79" s="33"/>
      <c r="N79" s="33" t="s">
        <v>67</v>
      </c>
      <c r="O79" s="33"/>
      <c r="P79" s="47" t="s">
        <v>82</v>
      </c>
      <c r="Q79" s="33" t="s">
        <v>67</v>
      </c>
      <c r="R79" s="33"/>
      <c r="S79" s="136" t="s">
        <v>68</v>
      </c>
      <c r="T79" s="136" t="s">
        <v>30</v>
      </c>
      <c r="U79" s="240" t="s">
        <v>13</v>
      </c>
      <c r="V79" s="240"/>
    </row>
    <row r="80" ht="14.5" spans="1:22">
      <c r="A80" s="649">
        <v>76</v>
      </c>
      <c r="B80" s="28" t="s">
        <v>64</v>
      </c>
      <c r="C80" s="28" t="s">
        <v>139</v>
      </c>
      <c r="D80" s="651">
        <v>6000043167</v>
      </c>
      <c r="E80" s="28">
        <v>2</v>
      </c>
      <c r="F80" s="28">
        <v>2</v>
      </c>
      <c r="G80" s="28">
        <v>0</v>
      </c>
      <c r="H80" s="78" t="s">
        <v>140</v>
      </c>
      <c r="I80" s="94" t="s">
        <v>14</v>
      </c>
      <c r="J80" s="651" t="s">
        <v>143</v>
      </c>
      <c r="K80" s="522" t="s">
        <v>66</v>
      </c>
      <c r="L80" s="44" t="s">
        <v>66</v>
      </c>
      <c r="M80" s="44" t="s">
        <v>66</v>
      </c>
      <c r="N80" s="45" t="s">
        <v>67</v>
      </c>
      <c r="O80" s="45"/>
      <c r="P80" s="45"/>
      <c r="Q80" s="45" t="s">
        <v>67</v>
      </c>
      <c r="R80" s="45"/>
      <c r="S80" s="28" t="s">
        <v>68</v>
      </c>
      <c r="T80" s="28" t="s">
        <v>66</v>
      </c>
      <c r="U80" s="216" t="s">
        <v>66</v>
      </c>
      <c r="V80" s="216"/>
    </row>
    <row r="81" ht="14.5" spans="1:22">
      <c r="A81" s="649">
        <v>77</v>
      </c>
      <c r="B81" s="28" t="s">
        <v>64</v>
      </c>
      <c r="C81" s="28" t="s">
        <v>139</v>
      </c>
      <c r="D81" s="650">
        <v>6000043167</v>
      </c>
      <c r="E81" s="136">
        <v>1</v>
      </c>
      <c r="F81" s="136">
        <v>0</v>
      </c>
      <c r="G81" s="136">
        <v>1</v>
      </c>
      <c r="H81" s="375" t="s">
        <v>140</v>
      </c>
      <c r="I81" s="218" t="s">
        <v>14</v>
      </c>
      <c r="J81" s="650">
        <v>516300010626204</v>
      </c>
      <c r="K81" s="258" t="s">
        <v>85</v>
      </c>
      <c r="L81" s="47" t="s">
        <v>86</v>
      </c>
      <c r="M81" s="33"/>
      <c r="N81" s="33" t="s">
        <v>67</v>
      </c>
      <c r="O81" s="33"/>
      <c r="P81" s="47" t="s">
        <v>82</v>
      </c>
      <c r="Q81" s="33" t="s">
        <v>67</v>
      </c>
      <c r="R81" s="33"/>
      <c r="S81" s="136" t="s">
        <v>68</v>
      </c>
      <c r="T81" s="136" t="s">
        <v>78</v>
      </c>
      <c r="U81" s="240" t="s">
        <v>13</v>
      </c>
      <c r="V81" s="240"/>
    </row>
    <row r="82" ht="14.5" spans="1:22">
      <c r="A82" s="649">
        <v>78</v>
      </c>
      <c r="B82" s="28" t="s">
        <v>64</v>
      </c>
      <c r="C82" s="28" t="s">
        <v>139</v>
      </c>
      <c r="D82" s="651">
        <v>6000043167</v>
      </c>
      <c r="E82" s="28">
        <v>5</v>
      </c>
      <c r="F82" s="28">
        <v>5</v>
      </c>
      <c r="G82" s="28">
        <v>0</v>
      </c>
      <c r="H82" s="78" t="s">
        <v>140</v>
      </c>
      <c r="I82" s="94" t="s">
        <v>14</v>
      </c>
      <c r="J82" s="651" t="s">
        <v>144</v>
      </c>
      <c r="K82" s="522" t="s">
        <v>66</v>
      </c>
      <c r="L82" s="44" t="s">
        <v>66</v>
      </c>
      <c r="M82" s="44" t="s">
        <v>66</v>
      </c>
      <c r="N82" s="45" t="s">
        <v>67</v>
      </c>
      <c r="O82" s="45"/>
      <c r="P82" s="45"/>
      <c r="Q82" s="45" t="s">
        <v>67</v>
      </c>
      <c r="R82" s="45"/>
      <c r="S82" s="28" t="s">
        <v>68</v>
      </c>
      <c r="T82" s="28" t="s">
        <v>66</v>
      </c>
      <c r="U82" s="216" t="s">
        <v>66</v>
      </c>
      <c r="V82" s="216"/>
    </row>
    <row r="83" ht="14.5" spans="1:22">
      <c r="A83" s="649">
        <v>79</v>
      </c>
      <c r="B83" s="28" t="s">
        <v>64</v>
      </c>
      <c r="C83" s="28" t="s">
        <v>139</v>
      </c>
      <c r="D83" s="650">
        <v>6000043167</v>
      </c>
      <c r="E83" s="136">
        <v>5</v>
      </c>
      <c r="F83" s="136">
        <v>5</v>
      </c>
      <c r="G83" s="136">
        <v>0</v>
      </c>
      <c r="H83" s="375">
        <v>46186</v>
      </c>
      <c r="I83" s="218" t="s">
        <v>14</v>
      </c>
      <c r="J83" s="650" t="s">
        <v>145</v>
      </c>
      <c r="K83" s="555" t="s">
        <v>66</v>
      </c>
      <c r="L83" s="47" t="s">
        <v>66</v>
      </c>
      <c r="M83" s="47" t="s">
        <v>66</v>
      </c>
      <c r="N83" s="33" t="s">
        <v>67</v>
      </c>
      <c r="O83" s="33"/>
      <c r="P83" s="33"/>
      <c r="Q83" s="33" t="s">
        <v>67</v>
      </c>
      <c r="R83" s="33"/>
      <c r="S83" s="136" t="s">
        <v>68</v>
      </c>
      <c r="T83" s="136" t="s">
        <v>66</v>
      </c>
      <c r="U83" s="240" t="s">
        <v>66</v>
      </c>
      <c r="V83" s="240"/>
    </row>
    <row r="84" ht="14.5" spans="1:22">
      <c r="A84" s="649">
        <v>80</v>
      </c>
      <c r="B84" s="28" t="s">
        <v>64</v>
      </c>
      <c r="C84" s="28" t="s">
        <v>139</v>
      </c>
      <c r="D84" s="651">
        <v>6000043167</v>
      </c>
      <c r="E84" s="28">
        <v>1</v>
      </c>
      <c r="F84" s="28">
        <v>0</v>
      </c>
      <c r="G84" s="28">
        <v>1</v>
      </c>
      <c r="H84" s="78">
        <v>46186</v>
      </c>
      <c r="I84" s="94" t="s">
        <v>14</v>
      </c>
      <c r="J84" s="651">
        <v>516300010626215</v>
      </c>
      <c r="K84" s="258" t="s">
        <v>125</v>
      </c>
      <c r="L84" s="44" t="s">
        <v>94</v>
      </c>
      <c r="M84" s="45"/>
      <c r="N84" s="45" t="s">
        <v>67</v>
      </c>
      <c r="O84" s="45"/>
      <c r="P84" s="44" t="s">
        <v>95</v>
      </c>
      <c r="Q84" s="45" t="s">
        <v>67</v>
      </c>
      <c r="R84" s="45"/>
      <c r="S84" s="28" t="s">
        <v>68</v>
      </c>
      <c r="T84" s="28" t="s">
        <v>26</v>
      </c>
      <c r="U84" s="216" t="s">
        <v>29</v>
      </c>
      <c r="V84" s="216"/>
    </row>
    <row r="85" ht="14.5" spans="1:22">
      <c r="A85" s="652">
        <v>81</v>
      </c>
      <c r="B85" s="653" t="s">
        <v>64</v>
      </c>
      <c r="C85" s="653" t="s">
        <v>139</v>
      </c>
      <c r="D85" s="650">
        <v>6000043167</v>
      </c>
      <c r="E85" s="136">
        <v>1</v>
      </c>
      <c r="F85" s="136">
        <v>1</v>
      </c>
      <c r="G85" s="136">
        <v>0</v>
      </c>
      <c r="H85" s="375">
        <v>46186</v>
      </c>
      <c r="I85" s="218" t="s">
        <v>14</v>
      </c>
      <c r="J85" s="650">
        <v>516300010626216</v>
      </c>
      <c r="K85" s="555" t="s">
        <v>66</v>
      </c>
      <c r="L85" s="47" t="s">
        <v>66</v>
      </c>
      <c r="M85" s="47" t="s">
        <v>66</v>
      </c>
      <c r="N85" s="33" t="s">
        <v>67</v>
      </c>
      <c r="O85" s="33"/>
      <c r="P85" s="33"/>
      <c r="Q85" s="33" t="s">
        <v>67</v>
      </c>
      <c r="R85" s="33"/>
      <c r="S85" s="136" t="s">
        <v>68</v>
      </c>
      <c r="T85" s="136" t="s">
        <v>66</v>
      </c>
      <c r="U85" s="240" t="s">
        <v>66</v>
      </c>
      <c r="V85" s="240"/>
    </row>
    <row r="86" ht="14.5" spans="1:22">
      <c r="A86" s="649">
        <v>82</v>
      </c>
      <c r="B86" s="28" t="s">
        <v>64</v>
      </c>
      <c r="C86" s="28" t="s">
        <v>139</v>
      </c>
      <c r="D86" s="651">
        <v>6000043167</v>
      </c>
      <c r="E86" s="28">
        <v>1</v>
      </c>
      <c r="F86" s="28">
        <v>0</v>
      </c>
      <c r="G86" s="28">
        <v>1</v>
      </c>
      <c r="H86" s="78">
        <v>46186</v>
      </c>
      <c r="I86" s="94" t="s">
        <v>14</v>
      </c>
      <c r="J86" s="651">
        <v>516300010626217</v>
      </c>
      <c r="K86" s="258" t="s">
        <v>146</v>
      </c>
      <c r="L86" s="44" t="s">
        <v>70</v>
      </c>
      <c r="M86" s="45"/>
      <c r="N86" s="45" t="s">
        <v>67</v>
      </c>
      <c r="O86" s="45"/>
      <c r="P86" s="44" t="s">
        <v>71</v>
      </c>
      <c r="Q86" s="45" t="s">
        <v>67</v>
      </c>
      <c r="R86" s="45"/>
      <c r="S86" s="28" t="s">
        <v>68</v>
      </c>
      <c r="T86" s="28" t="s">
        <v>72</v>
      </c>
      <c r="U86" s="216" t="s">
        <v>13</v>
      </c>
      <c r="V86" s="216"/>
    </row>
    <row r="87" ht="14.5" spans="1:22">
      <c r="A87" s="649">
        <v>83</v>
      </c>
      <c r="B87" s="28" t="s">
        <v>64</v>
      </c>
      <c r="C87" s="28" t="s">
        <v>139</v>
      </c>
      <c r="D87" s="650">
        <v>6000043167</v>
      </c>
      <c r="E87" s="136">
        <f t="shared" ref="E87:F87" si="1">224-217</f>
        <v>7</v>
      </c>
      <c r="F87" s="136">
        <f t="shared" si="1"/>
        <v>7</v>
      </c>
      <c r="G87" s="136">
        <v>0</v>
      </c>
      <c r="H87" s="375">
        <v>46186</v>
      </c>
      <c r="I87" s="218" t="s">
        <v>14</v>
      </c>
      <c r="J87" s="650" t="s">
        <v>147</v>
      </c>
      <c r="K87" s="555" t="s">
        <v>66</v>
      </c>
      <c r="L87" s="47" t="s">
        <v>66</v>
      </c>
      <c r="M87" s="47" t="s">
        <v>66</v>
      </c>
      <c r="N87" s="33" t="s">
        <v>67</v>
      </c>
      <c r="O87" s="33"/>
      <c r="P87" s="33"/>
      <c r="Q87" s="33" t="s">
        <v>67</v>
      </c>
      <c r="R87" s="33"/>
      <c r="S87" s="136" t="s">
        <v>68</v>
      </c>
      <c r="T87" s="136" t="s">
        <v>66</v>
      </c>
      <c r="U87" s="240" t="s">
        <v>66</v>
      </c>
      <c r="V87" s="240"/>
    </row>
    <row r="88" ht="14.5" spans="1:22">
      <c r="A88" s="649">
        <v>84</v>
      </c>
      <c r="B88" s="28" t="s">
        <v>64</v>
      </c>
      <c r="C88" s="28" t="s">
        <v>84</v>
      </c>
      <c r="D88" s="651">
        <v>6000043167</v>
      </c>
      <c r="E88" s="28">
        <f t="shared" ref="E88:F88" si="2">232-224</f>
        <v>8</v>
      </c>
      <c r="F88" s="28">
        <f t="shared" si="2"/>
        <v>8</v>
      </c>
      <c r="G88" s="28">
        <v>0</v>
      </c>
      <c r="H88" s="78">
        <v>46188</v>
      </c>
      <c r="I88" s="94" t="s">
        <v>14</v>
      </c>
      <c r="J88" s="651" t="s">
        <v>148</v>
      </c>
      <c r="K88" s="522" t="s">
        <v>66</v>
      </c>
      <c r="L88" s="44" t="s">
        <v>66</v>
      </c>
      <c r="M88" s="44" t="s">
        <v>66</v>
      </c>
      <c r="N88" s="45" t="s">
        <v>67</v>
      </c>
      <c r="O88" s="45"/>
      <c r="P88" s="45"/>
      <c r="Q88" s="45" t="s">
        <v>67</v>
      </c>
      <c r="R88" s="45"/>
      <c r="S88" s="28" t="s">
        <v>68</v>
      </c>
      <c r="T88" s="28" t="s">
        <v>66</v>
      </c>
      <c r="U88" s="216" t="s">
        <v>66</v>
      </c>
      <c r="V88" s="216"/>
    </row>
    <row r="89" ht="14.5" spans="1:22">
      <c r="A89" s="649">
        <v>85</v>
      </c>
      <c r="B89" s="28" t="s">
        <v>64</v>
      </c>
      <c r="C89" s="28" t="s">
        <v>84</v>
      </c>
      <c r="D89" s="650">
        <v>6000043167</v>
      </c>
      <c r="E89" s="136">
        <v>1</v>
      </c>
      <c r="F89" s="136">
        <v>0</v>
      </c>
      <c r="G89" s="136">
        <v>1</v>
      </c>
      <c r="H89" s="375">
        <v>46188</v>
      </c>
      <c r="I89" s="218" t="s">
        <v>14</v>
      </c>
      <c r="J89" s="650">
        <v>516300010626233</v>
      </c>
      <c r="K89" s="258" t="s">
        <v>80</v>
      </c>
      <c r="L89" s="47" t="s">
        <v>81</v>
      </c>
      <c r="M89" s="33"/>
      <c r="N89" s="33" t="s">
        <v>67</v>
      </c>
      <c r="O89" s="33"/>
      <c r="P89" s="47" t="s">
        <v>82</v>
      </c>
      <c r="Q89" s="33" t="s">
        <v>67</v>
      </c>
      <c r="R89" s="33"/>
      <c r="S89" s="136" t="s">
        <v>68</v>
      </c>
      <c r="T89" s="136" t="s">
        <v>30</v>
      </c>
      <c r="U89" s="240" t="s">
        <v>13</v>
      </c>
      <c r="V89" s="240"/>
    </row>
    <row r="90" ht="14.5" spans="1:22">
      <c r="A90" s="649">
        <v>86</v>
      </c>
      <c r="B90" s="28" t="s">
        <v>64</v>
      </c>
      <c r="C90" s="28" t="s">
        <v>84</v>
      </c>
      <c r="D90" s="651">
        <v>6000043167</v>
      </c>
      <c r="E90" s="28">
        <v>4</v>
      </c>
      <c r="F90" s="28">
        <v>4</v>
      </c>
      <c r="G90" s="28">
        <v>0</v>
      </c>
      <c r="H90" s="78">
        <v>46188</v>
      </c>
      <c r="I90" s="94" t="s">
        <v>14</v>
      </c>
      <c r="J90" s="651" t="s">
        <v>149</v>
      </c>
      <c r="K90" s="522" t="s">
        <v>66</v>
      </c>
      <c r="L90" s="44" t="s">
        <v>66</v>
      </c>
      <c r="M90" s="44" t="s">
        <v>66</v>
      </c>
      <c r="N90" s="45" t="s">
        <v>67</v>
      </c>
      <c r="O90" s="45"/>
      <c r="P90" s="45"/>
      <c r="Q90" s="45" t="s">
        <v>67</v>
      </c>
      <c r="R90" s="45"/>
      <c r="S90" s="28" t="s">
        <v>68</v>
      </c>
      <c r="T90" s="28" t="s">
        <v>66</v>
      </c>
      <c r="U90" s="216" t="s">
        <v>66</v>
      </c>
      <c r="V90" s="216"/>
    </row>
    <row r="91" ht="14.5" spans="1:22">
      <c r="A91" s="649">
        <v>87</v>
      </c>
      <c r="B91" s="28" t="s">
        <v>64</v>
      </c>
      <c r="C91" s="28" t="s">
        <v>84</v>
      </c>
      <c r="D91" s="650">
        <v>6000043167</v>
      </c>
      <c r="E91" s="136">
        <v>1</v>
      </c>
      <c r="F91" s="136">
        <v>0</v>
      </c>
      <c r="G91" s="136">
        <v>1</v>
      </c>
      <c r="H91" s="375">
        <v>46188</v>
      </c>
      <c r="I91" s="218" t="s">
        <v>14</v>
      </c>
      <c r="J91" s="650">
        <v>516300010626238</v>
      </c>
      <c r="K91" s="258" t="s">
        <v>150</v>
      </c>
      <c r="L91" s="47" t="s">
        <v>81</v>
      </c>
      <c r="M91" s="33"/>
      <c r="N91" s="33" t="s">
        <v>67</v>
      </c>
      <c r="O91" s="33"/>
      <c r="P91" s="47" t="s">
        <v>82</v>
      </c>
      <c r="Q91" s="33" t="s">
        <v>67</v>
      </c>
      <c r="R91" s="33"/>
      <c r="S91" s="136" t="s">
        <v>68</v>
      </c>
      <c r="T91" s="136" t="s">
        <v>30</v>
      </c>
      <c r="U91" s="240" t="s">
        <v>13</v>
      </c>
      <c r="V91" s="240"/>
    </row>
    <row r="92" ht="14.5" spans="1:22">
      <c r="A92" s="649">
        <v>88</v>
      </c>
      <c r="B92" s="28" t="s">
        <v>64</v>
      </c>
      <c r="C92" s="28" t="s">
        <v>84</v>
      </c>
      <c r="D92" s="651">
        <v>6000043167</v>
      </c>
      <c r="E92" s="28">
        <f t="shared" ref="E92:F92" si="3">244-238</f>
        <v>6</v>
      </c>
      <c r="F92" s="28">
        <f t="shared" si="3"/>
        <v>6</v>
      </c>
      <c r="G92" s="28">
        <v>0</v>
      </c>
      <c r="H92" s="78">
        <v>46188</v>
      </c>
      <c r="I92" s="94" t="s">
        <v>14</v>
      </c>
      <c r="J92" s="651" t="s">
        <v>151</v>
      </c>
      <c r="K92" s="522" t="s">
        <v>66</v>
      </c>
      <c r="L92" s="44" t="s">
        <v>66</v>
      </c>
      <c r="M92" s="44" t="s">
        <v>66</v>
      </c>
      <c r="N92" s="45" t="s">
        <v>67</v>
      </c>
      <c r="O92" s="45"/>
      <c r="P92" s="45"/>
      <c r="Q92" s="45" t="s">
        <v>67</v>
      </c>
      <c r="R92" s="45"/>
      <c r="S92" s="28" t="s">
        <v>68</v>
      </c>
      <c r="T92" s="28" t="s">
        <v>66</v>
      </c>
      <c r="U92" s="216" t="s">
        <v>66</v>
      </c>
      <c r="V92" s="216"/>
    </row>
    <row r="93" ht="14.5" spans="1:22">
      <c r="A93" s="649">
        <v>89</v>
      </c>
      <c r="B93" s="28" t="s">
        <v>64</v>
      </c>
      <c r="C93" s="28" t="s">
        <v>84</v>
      </c>
      <c r="D93" s="650">
        <v>6000043167</v>
      </c>
      <c r="E93" s="136">
        <v>1</v>
      </c>
      <c r="F93" s="136">
        <v>1</v>
      </c>
      <c r="G93" s="136">
        <v>0</v>
      </c>
      <c r="H93" s="375">
        <v>46189</v>
      </c>
      <c r="I93" s="218" t="s">
        <v>14</v>
      </c>
      <c r="J93" s="650">
        <v>516300010626245</v>
      </c>
      <c r="K93" s="555" t="s">
        <v>66</v>
      </c>
      <c r="L93" s="47" t="s">
        <v>66</v>
      </c>
      <c r="M93" s="47" t="s">
        <v>66</v>
      </c>
      <c r="N93" s="33" t="s">
        <v>67</v>
      </c>
      <c r="O93" s="33"/>
      <c r="P93" s="33"/>
      <c r="Q93" s="33" t="s">
        <v>67</v>
      </c>
      <c r="R93" s="33"/>
      <c r="S93" s="136" t="s">
        <v>68</v>
      </c>
      <c r="T93" s="136" t="s">
        <v>66</v>
      </c>
      <c r="U93" s="240" t="s">
        <v>66</v>
      </c>
      <c r="V93" s="240"/>
    </row>
    <row r="94" ht="14.5" spans="1:22">
      <c r="A94" s="649">
        <v>90</v>
      </c>
      <c r="B94" s="28" t="s">
        <v>64</v>
      </c>
      <c r="C94" s="28" t="s">
        <v>84</v>
      </c>
      <c r="D94" s="651">
        <v>6000043167</v>
      </c>
      <c r="E94" s="28">
        <v>1</v>
      </c>
      <c r="F94" s="28">
        <v>0</v>
      </c>
      <c r="G94" s="28">
        <v>1</v>
      </c>
      <c r="H94" s="78">
        <v>46189</v>
      </c>
      <c r="I94" s="94" t="s">
        <v>14</v>
      </c>
      <c r="J94" s="651">
        <v>516300010626246</v>
      </c>
      <c r="K94" s="258" t="s">
        <v>75</v>
      </c>
      <c r="L94" s="44" t="s">
        <v>76</v>
      </c>
      <c r="M94" s="45"/>
      <c r="N94" s="45" t="s">
        <v>67</v>
      </c>
      <c r="O94" s="45"/>
      <c r="P94" s="44" t="s">
        <v>77</v>
      </c>
      <c r="Q94" s="45" t="s">
        <v>67</v>
      </c>
      <c r="R94" s="45"/>
      <c r="S94" s="28" t="s">
        <v>68</v>
      </c>
      <c r="T94" s="28" t="s">
        <v>78</v>
      </c>
      <c r="U94" s="216" t="s">
        <v>13</v>
      </c>
      <c r="V94" s="216"/>
    </row>
    <row r="95" ht="14.5" spans="1:22">
      <c r="A95" s="649">
        <v>91</v>
      </c>
      <c r="B95" s="28" t="s">
        <v>64</v>
      </c>
      <c r="C95" s="28" t="s">
        <v>84</v>
      </c>
      <c r="D95" s="650">
        <v>6000043167</v>
      </c>
      <c r="E95" s="136">
        <v>7</v>
      </c>
      <c r="F95" s="136">
        <v>7</v>
      </c>
      <c r="G95" s="136">
        <v>0</v>
      </c>
      <c r="H95" s="375">
        <v>46189</v>
      </c>
      <c r="I95" s="218" t="s">
        <v>14</v>
      </c>
      <c r="J95" s="650" t="s">
        <v>152</v>
      </c>
      <c r="K95" s="555" t="s">
        <v>66</v>
      </c>
      <c r="L95" s="47" t="s">
        <v>66</v>
      </c>
      <c r="M95" s="47" t="s">
        <v>66</v>
      </c>
      <c r="N95" s="33" t="s">
        <v>67</v>
      </c>
      <c r="O95" s="33"/>
      <c r="P95" s="33"/>
      <c r="Q95" s="33" t="s">
        <v>67</v>
      </c>
      <c r="R95" s="33"/>
      <c r="S95" s="136" t="s">
        <v>68</v>
      </c>
      <c r="T95" s="136" t="s">
        <v>66</v>
      </c>
      <c r="U95" s="240" t="s">
        <v>66</v>
      </c>
      <c r="V95" s="240"/>
    </row>
    <row r="96" ht="14.5" spans="1:22">
      <c r="A96" s="649">
        <v>92</v>
      </c>
      <c r="B96" s="28" t="s">
        <v>64</v>
      </c>
      <c r="C96" s="28" t="s">
        <v>84</v>
      </c>
      <c r="D96" s="651">
        <v>6000043167</v>
      </c>
      <c r="E96" s="28">
        <v>1</v>
      </c>
      <c r="F96" s="28">
        <v>0</v>
      </c>
      <c r="G96" s="28">
        <v>1</v>
      </c>
      <c r="H96" s="78">
        <v>46189</v>
      </c>
      <c r="I96" s="94" t="s">
        <v>14</v>
      </c>
      <c r="J96" s="651">
        <v>516300010626254</v>
      </c>
      <c r="K96" s="258" t="s">
        <v>75</v>
      </c>
      <c r="L96" s="44" t="s">
        <v>76</v>
      </c>
      <c r="M96" s="45"/>
      <c r="N96" s="45" t="s">
        <v>67</v>
      </c>
      <c r="O96" s="45"/>
      <c r="P96" s="44" t="s">
        <v>77</v>
      </c>
      <c r="Q96" s="45" t="s">
        <v>67</v>
      </c>
      <c r="R96" s="45"/>
      <c r="S96" s="28" t="s">
        <v>68</v>
      </c>
      <c r="T96" s="28" t="s">
        <v>78</v>
      </c>
      <c r="U96" s="216" t="s">
        <v>13</v>
      </c>
      <c r="V96" s="216"/>
    </row>
    <row r="97" ht="14.5" spans="1:22">
      <c r="A97" s="649">
        <v>93</v>
      </c>
      <c r="B97" s="28" t="s">
        <v>64</v>
      </c>
      <c r="C97" s="28" t="s">
        <v>84</v>
      </c>
      <c r="D97" s="650">
        <v>6000043167</v>
      </c>
      <c r="E97" s="136">
        <v>1</v>
      </c>
      <c r="F97" s="136">
        <v>1</v>
      </c>
      <c r="G97" s="136">
        <v>0</v>
      </c>
      <c r="H97" s="375">
        <v>46189</v>
      </c>
      <c r="I97" s="218" t="s">
        <v>14</v>
      </c>
      <c r="J97" s="650">
        <v>516300010626255</v>
      </c>
      <c r="K97" s="555" t="s">
        <v>66</v>
      </c>
      <c r="L97" s="47" t="s">
        <v>66</v>
      </c>
      <c r="M97" s="47" t="s">
        <v>66</v>
      </c>
      <c r="N97" s="33" t="s">
        <v>67</v>
      </c>
      <c r="O97" s="33"/>
      <c r="P97" s="33"/>
      <c r="Q97" s="33" t="s">
        <v>67</v>
      </c>
      <c r="R97" s="33"/>
      <c r="S97" s="136" t="s">
        <v>68</v>
      </c>
      <c r="T97" s="136" t="s">
        <v>66</v>
      </c>
      <c r="U97" s="240" t="s">
        <v>66</v>
      </c>
      <c r="V97" s="240"/>
    </row>
    <row r="98" ht="14.5" spans="1:22">
      <c r="A98" s="649">
        <v>94</v>
      </c>
      <c r="B98" s="28" t="s">
        <v>64</v>
      </c>
      <c r="C98" s="28" t="s">
        <v>84</v>
      </c>
      <c r="D98" s="651">
        <v>6000043167</v>
      </c>
      <c r="E98" s="28">
        <v>4</v>
      </c>
      <c r="F98" s="28">
        <v>4</v>
      </c>
      <c r="G98" s="28">
        <v>0</v>
      </c>
      <c r="H98" s="78">
        <v>46190</v>
      </c>
      <c r="I98" s="94" t="s">
        <v>14</v>
      </c>
      <c r="J98" s="651" t="s">
        <v>153</v>
      </c>
      <c r="K98" s="522" t="s">
        <v>66</v>
      </c>
      <c r="L98" s="44" t="s">
        <v>66</v>
      </c>
      <c r="M98" s="44" t="s">
        <v>66</v>
      </c>
      <c r="N98" s="45" t="s">
        <v>67</v>
      </c>
      <c r="O98" s="45"/>
      <c r="P98" s="45"/>
      <c r="Q98" s="45" t="s">
        <v>67</v>
      </c>
      <c r="R98" s="45"/>
      <c r="S98" s="28" t="s">
        <v>68</v>
      </c>
      <c r="T98" s="28" t="s">
        <v>66</v>
      </c>
      <c r="U98" s="216" t="s">
        <v>66</v>
      </c>
      <c r="V98" s="216"/>
    </row>
    <row r="99" ht="14.5" spans="1:22">
      <c r="A99" s="649">
        <v>95</v>
      </c>
      <c r="B99" s="28" t="s">
        <v>64</v>
      </c>
      <c r="C99" s="28" t="s">
        <v>84</v>
      </c>
      <c r="D99" s="650">
        <v>6000043167</v>
      </c>
      <c r="E99" s="136">
        <v>1</v>
      </c>
      <c r="F99" s="136">
        <v>0</v>
      </c>
      <c r="G99" s="136">
        <v>1</v>
      </c>
      <c r="H99" s="375">
        <v>46193</v>
      </c>
      <c r="I99" s="218" t="s">
        <v>14</v>
      </c>
      <c r="J99" s="650">
        <v>516300010626260</v>
      </c>
      <c r="K99" s="258" t="s">
        <v>85</v>
      </c>
      <c r="L99" s="47" t="s">
        <v>86</v>
      </c>
      <c r="M99" s="33"/>
      <c r="N99" s="33" t="s">
        <v>67</v>
      </c>
      <c r="O99" s="33"/>
      <c r="P99" s="47" t="s">
        <v>82</v>
      </c>
      <c r="Q99" s="33" t="s">
        <v>67</v>
      </c>
      <c r="R99" s="33"/>
      <c r="S99" s="136" t="s">
        <v>68</v>
      </c>
      <c r="T99" s="136" t="s">
        <v>78</v>
      </c>
      <c r="U99" s="240" t="s">
        <v>13</v>
      </c>
      <c r="V99" s="240"/>
    </row>
    <row r="100" ht="14.5" spans="1:22">
      <c r="A100" s="649">
        <v>96</v>
      </c>
      <c r="B100" s="28" t="s">
        <v>64</v>
      </c>
      <c r="C100" s="28" t="s">
        <v>84</v>
      </c>
      <c r="D100" s="651">
        <v>6000043167</v>
      </c>
      <c r="E100" s="28">
        <v>1</v>
      </c>
      <c r="F100" s="28">
        <v>0</v>
      </c>
      <c r="G100" s="28">
        <v>1</v>
      </c>
      <c r="H100" s="78">
        <v>46193</v>
      </c>
      <c r="I100" s="94" t="s">
        <v>14</v>
      </c>
      <c r="J100" s="651">
        <v>516300010626261</v>
      </c>
      <c r="K100" s="258" t="s">
        <v>85</v>
      </c>
      <c r="L100" s="44" t="s">
        <v>86</v>
      </c>
      <c r="M100" s="45"/>
      <c r="N100" s="45" t="s">
        <v>67</v>
      </c>
      <c r="O100" s="45"/>
      <c r="P100" s="44" t="s">
        <v>82</v>
      </c>
      <c r="Q100" s="45" t="s">
        <v>67</v>
      </c>
      <c r="R100" s="45"/>
      <c r="S100" s="28" t="s">
        <v>68</v>
      </c>
      <c r="T100" s="28" t="s">
        <v>78</v>
      </c>
      <c r="U100" s="216" t="s">
        <v>13</v>
      </c>
      <c r="V100" s="216"/>
    </row>
    <row r="101" ht="14.5" spans="1:22">
      <c r="A101" s="649">
        <v>97</v>
      </c>
      <c r="B101" s="28" t="s">
        <v>64</v>
      </c>
      <c r="C101" s="28" t="s">
        <v>84</v>
      </c>
      <c r="D101" s="650">
        <v>6000043167</v>
      </c>
      <c r="E101" s="136">
        <v>1</v>
      </c>
      <c r="F101" s="136">
        <v>1</v>
      </c>
      <c r="G101" s="136">
        <v>0</v>
      </c>
      <c r="H101" s="375">
        <v>46193</v>
      </c>
      <c r="I101" s="218" t="s">
        <v>14</v>
      </c>
      <c r="J101" s="650">
        <v>516300010626262</v>
      </c>
      <c r="K101" s="555" t="s">
        <v>66</v>
      </c>
      <c r="L101" s="47" t="s">
        <v>66</v>
      </c>
      <c r="M101" s="47" t="s">
        <v>66</v>
      </c>
      <c r="N101" s="33" t="s">
        <v>67</v>
      </c>
      <c r="O101" s="33"/>
      <c r="P101" s="33"/>
      <c r="Q101" s="33" t="s">
        <v>67</v>
      </c>
      <c r="R101" s="33"/>
      <c r="S101" s="136" t="s">
        <v>68</v>
      </c>
      <c r="T101" s="136" t="s">
        <v>66</v>
      </c>
      <c r="U101" s="240" t="s">
        <v>66</v>
      </c>
      <c r="V101" s="240"/>
    </row>
    <row r="102" ht="14.5" spans="1:22">
      <c r="A102" s="649">
        <v>98</v>
      </c>
      <c r="B102" s="28" t="s">
        <v>64</v>
      </c>
      <c r="C102" s="28" t="s">
        <v>84</v>
      </c>
      <c r="D102" s="651">
        <v>6000043167</v>
      </c>
      <c r="E102" s="28">
        <v>1</v>
      </c>
      <c r="F102" s="28">
        <v>0</v>
      </c>
      <c r="G102" s="28">
        <v>1</v>
      </c>
      <c r="H102" s="78">
        <v>46193</v>
      </c>
      <c r="I102" s="94" t="s">
        <v>14</v>
      </c>
      <c r="J102" s="651">
        <v>516300010626263</v>
      </c>
      <c r="K102" s="258" t="s">
        <v>85</v>
      </c>
      <c r="L102" s="44" t="s">
        <v>86</v>
      </c>
      <c r="M102" s="45"/>
      <c r="N102" s="45" t="s">
        <v>67</v>
      </c>
      <c r="O102" s="45"/>
      <c r="P102" s="44" t="s">
        <v>82</v>
      </c>
      <c r="Q102" s="45" t="s">
        <v>67</v>
      </c>
      <c r="R102" s="45"/>
      <c r="S102" s="28" t="s">
        <v>68</v>
      </c>
      <c r="T102" s="28" t="s">
        <v>78</v>
      </c>
      <c r="U102" s="216" t="s">
        <v>13</v>
      </c>
      <c r="V102" s="216"/>
    </row>
    <row r="103" ht="14.5" spans="1:22">
      <c r="A103" s="649">
        <v>99</v>
      </c>
      <c r="B103" s="28" t="s">
        <v>64</v>
      </c>
      <c r="C103" s="28" t="s">
        <v>84</v>
      </c>
      <c r="D103" s="650">
        <v>6000043167</v>
      </c>
      <c r="E103" s="136">
        <v>1</v>
      </c>
      <c r="F103" s="136">
        <v>0</v>
      </c>
      <c r="G103" s="136">
        <v>1</v>
      </c>
      <c r="H103" s="375">
        <v>46193</v>
      </c>
      <c r="I103" s="218" t="s">
        <v>14</v>
      </c>
      <c r="J103" s="650">
        <v>516300010626264</v>
      </c>
      <c r="K103" s="258" t="s">
        <v>85</v>
      </c>
      <c r="L103" s="47" t="s">
        <v>86</v>
      </c>
      <c r="M103" s="33"/>
      <c r="N103" s="33" t="s">
        <v>67</v>
      </c>
      <c r="O103" s="33"/>
      <c r="P103" s="47" t="s">
        <v>82</v>
      </c>
      <c r="Q103" s="33" t="s">
        <v>67</v>
      </c>
      <c r="R103" s="33"/>
      <c r="S103" s="136" t="s">
        <v>68</v>
      </c>
      <c r="T103" s="136" t="s">
        <v>78</v>
      </c>
      <c r="U103" s="240" t="s">
        <v>13</v>
      </c>
      <c r="V103" s="240"/>
    </row>
    <row r="104" ht="14.5" spans="1:22">
      <c r="A104" s="649">
        <v>100</v>
      </c>
      <c r="B104" s="28" t="s">
        <v>64</v>
      </c>
      <c r="C104" s="28" t="s">
        <v>84</v>
      </c>
      <c r="D104" s="651">
        <v>6000043167</v>
      </c>
      <c r="E104" s="28">
        <v>1</v>
      </c>
      <c r="F104" s="28">
        <v>1</v>
      </c>
      <c r="G104" s="28">
        <v>0</v>
      </c>
      <c r="H104" s="78">
        <v>46193</v>
      </c>
      <c r="I104" s="94" t="s">
        <v>14</v>
      </c>
      <c r="J104" s="651">
        <v>516300010626265</v>
      </c>
      <c r="K104" s="522" t="s">
        <v>66</v>
      </c>
      <c r="L104" s="44" t="s">
        <v>66</v>
      </c>
      <c r="M104" s="44" t="s">
        <v>66</v>
      </c>
      <c r="N104" s="45" t="s">
        <v>67</v>
      </c>
      <c r="O104" s="45"/>
      <c r="P104" s="45"/>
      <c r="Q104" s="45" t="s">
        <v>67</v>
      </c>
      <c r="R104" s="45"/>
      <c r="S104" s="28" t="s">
        <v>68</v>
      </c>
      <c r="T104" s="28" t="s">
        <v>66</v>
      </c>
      <c r="U104" s="216" t="s">
        <v>66</v>
      </c>
      <c r="V104" s="216"/>
    </row>
    <row r="105" ht="14.5" spans="1:22">
      <c r="A105" s="649">
        <v>101</v>
      </c>
      <c r="B105" s="28" t="s">
        <v>64</v>
      </c>
      <c r="C105" s="28" t="s">
        <v>84</v>
      </c>
      <c r="D105" s="650">
        <v>6000043167</v>
      </c>
      <c r="E105" s="136">
        <v>1</v>
      </c>
      <c r="F105" s="136">
        <v>0</v>
      </c>
      <c r="G105" s="136">
        <v>1</v>
      </c>
      <c r="H105" s="375">
        <v>46193</v>
      </c>
      <c r="I105" s="218" t="s">
        <v>14</v>
      </c>
      <c r="J105" s="650">
        <v>516300010626266</v>
      </c>
      <c r="K105" s="258" t="s">
        <v>125</v>
      </c>
      <c r="L105" s="47" t="s">
        <v>94</v>
      </c>
      <c r="M105" s="33"/>
      <c r="N105" s="33" t="s">
        <v>67</v>
      </c>
      <c r="O105" s="33"/>
      <c r="P105" s="47" t="s">
        <v>95</v>
      </c>
      <c r="Q105" s="33" t="s">
        <v>67</v>
      </c>
      <c r="R105" s="33"/>
      <c r="S105" s="136" t="s">
        <v>68</v>
      </c>
      <c r="T105" s="136" t="s">
        <v>26</v>
      </c>
      <c r="U105" s="240" t="s">
        <v>29</v>
      </c>
      <c r="V105" s="240"/>
    </row>
    <row r="106" ht="14.5" spans="1:22">
      <c r="A106" s="649">
        <v>103</v>
      </c>
      <c r="B106" s="28" t="s">
        <v>64</v>
      </c>
      <c r="C106" s="28" t="s">
        <v>84</v>
      </c>
      <c r="D106" s="651">
        <v>6000043167</v>
      </c>
      <c r="E106" s="28">
        <v>1</v>
      </c>
      <c r="F106" s="28">
        <v>0</v>
      </c>
      <c r="G106" s="28">
        <v>1</v>
      </c>
      <c r="H106" s="78">
        <v>46193</v>
      </c>
      <c r="I106" s="94" t="s">
        <v>14</v>
      </c>
      <c r="J106" s="651">
        <v>516300010626267</v>
      </c>
      <c r="K106" s="258" t="s">
        <v>154</v>
      </c>
      <c r="L106" s="44" t="s">
        <v>86</v>
      </c>
      <c r="M106" s="45"/>
      <c r="N106" s="45" t="s">
        <v>67</v>
      </c>
      <c r="O106" s="45"/>
      <c r="P106" s="44" t="s">
        <v>122</v>
      </c>
      <c r="Q106" s="45" t="s">
        <v>67</v>
      </c>
      <c r="R106" s="45"/>
      <c r="S106" s="28" t="s">
        <v>68</v>
      </c>
      <c r="T106" s="28" t="s">
        <v>113</v>
      </c>
      <c r="U106" s="216" t="s">
        <v>13</v>
      </c>
      <c r="V106" s="216"/>
    </row>
    <row r="107" ht="14.5" spans="1:22">
      <c r="A107" s="649">
        <v>104</v>
      </c>
      <c r="B107" s="28" t="s">
        <v>64</v>
      </c>
      <c r="C107" s="28" t="s">
        <v>84</v>
      </c>
      <c r="D107" s="650">
        <v>6000043167</v>
      </c>
      <c r="E107" s="136">
        <v>2</v>
      </c>
      <c r="F107" s="136">
        <v>2</v>
      </c>
      <c r="G107" s="136">
        <v>0</v>
      </c>
      <c r="H107" s="375">
        <v>46193</v>
      </c>
      <c r="I107" s="218" t="s">
        <v>14</v>
      </c>
      <c r="J107" s="650" t="s">
        <v>155</v>
      </c>
      <c r="K107" s="555" t="s">
        <v>66</v>
      </c>
      <c r="L107" s="47" t="s">
        <v>66</v>
      </c>
      <c r="M107" s="47" t="s">
        <v>66</v>
      </c>
      <c r="N107" s="33" t="s">
        <v>67</v>
      </c>
      <c r="O107" s="33"/>
      <c r="P107" s="33"/>
      <c r="Q107" s="33" t="s">
        <v>67</v>
      </c>
      <c r="R107" s="33"/>
      <c r="S107" s="136" t="s">
        <v>68</v>
      </c>
      <c r="T107" s="136" t="s">
        <v>66</v>
      </c>
      <c r="U107" s="240" t="s">
        <v>66</v>
      </c>
      <c r="V107" s="240"/>
    </row>
    <row r="108" ht="14.5" spans="1:22">
      <c r="A108" s="649">
        <v>105</v>
      </c>
      <c r="B108" s="28" t="s">
        <v>64</v>
      </c>
      <c r="C108" s="28" t="s">
        <v>84</v>
      </c>
      <c r="D108" s="651">
        <v>6000043167</v>
      </c>
      <c r="E108" s="28">
        <v>1</v>
      </c>
      <c r="F108" s="28">
        <v>0</v>
      </c>
      <c r="G108" s="28">
        <v>1</v>
      </c>
      <c r="H108" s="78">
        <v>46193</v>
      </c>
      <c r="I108" s="94" t="s">
        <v>14</v>
      </c>
      <c r="J108" s="651">
        <v>516300010626270</v>
      </c>
      <c r="K108" s="258" t="s">
        <v>156</v>
      </c>
      <c r="L108" s="44" t="s">
        <v>86</v>
      </c>
      <c r="M108" s="45"/>
      <c r="N108" s="45" t="s">
        <v>67</v>
      </c>
      <c r="O108" s="45"/>
      <c r="P108" s="44" t="s">
        <v>122</v>
      </c>
      <c r="Q108" s="45" t="s">
        <v>67</v>
      </c>
      <c r="R108" s="45"/>
      <c r="S108" s="28" t="s">
        <v>68</v>
      </c>
      <c r="T108" s="28" t="s">
        <v>113</v>
      </c>
      <c r="U108" s="216" t="s">
        <v>13</v>
      </c>
      <c r="V108" s="216"/>
    </row>
    <row r="109" ht="14.5" spans="1:22">
      <c r="A109" s="649">
        <v>106</v>
      </c>
      <c r="B109" s="28" t="s">
        <v>64</v>
      </c>
      <c r="C109" s="28" t="s">
        <v>84</v>
      </c>
      <c r="D109" s="650">
        <v>6000043167</v>
      </c>
      <c r="E109" s="136">
        <v>1</v>
      </c>
      <c r="F109" s="136">
        <v>0</v>
      </c>
      <c r="G109" s="136">
        <v>1</v>
      </c>
      <c r="H109" s="375">
        <v>46193</v>
      </c>
      <c r="I109" s="218" t="s">
        <v>14</v>
      </c>
      <c r="J109" s="650">
        <v>516300010626270</v>
      </c>
      <c r="K109" s="258" t="s">
        <v>97</v>
      </c>
      <c r="L109" s="47" t="s">
        <v>86</v>
      </c>
      <c r="M109" s="33"/>
      <c r="N109" s="33" t="s">
        <v>67</v>
      </c>
      <c r="O109" s="33"/>
      <c r="P109" s="47" t="s">
        <v>82</v>
      </c>
      <c r="Q109" s="33" t="s">
        <v>67</v>
      </c>
      <c r="R109" s="33"/>
      <c r="S109" s="136" t="s">
        <v>68</v>
      </c>
      <c r="T109" s="136" t="s">
        <v>78</v>
      </c>
      <c r="U109" s="240" t="s">
        <v>13</v>
      </c>
      <c r="V109" s="240"/>
    </row>
    <row r="110" ht="14.5" spans="1:22">
      <c r="A110" s="649">
        <v>107</v>
      </c>
      <c r="B110" s="28" t="s">
        <v>64</v>
      </c>
      <c r="C110" s="28" t="s">
        <v>84</v>
      </c>
      <c r="D110" s="651">
        <v>6000043167</v>
      </c>
      <c r="E110" s="28">
        <v>1</v>
      </c>
      <c r="F110" s="28">
        <v>0</v>
      </c>
      <c r="G110" s="28">
        <v>1</v>
      </c>
      <c r="H110" s="78">
        <v>46193</v>
      </c>
      <c r="I110" s="94" t="s">
        <v>14</v>
      </c>
      <c r="J110" s="651">
        <v>516300010626271</v>
      </c>
      <c r="K110" s="258" t="s">
        <v>80</v>
      </c>
      <c r="L110" s="44" t="s">
        <v>81</v>
      </c>
      <c r="M110" s="45"/>
      <c r="N110" s="45" t="s">
        <v>67</v>
      </c>
      <c r="O110" s="45"/>
      <c r="P110" s="44" t="s">
        <v>82</v>
      </c>
      <c r="Q110" s="45" t="s">
        <v>67</v>
      </c>
      <c r="R110" s="45"/>
      <c r="S110" s="28" t="s">
        <v>68</v>
      </c>
      <c r="T110" s="28" t="s">
        <v>30</v>
      </c>
      <c r="U110" s="216" t="s">
        <v>13</v>
      </c>
      <c r="V110" s="216"/>
    </row>
    <row r="111" ht="14.5" spans="1:22">
      <c r="A111" s="649">
        <v>108</v>
      </c>
      <c r="B111" s="28" t="s">
        <v>64</v>
      </c>
      <c r="C111" s="28" t="s">
        <v>84</v>
      </c>
      <c r="D111" s="650">
        <v>6000043167</v>
      </c>
      <c r="E111" s="136">
        <v>4</v>
      </c>
      <c r="F111" s="136">
        <v>4</v>
      </c>
      <c r="G111" s="136">
        <v>0</v>
      </c>
      <c r="H111" s="375">
        <v>46195</v>
      </c>
      <c r="I111" s="218" t="s">
        <v>14</v>
      </c>
      <c r="J111" s="650" t="s">
        <v>157</v>
      </c>
      <c r="K111" s="555" t="s">
        <v>66</v>
      </c>
      <c r="L111" s="47" t="s">
        <v>66</v>
      </c>
      <c r="M111" s="47" t="s">
        <v>66</v>
      </c>
      <c r="N111" s="33" t="s">
        <v>67</v>
      </c>
      <c r="O111" s="33"/>
      <c r="P111" s="33"/>
      <c r="Q111" s="33" t="s">
        <v>67</v>
      </c>
      <c r="R111" s="33"/>
      <c r="S111" s="136" t="s">
        <v>68</v>
      </c>
      <c r="T111" s="136" t="s">
        <v>66</v>
      </c>
      <c r="U111" s="240" t="s">
        <v>66</v>
      </c>
      <c r="V111" s="240"/>
    </row>
    <row r="112" ht="14.5" spans="1:22">
      <c r="A112" s="649">
        <v>109</v>
      </c>
      <c r="B112" s="28" t="s">
        <v>64</v>
      </c>
      <c r="C112" s="28" t="s">
        <v>84</v>
      </c>
      <c r="D112" s="651">
        <v>6000043167</v>
      </c>
      <c r="E112" s="28">
        <v>1</v>
      </c>
      <c r="F112" s="28">
        <v>0</v>
      </c>
      <c r="G112" s="28">
        <v>1</v>
      </c>
      <c r="H112" s="78">
        <v>46195</v>
      </c>
      <c r="I112" s="94" t="s">
        <v>14</v>
      </c>
      <c r="J112" s="651">
        <v>516300010626276</v>
      </c>
      <c r="K112" s="258" t="s">
        <v>158</v>
      </c>
      <c r="L112" s="44" t="s">
        <v>86</v>
      </c>
      <c r="M112" s="45"/>
      <c r="N112" s="45" t="s">
        <v>67</v>
      </c>
      <c r="O112" s="45"/>
      <c r="P112" s="44" t="s">
        <v>82</v>
      </c>
      <c r="Q112" s="45" t="s">
        <v>67</v>
      </c>
      <c r="R112" s="45"/>
      <c r="S112" s="28" t="s">
        <v>68</v>
      </c>
      <c r="T112" s="28" t="s">
        <v>78</v>
      </c>
      <c r="U112" s="216" t="s">
        <v>13</v>
      </c>
      <c r="V112" s="216"/>
    </row>
    <row r="113" ht="14.5" spans="1:22">
      <c r="A113" s="649">
        <v>110</v>
      </c>
      <c r="B113" s="28" t="s">
        <v>64</v>
      </c>
      <c r="C113" s="28" t="s">
        <v>84</v>
      </c>
      <c r="D113" s="650">
        <v>6000043167</v>
      </c>
      <c r="E113" s="136">
        <v>1</v>
      </c>
      <c r="F113" s="136">
        <v>0</v>
      </c>
      <c r="G113" s="136">
        <v>1</v>
      </c>
      <c r="H113" s="375">
        <v>46195</v>
      </c>
      <c r="I113" s="218" t="s">
        <v>14</v>
      </c>
      <c r="J113" s="650">
        <v>516300010626276</v>
      </c>
      <c r="K113" s="258" t="s">
        <v>75</v>
      </c>
      <c r="L113" s="47" t="s">
        <v>76</v>
      </c>
      <c r="M113" s="33"/>
      <c r="N113" s="33" t="s">
        <v>67</v>
      </c>
      <c r="O113" s="33"/>
      <c r="P113" s="47" t="s">
        <v>77</v>
      </c>
      <c r="Q113" s="33" t="s">
        <v>67</v>
      </c>
      <c r="R113" s="33"/>
      <c r="S113" s="136" t="s">
        <v>68</v>
      </c>
      <c r="T113" s="136" t="s">
        <v>78</v>
      </c>
      <c r="U113" s="240" t="s">
        <v>13</v>
      </c>
      <c r="V113" s="240"/>
    </row>
    <row r="114" ht="14.5" spans="1:22">
      <c r="A114" s="649">
        <v>111</v>
      </c>
      <c r="B114" s="28" t="s">
        <v>64</v>
      </c>
      <c r="C114" s="28" t="s">
        <v>84</v>
      </c>
      <c r="D114" s="651">
        <v>6000043167</v>
      </c>
      <c r="E114" s="28">
        <v>1</v>
      </c>
      <c r="F114" s="28">
        <v>0</v>
      </c>
      <c r="G114" s="28">
        <v>1</v>
      </c>
      <c r="H114" s="78">
        <v>46195</v>
      </c>
      <c r="I114" s="94" t="s">
        <v>14</v>
      </c>
      <c r="J114" s="651">
        <v>516300010626277</v>
      </c>
      <c r="K114" s="258" t="s">
        <v>85</v>
      </c>
      <c r="L114" s="44" t="s">
        <v>86</v>
      </c>
      <c r="M114" s="45"/>
      <c r="N114" s="45" t="s">
        <v>67</v>
      </c>
      <c r="O114" s="45"/>
      <c r="P114" s="44" t="s">
        <v>82</v>
      </c>
      <c r="Q114" s="45" t="s">
        <v>67</v>
      </c>
      <c r="R114" s="45"/>
      <c r="S114" s="28" t="s">
        <v>68</v>
      </c>
      <c r="T114" s="28" t="s">
        <v>78</v>
      </c>
      <c r="U114" s="216" t="s">
        <v>13</v>
      </c>
      <c r="V114" s="216"/>
    </row>
    <row r="115" ht="14.5" spans="1:22">
      <c r="A115" s="649">
        <v>112</v>
      </c>
      <c r="B115" s="28" t="s">
        <v>64</v>
      </c>
      <c r="C115" s="28" t="s">
        <v>84</v>
      </c>
      <c r="D115" s="650">
        <v>6000043167</v>
      </c>
      <c r="E115" s="136">
        <v>1</v>
      </c>
      <c r="F115" s="136">
        <v>1</v>
      </c>
      <c r="G115" s="136">
        <v>0</v>
      </c>
      <c r="H115" s="375">
        <v>46195</v>
      </c>
      <c r="I115" s="218" t="s">
        <v>14</v>
      </c>
      <c r="J115" s="650">
        <v>516300010626278</v>
      </c>
      <c r="K115" s="555" t="s">
        <v>66</v>
      </c>
      <c r="L115" s="47" t="s">
        <v>66</v>
      </c>
      <c r="M115" s="47" t="s">
        <v>66</v>
      </c>
      <c r="N115" s="33" t="s">
        <v>67</v>
      </c>
      <c r="O115" s="33"/>
      <c r="P115" s="33"/>
      <c r="Q115" s="33" t="s">
        <v>67</v>
      </c>
      <c r="R115" s="33"/>
      <c r="S115" s="136" t="s">
        <v>68</v>
      </c>
      <c r="T115" s="136" t="s">
        <v>66</v>
      </c>
      <c r="U115" s="240" t="s">
        <v>66</v>
      </c>
      <c r="V115" s="240"/>
    </row>
    <row r="116" ht="14.5" spans="1:22">
      <c r="A116" s="649">
        <v>113</v>
      </c>
      <c r="B116" s="28" t="s">
        <v>64</v>
      </c>
      <c r="C116" s="28" t="s">
        <v>84</v>
      </c>
      <c r="D116" s="651">
        <v>6000043167</v>
      </c>
      <c r="E116" s="28">
        <v>1</v>
      </c>
      <c r="F116" s="28">
        <v>0</v>
      </c>
      <c r="G116" s="28">
        <v>1</v>
      </c>
      <c r="H116" s="78">
        <v>46195</v>
      </c>
      <c r="I116" s="94" t="s">
        <v>14</v>
      </c>
      <c r="J116" s="651">
        <v>516300010626279</v>
      </c>
      <c r="K116" s="258" t="s">
        <v>75</v>
      </c>
      <c r="L116" s="44" t="s">
        <v>76</v>
      </c>
      <c r="M116" s="45"/>
      <c r="N116" s="45" t="s">
        <v>67</v>
      </c>
      <c r="O116" s="45"/>
      <c r="P116" s="44" t="s">
        <v>77</v>
      </c>
      <c r="Q116" s="45" t="s">
        <v>67</v>
      </c>
      <c r="R116" s="45"/>
      <c r="S116" s="28" t="s">
        <v>68</v>
      </c>
      <c r="T116" s="28" t="s">
        <v>78</v>
      </c>
      <c r="U116" s="216" t="s">
        <v>13</v>
      </c>
      <c r="V116" s="216"/>
    </row>
    <row r="117" ht="14.5" spans="1:22">
      <c r="A117" s="649">
        <v>114</v>
      </c>
      <c r="B117" s="28" t="s">
        <v>64</v>
      </c>
      <c r="C117" s="28" t="s">
        <v>84</v>
      </c>
      <c r="D117" s="650">
        <v>6000043167</v>
      </c>
      <c r="E117" s="136">
        <v>5</v>
      </c>
      <c r="F117" s="136">
        <v>5</v>
      </c>
      <c r="G117" s="136">
        <v>0</v>
      </c>
      <c r="H117" s="375">
        <v>46195</v>
      </c>
      <c r="I117" s="218" t="s">
        <v>14</v>
      </c>
      <c r="J117" s="650" t="s">
        <v>159</v>
      </c>
      <c r="K117" s="555" t="s">
        <v>66</v>
      </c>
      <c r="L117" s="47" t="s">
        <v>66</v>
      </c>
      <c r="M117" s="47" t="s">
        <v>66</v>
      </c>
      <c r="N117" s="33" t="s">
        <v>67</v>
      </c>
      <c r="O117" s="33"/>
      <c r="P117" s="33"/>
      <c r="Q117" s="33" t="s">
        <v>67</v>
      </c>
      <c r="R117" s="33"/>
      <c r="S117" s="136" t="s">
        <v>68</v>
      </c>
      <c r="T117" s="136" t="s">
        <v>66</v>
      </c>
      <c r="U117" s="240" t="s">
        <v>66</v>
      </c>
      <c r="V117" s="240"/>
    </row>
    <row r="118" ht="14.5" spans="1:22">
      <c r="A118" s="649">
        <v>115</v>
      </c>
      <c r="B118" s="28" t="s">
        <v>64</v>
      </c>
      <c r="C118" s="28" t="s">
        <v>160</v>
      </c>
      <c r="D118" s="651">
        <v>6000043167</v>
      </c>
      <c r="E118" s="28">
        <v>1</v>
      </c>
      <c r="F118" s="28">
        <v>0</v>
      </c>
      <c r="G118" s="28">
        <v>1</v>
      </c>
      <c r="H118" s="78">
        <v>46196</v>
      </c>
      <c r="I118" s="94" t="s">
        <v>14</v>
      </c>
      <c r="J118" s="651">
        <v>516300010626285</v>
      </c>
      <c r="K118" s="258" t="s">
        <v>80</v>
      </c>
      <c r="L118" s="44" t="s">
        <v>81</v>
      </c>
      <c r="M118" s="45"/>
      <c r="N118" s="45" t="s">
        <v>67</v>
      </c>
      <c r="O118" s="45"/>
      <c r="P118" s="44" t="s">
        <v>82</v>
      </c>
      <c r="Q118" s="45" t="s">
        <v>67</v>
      </c>
      <c r="R118" s="45"/>
      <c r="S118" s="28" t="s">
        <v>68</v>
      </c>
      <c r="T118" s="28" t="s">
        <v>30</v>
      </c>
      <c r="U118" s="216" t="s">
        <v>13</v>
      </c>
      <c r="V118" s="216"/>
    </row>
    <row r="119" ht="14.5" spans="1:22">
      <c r="A119" s="649">
        <v>116</v>
      </c>
      <c r="B119" s="28" t="s">
        <v>64</v>
      </c>
      <c r="C119" s="28" t="s">
        <v>160</v>
      </c>
      <c r="D119" s="650">
        <v>6000043167</v>
      </c>
      <c r="E119" s="136">
        <v>1</v>
      </c>
      <c r="F119" s="136">
        <v>1</v>
      </c>
      <c r="G119" s="136">
        <v>0</v>
      </c>
      <c r="H119" s="375">
        <v>46196</v>
      </c>
      <c r="I119" s="218" t="s">
        <v>14</v>
      </c>
      <c r="J119" s="650">
        <v>516300010626286</v>
      </c>
      <c r="K119" s="555" t="s">
        <v>66</v>
      </c>
      <c r="L119" s="47" t="s">
        <v>66</v>
      </c>
      <c r="M119" s="47" t="s">
        <v>66</v>
      </c>
      <c r="N119" s="33" t="s">
        <v>67</v>
      </c>
      <c r="O119" s="33"/>
      <c r="P119" s="33"/>
      <c r="Q119" s="33" t="s">
        <v>67</v>
      </c>
      <c r="R119" s="33"/>
      <c r="S119" s="136" t="s">
        <v>68</v>
      </c>
      <c r="T119" s="136" t="s">
        <v>66</v>
      </c>
      <c r="U119" s="240" t="s">
        <v>66</v>
      </c>
      <c r="V119" s="240"/>
    </row>
    <row r="120" ht="14.5" spans="1:22">
      <c r="A120" s="649">
        <v>117</v>
      </c>
      <c r="B120" s="28" t="s">
        <v>64</v>
      </c>
      <c r="C120" s="28" t="s">
        <v>160</v>
      </c>
      <c r="D120" s="651">
        <v>6000043167</v>
      </c>
      <c r="E120" s="28">
        <v>1</v>
      </c>
      <c r="F120" s="28">
        <v>0</v>
      </c>
      <c r="G120" s="28">
        <v>1</v>
      </c>
      <c r="H120" s="78">
        <v>46196</v>
      </c>
      <c r="I120" s="94" t="s">
        <v>14</v>
      </c>
      <c r="J120" s="651">
        <v>516300010626287</v>
      </c>
      <c r="K120" s="258" t="s">
        <v>161</v>
      </c>
      <c r="L120" s="44" t="s">
        <v>81</v>
      </c>
      <c r="M120" s="45"/>
      <c r="N120" s="45" t="s">
        <v>67</v>
      </c>
      <c r="O120" s="45"/>
      <c r="P120" s="44" t="s">
        <v>82</v>
      </c>
      <c r="Q120" s="45" t="s">
        <v>67</v>
      </c>
      <c r="R120" s="45"/>
      <c r="S120" s="28" t="s">
        <v>68</v>
      </c>
      <c r="T120" s="28" t="s">
        <v>30</v>
      </c>
      <c r="U120" s="216" t="s">
        <v>13</v>
      </c>
      <c r="V120" s="216"/>
    </row>
    <row r="121" ht="14.5" spans="1:22">
      <c r="A121" s="649">
        <v>118</v>
      </c>
      <c r="B121" s="28" t="s">
        <v>64</v>
      </c>
      <c r="C121" s="28" t="s">
        <v>160</v>
      </c>
      <c r="D121" s="650">
        <v>6000043167</v>
      </c>
      <c r="E121" s="136">
        <v>1</v>
      </c>
      <c r="F121" s="136">
        <v>0</v>
      </c>
      <c r="G121" s="136">
        <v>1</v>
      </c>
      <c r="H121" s="375">
        <v>46196</v>
      </c>
      <c r="I121" s="218" t="s">
        <v>14</v>
      </c>
      <c r="J121" s="650">
        <v>516300010626288</v>
      </c>
      <c r="K121" s="258" t="s">
        <v>162</v>
      </c>
      <c r="L121" s="47" t="s">
        <v>86</v>
      </c>
      <c r="M121" s="33"/>
      <c r="N121" s="33" t="s">
        <v>67</v>
      </c>
      <c r="O121" s="33"/>
      <c r="P121" s="47" t="s">
        <v>122</v>
      </c>
      <c r="Q121" s="33" t="s">
        <v>67</v>
      </c>
      <c r="R121" s="33"/>
      <c r="S121" s="136" t="s">
        <v>68</v>
      </c>
      <c r="T121" s="136" t="s">
        <v>113</v>
      </c>
      <c r="U121" s="240" t="s">
        <v>13</v>
      </c>
      <c r="V121" s="240"/>
    </row>
    <row r="122" ht="14.5" spans="1:22">
      <c r="A122" s="649">
        <v>119</v>
      </c>
      <c r="B122" s="28" t="s">
        <v>64</v>
      </c>
      <c r="C122" s="28" t="s">
        <v>160</v>
      </c>
      <c r="D122" s="651">
        <v>6000043167</v>
      </c>
      <c r="E122" s="28">
        <v>6</v>
      </c>
      <c r="F122" s="28">
        <v>6</v>
      </c>
      <c r="G122" s="28">
        <v>0</v>
      </c>
      <c r="H122" s="78">
        <v>46196</v>
      </c>
      <c r="I122" s="94" t="s">
        <v>14</v>
      </c>
      <c r="J122" s="651" t="s">
        <v>163</v>
      </c>
      <c r="K122" s="522" t="s">
        <v>66</v>
      </c>
      <c r="L122" s="44" t="s">
        <v>66</v>
      </c>
      <c r="M122" s="44" t="s">
        <v>66</v>
      </c>
      <c r="N122" s="45" t="s">
        <v>67</v>
      </c>
      <c r="O122" s="45"/>
      <c r="P122" s="45"/>
      <c r="Q122" s="45" t="s">
        <v>67</v>
      </c>
      <c r="R122" s="45"/>
      <c r="S122" s="28" t="s">
        <v>68</v>
      </c>
      <c r="T122" s="28" t="s">
        <v>66</v>
      </c>
      <c r="U122" s="216" t="s">
        <v>66</v>
      </c>
      <c r="V122" s="216"/>
    </row>
    <row r="123" ht="14.5" spans="1:22">
      <c r="A123" s="649">
        <v>120</v>
      </c>
      <c r="B123" s="28" t="s">
        <v>64</v>
      </c>
      <c r="C123" s="28" t="s">
        <v>160</v>
      </c>
      <c r="D123" s="650">
        <v>6000043167</v>
      </c>
      <c r="E123" s="136">
        <v>1</v>
      </c>
      <c r="F123" s="136">
        <v>0</v>
      </c>
      <c r="G123" s="136">
        <v>1</v>
      </c>
      <c r="H123" s="375">
        <v>46196</v>
      </c>
      <c r="I123" s="218" t="s">
        <v>14</v>
      </c>
      <c r="J123" s="650">
        <v>516300010626295</v>
      </c>
      <c r="K123" s="258" t="s">
        <v>164</v>
      </c>
      <c r="L123" s="47" t="s">
        <v>81</v>
      </c>
      <c r="M123" s="33"/>
      <c r="N123" s="33" t="s">
        <v>67</v>
      </c>
      <c r="O123" s="33"/>
      <c r="P123" s="47" t="s">
        <v>82</v>
      </c>
      <c r="Q123" s="33" t="s">
        <v>67</v>
      </c>
      <c r="R123" s="33"/>
      <c r="S123" s="136" t="s">
        <v>68</v>
      </c>
      <c r="T123" s="136" t="s">
        <v>30</v>
      </c>
      <c r="U123" s="240" t="s">
        <v>13</v>
      </c>
      <c r="V123" s="240"/>
    </row>
    <row r="124" ht="14.5" spans="1:22">
      <c r="A124" s="649">
        <v>121</v>
      </c>
      <c r="B124" s="28" t="s">
        <v>64</v>
      </c>
      <c r="C124" s="28" t="s">
        <v>160</v>
      </c>
      <c r="D124" s="651">
        <v>6000043167</v>
      </c>
      <c r="E124" s="28">
        <v>2</v>
      </c>
      <c r="F124" s="28">
        <v>2</v>
      </c>
      <c r="G124" s="28">
        <v>0</v>
      </c>
      <c r="H124" s="78">
        <v>46196</v>
      </c>
      <c r="I124" s="94" t="s">
        <v>14</v>
      </c>
      <c r="J124" s="651" t="s">
        <v>165</v>
      </c>
      <c r="K124" s="522" t="s">
        <v>66</v>
      </c>
      <c r="L124" s="44" t="s">
        <v>66</v>
      </c>
      <c r="M124" s="44" t="s">
        <v>66</v>
      </c>
      <c r="N124" s="45" t="s">
        <v>67</v>
      </c>
      <c r="O124" s="45"/>
      <c r="P124" s="45"/>
      <c r="Q124" s="45" t="s">
        <v>67</v>
      </c>
      <c r="R124" s="45"/>
      <c r="S124" s="28" t="s">
        <v>68</v>
      </c>
      <c r="T124" s="28" t="s">
        <v>66</v>
      </c>
      <c r="U124" s="216" t="s">
        <v>66</v>
      </c>
      <c r="V124" s="216"/>
    </row>
    <row r="125" ht="14.5" spans="1:22">
      <c r="A125" s="649">
        <v>122</v>
      </c>
      <c r="B125" s="28" t="s">
        <v>64</v>
      </c>
      <c r="C125" s="28" t="s">
        <v>160</v>
      </c>
      <c r="D125" s="650">
        <v>6000043167</v>
      </c>
      <c r="E125" s="136">
        <v>1</v>
      </c>
      <c r="F125" s="136">
        <v>0</v>
      </c>
      <c r="G125" s="136">
        <v>1</v>
      </c>
      <c r="H125" s="375">
        <v>46196</v>
      </c>
      <c r="I125" s="218" t="s">
        <v>14</v>
      </c>
      <c r="J125" s="650">
        <v>516300010626298</v>
      </c>
      <c r="K125" s="258" t="s">
        <v>164</v>
      </c>
      <c r="L125" s="47" t="s">
        <v>81</v>
      </c>
      <c r="M125" s="33"/>
      <c r="N125" s="33" t="s">
        <v>67</v>
      </c>
      <c r="O125" s="33"/>
      <c r="P125" s="47" t="s">
        <v>82</v>
      </c>
      <c r="Q125" s="33" t="s">
        <v>67</v>
      </c>
      <c r="R125" s="33"/>
      <c r="S125" s="136" t="s">
        <v>68</v>
      </c>
      <c r="T125" s="136" t="s">
        <v>30</v>
      </c>
      <c r="U125" s="240" t="s">
        <v>13</v>
      </c>
      <c r="V125" s="240"/>
    </row>
    <row r="126" ht="14.5" spans="1:22">
      <c r="A126" s="649">
        <v>123</v>
      </c>
      <c r="B126" s="28" t="s">
        <v>64</v>
      </c>
      <c r="C126" s="28" t="s">
        <v>160</v>
      </c>
      <c r="D126" s="651">
        <v>6000043167</v>
      </c>
      <c r="E126" s="28">
        <v>2</v>
      </c>
      <c r="F126" s="28">
        <v>2</v>
      </c>
      <c r="G126" s="28">
        <v>0</v>
      </c>
      <c r="H126" s="78">
        <v>46196</v>
      </c>
      <c r="I126" s="94" t="s">
        <v>14</v>
      </c>
      <c r="J126" s="651" t="s">
        <v>166</v>
      </c>
      <c r="K126" s="522" t="s">
        <v>66</v>
      </c>
      <c r="L126" s="44" t="s">
        <v>66</v>
      </c>
      <c r="M126" s="44" t="s">
        <v>66</v>
      </c>
      <c r="N126" s="45" t="s">
        <v>67</v>
      </c>
      <c r="O126" s="45"/>
      <c r="P126" s="45"/>
      <c r="Q126" s="45" t="s">
        <v>67</v>
      </c>
      <c r="R126" s="45"/>
      <c r="S126" s="28" t="s">
        <v>68</v>
      </c>
      <c r="T126" s="28" t="s">
        <v>66</v>
      </c>
      <c r="U126" s="216" t="s">
        <v>66</v>
      </c>
      <c r="V126" s="216"/>
    </row>
    <row r="127" ht="14.5" spans="1:22">
      <c r="A127" s="649">
        <v>124</v>
      </c>
      <c r="B127" s="28" t="s">
        <v>64</v>
      </c>
      <c r="C127" s="28" t="s">
        <v>160</v>
      </c>
      <c r="D127" s="650">
        <v>6000043167</v>
      </c>
      <c r="E127" s="136">
        <v>1</v>
      </c>
      <c r="F127" s="136">
        <v>0</v>
      </c>
      <c r="G127" s="136">
        <v>1</v>
      </c>
      <c r="H127" s="375">
        <v>46196</v>
      </c>
      <c r="I127" s="218" t="s">
        <v>14</v>
      </c>
      <c r="J127" s="650">
        <v>516300010626301</v>
      </c>
      <c r="K127" s="258" t="s">
        <v>106</v>
      </c>
      <c r="L127" s="47" t="s">
        <v>70</v>
      </c>
      <c r="M127" s="33"/>
      <c r="N127" s="33" t="s">
        <v>67</v>
      </c>
      <c r="O127" s="33"/>
      <c r="P127" s="47" t="s">
        <v>71</v>
      </c>
      <c r="Q127" s="33" t="s">
        <v>67</v>
      </c>
      <c r="R127" s="33"/>
      <c r="S127" s="136" t="s">
        <v>68</v>
      </c>
      <c r="T127" s="136" t="s">
        <v>72</v>
      </c>
      <c r="U127" s="240" t="s">
        <v>13</v>
      </c>
      <c r="V127" s="240"/>
    </row>
    <row r="128" ht="14.5" spans="1:22">
      <c r="A128" s="649">
        <v>125</v>
      </c>
      <c r="B128" s="28" t="s">
        <v>64</v>
      </c>
      <c r="C128" s="28" t="s">
        <v>160</v>
      </c>
      <c r="D128" s="651">
        <v>6000043167</v>
      </c>
      <c r="E128" s="28">
        <v>5</v>
      </c>
      <c r="F128" s="28">
        <v>5</v>
      </c>
      <c r="G128" s="28">
        <v>0</v>
      </c>
      <c r="H128" s="78">
        <v>46196</v>
      </c>
      <c r="I128" s="94" t="s">
        <v>14</v>
      </c>
      <c r="J128" s="651" t="s">
        <v>167</v>
      </c>
      <c r="K128" s="522" t="s">
        <v>66</v>
      </c>
      <c r="L128" s="44" t="s">
        <v>66</v>
      </c>
      <c r="M128" s="44" t="s">
        <v>66</v>
      </c>
      <c r="N128" s="45" t="s">
        <v>67</v>
      </c>
      <c r="O128" s="45"/>
      <c r="P128" s="45"/>
      <c r="Q128" s="45" t="s">
        <v>67</v>
      </c>
      <c r="R128" s="45"/>
      <c r="S128" s="28" t="s">
        <v>68</v>
      </c>
      <c r="T128" s="28" t="s">
        <v>66</v>
      </c>
      <c r="U128" s="216" t="s">
        <v>66</v>
      </c>
      <c r="V128" s="216"/>
    </row>
    <row r="129" ht="14.5" spans="1:22">
      <c r="A129" s="649">
        <v>126</v>
      </c>
      <c r="B129" s="28" t="s">
        <v>64</v>
      </c>
      <c r="C129" s="28" t="s">
        <v>168</v>
      </c>
      <c r="D129" s="650">
        <v>6000043167</v>
      </c>
      <c r="E129" s="136">
        <v>1</v>
      </c>
      <c r="F129" s="136">
        <v>0</v>
      </c>
      <c r="G129" s="136">
        <v>1</v>
      </c>
      <c r="H129" s="375">
        <v>46197</v>
      </c>
      <c r="I129" s="218" t="s">
        <v>14</v>
      </c>
      <c r="J129" s="650">
        <v>516300010626307</v>
      </c>
      <c r="K129" s="258" t="s">
        <v>96</v>
      </c>
      <c r="L129" s="47" t="s">
        <v>94</v>
      </c>
      <c r="M129" s="33"/>
      <c r="N129" s="33" t="s">
        <v>67</v>
      </c>
      <c r="O129" s="33"/>
      <c r="P129" s="47" t="s">
        <v>95</v>
      </c>
      <c r="Q129" s="33" t="s">
        <v>67</v>
      </c>
      <c r="R129" s="33"/>
      <c r="S129" s="136" t="s">
        <v>68</v>
      </c>
      <c r="T129" s="136" t="s">
        <v>26</v>
      </c>
      <c r="U129" s="240" t="s">
        <v>29</v>
      </c>
      <c r="V129" s="240"/>
    </row>
    <row r="130" ht="14.5" spans="1:22">
      <c r="A130" s="649">
        <v>127</v>
      </c>
      <c r="B130" s="28" t="s">
        <v>64</v>
      </c>
      <c r="C130" s="28" t="s">
        <v>168</v>
      </c>
      <c r="D130" s="651">
        <v>6000043167</v>
      </c>
      <c r="E130" s="28">
        <v>4</v>
      </c>
      <c r="F130" s="28">
        <v>4</v>
      </c>
      <c r="G130" s="28">
        <v>0</v>
      </c>
      <c r="H130" s="78">
        <v>46197</v>
      </c>
      <c r="I130" s="94" t="s">
        <v>14</v>
      </c>
      <c r="J130" s="651" t="s">
        <v>169</v>
      </c>
      <c r="K130" s="522" t="s">
        <v>66</v>
      </c>
      <c r="L130" s="44" t="s">
        <v>66</v>
      </c>
      <c r="M130" s="44" t="s">
        <v>66</v>
      </c>
      <c r="N130" s="45" t="s">
        <v>67</v>
      </c>
      <c r="O130" s="45"/>
      <c r="P130" s="45"/>
      <c r="Q130" s="45" t="s">
        <v>67</v>
      </c>
      <c r="R130" s="45"/>
      <c r="S130" s="28" t="s">
        <v>68</v>
      </c>
      <c r="T130" s="28" t="s">
        <v>66</v>
      </c>
      <c r="U130" s="216" t="s">
        <v>66</v>
      </c>
      <c r="V130" s="216"/>
    </row>
    <row r="131" ht="14.5" spans="1:22">
      <c r="A131" s="649">
        <v>128</v>
      </c>
      <c r="B131" s="28" t="s">
        <v>64</v>
      </c>
      <c r="C131" s="28" t="s">
        <v>168</v>
      </c>
      <c r="D131" s="650">
        <v>6000043167</v>
      </c>
      <c r="E131" s="136">
        <v>1</v>
      </c>
      <c r="F131" s="136">
        <v>0</v>
      </c>
      <c r="G131" s="136">
        <v>1</v>
      </c>
      <c r="H131" s="375">
        <v>46197</v>
      </c>
      <c r="I131" s="218" t="s">
        <v>14</v>
      </c>
      <c r="J131" s="650">
        <v>516300010626312</v>
      </c>
      <c r="K131" s="258" t="s">
        <v>69</v>
      </c>
      <c r="L131" s="47" t="s">
        <v>70</v>
      </c>
      <c r="M131" s="33"/>
      <c r="N131" s="33" t="s">
        <v>67</v>
      </c>
      <c r="O131" s="33"/>
      <c r="P131" s="47" t="s">
        <v>71</v>
      </c>
      <c r="Q131" s="33" t="s">
        <v>67</v>
      </c>
      <c r="R131" s="33"/>
      <c r="S131" s="136" t="s">
        <v>68</v>
      </c>
      <c r="T131" s="136" t="s">
        <v>72</v>
      </c>
      <c r="U131" s="240" t="s">
        <v>13</v>
      </c>
      <c r="V131" s="240"/>
    </row>
    <row r="132" ht="14.5" spans="1:22">
      <c r="A132" s="649">
        <v>129</v>
      </c>
      <c r="B132" s="28" t="s">
        <v>64</v>
      </c>
      <c r="C132" s="28" t="s">
        <v>168</v>
      </c>
      <c r="D132" s="651">
        <v>6000043167</v>
      </c>
      <c r="E132" s="28">
        <v>6</v>
      </c>
      <c r="F132" s="28">
        <v>6</v>
      </c>
      <c r="G132" s="28">
        <v>0</v>
      </c>
      <c r="H132" s="78">
        <v>46198</v>
      </c>
      <c r="I132" s="94" t="s">
        <v>14</v>
      </c>
      <c r="J132" s="651" t="s">
        <v>170</v>
      </c>
      <c r="K132" s="522" t="s">
        <v>66</v>
      </c>
      <c r="L132" s="44" t="s">
        <v>66</v>
      </c>
      <c r="M132" s="44" t="s">
        <v>66</v>
      </c>
      <c r="N132" s="45" t="s">
        <v>67</v>
      </c>
      <c r="O132" s="45"/>
      <c r="P132" s="45"/>
      <c r="Q132" s="45" t="s">
        <v>67</v>
      </c>
      <c r="R132" s="45"/>
      <c r="S132" s="28" t="s">
        <v>68</v>
      </c>
      <c r="T132" s="28" t="s">
        <v>66</v>
      </c>
      <c r="U132" s="216" t="s">
        <v>66</v>
      </c>
      <c r="V132" s="216"/>
    </row>
    <row r="133" ht="14.5" spans="1:22">
      <c r="A133" s="649">
        <v>130</v>
      </c>
      <c r="B133" s="28" t="s">
        <v>64</v>
      </c>
      <c r="C133" s="28" t="s">
        <v>171</v>
      </c>
      <c r="D133" s="650">
        <v>6000043167</v>
      </c>
      <c r="E133" s="136">
        <v>4</v>
      </c>
      <c r="F133" s="136">
        <v>4</v>
      </c>
      <c r="G133" s="136">
        <v>0</v>
      </c>
      <c r="H133" s="375">
        <v>46198</v>
      </c>
      <c r="I133" s="218" t="s">
        <v>14</v>
      </c>
      <c r="J133" s="650" t="s">
        <v>172</v>
      </c>
      <c r="K133" s="555" t="s">
        <v>66</v>
      </c>
      <c r="L133" s="47" t="s">
        <v>66</v>
      </c>
      <c r="M133" s="47" t="s">
        <v>66</v>
      </c>
      <c r="N133" s="33" t="s">
        <v>67</v>
      </c>
      <c r="O133" s="33"/>
      <c r="P133" s="33"/>
      <c r="Q133" s="33" t="s">
        <v>67</v>
      </c>
      <c r="R133" s="33"/>
      <c r="S133" s="136" t="s">
        <v>68</v>
      </c>
      <c r="T133" s="136" t="s">
        <v>66</v>
      </c>
      <c r="U133" s="240" t="s">
        <v>66</v>
      </c>
      <c r="V133" s="240"/>
    </row>
    <row r="134" ht="14.5" spans="1:22">
      <c r="A134" s="649">
        <v>131</v>
      </c>
      <c r="B134" s="28" t="s">
        <v>64</v>
      </c>
      <c r="C134" s="28" t="s">
        <v>171</v>
      </c>
      <c r="D134" s="651">
        <v>6000043167</v>
      </c>
      <c r="E134" s="28">
        <v>1</v>
      </c>
      <c r="F134" s="28">
        <v>0</v>
      </c>
      <c r="G134" s="28">
        <v>1</v>
      </c>
      <c r="H134" s="78">
        <v>46198</v>
      </c>
      <c r="I134" s="94" t="s">
        <v>14</v>
      </c>
      <c r="J134" s="651">
        <v>516300010626323</v>
      </c>
      <c r="K134" s="258" t="s">
        <v>154</v>
      </c>
      <c r="L134" s="44" t="s">
        <v>86</v>
      </c>
      <c r="M134" s="45"/>
      <c r="N134" s="45" t="s">
        <v>67</v>
      </c>
      <c r="O134" s="45"/>
      <c r="P134" s="44" t="s">
        <v>122</v>
      </c>
      <c r="Q134" s="45" t="s">
        <v>67</v>
      </c>
      <c r="R134" s="45"/>
      <c r="S134" s="28" t="s">
        <v>68</v>
      </c>
      <c r="T134" s="28" t="s">
        <v>113</v>
      </c>
      <c r="U134" s="216" t="s">
        <v>13</v>
      </c>
      <c r="V134" s="216"/>
    </row>
    <row r="135" ht="14.5" spans="1:22">
      <c r="A135" s="649">
        <v>132</v>
      </c>
      <c r="B135" s="28" t="s">
        <v>64</v>
      </c>
      <c r="C135" s="28" t="s">
        <v>171</v>
      </c>
      <c r="D135" s="650">
        <v>6000043167</v>
      </c>
      <c r="E135" s="136">
        <v>2</v>
      </c>
      <c r="F135" s="136">
        <v>2</v>
      </c>
      <c r="G135" s="136">
        <v>0</v>
      </c>
      <c r="H135" s="375">
        <v>46198</v>
      </c>
      <c r="I135" s="218" t="s">
        <v>14</v>
      </c>
      <c r="J135" s="650" t="s">
        <v>173</v>
      </c>
      <c r="K135" s="555" t="s">
        <v>66</v>
      </c>
      <c r="L135" s="47" t="s">
        <v>66</v>
      </c>
      <c r="M135" s="47" t="s">
        <v>66</v>
      </c>
      <c r="N135" s="33" t="s">
        <v>67</v>
      </c>
      <c r="O135" s="33"/>
      <c r="P135" s="33"/>
      <c r="Q135" s="33" t="s">
        <v>67</v>
      </c>
      <c r="R135" s="33"/>
      <c r="S135" s="136" t="s">
        <v>68</v>
      </c>
      <c r="T135" s="136" t="s">
        <v>66</v>
      </c>
      <c r="U135" s="240" t="s">
        <v>66</v>
      </c>
      <c r="V135" s="240"/>
    </row>
    <row r="136" ht="14.5" spans="1:22">
      <c r="A136" s="649">
        <v>133</v>
      </c>
      <c r="B136" s="28" t="s">
        <v>64</v>
      </c>
      <c r="C136" s="28" t="s">
        <v>171</v>
      </c>
      <c r="D136" s="651">
        <v>6000043167</v>
      </c>
      <c r="E136" s="28">
        <v>1</v>
      </c>
      <c r="F136" s="28">
        <v>0</v>
      </c>
      <c r="G136" s="28">
        <v>1</v>
      </c>
      <c r="H136" s="78">
        <v>46198</v>
      </c>
      <c r="I136" s="94" t="s">
        <v>14</v>
      </c>
      <c r="J136" s="651">
        <v>516300010626326</v>
      </c>
      <c r="K136" s="258" t="s">
        <v>174</v>
      </c>
      <c r="L136" s="44" t="s">
        <v>175</v>
      </c>
      <c r="M136" s="45"/>
      <c r="N136" s="45" t="s">
        <v>67</v>
      </c>
      <c r="O136" s="45"/>
      <c r="P136" s="44" t="s">
        <v>176</v>
      </c>
      <c r="Q136" s="45" t="s">
        <v>67</v>
      </c>
      <c r="R136" s="45"/>
      <c r="S136" s="28" t="s">
        <v>68</v>
      </c>
      <c r="T136" s="28" t="s">
        <v>104</v>
      </c>
      <c r="U136" s="216" t="s">
        <v>29</v>
      </c>
      <c r="V136" s="216"/>
    </row>
    <row r="137" ht="14.5" spans="1:22">
      <c r="A137" s="649">
        <v>134</v>
      </c>
      <c r="B137" s="28" t="s">
        <v>64</v>
      </c>
      <c r="C137" s="28" t="s">
        <v>171</v>
      </c>
      <c r="D137" s="650">
        <v>6000043167</v>
      </c>
      <c r="E137" s="136">
        <v>2</v>
      </c>
      <c r="F137" s="136">
        <v>2</v>
      </c>
      <c r="G137" s="136">
        <v>0</v>
      </c>
      <c r="H137" s="375">
        <v>46198</v>
      </c>
      <c r="I137" s="218" t="s">
        <v>14</v>
      </c>
      <c r="J137" s="650" t="s">
        <v>177</v>
      </c>
      <c r="K137" s="555" t="s">
        <v>66</v>
      </c>
      <c r="L137" s="47" t="s">
        <v>66</v>
      </c>
      <c r="M137" s="47" t="s">
        <v>66</v>
      </c>
      <c r="N137" s="33" t="s">
        <v>67</v>
      </c>
      <c r="O137" s="33"/>
      <c r="P137" s="33"/>
      <c r="Q137" s="33" t="s">
        <v>67</v>
      </c>
      <c r="R137" s="33"/>
      <c r="S137" s="136" t="s">
        <v>68</v>
      </c>
      <c r="T137" s="136" t="s">
        <v>66</v>
      </c>
      <c r="U137" s="240" t="s">
        <v>66</v>
      </c>
      <c r="V137" s="240"/>
    </row>
    <row r="138" ht="14.5" spans="1:22">
      <c r="A138" s="649">
        <v>135</v>
      </c>
      <c r="B138" s="28" t="s">
        <v>64</v>
      </c>
      <c r="C138" s="28" t="s">
        <v>171</v>
      </c>
      <c r="D138" s="651">
        <v>6000043167</v>
      </c>
      <c r="E138" s="28">
        <v>1</v>
      </c>
      <c r="F138" s="28">
        <v>0</v>
      </c>
      <c r="G138" s="28">
        <v>1</v>
      </c>
      <c r="H138" s="78">
        <v>46198</v>
      </c>
      <c r="I138" s="94" t="s">
        <v>14</v>
      </c>
      <c r="J138" s="651">
        <v>516300010626329</v>
      </c>
      <c r="K138" s="258" t="s">
        <v>85</v>
      </c>
      <c r="L138" s="44" t="s">
        <v>86</v>
      </c>
      <c r="M138" s="45"/>
      <c r="N138" s="45" t="s">
        <v>67</v>
      </c>
      <c r="O138" s="45"/>
      <c r="P138" s="44" t="s">
        <v>82</v>
      </c>
      <c r="Q138" s="45" t="s">
        <v>67</v>
      </c>
      <c r="R138" s="45"/>
      <c r="S138" s="28" t="s">
        <v>68</v>
      </c>
      <c r="T138" s="28" t="s">
        <v>78</v>
      </c>
      <c r="U138" s="216" t="s">
        <v>13</v>
      </c>
      <c r="V138" s="216"/>
    </row>
    <row r="139" ht="14.5" spans="1:22">
      <c r="A139" s="649">
        <v>136</v>
      </c>
      <c r="B139" s="28" t="s">
        <v>64</v>
      </c>
      <c r="C139" s="28" t="s">
        <v>171</v>
      </c>
      <c r="D139" s="650">
        <v>6000043167</v>
      </c>
      <c r="E139" s="136">
        <v>1</v>
      </c>
      <c r="F139" s="136">
        <v>0</v>
      </c>
      <c r="G139" s="136">
        <v>1</v>
      </c>
      <c r="H139" s="375">
        <v>46198</v>
      </c>
      <c r="I139" s="218" t="s">
        <v>14</v>
      </c>
      <c r="J139" s="650">
        <v>516300010626330</v>
      </c>
      <c r="K139" s="258" t="s">
        <v>97</v>
      </c>
      <c r="L139" s="47" t="s">
        <v>86</v>
      </c>
      <c r="M139" s="33"/>
      <c r="N139" s="33" t="s">
        <v>67</v>
      </c>
      <c r="O139" s="33"/>
      <c r="P139" s="47" t="s">
        <v>82</v>
      </c>
      <c r="Q139" s="33" t="s">
        <v>67</v>
      </c>
      <c r="R139" s="33"/>
      <c r="S139" s="136" t="s">
        <v>68</v>
      </c>
      <c r="T139" s="136" t="s">
        <v>78</v>
      </c>
      <c r="U139" s="240" t="s">
        <v>13</v>
      </c>
      <c r="V139" s="240"/>
    </row>
    <row r="140" ht="14.5" spans="1:22">
      <c r="A140" s="649">
        <v>137</v>
      </c>
      <c r="B140" s="28" t="s">
        <v>64</v>
      </c>
      <c r="C140" s="28" t="s">
        <v>171</v>
      </c>
      <c r="D140" s="651">
        <v>6000043167</v>
      </c>
      <c r="E140" s="28">
        <v>2</v>
      </c>
      <c r="F140" s="28">
        <v>2</v>
      </c>
      <c r="G140" s="28">
        <v>0</v>
      </c>
      <c r="H140" s="78">
        <v>46198</v>
      </c>
      <c r="I140" s="94" t="s">
        <v>14</v>
      </c>
      <c r="J140" s="651" t="s">
        <v>178</v>
      </c>
      <c r="K140" s="522" t="s">
        <v>66</v>
      </c>
      <c r="L140" s="44" t="s">
        <v>66</v>
      </c>
      <c r="M140" s="44" t="s">
        <v>66</v>
      </c>
      <c r="N140" s="45" t="s">
        <v>67</v>
      </c>
      <c r="O140" s="45"/>
      <c r="P140" s="45"/>
      <c r="Q140" s="45" t="s">
        <v>67</v>
      </c>
      <c r="R140" s="45"/>
      <c r="S140" s="28" t="s">
        <v>68</v>
      </c>
      <c r="T140" s="28" t="s">
        <v>66</v>
      </c>
      <c r="U140" s="216" t="s">
        <v>66</v>
      </c>
      <c r="V140" s="216"/>
    </row>
    <row r="141" ht="14.5" spans="1:22">
      <c r="A141" s="649">
        <v>138</v>
      </c>
      <c r="B141" s="28" t="s">
        <v>64</v>
      </c>
      <c r="C141" s="28" t="s">
        <v>171</v>
      </c>
      <c r="D141" s="650">
        <v>6000043167</v>
      </c>
      <c r="E141" s="136">
        <v>1</v>
      </c>
      <c r="F141" s="136">
        <v>0</v>
      </c>
      <c r="G141" s="136">
        <v>1</v>
      </c>
      <c r="H141" s="375">
        <v>46200</v>
      </c>
      <c r="I141" s="218" t="s">
        <v>14</v>
      </c>
      <c r="J141" s="650">
        <v>516300010626333</v>
      </c>
      <c r="K141" s="258" t="s">
        <v>96</v>
      </c>
      <c r="L141" s="47" t="s">
        <v>94</v>
      </c>
      <c r="M141" s="33"/>
      <c r="N141" s="33" t="s">
        <v>67</v>
      </c>
      <c r="O141" s="33"/>
      <c r="P141" s="47" t="s">
        <v>95</v>
      </c>
      <c r="Q141" s="33" t="s">
        <v>67</v>
      </c>
      <c r="R141" s="33"/>
      <c r="S141" s="136" t="s">
        <v>68</v>
      </c>
      <c r="T141" s="136" t="s">
        <v>26</v>
      </c>
      <c r="U141" s="240" t="s">
        <v>29</v>
      </c>
      <c r="V141" s="240"/>
    </row>
    <row r="142" ht="14.5" spans="1:22">
      <c r="A142" s="649">
        <v>139</v>
      </c>
      <c r="B142" s="28" t="s">
        <v>64</v>
      </c>
      <c r="C142" s="28" t="s">
        <v>171</v>
      </c>
      <c r="D142" s="651">
        <v>6000043167</v>
      </c>
      <c r="E142" s="28">
        <v>1</v>
      </c>
      <c r="F142" s="28">
        <v>0</v>
      </c>
      <c r="G142" s="28">
        <v>1</v>
      </c>
      <c r="H142" s="78">
        <v>46200</v>
      </c>
      <c r="I142" s="94" t="s">
        <v>14</v>
      </c>
      <c r="J142" s="651">
        <v>516300010626334</v>
      </c>
      <c r="K142" s="258" t="s">
        <v>75</v>
      </c>
      <c r="L142" s="44" t="s">
        <v>76</v>
      </c>
      <c r="M142" s="45"/>
      <c r="N142" s="45" t="s">
        <v>67</v>
      </c>
      <c r="O142" s="45"/>
      <c r="P142" s="44" t="s">
        <v>77</v>
      </c>
      <c r="Q142" s="45" t="s">
        <v>67</v>
      </c>
      <c r="R142" s="45"/>
      <c r="S142" s="28" t="s">
        <v>68</v>
      </c>
      <c r="T142" s="28" t="s">
        <v>78</v>
      </c>
      <c r="U142" s="216" t="s">
        <v>13</v>
      </c>
      <c r="V142" s="216"/>
    </row>
    <row r="143" ht="14.5" spans="1:22">
      <c r="A143" s="649">
        <v>140</v>
      </c>
      <c r="B143" s="28" t="s">
        <v>64</v>
      </c>
      <c r="C143" s="28" t="s">
        <v>171</v>
      </c>
      <c r="D143" s="650">
        <v>6000043167</v>
      </c>
      <c r="E143" s="136">
        <v>1</v>
      </c>
      <c r="F143" s="136">
        <v>1</v>
      </c>
      <c r="G143" s="136">
        <v>0</v>
      </c>
      <c r="H143" s="375">
        <v>46200</v>
      </c>
      <c r="I143" s="218" t="s">
        <v>14</v>
      </c>
      <c r="J143" s="650">
        <v>516300010626335</v>
      </c>
      <c r="K143" s="555" t="s">
        <v>66</v>
      </c>
      <c r="L143" s="47" t="s">
        <v>66</v>
      </c>
      <c r="M143" s="47" t="s">
        <v>66</v>
      </c>
      <c r="N143" s="33" t="s">
        <v>67</v>
      </c>
      <c r="O143" s="33"/>
      <c r="P143" s="33"/>
      <c r="Q143" s="33" t="s">
        <v>67</v>
      </c>
      <c r="R143" s="33"/>
      <c r="S143" s="136" t="s">
        <v>68</v>
      </c>
      <c r="T143" s="136" t="s">
        <v>66</v>
      </c>
      <c r="U143" s="240" t="s">
        <v>66</v>
      </c>
      <c r="V143" s="240"/>
    </row>
    <row r="144" ht="14.5" spans="1:22">
      <c r="A144" s="649">
        <v>141</v>
      </c>
      <c r="B144" s="28" t="s">
        <v>64</v>
      </c>
      <c r="C144" s="28" t="s">
        <v>171</v>
      </c>
      <c r="D144" s="651">
        <v>6000043167</v>
      </c>
      <c r="E144" s="28">
        <v>1</v>
      </c>
      <c r="F144" s="28">
        <v>0</v>
      </c>
      <c r="G144" s="28">
        <v>1</v>
      </c>
      <c r="H144" s="78">
        <v>46200</v>
      </c>
      <c r="I144" s="94" t="s">
        <v>14</v>
      </c>
      <c r="J144" s="651">
        <v>516300010626336</v>
      </c>
      <c r="K144" s="258" t="s">
        <v>154</v>
      </c>
      <c r="L144" s="44" t="s">
        <v>86</v>
      </c>
      <c r="M144" s="45"/>
      <c r="N144" s="45" t="s">
        <v>67</v>
      </c>
      <c r="O144" s="45"/>
      <c r="P144" s="44" t="s">
        <v>122</v>
      </c>
      <c r="Q144" s="45" t="s">
        <v>67</v>
      </c>
      <c r="R144" s="45"/>
      <c r="S144" s="28" t="s">
        <v>68</v>
      </c>
      <c r="T144" s="28" t="s">
        <v>113</v>
      </c>
      <c r="U144" s="216" t="s">
        <v>13</v>
      </c>
      <c r="V144" s="216"/>
    </row>
    <row r="145" ht="14.5" spans="1:22">
      <c r="A145" s="649">
        <v>142</v>
      </c>
      <c r="B145" s="28" t="s">
        <v>64</v>
      </c>
      <c r="C145" s="28" t="s">
        <v>171</v>
      </c>
      <c r="D145" s="650">
        <v>6000043167</v>
      </c>
      <c r="E145" s="136">
        <v>9</v>
      </c>
      <c r="F145" s="136">
        <v>9</v>
      </c>
      <c r="G145" s="136">
        <v>0</v>
      </c>
      <c r="H145" s="375">
        <v>46200</v>
      </c>
      <c r="I145" s="218" t="s">
        <v>14</v>
      </c>
      <c r="J145" s="650" t="s">
        <v>179</v>
      </c>
      <c r="K145" s="555" t="s">
        <v>66</v>
      </c>
      <c r="L145" s="47" t="s">
        <v>66</v>
      </c>
      <c r="M145" s="47" t="s">
        <v>66</v>
      </c>
      <c r="N145" s="33" t="s">
        <v>67</v>
      </c>
      <c r="O145" s="33"/>
      <c r="P145" s="33"/>
      <c r="Q145" s="33" t="s">
        <v>67</v>
      </c>
      <c r="R145" s="33"/>
      <c r="S145" s="136" t="s">
        <v>68</v>
      </c>
      <c r="T145" s="136" t="s">
        <v>66</v>
      </c>
      <c r="U145" s="240" t="s">
        <v>66</v>
      </c>
      <c r="V145" s="240"/>
    </row>
    <row r="146" ht="14.5" spans="1:22">
      <c r="A146" s="649">
        <v>143</v>
      </c>
      <c r="B146" s="28" t="s">
        <v>64</v>
      </c>
      <c r="C146" s="28" t="s">
        <v>171</v>
      </c>
      <c r="D146" s="651">
        <v>6000043167</v>
      </c>
      <c r="E146" s="28">
        <v>1</v>
      </c>
      <c r="F146" s="28">
        <v>0</v>
      </c>
      <c r="G146" s="28">
        <v>1</v>
      </c>
      <c r="H146" s="78">
        <v>46200</v>
      </c>
      <c r="I146" s="94" t="s">
        <v>14</v>
      </c>
      <c r="J146" s="651">
        <v>516300010626346</v>
      </c>
      <c r="K146" s="258" t="s">
        <v>134</v>
      </c>
      <c r="L146" s="44" t="s">
        <v>86</v>
      </c>
      <c r="M146" s="45"/>
      <c r="N146" s="45" t="s">
        <v>67</v>
      </c>
      <c r="O146" s="45"/>
      <c r="P146" s="44" t="s">
        <v>122</v>
      </c>
      <c r="Q146" s="45" t="s">
        <v>67</v>
      </c>
      <c r="R146" s="45"/>
      <c r="S146" s="28" t="s">
        <v>68</v>
      </c>
      <c r="T146" s="28" t="s">
        <v>113</v>
      </c>
      <c r="U146" s="216" t="s">
        <v>13</v>
      </c>
      <c r="V146" s="216"/>
    </row>
    <row r="147" ht="14.5" spans="1:22">
      <c r="A147" s="649">
        <v>144</v>
      </c>
      <c r="B147" s="28" t="s">
        <v>64</v>
      </c>
      <c r="C147" s="28" t="s">
        <v>171</v>
      </c>
      <c r="D147" s="650">
        <v>6000043167</v>
      </c>
      <c r="E147" s="136">
        <v>3</v>
      </c>
      <c r="F147" s="136">
        <v>3</v>
      </c>
      <c r="G147" s="136">
        <v>0</v>
      </c>
      <c r="H147" s="375">
        <v>46200</v>
      </c>
      <c r="I147" s="218" t="s">
        <v>14</v>
      </c>
      <c r="J147" s="650" t="s">
        <v>180</v>
      </c>
      <c r="K147" s="555" t="s">
        <v>66</v>
      </c>
      <c r="L147" s="47" t="s">
        <v>66</v>
      </c>
      <c r="M147" s="47" t="s">
        <v>66</v>
      </c>
      <c r="N147" s="33" t="s">
        <v>67</v>
      </c>
      <c r="O147" s="33"/>
      <c r="P147" s="33"/>
      <c r="Q147" s="33" t="s">
        <v>67</v>
      </c>
      <c r="R147" s="33"/>
      <c r="S147" s="136" t="s">
        <v>68</v>
      </c>
      <c r="T147" s="136" t="s">
        <v>66</v>
      </c>
      <c r="U147" s="240" t="s">
        <v>66</v>
      </c>
      <c r="V147" s="240"/>
    </row>
    <row r="148" ht="14.5" spans="1:22">
      <c r="A148" s="649">
        <v>145</v>
      </c>
      <c r="B148" s="28" t="s">
        <v>64</v>
      </c>
      <c r="C148" s="28" t="s">
        <v>171</v>
      </c>
      <c r="D148" s="651">
        <v>6000043167</v>
      </c>
      <c r="E148" s="28">
        <v>1</v>
      </c>
      <c r="F148" s="28">
        <v>0</v>
      </c>
      <c r="G148" s="28">
        <v>1</v>
      </c>
      <c r="H148" s="78">
        <v>46200</v>
      </c>
      <c r="I148" s="94" t="s">
        <v>14</v>
      </c>
      <c r="J148" s="651">
        <v>516300010626350</v>
      </c>
      <c r="K148" s="258" t="s">
        <v>134</v>
      </c>
      <c r="L148" s="44" t="s">
        <v>86</v>
      </c>
      <c r="M148" s="45"/>
      <c r="N148" s="45" t="s">
        <v>67</v>
      </c>
      <c r="O148" s="45"/>
      <c r="P148" s="44" t="s">
        <v>122</v>
      </c>
      <c r="Q148" s="45" t="s">
        <v>67</v>
      </c>
      <c r="R148" s="45"/>
      <c r="S148" s="28" t="s">
        <v>68</v>
      </c>
      <c r="T148" s="28" t="s">
        <v>113</v>
      </c>
      <c r="U148" s="216" t="s">
        <v>13</v>
      </c>
      <c r="V148" s="216"/>
    </row>
    <row r="149" ht="14.5" spans="1:22">
      <c r="A149" s="649">
        <v>146</v>
      </c>
      <c r="B149" s="28" t="s">
        <v>64</v>
      </c>
      <c r="C149" s="28" t="s">
        <v>171</v>
      </c>
      <c r="D149" s="650">
        <v>6000043167</v>
      </c>
      <c r="E149" s="136">
        <v>1</v>
      </c>
      <c r="F149" s="136">
        <v>0</v>
      </c>
      <c r="G149" s="136">
        <v>1</v>
      </c>
      <c r="H149" s="375">
        <v>46200</v>
      </c>
      <c r="I149" s="218" t="s">
        <v>14</v>
      </c>
      <c r="J149" s="650">
        <v>516300010626351</v>
      </c>
      <c r="K149" s="258" t="s">
        <v>80</v>
      </c>
      <c r="L149" s="47" t="s">
        <v>81</v>
      </c>
      <c r="M149" s="33"/>
      <c r="N149" s="33" t="s">
        <v>67</v>
      </c>
      <c r="O149" s="33"/>
      <c r="P149" s="47" t="s">
        <v>82</v>
      </c>
      <c r="Q149" s="33" t="s">
        <v>67</v>
      </c>
      <c r="R149" s="33"/>
      <c r="S149" s="136" t="s">
        <v>68</v>
      </c>
      <c r="T149" s="136" t="s">
        <v>30</v>
      </c>
      <c r="U149" s="240" t="s">
        <v>13</v>
      </c>
      <c r="V149" s="240"/>
    </row>
    <row r="150" ht="14.5" spans="1:22">
      <c r="A150" s="649">
        <v>147</v>
      </c>
      <c r="B150" s="28" t="s">
        <v>64</v>
      </c>
      <c r="C150" s="28" t="s">
        <v>171</v>
      </c>
      <c r="D150" s="651">
        <v>6000043167</v>
      </c>
      <c r="E150" s="28">
        <v>5</v>
      </c>
      <c r="F150" s="28">
        <v>5</v>
      </c>
      <c r="G150" s="28">
        <v>0</v>
      </c>
      <c r="H150" s="78">
        <v>46200</v>
      </c>
      <c r="I150" s="94" t="s">
        <v>14</v>
      </c>
      <c r="J150" s="651" t="s">
        <v>181</v>
      </c>
      <c r="K150" s="522" t="s">
        <v>66</v>
      </c>
      <c r="L150" s="44" t="s">
        <v>66</v>
      </c>
      <c r="M150" s="44" t="s">
        <v>66</v>
      </c>
      <c r="N150" s="45" t="s">
        <v>67</v>
      </c>
      <c r="O150" s="45"/>
      <c r="P150" s="45"/>
      <c r="Q150" s="45" t="s">
        <v>67</v>
      </c>
      <c r="R150" s="45"/>
      <c r="S150" s="28" t="s">
        <v>68</v>
      </c>
      <c r="T150" s="28" t="s">
        <v>66</v>
      </c>
      <c r="U150" s="216" t="s">
        <v>66</v>
      </c>
      <c r="V150" s="216"/>
    </row>
    <row r="151" ht="14.5" spans="1:22">
      <c r="A151" s="649">
        <v>148</v>
      </c>
      <c r="B151" s="28" t="s">
        <v>64</v>
      </c>
      <c r="C151" s="28" t="s">
        <v>171</v>
      </c>
      <c r="D151" s="650">
        <v>6000043167</v>
      </c>
      <c r="E151" s="136">
        <v>1</v>
      </c>
      <c r="F151" s="136">
        <v>0</v>
      </c>
      <c r="G151" s="136">
        <v>1</v>
      </c>
      <c r="H151" s="375">
        <v>46200</v>
      </c>
      <c r="I151" s="218" t="s">
        <v>14</v>
      </c>
      <c r="J151" s="650">
        <v>516300010626357</v>
      </c>
      <c r="K151" s="258" t="s">
        <v>96</v>
      </c>
      <c r="L151" s="47" t="s">
        <v>94</v>
      </c>
      <c r="M151" s="33"/>
      <c r="N151" s="33" t="s">
        <v>67</v>
      </c>
      <c r="O151" s="33"/>
      <c r="P151" s="47" t="s">
        <v>95</v>
      </c>
      <c r="Q151" s="33" t="s">
        <v>67</v>
      </c>
      <c r="R151" s="33"/>
      <c r="S151" s="136" t="s">
        <v>68</v>
      </c>
      <c r="T151" s="136" t="s">
        <v>26</v>
      </c>
      <c r="U151" s="240" t="s">
        <v>29</v>
      </c>
      <c r="V151" s="240"/>
    </row>
    <row r="152" ht="14.5" spans="1:22">
      <c r="A152" s="649">
        <v>149</v>
      </c>
      <c r="B152" s="28" t="s">
        <v>64</v>
      </c>
      <c r="C152" s="28" t="s">
        <v>171</v>
      </c>
      <c r="D152" s="651">
        <v>6000043167</v>
      </c>
      <c r="E152" s="28">
        <v>1</v>
      </c>
      <c r="F152" s="28">
        <v>1</v>
      </c>
      <c r="G152" s="28">
        <v>0</v>
      </c>
      <c r="H152" s="78">
        <v>46200</v>
      </c>
      <c r="I152" s="94" t="s">
        <v>14</v>
      </c>
      <c r="J152" s="651">
        <v>516300010626358</v>
      </c>
      <c r="K152" s="522" t="s">
        <v>66</v>
      </c>
      <c r="L152" s="44" t="s">
        <v>66</v>
      </c>
      <c r="M152" s="44" t="s">
        <v>66</v>
      </c>
      <c r="N152" s="45" t="s">
        <v>67</v>
      </c>
      <c r="O152" s="45"/>
      <c r="P152" s="45"/>
      <c r="Q152" s="45" t="s">
        <v>67</v>
      </c>
      <c r="R152" s="45"/>
      <c r="S152" s="28" t="s">
        <v>68</v>
      </c>
      <c r="T152" s="28" t="s">
        <v>66</v>
      </c>
      <c r="U152" s="216" t="s">
        <v>66</v>
      </c>
      <c r="V152" s="216"/>
    </row>
    <row r="153" ht="14.5" spans="1:22">
      <c r="A153" s="649">
        <v>150</v>
      </c>
      <c r="B153" s="28" t="s">
        <v>64</v>
      </c>
      <c r="C153" s="28" t="s">
        <v>168</v>
      </c>
      <c r="D153" s="650">
        <v>6000043167</v>
      </c>
      <c r="E153" s="136">
        <v>2</v>
      </c>
      <c r="F153" s="136">
        <v>2</v>
      </c>
      <c r="G153" s="136">
        <v>0</v>
      </c>
      <c r="H153" s="375">
        <v>46202</v>
      </c>
      <c r="I153" s="218" t="s">
        <v>14</v>
      </c>
      <c r="J153" s="650" t="s">
        <v>182</v>
      </c>
      <c r="K153" s="555" t="s">
        <v>66</v>
      </c>
      <c r="L153" s="47" t="s">
        <v>66</v>
      </c>
      <c r="M153" s="47" t="s">
        <v>66</v>
      </c>
      <c r="N153" s="33" t="s">
        <v>67</v>
      </c>
      <c r="O153" s="33"/>
      <c r="P153" s="33"/>
      <c r="Q153" s="33" t="s">
        <v>67</v>
      </c>
      <c r="R153" s="33"/>
      <c r="S153" s="136" t="s">
        <v>68</v>
      </c>
      <c r="T153" s="136" t="s">
        <v>66</v>
      </c>
      <c r="U153" s="240" t="s">
        <v>66</v>
      </c>
      <c r="V153" s="240"/>
    </row>
    <row r="154" ht="14.5" spans="1:22">
      <c r="A154" s="649">
        <v>151</v>
      </c>
      <c r="B154" s="28" t="s">
        <v>64</v>
      </c>
      <c r="C154" s="28" t="s">
        <v>168</v>
      </c>
      <c r="D154" s="651">
        <v>6000043167</v>
      </c>
      <c r="E154" s="28">
        <v>1</v>
      </c>
      <c r="F154" s="28">
        <v>0</v>
      </c>
      <c r="G154" s="28">
        <v>1</v>
      </c>
      <c r="H154" s="78">
        <v>46202</v>
      </c>
      <c r="I154" s="94" t="s">
        <v>14</v>
      </c>
      <c r="J154" s="651">
        <v>516300010626361</v>
      </c>
      <c r="K154" s="258" t="s">
        <v>85</v>
      </c>
      <c r="L154" s="44" t="s">
        <v>86</v>
      </c>
      <c r="M154" s="45"/>
      <c r="N154" s="45" t="s">
        <v>67</v>
      </c>
      <c r="O154" s="45"/>
      <c r="P154" s="44" t="s">
        <v>82</v>
      </c>
      <c r="Q154" s="45" t="s">
        <v>67</v>
      </c>
      <c r="R154" s="45"/>
      <c r="S154" s="28" t="s">
        <v>68</v>
      </c>
      <c r="T154" s="28" t="s">
        <v>78</v>
      </c>
      <c r="U154" s="216" t="s">
        <v>13</v>
      </c>
      <c r="V154" s="216"/>
    </row>
    <row r="155" ht="14.5" spans="1:22">
      <c r="A155" s="649">
        <v>152</v>
      </c>
      <c r="B155" s="28" t="s">
        <v>64</v>
      </c>
      <c r="C155" s="28" t="s">
        <v>168</v>
      </c>
      <c r="D155" s="650">
        <v>6000043167</v>
      </c>
      <c r="E155" s="136">
        <v>2</v>
      </c>
      <c r="F155" s="136">
        <v>2</v>
      </c>
      <c r="G155" s="136">
        <v>0</v>
      </c>
      <c r="H155" s="375">
        <v>46202</v>
      </c>
      <c r="I155" s="218" t="s">
        <v>14</v>
      </c>
      <c r="J155" s="650" t="s">
        <v>183</v>
      </c>
      <c r="K155" s="555" t="s">
        <v>66</v>
      </c>
      <c r="L155" s="47" t="s">
        <v>66</v>
      </c>
      <c r="M155" s="47" t="s">
        <v>66</v>
      </c>
      <c r="N155" s="33" t="s">
        <v>67</v>
      </c>
      <c r="O155" s="33"/>
      <c r="P155" s="33"/>
      <c r="Q155" s="33" t="s">
        <v>67</v>
      </c>
      <c r="R155" s="33"/>
      <c r="S155" s="136" t="s">
        <v>68</v>
      </c>
      <c r="T155" s="136" t="s">
        <v>66</v>
      </c>
      <c r="U155" s="240" t="s">
        <v>66</v>
      </c>
      <c r="V155" s="240"/>
    </row>
    <row r="156" ht="14.5" spans="1:22">
      <c r="A156" s="649">
        <v>153</v>
      </c>
      <c r="B156" s="28" t="s">
        <v>64</v>
      </c>
      <c r="C156" s="28" t="s">
        <v>168</v>
      </c>
      <c r="D156" s="651">
        <v>6000043167</v>
      </c>
      <c r="E156" s="28">
        <v>1</v>
      </c>
      <c r="F156" s="28">
        <v>0</v>
      </c>
      <c r="G156" s="28">
        <v>1</v>
      </c>
      <c r="H156" s="78">
        <v>46202</v>
      </c>
      <c r="I156" s="94" t="s">
        <v>14</v>
      </c>
      <c r="J156" s="651">
        <v>516300010626364</v>
      </c>
      <c r="K156" s="258" t="s">
        <v>75</v>
      </c>
      <c r="L156" s="44" t="s">
        <v>76</v>
      </c>
      <c r="M156" s="45"/>
      <c r="N156" s="45" t="s">
        <v>67</v>
      </c>
      <c r="O156" s="45"/>
      <c r="P156" s="44" t="s">
        <v>77</v>
      </c>
      <c r="Q156" s="45" t="s">
        <v>67</v>
      </c>
      <c r="R156" s="45"/>
      <c r="S156" s="28" t="s">
        <v>68</v>
      </c>
      <c r="T156" s="28" t="s">
        <v>78</v>
      </c>
      <c r="U156" s="216" t="s">
        <v>13</v>
      </c>
      <c r="V156" s="216"/>
    </row>
    <row r="157" ht="14.5" spans="1:22">
      <c r="A157" s="649">
        <v>154</v>
      </c>
      <c r="B157" s="28" t="s">
        <v>64</v>
      </c>
      <c r="C157" s="28" t="s">
        <v>168</v>
      </c>
      <c r="D157" s="650">
        <v>6000043167</v>
      </c>
      <c r="E157" s="136">
        <v>1</v>
      </c>
      <c r="F157" s="136">
        <v>0</v>
      </c>
      <c r="G157" s="136">
        <v>1</v>
      </c>
      <c r="H157" s="375">
        <v>46202</v>
      </c>
      <c r="I157" s="218" t="s">
        <v>14</v>
      </c>
      <c r="J157" s="650">
        <v>516300010626365</v>
      </c>
      <c r="K157" s="258" t="s">
        <v>75</v>
      </c>
      <c r="L157" s="47" t="s">
        <v>76</v>
      </c>
      <c r="M157" s="33"/>
      <c r="N157" s="33" t="s">
        <v>67</v>
      </c>
      <c r="O157" s="33"/>
      <c r="P157" s="47" t="s">
        <v>77</v>
      </c>
      <c r="Q157" s="33" t="s">
        <v>67</v>
      </c>
      <c r="R157" s="33"/>
      <c r="S157" s="136" t="s">
        <v>68</v>
      </c>
      <c r="T157" s="136" t="s">
        <v>78</v>
      </c>
      <c r="U157" s="240" t="s">
        <v>13</v>
      </c>
      <c r="V157" s="240"/>
    </row>
    <row r="158" ht="14.5" spans="1:22">
      <c r="A158" s="649">
        <v>155</v>
      </c>
      <c r="B158" s="28" t="s">
        <v>64</v>
      </c>
      <c r="C158" s="28" t="s">
        <v>168</v>
      </c>
      <c r="D158" s="651">
        <v>6000043167</v>
      </c>
      <c r="E158" s="28">
        <v>8</v>
      </c>
      <c r="F158" s="28">
        <v>8</v>
      </c>
      <c r="G158" s="28">
        <v>0</v>
      </c>
      <c r="H158" s="78">
        <v>46202</v>
      </c>
      <c r="I158" s="94" t="s">
        <v>14</v>
      </c>
      <c r="J158" s="651" t="s">
        <v>184</v>
      </c>
      <c r="K158" s="522" t="s">
        <v>66</v>
      </c>
      <c r="L158" s="44" t="s">
        <v>66</v>
      </c>
      <c r="M158" s="44" t="s">
        <v>66</v>
      </c>
      <c r="N158" s="45" t="s">
        <v>67</v>
      </c>
      <c r="O158" s="45"/>
      <c r="P158" s="45"/>
      <c r="Q158" s="45" t="s">
        <v>67</v>
      </c>
      <c r="R158" s="45"/>
      <c r="S158" s="28" t="s">
        <v>68</v>
      </c>
      <c r="T158" s="28" t="s">
        <v>66</v>
      </c>
      <c r="U158" s="216" t="s">
        <v>66</v>
      </c>
      <c r="V158" s="216"/>
    </row>
    <row r="159" ht="14.5" spans="1:22">
      <c r="A159" s="649">
        <v>156</v>
      </c>
      <c r="B159" s="28" t="s">
        <v>64</v>
      </c>
      <c r="C159" s="28" t="s">
        <v>168</v>
      </c>
      <c r="D159" s="650">
        <v>6000043167</v>
      </c>
      <c r="E159" s="136">
        <v>2</v>
      </c>
      <c r="F159" s="136">
        <v>2</v>
      </c>
      <c r="G159" s="136">
        <v>0</v>
      </c>
      <c r="H159" s="375">
        <v>46203</v>
      </c>
      <c r="I159" s="218" t="s">
        <v>14</v>
      </c>
      <c r="J159" s="650" t="s">
        <v>185</v>
      </c>
      <c r="K159" s="555" t="s">
        <v>66</v>
      </c>
      <c r="L159" s="47" t="s">
        <v>66</v>
      </c>
      <c r="M159" s="47" t="s">
        <v>66</v>
      </c>
      <c r="N159" s="33" t="s">
        <v>67</v>
      </c>
      <c r="O159" s="33"/>
      <c r="P159" s="33"/>
      <c r="Q159" s="33" t="s">
        <v>67</v>
      </c>
      <c r="R159" s="33"/>
      <c r="S159" s="136" t="s">
        <v>68</v>
      </c>
      <c r="T159" s="136" t="s">
        <v>66</v>
      </c>
      <c r="U159" s="240" t="s">
        <v>66</v>
      </c>
      <c r="V159" s="240"/>
    </row>
    <row r="160" ht="14.5" spans="1:22">
      <c r="A160" s="649">
        <v>157</v>
      </c>
      <c r="B160" s="28" t="s">
        <v>64</v>
      </c>
      <c r="C160" s="28" t="s">
        <v>168</v>
      </c>
      <c r="D160" s="651">
        <v>6000043167</v>
      </c>
      <c r="E160" s="28">
        <v>1</v>
      </c>
      <c r="F160" s="28">
        <v>0</v>
      </c>
      <c r="G160" s="28">
        <v>1</v>
      </c>
      <c r="H160" s="78">
        <v>46203</v>
      </c>
      <c r="I160" s="94" t="s">
        <v>14</v>
      </c>
      <c r="J160" s="651">
        <v>516300010626376</v>
      </c>
      <c r="K160" s="258" t="s">
        <v>134</v>
      </c>
      <c r="L160" s="44" t="s">
        <v>86</v>
      </c>
      <c r="M160" s="45"/>
      <c r="N160" s="45" t="s">
        <v>67</v>
      </c>
      <c r="O160" s="45"/>
      <c r="P160" s="44" t="s">
        <v>122</v>
      </c>
      <c r="Q160" s="45" t="s">
        <v>67</v>
      </c>
      <c r="R160" s="45"/>
      <c r="S160" s="28" t="s">
        <v>68</v>
      </c>
      <c r="T160" s="28" t="s">
        <v>113</v>
      </c>
      <c r="U160" s="216" t="s">
        <v>13</v>
      </c>
      <c r="V160" s="216"/>
    </row>
    <row r="161" ht="14.5" spans="1:22">
      <c r="A161" s="649">
        <v>158</v>
      </c>
      <c r="B161" s="28" t="s">
        <v>64</v>
      </c>
      <c r="C161" s="28" t="s">
        <v>168</v>
      </c>
      <c r="D161" s="650">
        <v>6000043167</v>
      </c>
      <c r="E161" s="136">
        <v>2</v>
      </c>
      <c r="F161" s="136">
        <v>2</v>
      </c>
      <c r="G161" s="136">
        <v>0</v>
      </c>
      <c r="H161" s="375">
        <v>46203</v>
      </c>
      <c r="I161" s="218" t="s">
        <v>14</v>
      </c>
      <c r="J161" s="650" t="s">
        <v>186</v>
      </c>
      <c r="K161" s="555" t="s">
        <v>66</v>
      </c>
      <c r="L161" s="47" t="s">
        <v>66</v>
      </c>
      <c r="M161" s="47" t="s">
        <v>66</v>
      </c>
      <c r="N161" s="33" t="s">
        <v>67</v>
      </c>
      <c r="O161" s="33"/>
      <c r="P161" s="33"/>
      <c r="Q161" s="33" t="s">
        <v>67</v>
      </c>
      <c r="R161" s="33"/>
      <c r="S161" s="136" t="s">
        <v>68</v>
      </c>
      <c r="T161" s="136" t="s">
        <v>66</v>
      </c>
      <c r="U161" s="240" t="s">
        <v>66</v>
      </c>
      <c r="V161" s="240"/>
    </row>
    <row r="162" ht="14.5" spans="1:22">
      <c r="A162" s="649">
        <v>159</v>
      </c>
      <c r="B162" s="28" t="s">
        <v>64</v>
      </c>
      <c r="C162" s="28" t="s">
        <v>168</v>
      </c>
      <c r="D162" s="651">
        <v>6000043167</v>
      </c>
      <c r="E162" s="28">
        <v>1</v>
      </c>
      <c r="F162" s="28">
        <v>0</v>
      </c>
      <c r="G162" s="28">
        <v>1</v>
      </c>
      <c r="H162" s="78">
        <v>46203</v>
      </c>
      <c r="I162" s="94" t="s">
        <v>14</v>
      </c>
      <c r="J162" s="651">
        <v>516300010626379</v>
      </c>
      <c r="K162" s="258" t="s">
        <v>85</v>
      </c>
      <c r="L162" s="44" t="s">
        <v>86</v>
      </c>
      <c r="M162" s="45"/>
      <c r="N162" s="45" t="s">
        <v>67</v>
      </c>
      <c r="O162" s="45"/>
      <c r="P162" s="44" t="s">
        <v>82</v>
      </c>
      <c r="Q162" s="45" t="s">
        <v>67</v>
      </c>
      <c r="R162" s="45"/>
      <c r="S162" s="28" t="s">
        <v>68</v>
      </c>
      <c r="T162" s="28" t="s">
        <v>78</v>
      </c>
      <c r="U162" s="216" t="s">
        <v>13</v>
      </c>
      <c r="V162" s="216"/>
    </row>
    <row r="163" ht="14.5" spans="1:22">
      <c r="A163" s="649">
        <v>160</v>
      </c>
      <c r="B163" s="28" t="s">
        <v>64</v>
      </c>
      <c r="C163" s="28" t="s">
        <v>168</v>
      </c>
      <c r="D163" s="650">
        <v>6000043167</v>
      </c>
      <c r="E163" s="136">
        <v>4</v>
      </c>
      <c r="F163" s="136">
        <v>4</v>
      </c>
      <c r="G163" s="136">
        <v>0</v>
      </c>
      <c r="H163" s="375">
        <v>46203</v>
      </c>
      <c r="I163" s="218" t="s">
        <v>14</v>
      </c>
      <c r="J163" s="650" t="s">
        <v>187</v>
      </c>
      <c r="K163" s="555" t="s">
        <v>66</v>
      </c>
      <c r="L163" s="47" t="s">
        <v>66</v>
      </c>
      <c r="M163" s="47" t="s">
        <v>66</v>
      </c>
      <c r="N163" s="33" t="s">
        <v>67</v>
      </c>
      <c r="O163" s="33"/>
      <c r="P163" s="33"/>
      <c r="Q163" s="33" t="s">
        <v>67</v>
      </c>
      <c r="R163" s="33"/>
      <c r="S163" s="136" t="s">
        <v>68</v>
      </c>
      <c r="T163" s="136" t="s">
        <v>66</v>
      </c>
      <c r="U163" s="240" t="s">
        <v>66</v>
      </c>
      <c r="V163" s="240"/>
    </row>
    <row r="164" ht="14.5" spans="1:22">
      <c r="A164" s="649">
        <v>161</v>
      </c>
      <c r="B164" s="28" t="s">
        <v>64</v>
      </c>
      <c r="C164" s="28" t="s">
        <v>168</v>
      </c>
      <c r="D164" s="651">
        <v>6000043167</v>
      </c>
      <c r="E164" s="28">
        <v>2</v>
      </c>
      <c r="F164" s="28">
        <v>2</v>
      </c>
      <c r="G164" s="28">
        <v>0</v>
      </c>
      <c r="H164" s="78">
        <v>46204</v>
      </c>
      <c r="I164" s="94" t="s">
        <v>14</v>
      </c>
      <c r="J164" s="651" t="s">
        <v>188</v>
      </c>
      <c r="K164" s="522" t="s">
        <v>66</v>
      </c>
      <c r="L164" s="44" t="s">
        <v>66</v>
      </c>
      <c r="M164" s="44" t="s">
        <v>66</v>
      </c>
      <c r="N164" s="45" t="s">
        <v>67</v>
      </c>
      <c r="O164" s="45"/>
      <c r="P164" s="45"/>
      <c r="Q164" s="45" t="s">
        <v>67</v>
      </c>
      <c r="R164" s="45"/>
      <c r="S164" s="28" t="s">
        <v>68</v>
      </c>
      <c r="T164" s="28" t="s">
        <v>66</v>
      </c>
      <c r="U164" s="216" t="s">
        <v>66</v>
      </c>
      <c r="V164" s="216"/>
    </row>
    <row r="165" ht="14.5" spans="1:22">
      <c r="A165" s="649">
        <v>162</v>
      </c>
      <c r="B165" s="28" t="s">
        <v>64</v>
      </c>
      <c r="C165" s="28" t="s">
        <v>168</v>
      </c>
      <c r="D165" s="650">
        <v>6000043167</v>
      </c>
      <c r="E165" s="136">
        <v>1</v>
      </c>
      <c r="F165" s="136">
        <v>0</v>
      </c>
      <c r="G165" s="136">
        <v>1</v>
      </c>
      <c r="H165" s="375">
        <v>46204</v>
      </c>
      <c r="I165" s="218" t="s">
        <v>14</v>
      </c>
      <c r="J165" s="650">
        <v>516300010626386</v>
      </c>
      <c r="K165" s="258" t="s">
        <v>85</v>
      </c>
      <c r="L165" s="47" t="s">
        <v>86</v>
      </c>
      <c r="M165" s="33"/>
      <c r="N165" s="33" t="s">
        <v>67</v>
      </c>
      <c r="O165" s="33"/>
      <c r="P165" s="47" t="s">
        <v>82</v>
      </c>
      <c r="Q165" s="33" t="s">
        <v>67</v>
      </c>
      <c r="R165" s="33"/>
      <c r="S165" s="136" t="s">
        <v>68</v>
      </c>
      <c r="T165" s="136" t="s">
        <v>78</v>
      </c>
      <c r="U165" s="240" t="s">
        <v>13</v>
      </c>
      <c r="V165" s="240"/>
    </row>
    <row r="166" ht="14.5" spans="1:22">
      <c r="A166" s="649">
        <v>163</v>
      </c>
      <c r="B166" s="28" t="s">
        <v>64</v>
      </c>
      <c r="C166" s="136" t="s">
        <v>168</v>
      </c>
      <c r="D166" s="651">
        <v>6000043167</v>
      </c>
      <c r="E166" s="28">
        <v>1</v>
      </c>
      <c r="F166" s="28">
        <v>0</v>
      </c>
      <c r="G166" s="28">
        <v>1</v>
      </c>
      <c r="H166" s="78">
        <v>46204</v>
      </c>
      <c r="I166" s="94" t="s">
        <v>14</v>
      </c>
      <c r="J166" s="651">
        <v>516300010626386</v>
      </c>
      <c r="K166" s="258" t="s">
        <v>189</v>
      </c>
      <c r="L166" s="44" t="s">
        <v>81</v>
      </c>
      <c r="M166" s="45"/>
      <c r="N166" s="45" t="s">
        <v>67</v>
      </c>
      <c r="O166" s="45"/>
      <c r="P166" s="44" t="s">
        <v>82</v>
      </c>
      <c r="Q166" s="45" t="s">
        <v>67</v>
      </c>
      <c r="R166" s="45"/>
      <c r="S166" s="28" t="s">
        <v>68</v>
      </c>
      <c r="T166" s="28" t="s">
        <v>30</v>
      </c>
      <c r="U166" s="216" t="s">
        <v>13</v>
      </c>
      <c r="V166" s="216"/>
    </row>
    <row r="167" ht="14.5" spans="1:22">
      <c r="A167" s="649">
        <v>164</v>
      </c>
      <c r="B167" s="28" t="s">
        <v>64</v>
      </c>
      <c r="C167" s="28" t="s">
        <v>168</v>
      </c>
      <c r="D167" s="650">
        <v>6000043167</v>
      </c>
      <c r="E167" s="136">
        <v>1</v>
      </c>
      <c r="F167" s="136">
        <v>0</v>
      </c>
      <c r="G167" s="136">
        <v>1</v>
      </c>
      <c r="H167" s="375">
        <v>46204</v>
      </c>
      <c r="I167" s="218" t="s">
        <v>14</v>
      </c>
      <c r="J167" s="650">
        <v>516300010626387</v>
      </c>
      <c r="K167" s="258" t="s">
        <v>85</v>
      </c>
      <c r="L167" s="47" t="s">
        <v>86</v>
      </c>
      <c r="M167" s="33"/>
      <c r="N167" s="33" t="s">
        <v>67</v>
      </c>
      <c r="O167" s="33"/>
      <c r="P167" s="47" t="s">
        <v>82</v>
      </c>
      <c r="Q167" s="33" t="s">
        <v>67</v>
      </c>
      <c r="R167" s="33"/>
      <c r="S167" s="136" t="s">
        <v>68</v>
      </c>
      <c r="T167" s="136" t="s">
        <v>78</v>
      </c>
      <c r="U167" s="240" t="s">
        <v>13</v>
      </c>
      <c r="V167" s="240"/>
    </row>
    <row r="168" ht="14.5" spans="1:22">
      <c r="A168" s="649">
        <v>165</v>
      </c>
      <c r="B168" s="28" t="s">
        <v>64</v>
      </c>
      <c r="C168" s="136" t="s">
        <v>168</v>
      </c>
      <c r="D168" s="651">
        <v>6000043167</v>
      </c>
      <c r="E168" s="28">
        <v>1</v>
      </c>
      <c r="F168" s="28">
        <v>1</v>
      </c>
      <c r="G168" s="28">
        <v>0</v>
      </c>
      <c r="H168" s="78">
        <v>46204</v>
      </c>
      <c r="I168" s="94" t="s">
        <v>14</v>
      </c>
      <c r="J168" s="651">
        <v>516300010626388</v>
      </c>
      <c r="K168" s="522" t="s">
        <v>66</v>
      </c>
      <c r="L168" s="44" t="s">
        <v>66</v>
      </c>
      <c r="M168" s="44" t="s">
        <v>66</v>
      </c>
      <c r="N168" s="45" t="s">
        <v>67</v>
      </c>
      <c r="O168" s="45"/>
      <c r="P168" s="45"/>
      <c r="Q168" s="45" t="s">
        <v>67</v>
      </c>
      <c r="R168" s="45"/>
      <c r="S168" s="28" t="s">
        <v>68</v>
      </c>
      <c r="T168" s="28" t="s">
        <v>66</v>
      </c>
      <c r="U168" s="216" t="s">
        <v>66</v>
      </c>
      <c r="V168" s="216"/>
    </row>
    <row r="169" ht="14.5" spans="1:22">
      <c r="A169" s="649">
        <v>166</v>
      </c>
      <c r="B169" s="28" t="s">
        <v>64</v>
      </c>
      <c r="C169" s="28" t="s">
        <v>168</v>
      </c>
      <c r="D169" s="650">
        <v>6000043167</v>
      </c>
      <c r="E169" s="136">
        <v>1</v>
      </c>
      <c r="F169" s="136">
        <v>0</v>
      </c>
      <c r="G169" s="136">
        <v>1</v>
      </c>
      <c r="H169" s="375">
        <v>46204</v>
      </c>
      <c r="I169" s="218" t="s">
        <v>14</v>
      </c>
      <c r="J169" s="650">
        <v>516300010626389</v>
      </c>
      <c r="K169" s="258" t="s">
        <v>190</v>
      </c>
      <c r="L169" s="47" t="s">
        <v>86</v>
      </c>
      <c r="M169" s="33"/>
      <c r="N169" s="33" t="s">
        <v>67</v>
      </c>
      <c r="O169" s="33"/>
      <c r="P169" s="47" t="s">
        <v>122</v>
      </c>
      <c r="Q169" s="33" t="s">
        <v>67</v>
      </c>
      <c r="R169" s="33"/>
      <c r="S169" s="136" t="s">
        <v>68</v>
      </c>
      <c r="T169" s="136" t="s">
        <v>113</v>
      </c>
      <c r="U169" s="240" t="s">
        <v>13</v>
      </c>
      <c r="V169" s="240"/>
    </row>
    <row r="170" ht="14.5" spans="1:22">
      <c r="A170" s="649">
        <v>167</v>
      </c>
      <c r="B170" s="28" t="s">
        <v>64</v>
      </c>
      <c r="C170" s="136" t="s">
        <v>168</v>
      </c>
      <c r="D170" s="651">
        <v>6000043167</v>
      </c>
      <c r="E170" s="28">
        <v>2</v>
      </c>
      <c r="F170" s="28">
        <v>2</v>
      </c>
      <c r="G170" s="28">
        <v>0</v>
      </c>
      <c r="H170" s="78">
        <v>46204</v>
      </c>
      <c r="I170" s="94" t="s">
        <v>14</v>
      </c>
      <c r="J170" s="651" t="s">
        <v>191</v>
      </c>
      <c r="K170" s="522" t="s">
        <v>66</v>
      </c>
      <c r="L170" s="44" t="s">
        <v>66</v>
      </c>
      <c r="M170" s="44" t="s">
        <v>66</v>
      </c>
      <c r="N170" s="45" t="s">
        <v>67</v>
      </c>
      <c r="O170" s="45"/>
      <c r="P170" s="45"/>
      <c r="Q170" s="45" t="s">
        <v>67</v>
      </c>
      <c r="R170" s="45"/>
      <c r="S170" s="28" t="s">
        <v>68</v>
      </c>
      <c r="T170" s="28" t="s">
        <v>66</v>
      </c>
      <c r="U170" s="216" t="s">
        <v>66</v>
      </c>
      <c r="V170" s="216"/>
    </row>
    <row r="171" ht="14.5" spans="1:22">
      <c r="A171" s="649">
        <v>168</v>
      </c>
      <c r="B171" s="28" t="s">
        <v>64</v>
      </c>
      <c r="C171" s="28" t="s">
        <v>168</v>
      </c>
      <c r="D171" s="650">
        <v>6000043167</v>
      </c>
      <c r="E171" s="136">
        <v>1</v>
      </c>
      <c r="F171" s="136">
        <v>0</v>
      </c>
      <c r="G171" s="136">
        <v>1</v>
      </c>
      <c r="H171" s="375">
        <v>46204</v>
      </c>
      <c r="I171" s="218" t="s">
        <v>14</v>
      </c>
      <c r="J171" s="650">
        <v>516300010626392</v>
      </c>
      <c r="K171" s="258" t="s">
        <v>164</v>
      </c>
      <c r="L171" s="47" t="s">
        <v>81</v>
      </c>
      <c r="M171" s="33"/>
      <c r="N171" s="33" t="s">
        <v>67</v>
      </c>
      <c r="O171" s="33"/>
      <c r="P171" s="47" t="s">
        <v>82</v>
      </c>
      <c r="Q171" s="33" t="s">
        <v>67</v>
      </c>
      <c r="R171" s="33"/>
      <c r="S171" s="136" t="s">
        <v>68</v>
      </c>
      <c r="T171" s="136" t="s">
        <v>30</v>
      </c>
      <c r="U171" s="240" t="s">
        <v>13</v>
      </c>
      <c r="V171" s="240"/>
    </row>
    <row r="172" ht="14.5" spans="1:22">
      <c r="A172" s="649">
        <v>169</v>
      </c>
      <c r="B172" s="28" t="s">
        <v>64</v>
      </c>
      <c r="C172" s="136" t="s">
        <v>168</v>
      </c>
      <c r="D172" s="651">
        <v>6000043167</v>
      </c>
      <c r="E172" s="28">
        <v>7</v>
      </c>
      <c r="F172" s="28">
        <v>7</v>
      </c>
      <c r="G172" s="28">
        <v>0</v>
      </c>
      <c r="H172" s="78">
        <v>46204</v>
      </c>
      <c r="I172" s="94" t="s">
        <v>14</v>
      </c>
      <c r="J172" s="651" t="s">
        <v>192</v>
      </c>
      <c r="K172" s="522" t="s">
        <v>66</v>
      </c>
      <c r="L172" s="44" t="s">
        <v>66</v>
      </c>
      <c r="M172" s="44" t="s">
        <v>66</v>
      </c>
      <c r="N172" s="45" t="s">
        <v>67</v>
      </c>
      <c r="O172" s="45"/>
      <c r="P172" s="45"/>
      <c r="Q172" s="45" t="s">
        <v>67</v>
      </c>
      <c r="R172" s="45"/>
      <c r="S172" s="28" t="s">
        <v>68</v>
      </c>
      <c r="T172" s="28" t="s">
        <v>66</v>
      </c>
      <c r="U172" s="216" t="s">
        <v>66</v>
      </c>
      <c r="V172" s="216"/>
    </row>
    <row r="173" ht="14.5" spans="1:22">
      <c r="A173" s="649">
        <v>170</v>
      </c>
      <c r="B173" s="28" t="s">
        <v>64</v>
      </c>
      <c r="C173" s="28" t="s">
        <v>168</v>
      </c>
      <c r="D173" s="650">
        <v>6000043167</v>
      </c>
      <c r="E173" s="136">
        <v>1</v>
      </c>
      <c r="F173" s="136">
        <v>0</v>
      </c>
      <c r="G173" s="136">
        <v>1</v>
      </c>
      <c r="H173" s="375">
        <v>46204</v>
      </c>
      <c r="I173" s="218" t="s">
        <v>14</v>
      </c>
      <c r="J173" s="650">
        <v>516300010626400</v>
      </c>
      <c r="K173" s="258" t="s">
        <v>96</v>
      </c>
      <c r="L173" s="47" t="s">
        <v>94</v>
      </c>
      <c r="M173" s="33"/>
      <c r="N173" s="33" t="s">
        <v>67</v>
      </c>
      <c r="O173" s="33"/>
      <c r="P173" s="47" t="s">
        <v>95</v>
      </c>
      <c r="Q173" s="33" t="s">
        <v>67</v>
      </c>
      <c r="R173" s="33"/>
      <c r="S173" s="136" t="s">
        <v>68</v>
      </c>
      <c r="T173" s="136" t="s">
        <v>26</v>
      </c>
      <c r="U173" s="240" t="s">
        <v>29</v>
      </c>
      <c r="V173" s="240"/>
    </row>
    <row r="174" ht="14.5" spans="1:22">
      <c r="A174" s="649">
        <v>171</v>
      </c>
      <c r="B174" s="28" t="s">
        <v>64</v>
      </c>
      <c r="C174" s="136" t="s">
        <v>168</v>
      </c>
      <c r="D174" s="651">
        <v>6000043167</v>
      </c>
      <c r="E174" s="28">
        <v>1</v>
      </c>
      <c r="F174" s="28">
        <v>0</v>
      </c>
      <c r="G174" s="28">
        <v>1</v>
      </c>
      <c r="H174" s="78">
        <v>46204</v>
      </c>
      <c r="I174" s="94" t="s">
        <v>14</v>
      </c>
      <c r="J174" s="651">
        <v>516300010626401</v>
      </c>
      <c r="K174" s="258" t="s">
        <v>193</v>
      </c>
      <c r="L174" s="44" t="s">
        <v>86</v>
      </c>
      <c r="M174" s="45"/>
      <c r="N174" s="45" t="s">
        <v>67</v>
      </c>
      <c r="O174" s="45"/>
      <c r="P174" s="44" t="s">
        <v>122</v>
      </c>
      <c r="Q174" s="45" t="s">
        <v>67</v>
      </c>
      <c r="R174" s="45"/>
      <c r="S174" s="28" t="s">
        <v>68</v>
      </c>
      <c r="T174" s="28" t="s">
        <v>113</v>
      </c>
      <c r="U174" s="216" t="s">
        <v>13</v>
      </c>
      <c r="V174" s="216"/>
    </row>
    <row r="175" ht="14.5" spans="1:22">
      <c r="A175" s="649">
        <v>172</v>
      </c>
      <c r="B175" s="28" t="s">
        <v>64</v>
      </c>
      <c r="C175" s="28" t="s">
        <v>168</v>
      </c>
      <c r="D175" s="650">
        <v>6000043167</v>
      </c>
      <c r="E175" s="136">
        <v>3</v>
      </c>
      <c r="F175" s="136">
        <v>3</v>
      </c>
      <c r="G175" s="136">
        <v>0</v>
      </c>
      <c r="H175" s="375">
        <v>46204</v>
      </c>
      <c r="I175" s="218" t="s">
        <v>14</v>
      </c>
      <c r="J175" s="650" t="s">
        <v>194</v>
      </c>
      <c r="K175" s="555" t="s">
        <v>66</v>
      </c>
      <c r="L175" s="47" t="s">
        <v>66</v>
      </c>
      <c r="M175" s="47" t="s">
        <v>66</v>
      </c>
      <c r="N175" s="33" t="s">
        <v>67</v>
      </c>
      <c r="O175" s="33"/>
      <c r="P175" s="33"/>
      <c r="Q175" s="33" t="s">
        <v>67</v>
      </c>
      <c r="R175" s="33"/>
      <c r="S175" s="136" t="s">
        <v>68</v>
      </c>
      <c r="T175" s="136" t="s">
        <v>66</v>
      </c>
      <c r="U175" s="240" t="s">
        <v>66</v>
      </c>
      <c r="V175" s="240"/>
    </row>
    <row r="176" ht="14.5" spans="1:22">
      <c r="A176" s="649">
        <v>173</v>
      </c>
      <c r="B176" s="28" t="s">
        <v>64</v>
      </c>
      <c r="C176" s="28" t="s">
        <v>168</v>
      </c>
      <c r="D176" s="651">
        <v>6000043167</v>
      </c>
      <c r="E176" s="28">
        <v>8</v>
      </c>
      <c r="F176" s="28">
        <v>8</v>
      </c>
      <c r="G176" s="28">
        <v>0</v>
      </c>
      <c r="H176" s="78">
        <v>46205</v>
      </c>
      <c r="I176" s="94" t="s">
        <v>14</v>
      </c>
      <c r="J176" s="651" t="s">
        <v>195</v>
      </c>
      <c r="K176" s="522" t="s">
        <v>66</v>
      </c>
      <c r="L176" s="44" t="s">
        <v>66</v>
      </c>
      <c r="M176" s="44" t="s">
        <v>66</v>
      </c>
      <c r="N176" s="45" t="s">
        <v>67</v>
      </c>
      <c r="O176" s="45"/>
      <c r="P176" s="45"/>
      <c r="Q176" s="45" t="s">
        <v>67</v>
      </c>
      <c r="R176" s="45"/>
      <c r="S176" s="28" t="s">
        <v>68</v>
      </c>
      <c r="T176" s="28" t="s">
        <v>66</v>
      </c>
      <c r="U176" s="216" t="s">
        <v>66</v>
      </c>
      <c r="V176" s="216"/>
    </row>
    <row r="177" ht="14.5" spans="1:22">
      <c r="A177" s="649">
        <v>174</v>
      </c>
      <c r="B177" s="28" t="s">
        <v>64</v>
      </c>
      <c r="C177" s="28" t="s">
        <v>168</v>
      </c>
      <c r="D177" s="650">
        <v>6000043167</v>
      </c>
      <c r="E177" s="136">
        <v>1</v>
      </c>
      <c r="F177" s="136">
        <v>0</v>
      </c>
      <c r="G177" s="136">
        <v>1</v>
      </c>
      <c r="H177" s="375">
        <v>46205</v>
      </c>
      <c r="I177" s="218" t="s">
        <v>14</v>
      </c>
      <c r="J177" s="650">
        <v>516300010626413</v>
      </c>
      <c r="K177" s="258" t="s">
        <v>164</v>
      </c>
      <c r="L177" s="47" t="s">
        <v>81</v>
      </c>
      <c r="M177" s="33"/>
      <c r="N177" s="33" t="s">
        <v>67</v>
      </c>
      <c r="O177" s="33"/>
      <c r="P177" s="47" t="s">
        <v>82</v>
      </c>
      <c r="Q177" s="33" t="s">
        <v>67</v>
      </c>
      <c r="R177" s="33"/>
      <c r="S177" s="136" t="s">
        <v>68</v>
      </c>
      <c r="T177" s="136" t="s">
        <v>30</v>
      </c>
      <c r="U177" s="240" t="s">
        <v>13</v>
      </c>
      <c r="V177" s="240"/>
    </row>
    <row r="178" ht="14.5" spans="1:22">
      <c r="A178" s="649">
        <v>175</v>
      </c>
      <c r="B178" s="28" t="s">
        <v>64</v>
      </c>
      <c r="C178" s="28" t="s">
        <v>168</v>
      </c>
      <c r="D178" s="651">
        <v>6000043167</v>
      </c>
      <c r="E178" s="28">
        <v>2</v>
      </c>
      <c r="F178" s="28">
        <v>2</v>
      </c>
      <c r="G178" s="28">
        <v>0</v>
      </c>
      <c r="H178" s="78">
        <v>46205</v>
      </c>
      <c r="I178" s="94" t="s">
        <v>14</v>
      </c>
      <c r="J178" s="651" t="s">
        <v>196</v>
      </c>
      <c r="K178" s="522" t="s">
        <v>66</v>
      </c>
      <c r="L178" s="44" t="s">
        <v>66</v>
      </c>
      <c r="M178" s="44" t="s">
        <v>66</v>
      </c>
      <c r="N178" s="45" t="s">
        <v>67</v>
      </c>
      <c r="O178" s="45"/>
      <c r="P178" s="45"/>
      <c r="Q178" s="45" t="s">
        <v>67</v>
      </c>
      <c r="R178" s="45"/>
      <c r="S178" s="28" t="s">
        <v>68</v>
      </c>
      <c r="T178" s="28" t="s">
        <v>66</v>
      </c>
      <c r="U178" s="216" t="s">
        <v>66</v>
      </c>
      <c r="V178" s="216"/>
    </row>
    <row r="179" ht="14.5" spans="1:22">
      <c r="A179" s="649">
        <v>176</v>
      </c>
      <c r="B179" s="28" t="s">
        <v>64</v>
      </c>
      <c r="C179" s="28" t="s">
        <v>168</v>
      </c>
      <c r="D179" s="650">
        <v>6000043167</v>
      </c>
      <c r="E179" s="136">
        <v>1</v>
      </c>
      <c r="F179" s="136">
        <v>0</v>
      </c>
      <c r="G179" s="136">
        <v>1</v>
      </c>
      <c r="H179" s="375">
        <v>46205</v>
      </c>
      <c r="I179" s="218" t="s">
        <v>14</v>
      </c>
      <c r="J179" s="650">
        <v>516300010626416</v>
      </c>
      <c r="K179" s="258" t="s">
        <v>134</v>
      </c>
      <c r="L179" s="47" t="s">
        <v>86</v>
      </c>
      <c r="M179" s="33"/>
      <c r="N179" s="33" t="s">
        <v>67</v>
      </c>
      <c r="O179" s="33"/>
      <c r="P179" s="47" t="s">
        <v>122</v>
      </c>
      <c r="Q179" s="33" t="s">
        <v>67</v>
      </c>
      <c r="R179" s="33"/>
      <c r="S179" s="136" t="s">
        <v>68</v>
      </c>
      <c r="T179" s="136" t="s">
        <v>113</v>
      </c>
      <c r="U179" s="240" t="s">
        <v>13</v>
      </c>
      <c r="V179" s="240"/>
    </row>
    <row r="180" ht="14.5" spans="1:22">
      <c r="A180" s="649">
        <v>177</v>
      </c>
      <c r="B180" s="28" t="s">
        <v>64</v>
      </c>
      <c r="C180" s="28" t="s">
        <v>168</v>
      </c>
      <c r="D180" s="651">
        <v>6000043167</v>
      </c>
      <c r="E180" s="28">
        <v>1</v>
      </c>
      <c r="F180" s="28">
        <v>0</v>
      </c>
      <c r="G180" s="28">
        <v>1</v>
      </c>
      <c r="H180" s="78">
        <v>46205</v>
      </c>
      <c r="I180" s="94" t="s">
        <v>14</v>
      </c>
      <c r="J180" s="651">
        <v>516300010626417</v>
      </c>
      <c r="K180" s="258" t="s">
        <v>190</v>
      </c>
      <c r="L180" s="44" t="s">
        <v>86</v>
      </c>
      <c r="M180" s="45"/>
      <c r="N180" s="45" t="s">
        <v>67</v>
      </c>
      <c r="O180" s="45"/>
      <c r="P180" s="44" t="s">
        <v>122</v>
      </c>
      <c r="Q180" s="45" t="s">
        <v>67</v>
      </c>
      <c r="R180" s="45"/>
      <c r="S180" s="28" t="s">
        <v>68</v>
      </c>
      <c r="T180" s="28" t="s">
        <v>113</v>
      </c>
      <c r="U180" s="216" t="s">
        <v>13</v>
      </c>
      <c r="V180" s="216"/>
    </row>
    <row r="181" ht="14.5" spans="1:22">
      <c r="A181" s="649">
        <v>178</v>
      </c>
      <c r="B181" s="28" t="s">
        <v>64</v>
      </c>
      <c r="C181" s="28" t="s">
        <v>168</v>
      </c>
      <c r="D181" s="650">
        <v>6000043167</v>
      </c>
      <c r="E181" s="136">
        <v>1</v>
      </c>
      <c r="F181" s="136">
        <v>0</v>
      </c>
      <c r="G181" s="136">
        <v>1</v>
      </c>
      <c r="H181" s="375">
        <v>46205</v>
      </c>
      <c r="I181" s="218" t="s">
        <v>14</v>
      </c>
      <c r="J181" s="650">
        <v>516300010626418</v>
      </c>
      <c r="K181" s="258" t="s">
        <v>96</v>
      </c>
      <c r="L181" s="47" t="s">
        <v>94</v>
      </c>
      <c r="M181" s="33"/>
      <c r="N181" s="33" t="s">
        <v>67</v>
      </c>
      <c r="O181" s="33"/>
      <c r="P181" s="47" t="s">
        <v>95</v>
      </c>
      <c r="Q181" s="33" t="s">
        <v>67</v>
      </c>
      <c r="R181" s="33"/>
      <c r="S181" s="136" t="s">
        <v>68</v>
      </c>
      <c r="T181" s="136" t="s">
        <v>26</v>
      </c>
      <c r="U181" s="240" t="s">
        <v>29</v>
      </c>
      <c r="V181" s="240"/>
    </row>
    <row r="182" ht="14.5" spans="1:22">
      <c r="A182" s="649">
        <v>179</v>
      </c>
      <c r="B182" s="28" t="s">
        <v>64</v>
      </c>
      <c r="C182" s="28" t="s">
        <v>168</v>
      </c>
      <c r="D182" s="651">
        <v>6000043167</v>
      </c>
      <c r="E182" s="28">
        <v>2</v>
      </c>
      <c r="F182" s="28">
        <v>2</v>
      </c>
      <c r="G182" s="28">
        <v>0</v>
      </c>
      <c r="H182" s="78">
        <v>46205</v>
      </c>
      <c r="I182" s="94" t="s">
        <v>14</v>
      </c>
      <c r="J182" s="651" t="s">
        <v>197</v>
      </c>
      <c r="K182" s="522" t="s">
        <v>66</v>
      </c>
      <c r="L182" s="44" t="s">
        <v>66</v>
      </c>
      <c r="M182" s="44" t="s">
        <v>66</v>
      </c>
      <c r="N182" s="45" t="s">
        <v>67</v>
      </c>
      <c r="O182" s="45"/>
      <c r="P182" s="45"/>
      <c r="Q182" s="45" t="s">
        <v>67</v>
      </c>
      <c r="R182" s="45"/>
      <c r="S182" s="28" t="s">
        <v>68</v>
      </c>
      <c r="T182" s="28" t="s">
        <v>66</v>
      </c>
      <c r="U182" s="216" t="s">
        <v>66</v>
      </c>
      <c r="V182" s="216"/>
    </row>
    <row r="183" ht="14.5" spans="1:22">
      <c r="A183" s="649">
        <v>180</v>
      </c>
      <c r="B183" s="28" t="s">
        <v>64</v>
      </c>
      <c r="C183" s="28" t="s">
        <v>168</v>
      </c>
      <c r="D183" s="650">
        <v>6000043167</v>
      </c>
      <c r="E183" s="136">
        <v>1</v>
      </c>
      <c r="F183" s="136">
        <v>1</v>
      </c>
      <c r="G183" s="136">
        <v>0</v>
      </c>
      <c r="H183" s="375">
        <v>46206</v>
      </c>
      <c r="I183" s="218" t="s">
        <v>14</v>
      </c>
      <c r="J183" s="650">
        <v>516300010626421</v>
      </c>
      <c r="K183" s="555" t="s">
        <v>66</v>
      </c>
      <c r="L183" s="47" t="s">
        <v>66</v>
      </c>
      <c r="M183" s="47" t="s">
        <v>66</v>
      </c>
      <c r="N183" s="33" t="s">
        <v>67</v>
      </c>
      <c r="O183" s="33"/>
      <c r="P183" s="33"/>
      <c r="Q183" s="33" t="s">
        <v>67</v>
      </c>
      <c r="R183" s="33"/>
      <c r="S183" s="136" t="s">
        <v>68</v>
      </c>
      <c r="T183" s="136" t="s">
        <v>66</v>
      </c>
      <c r="U183" s="240" t="s">
        <v>66</v>
      </c>
      <c r="V183" s="240"/>
    </row>
    <row r="184" ht="14.5" spans="1:22">
      <c r="A184" s="649">
        <v>181</v>
      </c>
      <c r="B184" s="28" t="s">
        <v>64</v>
      </c>
      <c r="C184" s="28" t="s">
        <v>168</v>
      </c>
      <c r="D184" s="651">
        <v>6000043167</v>
      </c>
      <c r="E184" s="28">
        <v>1</v>
      </c>
      <c r="F184" s="28">
        <v>1</v>
      </c>
      <c r="G184" s="28">
        <v>0</v>
      </c>
      <c r="H184" s="78">
        <v>46206</v>
      </c>
      <c r="I184" s="94" t="s">
        <v>14</v>
      </c>
      <c r="J184" s="651">
        <v>516300010726422</v>
      </c>
      <c r="K184" s="522" t="s">
        <v>66</v>
      </c>
      <c r="L184" s="44" t="s">
        <v>66</v>
      </c>
      <c r="M184" s="44" t="s">
        <v>66</v>
      </c>
      <c r="N184" s="45" t="s">
        <v>67</v>
      </c>
      <c r="O184" s="45"/>
      <c r="P184" s="45"/>
      <c r="Q184" s="45" t="s">
        <v>67</v>
      </c>
      <c r="R184" s="45"/>
      <c r="S184" s="28" t="s">
        <v>68</v>
      </c>
      <c r="T184" s="28" t="s">
        <v>66</v>
      </c>
      <c r="U184" s="216" t="s">
        <v>66</v>
      </c>
      <c r="V184" s="216"/>
    </row>
    <row r="185" ht="14.5" spans="1:22">
      <c r="A185" s="649">
        <v>182</v>
      </c>
      <c r="B185" s="28" t="s">
        <v>64</v>
      </c>
      <c r="C185" s="28" t="s">
        <v>168</v>
      </c>
      <c r="D185" s="650">
        <v>6000043167</v>
      </c>
      <c r="E185" s="136">
        <v>1</v>
      </c>
      <c r="F185" s="136">
        <v>0</v>
      </c>
      <c r="G185" s="136">
        <v>1</v>
      </c>
      <c r="H185" s="375">
        <v>46206</v>
      </c>
      <c r="I185" s="218" t="s">
        <v>14</v>
      </c>
      <c r="J185" s="650">
        <v>516300010726423</v>
      </c>
      <c r="K185" s="258" t="s">
        <v>75</v>
      </c>
      <c r="L185" s="47" t="s">
        <v>76</v>
      </c>
      <c r="M185" s="33"/>
      <c r="N185" s="33" t="s">
        <v>67</v>
      </c>
      <c r="O185" s="33"/>
      <c r="P185" s="47" t="s">
        <v>77</v>
      </c>
      <c r="Q185" s="33" t="s">
        <v>67</v>
      </c>
      <c r="R185" s="33"/>
      <c r="S185" s="136" t="s">
        <v>68</v>
      </c>
      <c r="T185" s="136" t="s">
        <v>78</v>
      </c>
      <c r="U185" s="240" t="s">
        <v>13</v>
      </c>
      <c r="V185" s="240"/>
    </row>
    <row r="186" ht="14.5" spans="1:22">
      <c r="A186" s="649">
        <v>183</v>
      </c>
      <c r="B186" s="28" t="s">
        <v>64</v>
      </c>
      <c r="C186" s="28" t="s">
        <v>168</v>
      </c>
      <c r="D186" s="651">
        <v>6000043167</v>
      </c>
      <c r="E186" s="28">
        <v>4</v>
      </c>
      <c r="F186" s="28">
        <v>4</v>
      </c>
      <c r="G186" s="28">
        <v>0</v>
      </c>
      <c r="H186" s="78">
        <v>46206</v>
      </c>
      <c r="I186" s="94" t="s">
        <v>14</v>
      </c>
      <c r="J186" s="651" t="s">
        <v>198</v>
      </c>
      <c r="K186" s="522" t="s">
        <v>66</v>
      </c>
      <c r="L186" s="44" t="s">
        <v>66</v>
      </c>
      <c r="M186" s="44" t="s">
        <v>66</v>
      </c>
      <c r="N186" s="45" t="s">
        <v>67</v>
      </c>
      <c r="O186" s="45"/>
      <c r="P186" s="45"/>
      <c r="Q186" s="45" t="s">
        <v>67</v>
      </c>
      <c r="R186" s="45"/>
      <c r="S186" s="28" t="s">
        <v>68</v>
      </c>
      <c r="T186" s="28" t="s">
        <v>66</v>
      </c>
      <c r="U186" s="216" t="s">
        <v>66</v>
      </c>
      <c r="V186" s="216"/>
    </row>
    <row r="187" ht="14.5" spans="1:22">
      <c r="A187" s="649">
        <v>184</v>
      </c>
      <c r="B187" s="28" t="s">
        <v>64</v>
      </c>
      <c r="C187" s="28" t="s">
        <v>168</v>
      </c>
      <c r="D187" s="650">
        <v>6000043167</v>
      </c>
      <c r="E187" s="136">
        <v>1</v>
      </c>
      <c r="F187" s="136">
        <v>0</v>
      </c>
      <c r="G187" s="136">
        <v>1</v>
      </c>
      <c r="H187" s="375">
        <v>46206</v>
      </c>
      <c r="I187" s="218" t="s">
        <v>14</v>
      </c>
      <c r="J187" s="650">
        <v>516300010726428</v>
      </c>
      <c r="K187" s="258" t="s">
        <v>189</v>
      </c>
      <c r="L187" s="47" t="s">
        <v>81</v>
      </c>
      <c r="M187" s="33"/>
      <c r="N187" s="33" t="s">
        <v>67</v>
      </c>
      <c r="O187" s="33"/>
      <c r="P187" s="47" t="s">
        <v>82</v>
      </c>
      <c r="Q187" s="33" t="s">
        <v>67</v>
      </c>
      <c r="R187" s="33"/>
      <c r="S187" s="136" t="s">
        <v>68</v>
      </c>
      <c r="T187" s="136" t="s">
        <v>30</v>
      </c>
      <c r="U187" s="240" t="s">
        <v>13</v>
      </c>
      <c r="V187" s="240"/>
    </row>
    <row r="188" ht="14.5" spans="1:22">
      <c r="A188" s="649">
        <v>185</v>
      </c>
      <c r="B188" s="28" t="s">
        <v>64</v>
      </c>
      <c r="C188" s="28" t="s">
        <v>168</v>
      </c>
      <c r="D188" s="651">
        <v>6000043167</v>
      </c>
      <c r="E188" s="28">
        <v>5</v>
      </c>
      <c r="F188" s="28">
        <v>5</v>
      </c>
      <c r="G188" s="28">
        <v>0</v>
      </c>
      <c r="H188" s="78">
        <v>46206</v>
      </c>
      <c r="I188" s="94" t="s">
        <v>14</v>
      </c>
      <c r="J188" s="651" t="s">
        <v>199</v>
      </c>
      <c r="K188" s="522" t="s">
        <v>66</v>
      </c>
      <c r="L188" s="44" t="s">
        <v>66</v>
      </c>
      <c r="M188" s="44" t="s">
        <v>66</v>
      </c>
      <c r="N188" s="45" t="s">
        <v>67</v>
      </c>
      <c r="O188" s="45"/>
      <c r="P188" s="45"/>
      <c r="Q188" s="45" t="s">
        <v>67</v>
      </c>
      <c r="R188" s="45"/>
      <c r="S188" s="28" t="s">
        <v>68</v>
      </c>
      <c r="T188" s="28" t="s">
        <v>66</v>
      </c>
      <c r="U188" s="216" t="s">
        <v>66</v>
      </c>
      <c r="V188" s="216"/>
    </row>
    <row r="189" ht="14.5" spans="1:22">
      <c r="A189" s="649">
        <v>186</v>
      </c>
      <c r="B189" s="28" t="s">
        <v>64</v>
      </c>
      <c r="C189" s="28" t="s">
        <v>200</v>
      </c>
      <c r="D189" s="650">
        <v>6000043167</v>
      </c>
      <c r="E189" s="136">
        <v>4</v>
      </c>
      <c r="F189" s="136">
        <v>4</v>
      </c>
      <c r="G189" s="136">
        <v>0</v>
      </c>
      <c r="H189" s="375">
        <v>46207</v>
      </c>
      <c r="I189" s="218" t="s">
        <v>14</v>
      </c>
      <c r="J189" s="650" t="s">
        <v>201</v>
      </c>
      <c r="K189" s="555" t="s">
        <v>66</v>
      </c>
      <c r="L189" s="47" t="s">
        <v>66</v>
      </c>
      <c r="M189" s="47" t="s">
        <v>66</v>
      </c>
      <c r="N189" s="33" t="s">
        <v>67</v>
      </c>
      <c r="O189" s="33"/>
      <c r="P189" s="33"/>
      <c r="Q189" s="33" t="s">
        <v>67</v>
      </c>
      <c r="R189" s="33"/>
      <c r="S189" s="136" t="s">
        <v>68</v>
      </c>
      <c r="T189" s="136" t="s">
        <v>66</v>
      </c>
      <c r="U189" s="240" t="s">
        <v>66</v>
      </c>
      <c r="V189" s="240"/>
    </row>
    <row r="190" ht="14.5" spans="1:22">
      <c r="A190" s="649">
        <v>187</v>
      </c>
      <c r="B190" s="28" t="s">
        <v>64</v>
      </c>
      <c r="C190" s="28" t="s">
        <v>200</v>
      </c>
      <c r="D190" s="651">
        <v>6000043167</v>
      </c>
      <c r="E190" s="28">
        <v>1</v>
      </c>
      <c r="F190" s="28">
        <v>0</v>
      </c>
      <c r="G190" s="28">
        <v>1</v>
      </c>
      <c r="H190" s="78">
        <v>46207</v>
      </c>
      <c r="I190" s="94" t="s">
        <v>14</v>
      </c>
      <c r="J190" s="651">
        <v>516300010726438</v>
      </c>
      <c r="K190" s="258" t="s">
        <v>162</v>
      </c>
      <c r="L190" s="44" t="s">
        <v>86</v>
      </c>
      <c r="M190" s="45"/>
      <c r="N190" s="45" t="s">
        <v>67</v>
      </c>
      <c r="O190" s="45"/>
      <c r="P190" s="44" t="s">
        <v>122</v>
      </c>
      <c r="Q190" s="45" t="s">
        <v>67</v>
      </c>
      <c r="R190" s="45"/>
      <c r="S190" s="28" t="s">
        <v>68</v>
      </c>
      <c r="T190" s="28" t="s">
        <v>113</v>
      </c>
      <c r="U190" s="216" t="s">
        <v>13</v>
      </c>
      <c r="V190" s="216"/>
    </row>
    <row r="191" ht="14.5" spans="1:22">
      <c r="A191" s="649">
        <v>188</v>
      </c>
      <c r="B191" s="28" t="s">
        <v>64</v>
      </c>
      <c r="C191" s="28" t="s">
        <v>200</v>
      </c>
      <c r="D191" s="650">
        <v>6000043167</v>
      </c>
      <c r="E191" s="136">
        <v>18</v>
      </c>
      <c r="F191" s="136">
        <v>18</v>
      </c>
      <c r="G191" s="136">
        <v>0</v>
      </c>
      <c r="H191" s="375">
        <v>46207</v>
      </c>
      <c r="I191" s="218" t="s">
        <v>14</v>
      </c>
      <c r="J191" s="650" t="s">
        <v>202</v>
      </c>
      <c r="K191" s="555" t="s">
        <v>66</v>
      </c>
      <c r="L191" s="47" t="s">
        <v>66</v>
      </c>
      <c r="M191" s="47" t="s">
        <v>66</v>
      </c>
      <c r="N191" s="33" t="s">
        <v>67</v>
      </c>
      <c r="O191" s="33"/>
      <c r="P191" s="33"/>
      <c r="Q191" s="33" t="s">
        <v>67</v>
      </c>
      <c r="R191" s="33"/>
      <c r="S191" s="136" t="s">
        <v>68</v>
      </c>
      <c r="T191" s="136" t="s">
        <v>66</v>
      </c>
      <c r="U191" s="240" t="s">
        <v>66</v>
      </c>
      <c r="V191" s="240"/>
    </row>
    <row r="192" ht="14.5" spans="1:22">
      <c r="A192" s="649">
        <v>189</v>
      </c>
      <c r="B192" s="28" t="s">
        <v>64</v>
      </c>
      <c r="C192" s="28" t="s">
        <v>203</v>
      </c>
      <c r="D192" s="651">
        <v>6000043167</v>
      </c>
      <c r="E192" s="28">
        <v>1</v>
      </c>
      <c r="F192" s="28">
        <v>1</v>
      </c>
      <c r="G192" s="28">
        <v>0</v>
      </c>
      <c r="H192" s="78">
        <v>46209</v>
      </c>
      <c r="I192" s="94" t="s">
        <v>14</v>
      </c>
      <c r="J192" s="651">
        <v>516300010726457</v>
      </c>
      <c r="K192" s="522" t="s">
        <v>66</v>
      </c>
      <c r="L192" s="44" t="s">
        <v>66</v>
      </c>
      <c r="M192" s="44" t="s">
        <v>66</v>
      </c>
      <c r="N192" s="45" t="s">
        <v>67</v>
      </c>
      <c r="O192" s="45"/>
      <c r="P192" s="45"/>
      <c r="Q192" s="45" t="s">
        <v>67</v>
      </c>
      <c r="R192" s="45"/>
      <c r="S192" s="28" t="s">
        <v>68</v>
      </c>
      <c r="T192" s="28" t="s">
        <v>66</v>
      </c>
      <c r="U192" s="216" t="s">
        <v>66</v>
      </c>
      <c r="V192" s="216"/>
    </row>
    <row r="193" ht="14.5" spans="1:22">
      <c r="A193" s="649">
        <v>190</v>
      </c>
      <c r="B193" s="28" t="s">
        <v>64</v>
      </c>
      <c r="C193" s="28" t="s">
        <v>203</v>
      </c>
      <c r="D193" s="650">
        <v>6000043167</v>
      </c>
      <c r="E193" s="136">
        <v>1</v>
      </c>
      <c r="F193" s="136">
        <v>0</v>
      </c>
      <c r="G193" s="136">
        <v>1</v>
      </c>
      <c r="H193" s="375">
        <v>46209</v>
      </c>
      <c r="I193" s="218" t="s">
        <v>14</v>
      </c>
      <c r="J193" s="650">
        <v>516300010726458</v>
      </c>
      <c r="K193" s="258" t="s">
        <v>75</v>
      </c>
      <c r="L193" s="47" t="s">
        <v>76</v>
      </c>
      <c r="M193" s="33"/>
      <c r="N193" s="33" t="s">
        <v>67</v>
      </c>
      <c r="O193" s="33"/>
      <c r="P193" s="47" t="s">
        <v>77</v>
      </c>
      <c r="Q193" s="33" t="s">
        <v>67</v>
      </c>
      <c r="R193" s="33"/>
      <c r="S193" s="136" t="s">
        <v>68</v>
      </c>
      <c r="T193" s="136" t="s">
        <v>78</v>
      </c>
      <c r="U193" s="240" t="s">
        <v>13</v>
      </c>
      <c r="V193" s="240"/>
    </row>
    <row r="194" ht="14.5" spans="1:22">
      <c r="A194" s="649">
        <v>191</v>
      </c>
      <c r="B194" s="28" t="s">
        <v>64</v>
      </c>
      <c r="C194" s="28" t="s">
        <v>203</v>
      </c>
      <c r="D194" s="651">
        <v>6000043167</v>
      </c>
      <c r="E194" s="28">
        <v>1</v>
      </c>
      <c r="F194" s="28">
        <v>0</v>
      </c>
      <c r="G194" s="28">
        <v>1</v>
      </c>
      <c r="H194" s="78">
        <v>46209</v>
      </c>
      <c r="I194" s="94" t="s">
        <v>14</v>
      </c>
      <c r="J194" s="651">
        <v>516300010726459</v>
      </c>
      <c r="K194" s="258" t="s">
        <v>96</v>
      </c>
      <c r="L194" s="44" t="s">
        <v>94</v>
      </c>
      <c r="M194" s="45"/>
      <c r="N194" s="45" t="s">
        <v>67</v>
      </c>
      <c r="O194" s="45"/>
      <c r="P194" s="44" t="s">
        <v>95</v>
      </c>
      <c r="Q194" s="45" t="s">
        <v>67</v>
      </c>
      <c r="R194" s="45"/>
      <c r="S194" s="28" t="s">
        <v>68</v>
      </c>
      <c r="T194" s="28" t="s">
        <v>26</v>
      </c>
      <c r="U194" s="216" t="s">
        <v>29</v>
      </c>
      <c r="V194" s="216"/>
    </row>
    <row r="195" ht="14.5" spans="1:22">
      <c r="A195" s="649">
        <v>192</v>
      </c>
      <c r="B195" s="28" t="s">
        <v>64</v>
      </c>
      <c r="C195" s="28" t="s">
        <v>203</v>
      </c>
      <c r="D195" s="650">
        <v>6000043167</v>
      </c>
      <c r="E195" s="136">
        <v>1</v>
      </c>
      <c r="F195" s="136">
        <v>1</v>
      </c>
      <c r="G195" s="136">
        <v>0</v>
      </c>
      <c r="H195" s="375">
        <v>46209</v>
      </c>
      <c r="I195" s="218" t="s">
        <v>14</v>
      </c>
      <c r="J195" s="650">
        <v>516300010726460</v>
      </c>
      <c r="K195" s="555" t="s">
        <v>66</v>
      </c>
      <c r="L195" s="47" t="s">
        <v>66</v>
      </c>
      <c r="M195" s="47" t="s">
        <v>66</v>
      </c>
      <c r="N195" s="33" t="s">
        <v>67</v>
      </c>
      <c r="O195" s="33"/>
      <c r="P195" s="33"/>
      <c r="Q195" s="33" t="s">
        <v>67</v>
      </c>
      <c r="R195" s="33"/>
      <c r="S195" s="136" t="s">
        <v>68</v>
      </c>
      <c r="T195" s="136" t="s">
        <v>66</v>
      </c>
      <c r="U195" s="240" t="s">
        <v>66</v>
      </c>
      <c r="V195" s="240"/>
    </row>
    <row r="196" ht="14.5" spans="1:22">
      <c r="A196" s="649">
        <v>193</v>
      </c>
      <c r="B196" s="28" t="s">
        <v>64</v>
      </c>
      <c r="C196" s="28" t="s">
        <v>203</v>
      </c>
      <c r="D196" s="651">
        <v>6000043167</v>
      </c>
      <c r="E196" s="28">
        <v>1</v>
      </c>
      <c r="F196" s="28">
        <v>0</v>
      </c>
      <c r="G196" s="28">
        <v>1</v>
      </c>
      <c r="H196" s="78">
        <v>46209</v>
      </c>
      <c r="I196" s="94" t="s">
        <v>14</v>
      </c>
      <c r="J196" s="651">
        <v>516300010726461</v>
      </c>
      <c r="K196" s="258" t="s">
        <v>75</v>
      </c>
      <c r="L196" s="44" t="s">
        <v>76</v>
      </c>
      <c r="M196" s="45"/>
      <c r="N196" s="45" t="s">
        <v>67</v>
      </c>
      <c r="O196" s="45"/>
      <c r="P196" s="44" t="s">
        <v>77</v>
      </c>
      <c r="Q196" s="45" t="s">
        <v>67</v>
      </c>
      <c r="R196" s="45"/>
      <c r="S196" s="28" t="s">
        <v>68</v>
      </c>
      <c r="T196" s="28" t="s">
        <v>78</v>
      </c>
      <c r="U196" s="216" t="s">
        <v>13</v>
      </c>
      <c r="V196" s="216"/>
    </row>
    <row r="197" ht="14.5" spans="1:22">
      <c r="A197" s="649">
        <v>194</v>
      </c>
      <c r="B197" s="28" t="s">
        <v>64</v>
      </c>
      <c r="C197" s="28" t="s">
        <v>203</v>
      </c>
      <c r="D197" s="650">
        <v>6000043167</v>
      </c>
      <c r="E197" s="136">
        <v>1</v>
      </c>
      <c r="F197" s="136">
        <v>0</v>
      </c>
      <c r="G197" s="136">
        <v>1</v>
      </c>
      <c r="H197" s="375">
        <v>46209</v>
      </c>
      <c r="I197" s="218" t="s">
        <v>14</v>
      </c>
      <c r="J197" s="650">
        <v>516300010726461</v>
      </c>
      <c r="K197" s="258" t="s">
        <v>97</v>
      </c>
      <c r="L197" s="47" t="s">
        <v>86</v>
      </c>
      <c r="M197" s="33"/>
      <c r="N197" s="33" t="s">
        <v>67</v>
      </c>
      <c r="O197" s="33"/>
      <c r="P197" s="47" t="s">
        <v>82</v>
      </c>
      <c r="Q197" s="33" t="s">
        <v>67</v>
      </c>
      <c r="R197" s="33"/>
      <c r="S197" s="136" t="s">
        <v>68</v>
      </c>
      <c r="T197" s="136" t="s">
        <v>78</v>
      </c>
      <c r="U197" s="240" t="s">
        <v>13</v>
      </c>
      <c r="V197" s="240"/>
    </row>
    <row r="198" ht="14.5" spans="1:22">
      <c r="A198" s="649">
        <v>195</v>
      </c>
      <c r="B198" s="28" t="s">
        <v>64</v>
      </c>
      <c r="C198" s="28" t="s">
        <v>203</v>
      </c>
      <c r="D198" s="651">
        <v>6000043167</v>
      </c>
      <c r="E198" s="28">
        <v>11</v>
      </c>
      <c r="F198" s="28">
        <v>11</v>
      </c>
      <c r="G198" s="28">
        <v>0</v>
      </c>
      <c r="H198" s="78">
        <v>46209</v>
      </c>
      <c r="I198" s="94" t="s">
        <v>14</v>
      </c>
      <c r="J198" s="651" t="s">
        <v>204</v>
      </c>
      <c r="K198" s="522" t="s">
        <v>66</v>
      </c>
      <c r="L198" s="44" t="s">
        <v>66</v>
      </c>
      <c r="M198" s="44" t="s">
        <v>66</v>
      </c>
      <c r="N198" s="45" t="s">
        <v>67</v>
      </c>
      <c r="O198" s="45"/>
      <c r="P198" s="45"/>
      <c r="Q198" s="45" t="s">
        <v>67</v>
      </c>
      <c r="R198" s="45"/>
      <c r="S198" s="28" t="s">
        <v>68</v>
      </c>
      <c r="T198" s="28" t="s">
        <v>66</v>
      </c>
      <c r="U198" s="216" t="s">
        <v>66</v>
      </c>
      <c r="V198" s="216"/>
    </row>
    <row r="199" ht="14.5" spans="1:22">
      <c r="A199" s="649">
        <v>196</v>
      </c>
      <c r="B199" s="28" t="s">
        <v>64</v>
      </c>
      <c r="C199" s="28" t="s">
        <v>203</v>
      </c>
      <c r="D199" s="650">
        <v>6000043167</v>
      </c>
      <c r="E199" s="136">
        <v>1</v>
      </c>
      <c r="F199" s="136">
        <v>0</v>
      </c>
      <c r="G199" s="136">
        <v>1</v>
      </c>
      <c r="H199" s="375">
        <v>46209</v>
      </c>
      <c r="I199" s="218" t="s">
        <v>14</v>
      </c>
      <c r="J199" s="650">
        <v>516300010726473</v>
      </c>
      <c r="K199" s="258" t="s">
        <v>205</v>
      </c>
      <c r="L199" s="33"/>
      <c r="M199" s="33"/>
      <c r="N199" s="33" t="s">
        <v>67</v>
      </c>
      <c r="O199" s="33"/>
      <c r="P199" s="33"/>
      <c r="Q199" s="33" t="s">
        <v>67</v>
      </c>
      <c r="R199" s="33"/>
      <c r="S199" s="136" t="s">
        <v>68</v>
      </c>
      <c r="T199" s="136" t="s">
        <v>206</v>
      </c>
      <c r="U199" s="240" t="s">
        <v>13</v>
      </c>
      <c r="V199" s="240"/>
    </row>
    <row r="200" ht="14.5" spans="1:22">
      <c r="A200" s="649">
        <v>197</v>
      </c>
      <c r="B200" s="28" t="s">
        <v>64</v>
      </c>
      <c r="C200" s="28" t="s">
        <v>203</v>
      </c>
      <c r="D200" s="651">
        <v>6000043167</v>
      </c>
      <c r="E200" s="28">
        <v>5</v>
      </c>
      <c r="F200" s="28">
        <v>5</v>
      </c>
      <c r="G200" s="28">
        <v>0</v>
      </c>
      <c r="H200" s="78">
        <v>46210</v>
      </c>
      <c r="I200" s="94" t="s">
        <v>14</v>
      </c>
      <c r="J200" s="651" t="s">
        <v>207</v>
      </c>
      <c r="K200" s="522" t="s">
        <v>66</v>
      </c>
      <c r="L200" s="44" t="s">
        <v>66</v>
      </c>
      <c r="M200" s="44" t="s">
        <v>66</v>
      </c>
      <c r="N200" s="45" t="s">
        <v>67</v>
      </c>
      <c r="O200" s="45"/>
      <c r="P200" s="45"/>
      <c r="Q200" s="45" t="s">
        <v>67</v>
      </c>
      <c r="R200" s="45"/>
      <c r="S200" s="28" t="s">
        <v>68</v>
      </c>
      <c r="T200" s="28" t="s">
        <v>66</v>
      </c>
      <c r="U200" s="216" t="s">
        <v>66</v>
      </c>
      <c r="V200" s="216"/>
    </row>
    <row r="201" ht="14.5" spans="1:22">
      <c r="A201" s="649">
        <v>198</v>
      </c>
      <c r="B201" s="28" t="s">
        <v>64</v>
      </c>
      <c r="C201" s="28" t="s">
        <v>203</v>
      </c>
      <c r="D201" s="650">
        <v>6000043167</v>
      </c>
      <c r="E201" s="136">
        <v>1</v>
      </c>
      <c r="F201" s="136">
        <v>0</v>
      </c>
      <c r="G201" s="136">
        <v>1</v>
      </c>
      <c r="H201" s="375">
        <v>46210</v>
      </c>
      <c r="I201" s="218" t="s">
        <v>14</v>
      </c>
      <c r="J201" s="650">
        <v>516300010726479</v>
      </c>
      <c r="K201" s="258" t="s">
        <v>208</v>
      </c>
      <c r="L201" s="47" t="s">
        <v>86</v>
      </c>
      <c r="M201" s="33"/>
      <c r="N201" s="33" t="s">
        <v>67</v>
      </c>
      <c r="O201" s="33"/>
      <c r="P201" s="47" t="s">
        <v>122</v>
      </c>
      <c r="Q201" s="33" t="s">
        <v>67</v>
      </c>
      <c r="R201" s="33"/>
      <c r="S201" s="136" t="s">
        <v>68</v>
      </c>
      <c r="T201" s="136" t="s">
        <v>113</v>
      </c>
      <c r="U201" s="240" t="s">
        <v>13</v>
      </c>
      <c r="V201" s="240"/>
    </row>
    <row r="202" ht="14.5" spans="1:22">
      <c r="A202" s="649">
        <v>199</v>
      </c>
      <c r="B202" s="28" t="s">
        <v>64</v>
      </c>
      <c r="C202" s="28" t="s">
        <v>203</v>
      </c>
      <c r="D202" s="651">
        <v>6000043167</v>
      </c>
      <c r="E202" s="28">
        <v>1</v>
      </c>
      <c r="F202" s="28">
        <v>0</v>
      </c>
      <c r="G202" s="28">
        <v>1</v>
      </c>
      <c r="H202" s="78">
        <v>46210</v>
      </c>
      <c r="I202" s="94" t="s">
        <v>14</v>
      </c>
      <c r="J202" s="651">
        <v>516300010726480</v>
      </c>
      <c r="K202" s="258" t="s">
        <v>85</v>
      </c>
      <c r="L202" s="44" t="s">
        <v>86</v>
      </c>
      <c r="M202" s="45"/>
      <c r="N202" s="45" t="s">
        <v>67</v>
      </c>
      <c r="O202" s="45"/>
      <c r="P202" s="44" t="s">
        <v>82</v>
      </c>
      <c r="Q202" s="45" t="s">
        <v>67</v>
      </c>
      <c r="R202" s="45"/>
      <c r="S202" s="28" t="s">
        <v>68</v>
      </c>
      <c r="T202" s="28" t="s">
        <v>78</v>
      </c>
      <c r="U202" s="216" t="s">
        <v>13</v>
      </c>
      <c r="V202" s="216"/>
    </row>
    <row r="203" ht="14.5" spans="1:22">
      <c r="A203" s="649">
        <v>200</v>
      </c>
      <c r="B203" s="28" t="s">
        <v>64</v>
      </c>
      <c r="C203" s="28" t="s">
        <v>203</v>
      </c>
      <c r="D203" s="650">
        <v>6000043167</v>
      </c>
      <c r="E203" s="136">
        <v>1</v>
      </c>
      <c r="F203" s="136">
        <v>1</v>
      </c>
      <c r="G203" s="136">
        <v>0</v>
      </c>
      <c r="H203" s="375">
        <v>46210</v>
      </c>
      <c r="I203" s="218" t="s">
        <v>14</v>
      </c>
      <c r="J203" s="650">
        <v>516300010726481</v>
      </c>
      <c r="K203" s="555" t="s">
        <v>66</v>
      </c>
      <c r="L203" s="47" t="s">
        <v>66</v>
      </c>
      <c r="M203" s="47" t="s">
        <v>66</v>
      </c>
      <c r="N203" s="33" t="s">
        <v>67</v>
      </c>
      <c r="O203" s="33"/>
      <c r="P203" s="33"/>
      <c r="Q203" s="33" t="s">
        <v>67</v>
      </c>
      <c r="R203" s="33"/>
      <c r="S203" s="136" t="s">
        <v>68</v>
      </c>
      <c r="T203" s="136" t="s">
        <v>66</v>
      </c>
      <c r="U203" s="240" t="s">
        <v>66</v>
      </c>
      <c r="V203" s="240"/>
    </row>
    <row r="204" ht="14.5" spans="1:22">
      <c r="A204" s="649">
        <v>201</v>
      </c>
      <c r="B204" s="28" t="s">
        <v>64</v>
      </c>
      <c r="C204" s="28" t="s">
        <v>203</v>
      </c>
      <c r="D204" s="651">
        <v>6000043167</v>
      </c>
      <c r="E204" s="28">
        <v>1</v>
      </c>
      <c r="F204" s="28">
        <v>0</v>
      </c>
      <c r="G204" s="28">
        <v>1</v>
      </c>
      <c r="H204" s="78">
        <v>46210</v>
      </c>
      <c r="I204" s="94" t="s">
        <v>14</v>
      </c>
      <c r="J204" s="651">
        <v>516300010726482</v>
      </c>
      <c r="K204" s="258" t="s">
        <v>118</v>
      </c>
      <c r="L204" s="44" t="s">
        <v>86</v>
      </c>
      <c r="M204" s="45"/>
      <c r="N204" s="45" t="s">
        <v>67</v>
      </c>
      <c r="O204" s="45"/>
      <c r="P204" s="44" t="s">
        <v>82</v>
      </c>
      <c r="Q204" s="45" t="s">
        <v>67</v>
      </c>
      <c r="R204" s="45"/>
      <c r="S204" s="28" t="s">
        <v>68</v>
      </c>
      <c r="T204" s="28" t="s">
        <v>78</v>
      </c>
      <c r="U204" s="216" t="s">
        <v>13</v>
      </c>
      <c r="V204" s="216"/>
    </row>
    <row r="205" ht="14.5" spans="1:22">
      <c r="A205" s="649">
        <v>202</v>
      </c>
      <c r="B205" s="28" t="s">
        <v>64</v>
      </c>
      <c r="C205" s="28" t="s">
        <v>203</v>
      </c>
      <c r="D205" s="650">
        <v>6000043167</v>
      </c>
      <c r="E205" s="136">
        <v>1</v>
      </c>
      <c r="F205" s="136">
        <v>1</v>
      </c>
      <c r="G205" s="136">
        <v>0</v>
      </c>
      <c r="H205" s="375">
        <v>46210</v>
      </c>
      <c r="I205" s="218" t="s">
        <v>14</v>
      </c>
      <c r="J205" s="650">
        <v>516300010726483</v>
      </c>
      <c r="K205" s="555" t="s">
        <v>66</v>
      </c>
      <c r="L205" s="47" t="s">
        <v>66</v>
      </c>
      <c r="M205" s="47" t="s">
        <v>66</v>
      </c>
      <c r="N205" s="33" t="s">
        <v>67</v>
      </c>
      <c r="O205" s="33"/>
      <c r="P205" s="33"/>
      <c r="Q205" s="33" t="s">
        <v>67</v>
      </c>
      <c r="R205" s="33"/>
      <c r="S205" s="136" t="s">
        <v>68</v>
      </c>
      <c r="T205" s="136" t="s">
        <v>66</v>
      </c>
      <c r="U205" s="240" t="s">
        <v>66</v>
      </c>
      <c r="V205" s="240"/>
    </row>
    <row r="206" ht="14.5" spans="1:22">
      <c r="A206" s="649">
        <v>203</v>
      </c>
      <c r="B206" s="28" t="s">
        <v>64</v>
      </c>
      <c r="C206" s="28" t="s">
        <v>203</v>
      </c>
      <c r="D206" s="651">
        <v>6000043167</v>
      </c>
      <c r="E206" s="28">
        <v>1</v>
      </c>
      <c r="F206" s="28">
        <v>0</v>
      </c>
      <c r="G206" s="28">
        <v>1</v>
      </c>
      <c r="H206" s="78">
        <v>46210</v>
      </c>
      <c r="I206" s="94" t="s">
        <v>14</v>
      </c>
      <c r="J206" s="651">
        <v>516300010726484</v>
      </c>
      <c r="K206" s="258" t="s">
        <v>75</v>
      </c>
      <c r="L206" s="44" t="s">
        <v>76</v>
      </c>
      <c r="M206" s="45"/>
      <c r="N206" s="45" t="s">
        <v>67</v>
      </c>
      <c r="O206" s="45"/>
      <c r="P206" s="44" t="s">
        <v>77</v>
      </c>
      <c r="Q206" s="45" t="s">
        <v>67</v>
      </c>
      <c r="R206" s="45"/>
      <c r="S206" s="28" t="s">
        <v>68</v>
      </c>
      <c r="T206" s="28" t="s">
        <v>78</v>
      </c>
      <c r="U206" s="216" t="s">
        <v>13</v>
      </c>
      <c r="V206" s="216"/>
    </row>
    <row r="207" ht="14.5" spans="1:22">
      <c r="A207" s="649">
        <v>204</v>
      </c>
      <c r="B207" s="28" t="s">
        <v>64</v>
      </c>
      <c r="C207" s="28" t="s">
        <v>203</v>
      </c>
      <c r="D207" s="650">
        <v>6000043167</v>
      </c>
      <c r="E207" s="136">
        <v>1</v>
      </c>
      <c r="F207" s="136">
        <v>1</v>
      </c>
      <c r="G207" s="136">
        <v>0</v>
      </c>
      <c r="H207" s="375">
        <v>46210</v>
      </c>
      <c r="I207" s="218" t="s">
        <v>14</v>
      </c>
      <c r="J207" s="650">
        <v>516300010726485</v>
      </c>
      <c r="K207" s="555" t="s">
        <v>66</v>
      </c>
      <c r="L207" s="47" t="s">
        <v>66</v>
      </c>
      <c r="M207" s="47" t="s">
        <v>66</v>
      </c>
      <c r="N207" s="33" t="s">
        <v>67</v>
      </c>
      <c r="O207" s="33"/>
      <c r="P207" s="33"/>
      <c r="Q207" s="33" t="s">
        <v>67</v>
      </c>
      <c r="R207" s="33"/>
      <c r="S207" s="136" t="s">
        <v>68</v>
      </c>
      <c r="T207" s="136" t="s">
        <v>66</v>
      </c>
      <c r="U207" s="240" t="s">
        <v>66</v>
      </c>
      <c r="V207" s="240"/>
    </row>
    <row r="208" ht="14.5" spans="1:22">
      <c r="A208" s="649">
        <v>205</v>
      </c>
      <c r="B208" s="28" t="s">
        <v>64</v>
      </c>
      <c r="C208" s="28" t="s">
        <v>203</v>
      </c>
      <c r="D208" s="651">
        <v>6000043167</v>
      </c>
      <c r="E208" s="28">
        <v>1</v>
      </c>
      <c r="F208" s="28">
        <v>0</v>
      </c>
      <c r="G208" s="28">
        <v>1</v>
      </c>
      <c r="H208" s="78">
        <v>46210</v>
      </c>
      <c r="I208" s="94" t="s">
        <v>14</v>
      </c>
      <c r="J208" s="651">
        <v>516300010726486</v>
      </c>
      <c r="K208" s="258" t="s">
        <v>85</v>
      </c>
      <c r="L208" s="44" t="s">
        <v>86</v>
      </c>
      <c r="M208" s="45"/>
      <c r="N208" s="45" t="s">
        <v>67</v>
      </c>
      <c r="O208" s="45"/>
      <c r="P208" s="44" t="s">
        <v>82</v>
      </c>
      <c r="Q208" s="45" t="s">
        <v>67</v>
      </c>
      <c r="R208" s="45"/>
      <c r="S208" s="28" t="s">
        <v>68</v>
      </c>
      <c r="T208" s="28" t="s">
        <v>78</v>
      </c>
      <c r="U208" s="216" t="s">
        <v>13</v>
      </c>
      <c r="V208" s="216"/>
    </row>
    <row r="209" ht="14.5" spans="1:22">
      <c r="A209" s="649">
        <v>206</v>
      </c>
      <c r="B209" s="28" t="s">
        <v>64</v>
      </c>
      <c r="C209" s="28" t="s">
        <v>203</v>
      </c>
      <c r="D209" s="650">
        <v>6000043167</v>
      </c>
      <c r="E209" s="136">
        <v>3</v>
      </c>
      <c r="F209" s="136">
        <v>3</v>
      </c>
      <c r="G209" s="136">
        <v>0</v>
      </c>
      <c r="H209" s="375">
        <v>46210</v>
      </c>
      <c r="I209" s="218" t="s">
        <v>14</v>
      </c>
      <c r="J209" s="650" t="s">
        <v>209</v>
      </c>
      <c r="K209" s="555" t="s">
        <v>66</v>
      </c>
      <c r="L209" s="47" t="s">
        <v>66</v>
      </c>
      <c r="M209" s="47" t="s">
        <v>66</v>
      </c>
      <c r="N209" s="33" t="s">
        <v>67</v>
      </c>
      <c r="O209" s="33"/>
      <c r="P209" s="33"/>
      <c r="Q209" s="33" t="s">
        <v>67</v>
      </c>
      <c r="R209" s="33"/>
      <c r="S209" s="136" t="s">
        <v>68</v>
      </c>
      <c r="T209" s="136" t="s">
        <v>66</v>
      </c>
      <c r="U209" s="240" t="s">
        <v>66</v>
      </c>
      <c r="V209" s="240"/>
    </row>
    <row r="210" ht="14.5" spans="1:22">
      <c r="A210" s="649">
        <v>207</v>
      </c>
      <c r="B210" s="28" t="s">
        <v>64</v>
      </c>
      <c r="C210" s="28" t="s">
        <v>203</v>
      </c>
      <c r="D210" s="651">
        <v>6000043167</v>
      </c>
      <c r="E210" s="28">
        <v>1</v>
      </c>
      <c r="F210" s="28">
        <v>0</v>
      </c>
      <c r="G210" s="28">
        <v>1</v>
      </c>
      <c r="H210" s="78">
        <v>46210</v>
      </c>
      <c r="I210" s="94" t="s">
        <v>14</v>
      </c>
      <c r="J210" s="651">
        <v>516300010726490</v>
      </c>
      <c r="K210" s="258" t="s">
        <v>96</v>
      </c>
      <c r="L210" s="44" t="s">
        <v>94</v>
      </c>
      <c r="M210" s="45"/>
      <c r="N210" s="45" t="s">
        <v>67</v>
      </c>
      <c r="O210" s="45"/>
      <c r="P210" s="44" t="s">
        <v>95</v>
      </c>
      <c r="Q210" s="45" t="s">
        <v>67</v>
      </c>
      <c r="R210" s="45"/>
      <c r="S210" s="28" t="s">
        <v>68</v>
      </c>
      <c r="T210" s="28" t="s">
        <v>26</v>
      </c>
      <c r="U210" s="216" t="s">
        <v>29</v>
      </c>
      <c r="V210" s="216"/>
    </row>
    <row r="211" ht="14.5" spans="1:22">
      <c r="A211" s="649">
        <v>208</v>
      </c>
      <c r="B211" s="28" t="s">
        <v>64</v>
      </c>
      <c r="C211" s="28" t="s">
        <v>203</v>
      </c>
      <c r="D211" s="650">
        <v>6000043167</v>
      </c>
      <c r="E211" s="136">
        <v>1</v>
      </c>
      <c r="F211" s="136">
        <v>1</v>
      </c>
      <c r="G211" s="136">
        <v>0</v>
      </c>
      <c r="H211" s="375">
        <v>46210</v>
      </c>
      <c r="I211" s="218" t="s">
        <v>14</v>
      </c>
      <c r="J211" s="650">
        <v>516300010726491</v>
      </c>
      <c r="K211" s="555" t="s">
        <v>66</v>
      </c>
      <c r="L211" s="47" t="s">
        <v>66</v>
      </c>
      <c r="M211" s="47" t="s">
        <v>66</v>
      </c>
      <c r="N211" s="33" t="s">
        <v>67</v>
      </c>
      <c r="O211" s="33"/>
      <c r="P211" s="33"/>
      <c r="Q211" s="33" t="s">
        <v>67</v>
      </c>
      <c r="R211" s="33"/>
      <c r="S211" s="136" t="s">
        <v>68</v>
      </c>
      <c r="T211" s="136" t="s">
        <v>66</v>
      </c>
      <c r="U211" s="240" t="s">
        <v>66</v>
      </c>
      <c r="V211" s="240"/>
    </row>
    <row r="212" ht="14.5" spans="1:22">
      <c r="A212" s="649">
        <v>209</v>
      </c>
      <c r="B212" s="28" t="s">
        <v>64</v>
      </c>
      <c r="C212" s="28" t="s">
        <v>203</v>
      </c>
      <c r="D212" s="651">
        <v>6000043167</v>
      </c>
      <c r="E212" s="28">
        <v>1</v>
      </c>
      <c r="F212" s="28">
        <v>0</v>
      </c>
      <c r="G212" s="28">
        <v>1</v>
      </c>
      <c r="H212" s="78">
        <v>46210</v>
      </c>
      <c r="I212" s="94" t="s">
        <v>14</v>
      </c>
      <c r="J212" s="651">
        <v>516300010726492</v>
      </c>
      <c r="K212" s="258" t="s">
        <v>96</v>
      </c>
      <c r="L212" s="44" t="s">
        <v>94</v>
      </c>
      <c r="M212" s="45"/>
      <c r="N212" s="45" t="s">
        <v>67</v>
      </c>
      <c r="O212" s="45"/>
      <c r="P212" s="44" t="s">
        <v>95</v>
      </c>
      <c r="Q212" s="45" t="s">
        <v>67</v>
      </c>
      <c r="R212" s="45"/>
      <c r="S212" s="28" t="s">
        <v>68</v>
      </c>
      <c r="T212" s="28" t="s">
        <v>26</v>
      </c>
      <c r="U212" s="216" t="s">
        <v>29</v>
      </c>
      <c r="V212" s="216"/>
    </row>
    <row r="213" ht="14.5" spans="1:22">
      <c r="A213" s="649">
        <v>210</v>
      </c>
      <c r="B213" s="28" t="s">
        <v>64</v>
      </c>
      <c r="C213" s="28" t="s">
        <v>203</v>
      </c>
      <c r="D213" s="650">
        <v>6000043167</v>
      </c>
      <c r="E213" s="136">
        <v>1</v>
      </c>
      <c r="F213" s="136">
        <v>1</v>
      </c>
      <c r="G213" s="136">
        <v>0</v>
      </c>
      <c r="H213" s="375">
        <v>46210</v>
      </c>
      <c r="I213" s="218" t="s">
        <v>14</v>
      </c>
      <c r="J213" s="650">
        <v>516300010726493</v>
      </c>
      <c r="K213" s="555" t="s">
        <v>66</v>
      </c>
      <c r="L213" s="47" t="s">
        <v>66</v>
      </c>
      <c r="M213" s="47" t="s">
        <v>66</v>
      </c>
      <c r="N213" s="33" t="s">
        <v>67</v>
      </c>
      <c r="O213" s="33"/>
      <c r="P213" s="33"/>
      <c r="Q213" s="33" t="s">
        <v>67</v>
      </c>
      <c r="R213" s="33"/>
      <c r="S213" s="136" t="s">
        <v>68</v>
      </c>
      <c r="T213" s="136" t="s">
        <v>66</v>
      </c>
      <c r="U213" s="240" t="s">
        <v>66</v>
      </c>
      <c r="V213" s="240"/>
    </row>
    <row r="214" ht="14.5" spans="1:22">
      <c r="A214" s="649">
        <v>211</v>
      </c>
      <c r="B214" s="28" t="s">
        <v>64</v>
      </c>
      <c r="C214" s="28" t="s">
        <v>203</v>
      </c>
      <c r="D214" s="651">
        <v>6000043167</v>
      </c>
      <c r="E214" s="28">
        <v>4</v>
      </c>
      <c r="F214" s="28">
        <v>4</v>
      </c>
      <c r="G214" s="28">
        <v>0</v>
      </c>
      <c r="H214" s="78">
        <v>46242</v>
      </c>
      <c r="I214" s="94" t="s">
        <v>14</v>
      </c>
      <c r="J214" s="651" t="s">
        <v>210</v>
      </c>
      <c r="K214" s="522" t="s">
        <v>66</v>
      </c>
      <c r="L214" s="44" t="s">
        <v>66</v>
      </c>
      <c r="M214" s="44" t="s">
        <v>66</v>
      </c>
      <c r="N214" s="45" t="s">
        <v>67</v>
      </c>
      <c r="O214" s="45"/>
      <c r="P214" s="45"/>
      <c r="Q214" s="45" t="s">
        <v>67</v>
      </c>
      <c r="R214" s="45"/>
      <c r="S214" s="28" t="s">
        <v>68</v>
      </c>
      <c r="T214" s="28" t="s">
        <v>66</v>
      </c>
      <c r="U214" s="216" t="s">
        <v>66</v>
      </c>
      <c r="V214" s="216"/>
    </row>
    <row r="215" ht="14.5" spans="1:22">
      <c r="A215" s="649">
        <v>212</v>
      </c>
      <c r="B215" s="28" t="s">
        <v>64</v>
      </c>
      <c r="C215" s="28" t="s">
        <v>203</v>
      </c>
      <c r="D215" s="650">
        <v>6000043167</v>
      </c>
      <c r="E215" s="136">
        <v>1</v>
      </c>
      <c r="F215" s="136">
        <v>0</v>
      </c>
      <c r="G215" s="136">
        <v>1</v>
      </c>
      <c r="H215" s="375">
        <v>46242</v>
      </c>
      <c r="I215" s="218" t="s">
        <v>14</v>
      </c>
      <c r="J215" s="650">
        <v>516300010726498</v>
      </c>
      <c r="K215" s="258" t="s">
        <v>96</v>
      </c>
      <c r="L215" s="47" t="s">
        <v>94</v>
      </c>
      <c r="M215" s="33"/>
      <c r="N215" s="33" t="s">
        <v>67</v>
      </c>
      <c r="O215" s="33"/>
      <c r="P215" s="47" t="s">
        <v>95</v>
      </c>
      <c r="Q215" s="33" t="s">
        <v>67</v>
      </c>
      <c r="R215" s="33"/>
      <c r="S215" s="136" t="s">
        <v>68</v>
      </c>
      <c r="T215" s="136" t="s">
        <v>26</v>
      </c>
      <c r="U215" s="240" t="s">
        <v>29</v>
      </c>
      <c r="V215" s="240"/>
    </row>
    <row r="216" ht="14.5" spans="1:22">
      <c r="A216" s="649">
        <v>213</v>
      </c>
      <c r="B216" s="28" t="s">
        <v>64</v>
      </c>
      <c r="C216" s="28" t="s">
        <v>203</v>
      </c>
      <c r="D216" s="651">
        <v>6000043167</v>
      </c>
      <c r="E216" s="28">
        <v>2</v>
      </c>
      <c r="F216" s="28">
        <v>2</v>
      </c>
      <c r="G216" s="28">
        <v>0</v>
      </c>
      <c r="H216" s="78">
        <v>46212</v>
      </c>
      <c r="I216" s="94" t="s">
        <v>14</v>
      </c>
      <c r="J216" s="651" t="s">
        <v>211</v>
      </c>
      <c r="K216" s="522" t="s">
        <v>66</v>
      </c>
      <c r="L216" s="44" t="s">
        <v>66</v>
      </c>
      <c r="M216" s="44" t="s">
        <v>66</v>
      </c>
      <c r="N216" s="45" t="s">
        <v>67</v>
      </c>
      <c r="O216" s="45"/>
      <c r="P216" s="45"/>
      <c r="Q216" s="45" t="s">
        <v>67</v>
      </c>
      <c r="R216" s="45"/>
      <c r="S216" s="28" t="s">
        <v>68</v>
      </c>
      <c r="T216" s="28" t="s">
        <v>66</v>
      </c>
      <c r="U216" s="216" t="s">
        <v>66</v>
      </c>
      <c r="V216" s="216"/>
    </row>
    <row r="217" ht="14.5" spans="1:22">
      <c r="A217" s="649">
        <v>214</v>
      </c>
      <c r="B217" s="28" t="s">
        <v>64</v>
      </c>
      <c r="C217" s="28" t="s">
        <v>203</v>
      </c>
      <c r="D217" s="650">
        <v>6000043167</v>
      </c>
      <c r="E217" s="136">
        <v>1</v>
      </c>
      <c r="F217" s="136">
        <v>0</v>
      </c>
      <c r="G217" s="136">
        <v>1</v>
      </c>
      <c r="H217" s="375">
        <v>46212</v>
      </c>
      <c r="I217" s="218" t="s">
        <v>14</v>
      </c>
      <c r="J217" s="650">
        <v>516300010726501</v>
      </c>
      <c r="K217" s="258" t="s">
        <v>212</v>
      </c>
      <c r="L217" s="244" t="s">
        <v>113</v>
      </c>
      <c r="M217" s="33"/>
      <c r="N217" s="33" t="s">
        <v>67</v>
      </c>
      <c r="O217" s="33"/>
      <c r="P217" s="47" t="s">
        <v>122</v>
      </c>
      <c r="Q217" s="33" t="s">
        <v>67</v>
      </c>
      <c r="R217" s="33"/>
      <c r="S217" s="136" t="s">
        <v>68</v>
      </c>
      <c r="T217" s="136" t="s">
        <v>113</v>
      </c>
      <c r="U217" s="240" t="s">
        <v>13</v>
      </c>
      <c r="V217" s="240"/>
    </row>
    <row r="218" ht="14.5" spans="1:22">
      <c r="A218" s="649">
        <v>215</v>
      </c>
      <c r="B218" s="28" t="s">
        <v>64</v>
      </c>
      <c r="C218" s="28" t="s">
        <v>203</v>
      </c>
      <c r="D218" s="651">
        <v>6000043167</v>
      </c>
      <c r="E218" s="28">
        <v>3</v>
      </c>
      <c r="F218" s="28">
        <v>3</v>
      </c>
      <c r="G218" s="28">
        <v>0</v>
      </c>
      <c r="H218" s="78">
        <v>46212</v>
      </c>
      <c r="I218" s="94" t="s">
        <v>14</v>
      </c>
      <c r="J218" s="651" t="s">
        <v>213</v>
      </c>
      <c r="K218" s="522" t="s">
        <v>66</v>
      </c>
      <c r="L218" s="44" t="s">
        <v>66</v>
      </c>
      <c r="M218" s="44" t="s">
        <v>66</v>
      </c>
      <c r="N218" s="45" t="s">
        <v>67</v>
      </c>
      <c r="O218" s="45"/>
      <c r="P218" s="45"/>
      <c r="Q218" s="45" t="s">
        <v>67</v>
      </c>
      <c r="R218" s="45"/>
      <c r="S218" s="28" t="s">
        <v>68</v>
      </c>
      <c r="T218" s="28" t="s">
        <v>66</v>
      </c>
      <c r="U218" s="216" t="s">
        <v>66</v>
      </c>
      <c r="V218" s="216"/>
    </row>
    <row r="219" ht="14.5" spans="1:22">
      <c r="A219" s="649">
        <v>216</v>
      </c>
      <c r="B219" s="28" t="s">
        <v>64</v>
      </c>
      <c r="C219" s="28" t="s">
        <v>203</v>
      </c>
      <c r="D219" s="650">
        <v>6000043167</v>
      </c>
      <c r="E219" s="136">
        <v>1</v>
      </c>
      <c r="F219" s="136">
        <v>0</v>
      </c>
      <c r="G219" s="136">
        <v>1</v>
      </c>
      <c r="H219" s="375">
        <v>46212</v>
      </c>
      <c r="I219" s="218" t="s">
        <v>14</v>
      </c>
      <c r="J219" s="650">
        <v>516300010726505</v>
      </c>
      <c r="K219" s="258" t="s">
        <v>158</v>
      </c>
      <c r="L219" s="47" t="s">
        <v>86</v>
      </c>
      <c r="M219" s="33"/>
      <c r="N219" s="33" t="s">
        <v>67</v>
      </c>
      <c r="O219" s="33"/>
      <c r="P219" s="47" t="s">
        <v>82</v>
      </c>
      <c r="Q219" s="33" t="s">
        <v>67</v>
      </c>
      <c r="R219" s="33"/>
      <c r="S219" s="136" t="s">
        <v>68</v>
      </c>
      <c r="T219" s="136" t="s">
        <v>78</v>
      </c>
      <c r="U219" s="240" t="s">
        <v>13</v>
      </c>
      <c r="V219" s="240"/>
    </row>
    <row r="220" ht="14.5" spans="1:22">
      <c r="A220" s="649">
        <v>217</v>
      </c>
      <c r="B220" s="28" t="s">
        <v>64</v>
      </c>
      <c r="C220" s="28" t="s">
        <v>203</v>
      </c>
      <c r="D220" s="651">
        <v>6000043167</v>
      </c>
      <c r="E220" s="28">
        <v>2</v>
      </c>
      <c r="F220" s="28">
        <v>2</v>
      </c>
      <c r="G220" s="28">
        <v>0</v>
      </c>
      <c r="H220" s="78">
        <v>46212</v>
      </c>
      <c r="I220" s="94" t="s">
        <v>14</v>
      </c>
      <c r="J220" s="651" t="s">
        <v>214</v>
      </c>
      <c r="K220" s="522" t="s">
        <v>66</v>
      </c>
      <c r="L220" s="44" t="s">
        <v>66</v>
      </c>
      <c r="M220" s="44" t="s">
        <v>66</v>
      </c>
      <c r="N220" s="45" t="s">
        <v>67</v>
      </c>
      <c r="O220" s="45"/>
      <c r="P220" s="45"/>
      <c r="Q220" s="45" t="s">
        <v>67</v>
      </c>
      <c r="R220" s="45"/>
      <c r="S220" s="28" t="s">
        <v>68</v>
      </c>
      <c r="T220" s="28" t="s">
        <v>66</v>
      </c>
      <c r="U220" s="216" t="s">
        <v>66</v>
      </c>
      <c r="V220" s="216"/>
    </row>
    <row r="221" ht="14.5" spans="1:22">
      <c r="A221" s="649">
        <v>218</v>
      </c>
      <c r="B221" s="28" t="s">
        <v>64</v>
      </c>
      <c r="C221" s="28" t="s">
        <v>203</v>
      </c>
      <c r="D221" s="650">
        <v>6000043167</v>
      </c>
      <c r="E221" s="136">
        <v>1</v>
      </c>
      <c r="F221" s="136">
        <v>0</v>
      </c>
      <c r="G221" s="136">
        <v>1</v>
      </c>
      <c r="H221" s="375">
        <v>46212</v>
      </c>
      <c r="I221" s="218" t="s">
        <v>14</v>
      </c>
      <c r="J221" s="650">
        <v>516300010726508</v>
      </c>
      <c r="K221" s="258" t="s">
        <v>96</v>
      </c>
      <c r="L221" s="47" t="s">
        <v>94</v>
      </c>
      <c r="M221" s="33"/>
      <c r="N221" s="33" t="s">
        <v>67</v>
      </c>
      <c r="O221" s="33"/>
      <c r="P221" s="47" t="s">
        <v>95</v>
      </c>
      <c r="Q221" s="33" t="s">
        <v>67</v>
      </c>
      <c r="R221" s="33"/>
      <c r="S221" s="136" t="s">
        <v>68</v>
      </c>
      <c r="T221" s="136" t="s">
        <v>26</v>
      </c>
      <c r="U221" s="240" t="s">
        <v>29</v>
      </c>
      <c r="V221" s="240"/>
    </row>
    <row r="222" ht="14.5" spans="1:22">
      <c r="A222" s="649">
        <v>219</v>
      </c>
      <c r="B222" s="28" t="s">
        <v>64</v>
      </c>
      <c r="C222" s="28" t="s">
        <v>203</v>
      </c>
      <c r="D222" s="651">
        <v>6000043167</v>
      </c>
      <c r="E222" s="28">
        <v>1</v>
      </c>
      <c r="F222" s="28">
        <v>0</v>
      </c>
      <c r="G222" s="28">
        <v>1</v>
      </c>
      <c r="H222" s="78">
        <v>46212</v>
      </c>
      <c r="I222" s="94" t="s">
        <v>14</v>
      </c>
      <c r="J222" s="651">
        <v>516300010726508</v>
      </c>
      <c r="K222" s="522" t="s">
        <v>215</v>
      </c>
      <c r="L222" s="44" t="s">
        <v>111</v>
      </c>
      <c r="M222" s="45"/>
      <c r="N222" s="45" t="s">
        <v>67</v>
      </c>
      <c r="O222" s="45"/>
      <c r="P222" s="44" t="s">
        <v>112</v>
      </c>
      <c r="Q222" s="45" t="s">
        <v>67</v>
      </c>
      <c r="R222" s="45"/>
      <c r="S222" s="28" t="s">
        <v>68</v>
      </c>
      <c r="T222" s="28" t="s">
        <v>72</v>
      </c>
      <c r="U222" s="216" t="s">
        <v>29</v>
      </c>
      <c r="V222" s="216"/>
    </row>
    <row r="223" ht="14.5" spans="1:22">
      <c r="A223" s="649">
        <v>220</v>
      </c>
      <c r="B223" s="28" t="s">
        <v>64</v>
      </c>
      <c r="C223" s="28" t="s">
        <v>203</v>
      </c>
      <c r="D223" s="650">
        <v>6000043167</v>
      </c>
      <c r="E223" s="136">
        <v>1</v>
      </c>
      <c r="F223" s="136">
        <v>1</v>
      </c>
      <c r="G223" s="136">
        <v>0</v>
      </c>
      <c r="H223" s="375">
        <v>46212</v>
      </c>
      <c r="I223" s="218" t="s">
        <v>14</v>
      </c>
      <c r="J223" s="650">
        <v>516300010726509</v>
      </c>
      <c r="K223" s="555" t="s">
        <v>66</v>
      </c>
      <c r="L223" s="47" t="s">
        <v>66</v>
      </c>
      <c r="M223" s="47" t="s">
        <v>66</v>
      </c>
      <c r="N223" s="33" t="s">
        <v>67</v>
      </c>
      <c r="O223" s="33"/>
      <c r="P223" s="33"/>
      <c r="Q223" s="33" t="s">
        <v>67</v>
      </c>
      <c r="R223" s="33"/>
      <c r="S223" s="136" t="s">
        <v>68</v>
      </c>
      <c r="T223" s="136" t="s">
        <v>66</v>
      </c>
      <c r="U223" s="240" t="s">
        <v>66</v>
      </c>
      <c r="V223" s="240"/>
    </row>
    <row r="224" ht="14.5" spans="1:22">
      <c r="A224" s="649">
        <v>221</v>
      </c>
      <c r="B224" s="28" t="s">
        <v>64</v>
      </c>
      <c r="C224" s="28" t="s">
        <v>203</v>
      </c>
      <c r="D224" s="651">
        <v>6000043167</v>
      </c>
      <c r="E224" s="28">
        <v>1</v>
      </c>
      <c r="F224" s="28">
        <v>0</v>
      </c>
      <c r="G224" s="28">
        <v>1</v>
      </c>
      <c r="H224" s="78">
        <v>46212</v>
      </c>
      <c r="I224" s="94" t="s">
        <v>14</v>
      </c>
      <c r="J224" s="651">
        <v>516300010726510</v>
      </c>
      <c r="K224" s="522" t="s">
        <v>215</v>
      </c>
      <c r="L224" s="44" t="s">
        <v>111</v>
      </c>
      <c r="M224" s="45"/>
      <c r="N224" s="45" t="s">
        <v>67</v>
      </c>
      <c r="O224" s="45"/>
      <c r="P224" s="44" t="s">
        <v>112</v>
      </c>
      <c r="Q224" s="45" t="s">
        <v>67</v>
      </c>
      <c r="R224" s="45"/>
      <c r="S224" s="28" t="s">
        <v>68</v>
      </c>
      <c r="T224" s="28" t="s">
        <v>216</v>
      </c>
      <c r="U224" s="216" t="s">
        <v>29</v>
      </c>
      <c r="V224" s="216"/>
    </row>
    <row r="225" ht="14.5" spans="1:22">
      <c r="A225" s="649">
        <v>222</v>
      </c>
      <c r="B225" s="28" t="s">
        <v>64</v>
      </c>
      <c r="C225" s="28" t="s">
        <v>203</v>
      </c>
      <c r="D225" s="650">
        <v>6000043167</v>
      </c>
      <c r="E225" s="136">
        <v>1</v>
      </c>
      <c r="F225" s="136">
        <v>1</v>
      </c>
      <c r="G225" s="136">
        <v>0</v>
      </c>
      <c r="H225" s="375">
        <v>46212</v>
      </c>
      <c r="I225" s="218" t="s">
        <v>14</v>
      </c>
      <c r="J225" s="650">
        <v>516300010726511</v>
      </c>
      <c r="K225" s="555" t="s">
        <v>66</v>
      </c>
      <c r="L225" s="47" t="s">
        <v>66</v>
      </c>
      <c r="M225" s="47" t="s">
        <v>66</v>
      </c>
      <c r="N225" s="33" t="s">
        <v>67</v>
      </c>
      <c r="O225" s="33"/>
      <c r="P225" s="33"/>
      <c r="Q225" s="33" t="s">
        <v>67</v>
      </c>
      <c r="R225" s="33"/>
      <c r="S225" s="136" t="s">
        <v>68</v>
      </c>
      <c r="T225" s="136" t="s">
        <v>66</v>
      </c>
      <c r="U225" s="240" t="s">
        <v>66</v>
      </c>
      <c r="V225" s="240"/>
    </row>
    <row r="226" ht="15.5" spans="1:22">
      <c r="A226" s="649">
        <v>223</v>
      </c>
      <c r="B226" s="28" t="s">
        <v>64</v>
      </c>
      <c r="C226" s="28" t="s">
        <v>203</v>
      </c>
      <c r="D226" s="651">
        <v>6000043167</v>
      </c>
      <c r="E226" s="28">
        <v>1</v>
      </c>
      <c r="F226" s="28">
        <v>0</v>
      </c>
      <c r="G226" s="28">
        <v>1</v>
      </c>
      <c r="H226" s="78">
        <v>46212</v>
      </c>
      <c r="I226" s="94" t="s">
        <v>14</v>
      </c>
      <c r="J226" s="651">
        <v>516300010726512</v>
      </c>
      <c r="K226" s="654" t="s">
        <v>217</v>
      </c>
      <c r="L226" s="44" t="s">
        <v>111</v>
      </c>
      <c r="M226" s="45"/>
      <c r="N226" s="45" t="s">
        <v>67</v>
      </c>
      <c r="O226" s="45"/>
      <c r="P226" s="44" t="s">
        <v>112</v>
      </c>
      <c r="Q226" s="45" t="s">
        <v>67</v>
      </c>
      <c r="R226" s="45"/>
      <c r="S226" s="28" t="s">
        <v>68</v>
      </c>
      <c r="T226" s="28" t="s">
        <v>216</v>
      </c>
      <c r="U226" s="216" t="s">
        <v>29</v>
      </c>
      <c r="V226" s="216"/>
    </row>
    <row r="227" ht="14.5" spans="1:22">
      <c r="A227" s="649">
        <v>224</v>
      </c>
      <c r="B227" s="28" t="s">
        <v>64</v>
      </c>
      <c r="C227" s="28" t="s">
        <v>203</v>
      </c>
      <c r="D227" s="650">
        <v>6000043167</v>
      </c>
      <c r="E227" s="136">
        <v>1</v>
      </c>
      <c r="F227" s="136">
        <v>0</v>
      </c>
      <c r="G227" s="136">
        <v>1</v>
      </c>
      <c r="H227" s="375">
        <v>46213</v>
      </c>
      <c r="I227" s="218" t="s">
        <v>14</v>
      </c>
      <c r="J227" s="650">
        <v>516300010726513</v>
      </c>
      <c r="K227" s="258" t="s">
        <v>158</v>
      </c>
      <c r="L227" s="47" t="s">
        <v>86</v>
      </c>
      <c r="M227" s="33"/>
      <c r="N227" s="33" t="s">
        <v>67</v>
      </c>
      <c r="O227" s="33"/>
      <c r="P227" s="47" t="s">
        <v>82</v>
      </c>
      <c r="Q227" s="33" t="s">
        <v>67</v>
      </c>
      <c r="R227" s="33"/>
      <c r="S227" s="136" t="s">
        <v>68</v>
      </c>
      <c r="T227" s="136" t="s">
        <v>78</v>
      </c>
      <c r="U227" s="240" t="s">
        <v>13</v>
      </c>
      <c r="V227" s="240"/>
    </row>
    <row r="228" ht="14.5" spans="1:22">
      <c r="A228" s="649">
        <v>225</v>
      </c>
      <c r="B228" s="28" t="s">
        <v>64</v>
      </c>
      <c r="C228" s="28" t="s">
        <v>203</v>
      </c>
      <c r="D228" s="651">
        <v>6000043167</v>
      </c>
      <c r="E228" s="28">
        <v>1</v>
      </c>
      <c r="F228" s="28">
        <v>0</v>
      </c>
      <c r="G228" s="28">
        <v>1</v>
      </c>
      <c r="H228" s="78">
        <v>46213</v>
      </c>
      <c r="I228" s="94" t="s">
        <v>14</v>
      </c>
      <c r="J228" s="651">
        <v>516300010726513</v>
      </c>
      <c r="K228" s="522" t="s">
        <v>215</v>
      </c>
      <c r="L228" s="44" t="s">
        <v>111</v>
      </c>
      <c r="M228" s="45"/>
      <c r="N228" s="45" t="s">
        <v>67</v>
      </c>
      <c r="O228" s="45"/>
      <c r="P228" s="44" t="s">
        <v>112</v>
      </c>
      <c r="Q228" s="45" t="s">
        <v>67</v>
      </c>
      <c r="R228" s="45"/>
      <c r="S228" s="28" t="s">
        <v>68</v>
      </c>
      <c r="T228" s="28" t="s">
        <v>216</v>
      </c>
      <c r="U228" s="216" t="s">
        <v>29</v>
      </c>
      <c r="V228" s="216"/>
    </row>
    <row r="229" ht="14.5" spans="1:22">
      <c r="A229" s="649">
        <v>226</v>
      </c>
      <c r="B229" s="28" t="s">
        <v>64</v>
      </c>
      <c r="C229" s="28" t="s">
        <v>203</v>
      </c>
      <c r="D229" s="650">
        <v>6000043167</v>
      </c>
      <c r="E229" s="136">
        <v>1</v>
      </c>
      <c r="F229" s="136">
        <v>0</v>
      </c>
      <c r="G229" s="136">
        <v>1</v>
      </c>
      <c r="H229" s="375">
        <v>46213</v>
      </c>
      <c r="I229" s="218" t="s">
        <v>14</v>
      </c>
      <c r="J229" s="650">
        <v>516300010726514</v>
      </c>
      <c r="K229" s="555" t="s">
        <v>215</v>
      </c>
      <c r="L229" s="47" t="s">
        <v>111</v>
      </c>
      <c r="M229" s="33"/>
      <c r="N229" s="33" t="s">
        <v>67</v>
      </c>
      <c r="O229" s="33"/>
      <c r="P229" s="47" t="s">
        <v>112</v>
      </c>
      <c r="Q229" s="33" t="s">
        <v>67</v>
      </c>
      <c r="R229" s="33"/>
      <c r="S229" s="136" t="s">
        <v>68</v>
      </c>
      <c r="T229" s="136" t="s">
        <v>216</v>
      </c>
      <c r="U229" s="240" t="s">
        <v>29</v>
      </c>
      <c r="V229" s="240"/>
    </row>
    <row r="230" ht="14.5" spans="1:22">
      <c r="A230" s="649">
        <v>227</v>
      </c>
      <c r="B230" s="28" t="s">
        <v>64</v>
      </c>
      <c r="C230" s="28" t="s">
        <v>203</v>
      </c>
      <c r="D230" s="651">
        <v>6000043167</v>
      </c>
      <c r="E230" s="28">
        <v>1</v>
      </c>
      <c r="F230" s="28">
        <v>1</v>
      </c>
      <c r="G230" s="28">
        <v>0</v>
      </c>
      <c r="H230" s="78">
        <v>46213</v>
      </c>
      <c r="I230" s="94" t="s">
        <v>14</v>
      </c>
      <c r="J230" s="651">
        <v>516300010726515</v>
      </c>
      <c r="K230" s="522" t="s">
        <v>66</v>
      </c>
      <c r="L230" s="44" t="s">
        <v>66</v>
      </c>
      <c r="M230" s="44" t="s">
        <v>66</v>
      </c>
      <c r="N230" s="45" t="s">
        <v>67</v>
      </c>
      <c r="O230" s="45"/>
      <c r="P230" s="45"/>
      <c r="Q230" s="45" t="s">
        <v>67</v>
      </c>
      <c r="R230" s="45"/>
      <c r="S230" s="28" t="s">
        <v>68</v>
      </c>
      <c r="T230" s="28" t="s">
        <v>66</v>
      </c>
      <c r="U230" s="216" t="s">
        <v>66</v>
      </c>
      <c r="V230" s="216"/>
    </row>
    <row r="231" ht="14.5" spans="1:22">
      <c r="A231" s="649">
        <v>228</v>
      </c>
      <c r="B231" s="28" t="s">
        <v>64</v>
      </c>
      <c r="C231" s="28" t="s">
        <v>203</v>
      </c>
      <c r="D231" s="650">
        <v>6000043167</v>
      </c>
      <c r="E231" s="136">
        <v>1</v>
      </c>
      <c r="F231" s="136">
        <v>0</v>
      </c>
      <c r="G231" s="136">
        <v>1</v>
      </c>
      <c r="H231" s="375">
        <v>46213</v>
      </c>
      <c r="I231" s="218" t="s">
        <v>14</v>
      </c>
      <c r="J231" s="650">
        <v>516300010726516</v>
      </c>
      <c r="K231" s="555" t="s">
        <v>215</v>
      </c>
      <c r="L231" s="47" t="s">
        <v>111</v>
      </c>
      <c r="M231" s="33"/>
      <c r="N231" s="33" t="s">
        <v>67</v>
      </c>
      <c r="O231" s="33"/>
      <c r="P231" s="47" t="s">
        <v>112</v>
      </c>
      <c r="Q231" s="33" t="s">
        <v>67</v>
      </c>
      <c r="R231" s="33"/>
      <c r="S231" s="136" t="s">
        <v>68</v>
      </c>
      <c r="T231" s="136" t="s">
        <v>216</v>
      </c>
      <c r="U231" s="240" t="s">
        <v>29</v>
      </c>
      <c r="V231" s="240"/>
    </row>
    <row r="232" ht="14.5" spans="1:22">
      <c r="A232" s="649">
        <v>229</v>
      </c>
      <c r="B232" s="28" t="s">
        <v>64</v>
      </c>
      <c r="C232" s="28" t="s">
        <v>203</v>
      </c>
      <c r="D232" s="651">
        <v>6000043167</v>
      </c>
      <c r="E232" s="28">
        <v>4</v>
      </c>
      <c r="F232" s="28">
        <v>4</v>
      </c>
      <c r="G232" s="28">
        <v>0</v>
      </c>
      <c r="H232" s="78">
        <v>46214</v>
      </c>
      <c r="I232" s="94" t="s">
        <v>14</v>
      </c>
      <c r="J232" s="651" t="s">
        <v>218</v>
      </c>
      <c r="K232" s="522" t="s">
        <v>66</v>
      </c>
      <c r="L232" s="44" t="s">
        <v>66</v>
      </c>
      <c r="M232" s="44" t="s">
        <v>66</v>
      </c>
      <c r="N232" s="45" t="s">
        <v>67</v>
      </c>
      <c r="O232" s="45"/>
      <c r="P232" s="45"/>
      <c r="Q232" s="45" t="s">
        <v>67</v>
      </c>
      <c r="R232" s="45"/>
      <c r="S232" s="28" t="s">
        <v>68</v>
      </c>
      <c r="T232" s="28" t="s">
        <v>66</v>
      </c>
      <c r="U232" s="216" t="s">
        <v>66</v>
      </c>
      <c r="V232" s="216"/>
    </row>
    <row r="233" ht="14.5" spans="1:22">
      <c r="A233" s="649">
        <v>230</v>
      </c>
      <c r="B233" s="28" t="s">
        <v>64</v>
      </c>
      <c r="C233" s="28" t="s">
        <v>203</v>
      </c>
      <c r="D233" s="650">
        <v>6000043167</v>
      </c>
      <c r="E233" s="136">
        <v>1</v>
      </c>
      <c r="F233" s="136">
        <v>0</v>
      </c>
      <c r="G233" s="136">
        <v>1</v>
      </c>
      <c r="H233" s="375">
        <v>46214</v>
      </c>
      <c r="I233" s="218" t="s">
        <v>14</v>
      </c>
      <c r="J233" s="650">
        <v>516300010726521</v>
      </c>
      <c r="K233" s="555" t="s">
        <v>215</v>
      </c>
      <c r="L233" s="47" t="s">
        <v>111</v>
      </c>
      <c r="M233" s="33"/>
      <c r="N233" s="33" t="s">
        <v>67</v>
      </c>
      <c r="O233" s="33"/>
      <c r="P233" s="47" t="s">
        <v>112</v>
      </c>
      <c r="Q233" s="33" t="s">
        <v>67</v>
      </c>
      <c r="R233" s="33"/>
      <c r="S233" s="136" t="s">
        <v>68</v>
      </c>
      <c r="T233" s="136" t="s">
        <v>216</v>
      </c>
      <c r="U233" s="240" t="s">
        <v>29</v>
      </c>
      <c r="V233" s="240"/>
    </row>
    <row r="234" ht="14.5" spans="1:22">
      <c r="A234" s="649">
        <v>231</v>
      </c>
      <c r="B234" s="28" t="s">
        <v>64</v>
      </c>
      <c r="C234" s="28" t="s">
        <v>203</v>
      </c>
      <c r="D234" s="651">
        <v>6000043167</v>
      </c>
      <c r="E234" s="28">
        <v>7</v>
      </c>
      <c r="F234" s="28">
        <v>7</v>
      </c>
      <c r="G234" s="28">
        <v>0</v>
      </c>
      <c r="H234" s="78">
        <v>46214</v>
      </c>
      <c r="I234" s="94" t="s">
        <v>14</v>
      </c>
      <c r="J234" s="651" t="s">
        <v>219</v>
      </c>
      <c r="K234" s="522" t="s">
        <v>66</v>
      </c>
      <c r="L234" s="44" t="s">
        <v>66</v>
      </c>
      <c r="M234" s="44" t="s">
        <v>66</v>
      </c>
      <c r="N234" s="45" t="s">
        <v>67</v>
      </c>
      <c r="O234" s="45"/>
      <c r="P234" s="45"/>
      <c r="Q234" s="45" t="s">
        <v>67</v>
      </c>
      <c r="R234" s="45"/>
      <c r="S234" s="28" t="s">
        <v>68</v>
      </c>
      <c r="T234" s="28" t="s">
        <v>66</v>
      </c>
      <c r="U234" s="216" t="s">
        <v>66</v>
      </c>
      <c r="V234" s="216"/>
    </row>
    <row r="235" ht="14.5" spans="1:22">
      <c r="A235" s="649">
        <v>232</v>
      </c>
      <c r="B235" s="28" t="s">
        <v>64</v>
      </c>
      <c r="C235" s="28" t="s">
        <v>203</v>
      </c>
      <c r="D235" s="650">
        <v>6000043167</v>
      </c>
      <c r="E235" s="136">
        <v>1</v>
      </c>
      <c r="F235" s="136">
        <v>0</v>
      </c>
      <c r="G235" s="136">
        <v>1</v>
      </c>
      <c r="H235" s="375">
        <v>46214</v>
      </c>
      <c r="I235" s="218" t="s">
        <v>14</v>
      </c>
      <c r="J235" s="650">
        <v>516300010726529</v>
      </c>
      <c r="K235" s="258" t="s">
        <v>85</v>
      </c>
      <c r="L235" s="47" t="s">
        <v>86</v>
      </c>
      <c r="M235" s="33"/>
      <c r="N235" s="33" t="s">
        <v>67</v>
      </c>
      <c r="O235" s="33"/>
      <c r="P235" s="47" t="s">
        <v>82</v>
      </c>
      <c r="Q235" s="33" t="s">
        <v>67</v>
      </c>
      <c r="R235" s="33"/>
      <c r="S235" s="136" t="s">
        <v>68</v>
      </c>
      <c r="T235" s="136" t="s">
        <v>78</v>
      </c>
      <c r="U235" s="240" t="s">
        <v>13</v>
      </c>
      <c r="V235" s="240"/>
    </row>
    <row r="236" ht="14.5" spans="1:22">
      <c r="A236" s="649">
        <v>233</v>
      </c>
      <c r="B236" s="28" t="s">
        <v>64</v>
      </c>
      <c r="C236" s="28" t="s">
        <v>203</v>
      </c>
      <c r="D236" s="651">
        <v>6000043167</v>
      </c>
      <c r="E236" s="28">
        <v>9</v>
      </c>
      <c r="F236" s="28">
        <v>9</v>
      </c>
      <c r="G236" s="28">
        <v>0</v>
      </c>
      <c r="H236" s="78">
        <v>46214</v>
      </c>
      <c r="I236" s="94" t="s">
        <v>14</v>
      </c>
      <c r="J236" s="651" t="s">
        <v>220</v>
      </c>
      <c r="K236" s="522" t="s">
        <v>66</v>
      </c>
      <c r="L236" s="44" t="s">
        <v>66</v>
      </c>
      <c r="M236" s="44" t="s">
        <v>66</v>
      </c>
      <c r="N236" s="45" t="s">
        <v>67</v>
      </c>
      <c r="O236" s="45"/>
      <c r="P236" s="45"/>
      <c r="Q236" s="45" t="s">
        <v>67</v>
      </c>
      <c r="R236" s="45"/>
      <c r="S236" s="28" t="s">
        <v>68</v>
      </c>
      <c r="T236" s="28" t="s">
        <v>66</v>
      </c>
      <c r="U236" s="216" t="s">
        <v>66</v>
      </c>
      <c r="V236" s="216"/>
    </row>
    <row r="237" ht="15.5" spans="1:22">
      <c r="A237" s="649">
        <v>234</v>
      </c>
      <c r="B237" s="28" t="s">
        <v>64</v>
      </c>
      <c r="C237" s="28" t="s">
        <v>203</v>
      </c>
      <c r="D237" s="650">
        <v>6000043167</v>
      </c>
      <c r="E237" s="136">
        <v>1</v>
      </c>
      <c r="F237" s="136">
        <v>0</v>
      </c>
      <c r="G237" s="136">
        <v>1</v>
      </c>
      <c r="H237" s="375">
        <v>46214</v>
      </c>
      <c r="I237" s="218" t="s">
        <v>14</v>
      </c>
      <c r="J237" s="650">
        <v>516300010726539</v>
      </c>
      <c r="K237" s="654" t="s">
        <v>217</v>
      </c>
      <c r="L237" s="47" t="s">
        <v>111</v>
      </c>
      <c r="M237" s="33"/>
      <c r="N237" s="33" t="s">
        <v>67</v>
      </c>
      <c r="O237" s="33"/>
      <c r="P237" s="47"/>
      <c r="Q237" s="33" t="s">
        <v>67</v>
      </c>
      <c r="R237" s="33"/>
      <c r="S237" s="136" t="s">
        <v>68</v>
      </c>
      <c r="T237" s="240" t="s">
        <v>221</v>
      </c>
      <c r="U237" s="240" t="s">
        <v>29</v>
      </c>
      <c r="V237" s="240"/>
    </row>
    <row r="238" ht="14.5" spans="1:22">
      <c r="A238" s="649">
        <v>235</v>
      </c>
      <c r="B238" s="28" t="s">
        <v>64</v>
      </c>
      <c r="C238" s="28" t="s">
        <v>203</v>
      </c>
      <c r="D238" s="651">
        <v>6000043167</v>
      </c>
      <c r="E238" s="28">
        <v>7</v>
      </c>
      <c r="F238" s="28">
        <v>7</v>
      </c>
      <c r="G238" s="28">
        <v>0</v>
      </c>
      <c r="H238" s="78">
        <v>46214</v>
      </c>
      <c r="I238" s="94" t="s">
        <v>14</v>
      </c>
      <c r="J238" s="651" t="s">
        <v>222</v>
      </c>
      <c r="K238" s="522" t="s">
        <v>66</v>
      </c>
      <c r="L238" s="44" t="s">
        <v>66</v>
      </c>
      <c r="M238" s="44" t="s">
        <v>66</v>
      </c>
      <c r="N238" s="45" t="s">
        <v>67</v>
      </c>
      <c r="O238" s="45"/>
      <c r="P238" s="45"/>
      <c r="Q238" s="45" t="s">
        <v>67</v>
      </c>
      <c r="R238" s="45"/>
      <c r="S238" s="28" t="s">
        <v>68</v>
      </c>
      <c r="T238" s="28" t="s">
        <v>66</v>
      </c>
      <c r="U238" s="216" t="s">
        <v>66</v>
      </c>
      <c r="V238" s="216"/>
    </row>
    <row r="239" ht="14.5" spans="1:22">
      <c r="A239" s="649">
        <v>236</v>
      </c>
      <c r="B239" s="28" t="s">
        <v>64</v>
      </c>
      <c r="C239" s="28" t="s">
        <v>203</v>
      </c>
      <c r="D239" s="650">
        <v>6000043167</v>
      </c>
      <c r="E239" s="136">
        <v>1</v>
      </c>
      <c r="F239" s="136">
        <v>1</v>
      </c>
      <c r="G239" s="136">
        <v>0</v>
      </c>
      <c r="H239" s="375">
        <v>46216</v>
      </c>
      <c r="I239" s="218" t="s">
        <v>14</v>
      </c>
      <c r="J239" s="650">
        <v>516300010726547</v>
      </c>
      <c r="K239" s="555" t="s">
        <v>66</v>
      </c>
      <c r="L239" s="47" t="s">
        <v>66</v>
      </c>
      <c r="M239" s="47" t="s">
        <v>66</v>
      </c>
      <c r="N239" s="33" t="s">
        <v>67</v>
      </c>
      <c r="O239" s="33"/>
      <c r="P239" s="33"/>
      <c r="Q239" s="33" t="s">
        <v>67</v>
      </c>
      <c r="R239" s="33"/>
      <c r="S239" s="136" t="s">
        <v>68</v>
      </c>
      <c r="T239" s="136" t="s">
        <v>66</v>
      </c>
      <c r="U239" s="240" t="s">
        <v>66</v>
      </c>
      <c r="V239" s="240"/>
    </row>
    <row r="240" ht="14.5" spans="1:22">
      <c r="A240" s="649">
        <v>237</v>
      </c>
      <c r="B240" s="28" t="s">
        <v>64</v>
      </c>
      <c r="C240" s="28" t="s">
        <v>203</v>
      </c>
      <c r="D240" s="651">
        <v>6000043167</v>
      </c>
      <c r="E240" s="28">
        <v>1</v>
      </c>
      <c r="F240" s="28">
        <v>0</v>
      </c>
      <c r="G240" s="28">
        <v>1</v>
      </c>
      <c r="H240" s="78">
        <v>46216</v>
      </c>
      <c r="I240" s="94" t="s">
        <v>14</v>
      </c>
      <c r="J240" s="651">
        <v>516300010726548</v>
      </c>
      <c r="K240" s="522" t="s">
        <v>215</v>
      </c>
      <c r="L240" s="44" t="s">
        <v>111</v>
      </c>
      <c r="M240" s="45"/>
      <c r="N240" s="45" t="s">
        <v>67</v>
      </c>
      <c r="O240" s="45"/>
      <c r="P240" s="44" t="s">
        <v>112</v>
      </c>
      <c r="Q240" s="45" t="s">
        <v>67</v>
      </c>
      <c r="R240" s="45"/>
      <c r="S240" s="28" t="s">
        <v>68</v>
      </c>
      <c r="T240" s="28" t="s">
        <v>216</v>
      </c>
      <c r="U240" s="216" t="s">
        <v>29</v>
      </c>
      <c r="V240" s="216"/>
    </row>
    <row r="241" ht="14.5" spans="1:22">
      <c r="A241" s="649">
        <v>238</v>
      </c>
      <c r="B241" s="28" t="s">
        <v>64</v>
      </c>
      <c r="C241" s="28" t="s">
        <v>203</v>
      </c>
      <c r="D241" s="650">
        <v>6000043167</v>
      </c>
      <c r="E241" s="136">
        <v>8</v>
      </c>
      <c r="F241" s="136">
        <v>8</v>
      </c>
      <c r="G241" s="136">
        <v>0</v>
      </c>
      <c r="H241" s="375">
        <v>46216</v>
      </c>
      <c r="I241" s="218" t="s">
        <v>14</v>
      </c>
      <c r="J241" s="650" t="s">
        <v>223</v>
      </c>
      <c r="K241" s="555" t="s">
        <v>66</v>
      </c>
      <c r="L241" s="47" t="s">
        <v>66</v>
      </c>
      <c r="M241" s="47" t="s">
        <v>66</v>
      </c>
      <c r="N241" s="33" t="s">
        <v>67</v>
      </c>
      <c r="O241" s="33"/>
      <c r="P241" s="33"/>
      <c r="Q241" s="33" t="s">
        <v>67</v>
      </c>
      <c r="R241" s="33"/>
      <c r="S241" s="136" t="s">
        <v>68</v>
      </c>
      <c r="T241" s="136" t="s">
        <v>66</v>
      </c>
      <c r="U241" s="240" t="s">
        <v>66</v>
      </c>
      <c r="V241" s="240"/>
    </row>
    <row r="242" ht="14.5" spans="1:22">
      <c r="A242" s="649">
        <v>239</v>
      </c>
      <c r="B242" s="28" t="s">
        <v>64</v>
      </c>
      <c r="C242" s="28" t="s">
        <v>203</v>
      </c>
      <c r="D242" s="651">
        <v>6000043167</v>
      </c>
      <c r="E242" s="28">
        <v>1</v>
      </c>
      <c r="F242" s="28">
        <v>0</v>
      </c>
      <c r="G242" s="28">
        <v>1</v>
      </c>
      <c r="H242" s="78">
        <v>46216</v>
      </c>
      <c r="I242" s="94" t="s">
        <v>14</v>
      </c>
      <c r="J242" s="651">
        <v>516300010726557</v>
      </c>
      <c r="K242" s="258" t="s">
        <v>224</v>
      </c>
      <c r="L242" s="44" t="s">
        <v>86</v>
      </c>
      <c r="M242" s="45"/>
      <c r="N242" s="45" t="s">
        <v>67</v>
      </c>
      <c r="O242" s="45"/>
      <c r="P242" s="44" t="s">
        <v>122</v>
      </c>
      <c r="Q242" s="45" t="s">
        <v>67</v>
      </c>
      <c r="R242" s="45"/>
      <c r="S242" s="28" t="s">
        <v>68</v>
      </c>
      <c r="T242" s="28" t="s">
        <v>113</v>
      </c>
      <c r="U242" s="216" t="s">
        <v>13</v>
      </c>
      <c r="V242" s="216"/>
    </row>
    <row r="243" ht="14.5" spans="1:22">
      <c r="A243" s="649">
        <v>240</v>
      </c>
      <c r="B243" s="28" t="s">
        <v>64</v>
      </c>
      <c r="C243" s="28" t="s">
        <v>203</v>
      </c>
      <c r="D243" s="650">
        <v>6000043167</v>
      </c>
      <c r="E243" s="136">
        <v>4</v>
      </c>
      <c r="F243" s="136">
        <v>4</v>
      </c>
      <c r="G243" s="136">
        <v>0</v>
      </c>
      <c r="H243" s="375">
        <v>46216</v>
      </c>
      <c r="I243" s="218" t="s">
        <v>14</v>
      </c>
      <c r="J243" s="650" t="s">
        <v>225</v>
      </c>
      <c r="K243" s="555" t="s">
        <v>66</v>
      </c>
      <c r="L243" s="47" t="s">
        <v>66</v>
      </c>
      <c r="M243" s="47" t="s">
        <v>66</v>
      </c>
      <c r="N243" s="33" t="s">
        <v>67</v>
      </c>
      <c r="O243" s="33"/>
      <c r="P243" s="33"/>
      <c r="Q243" s="33" t="s">
        <v>67</v>
      </c>
      <c r="R243" s="33"/>
      <c r="S243" s="136" t="s">
        <v>68</v>
      </c>
      <c r="T243" s="136" t="s">
        <v>66</v>
      </c>
      <c r="U243" s="240" t="s">
        <v>66</v>
      </c>
      <c r="V243" s="240"/>
    </row>
    <row r="244" ht="14.5" spans="1:22">
      <c r="A244" s="649">
        <v>241</v>
      </c>
      <c r="B244" s="28" t="s">
        <v>64</v>
      </c>
      <c r="C244" s="28" t="s">
        <v>203</v>
      </c>
      <c r="D244" s="651">
        <v>6000043167</v>
      </c>
      <c r="E244" s="28">
        <v>1</v>
      </c>
      <c r="F244" s="28">
        <v>0</v>
      </c>
      <c r="G244" s="28">
        <v>1</v>
      </c>
      <c r="H244" s="78">
        <v>46216</v>
      </c>
      <c r="I244" s="94" t="s">
        <v>14</v>
      </c>
      <c r="J244" s="651">
        <v>516300010726562</v>
      </c>
      <c r="K244" s="522" t="s">
        <v>215</v>
      </c>
      <c r="L244" s="44" t="s">
        <v>111</v>
      </c>
      <c r="M244" s="45"/>
      <c r="N244" s="45" t="s">
        <v>67</v>
      </c>
      <c r="O244" s="45"/>
      <c r="P244" s="44" t="s">
        <v>112</v>
      </c>
      <c r="Q244" s="45" t="s">
        <v>67</v>
      </c>
      <c r="R244" s="45"/>
      <c r="S244" s="28" t="s">
        <v>68</v>
      </c>
      <c r="T244" s="28" t="s">
        <v>216</v>
      </c>
      <c r="U244" s="216" t="s">
        <v>29</v>
      </c>
      <c r="V244" s="216"/>
    </row>
    <row r="245" ht="14.5" spans="1:22">
      <c r="A245" s="649">
        <v>242</v>
      </c>
      <c r="B245" s="28" t="s">
        <v>64</v>
      </c>
      <c r="C245" s="28" t="s">
        <v>203</v>
      </c>
      <c r="D245" s="650">
        <v>6000043167</v>
      </c>
      <c r="E245" s="136">
        <v>1</v>
      </c>
      <c r="F245" s="136">
        <v>1</v>
      </c>
      <c r="G245" s="136">
        <v>0</v>
      </c>
      <c r="H245" s="375">
        <v>46216</v>
      </c>
      <c r="I245" s="218" t="s">
        <v>14</v>
      </c>
      <c r="J245" s="650">
        <v>516300010726563</v>
      </c>
      <c r="K245" s="555" t="s">
        <v>66</v>
      </c>
      <c r="L245" s="47" t="s">
        <v>66</v>
      </c>
      <c r="M245" s="47" t="s">
        <v>66</v>
      </c>
      <c r="N245" s="33" t="s">
        <v>67</v>
      </c>
      <c r="O245" s="33"/>
      <c r="P245" s="33"/>
      <c r="Q245" s="33" t="s">
        <v>67</v>
      </c>
      <c r="R245" s="33"/>
      <c r="S245" s="136" t="s">
        <v>68</v>
      </c>
      <c r="T245" s="136" t="s">
        <v>66</v>
      </c>
      <c r="U245" s="240" t="s">
        <v>66</v>
      </c>
      <c r="V245" s="240"/>
    </row>
    <row r="246" ht="14.5" spans="1:22">
      <c r="A246" s="649">
        <v>243</v>
      </c>
      <c r="B246" s="28" t="s">
        <v>64</v>
      </c>
      <c r="C246" s="28" t="s">
        <v>203</v>
      </c>
      <c r="D246" s="651">
        <v>6000043167</v>
      </c>
      <c r="E246" s="28">
        <v>1</v>
      </c>
      <c r="F246" s="28">
        <v>0</v>
      </c>
      <c r="G246" s="28">
        <v>1</v>
      </c>
      <c r="H246" s="78">
        <v>46216</v>
      </c>
      <c r="I246" s="94" t="s">
        <v>14</v>
      </c>
      <c r="J246" s="651">
        <v>516300010726564</v>
      </c>
      <c r="K246" s="522" t="s">
        <v>215</v>
      </c>
      <c r="L246" s="44" t="s">
        <v>111</v>
      </c>
      <c r="M246" s="45"/>
      <c r="N246" s="45" t="s">
        <v>67</v>
      </c>
      <c r="O246" s="45"/>
      <c r="P246" s="44" t="s">
        <v>112</v>
      </c>
      <c r="Q246" s="45" t="s">
        <v>67</v>
      </c>
      <c r="R246" s="45"/>
      <c r="S246" s="28" t="s">
        <v>68</v>
      </c>
      <c r="T246" s="28" t="s">
        <v>216</v>
      </c>
      <c r="U246" s="216" t="s">
        <v>29</v>
      </c>
      <c r="V246" s="216"/>
    </row>
    <row r="247" ht="14.5" spans="1:22">
      <c r="A247" s="649">
        <v>244</v>
      </c>
      <c r="B247" s="28" t="s">
        <v>64</v>
      </c>
      <c r="C247" s="28" t="s">
        <v>203</v>
      </c>
      <c r="D247" s="650">
        <v>6000043167</v>
      </c>
      <c r="E247" s="136">
        <v>3</v>
      </c>
      <c r="F247" s="136">
        <v>3</v>
      </c>
      <c r="G247" s="136">
        <v>0</v>
      </c>
      <c r="H247" s="375">
        <v>46216</v>
      </c>
      <c r="I247" s="218" t="s">
        <v>14</v>
      </c>
      <c r="J247" s="650" t="s">
        <v>226</v>
      </c>
      <c r="K247" s="555" t="s">
        <v>66</v>
      </c>
      <c r="L247" s="47" t="s">
        <v>66</v>
      </c>
      <c r="M247" s="47" t="s">
        <v>66</v>
      </c>
      <c r="N247" s="33" t="s">
        <v>67</v>
      </c>
      <c r="O247" s="33"/>
      <c r="P247" s="33"/>
      <c r="Q247" s="33" t="s">
        <v>67</v>
      </c>
      <c r="R247" s="33"/>
      <c r="S247" s="136" t="s">
        <v>68</v>
      </c>
      <c r="T247" s="136" t="s">
        <v>66</v>
      </c>
      <c r="U247" s="240" t="s">
        <v>66</v>
      </c>
      <c r="V247" s="240"/>
    </row>
    <row r="248" ht="14.5" spans="1:22">
      <c r="A248" s="649">
        <v>245</v>
      </c>
      <c r="B248" s="28" t="s">
        <v>64</v>
      </c>
      <c r="C248" s="28" t="s">
        <v>203</v>
      </c>
      <c r="D248" s="651">
        <v>6000043167</v>
      </c>
      <c r="E248" s="28">
        <v>1</v>
      </c>
      <c r="F248" s="28">
        <v>0</v>
      </c>
      <c r="G248" s="28">
        <v>1</v>
      </c>
      <c r="H248" s="78">
        <v>46217</v>
      </c>
      <c r="I248" s="94" t="s">
        <v>14</v>
      </c>
      <c r="J248" s="651">
        <v>516300010726568</v>
      </c>
      <c r="K248" s="522" t="s">
        <v>215</v>
      </c>
      <c r="L248" s="44" t="s">
        <v>111</v>
      </c>
      <c r="M248" s="45"/>
      <c r="N248" s="45" t="s">
        <v>67</v>
      </c>
      <c r="O248" s="45"/>
      <c r="P248" s="44" t="s">
        <v>112</v>
      </c>
      <c r="Q248" s="45" t="s">
        <v>67</v>
      </c>
      <c r="R248" s="45"/>
      <c r="S248" s="28" t="s">
        <v>68</v>
      </c>
      <c r="T248" s="28" t="s">
        <v>216</v>
      </c>
      <c r="U248" s="216" t="s">
        <v>29</v>
      </c>
      <c r="V248" s="216"/>
    </row>
    <row r="249" ht="14.5" spans="1:22">
      <c r="A249" s="649">
        <v>246</v>
      </c>
      <c r="B249" s="28" t="s">
        <v>64</v>
      </c>
      <c r="C249" s="28" t="s">
        <v>203</v>
      </c>
      <c r="D249" s="650">
        <v>6000043167</v>
      </c>
      <c r="E249" s="136">
        <v>1</v>
      </c>
      <c r="F249" s="136">
        <v>0</v>
      </c>
      <c r="G249" s="136">
        <v>1</v>
      </c>
      <c r="H249" s="375">
        <v>46217</v>
      </c>
      <c r="I249" s="218" t="s">
        <v>14</v>
      </c>
      <c r="J249" s="650">
        <v>516300010726569</v>
      </c>
      <c r="K249" s="555" t="s">
        <v>215</v>
      </c>
      <c r="L249" s="47" t="s">
        <v>111</v>
      </c>
      <c r="M249" s="33"/>
      <c r="N249" s="33" t="s">
        <v>67</v>
      </c>
      <c r="O249" s="33"/>
      <c r="P249" s="47" t="s">
        <v>112</v>
      </c>
      <c r="Q249" s="33" t="s">
        <v>67</v>
      </c>
      <c r="R249" s="33"/>
      <c r="S249" s="136" t="s">
        <v>68</v>
      </c>
      <c r="T249" s="136" t="s">
        <v>216</v>
      </c>
      <c r="U249" s="240" t="s">
        <v>29</v>
      </c>
      <c r="V249" s="240"/>
    </row>
    <row r="250" ht="14.5" spans="1:22">
      <c r="A250" s="649">
        <v>247</v>
      </c>
      <c r="B250" s="28" t="s">
        <v>64</v>
      </c>
      <c r="C250" s="28" t="s">
        <v>203</v>
      </c>
      <c r="D250" s="651">
        <v>6000043167</v>
      </c>
      <c r="E250" s="28">
        <v>1</v>
      </c>
      <c r="F250" s="28">
        <v>0</v>
      </c>
      <c r="G250" s="28">
        <v>1</v>
      </c>
      <c r="H250" s="78">
        <v>46217</v>
      </c>
      <c r="I250" s="94" t="s">
        <v>14</v>
      </c>
      <c r="J250" s="651">
        <v>516300010726570</v>
      </c>
      <c r="K250" s="522" t="s">
        <v>227</v>
      </c>
      <c r="L250" s="44" t="s">
        <v>111</v>
      </c>
      <c r="M250" s="45"/>
      <c r="N250" s="45" t="s">
        <v>67</v>
      </c>
      <c r="O250" s="45"/>
      <c r="P250" s="44" t="s">
        <v>112</v>
      </c>
      <c r="Q250" s="45" t="s">
        <v>67</v>
      </c>
      <c r="R250" s="45"/>
      <c r="S250" s="28" t="s">
        <v>68</v>
      </c>
      <c r="T250" s="28" t="s">
        <v>216</v>
      </c>
      <c r="U250" s="216" t="s">
        <v>29</v>
      </c>
      <c r="V250" s="216"/>
    </row>
    <row r="251" ht="14.5" spans="1:22">
      <c r="A251" s="649">
        <v>248</v>
      </c>
      <c r="B251" s="28" t="s">
        <v>64</v>
      </c>
      <c r="C251" s="28" t="s">
        <v>203</v>
      </c>
      <c r="D251" s="650">
        <v>6000043167</v>
      </c>
      <c r="E251" s="136">
        <v>1</v>
      </c>
      <c r="F251" s="136">
        <v>0</v>
      </c>
      <c r="G251" s="136">
        <v>1</v>
      </c>
      <c r="H251" s="375">
        <v>46217</v>
      </c>
      <c r="I251" s="218" t="s">
        <v>14</v>
      </c>
      <c r="J251" s="650">
        <v>516300010726571</v>
      </c>
      <c r="K251" s="555" t="s">
        <v>215</v>
      </c>
      <c r="L251" s="47" t="s">
        <v>111</v>
      </c>
      <c r="M251" s="33"/>
      <c r="N251" s="33" t="s">
        <v>67</v>
      </c>
      <c r="O251" s="33"/>
      <c r="P251" s="47" t="s">
        <v>112</v>
      </c>
      <c r="Q251" s="33" t="s">
        <v>67</v>
      </c>
      <c r="R251" s="33"/>
      <c r="S251" s="136" t="s">
        <v>68</v>
      </c>
      <c r="T251" s="136" t="s">
        <v>216</v>
      </c>
      <c r="U251" s="240" t="s">
        <v>29</v>
      </c>
      <c r="V251" s="240"/>
    </row>
    <row r="252" ht="14.5" spans="1:22">
      <c r="A252" s="649">
        <v>249</v>
      </c>
      <c r="B252" s="28" t="s">
        <v>64</v>
      </c>
      <c r="C252" s="28" t="s">
        <v>203</v>
      </c>
      <c r="D252" s="651">
        <v>6000043167</v>
      </c>
      <c r="E252" s="28">
        <v>1</v>
      </c>
      <c r="F252" s="28">
        <v>0</v>
      </c>
      <c r="G252" s="28">
        <v>1</v>
      </c>
      <c r="H252" s="78">
        <v>46217</v>
      </c>
      <c r="I252" s="94" t="s">
        <v>14</v>
      </c>
      <c r="J252" s="651">
        <v>516300010726572</v>
      </c>
      <c r="K252" s="522" t="s">
        <v>215</v>
      </c>
      <c r="L252" s="44" t="s">
        <v>111</v>
      </c>
      <c r="M252" s="45"/>
      <c r="N252" s="45" t="s">
        <v>67</v>
      </c>
      <c r="O252" s="45"/>
      <c r="P252" s="44" t="s">
        <v>112</v>
      </c>
      <c r="Q252" s="45" t="s">
        <v>67</v>
      </c>
      <c r="R252" s="45"/>
      <c r="S252" s="28" t="s">
        <v>68</v>
      </c>
      <c r="T252" s="28" t="s">
        <v>216</v>
      </c>
      <c r="U252" s="216" t="s">
        <v>29</v>
      </c>
      <c r="V252" s="216"/>
    </row>
    <row r="253" ht="14.5" spans="1:22">
      <c r="A253" s="649">
        <v>250</v>
      </c>
      <c r="B253" s="28" t="s">
        <v>64</v>
      </c>
      <c r="C253" s="28" t="s">
        <v>203</v>
      </c>
      <c r="D253" s="650">
        <v>6000043167</v>
      </c>
      <c r="E253" s="136">
        <v>1</v>
      </c>
      <c r="F253" s="136">
        <v>0</v>
      </c>
      <c r="G253" s="136">
        <v>1</v>
      </c>
      <c r="H253" s="375">
        <v>46217</v>
      </c>
      <c r="I253" s="218" t="s">
        <v>14</v>
      </c>
      <c r="J253" s="650">
        <v>516300010726573</v>
      </c>
      <c r="K253" s="555" t="s">
        <v>227</v>
      </c>
      <c r="L253" s="47" t="s">
        <v>111</v>
      </c>
      <c r="M253" s="33"/>
      <c r="N253" s="33" t="s">
        <v>67</v>
      </c>
      <c r="O253" s="33"/>
      <c r="P253" s="47" t="s">
        <v>112</v>
      </c>
      <c r="Q253" s="33" t="s">
        <v>67</v>
      </c>
      <c r="R253" s="33"/>
      <c r="S253" s="136" t="s">
        <v>68</v>
      </c>
      <c r="T253" s="136" t="s">
        <v>216</v>
      </c>
      <c r="U253" s="240" t="s">
        <v>29</v>
      </c>
      <c r="V253" s="240"/>
    </row>
    <row r="254" ht="14.5" spans="1:22">
      <c r="A254" s="649">
        <v>251</v>
      </c>
      <c r="B254" s="28" t="s">
        <v>64</v>
      </c>
      <c r="C254" s="28" t="s">
        <v>203</v>
      </c>
      <c r="D254" s="651">
        <v>6000043167</v>
      </c>
      <c r="E254" s="28">
        <v>1</v>
      </c>
      <c r="F254" s="28">
        <v>0</v>
      </c>
      <c r="G254" s="28">
        <v>1</v>
      </c>
      <c r="H254" s="78">
        <v>46217</v>
      </c>
      <c r="I254" s="94" t="s">
        <v>14</v>
      </c>
      <c r="J254" s="651">
        <v>516300010726574</v>
      </c>
      <c r="K254" s="522" t="s">
        <v>227</v>
      </c>
      <c r="L254" s="44" t="s">
        <v>111</v>
      </c>
      <c r="M254" s="45"/>
      <c r="N254" s="45" t="s">
        <v>67</v>
      </c>
      <c r="O254" s="45"/>
      <c r="P254" s="44" t="s">
        <v>112</v>
      </c>
      <c r="Q254" s="45" t="s">
        <v>67</v>
      </c>
      <c r="R254" s="45"/>
      <c r="S254" s="28" t="s">
        <v>68</v>
      </c>
      <c r="T254" s="28" t="s">
        <v>216</v>
      </c>
      <c r="U254" s="216" t="s">
        <v>29</v>
      </c>
      <c r="V254" s="216"/>
    </row>
    <row r="255" ht="14.5" spans="1:22">
      <c r="A255" s="649">
        <v>252</v>
      </c>
      <c r="B255" s="28" t="s">
        <v>64</v>
      </c>
      <c r="C255" s="28" t="s">
        <v>203</v>
      </c>
      <c r="D255" s="650">
        <v>6000043167</v>
      </c>
      <c r="E255" s="136">
        <v>1</v>
      </c>
      <c r="F255" s="136">
        <v>0</v>
      </c>
      <c r="G255" s="136">
        <v>1</v>
      </c>
      <c r="H255" s="375">
        <v>46217</v>
      </c>
      <c r="I255" s="218" t="s">
        <v>14</v>
      </c>
      <c r="J255" s="650">
        <v>516300010726575</v>
      </c>
      <c r="K255" s="555" t="s">
        <v>227</v>
      </c>
      <c r="L255" s="47" t="s">
        <v>111</v>
      </c>
      <c r="M255" s="33"/>
      <c r="N255" s="33" t="s">
        <v>67</v>
      </c>
      <c r="O255" s="33"/>
      <c r="P255" s="47" t="s">
        <v>112</v>
      </c>
      <c r="Q255" s="33" t="s">
        <v>67</v>
      </c>
      <c r="R255" s="33"/>
      <c r="S255" s="136" t="s">
        <v>68</v>
      </c>
      <c r="T255" s="136" t="s">
        <v>216</v>
      </c>
      <c r="U255" s="240" t="s">
        <v>29</v>
      </c>
      <c r="V255" s="240"/>
    </row>
    <row r="256" ht="14.5" spans="1:22">
      <c r="A256" s="649">
        <v>253</v>
      </c>
      <c r="B256" s="28" t="s">
        <v>64</v>
      </c>
      <c r="C256" s="28" t="s">
        <v>203</v>
      </c>
      <c r="D256" s="651">
        <v>6000043167</v>
      </c>
      <c r="E256" s="28">
        <v>1</v>
      </c>
      <c r="F256" s="28">
        <v>0</v>
      </c>
      <c r="G256" s="28">
        <v>1</v>
      </c>
      <c r="H256" s="78">
        <v>46217</v>
      </c>
      <c r="I256" s="94" t="s">
        <v>14</v>
      </c>
      <c r="J256" s="651">
        <v>516300010726576</v>
      </c>
      <c r="K256" s="522" t="s">
        <v>227</v>
      </c>
      <c r="L256" s="44" t="s">
        <v>111</v>
      </c>
      <c r="M256" s="45"/>
      <c r="N256" s="45" t="s">
        <v>67</v>
      </c>
      <c r="O256" s="45"/>
      <c r="P256" s="44" t="s">
        <v>112</v>
      </c>
      <c r="Q256" s="45" t="s">
        <v>67</v>
      </c>
      <c r="R256" s="45"/>
      <c r="S256" s="28" t="s">
        <v>68</v>
      </c>
      <c r="T256" s="28" t="s">
        <v>216</v>
      </c>
      <c r="U256" s="216" t="s">
        <v>29</v>
      </c>
      <c r="V256" s="216"/>
    </row>
    <row r="257" ht="14.5" spans="1:22">
      <c r="A257" s="649">
        <v>254</v>
      </c>
      <c r="B257" s="28" t="s">
        <v>64</v>
      </c>
      <c r="C257" s="28" t="s">
        <v>203</v>
      </c>
      <c r="D257" s="650">
        <v>6000043167</v>
      </c>
      <c r="E257" s="136">
        <v>1</v>
      </c>
      <c r="F257" s="136">
        <v>0</v>
      </c>
      <c r="G257" s="136">
        <v>1</v>
      </c>
      <c r="H257" s="375">
        <v>46217</v>
      </c>
      <c r="I257" s="218" t="s">
        <v>14</v>
      </c>
      <c r="J257" s="650">
        <v>516300010726577</v>
      </c>
      <c r="K257" s="555" t="s">
        <v>227</v>
      </c>
      <c r="L257" s="47" t="s">
        <v>111</v>
      </c>
      <c r="M257" s="33"/>
      <c r="N257" s="33" t="s">
        <v>67</v>
      </c>
      <c r="O257" s="33"/>
      <c r="P257" s="47" t="s">
        <v>112</v>
      </c>
      <c r="Q257" s="33" t="s">
        <v>67</v>
      </c>
      <c r="R257" s="33"/>
      <c r="S257" s="136" t="s">
        <v>68</v>
      </c>
      <c r="T257" s="136" t="s">
        <v>216</v>
      </c>
      <c r="U257" s="240" t="s">
        <v>29</v>
      </c>
      <c r="V257" s="240"/>
    </row>
    <row r="258" ht="14.5" spans="1:22">
      <c r="A258" s="649">
        <v>255</v>
      </c>
      <c r="B258" s="28" t="s">
        <v>64</v>
      </c>
      <c r="C258" s="28" t="s">
        <v>203</v>
      </c>
      <c r="D258" s="651">
        <v>6000043167</v>
      </c>
      <c r="E258" s="28">
        <v>1</v>
      </c>
      <c r="F258" s="28">
        <v>0</v>
      </c>
      <c r="G258" s="28">
        <v>1</v>
      </c>
      <c r="H258" s="78">
        <v>46217</v>
      </c>
      <c r="I258" s="94" t="s">
        <v>14</v>
      </c>
      <c r="J258" s="651">
        <v>516300010726578</v>
      </c>
      <c r="K258" s="522" t="s">
        <v>227</v>
      </c>
      <c r="L258" s="44" t="s">
        <v>111</v>
      </c>
      <c r="M258" s="45"/>
      <c r="N258" s="45" t="s">
        <v>67</v>
      </c>
      <c r="O258" s="45"/>
      <c r="P258" s="44" t="s">
        <v>112</v>
      </c>
      <c r="Q258" s="45" t="s">
        <v>67</v>
      </c>
      <c r="R258" s="45"/>
      <c r="S258" s="28" t="s">
        <v>68</v>
      </c>
      <c r="T258" s="28" t="s">
        <v>216</v>
      </c>
      <c r="U258" s="216" t="s">
        <v>29</v>
      </c>
      <c r="V258" s="216"/>
    </row>
    <row r="259" ht="14.5" spans="1:22">
      <c r="A259" s="649">
        <v>256</v>
      </c>
      <c r="B259" s="28" t="s">
        <v>64</v>
      </c>
      <c r="C259" s="28" t="s">
        <v>203</v>
      </c>
      <c r="D259" s="650">
        <v>6000043167</v>
      </c>
      <c r="E259" s="136">
        <v>1</v>
      </c>
      <c r="F259" s="136">
        <v>0</v>
      </c>
      <c r="G259" s="136">
        <v>1</v>
      </c>
      <c r="H259" s="375">
        <v>46217</v>
      </c>
      <c r="I259" s="218" t="s">
        <v>14</v>
      </c>
      <c r="J259" s="650">
        <v>516300010726579</v>
      </c>
      <c r="K259" s="555" t="s">
        <v>227</v>
      </c>
      <c r="L259" s="47" t="s">
        <v>111</v>
      </c>
      <c r="M259" s="33"/>
      <c r="N259" s="33" t="s">
        <v>67</v>
      </c>
      <c r="O259" s="33"/>
      <c r="P259" s="47" t="s">
        <v>112</v>
      </c>
      <c r="Q259" s="33" t="s">
        <v>67</v>
      </c>
      <c r="R259" s="33"/>
      <c r="S259" s="136" t="s">
        <v>68</v>
      </c>
      <c r="T259" s="136" t="s">
        <v>216</v>
      </c>
      <c r="U259" s="240" t="s">
        <v>29</v>
      </c>
      <c r="V259" s="240"/>
    </row>
    <row r="260" ht="14.5" spans="1:22">
      <c r="A260" s="649">
        <v>257</v>
      </c>
      <c r="B260" s="28" t="s">
        <v>64</v>
      </c>
      <c r="C260" s="28" t="s">
        <v>203</v>
      </c>
      <c r="D260" s="651">
        <v>6000043167</v>
      </c>
      <c r="E260" s="28">
        <v>1</v>
      </c>
      <c r="F260" s="28">
        <v>0</v>
      </c>
      <c r="G260" s="28">
        <v>1</v>
      </c>
      <c r="H260" s="78">
        <v>46217</v>
      </c>
      <c r="I260" s="94" t="s">
        <v>14</v>
      </c>
      <c r="J260" s="651">
        <v>516300010726580</v>
      </c>
      <c r="K260" s="522" t="s">
        <v>227</v>
      </c>
      <c r="L260" s="44" t="s">
        <v>111</v>
      </c>
      <c r="M260" s="45"/>
      <c r="N260" s="45" t="s">
        <v>67</v>
      </c>
      <c r="O260" s="45"/>
      <c r="P260" s="44" t="s">
        <v>112</v>
      </c>
      <c r="Q260" s="45" t="s">
        <v>67</v>
      </c>
      <c r="R260" s="45"/>
      <c r="S260" s="28" t="s">
        <v>68</v>
      </c>
      <c r="T260" s="28" t="s">
        <v>216</v>
      </c>
      <c r="U260" s="216" t="s">
        <v>29</v>
      </c>
      <c r="V260" s="216"/>
    </row>
    <row r="261" ht="14.5" spans="1:22">
      <c r="A261" s="649">
        <v>258</v>
      </c>
      <c r="B261" s="28" t="s">
        <v>64</v>
      </c>
      <c r="C261" s="28" t="s">
        <v>203</v>
      </c>
      <c r="D261" s="650">
        <v>6000043167</v>
      </c>
      <c r="E261" s="136">
        <v>1</v>
      </c>
      <c r="F261" s="136">
        <v>0</v>
      </c>
      <c r="G261" s="136">
        <v>1</v>
      </c>
      <c r="H261" s="375">
        <v>46217</v>
      </c>
      <c r="I261" s="218" t="s">
        <v>14</v>
      </c>
      <c r="J261" s="650">
        <v>516300010726581</v>
      </c>
      <c r="K261" s="555" t="s">
        <v>227</v>
      </c>
      <c r="L261" s="47" t="s">
        <v>111</v>
      </c>
      <c r="M261" s="33"/>
      <c r="N261" s="33" t="s">
        <v>67</v>
      </c>
      <c r="O261" s="33"/>
      <c r="P261" s="47" t="s">
        <v>112</v>
      </c>
      <c r="Q261" s="33" t="s">
        <v>67</v>
      </c>
      <c r="R261" s="33"/>
      <c r="S261" s="136" t="s">
        <v>68</v>
      </c>
      <c r="T261" s="136" t="s">
        <v>216</v>
      </c>
      <c r="U261" s="240" t="s">
        <v>29</v>
      </c>
      <c r="V261" s="240"/>
    </row>
    <row r="262" ht="14.5" spans="1:22">
      <c r="A262" s="649">
        <v>259</v>
      </c>
      <c r="B262" s="28" t="s">
        <v>64</v>
      </c>
      <c r="C262" s="28" t="s">
        <v>203</v>
      </c>
      <c r="D262" s="651">
        <v>6000043167</v>
      </c>
      <c r="E262" s="28">
        <v>1</v>
      </c>
      <c r="F262" s="28">
        <v>0</v>
      </c>
      <c r="G262" s="28">
        <v>1</v>
      </c>
      <c r="H262" s="78">
        <v>46217</v>
      </c>
      <c r="I262" s="94" t="s">
        <v>14</v>
      </c>
      <c r="J262" s="651">
        <v>516300010726582</v>
      </c>
      <c r="K262" s="522" t="s">
        <v>227</v>
      </c>
      <c r="L262" s="44" t="s">
        <v>111</v>
      </c>
      <c r="M262" s="45"/>
      <c r="N262" s="45" t="s">
        <v>67</v>
      </c>
      <c r="O262" s="45"/>
      <c r="P262" s="44" t="s">
        <v>112</v>
      </c>
      <c r="Q262" s="45" t="s">
        <v>67</v>
      </c>
      <c r="R262" s="45"/>
      <c r="S262" s="28" t="s">
        <v>68</v>
      </c>
      <c r="T262" s="28" t="s">
        <v>216</v>
      </c>
      <c r="U262" s="216" t="s">
        <v>29</v>
      </c>
      <c r="V262" s="216"/>
    </row>
    <row r="263" ht="14.5" spans="1:22">
      <c r="A263" s="649">
        <v>260</v>
      </c>
      <c r="B263" s="28" t="s">
        <v>64</v>
      </c>
      <c r="C263" s="28" t="s">
        <v>203</v>
      </c>
      <c r="D263" s="650">
        <v>6000043167</v>
      </c>
      <c r="E263" s="136">
        <v>1</v>
      </c>
      <c r="F263" s="136">
        <v>0</v>
      </c>
      <c r="G263" s="136">
        <v>1</v>
      </c>
      <c r="H263" s="375">
        <v>46217</v>
      </c>
      <c r="I263" s="218" t="s">
        <v>14</v>
      </c>
      <c r="J263" s="650">
        <v>516300010726583</v>
      </c>
      <c r="K263" s="555" t="s">
        <v>227</v>
      </c>
      <c r="L263" s="47" t="s">
        <v>111</v>
      </c>
      <c r="M263" s="33"/>
      <c r="N263" s="33" t="s">
        <v>67</v>
      </c>
      <c r="O263" s="33"/>
      <c r="P263" s="47" t="s">
        <v>112</v>
      </c>
      <c r="Q263" s="33" t="s">
        <v>67</v>
      </c>
      <c r="R263" s="33"/>
      <c r="S263" s="136" t="s">
        <v>68</v>
      </c>
      <c r="T263" s="136" t="s">
        <v>216</v>
      </c>
      <c r="U263" s="240" t="s">
        <v>29</v>
      </c>
      <c r="V263" s="240"/>
    </row>
    <row r="264" ht="14.5" spans="1:22">
      <c r="A264" s="649">
        <v>261</v>
      </c>
      <c r="B264" s="28" t="s">
        <v>64</v>
      </c>
      <c r="C264" s="28" t="s">
        <v>203</v>
      </c>
      <c r="D264" s="651">
        <v>6000043167</v>
      </c>
      <c r="E264" s="28">
        <v>1</v>
      </c>
      <c r="F264" s="28">
        <v>0</v>
      </c>
      <c r="G264" s="28">
        <v>1</v>
      </c>
      <c r="H264" s="78">
        <v>46217</v>
      </c>
      <c r="I264" s="94" t="s">
        <v>14</v>
      </c>
      <c r="J264" s="651">
        <v>516300010726584</v>
      </c>
      <c r="K264" s="522" t="s">
        <v>227</v>
      </c>
      <c r="L264" s="44" t="s">
        <v>111</v>
      </c>
      <c r="M264" s="45"/>
      <c r="N264" s="45" t="s">
        <v>67</v>
      </c>
      <c r="O264" s="45"/>
      <c r="P264" s="44" t="s">
        <v>112</v>
      </c>
      <c r="Q264" s="45" t="s">
        <v>67</v>
      </c>
      <c r="R264" s="45"/>
      <c r="S264" s="28" t="s">
        <v>68</v>
      </c>
      <c r="T264" s="28" t="s">
        <v>216</v>
      </c>
      <c r="U264" s="216" t="s">
        <v>29</v>
      </c>
      <c r="V264" s="216"/>
    </row>
    <row r="265" ht="14.5" spans="1:22">
      <c r="A265" s="649">
        <v>262</v>
      </c>
      <c r="B265" s="28" t="s">
        <v>64</v>
      </c>
      <c r="C265" s="28" t="s">
        <v>203</v>
      </c>
      <c r="D265" s="650">
        <v>6000043167</v>
      </c>
      <c r="E265" s="136">
        <v>1</v>
      </c>
      <c r="F265" s="136">
        <v>0</v>
      </c>
      <c r="G265" s="136">
        <v>1</v>
      </c>
      <c r="H265" s="375">
        <v>46217</v>
      </c>
      <c r="I265" s="218" t="s">
        <v>14</v>
      </c>
      <c r="J265" s="650">
        <v>516300010726585</v>
      </c>
      <c r="K265" s="555" t="s">
        <v>227</v>
      </c>
      <c r="L265" s="47" t="s">
        <v>111</v>
      </c>
      <c r="M265" s="33"/>
      <c r="N265" s="33" t="s">
        <v>67</v>
      </c>
      <c r="O265" s="33"/>
      <c r="P265" s="47" t="s">
        <v>112</v>
      </c>
      <c r="Q265" s="33" t="s">
        <v>67</v>
      </c>
      <c r="R265" s="33"/>
      <c r="S265" s="136" t="s">
        <v>68</v>
      </c>
      <c r="T265" s="136" t="s">
        <v>216</v>
      </c>
      <c r="U265" s="240" t="s">
        <v>29</v>
      </c>
      <c r="V265" s="240"/>
    </row>
    <row r="266" ht="14.5" spans="1:22">
      <c r="A266" s="649">
        <v>263</v>
      </c>
      <c r="B266" s="28" t="s">
        <v>64</v>
      </c>
      <c r="C266" s="28" t="s">
        <v>203</v>
      </c>
      <c r="D266" s="651">
        <v>6000043167</v>
      </c>
      <c r="E266" s="28">
        <v>1</v>
      </c>
      <c r="F266" s="28">
        <v>0</v>
      </c>
      <c r="G266" s="28">
        <v>1</v>
      </c>
      <c r="H266" s="78">
        <v>46217</v>
      </c>
      <c r="I266" s="94" t="s">
        <v>14</v>
      </c>
      <c r="J266" s="651">
        <v>516300010726586</v>
      </c>
      <c r="K266" s="522" t="s">
        <v>227</v>
      </c>
      <c r="L266" s="44" t="s">
        <v>111</v>
      </c>
      <c r="M266" s="45"/>
      <c r="N266" s="45" t="s">
        <v>67</v>
      </c>
      <c r="O266" s="45"/>
      <c r="P266" s="44" t="s">
        <v>112</v>
      </c>
      <c r="Q266" s="45" t="s">
        <v>67</v>
      </c>
      <c r="R266" s="45"/>
      <c r="S266" s="28" t="s">
        <v>68</v>
      </c>
      <c r="T266" s="28" t="s">
        <v>216</v>
      </c>
      <c r="U266" s="216" t="s">
        <v>29</v>
      </c>
      <c r="V266" s="216"/>
    </row>
    <row r="267" ht="14.5" spans="1:22">
      <c r="A267" s="649">
        <v>264</v>
      </c>
      <c r="B267" s="28" t="s">
        <v>64</v>
      </c>
      <c r="C267" s="28" t="s">
        <v>203</v>
      </c>
      <c r="D267" s="650">
        <v>6000043167</v>
      </c>
      <c r="E267" s="136">
        <v>1</v>
      </c>
      <c r="F267" s="136">
        <v>0</v>
      </c>
      <c r="G267" s="136">
        <v>1</v>
      </c>
      <c r="H267" s="375">
        <v>46214</v>
      </c>
      <c r="I267" s="218" t="s">
        <v>14</v>
      </c>
      <c r="J267" s="650">
        <v>516300010726587</v>
      </c>
      <c r="K267" s="555" t="s">
        <v>227</v>
      </c>
      <c r="L267" s="47" t="s">
        <v>111</v>
      </c>
      <c r="M267" s="33"/>
      <c r="N267" s="33" t="s">
        <v>67</v>
      </c>
      <c r="O267" s="33"/>
      <c r="P267" s="47" t="s">
        <v>112</v>
      </c>
      <c r="Q267" s="33" t="s">
        <v>67</v>
      </c>
      <c r="R267" s="33"/>
      <c r="S267" s="136" t="s">
        <v>68</v>
      </c>
      <c r="T267" s="136" t="s">
        <v>216</v>
      </c>
      <c r="U267" s="240" t="s">
        <v>29</v>
      </c>
      <c r="V267" s="240"/>
    </row>
    <row r="268" ht="14.5" spans="1:22">
      <c r="A268" s="649">
        <v>265</v>
      </c>
      <c r="B268" s="28" t="s">
        <v>64</v>
      </c>
      <c r="C268" s="28" t="s">
        <v>203</v>
      </c>
      <c r="D268" s="651">
        <v>6000043167</v>
      </c>
      <c r="E268" s="28">
        <v>4</v>
      </c>
      <c r="F268" s="28">
        <v>4</v>
      </c>
      <c r="G268" s="28">
        <v>0</v>
      </c>
      <c r="H268" s="78">
        <v>46214</v>
      </c>
      <c r="I268" s="94" t="s">
        <v>14</v>
      </c>
      <c r="J268" s="651" t="s">
        <v>228</v>
      </c>
      <c r="K268" s="522" t="s">
        <v>66</v>
      </c>
      <c r="L268" s="44" t="s">
        <v>66</v>
      </c>
      <c r="M268" s="44" t="s">
        <v>66</v>
      </c>
      <c r="N268" s="45" t="s">
        <v>67</v>
      </c>
      <c r="O268" s="45"/>
      <c r="P268" s="45"/>
      <c r="Q268" s="45" t="s">
        <v>67</v>
      </c>
      <c r="R268" s="45"/>
      <c r="S268" s="28" t="s">
        <v>68</v>
      </c>
      <c r="T268" s="28" t="s">
        <v>66</v>
      </c>
      <c r="U268" s="216" t="s">
        <v>66</v>
      </c>
      <c r="V268" s="216"/>
    </row>
    <row r="269" ht="14.5" spans="1:22">
      <c r="A269" s="649">
        <v>266</v>
      </c>
      <c r="B269" s="28" t="s">
        <v>64</v>
      </c>
      <c r="C269" s="28" t="s">
        <v>203</v>
      </c>
      <c r="D269" s="650">
        <v>6000043167</v>
      </c>
      <c r="E269" s="136">
        <v>11</v>
      </c>
      <c r="F269" s="136">
        <v>11</v>
      </c>
      <c r="G269" s="136">
        <v>0</v>
      </c>
      <c r="H269" s="375">
        <v>46219</v>
      </c>
      <c r="I269" s="218" t="s">
        <v>14</v>
      </c>
      <c r="J269" s="650" t="s">
        <v>229</v>
      </c>
      <c r="K269" s="555" t="s">
        <v>66</v>
      </c>
      <c r="L269" s="47" t="s">
        <v>66</v>
      </c>
      <c r="M269" s="47" t="s">
        <v>66</v>
      </c>
      <c r="N269" s="33" t="s">
        <v>67</v>
      </c>
      <c r="O269" s="33"/>
      <c r="P269" s="33"/>
      <c r="Q269" s="33" t="s">
        <v>67</v>
      </c>
      <c r="R269" s="33"/>
      <c r="S269" s="136" t="s">
        <v>68</v>
      </c>
      <c r="T269" s="136" t="s">
        <v>66</v>
      </c>
      <c r="U269" s="240" t="s">
        <v>66</v>
      </c>
      <c r="V269" s="240"/>
    </row>
    <row r="270" ht="14.5" spans="1:22">
      <c r="A270" s="649">
        <v>267</v>
      </c>
      <c r="B270" s="28" t="s">
        <v>64</v>
      </c>
      <c r="C270" s="28" t="s">
        <v>203</v>
      </c>
      <c r="D270" s="651">
        <v>6000043167</v>
      </c>
      <c r="E270" s="28">
        <v>1</v>
      </c>
      <c r="F270" s="28">
        <v>0</v>
      </c>
      <c r="G270" s="28">
        <v>1</v>
      </c>
      <c r="H270" s="78">
        <v>46219</v>
      </c>
      <c r="I270" s="94" t="s">
        <v>14</v>
      </c>
      <c r="J270" s="651">
        <v>516300010726603</v>
      </c>
      <c r="K270" s="258" t="s">
        <v>131</v>
      </c>
      <c r="L270" s="44" t="s">
        <v>111</v>
      </c>
      <c r="M270" s="45"/>
      <c r="N270" s="45" t="s">
        <v>67</v>
      </c>
      <c r="O270" s="45"/>
      <c r="P270" s="44" t="s">
        <v>112</v>
      </c>
      <c r="Q270" s="45" t="s">
        <v>67</v>
      </c>
      <c r="R270" s="45"/>
      <c r="S270" s="28" t="s">
        <v>68</v>
      </c>
      <c r="T270" s="28" t="s">
        <v>27</v>
      </c>
      <c r="U270" s="216" t="s">
        <v>29</v>
      </c>
      <c r="V270" s="216"/>
    </row>
    <row r="271" ht="14.5" spans="1:22">
      <c r="A271" s="649">
        <v>268</v>
      </c>
      <c r="B271" s="28" t="s">
        <v>64</v>
      </c>
      <c r="C271" s="28" t="s">
        <v>203</v>
      </c>
      <c r="D271" s="650">
        <v>6000043167</v>
      </c>
      <c r="E271" s="136">
        <v>9</v>
      </c>
      <c r="F271" s="136">
        <v>9</v>
      </c>
      <c r="G271" s="136">
        <v>0</v>
      </c>
      <c r="H271" s="375">
        <v>46219</v>
      </c>
      <c r="I271" s="218" t="s">
        <v>14</v>
      </c>
      <c r="J271" s="650" t="s">
        <v>230</v>
      </c>
      <c r="K271" s="555" t="s">
        <v>66</v>
      </c>
      <c r="L271" s="47" t="s">
        <v>66</v>
      </c>
      <c r="M271" s="47" t="s">
        <v>66</v>
      </c>
      <c r="N271" s="33" t="s">
        <v>67</v>
      </c>
      <c r="O271" s="33"/>
      <c r="P271" s="33"/>
      <c r="Q271" s="33" t="s">
        <v>67</v>
      </c>
      <c r="R271" s="33"/>
      <c r="S271" s="136" t="s">
        <v>68</v>
      </c>
      <c r="T271" s="136" t="s">
        <v>66</v>
      </c>
      <c r="U271" s="240" t="s">
        <v>66</v>
      </c>
      <c r="V271" s="240"/>
    </row>
    <row r="272" ht="14.5" spans="1:22">
      <c r="A272" s="649">
        <v>269</v>
      </c>
      <c r="B272" s="28" t="s">
        <v>64</v>
      </c>
      <c r="C272" s="28" t="s">
        <v>203</v>
      </c>
      <c r="D272" s="651">
        <v>6000043167</v>
      </c>
      <c r="E272" s="28">
        <v>1</v>
      </c>
      <c r="F272" s="28">
        <v>0</v>
      </c>
      <c r="G272" s="28">
        <v>1</v>
      </c>
      <c r="H272" s="78">
        <v>46220</v>
      </c>
      <c r="I272" s="94" t="s">
        <v>14</v>
      </c>
      <c r="J272" s="651">
        <v>516300010726613</v>
      </c>
      <c r="K272" s="258" t="s">
        <v>131</v>
      </c>
      <c r="L272" s="44" t="s">
        <v>111</v>
      </c>
      <c r="M272" s="45"/>
      <c r="N272" s="45" t="s">
        <v>67</v>
      </c>
      <c r="O272" s="45"/>
      <c r="P272" s="44" t="s">
        <v>112</v>
      </c>
      <c r="Q272" s="45" t="s">
        <v>67</v>
      </c>
      <c r="R272" s="45"/>
      <c r="S272" s="28" t="s">
        <v>68</v>
      </c>
      <c r="T272" s="28" t="s">
        <v>27</v>
      </c>
      <c r="U272" s="216" t="s">
        <v>29</v>
      </c>
      <c r="V272" s="216"/>
    </row>
    <row r="273" ht="14.5" spans="1:22">
      <c r="A273" s="649">
        <v>270</v>
      </c>
      <c r="B273" s="28" t="s">
        <v>64</v>
      </c>
      <c r="C273" s="28" t="s">
        <v>203</v>
      </c>
      <c r="D273" s="650">
        <v>6000043167</v>
      </c>
      <c r="E273" s="136">
        <v>1</v>
      </c>
      <c r="F273" s="136">
        <v>1</v>
      </c>
      <c r="G273" s="136">
        <v>0</v>
      </c>
      <c r="H273" s="375">
        <v>46220</v>
      </c>
      <c r="I273" s="218" t="s">
        <v>14</v>
      </c>
      <c r="J273" s="650">
        <v>516300010726614</v>
      </c>
      <c r="K273" s="258" t="s">
        <v>131</v>
      </c>
      <c r="L273" s="47" t="s">
        <v>111</v>
      </c>
      <c r="M273" s="33"/>
      <c r="N273" s="33" t="s">
        <v>67</v>
      </c>
      <c r="O273" s="33"/>
      <c r="P273" s="47" t="s">
        <v>112</v>
      </c>
      <c r="Q273" s="33" t="s">
        <v>67</v>
      </c>
      <c r="R273" s="33"/>
      <c r="S273" s="136" t="s">
        <v>68</v>
      </c>
      <c r="T273" s="136" t="s">
        <v>66</v>
      </c>
      <c r="U273" s="240" t="s">
        <v>66</v>
      </c>
      <c r="V273" s="240"/>
    </row>
    <row r="274" ht="14.5" spans="1:22">
      <c r="A274" s="649">
        <v>271</v>
      </c>
      <c r="B274" s="28" t="s">
        <v>64</v>
      </c>
      <c r="C274" s="28" t="s">
        <v>203</v>
      </c>
      <c r="D274" s="651">
        <v>6000043167</v>
      </c>
      <c r="E274" s="28">
        <v>1</v>
      </c>
      <c r="F274" s="28">
        <v>1</v>
      </c>
      <c r="G274" s="28">
        <v>0</v>
      </c>
      <c r="H274" s="78">
        <v>46220</v>
      </c>
      <c r="I274" s="94" t="s">
        <v>14</v>
      </c>
      <c r="J274" s="651">
        <v>516300010726615</v>
      </c>
      <c r="K274" s="522" t="s">
        <v>66</v>
      </c>
      <c r="L274" s="44" t="s">
        <v>66</v>
      </c>
      <c r="M274" s="44" t="s">
        <v>66</v>
      </c>
      <c r="N274" s="45" t="s">
        <v>67</v>
      </c>
      <c r="O274" s="45"/>
      <c r="P274" s="45"/>
      <c r="Q274" s="45" t="s">
        <v>67</v>
      </c>
      <c r="R274" s="45"/>
      <c r="S274" s="28" t="s">
        <v>68</v>
      </c>
      <c r="T274" s="28" t="s">
        <v>66</v>
      </c>
      <c r="U274" s="216" t="s">
        <v>66</v>
      </c>
      <c r="V274" s="216"/>
    </row>
    <row r="275" ht="14.5" spans="1:22">
      <c r="A275" s="649">
        <v>272</v>
      </c>
      <c r="B275" s="28" t="s">
        <v>64</v>
      </c>
      <c r="C275" s="28" t="s">
        <v>203</v>
      </c>
      <c r="D275" s="650">
        <v>6000043167</v>
      </c>
      <c r="E275" s="136">
        <v>1</v>
      </c>
      <c r="F275" s="136">
        <v>0</v>
      </c>
      <c r="G275" s="136">
        <v>1</v>
      </c>
      <c r="H275" s="375">
        <v>46220</v>
      </c>
      <c r="I275" s="218" t="s">
        <v>14</v>
      </c>
      <c r="J275" s="650">
        <v>516300010726616</v>
      </c>
      <c r="K275" s="258" t="s">
        <v>131</v>
      </c>
      <c r="L275" s="47" t="s">
        <v>111</v>
      </c>
      <c r="M275" s="33"/>
      <c r="N275" s="33" t="s">
        <v>67</v>
      </c>
      <c r="O275" s="33"/>
      <c r="P275" s="47" t="s">
        <v>112</v>
      </c>
      <c r="Q275" s="33" t="s">
        <v>67</v>
      </c>
      <c r="R275" s="33"/>
      <c r="S275" s="136" t="s">
        <v>68</v>
      </c>
      <c r="T275" s="136" t="s">
        <v>27</v>
      </c>
      <c r="U275" s="240" t="s">
        <v>29</v>
      </c>
      <c r="V275" s="240"/>
    </row>
    <row r="276" ht="14.5" spans="1:22">
      <c r="A276" s="649">
        <v>273</v>
      </c>
      <c r="B276" s="28" t="s">
        <v>64</v>
      </c>
      <c r="C276" s="28" t="s">
        <v>203</v>
      </c>
      <c r="D276" s="651">
        <v>6000043167</v>
      </c>
      <c r="E276" s="28">
        <v>1</v>
      </c>
      <c r="F276" s="28">
        <v>1</v>
      </c>
      <c r="G276" s="28">
        <v>0</v>
      </c>
      <c r="H276" s="78">
        <v>46220</v>
      </c>
      <c r="I276" s="94" t="s">
        <v>14</v>
      </c>
      <c r="J276" s="651">
        <v>516300010726617</v>
      </c>
      <c r="K276" s="522" t="s">
        <v>66</v>
      </c>
      <c r="L276" s="44" t="s">
        <v>66</v>
      </c>
      <c r="M276" s="44" t="s">
        <v>66</v>
      </c>
      <c r="N276" s="45" t="s">
        <v>67</v>
      </c>
      <c r="O276" s="45"/>
      <c r="P276" s="45"/>
      <c r="Q276" s="45" t="s">
        <v>67</v>
      </c>
      <c r="R276" s="45"/>
      <c r="S276" s="28" t="s">
        <v>68</v>
      </c>
      <c r="T276" s="28" t="s">
        <v>66</v>
      </c>
      <c r="U276" s="216" t="s">
        <v>66</v>
      </c>
      <c r="V276" s="216"/>
    </row>
    <row r="277" ht="14.5" spans="1:22">
      <c r="A277" s="649">
        <v>274</v>
      </c>
      <c r="B277" s="28" t="s">
        <v>64</v>
      </c>
      <c r="C277" s="28" t="s">
        <v>203</v>
      </c>
      <c r="D277" s="650">
        <v>6000043167</v>
      </c>
      <c r="E277" s="136">
        <v>1</v>
      </c>
      <c r="F277" s="136">
        <v>0</v>
      </c>
      <c r="G277" s="136">
        <v>1</v>
      </c>
      <c r="H277" s="375">
        <v>46220</v>
      </c>
      <c r="I277" s="218" t="s">
        <v>14</v>
      </c>
      <c r="J277" s="650">
        <v>516300010726618</v>
      </c>
      <c r="K277" s="258" t="s">
        <v>131</v>
      </c>
      <c r="L277" s="47" t="s">
        <v>111</v>
      </c>
      <c r="M277" s="33"/>
      <c r="N277" s="33" t="s">
        <v>67</v>
      </c>
      <c r="O277" s="33"/>
      <c r="P277" s="47" t="s">
        <v>112</v>
      </c>
      <c r="Q277" s="33" t="s">
        <v>67</v>
      </c>
      <c r="R277" s="33"/>
      <c r="S277" s="136" t="s">
        <v>68</v>
      </c>
      <c r="T277" s="136" t="s">
        <v>27</v>
      </c>
      <c r="U277" s="240" t="s">
        <v>29</v>
      </c>
      <c r="V277" s="240"/>
    </row>
    <row r="278" ht="14.5" spans="1:22">
      <c r="A278" s="649">
        <v>275</v>
      </c>
      <c r="B278" s="28" t="s">
        <v>64</v>
      </c>
      <c r="C278" s="28" t="s">
        <v>203</v>
      </c>
      <c r="D278" s="651">
        <v>6000043167</v>
      </c>
      <c r="E278" s="28">
        <v>2</v>
      </c>
      <c r="F278" s="28">
        <v>2</v>
      </c>
      <c r="G278" s="28">
        <v>0</v>
      </c>
      <c r="H278" s="78">
        <v>46220</v>
      </c>
      <c r="I278" s="94" t="s">
        <v>14</v>
      </c>
      <c r="J278" s="651" t="s">
        <v>231</v>
      </c>
      <c r="K278" s="522" t="s">
        <v>66</v>
      </c>
      <c r="L278" s="44" t="s">
        <v>66</v>
      </c>
      <c r="M278" s="44" t="s">
        <v>66</v>
      </c>
      <c r="N278" s="45" t="s">
        <v>67</v>
      </c>
      <c r="O278" s="45"/>
      <c r="P278" s="45"/>
      <c r="Q278" s="45" t="s">
        <v>67</v>
      </c>
      <c r="R278" s="45"/>
      <c r="S278" s="28" t="s">
        <v>68</v>
      </c>
      <c r="T278" s="28" t="s">
        <v>66</v>
      </c>
      <c r="U278" s="216" t="s">
        <v>66</v>
      </c>
      <c r="V278" s="216"/>
    </row>
    <row r="279" ht="14.5" spans="1:22">
      <c r="A279" s="649">
        <v>276</v>
      </c>
      <c r="B279" s="28" t="s">
        <v>64</v>
      </c>
      <c r="C279" s="28" t="s">
        <v>203</v>
      </c>
      <c r="D279" s="650">
        <v>6000043167</v>
      </c>
      <c r="E279" s="136">
        <v>1</v>
      </c>
      <c r="F279" s="136">
        <v>0</v>
      </c>
      <c r="G279" s="136">
        <v>1</v>
      </c>
      <c r="H279" s="375">
        <v>46220</v>
      </c>
      <c r="I279" s="218" t="s">
        <v>14</v>
      </c>
      <c r="J279" s="650">
        <v>516300010726621</v>
      </c>
      <c r="K279" s="555" t="s">
        <v>215</v>
      </c>
      <c r="L279" s="47" t="s">
        <v>111</v>
      </c>
      <c r="M279" s="33"/>
      <c r="N279" s="33" t="s">
        <v>67</v>
      </c>
      <c r="O279" s="33"/>
      <c r="P279" s="47" t="s">
        <v>112</v>
      </c>
      <c r="Q279" s="33" t="s">
        <v>67</v>
      </c>
      <c r="R279" s="33"/>
      <c r="S279" s="136" t="s">
        <v>68</v>
      </c>
      <c r="T279" s="136" t="s">
        <v>216</v>
      </c>
      <c r="U279" s="240" t="s">
        <v>29</v>
      </c>
      <c r="V279" s="240"/>
    </row>
    <row r="280" ht="14.5" spans="1:22">
      <c r="A280" s="649">
        <v>277</v>
      </c>
      <c r="B280" s="28" t="s">
        <v>64</v>
      </c>
      <c r="C280" s="28" t="s">
        <v>203</v>
      </c>
      <c r="D280" s="651">
        <v>6000043167</v>
      </c>
      <c r="E280" s="28">
        <v>1</v>
      </c>
      <c r="F280" s="28">
        <v>0</v>
      </c>
      <c r="G280" s="28">
        <v>1</v>
      </c>
      <c r="H280" s="78">
        <v>46220</v>
      </c>
      <c r="I280" s="94" t="s">
        <v>14</v>
      </c>
      <c r="J280" s="651">
        <v>51630001072622</v>
      </c>
      <c r="K280" s="258" t="s">
        <v>75</v>
      </c>
      <c r="L280" s="44" t="s">
        <v>76</v>
      </c>
      <c r="M280" s="45"/>
      <c r="N280" s="45" t="s">
        <v>67</v>
      </c>
      <c r="O280" s="45"/>
      <c r="P280" s="44" t="s">
        <v>77</v>
      </c>
      <c r="Q280" s="45" t="s">
        <v>67</v>
      </c>
      <c r="R280" s="45"/>
      <c r="S280" s="28" t="s">
        <v>68</v>
      </c>
      <c r="T280" s="28" t="s">
        <v>78</v>
      </c>
      <c r="U280" s="216" t="s">
        <v>13</v>
      </c>
      <c r="V280" s="216"/>
    </row>
    <row r="281" ht="14.5" spans="1:22">
      <c r="A281" s="649">
        <v>278</v>
      </c>
      <c r="B281" s="28" t="s">
        <v>64</v>
      </c>
      <c r="C281" s="28" t="s">
        <v>203</v>
      </c>
      <c r="D281" s="650">
        <v>6000043167</v>
      </c>
      <c r="E281" s="136">
        <v>5</v>
      </c>
      <c r="F281" s="136">
        <v>5</v>
      </c>
      <c r="G281" s="136">
        <v>0</v>
      </c>
      <c r="H281" s="375">
        <v>46220</v>
      </c>
      <c r="I281" s="218" t="s">
        <v>14</v>
      </c>
      <c r="J281" s="650" t="s">
        <v>232</v>
      </c>
      <c r="K281" s="555" t="s">
        <v>66</v>
      </c>
      <c r="L281" s="47" t="s">
        <v>66</v>
      </c>
      <c r="M281" s="47" t="s">
        <v>66</v>
      </c>
      <c r="N281" s="33" t="s">
        <v>67</v>
      </c>
      <c r="O281" s="33"/>
      <c r="P281" s="33"/>
      <c r="Q281" s="33" t="s">
        <v>67</v>
      </c>
      <c r="R281" s="33"/>
      <c r="S281" s="136" t="s">
        <v>68</v>
      </c>
      <c r="T281" s="136" t="s">
        <v>66</v>
      </c>
      <c r="U281" s="240" t="s">
        <v>66</v>
      </c>
      <c r="V281" s="240"/>
    </row>
    <row r="282" ht="14.5" spans="1:22">
      <c r="A282" s="649">
        <v>279</v>
      </c>
      <c r="B282" s="28" t="s">
        <v>64</v>
      </c>
      <c r="C282" s="28" t="s">
        <v>203</v>
      </c>
      <c r="D282" s="651">
        <v>6000043167</v>
      </c>
      <c r="E282" s="28">
        <v>1</v>
      </c>
      <c r="F282" s="28">
        <v>0</v>
      </c>
      <c r="G282" s="28">
        <v>1</v>
      </c>
      <c r="H282" s="78">
        <v>46220</v>
      </c>
      <c r="I282" s="94" t="s">
        <v>14</v>
      </c>
      <c r="J282" s="651">
        <v>516300010726628</v>
      </c>
      <c r="K282" s="258" t="s">
        <v>137</v>
      </c>
      <c r="L282" s="44" t="s">
        <v>86</v>
      </c>
      <c r="M282" s="45"/>
      <c r="N282" s="45" t="s">
        <v>67</v>
      </c>
      <c r="O282" s="45"/>
      <c r="P282" s="44" t="s">
        <v>122</v>
      </c>
      <c r="Q282" s="45" t="s">
        <v>67</v>
      </c>
      <c r="R282" s="45"/>
      <c r="S282" s="28" t="s">
        <v>68</v>
      </c>
      <c r="T282" s="28" t="s">
        <v>113</v>
      </c>
      <c r="U282" s="216" t="s">
        <v>13</v>
      </c>
      <c r="V282" s="216"/>
    </row>
    <row r="283" ht="14.5" spans="1:22">
      <c r="A283" s="649">
        <v>280</v>
      </c>
      <c r="B283" s="28" t="s">
        <v>64</v>
      </c>
      <c r="C283" s="28" t="s">
        <v>171</v>
      </c>
      <c r="D283" s="650">
        <v>6000043167</v>
      </c>
      <c r="E283" s="136">
        <v>2</v>
      </c>
      <c r="F283" s="136">
        <v>2</v>
      </c>
      <c r="G283" s="136">
        <v>0</v>
      </c>
      <c r="H283" s="375">
        <v>46221</v>
      </c>
      <c r="I283" s="218" t="s">
        <v>14</v>
      </c>
      <c r="J283" s="650" t="s">
        <v>233</v>
      </c>
      <c r="K283" s="555" t="s">
        <v>66</v>
      </c>
      <c r="L283" s="47" t="s">
        <v>66</v>
      </c>
      <c r="M283" s="47" t="s">
        <v>66</v>
      </c>
      <c r="N283" s="33" t="s">
        <v>67</v>
      </c>
      <c r="O283" s="33"/>
      <c r="P283" s="33"/>
      <c r="Q283" s="33" t="s">
        <v>67</v>
      </c>
      <c r="R283" s="33"/>
      <c r="S283" s="136" t="s">
        <v>68</v>
      </c>
      <c r="T283" s="136" t="s">
        <v>66</v>
      </c>
      <c r="U283" s="240" t="s">
        <v>66</v>
      </c>
      <c r="V283" s="240"/>
    </row>
    <row r="284" ht="14.5" spans="1:22">
      <c r="A284" s="649">
        <v>281</v>
      </c>
      <c r="B284" s="28" t="s">
        <v>64</v>
      </c>
      <c r="C284" s="28" t="s">
        <v>171</v>
      </c>
      <c r="D284" s="651">
        <v>6000043167</v>
      </c>
      <c r="E284" s="28">
        <v>1</v>
      </c>
      <c r="F284" s="28">
        <v>0</v>
      </c>
      <c r="G284" s="28">
        <v>1</v>
      </c>
      <c r="H284" s="78">
        <v>46221</v>
      </c>
      <c r="I284" s="94" t="s">
        <v>14</v>
      </c>
      <c r="J284" s="651">
        <v>516300010726631</v>
      </c>
      <c r="K284" s="258" t="s">
        <v>75</v>
      </c>
      <c r="L284" s="44" t="s">
        <v>76</v>
      </c>
      <c r="M284" s="45"/>
      <c r="N284" s="45" t="s">
        <v>67</v>
      </c>
      <c r="O284" s="45"/>
      <c r="P284" s="44" t="s">
        <v>77</v>
      </c>
      <c r="Q284" s="45" t="s">
        <v>67</v>
      </c>
      <c r="R284" s="45"/>
      <c r="S284" s="28" t="s">
        <v>68</v>
      </c>
      <c r="T284" s="28" t="s">
        <v>78</v>
      </c>
      <c r="U284" s="216" t="s">
        <v>13</v>
      </c>
      <c r="V284" s="216"/>
    </row>
    <row r="285" ht="14.5" spans="1:22">
      <c r="A285" s="649">
        <v>282</v>
      </c>
      <c r="B285" s="28" t="s">
        <v>64</v>
      </c>
      <c r="C285" s="28" t="s">
        <v>171</v>
      </c>
      <c r="D285" s="650">
        <v>6000043167</v>
      </c>
      <c r="E285" s="136">
        <v>3</v>
      </c>
      <c r="F285" s="136">
        <v>3</v>
      </c>
      <c r="G285" s="136">
        <v>0</v>
      </c>
      <c r="H285" s="375">
        <v>46221</v>
      </c>
      <c r="I285" s="218" t="s">
        <v>14</v>
      </c>
      <c r="J285" s="650" t="s">
        <v>234</v>
      </c>
      <c r="K285" s="555" t="s">
        <v>66</v>
      </c>
      <c r="L285" s="47" t="s">
        <v>66</v>
      </c>
      <c r="M285" s="47" t="s">
        <v>66</v>
      </c>
      <c r="N285" s="33" t="s">
        <v>67</v>
      </c>
      <c r="O285" s="33"/>
      <c r="P285" s="33"/>
      <c r="Q285" s="33" t="s">
        <v>67</v>
      </c>
      <c r="R285" s="33"/>
      <c r="S285" s="136" t="s">
        <v>68</v>
      </c>
      <c r="T285" s="136" t="s">
        <v>66</v>
      </c>
      <c r="U285" s="240" t="s">
        <v>66</v>
      </c>
      <c r="V285" s="240"/>
    </row>
    <row r="286" ht="14.5" spans="1:22">
      <c r="A286" s="649">
        <v>283</v>
      </c>
      <c r="B286" s="28" t="s">
        <v>64</v>
      </c>
      <c r="C286" s="28" t="s">
        <v>171</v>
      </c>
      <c r="D286" s="651">
        <v>6000043167</v>
      </c>
      <c r="E286" s="28">
        <v>1</v>
      </c>
      <c r="F286" s="28">
        <v>0</v>
      </c>
      <c r="G286" s="28">
        <v>1</v>
      </c>
      <c r="H286" s="78">
        <v>46221</v>
      </c>
      <c r="I286" s="94" t="s">
        <v>14</v>
      </c>
      <c r="J286" s="651">
        <v>516300010726635</v>
      </c>
      <c r="K286" s="258" t="s">
        <v>131</v>
      </c>
      <c r="L286" s="44" t="s">
        <v>111</v>
      </c>
      <c r="M286" s="45"/>
      <c r="N286" s="45" t="s">
        <v>67</v>
      </c>
      <c r="O286" s="45"/>
      <c r="P286" s="44" t="s">
        <v>112</v>
      </c>
      <c r="Q286" s="45" t="s">
        <v>67</v>
      </c>
      <c r="R286" s="45"/>
      <c r="S286" s="28" t="s">
        <v>68</v>
      </c>
      <c r="T286" s="28" t="s">
        <v>27</v>
      </c>
      <c r="U286" s="216" t="s">
        <v>29</v>
      </c>
      <c r="V286" s="216"/>
    </row>
    <row r="287" ht="14.5" spans="1:22">
      <c r="A287" s="649">
        <v>284</v>
      </c>
      <c r="B287" s="28" t="s">
        <v>64</v>
      </c>
      <c r="C287" s="28" t="s">
        <v>171</v>
      </c>
      <c r="D287" s="650">
        <v>6000043167</v>
      </c>
      <c r="E287" s="136">
        <v>2</v>
      </c>
      <c r="F287" s="136">
        <v>2</v>
      </c>
      <c r="G287" s="136">
        <v>0</v>
      </c>
      <c r="H287" s="375">
        <v>46221</v>
      </c>
      <c r="I287" s="218" t="s">
        <v>14</v>
      </c>
      <c r="J287" s="650" t="s">
        <v>235</v>
      </c>
      <c r="K287" s="555" t="s">
        <v>66</v>
      </c>
      <c r="L287" s="47" t="s">
        <v>66</v>
      </c>
      <c r="M287" s="47" t="s">
        <v>66</v>
      </c>
      <c r="N287" s="33" t="s">
        <v>67</v>
      </c>
      <c r="O287" s="33"/>
      <c r="P287" s="33"/>
      <c r="Q287" s="33" t="s">
        <v>67</v>
      </c>
      <c r="R287" s="33"/>
      <c r="S287" s="136" t="s">
        <v>68</v>
      </c>
      <c r="T287" s="136" t="s">
        <v>66</v>
      </c>
      <c r="U287" s="240" t="s">
        <v>66</v>
      </c>
      <c r="V287" s="240"/>
    </row>
    <row r="288" ht="14.5" spans="1:22">
      <c r="A288" s="649">
        <v>285</v>
      </c>
      <c r="B288" s="28" t="s">
        <v>64</v>
      </c>
      <c r="C288" s="28" t="s">
        <v>171</v>
      </c>
      <c r="D288" s="651">
        <v>6000043167</v>
      </c>
      <c r="E288" s="28">
        <v>1</v>
      </c>
      <c r="F288" s="28">
        <v>0</v>
      </c>
      <c r="G288" s="28">
        <v>1</v>
      </c>
      <c r="H288" s="78">
        <v>46221</v>
      </c>
      <c r="I288" s="94" t="s">
        <v>14</v>
      </c>
      <c r="J288" s="651">
        <v>516300010726638</v>
      </c>
      <c r="K288" s="522" t="s">
        <v>227</v>
      </c>
      <c r="L288" s="44" t="s">
        <v>111</v>
      </c>
      <c r="M288" s="45"/>
      <c r="N288" s="45" t="s">
        <v>67</v>
      </c>
      <c r="O288" s="45"/>
      <c r="P288" s="44" t="s">
        <v>112</v>
      </c>
      <c r="Q288" s="45" t="s">
        <v>67</v>
      </c>
      <c r="R288" s="45"/>
      <c r="S288" s="28" t="s">
        <v>68</v>
      </c>
      <c r="T288" s="28" t="s">
        <v>216</v>
      </c>
      <c r="U288" s="216" t="s">
        <v>29</v>
      </c>
      <c r="V288" s="216"/>
    </row>
    <row r="289" ht="14.5" spans="1:22">
      <c r="A289" s="649">
        <v>286</v>
      </c>
      <c r="B289" s="28" t="s">
        <v>64</v>
      </c>
      <c r="C289" s="28" t="s">
        <v>171</v>
      </c>
      <c r="D289" s="650">
        <v>6000043167</v>
      </c>
      <c r="E289" s="136">
        <v>1</v>
      </c>
      <c r="F289" s="136">
        <v>0</v>
      </c>
      <c r="G289" s="136">
        <v>1</v>
      </c>
      <c r="H289" s="375">
        <v>46221</v>
      </c>
      <c r="I289" s="218" t="s">
        <v>14</v>
      </c>
      <c r="J289" s="650">
        <v>516300010726639</v>
      </c>
      <c r="K289" s="258" t="s">
        <v>164</v>
      </c>
      <c r="L289" s="47" t="s">
        <v>81</v>
      </c>
      <c r="M289" s="33"/>
      <c r="N289" s="33" t="s">
        <v>67</v>
      </c>
      <c r="O289" s="33"/>
      <c r="P289" s="47" t="s">
        <v>82</v>
      </c>
      <c r="Q289" s="33" t="s">
        <v>67</v>
      </c>
      <c r="R289" s="33"/>
      <c r="S289" s="136" t="s">
        <v>68</v>
      </c>
      <c r="T289" s="136" t="s">
        <v>30</v>
      </c>
      <c r="U289" s="240" t="s">
        <v>13</v>
      </c>
      <c r="V289" s="240"/>
    </row>
    <row r="290" ht="14.5" spans="1:22">
      <c r="A290" s="649">
        <v>287</v>
      </c>
      <c r="B290" s="28" t="s">
        <v>64</v>
      </c>
      <c r="C290" s="28" t="s">
        <v>171</v>
      </c>
      <c r="D290" s="651">
        <v>6000043167</v>
      </c>
      <c r="E290" s="28">
        <v>1</v>
      </c>
      <c r="F290" s="28">
        <v>0</v>
      </c>
      <c r="G290" s="28">
        <v>1</v>
      </c>
      <c r="H290" s="78">
        <v>46221</v>
      </c>
      <c r="I290" s="94" t="s">
        <v>14</v>
      </c>
      <c r="J290" s="651">
        <v>516300010726640</v>
      </c>
      <c r="K290" s="258" t="s">
        <v>131</v>
      </c>
      <c r="L290" s="44" t="s">
        <v>111</v>
      </c>
      <c r="M290" s="45"/>
      <c r="N290" s="45" t="s">
        <v>67</v>
      </c>
      <c r="O290" s="45"/>
      <c r="P290" s="44" t="s">
        <v>112</v>
      </c>
      <c r="Q290" s="45" t="s">
        <v>67</v>
      </c>
      <c r="R290" s="45"/>
      <c r="S290" s="28" t="s">
        <v>68</v>
      </c>
      <c r="T290" s="28" t="s">
        <v>27</v>
      </c>
      <c r="U290" s="216" t="s">
        <v>29</v>
      </c>
      <c r="V290" s="216"/>
    </row>
    <row r="291" ht="14.5" spans="1:22">
      <c r="A291" s="649">
        <v>288</v>
      </c>
      <c r="B291" s="28" t="s">
        <v>64</v>
      </c>
      <c r="C291" s="28" t="s">
        <v>171</v>
      </c>
      <c r="D291" s="650">
        <v>6000043167</v>
      </c>
      <c r="E291" s="136">
        <v>3</v>
      </c>
      <c r="F291" s="136">
        <v>3</v>
      </c>
      <c r="G291" s="136">
        <v>0</v>
      </c>
      <c r="H291" s="375">
        <v>46221</v>
      </c>
      <c r="I291" s="218" t="s">
        <v>14</v>
      </c>
      <c r="J291" s="650" t="s">
        <v>236</v>
      </c>
      <c r="K291" s="555" t="s">
        <v>66</v>
      </c>
      <c r="L291" s="47" t="s">
        <v>66</v>
      </c>
      <c r="M291" s="47" t="s">
        <v>66</v>
      </c>
      <c r="N291" s="33" t="s">
        <v>67</v>
      </c>
      <c r="O291" s="33"/>
      <c r="P291" s="33"/>
      <c r="Q291" s="33" t="s">
        <v>67</v>
      </c>
      <c r="R291" s="33"/>
      <c r="S291" s="136" t="s">
        <v>68</v>
      </c>
      <c r="T291" s="136" t="s">
        <v>66</v>
      </c>
      <c r="U291" s="240" t="s">
        <v>66</v>
      </c>
      <c r="V291" s="240"/>
    </row>
    <row r="292" ht="14.5" spans="1:22">
      <c r="A292" s="649">
        <v>289</v>
      </c>
      <c r="B292" s="28" t="s">
        <v>64</v>
      </c>
      <c r="C292" s="28" t="s">
        <v>171</v>
      </c>
      <c r="D292" s="651">
        <v>6000043167</v>
      </c>
      <c r="E292" s="28">
        <v>1</v>
      </c>
      <c r="F292" s="28">
        <v>0</v>
      </c>
      <c r="G292" s="28">
        <v>1</v>
      </c>
      <c r="H292" s="78">
        <v>46221</v>
      </c>
      <c r="I292" s="94" t="s">
        <v>14</v>
      </c>
      <c r="J292" s="651">
        <v>516300010726644</v>
      </c>
      <c r="K292" s="258" t="s">
        <v>164</v>
      </c>
      <c r="L292" s="44" t="s">
        <v>81</v>
      </c>
      <c r="M292" s="45"/>
      <c r="N292" s="45" t="s">
        <v>67</v>
      </c>
      <c r="O292" s="45"/>
      <c r="P292" s="44" t="s">
        <v>82</v>
      </c>
      <c r="Q292" s="45" t="s">
        <v>67</v>
      </c>
      <c r="R292" s="45"/>
      <c r="S292" s="28" t="s">
        <v>68</v>
      </c>
      <c r="T292" s="28" t="s">
        <v>30</v>
      </c>
      <c r="U292" s="216" t="s">
        <v>13</v>
      </c>
      <c r="V292" s="216"/>
    </row>
    <row r="293" ht="14.5" spans="1:22">
      <c r="A293" s="649">
        <v>290</v>
      </c>
      <c r="B293" s="28" t="s">
        <v>64</v>
      </c>
      <c r="C293" s="28" t="s">
        <v>171</v>
      </c>
      <c r="D293" s="650">
        <v>6000043167</v>
      </c>
      <c r="E293" s="136">
        <v>1</v>
      </c>
      <c r="F293" s="136">
        <v>0</v>
      </c>
      <c r="G293" s="136">
        <v>1</v>
      </c>
      <c r="H293" s="375">
        <v>46222</v>
      </c>
      <c r="I293" s="218" t="s">
        <v>14</v>
      </c>
      <c r="J293" s="650">
        <v>516300010726645</v>
      </c>
      <c r="K293" s="555" t="s">
        <v>237</v>
      </c>
      <c r="L293" s="47" t="s">
        <v>111</v>
      </c>
      <c r="M293" s="33"/>
      <c r="N293" s="33" t="s">
        <v>67</v>
      </c>
      <c r="O293" s="33"/>
      <c r="P293" s="47" t="s">
        <v>112</v>
      </c>
      <c r="Q293" s="33" t="s">
        <v>67</v>
      </c>
      <c r="R293" s="33"/>
      <c r="S293" s="136" t="s">
        <v>68</v>
      </c>
      <c r="T293" s="136" t="s">
        <v>216</v>
      </c>
      <c r="U293" s="240" t="s">
        <v>29</v>
      </c>
      <c r="V293" s="240"/>
    </row>
    <row r="294" ht="14.5" spans="1:22">
      <c r="A294" s="649">
        <v>291</v>
      </c>
      <c r="B294" s="28" t="s">
        <v>64</v>
      </c>
      <c r="C294" s="28" t="s">
        <v>171</v>
      </c>
      <c r="D294" s="651">
        <v>6000043167</v>
      </c>
      <c r="E294" s="28">
        <v>3</v>
      </c>
      <c r="F294" s="28">
        <v>3</v>
      </c>
      <c r="G294" s="28">
        <v>0</v>
      </c>
      <c r="H294" s="78">
        <v>46222</v>
      </c>
      <c r="I294" s="94" t="s">
        <v>14</v>
      </c>
      <c r="J294" s="651" t="s">
        <v>238</v>
      </c>
      <c r="K294" s="522" t="s">
        <v>66</v>
      </c>
      <c r="L294" s="44" t="s">
        <v>66</v>
      </c>
      <c r="M294" s="44" t="s">
        <v>66</v>
      </c>
      <c r="N294" s="45" t="s">
        <v>67</v>
      </c>
      <c r="O294" s="45"/>
      <c r="P294" s="45"/>
      <c r="Q294" s="45" t="s">
        <v>67</v>
      </c>
      <c r="R294" s="45"/>
      <c r="S294" s="28" t="s">
        <v>68</v>
      </c>
      <c r="T294" s="28" t="s">
        <v>66</v>
      </c>
      <c r="U294" s="216" t="s">
        <v>66</v>
      </c>
      <c r="V294" s="216"/>
    </row>
    <row r="295" ht="14.5" spans="1:22">
      <c r="A295" s="649">
        <v>292</v>
      </c>
      <c r="B295" s="28" t="s">
        <v>64</v>
      </c>
      <c r="C295" s="28" t="s">
        <v>171</v>
      </c>
      <c r="D295" s="650">
        <v>6000043167</v>
      </c>
      <c r="E295" s="136">
        <v>1</v>
      </c>
      <c r="F295" s="136">
        <v>0</v>
      </c>
      <c r="G295" s="136">
        <v>1</v>
      </c>
      <c r="H295" s="375">
        <v>46222</v>
      </c>
      <c r="I295" s="218" t="s">
        <v>14</v>
      </c>
      <c r="J295" s="650">
        <v>516300010726649</v>
      </c>
      <c r="K295" s="258" t="s">
        <v>164</v>
      </c>
      <c r="L295" s="47" t="s">
        <v>81</v>
      </c>
      <c r="M295" s="33"/>
      <c r="N295" s="33" t="s">
        <v>67</v>
      </c>
      <c r="O295" s="33"/>
      <c r="P295" s="47" t="s">
        <v>82</v>
      </c>
      <c r="Q295" s="33" t="s">
        <v>67</v>
      </c>
      <c r="R295" s="33"/>
      <c r="S295" s="136" t="s">
        <v>68</v>
      </c>
      <c r="T295" s="136" t="s">
        <v>30</v>
      </c>
      <c r="U295" s="240" t="s">
        <v>13</v>
      </c>
      <c r="V295" s="240"/>
    </row>
    <row r="296" ht="14.5" spans="1:22">
      <c r="A296" s="649">
        <v>293</v>
      </c>
      <c r="B296" s="28" t="s">
        <v>64</v>
      </c>
      <c r="C296" s="28" t="s">
        <v>171</v>
      </c>
      <c r="D296" s="651">
        <v>6000043167</v>
      </c>
      <c r="E296" s="28">
        <v>13</v>
      </c>
      <c r="F296" s="28">
        <v>13</v>
      </c>
      <c r="G296" s="28">
        <v>0</v>
      </c>
      <c r="H296" s="78">
        <v>46222</v>
      </c>
      <c r="I296" s="94" t="s">
        <v>14</v>
      </c>
      <c r="J296" s="651" t="s">
        <v>239</v>
      </c>
      <c r="K296" s="522" t="s">
        <v>66</v>
      </c>
      <c r="L296" s="44" t="s">
        <v>66</v>
      </c>
      <c r="M296" s="44" t="s">
        <v>66</v>
      </c>
      <c r="N296" s="45" t="s">
        <v>67</v>
      </c>
      <c r="O296" s="45"/>
      <c r="P296" s="45"/>
      <c r="Q296" s="45" t="s">
        <v>67</v>
      </c>
      <c r="R296" s="45"/>
      <c r="S296" s="28" t="s">
        <v>68</v>
      </c>
      <c r="T296" s="28" t="s">
        <v>66</v>
      </c>
      <c r="U296" s="216" t="s">
        <v>66</v>
      </c>
      <c r="V296" s="216"/>
    </row>
    <row r="297" ht="14.5" spans="1:22">
      <c r="A297" s="649">
        <v>294</v>
      </c>
      <c r="B297" s="28" t="s">
        <v>64</v>
      </c>
      <c r="C297" s="28" t="s">
        <v>171</v>
      </c>
      <c r="D297" s="650">
        <v>6000043167</v>
      </c>
      <c r="E297" s="136">
        <v>1</v>
      </c>
      <c r="F297" s="136">
        <v>0</v>
      </c>
      <c r="G297" s="136">
        <v>1</v>
      </c>
      <c r="H297" s="375">
        <v>46222</v>
      </c>
      <c r="I297" s="218" t="s">
        <v>14</v>
      </c>
      <c r="J297" s="650">
        <v>51630001072663</v>
      </c>
      <c r="K297" s="555" t="s">
        <v>237</v>
      </c>
      <c r="L297" s="47" t="s">
        <v>111</v>
      </c>
      <c r="M297" s="33"/>
      <c r="N297" s="33" t="s">
        <v>67</v>
      </c>
      <c r="O297" s="33"/>
      <c r="P297" s="47" t="s">
        <v>112</v>
      </c>
      <c r="Q297" s="33" t="s">
        <v>67</v>
      </c>
      <c r="R297" s="33"/>
      <c r="S297" s="136" t="s">
        <v>68</v>
      </c>
      <c r="T297" s="136" t="s">
        <v>216</v>
      </c>
      <c r="U297" s="240" t="s">
        <v>29</v>
      </c>
      <c r="V297" s="240"/>
    </row>
    <row r="298" ht="14.5" spans="1:22">
      <c r="A298" s="649">
        <v>295</v>
      </c>
      <c r="B298" s="28" t="s">
        <v>64</v>
      </c>
      <c r="C298" s="28" t="s">
        <v>171</v>
      </c>
      <c r="D298" s="651">
        <v>6000043167</v>
      </c>
      <c r="E298" s="28">
        <v>1</v>
      </c>
      <c r="F298" s="28">
        <v>0</v>
      </c>
      <c r="G298" s="28">
        <v>1</v>
      </c>
      <c r="H298" s="78">
        <v>46222</v>
      </c>
      <c r="I298" s="94" t="s">
        <v>14</v>
      </c>
      <c r="J298" s="651">
        <v>516300010726664</v>
      </c>
      <c r="K298" s="522" t="s">
        <v>227</v>
      </c>
      <c r="L298" s="44" t="s">
        <v>111</v>
      </c>
      <c r="M298" s="45"/>
      <c r="N298" s="45" t="s">
        <v>67</v>
      </c>
      <c r="O298" s="45"/>
      <c r="P298" s="44" t="s">
        <v>112</v>
      </c>
      <c r="Q298" s="45" t="s">
        <v>67</v>
      </c>
      <c r="R298" s="45"/>
      <c r="S298" s="28" t="s">
        <v>68</v>
      </c>
      <c r="T298" s="28" t="s">
        <v>216</v>
      </c>
      <c r="U298" s="216" t="s">
        <v>29</v>
      </c>
      <c r="V298" s="216"/>
    </row>
    <row r="299" ht="14.5" spans="1:22">
      <c r="A299" s="649">
        <v>296</v>
      </c>
      <c r="B299" s="28" t="s">
        <v>64</v>
      </c>
      <c r="C299" s="28" t="s">
        <v>240</v>
      </c>
      <c r="D299" s="650">
        <v>6000043167</v>
      </c>
      <c r="E299" s="136">
        <v>1</v>
      </c>
      <c r="F299" s="136">
        <v>0</v>
      </c>
      <c r="G299" s="136">
        <v>1</v>
      </c>
      <c r="H299" s="375">
        <v>46223</v>
      </c>
      <c r="I299" s="218" t="s">
        <v>14</v>
      </c>
      <c r="J299" s="650">
        <v>516300010726665</v>
      </c>
      <c r="K299" s="258" t="s">
        <v>75</v>
      </c>
      <c r="L299" s="47" t="s">
        <v>76</v>
      </c>
      <c r="M299" s="33"/>
      <c r="N299" s="33" t="s">
        <v>67</v>
      </c>
      <c r="O299" s="33"/>
      <c r="P299" s="47" t="s">
        <v>77</v>
      </c>
      <c r="Q299" s="33" t="s">
        <v>67</v>
      </c>
      <c r="R299" s="33"/>
      <c r="S299" s="136" t="s">
        <v>68</v>
      </c>
      <c r="T299" s="136" t="s">
        <v>78</v>
      </c>
      <c r="U299" s="240" t="s">
        <v>13</v>
      </c>
      <c r="V299" s="240"/>
    </row>
    <row r="300" ht="14.5" spans="1:22">
      <c r="A300" s="649">
        <v>297</v>
      </c>
      <c r="B300" s="28" t="s">
        <v>64</v>
      </c>
      <c r="C300" s="28" t="s">
        <v>240</v>
      </c>
      <c r="D300" s="651">
        <v>6000043167</v>
      </c>
      <c r="E300" s="28">
        <v>1</v>
      </c>
      <c r="F300" s="28">
        <v>1</v>
      </c>
      <c r="G300" s="28">
        <v>0</v>
      </c>
      <c r="H300" s="78">
        <v>46223</v>
      </c>
      <c r="I300" s="94" t="s">
        <v>14</v>
      </c>
      <c r="J300" s="651">
        <v>516300010726666</v>
      </c>
      <c r="K300" s="522" t="s">
        <v>66</v>
      </c>
      <c r="L300" s="44" t="s">
        <v>66</v>
      </c>
      <c r="M300" s="44" t="s">
        <v>66</v>
      </c>
      <c r="N300" s="45" t="s">
        <v>67</v>
      </c>
      <c r="O300" s="45"/>
      <c r="P300" s="45"/>
      <c r="Q300" s="45" t="s">
        <v>67</v>
      </c>
      <c r="R300" s="45"/>
      <c r="S300" s="28" t="s">
        <v>68</v>
      </c>
      <c r="T300" s="28" t="s">
        <v>66</v>
      </c>
      <c r="U300" s="216" t="s">
        <v>66</v>
      </c>
      <c r="V300" s="216"/>
    </row>
    <row r="301" ht="14.5" spans="1:22">
      <c r="A301" s="649">
        <v>298</v>
      </c>
      <c r="B301" s="28" t="s">
        <v>64</v>
      </c>
      <c r="C301" s="28" t="s">
        <v>240</v>
      </c>
      <c r="D301" s="650">
        <v>6000043167</v>
      </c>
      <c r="E301" s="136">
        <v>1</v>
      </c>
      <c r="F301" s="136">
        <v>0</v>
      </c>
      <c r="G301" s="136">
        <v>1</v>
      </c>
      <c r="H301" s="375">
        <v>46223</v>
      </c>
      <c r="I301" s="218" t="s">
        <v>14</v>
      </c>
      <c r="J301" s="650">
        <v>516300010726667</v>
      </c>
      <c r="K301" s="258" t="s">
        <v>131</v>
      </c>
      <c r="L301" s="47" t="s">
        <v>111</v>
      </c>
      <c r="M301" s="33"/>
      <c r="N301" s="33" t="s">
        <v>67</v>
      </c>
      <c r="O301" s="33"/>
      <c r="P301" s="47" t="s">
        <v>112</v>
      </c>
      <c r="Q301" s="33" t="s">
        <v>67</v>
      </c>
      <c r="R301" s="33"/>
      <c r="S301" s="136" t="s">
        <v>68</v>
      </c>
      <c r="T301" s="136" t="s">
        <v>27</v>
      </c>
      <c r="U301" s="240" t="s">
        <v>29</v>
      </c>
      <c r="V301" s="240"/>
    </row>
    <row r="302" ht="14.5" spans="1:22">
      <c r="A302" s="649">
        <v>299</v>
      </c>
      <c r="B302" s="28" t="s">
        <v>64</v>
      </c>
      <c r="C302" s="28" t="s">
        <v>240</v>
      </c>
      <c r="D302" s="651">
        <v>6000043167</v>
      </c>
      <c r="E302" s="28">
        <v>3</v>
      </c>
      <c r="F302" s="28">
        <v>3</v>
      </c>
      <c r="G302" s="28">
        <v>0</v>
      </c>
      <c r="H302" s="78">
        <v>46223</v>
      </c>
      <c r="I302" s="94" t="s">
        <v>14</v>
      </c>
      <c r="J302" s="651" t="s">
        <v>241</v>
      </c>
      <c r="K302" s="522" t="s">
        <v>66</v>
      </c>
      <c r="L302" s="44" t="s">
        <v>66</v>
      </c>
      <c r="M302" s="44" t="s">
        <v>66</v>
      </c>
      <c r="N302" s="45" t="s">
        <v>67</v>
      </c>
      <c r="O302" s="45"/>
      <c r="P302" s="45"/>
      <c r="Q302" s="45" t="s">
        <v>67</v>
      </c>
      <c r="R302" s="45"/>
      <c r="S302" s="28" t="s">
        <v>68</v>
      </c>
      <c r="T302" s="28" t="s">
        <v>66</v>
      </c>
      <c r="U302" s="216" t="s">
        <v>66</v>
      </c>
      <c r="V302" s="216"/>
    </row>
    <row r="303" ht="14.5" spans="1:22">
      <c r="A303" s="649">
        <v>300</v>
      </c>
      <c r="B303" s="28" t="s">
        <v>64</v>
      </c>
      <c r="C303" s="28" t="s">
        <v>240</v>
      </c>
      <c r="D303" s="650">
        <v>6000043167</v>
      </c>
      <c r="E303" s="136">
        <v>1</v>
      </c>
      <c r="F303" s="136">
        <v>0</v>
      </c>
      <c r="G303" s="136">
        <v>1</v>
      </c>
      <c r="H303" s="375">
        <v>46223</v>
      </c>
      <c r="I303" s="218" t="s">
        <v>14</v>
      </c>
      <c r="J303" s="650">
        <v>516300010726671</v>
      </c>
      <c r="K303" s="258" t="s">
        <v>242</v>
      </c>
      <c r="L303" s="258" t="s">
        <v>31</v>
      </c>
      <c r="M303" s="33"/>
      <c r="N303" s="33" t="s">
        <v>67</v>
      </c>
      <c r="O303" s="33"/>
      <c r="P303" s="47" t="s">
        <v>243</v>
      </c>
      <c r="Q303" s="33" t="s">
        <v>67</v>
      </c>
      <c r="R303" s="33"/>
      <c r="S303" s="136" t="s">
        <v>68</v>
      </c>
      <c r="T303" s="136" t="s">
        <v>31</v>
      </c>
      <c r="U303" s="240" t="s">
        <v>13</v>
      </c>
      <c r="V303" s="240"/>
    </row>
    <row r="304" ht="14.5" spans="1:22">
      <c r="A304" s="649">
        <v>301</v>
      </c>
      <c r="B304" s="28" t="s">
        <v>64</v>
      </c>
      <c r="C304" s="28" t="s">
        <v>240</v>
      </c>
      <c r="D304" s="651">
        <v>6000043167</v>
      </c>
      <c r="E304" s="28">
        <v>3</v>
      </c>
      <c r="F304" s="28">
        <v>3</v>
      </c>
      <c r="G304" s="28">
        <v>0</v>
      </c>
      <c r="H304" s="78">
        <v>46223</v>
      </c>
      <c r="I304" s="94" t="s">
        <v>14</v>
      </c>
      <c r="J304" s="651" t="s">
        <v>244</v>
      </c>
      <c r="K304" s="522" t="s">
        <v>66</v>
      </c>
      <c r="L304" s="44" t="s">
        <v>66</v>
      </c>
      <c r="M304" s="44" t="s">
        <v>66</v>
      </c>
      <c r="N304" s="45" t="s">
        <v>67</v>
      </c>
      <c r="O304" s="45"/>
      <c r="P304" s="45"/>
      <c r="Q304" s="45" t="s">
        <v>67</v>
      </c>
      <c r="R304" s="45"/>
      <c r="S304" s="28" t="s">
        <v>68</v>
      </c>
      <c r="T304" s="28" t="s">
        <v>66</v>
      </c>
      <c r="U304" s="216" t="s">
        <v>66</v>
      </c>
      <c r="V304" s="216"/>
    </row>
    <row r="305" ht="14.5" spans="1:22">
      <c r="A305" s="649">
        <v>302</v>
      </c>
      <c r="B305" s="28" t="s">
        <v>64</v>
      </c>
      <c r="C305" s="28" t="s">
        <v>240</v>
      </c>
      <c r="D305" s="650">
        <v>6000043167</v>
      </c>
      <c r="E305" s="136">
        <v>1</v>
      </c>
      <c r="F305" s="136">
        <v>0</v>
      </c>
      <c r="G305" s="136">
        <v>1</v>
      </c>
      <c r="H305" s="375">
        <v>46223</v>
      </c>
      <c r="I305" s="218" t="s">
        <v>14</v>
      </c>
      <c r="J305" s="650">
        <v>516300010726675</v>
      </c>
      <c r="K305" s="258" t="s">
        <v>96</v>
      </c>
      <c r="L305" s="47" t="s">
        <v>94</v>
      </c>
      <c r="M305" s="33"/>
      <c r="N305" s="33" t="s">
        <v>67</v>
      </c>
      <c r="O305" s="33"/>
      <c r="P305" s="47" t="s">
        <v>95</v>
      </c>
      <c r="Q305" s="33" t="s">
        <v>67</v>
      </c>
      <c r="R305" s="33"/>
      <c r="S305" s="136" t="s">
        <v>68</v>
      </c>
      <c r="T305" s="136" t="s">
        <v>26</v>
      </c>
      <c r="U305" s="240" t="s">
        <v>29</v>
      </c>
      <c r="V305" s="240"/>
    </row>
    <row r="306" ht="14.5" spans="1:22">
      <c r="A306" s="649">
        <v>303</v>
      </c>
      <c r="B306" s="28" t="s">
        <v>64</v>
      </c>
      <c r="C306" s="28" t="s">
        <v>240</v>
      </c>
      <c r="D306" s="651">
        <v>6000043167</v>
      </c>
      <c r="E306" s="28">
        <v>1</v>
      </c>
      <c r="F306" s="28">
        <v>0</v>
      </c>
      <c r="G306" s="28">
        <v>1</v>
      </c>
      <c r="H306" s="78">
        <v>46223</v>
      </c>
      <c r="I306" s="94" t="s">
        <v>14</v>
      </c>
      <c r="J306" s="651">
        <v>516300010726676</v>
      </c>
      <c r="K306" s="258" t="s">
        <v>75</v>
      </c>
      <c r="L306" s="44" t="s">
        <v>76</v>
      </c>
      <c r="M306" s="45"/>
      <c r="N306" s="45" t="s">
        <v>67</v>
      </c>
      <c r="O306" s="45"/>
      <c r="P306" s="44" t="s">
        <v>77</v>
      </c>
      <c r="Q306" s="45" t="s">
        <v>67</v>
      </c>
      <c r="R306" s="45"/>
      <c r="S306" s="28" t="s">
        <v>68</v>
      </c>
      <c r="T306" s="28" t="s">
        <v>78</v>
      </c>
      <c r="U306" s="216" t="s">
        <v>13</v>
      </c>
      <c r="V306" s="216"/>
    </row>
    <row r="307" ht="14.5" spans="1:22">
      <c r="A307" s="649">
        <v>304</v>
      </c>
      <c r="B307" s="28" t="s">
        <v>64</v>
      </c>
      <c r="C307" s="28" t="s">
        <v>240</v>
      </c>
      <c r="D307" s="650">
        <v>6000043167</v>
      </c>
      <c r="E307" s="136">
        <v>12</v>
      </c>
      <c r="F307" s="136">
        <v>12</v>
      </c>
      <c r="G307" s="136">
        <v>0</v>
      </c>
      <c r="H307" s="375">
        <v>46223</v>
      </c>
      <c r="I307" s="218" t="s">
        <v>14</v>
      </c>
      <c r="J307" s="650" t="s">
        <v>245</v>
      </c>
      <c r="K307" s="555" t="s">
        <v>66</v>
      </c>
      <c r="L307" s="47" t="s">
        <v>66</v>
      </c>
      <c r="M307" s="47" t="s">
        <v>66</v>
      </c>
      <c r="N307" s="33" t="s">
        <v>67</v>
      </c>
      <c r="O307" s="33"/>
      <c r="P307" s="33"/>
      <c r="Q307" s="33" t="s">
        <v>67</v>
      </c>
      <c r="R307" s="33"/>
      <c r="S307" s="136" t="s">
        <v>68</v>
      </c>
      <c r="T307" s="136" t="s">
        <v>66</v>
      </c>
      <c r="U307" s="240" t="s">
        <v>66</v>
      </c>
      <c r="V307" s="240"/>
    </row>
    <row r="308" ht="14.5" spans="1:22">
      <c r="A308" s="649">
        <v>305</v>
      </c>
      <c r="B308" s="28" t="s">
        <v>64</v>
      </c>
      <c r="C308" s="28" t="s">
        <v>240</v>
      </c>
      <c r="D308" s="651">
        <v>6000043167</v>
      </c>
      <c r="E308" s="28">
        <v>1</v>
      </c>
      <c r="F308" s="28">
        <v>0</v>
      </c>
      <c r="G308" s="28">
        <v>1</v>
      </c>
      <c r="H308" s="78">
        <v>46223</v>
      </c>
      <c r="I308" s="94" t="s">
        <v>14</v>
      </c>
      <c r="J308" s="651">
        <v>516300010726689</v>
      </c>
      <c r="K308" s="258" t="s">
        <v>96</v>
      </c>
      <c r="L308" s="44" t="s">
        <v>94</v>
      </c>
      <c r="M308" s="45"/>
      <c r="N308" s="45" t="s">
        <v>67</v>
      </c>
      <c r="O308" s="45"/>
      <c r="P308" s="44" t="s">
        <v>95</v>
      </c>
      <c r="Q308" s="45" t="s">
        <v>67</v>
      </c>
      <c r="R308" s="45"/>
      <c r="S308" s="28" t="s">
        <v>68</v>
      </c>
      <c r="T308" s="28" t="s">
        <v>26</v>
      </c>
      <c r="U308" s="216" t="s">
        <v>29</v>
      </c>
      <c r="V308" s="216"/>
    </row>
    <row r="309" ht="14.5" spans="1:22">
      <c r="A309" s="649">
        <v>306</v>
      </c>
      <c r="B309" s="28" t="s">
        <v>64</v>
      </c>
      <c r="C309" s="28" t="s">
        <v>240</v>
      </c>
      <c r="D309" s="650">
        <v>6000043167</v>
      </c>
      <c r="E309" s="136">
        <v>1</v>
      </c>
      <c r="F309" s="136">
        <v>0</v>
      </c>
      <c r="G309" s="136">
        <v>1</v>
      </c>
      <c r="H309" s="375">
        <v>46223</v>
      </c>
      <c r="I309" s="218" t="s">
        <v>14</v>
      </c>
      <c r="J309" s="650">
        <v>516300010726690</v>
      </c>
      <c r="K309" s="555" t="s">
        <v>237</v>
      </c>
      <c r="L309" s="47" t="s">
        <v>111</v>
      </c>
      <c r="M309" s="33"/>
      <c r="N309" s="33" t="s">
        <v>67</v>
      </c>
      <c r="O309" s="33"/>
      <c r="P309" s="47" t="s">
        <v>112</v>
      </c>
      <c r="Q309" s="33" t="s">
        <v>67</v>
      </c>
      <c r="R309" s="33"/>
      <c r="S309" s="136" t="s">
        <v>68</v>
      </c>
      <c r="T309" s="136" t="s">
        <v>216</v>
      </c>
      <c r="U309" s="240" t="s">
        <v>29</v>
      </c>
      <c r="V309" s="240"/>
    </row>
    <row r="310" ht="14.5" spans="1:22">
      <c r="A310" s="649">
        <v>307</v>
      </c>
      <c r="B310" s="28" t="s">
        <v>64</v>
      </c>
      <c r="C310" s="28" t="s">
        <v>240</v>
      </c>
      <c r="D310" s="651">
        <v>6000043167</v>
      </c>
      <c r="E310" s="28">
        <v>1</v>
      </c>
      <c r="F310" s="28">
        <v>0</v>
      </c>
      <c r="G310" s="28">
        <v>1</v>
      </c>
      <c r="H310" s="78">
        <v>46223</v>
      </c>
      <c r="I310" s="94" t="s">
        <v>14</v>
      </c>
      <c r="J310" s="651">
        <v>516300010726691</v>
      </c>
      <c r="K310" s="258" t="s">
        <v>137</v>
      </c>
      <c r="L310" s="44" t="s">
        <v>86</v>
      </c>
      <c r="M310" s="45"/>
      <c r="N310" s="45" t="s">
        <v>67</v>
      </c>
      <c r="O310" s="45"/>
      <c r="P310" s="44" t="s">
        <v>122</v>
      </c>
      <c r="Q310" s="45" t="s">
        <v>67</v>
      </c>
      <c r="R310" s="45"/>
      <c r="S310" s="28" t="s">
        <v>68</v>
      </c>
      <c r="T310" s="28" t="s">
        <v>113</v>
      </c>
      <c r="U310" s="216" t="s">
        <v>13</v>
      </c>
      <c r="V310" s="216"/>
    </row>
    <row r="311" ht="14.5" spans="1:22">
      <c r="A311" s="649">
        <v>308</v>
      </c>
      <c r="B311" s="28" t="s">
        <v>64</v>
      </c>
      <c r="C311" s="28" t="s">
        <v>240</v>
      </c>
      <c r="D311" s="650">
        <v>6000043167</v>
      </c>
      <c r="E311" s="136">
        <v>6</v>
      </c>
      <c r="F311" s="136">
        <v>6</v>
      </c>
      <c r="G311" s="136">
        <v>0</v>
      </c>
      <c r="H311" s="375">
        <v>46223</v>
      </c>
      <c r="I311" s="218" t="s">
        <v>14</v>
      </c>
      <c r="J311" s="650" t="s">
        <v>246</v>
      </c>
      <c r="K311" s="555" t="s">
        <v>66</v>
      </c>
      <c r="L311" s="47" t="s">
        <v>66</v>
      </c>
      <c r="M311" s="47" t="s">
        <v>66</v>
      </c>
      <c r="N311" s="33" t="s">
        <v>67</v>
      </c>
      <c r="O311" s="33"/>
      <c r="P311" s="33"/>
      <c r="Q311" s="33" t="s">
        <v>67</v>
      </c>
      <c r="R311" s="33"/>
      <c r="S311" s="136" t="s">
        <v>68</v>
      </c>
      <c r="T311" s="136" t="s">
        <v>66</v>
      </c>
      <c r="U311" s="240" t="s">
        <v>66</v>
      </c>
      <c r="V311" s="240"/>
    </row>
    <row r="312" ht="14.5" spans="1:22">
      <c r="A312" s="649">
        <v>309</v>
      </c>
      <c r="B312" s="28" t="s">
        <v>64</v>
      </c>
      <c r="C312" s="28" t="s">
        <v>240</v>
      </c>
      <c r="D312" s="651">
        <v>6000043167</v>
      </c>
      <c r="E312" s="28">
        <v>1</v>
      </c>
      <c r="F312" s="28">
        <v>0</v>
      </c>
      <c r="G312" s="28">
        <v>1</v>
      </c>
      <c r="H312" s="78">
        <v>46223</v>
      </c>
      <c r="I312" s="94" t="s">
        <v>14</v>
      </c>
      <c r="J312" s="651">
        <v>516300010726698</v>
      </c>
      <c r="K312" s="258" t="s">
        <v>131</v>
      </c>
      <c r="L312" s="44" t="s">
        <v>111</v>
      </c>
      <c r="M312" s="45"/>
      <c r="N312" s="45" t="s">
        <v>67</v>
      </c>
      <c r="O312" s="45"/>
      <c r="P312" s="44" t="s">
        <v>112</v>
      </c>
      <c r="Q312" s="45" t="s">
        <v>67</v>
      </c>
      <c r="R312" s="45"/>
      <c r="S312" s="28" t="s">
        <v>68</v>
      </c>
      <c r="T312" s="28" t="s">
        <v>27</v>
      </c>
      <c r="U312" s="216" t="s">
        <v>29</v>
      </c>
      <c r="V312" s="216"/>
    </row>
    <row r="313" ht="14.5" spans="1:22">
      <c r="A313" s="649">
        <v>310</v>
      </c>
      <c r="B313" s="28" t="s">
        <v>64</v>
      </c>
      <c r="C313" s="28" t="s">
        <v>240</v>
      </c>
      <c r="D313" s="650">
        <v>6000043167</v>
      </c>
      <c r="E313" s="136">
        <v>4</v>
      </c>
      <c r="F313" s="136">
        <v>4</v>
      </c>
      <c r="G313" s="136">
        <v>0</v>
      </c>
      <c r="H313" s="375">
        <v>46223</v>
      </c>
      <c r="I313" s="218" t="s">
        <v>14</v>
      </c>
      <c r="J313" s="650" t="s">
        <v>247</v>
      </c>
      <c r="K313" s="555" t="s">
        <v>66</v>
      </c>
      <c r="L313" s="47" t="s">
        <v>66</v>
      </c>
      <c r="M313" s="47" t="s">
        <v>66</v>
      </c>
      <c r="N313" s="33" t="s">
        <v>67</v>
      </c>
      <c r="O313" s="33"/>
      <c r="P313" s="33"/>
      <c r="Q313" s="33" t="s">
        <v>67</v>
      </c>
      <c r="R313" s="33"/>
      <c r="S313" s="136" t="s">
        <v>68</v>
      </c>
      <c r="T313" s="136" t="s">
        <v>66</v>
      </c>
      <c r="U313" s="240" t="s">
        <v>66</v>
      </c>
      <c r="V313" s="240"/>
    </row>
    <row r="314" ht="14.5" spans="1:22">
      <c r="A314" s="649">
        <v>311</v>
      </c>
      <c r="B314" s="28" t="s">
        <v>64</v>
      </c>
      <c r="C314" s="28" t="s">
        <v>203</v>
      </c>
      <c r="D314" s="651">
        <v>6000043167</v>
      </c>
      <c r="E314" s="28">
        <v>1</v>
      </c>
      <c r="F314" s="28">
        <v>1</v>
      </c>
      <c r="G314" s="28">
        <v>0</v>
      </c>
      <c r="H314" s="78">
        <v>46224</v>
      </c>
      <c r="I314" s="94" t="s">
        <v>14</v>
      </c>
      <c r="J314" s="651">
        <v>516300010726703</v>
      </c>
      <c r="K314" s="522" t="s">
        <v>66</v>
      </c>
      <c r="L314" s="44" t="s">
        <v>66</v>
      </c>
      <c r="M314" s="44" t="s">
        <v>66</v>
      </c>
      <c r="N314" s="45" t="s">
        <v>67</v>
      </c>
      <c r="O314" s="45"/>
      <c r="P314" s="45"/>
      <c r="Q314" s="45" t="s">
        <v>67</v>
      </c>
      <c r="R314" s="45"/>
      <c r="S314" s="28" t="s">
        <v>68</v>
      </c>
      <c r="T314" s="28" t="s">
        <v>66</v>
      </c>
      <c r="U314" s="216" t="s">
        <v>66</v>
      </c>
      <c r="V314" s="216"/>
    </row>
    <row r="315" ht="14.5" spans="1:22">
      <c r="A315" s="649">
        <v>312</v>
      </c>
      <c r="B315" s="28" t="s">
        <v>64</v>
      </c>
      <c r="C315" s="28" t="s">
        <v>203</v>
      </c>
      <c r="D315" s="650">
        <v>6000043167</v>
      </c>
      <c r="E315" s="136">
        <v>1</v>
      </c>
      <c r="F315" s="136">
        <v>0</v>
      </c>
      <c r="G315" s="136">
        <v>1</v>
      </c>
      <c r="H315" s="375">
        <v>46224</v>
      </c>
      <c r="I315" s="218" t="s">
        <v>14</v>
      </c>
      <c r="J315" s="650">
        <v>516300010726704</v>
      </c>
      <c r="K315" s="258" t="s">
        <v>96</v>
      </c>
      <c r="L315" s="47" t="s">
        <v>94</v>
      </c>
      <c r="M315" s="33"/>
      <c r="N315" s="33" t="s">
        <v>67</v>
      </c>
      <c r="O315" s="33"/>
      <c r="P315" s="47" t="s">
        <v>95</v>
      </c>
      <c r="Q315" s="33" t="s">
        <v>67</v>
      </c>
      <c r="R315" s="33"/>
      <c r="S315" s="136" t="s">
        <v>68</v>
      </c>
      <c r="T315" s="136" t="s">
        <v>26</v>
      </c>
      <c r="U315" s="240" t="s">
        <v>29</v>
      </c>
      <c r="V315" s="240"/>
    </row>
    <row r="316" ht="14.5" spans="1:22">
      <c r="A316" s="649">
        <v>313</v>
      </c>
      <c r="B316" s="28" t="s">
        <v>64</v>
      </c>
      <c r="C316" s="28" t="s">
        <v>203</v>
      </c>
      <c r="D316" s="651">
        <v>6000043167</v>
      </c>
      <c r="E316" s="28">
        <v>3</v>
      </c>
      <c r="F316" s="28">
        <v>3</v>
      </c>
      <c r="G316" s="28">
        <v>0</v>
      </c>
      <c r="H316" s="78">
        <v>46224</v>
      </c>
      <c r="I316" s="94" t="s">
        <v>14</v>
      </c>
      <c r="J316" s="651" t="s">
        <v>248</v>
      </c>
      <c r="K316" s="522" t="s">
        <v>66</v>
      </c>
      <c r="L316" s="44" t="s">
        <v>66</v>
      </c>
      <c r="M316" s="44" t="s">
        <v>66</v>
      </c>
      <c r="N316" s="45" t="s">
        <v>67</v>
      </c>
      <c r="O316" s="45"/>
      <c r="P316" s="45"/>
      <c r="Q316" s="45" t="s">
        <v>67</v>
      </c>
      <c r="R316" s="45"/>
      <c r="S316" s="28" t="s">
        <v>68</v>
      </c>
      <c r="T316" s="28" t="s">
        <v>66</v>
      </c>
      <c r="U316" s="216" t="s">
        <v>66</v>
      </c>
      <c r="V316" s="216"/>
    </row>
    <row r="317" ht="14.5" spans="1:22">
      <c r="A317" s="649">
        <v>314</v>
      </c>
      <c r="B317" s="28" t="s">
        <v>64</v>
      </c>
      <c r="C317" s="28" t="s">
        <v>203</v>
      </c>
      <c r="D317" s="650">
        <v>6000043167</v>
      </c>
      <c r="E317" s="136">
        <v>1</v>
      </c>
      <c r="F317" s="136">
        <v>0</v>
      </c>
      <c r="G317" s="136">
        <v>1</v>
      </c>
      <c r="H317" s="375">
        <v>46224</v>
      </c>
      <c r="I317" s="218" t="s">
        <v>14</v>
      </c>
      <c r="J317" s="650">
        <v>516300010726708</v>
      </c>
      <c r="K317" s="258" t="s">
        <v>75</v>
      </c>
      <c r="L317" s="47" t="s">
        <v>76</v>
      </c>
      <c r="M317" s="33"/>
      <c r="N317" s="33" t="s">
        <v>67</v>
      </c>
      <c r="O317" s="33"/>
      <c r="P317" s="47" t="s">
        <v>77</v>
      </c>
      <c r="Q317" s="33" t="s">
        <v>67</v>
      </c>
      <c r="R317" s="33"/>
      <c r="S317" s="136" t="s">
        <v>68</v>
      </c>
      <c r="T317" s="136" t="s">
        <v>78</v>
      </c>
      <c r="U317" s="240" t="s">
        <v>13</v>
      </c>
      <c r="V317" s="240"/>
    </row>
    <row r="318" ht="14.5" spans="1:22">
      <c r="A318" s="649">
        <v>315</v>
      </c>
      <c r="B318" s="28" t="s">
        <v>64</v>
      </c>
      <c r="C318" s="28" t="s">
        <v>203</v>
      </c>
      <c r="D318" s="651">
        <v>6000043167</v>
      </c>
      <c r="E318" s="28">
        <v>6</v>
      </c>
      <c r="F318" s="28">
        <v>6</v>
      </c>
      <c r="G318" s="28">
        <v>0</v>
      </c>
      <c r="H318" s="78">
        <v>46224</v>
      </c>
      <c r="I318" s="94" t="s">
        <v>14</v>
      </c>
      <c r="J318" s="651" t="s">
        <v>249</v>
      </c>
      <c r="K318" s="522" t="s">
        <v>66</v>
      </c>
      <c r="L318" s="44" t="s">
        <v>66</v>
      </c>
      <c r="M318" s="44" t="s">
        <v>66</v>
      </c>
      <c r="N318" s="45" t="s">
        <v>67</v>
      </c>
      <c r="O318" s="45"/>
      <c r="P318" s="45"/>
      <c r="Q318" s="45" t="s">
        <v>67</v>
      </c>
      <c r="R318" s="45"/>
      <c r="S318" s="28" t="s">
        <v>68</v>
      </c>
      <c r="T318" s="28" t="s">
        <v>66</v>
      </c>
      <c r="U318" s="216" t="s">
        <v>66</v>
      </c>
      <c r="V318" s="216"/>
    </row>
    <row r="319" ht="14.5" spans="1:22">
      <c r="A319" s="649">
        <v>316</v>
      </c>
      <c r="B319" s="28" t="s">
        <v>64</v>
      </c>
      <c r="C319" s="28" t="s">
        <v>203</v>
      </c>
      <c r="D319" s="650">
        <v>6000043167</v>
      </c>
      <c r="E319" s="136">
        <v>7</v>
      </c>
      <c r="F319" s="136">
        <v>7</v>
      </c>
      <c r="G319" s="136">
        <v>0</v>
      </c>
      <c r="H319" s="375">
        <v>46225</v>
      </c>
      <c r="I319" s="218" t="s">
        <v>14</v>
      </c>
      <c r="J319" s="650" t="s">
        <v>250</v>
      </c>
      <c r="K319" s="555" t="s">
        <v>66</v>
      </c>
      <c r="L319" s="47" t="s">
        <v>66</v>
      </c>
      <c r="M319" s="47" t="s">
        <v>66</v>
      </c>
      <c r="N319" s="33" t="s">
        <v>67</v>
      </c>
      <c r="O319" s="33"/>
      <c r="P319" s="33"/>
      <c r="Q319" s="33" t="s">
        <v>67</v>
      </c>
      <c r="R319" s="33"/>
      <c r="S319" s="136" t="s">
        <v>68</v>
      </c>
      <c r="T319" s="136" t="s">
        <v>66</v>
      </c>
      <c r="U319" s="240" t="s">
        <v>66</v>
      </c>
      <c r="V319" s="240"/>
    </row>
    <row r="320" ht="14.5" spans="1:22">
      <c r="A320" s="649">
        <v>317</v>
      </c>
      <c r="B320" s="28" t="s">
        <v>64</v>
      </c>
      <c r="C320" s="28" t="s">
        <v>203</v>
      </c>
      <c r="D320" s="651">
        <v>6000043167</v>
      </c>
      <c r="E320" s="28">
        <v>1</v>
      </c>
      <c r="F320" s="28">
        <v>0</v>
      </c>
      <c r="G320" s="28">
        <v>1</v>
      </c>
      <c r="H320" s="78">
        <v>46225</v>
      </c>
      <c r="I320" s="94" t="s">
        <v>14</v>
      </c>
      <c r="J320" s="651">
        <v>516300010726722</v>
      </c>
      <c r="K320" s="258" t="s">
        <v>212</v>
      </c>
      <c r="L320" s="244" t="s">
        <v>113</v>
      </c>
      <c r="M320" s="45"/>
      <c r="N320" s="45" t="s">
        <v>67</v>
      </c>
      <c r="O320" s="45"/>
      <c r="P320" s="44" t="s">
        <v>122</v>
      </c>
      <c r="Q320" s="45" t="s">
        <v>67</v>
      </c>
      <c r="R320" s="45"/>
      <c r="S320" s="28" t="s">
        <v>68</v>
      </c>
      <c r="T320" s="28" t="s">
        <v>113</v>
      </c>
      <c r="U320" s="216" t="s">
        <v>13</v>
      </c>
      <c r="V320" s="216"/>
    </row>
    <row r="321" ht="14.5" spans="1:22">
      <c r="A321" s="649">
        <v>318</v>
      </c>
      <c r="B321" s="28" t="s">
        <v>64</v>
      </c>
      <c r="C321" s="28" t="s">
        <v>203</v>
      </c>
      <c r="D321" s="650">
        <v>6000043167</v>
      </c>
      <c r="E321" s="136">
        <v>1</v>
      </c>
      <c r="F321" s="136">
        <v>0</v>
      </c>
      <c r="G321" s="136">
        <v>1</v>
      </c>
      <c r="H321" s="375">
        <v>46225</v>
      </c>
      <c r="I321" s="218" t="s">
        <v>14</v>
      </c>
      <c r="J321" s="650">
        <v>516300010726722</v>
      </c>
      <c r="K321" s="258" t="s">
        <v>110</v>
      </c>
      <c r="L321" s="47" t="s">
        <v>86</v>
      </c>
      <c r="M321" s="33"/>
      <c r="N321" s="33" t="s">
        <v>67</v>
      </c>
      <c r="O321" s="33"/>
      <c r="P321" s="47" t="s">
        <v>122</v>
      </c>
      <c r="Q321" s="33" t="s">
        <v>67</v>
      </c>
      <c r="R321" s="33"/>
      <c r="S321" s="136" t="s">
        <v>68</v>
      </c>
      <c r="T321" s="136" t="s">
        <v>113</v>
      </c>
      <c r="U321" s="240" t="s">
        <v>13</v>
      </c>
      <c r="V321" s="240"/>
    </row>
    <row r="322" ht="14.5" spans="1:22">
      <c r="A322" s="649">
        <v>319</v>
      </c>
      <c r="B322" s="28" t="s">
        <v>64</v>
      </c>
      <c r="C322" s="28" t="s">
        <v>203</v>
      </c>
      <c r="D322" s="651">
        <v>6000043167</v>
      </c>
      <c r="E322" s="28">
        <v>2</v>
      </c>
      <c r="F322" s="28">
        <v>2</v>
      </c>
      <c r="G322" s="28">
        <v>0</v>
      </c>
      <c r="H322" s="78">
        <v>46225</v>
      </c>
      <c r="I322" s="94" t="s">
        <v>14</v>
      </c>
      <c r="J322" s="651" t="s">
        <v>251</v>
      </c>
      <c r="K322" s="522" t="s">
        <v>66</v>
      </c>
      <c r="L322" s="44" t="s">
        <v>66</v>
      </c>
      <c r="M322" s="44" t="s">
        <v>66</v>
      </c>
      <c r="N322" s="45" t="s">
        <v>67</v>
      </c>
      <c r="O322" s="45"/>
      <c r="P322" s="45"/>
      <c r="Q322" s="45" t="s">
        <v>67</v>
      </c>
      <c r="R322" s="45"/>
      <c r="S322" s="28" t="s">
        <v>68</v>
      </c>
      <c r="T322" s="28" t="s">
        <v>66</v>
      </c>
      <c r="U322" s="216" t="s">
        <v>66</v>
      </c>
      <c r="V322" s="216"/>
    </row>
    <row r="323" ht="14.5" spans="1:22">
      <c r="A323" s="649">
        <v>320</v>
      </c>
      <c r="B323" s="28" t="s">
        <v>64</v>
      </c>
      <c r="C323" s="28" t="s">
        <v>203</v>
      </c>
      <c r="D323" s="650">
        <v>6000043167</v>
      </c>
      <c r="E323" s="136">
        <v>1</v>
      </c>
      <c r="F323" s="136">
        <v>1</v>
      </c>
      <c r="G323" s="136">
        <v>0</v>
      </c>
      <c r="H323" s="375">
        <v>46226</v>
      </c>
      <c r="I323" s="218" t="s">
        <v>14</v>
      </c>
      <c r="J323" s="650">
        <v>516300010726725</v>
      </c>
      <c r="K323" s="555" t="s">
        <v>66</v>
      </c>
      <c r="L323" s="47" t="s">
        <v>66</v>
      </c>
      <c r="M323" s="47" t="s">
        <v>66</v>
      </c>
      <c r="N323" s="33" t="s">
        <v>67</v>
      </c>
      <c r="O323" s="33"/>
      <c r="P323" s="33"/>
      <c r="Q323" s="33" t="s">
        <v>67</v>
      </c>
      <c r="R323" s="33"/>
      <c r="S323" s="136" t="s">
        <v>68</v>
      </c>
      <c r="T323" s="136" t="s">
        <v>66</v>
      </c>
      <c r="U323" s="240" t="s">
        <v>66</v>
      </c>
      <c r="V323" s="240"/>
    </row>
    <row r="324" ht="14.5" spans="1:22">
      <c r="A324" s="649">
        <v>321</v>
      </c>
      <c r="B324" s="28" t="s">
        <v>64</v>
      </c>
      <c r="C324" s="28" t="s">
        <v>203</v>
      </c>
      <c r="D324" s="651">
        <v>6000043167</v>
      </c>
      <c r="E324" s="28">
        <v>1</v>
      </c>
      <c r="F324" s="28">
        <v>0</v>
      </c>
      <c r="G324" s="28">
        <v>1</v>
      </c>
      <c r="H324" s="78">
        <v>46226</v>
      </c>
      <c r="I324" s="94" t="s">
        <v>14</v>
      </c>
      <c r="J324" s="651">
        <v>516300010726726</v>
      </c>
      <c r="K324" s="258" t="s">
        <v>131</v>
      </c>
      <c r="L324" s="44" t="s">
        <v>111</v>
      </c>
      <c r="M324" s="45"/>
      <c r="N324" s="45" t="s">
        <v>67</v>
      </c>
      <c r="O324" s="45"/>
      <c r="P324" s="44" t="s">
        <v>112</v>
      </c>
      <c r="Q324" s="45" t="s">
        <v>67</v>
      </c>
      <c r="R324" s="45"/>
      <c r="S324" s="28" t="s">
        <v>68</v>
      </c>
      <c r="T324" s="28" t="s">
        <v>27</v>
      </c>
      <c r="U324" s="216" t="s">
        <v>29</v>
      </c>
      <c r="V324" s="216"/>
    </row>
    <row r="325" ht="14.5" spans="1:22">
      <c r="A325" s="649">
        <v>322</v>
      </c>
      <c r="B325" s="28" t="s">
        <v>64</v>
      </c>
      <c r="C325" s="28" t="s">
        <v>203</v>
      </c>
      <c r="D325" s="650">
        <v>6000043167</v>
      </c>
      <c r="E325" s="136">
        <v>1</v>
      </c>
      <c r="F325" s="136">
        <v>0</v>
      </c>
      <c r="G325" s="136">
        <v>1</v>
      </c>
      <c r="H325" s="375">
        <v>46226</v>
      </c>
      <c r="I325" s="218" t="s">
        <v>14</v>
      </c>
      <c r="J325" s="650">
        <v>516300010726727</v>
      </c>
      <c r="K325" s="258" t="s">
        <v>212</v>
      </c>
      <c r="L325" s="244" t="s">
        <v>113</v>
      </c>
      <c r="M325" s="33"/>
      <c r="N325" s="33" t="s">
        <v>67</v>
      </c>
      <c r="O325" s="33"/>
      <c r="P325" s="47" t="s">
        <v>122</v>
      </c>
      <c r="Q325" s="33" t="s">
        <v>67</v>
      </c>
      <c r="R325" s="33"/>
      <c r="S325" s="136" t="s">
        <v>68</v>
      </c>
      <c r="T325" s="136" t="s">
        <v>113</v>
      </c>
      <c r="U325" s="240" t="s">
        <v>13</v>
      </c>
      <c r="V325" s="240"/>
    </row>
    <row r="326" ht="14.5" spans="1:22">
      <c r="A326" s="649">
        <v>323</v>
      </c>
      <c r="B326" s="28" t="s">
        <v>64</v>
      </c>
      <c r="C326" s="28" t="s">
        <v>203</v>
      </c>
      <c r="D326" s="651">
        <v>6000043167</v>
      </c>
      <c r="E326" s="28">
        <v>3</v>
      </c>
      <c r="F326" s="28">
        <v>3</v>
      </c>
      <c r="G326" s="28">
        <v>0</v>
      </c>
      <c r="H326" s="78">
        <v>46226</v>
      </c>
      <c r="I326" s="94" t="s">
        <v>14</v>
      </c>
      <c r="J326" s="651" t="s">
        <v>252</v>
      </c>
      <c r="K326" s="522" t="s">
        <v>66</v>
      </c>
      <c r="L326" s="44" t="s">
        <v>66</v>
      </c>
      <c r="M326" s="44" t="s">
        <v>66</v>
      </c>
      <c r="N326" s="45" t="s">
        <v>67</v>
      </c>
      <c r="O326" s="45"/>
      <c r="P326" s="45"/>
      <c r="Q326" s="45" t="s">
        <v>67</v>
      </c>
      <c r="R326" s="45"/>
      <c r="S326" s="28" t="s">
        <v>68</v>
      </c>
      <c r="T326" s="28" t="s">
        <v>66</v>
      </c>
      <c r="U326" s="216" t="s">
        <v>66</v>
      </c>
      <c r="V326" s="216"/>
    </row>
    <row r="327" ht="14.5" spans="1:22">
      <c r="A327" s="649">
        <v>324</v>
      </c>
      <c r="B327" s="28" t="s">
        <v>64</v>
      </c>
      <c r="C327" s="28" t="s">
        <v>203</v>
      </c>
      <c r="D327" s="650">
        <v>6000043167</v>
      </c>
      <c r="E327" s="136">
        <v>1</v>
      </c>
      <c r="F327" s="136">
        <v>0</v>
      </c>
      <c r="G327" s="136">
        <v>1</v>
      </c>
      <c r="H327" s="375">
        <v>46226</v>
      </c>
      <c r="I327" s="218" t="s">
        <v>14</v>
      </c>
      <c r="J327" s="650">
        <v>516300010726731</v>
      </c>
      <c r="K327" s="258" t="s">
        <v>131</v>
      </c>
      <c r="L327" s="47" t="s">
        <v>111</v>
      </c>
      <c r="M327" s="33"/>
      <c r="N327" s="33" t="s">
        <v>67</v>
      </c>
      <c r="O327" s="33"/>
      <c r="P327" s="47" t="s">
        <v>112</v>
      </c>
      <c r="Q327" s="33" t="s">
        <v>67</v>
      </c>
      <c r="R327" s="33"/>
      <c r="S327" s="136" t="s">
        <v>68</v>
      </c>
      <c r="T327" s="136" t="s">
        <v>27</v>
      </c>
      <c r="U327" s="240" t="s">
        <v>29</v>
      </c>
      <c r="V327" s="240"/>
    </row>
    <row r="328" ht="14.5" spans="1:22">
      <c r="A328" s="649">
        <v>325</v>
      </c>
      <c r="B328" s="28" t="s">
        <v>64</v>
      </c>
      <c r="C328" s="28" t="s">
        <v>203</v>
      </c>
      <c r="D328" s="651">
        <v>6000043167</v>
      </c>
      <c r="E328" s="28">
        <v>1</v>
      </c>
      <c r="F328" s="28">
        <v>0</v>
      </c>
      <c r="G328" s="28">
        <v>1</v>
      </c>
      <c r="H328" s="78">
        <v>46226</v>
      </c>
      <c r="I328" s="94" t="s">
        <v>14</v>
      </c>
      <c r="J328" s="651">
        <v>516300010726732</v>
      </c>
      <c r="K328" s="258" t="s">
        <v>212</v>
      </c>
      <c r="L328" s="44" t="s">
        <v>86</v>
      </c>
      <c r="M328" s="45"/>
      <c r="N328" s="45" t="s">
        <v>67</v>
      </c>
      <c r="O328" s="45"/>
      <c r="P328" s="44" t="s">
        <v>122</v>
      </c>
      <c r="Q328" s="45" t="s">
        <v>67</v>
      </c>
      <c r="R328" s="45"/>
      <c r="S328" s="28" t="s">
        <v>68</v>
      </c>
      <c r="T328" s="28" t="s">
        <v>113</v>
      </c>
      <c r="U328" s="216" t="s">
        <v>13</v>
      </c>
      <c r="V328" s="216"/>
    </row>
    <row r="329" ht="14.5" spans="1:22">
      <c r="A329" s="649">
        <v>326</v>
      </c>
      <c r="B329" s="28" t="s">
        <v>64</v>
      </c>
      <c r="C329" s="28" t="s">
        <v>203</v>
      </c>
      <c r="D329" s="650">
        <v>6000043167</v>
      </c>
      <c r="E329" s="136">
        <v>6</v>
      </c>
      <c r="F329" s="136">
        <v>6</v>
      </c>
      <c r="G329" s="136">
        <v>0</v>
      </c>
      <c r="H329" s="375">
        <v>46226</v>
      </c>
      <c r="I329" s="218" t="s">
        <v>14</v>
      </c>
      <c r="J329" s="650" t="s">
        <v>253</v>
      </c>
      <c r="K329" s="555" t="s">
        <v>66</v>
      </c>
      <c r="L329" s="47" t="s">
        <v>66</v>
      </c>
      <c r="M329" s="47" t="s">
        <v>66</v>
      </c>
      <c r="N329" s="33" t="s">
        <v>67</v>
      </c>
      <c r="O329" s="33"/>
      <c r="P329" s="33"/>
      <c r="Q329" s="33" t="s">
        <v>67</v>
      </c>
      <c r="R329" s="33"/>
      <c r="S329" s="136" t="s">
        <v>68</v>
      </c>
      <c r="T329" s="136" t="s">
        <v>66</v>
      </c>
      <c r="U329" s="240" t="s">
        <v>66</v>
      </c>
      <c r="V329" s="240"/>
    </row>
    <row r="330" ht="14.5" spans="1:22">
      <c r="A330" s="649">
        <v>327</v>
      </c>
      <c r="B330" s="28" t="s">
        <v>64</v>
      </c>
      <c r="C330" s="28" t="s">
        <v>203</v>
      </c>
      <c r="D330" s="651">
        <v>6000043167</v>
      </c>
      <c r="E330" s="28">
        <v>1</v>
      </c>
      <c r="F330" s="28">
        <v>0</v>
      </c>
      <c r="G330" s="28">
        <v>1</v>
      </c>
      <c r="H330" s="78">
        <v>46226</v>
      </c>
      <c r="I330" s="94" t="s">
        <v>14</v>
      </c>
      <c r="J330" s="651">
        <v>516300010726739</v>
      </c>
      <c r="K330" s="258" t="s">
        <v>254</v>
      </c>
      <c r="L330" s="44" t="s">
        <v>70</v>
      </c>
      <c r="M330" s="45"/>
      <c r="N330" s="45" t="s">
        <v>67</v>
      </c>
      <c r="O330" s="45"/>
      <c r="P330" s="44" t="s">
        <v>71</v>
      </c>
      <c r="Q330" s="45" t="s">
        <v>67</v>
      </c>
      <c r="R330" s="45"/>
      <c r="S330" s="28" t="s">
        <v>68</v>
      </c>
      <c r="T330" s="28" t="s">
        <v>72</v>
      </c>
      <c r="U330" s="216" t="s">
        <v>13</v>
      </c>
      <c r="V330" s="216"/>
    </row>
    <row r="331" ht="14.5" spans="1:22">
      <c r="A331" s="649">
        <v>328</v>
      </c>
      <c r="B331" s="28" t="s">
        <v>64</v>
      </c>
      <c r="C331" s="28" t="s">
        <v>203</v>
      </c>
      <c r="D331" s="650">
        <v>6000043167</v>
      </c>
      <c r="E331" s="136">
        <v>1</v>
      </c>
      <c r="F331" s="136">
        <v>0</v>
      </c>
      <c r="G331" s="136">
        <v>1</v>
      </c>
      <c r="H331" s="375">
        <v>46226</v>
      </c>
      <c r="I331" s="218" t="s">
        <v>14</v>
      </c>
      <c r="J331" s="650">
        <v>516300010726740</v>
      </c>
      <c r="K331" s="258" t="s">
        <v>212</v>
      </c>
      <c r="L331" s="47" t="s">
        <v>86</v>
      </c>
      <c r="M331" s="33"/>
      <c r="N331" s="33" t="s">
        <v>67</v>
      </c>
      <c r="O331" s="33"/>
      <c r="P331" s="47" t="s">
        <v>122</v>
      </c>
      <c r="Q331" s="33" t="s">
        <v>67</v>
      </c>
      <c r="R331" s="33"/>
      <c r="S331" s="136" t="s">
        <v>68</v>
      </c>
      <c r="T331" s="136" t="s">
        <v>113</v>
      </c>
      <c r="U331" s="240" t="s">
        <v>13</v>
      </c>
      <c r="V331" s="240"/>
    </row>
    <row r="332" ht="14.5" spans="1:22">
      <c r="A332" s="649">
        <v>329</v>
      </c>
      <c r="B332" s="28" t="s">
        <v>64</v>
      </c>
      <c r="C332" s="28" t="s">
        <v>203</v>
      </c>
      <c r="D332" s="651">
        <v>6000043167</v>
      </c>
      <c r="E332" s="28">
        <v>6</v>
      </c>
      <c r="F332" s="28">
        <v>6</v>
      </c>
      <c r="G332" s="28">
        <v>0</v>
      </c>
      <c r="H332" s="78">
        <v>46226</v>
      </c>
      <c r="I332" s="94" t="s">
        <v>14</v>
      </c>
      <c r="J332" s="651" t="s">
        <v>255</v>
      </c>
      <c r="K332" s="522" t="s">
        <v>66</v>
      </c>
      <c r="L332" s="44" t="s">
        <v>66</v>
      </c>
      <c r="M332" s="44" t="s">
        <v>66</v>
      </c>
      <c r="N332" s="45" t="s">
        <v>67</v>
      </c>
      <c r="O332" s="45"/>
      <c r="P332" s="45"/>
      <c r="Q332" s="45" t="s">
        <v>67</v>
      </c>
      <c r="R332" s="45"/>
      <c r="S332" s="28" t="s">
        <v>68</v>
      </c>
      <c r="T332" s="28" t="s">
        <v>66</v>
      </c>
      <c r="U332" s="216" t="s">
        <v>66</v>
      </c>
      <c r="V332" s="216"/>
    </row>
    <row r="333" ht="14.5" spans="1:22">
      <c r="A333" s="649">
        <v>330</v>
      </c>
      <c r="B333" s="28" t="s">
        <v>64</v>
      </c>
      <c r="C333" s="28" t="s">
        <v>203</v>
      </c>
      <c r="D333" s="650">
        <v>6000043167</v>
      </c>
      <c r="E333" s="136">
        <v>1</v>
      </c>
      <c r="F333" s="136">
        <v>0</v>
      </c>
      <c r="G333" s="136">
        <v>1</v>
      </c>
      <c r="H333" s="375">
        <v>46226</v>
      </c>
      <c r="I333" s="218" t="s">
        <v>14</v>
      </c>
      <c r="J333" s="650">
        <v>516300010726747</v>
      </c>
      <c r="K333" s="258" t="s">
        <v>212</v>
      </c>
      <c r="L333" s="47" t="s">
        <v>86</v>
      </c>
      <c r="M333" s="33"/>
      <c r="N333" s="33" t="s">
        <v>67</v>
      </c>
      <c r="O333" s="33"/>
      <c r="P333" s="47" t="s">
        <v>122</v>
      </c>
      <c r="Q333" s="33" t="s">
        <v>67</v>
      </c>
      <c r="R333" s="33"/>
      <c r="S333" s="136" t="s">
        <v>68</v>
      </c>
      <c r="T333" s="136" t="s">
        <v>113</v>
      </c>
      <c r="U333" s="240" t="s">
        <v>13</v>
      </c>
      <c r="V333" s="240"/>
    </row>
    <row r="334" ht="14.5" spans="1:22">
      <c r="A334" s="649">
        <v>331</v>
      </c>
      <c r="B334" s="28" t="s">
        <v>64</v>
      </c>
      <c r="C334" s="28" t="s">
        <v>203</v>
      </c>
      <c r="D334" s="651">
        <v>6000043167</v>
      </c>
      <c r="E334" s="28">
        <v>3</v>
      </c>
      <c r="F334" s="28">
        <v>3</v>
      </c>
      <c r="G334" s="28">
        <v>0</v>
      </c>
      <c r="H334" s="78">
        <v>46226</v>
      </c>
      <c r="I334" s="94" t="s">
        <v>14</v>
      </c>
      <c r="J334" s="651" t="s">
        <v>256</v>
      </c>
      <c r="K334" s="522" t="s">
        <v>66</v>
      </c>
      <c r="L334" s="44" t="s">
        <v>66</v>
      </c>
      <c r="M334" s="44" t="s">
        <v>66</v>
      </c>
      <c r="N334" s="45" t="s">
        <v>67</v>
      </c>
      <c r="O334" s="45"/>
      <c r="P334" s="45"/>
      <c r="Q334" s="45" t="s">
        <v>67</v>
      </c>
      <c r="R334" s="45"/>
      <c r="S334" s="28" t="s">
        <v>68</v>
      </c>
      <c r="T334" s="28" t="s">
        <v>66</v>
      </c>
      <c r="U334" s="216" t="s">
        <v>66</v>
      </c>
      <c r="V334" s="216"/>
    </row>
    <row r="335" ht="14.5" spans="1:22">
      <c r="A335" s="649">
        <v>332</v>
      </c>
      <c r="B335" s="28" t="s">
        <v>64</v>
      </c>
      <c r="C335" s="28" t="s">
        <v>240</v>
      </c>
      <c r="D335" s="650">
        <v>6000043167</v>
      </c>
      <c r="E335" s="136">
        <v>7</v>
      </c>
      <c r="F335" s="136">
        <v>7</v>
      </c>
      <c r="G335" s="136">
        <v>0</v>
      </c>
      <c r="H335" s="375">
        <v>46227</v>
      </c>
      <c r="I335" s="218" t="s">
        <v>14</v>
      </c>
      <c r="J335" s="650" t="s">
        <v>257</v>
      </c>
      <c r="K335" s="555" t="s">
        <v>66</v>
      </c>
      <c r="L335" s="47" t="s">
        <v>66</v>
      </c>
      <c r="M335" s="47" t="s">
        <v>66</v>
      </c>
      <c r="N335" s="33" t="s">
        <v>67</v>
      </c>
      <c r="O335" s="33"/>
      <c r="P335" s="33"/>
      <c r="Q335" s="33" t="s">
        <v>67</v>
      </c>
      <c r="R335" s="33"/>
      <c r="S335" s="136" t="s">
        <v>68</v>
      </c>
      <c r="T335" s="136" t="s">
        <v>66</v>
      </c>
      <c r="U335" s="240" t="s">
        <v>66</v>
      </c>
      <c r="V335" s="240"/>
    </row>
    <row r="336" ht="14.5" spans="1:22">
      <c r="A336" s="649">
        <v>333</v>
      </c>
      <c r="B336" s="28" t="s">
        <v>64</v>
      </c>
      <c r="C336" s="28" t="s">
        <v>240</v>
      </c>
      <c r="D336" s="651">
        <v>6000043167</v>
      </c>
      <c r="E336" s="28">
        <v>1</v>
      </c>
      <c r="F336" s="28">
        <v>0</v>
      </c>
      <c r="G336" s="28">
        <v>1</v>
      </c>
      <c r="H336" s="78">
        <v>46227</v>
      </c>
      <c r="I336" s="94" t="s">
        <v>14</v>
      </c>
      <c r="J336" s="651">
        <v>516300010726758</v>
      </c>
      <c r="K336" s="258" t="s">
        <v>258</v>
      </c>
      <c r="L336" s="44" t="s">
        <v>111</v>
      </c>
      <c r="M336" s="45"/>
      <c r="N336" s="45" t="s">
        <v>67</v>
      </c>
      <c r="O336" s="45"/>
      <c r="P336" s="44" t="s">
        <v>112</v>
      </c>
      <c r="Q336" s="45" t="s">
        <v>67</v>
      </c>
      <c r="R336" s="45"/>
      <c r="S336" s="28" t="s">
        <v>68</v>
      </c>
      <c r="T336" s="28" t="s">
        <v>259</v>
      </c>
      <c r="U336" s="216" t="s">
        <v>29</v>
      </c>
      <c r="V336" s="216"/>
    </row>
    <row r="337" ht="14.5" spans="1:22">
      <c r="A337" s="649">
        <v>334</v>
      </c>
      <c r="B337" s="28" t="s">
        <v>64</v>
      </c>
      <c r="C337" s="28" t="s">
        <v>240</v>
      </c>
      <c r="D337" s="650">
        <v>6000043167</v>
      </c>
      <c r="E337" s="136">
        <v>1</v>
      </c>
      <c r="F337" s="136">
        <v>1</v>
      </c>
      <c r="G337" s="136">
        <v>0</v>
      </c>
      <c r="H337" s="375">
        <v>46227</v>
      </c>
      <c r="I337" s="218" t="s">
        <v>14</v>
      </c>
      <c r="J337" s="650">
        <v>516300010726759</v>
      </c>
      <c r="K337" s="555" t="s">
        <v>66</v>
      </c>
      <c r="L337" s="47" t="s">
        <v>66</v>
      </c>
      <c r="M337" s="47" t="s">
        <v>66</v>
      </c>
      <c r="N337" s="33" t="s">
        <v>67</v>
      </c>
      <c r="O337" s="33"/>
      <c r="P337" s="33"/>
      <c r="Q337" s="33" t="s">
        <v>67</v>
      </c>
      <c r="R337" s="33"/>
      <c r="S337" s="136" t="s">
        <v>68</v>
      </c>
      <c r="T337" s="136" t="s">
        <v>66</v>
      </c>
      <c r="U337" s="240" t="s">
        <v>66</v>
      </c>
      <c r="V337" s="240"/>
    </row>
    <row r="338" ht="14.5" spans="1:22">
      <c r="A338" s="649">
        <v>335</v>
      </c>
      <c r="B338" s="28" t="s">
        <v>64</v>
      </c>
      <c r="C338" s="28" t="s">
        <v>240</v>
      </c>
      <c r="D338" s="651">
        <v>6000043167</v>
      </c>
      <c r="E338" s="28">
        <v>1</v>
      </c>
      <c r="F338" s="28">
        <v>0</v>
      </c>
      <c r="G338" s="28">
        <v>1</v>
      </c>
      <c r="H338" s="78">
        <v>46227</v>
      </c>
      <c r="I338" s="94" t="s">
        <v>14</v>
      </c>
      <c r="J338" s="651">
        <v>516300010726760</v>
      </c>
      <c r="K338" s="258" t="s">
        <v>131</v>
      </c>
      <c r="L338" s="44" t="s">
        <v>111</v>
      </c>
      <c r="M338" s="45"/>
      <c r="N338" s="45" t="s">
        <v>67</v>
      </c>
      <c r="O338" s="45"/>
      <c r="P338" s="44" t="s">
        <v>112</v>
      </c>
      <c r="Q338" s="45" t="s">
        <v>67</v>
      </c>
      <c r="R338" s="45"/>
      <c r="S338" s="28" t="s">
        <v>68</v>
      </c>
      <c r="T338" s="28" t="s">
        <v>27</v>
      </c>
      <c r="U338" s="216" t="s">
        <v>29</v>
      </c>
      <c r="V338" s="216"/>
    </row>
    <row r="339" ht="14.5" spans="1:22">
      <c r="A339" s="649">
        <v>336</v>
      </c>
      <c r="B339" s="28" t="s">
        <v>64</v>
      </c>
      <c r="C339" s="28" t="s">
        <v>240</v>
      </c>
      <c r="D339" s="650">
        <v>6000043167</v>
      </c>
      <c r="E339" s="136">
        <v>1</v>
      </c>
      <c r="F339" s="136">
        <v>1</v>
      </c>
      <c r="G339" s="136">
        <v>0</v>
      </c>
      <c r="H339" s="375">
        <v>46227</v>
      </c>
      <c r="I339" s="218" t="s">
        <v>14</v>
      </c>
      <c r="J339" s="650">
        <v>516300010726761</v>
      </c>
      <c r="K339" s="555" t="s">
        <v>66</v>
      </c>
      <c r="L339" s="47" t="s">
        <v>66</v>
      </c>
      <c r="M339" s="47" t="s">
        <v>66</v>
      </c>
      <c r="N339" s="33" t="s">
        <v>67</v>
      </c>
      <c r="O339" s="33"/>
      <c r="P339" s="33"/>
      <c r="Q339" s="33" t="s">
        <v>67</v>
      </c>
      <c r="R339" s="33"/>
      <c r="S339" s="136" t="s">
        <v>68</v>
      </c>
      <c r="T339" s="136" t="s">
        <v>66</v>
      </c>
      <c r="U339" s="240" t="s">
        <v>66</v>
      </c>
      <c r="V339" s="240"/>
    </row>
    <row r="340" ht="14.5" spans="1:22">
      <c r="A340" s="649">
        <v>337</v>
      </c>
      <c r="B340" s="28" t="s">
        <v>64</v>
      </c>
      <c r="C340" s="28" t="s">
        <v>240</v>
      </c>
      <c r="D340" s="651">
        <v>6000043167</v>
      </c>
      <c r="E340" s="28">
        <v>1</v>
      </c>
      <c r="F340" s="28">
        <v>0</v>
      </c>
      <c r="G340" s="28">
        <v>1</v>
      </c>
      <c r="H340" s="78">
        <v>46227</v>
      </c>
      <c r="I340" s="94" t="s">
        <v>14</v>
      </c>
      <c r="J340" s="651">
        <v>516300010726762</v>
      </c>
      <c r="K340" s="258" t="s">
        <v>110</v>
      </c>
      <c r="L340" s="44" t="s">
        <v>86</v>
      </c>
      <c r="M340" s="45"/>
      <c r="N340" s="45" t="s">
        <v>67</v>
      </c>
      <c r="O340" s="45"/>
      <c r="P340" s="44" t="s">
        <v>122</v>
      </c>
      <c r="Q340" s="45" t="s">
        <v>67</v>
      </c>
      <c r="R340" s="45"/>
      <c r="S340" s="28" t="s">
        <v>68</v>
      </c>
      <c r="T340" s="28" t="s">
        <v>113</v>
      </c>
      <c r="U340" s="216" t="s">
        <v>13</v>
      </c>
      <c r="V340" s="216"/>
    </row>
    <row r="341" ht="14.5" spans="1:22">
      <c r="A341" s="649">
        <v>338</v>
      </c>
      <c r="B341" s="28" t="s">
        <v>64</v>
      </c>
      <c r="C341" s="28" t="s">
        <v>240</v>
      </c>
      <c r="D341" s="650">
        <v>6000043167</v>
      </c>
      <c r="E341" s="136">
        <v>1</v>
      </c>
      <c r="F341" s="136">
        <v>0</v>
      </c>
      <c r="G341" s="136">
        <v>1</v>
      </c>
      <c r="H341" s="375">
        <v>46227</v>
      </c>
      <c r="I341" s="218" t="s">
        <v>14</v>
      </c>
      <c r="J341" s="650">
        <v>516300010726762</v>
      </c>
      <c r="K341" s="258" t="s">
        <v>131</v>
      </c>
      <c r="L341" s="47" t="s">
        <v>111</v>
      </c>
      <c r="M341" s="33"/>
      <c r="N341" s="33" t="s">
        <v>67</v>
      </c>
      <c r="O341" s="33"/>
      <c r="P341" s="47" t="s">
        <v>112</v>
      </c>
      <c r="Q341" s="33" t="s">
        <v>67</v>
      </c>
      <c r="R341" s="33"/>
      <c r="S341" s="136" t="s">
        <v>68</v>
      </c>
      <c r="T341" s="136" t="s">
        <v>27</v>
      </c>
      <c r="U341" s="240" t="s">
        <v>29</v>
      </c>
      <c r="V341" s="240"/>
    </row>
    <row r="342" ht="14.5" spans="1:22">
      <c r="A342" s="649">
        <v>339</v>
      </c>
      <c r="B342" s="28" t="s">
        <v>64</v>
      </c>
      <c r="C342" s="28" t="s">
        <v>240</v>
      </c>
      <c r="D342" s="651">
        <v>6000043167</v>
      </c>
      <c r="E342" s="28">
        <v>2</v>
      </c>
      <c r="F342" s="28">
        <v>2</v>
      </c>
      <c r="G342" s="28">
        <v>0</v>
      </c>
      <c r="H342" s="78">
        <v>46227</v>
      </c>
      <c r="I342" s="94" t="s">
        <v>14</v>
      </c>
      <c r="J342" s="651" t="s">
        <v>260</v>
      </c>
      <c r="K342" s="522" t="s">
        <v>66</v>
      </c>
      <c r="L342" s="44" t="s">
        <v>66</v>
      </c>
      <c r="M342" s="44" t="s">
        <v>66</v>
      </c>
      <c r="N342" s="45" t="s">
        <v>67</v>
      </c>
      <c r="O342" s="45"/>
      <c r="P342" s="45"/>
      <c r="Q342" s="45" t="s">
        <v>67</v>
      </c>
      <c r="R342" s="45"/>
      <c r="S342" s="28" t="s">
        <v>68</v>
      </c>
      <c r="T342" s="28" t="s">
        <v>66</v>
      </c>
      <c r="U342" s="216" t="s">
        <v>66</v>
      </c>
      <c r="V342" s="216"/>
    </row>
    <row r="343" ht="14.5" spans="1:22">
      <c r="A343" s="649">
        <v>340</v>
      </c>
      <c r="B343" s="28" t="s">
        <v>64</v>
      </c>
      <c r="C343" s="28" t="s">
        <v>240</v>
      </c>
      <c r="D343" s="650">
        <v>6000043167</v>
      </c>
      <c r="E343" s="136">
        <v>1</v>
      </c>
      <c r="F343" s="136">
        <v>0</v>
      </c>
      <c r="G343" s="136">
        <v>1</v>
      </c>
      <c r="H343" s="375">
        <v>46227</v>
      </c>
      <c r="I343" s="218" t="s">
        <v>14</v>
      </c>
      <c r="J343" s="650">
        <v>516300010726765</v>
      </c>
      <c r="K343" s="258" t="s">
        <v>261</v>
      </c>
      <c r="L343" s="47" t="s">
        <v>70</v>
      </c>
      <c r="M343" s="33"/>
      <c r="N343" s="33" t="s">
        <v>67</v>
      </c>
      <c r="O343" s="33"/>
      <c r="P343" s="47" t="s">
        <v>71</v>
      </c>
      <c r="Q343" s="33" t="s">
        <v>67</v>
      </c>
      <c r="R343" s="33"/>
      <c r="S343" s="136" t="s">
        <v>68</v>
      </c>
      <c r="T343" s="136" t="s">
        <v>72</v>
      </c>
      <c r="U343" s="240" t="s">
        <v>13</v>
      </c>
      <c r="V343" s="240"/>
    </row>
    <row r="344" ht="14.5" spans="1:22">
      <c r="A344" s="649">
        <v>341</v>
      </c>
      <c r="B344" s="28" t="s">
        <v>64</v>
      </c>
      <c r="C344" s="28" t="s">
        <v>240</v>
      </c>
      <c r="D344" s="651">
        <v>6000043167</v>
      </c>
      <c r="E344" s="28">
        <v>2</v>
      </c>
      <c r="F344" s="28">
        <v>2</v>
      </c>
      <c r="G344" s="28">
        <v>0</v>
      </c>
      <c r="H344" s="78">
        <v>46227</v>
      </c>
      <c r="I344" s="94" t="s">
        <v>14</v>
      </c>
      <c r="J344" s="651" t="s">
        <v>262</v>
      </c>
      <c r="K344" s="522" t="s">
        <v>66</v>
      </c>
      <c r="L344" s="44" t="s">
        <v>66</v>
      </c>
      <c r="M344" s="44" t="s">
        <v>66</v>
      </c>
      <c r="N344" s="45" t="s">
        <v>67</v>
      </c>
      <c r="O344" s="45"/>
      <c r="P344" s="45"/>
      <c r="Q344" s="45" t="s">
        <v>67</v>
      </c>
      <c r="R344" s="45"/>
      <c r="S344" s="28" t="s">
        <v>68</v>
      </c>
      <c r="T344" s="28" t="s">
        <v>66</v>
      </c>
      <c r="U344" s="216" t="s">
        <v>66</v>
      </c>
      <c r="V344" s="216"/>
    </row>
    <row r="345" ht="14.5" spans="1:22">
      <c r="A345" s="649">
        <v>342</v>
      </c>
      <c r="B345" s="28" t="s">
        <v>64</v>
      </c>
      <c r="C345" s="28" t="s">
        <v>240</v>
      </c>
      <c r="D345" s="650">
        <v>6000043167</v>
      </c>
      <c r="E345" s="136">
        <v>1</v>
      </c>
      <c r="F345" s="136">
        <v>0</v>
      </c>
      <c r="G345" s="136">
        <v>1</v>
      </c>
      <c r="H345" s="375">
        <v>46227</v>
      </c>
      <c r="I345" s="218" t="s">
        <v>14</v>
      </c>
      <c r="J345" s="650">
        <v>516300010726768</v>
      </c>
      <c r="K345" s="258" t="s">
        <v>137</v>
      </c>
      <c r="L345" s="47" t="s">
        <v>86</v>
      </c>
      <c r="M345" s="33"/>
      <c r="N345" s="33" t="s">
        <v>67</v>
      </c>
      <c r="O345" s="33"/>
      <c r="P345" s="47" t="s">
        <v>122</v>
      </c>
      <c r="Q345" s="33" t="s">
        <v>67</v>
      </c>
      <c r="R345" s="33"/>
      <c r="S345" s="136" t="s">
        <v>68</v>
      </c>
      <c r="T345" s="136" t="s">
        <v>113</v>
      </c>
      <c r="U345" s="240" t="s">
        <v>13</v>
      </c>
      <c r="V345" s="240"/>
    </row>
    <row r="346" ht="14.5" spans="1:22">
      <c r="A346" s="649">
        <v>343</v>
      </c>
      <c r="B346" s="28" t="s">
        <v>64</v>
      </c>
      <c r="C346" s="28" t="s">
        <v>240</v>
      </c>
      <c r="D346" s="651">
        <v>6000043167</v>
      </c>
      <c r="E346" s="28">
        <v>2</v>
      </c>
      <c r="F346" s="28">
        <v>2</v>
      </c>
      <c r="G346" s="28">
        <v>0</v>
      </c>
      <c r="H346" s="78">
        <v>46227</v>
      </c>
      <c r="I346" s="94" t="s">
        <v>14</v>
      </c>
      <c r="J346" s="651" t="s">
        <v>263</v>
      </c>
      <c r="K346" s="522" t="s">
        <v>66</v>
      </c>
      <c r="L346" s="44" t="s">
        <v>66</v>
      </c>
      <c r="M346" s="44" t="s">
        <v>66</v>
      </c>
      <c r="N346" s="45" t="s">
        <v>67</v>
      </c>
      <c r="O346" s="45"/>
      <c r="P346" s="45"/>
      <c r="Q346" s="45" t="s">
        <v>67</v>
      </c>
      <c r="R346" s="45"/>
      <c r="S346" s="28" t="s">
        <v>68</v>
      </c>
      <c r="T346" s="28" t="s">
        <v>66</v>
      </c>
      <c r="U346" s="216" t="s">
        <v>66</v>
      </c>
      <c r="V346" s="216"/>
    </row>
    <row r="347" ht="14.5" spans="1:22">
      <c r="A347" s="649">
        <v>344</v>
      </c>
      <c r="B347" s="28" t="s">
        <v>64</v>
      </c>
      <c r="C347" s="28" t="s">
        <v>240</v>
      </c>
      <c r="D347" s="650">
        <v>6000043167</v>
      </c>
      <c r="E347" s="136">
        <v>1</v>
      </c>
      <c r="F347" s="136">
        <v>0</v>
      </c>
      <c r="G347" s="136">
        <v>1</v>
      </c>
      <c r="H347" s="375">
        <v>46227</v>
      </c>
      <c r="I347" s="218" t="s">
        <v>14</v>
      </c>
      <c r="J347" s="650">
        <v>516300010726771</v>
      </c>
      <c r="K347" s="258" t="s">
        <v>96</v>
      </c>
      <c r="L347" s="47" t="s">
        <v>94</v>
      </c>
      <c r="M347" s="33"/>
      <c r="N347" s="33" t="s">
        <v>67</v>
      </c>
      <c r="O347" s="33"/>
      <c r="P347" s="47" t="s">
        <v>95</v>
      </c>
      <c r="Q347" s="33" t="s">
        <v>67</v>
      </c>
      <c r="R347" s="33"/>
      <c r="S347" s="136" t="s">
        <v>68</v>
      </c>
      <c r="T347" s="136" t="s">
        <v>26</v>
      </c>
      <c r="U347" s="240" t="s">
        <v>29</v>
      </c>
      <c r="V347" s="240"/>
    </row>
    <row r="348" ht="14.5" spans="1:22">
      <c r="A348" s="649">
        <v>345</v>
      </c>
      <c r="B348" s="28" t="s">
        <v>64</v>
      </c>
      <c r="C348" s="28" t="s">
        <v>240</v>
      </c>
      <c r="D348" s="651">
        <v>6000043167</v>
      </c>
      <c r="E348" s="28">
        <v>10</v>
      </c>
      <c r="F348" s="28">
        <v>10</v>
      </c>
      <c r="G348" s="28">
        <v>0</v>
      </c>
      <c r="H348" s="78">
        <v>46227</v>
      </c>
      <c r="I348" s="94" t="s">
        <v>14</v>
      </c>
      <c r="J348" s="651" t="s">
        <v>264</v>
      </c>
      <c r="K348" s="522" t="s">
        <v>66</v>
      </c>
      <c r="L348" s="44" t="s">
        <v>66</v>
      </c>
      <c r="M348" s="44" t="s">
        <v>66</v>
      </c>
      <c r="N348" s="45" t="s">
        <v>67</v>
      </c>
      <c r="O348" s="45"/>
      <c r="P348" s="45"/>
      <c r="Q348" s="45" t="s">
        <v>67</v>
      </c>
      <c r="R348" s="45"/>
      <c r="S348" s="28" t="s">
        <v>68</v>
      </c>
      <c r="T348" s="28" t="s">
        <v>66</v>
      </c>
      <c r="U348" s="216" t="s">
        <v>66</v>
      </c>
      <c r="V348" s="216"/>
    </row>
    <row r="349" ht="14.5" spans="1:22">
      <c r="A349" s="649">
        <v>346</v>
      </c>
      <c r="B349" s="28" t="s">
        <v>64</v>
      </c>
      <c r="C349" s="28" t="s">
        <v>240</v>
      </c>
      <c r="D349" s="650">
        <v>6000043167</v>
      </c>
      <c r="E349" s="136">
        <v>1</v>
      </c>
      <c r="F349" s="136">
        <v>0</v>
      </c>
      <c r="G349" s="136">
        <v>1</v>
      </c>
      <c r="H349" s="375">
        <v>46227</v>
      </c>
      <c r="I349" s="218" t="s">
        <v>14</v>
      </c>
      <c r="J349" s="650">
        <v>516300010726782</v>
      </c>
      <c r="K349" s="258" t="s">
        <v>131</v>
      </c>
      <c r="L349" s="47" t="s">
        <v>111</v>
      </c>
      <c r="M349" s="33"/>
      <c r="N349" s="33" t="s">
        <v>67</v>
      </c>
      <c r="O349" s="33"/>
      <c r="P349" s="47" t="s">
        <v>112</v>
      </c>
      <c r="Q349" s="33" t="s">
        <v>67</v>
      </c>
      <c r="R349" s="33"/>
      <c r="S349" s="136" t="s">
        <v>68</v>
      </c>
      <c r="T349" s="136" t="s">
        <v>27</v>
      </c>
      <c r="U349" s="240" t="s">
        <v>29</v>
      </c>
      <c r="V349" s="240"/>
    </row>
    <row r="350" ht="14.5" spans="1:22">
      <c r="A350" s="649">
        <v>347</v>
      </c>
      <c r="B350" s="28" t="s">
        <v>64</v>
      </c>
      <c r="C350" s="28" t="s">
        <v>240</v>
      </c>
      <c r="D350" s="651">
        <v>6000043167</v>
      </c>
      <c r="E350" s="28">
        <v>1</v>
      </c>
      <c r="F350" s="28">
        <v>1</v>
      </c>
      <c r="G350" s="28">
        <v>0</v>
      </c>
      <c r="H350" s="78">
        <v>46227</v>
      </c>
      <c r="I350" s="94" t="s">
        <v>14</v>
      </c>
      <c r="J350" s="651">
        <v>516300010726783</v>
      </c>
      <c r="K350" s="522" t="s">
        <v>66</v>
      </c>
      <c r="L350" s="44" t="s">
        <v>66</v>
      </c>
      <c r="M350" s="44" t="s">
        <v>66</v>
      </c>
      <c r="N350" s="45" t="s">
        <v>67</v>
      </c>
      <c r="O350" s="45"/>
      <c r="P350" s="45"/>
      <c r="Q350" s="45" t="s">
        <v>67</v>
      </c>
      <c r="R350" s="45"/>
      <c r="S350" s="28" t="s">
        <v>68</v>
      </c>
      <c r="T350" s="28" t="s">
        <v>66</v>
      </c>
      <c r="U350" s="216" t="s">
        <v>66</v>
      </c>
      <c r="V350" s="216"/>
    </row>
    <row r="351" ht="14.5" spans="1:22">
      <c r="A351" s="649">
        <v>348</v>
      </c>
      <c r="B351" s="28" t="s">
        <v>64</v>
      </c>
      <c r="C351" s="28" t="s">
        <v>203</v>
      </c>
      <c r="D351" s="650">
        <v>6000043167</v>
      </c>
      <c r="E351" s="136">
        <v>9</v>
      </c>
      <c r="F351" s="136">
        <v>9</v>
      </c>
      <c r="G351" s="136">
        <v>0</v>
      </c>
      <c r="H351" s="375">
        <v>46228</v>
      </c>
      <c r="I351" s="218" t="s">
        <v>14</v>
      </c>
      <c r="J351" s="650" t="s">
        <v>265</v>
      </c>
      <c r="K351" s="555" t="s">
        <v>66</v>
      </c>
      <c r="L351" s="47" t="s">
        <v>66</v>
      </c>
      <c r="M351" s="47" t="s">
        <v>66</v>
      </c>
      <c r="N351" s="33" t="s">
        <v>67</v>
      </c>
      <c r="O351" s="33"/>
      <c r="P351" s="33"/>
      <c r="Q351" s="33" t="s">
        <v>67</v>
      </c>
      <c r="R351" s="33"/>
      <c r="S351" s="136" t="s">
        <v>68</v>
      </c>
      <c r="T351" s="136" t="s">
        <v>66</v>
      </c>
      <c r="U351" s="240" t="s">
        <v>66</v>
      </c>
      <c r="V351" s="240"/>
    </row>
    <row r="352" ht="14.5" spans="1:22">
      <c r="A352" s="649">
        <v>349</v>
      </c>
      <c r="B352" s="28" t="s">
        <v>64</v>
      </c>
      <c r="C352" s="28" t="s">
        <v>203</v>
      </c>
      <c r="D352" s="651">
        <v>6000043167</v>
      </c>
      <c r="E352" s="28">
        <v>1</v>
      </c>
      <c r="F352" s="28">
        <v>0</v>
      </c>
      <c r="G352" s="28">
        <v>1</v>
      </c>
      <c r="H352" s="78">
        <v>46228</v>
      </c>
      <c r="I352" s="94" t="s">
        <v>14</v>
      </c>
      <c r="J352" s="651">
        <v>516300010726793</v>
      </c>
      <c r="K352" s="258" t="s">
        <v>96</v>
      </c>
      <c r="L352" s="44" t="s">
        <v>94</v>
      </c>
      <c r="M352" s="45"/>
      <c r="N352" s="45" t="s">
        <v>67</v>
      </c>
      <c r="O352" s="45"/>
      <c r="P352" s="44" t="s">
        <v>95</v>
      </c>
      <c r="Q352" s="45" t="s">
        <v>67</v>
      </c>
      <c r="R352" s="45"/>
      <c r="S352" s="28" t="s">
        <v>68</v>
      </c>
      <c r="T352" s="28" t="s">
        <v>26</v>
      </c>
      <c r="U352" s="216" t="s">
        <v>29</v>
      </c>
      <c r="V352" s="216"/>
    </row>
    <row r="353" ht="14.5" spans="1:22">
      <c r="A353" s="649">
        <v>350</v>
      </c>
      <c r="B353" s="28" t="s">
        <v>64</v>
      </c>
      <c r="C353" s="28" t="s">
        <v>203</v>
      </c>
      <c r="D353" s="650">
        <v>6000043167</v>
      </c>
      <c r="E353" s="136">
        <v>1</v>
      </c>
      <c r="F353" s="136">
        <v>0</v>
      </c>
      <c r="G353" s="136">
        <v>1</v>
      </c>
      <c r="H353" s="375">
        <v>46228</v>
      </c>
      <c r="I353" s="218" t="s">
        <v>14</v>
      </c>
      <c r="J353" s="650">
        <v>516300010726794</v>
      </c>
      <c r="K353" s="258" t="s">
        <v>96</v>
      </c>
      <c r="L353" s="47" t="s">
        <v>94</v>
      </c>
      <c r="M353" s="33"/>
      <c r="N353" s="33" t="s">
        <v>67</v>
      </c>
      <c r="O353" s="33"/>
      <c r="P353" s="47" t="s">
        <v>95</v>
      </c>
      <c r="Q353" s="33" t="s">
        <v>67</v>
      </c>
      <c r="R353" s="33"/>
      <c r="S353" s="136" t="s">
        <v>68</v>
      </c>
      <c r="T353" s="136" t="s">
        <v>26</v>
      </c>
      <c r="U353" s="240" t="s">
        <v>29</v>
      </c>
      <c r="V353" s="240"/>
    </row>
    <row r="354" ht="14.5" spans="1:22">
      <c r="A354" s="649">
        <v>351</v>
      </c>
      <c r="B354" s="28" t="s">
        <v>64</v>
      </c>
      <c r="C354" s="28" t="s">
        <v>203</v>
      </c>
      <c r="D354" s="651">
        <v>6000043167</v>
      </c>
      <c r="E354" s="28">
        <v>1</v>
      </c>
      <c r="F354" s="28">
        <v>0</v>
      </c>
      <c r="G354" s="28">
        <v>1</v>
      </c>
      <c r="H354" s="78">
        <v>46228</v>
      </c>
      <c r="I354" s="94" t="s">
        <v>14</v>
      </c>
      <c r="J354" s="651">
        <v>516300010726795</v>
      </c>
      <c r="K354" s="258" t="s">
        <v>131</v>
      </c>
      <c r="L354" s="44" t="s">
        <v>111</v>
      </c>
      <c r="M354" s="45"/>
      <c r="N354" s="45" t="s">
        <v>67</v>
      </c>
      <c r="O354" s="45"/>
      <c r="P354" s="44" t="s">
        <v>112</v>
      </c>
      <c r="Q354" s="45" t="s">
        <v>67</v>
      </c>
      <c r="R354" s="45"/>
      <c r="S354" s="28" t="s">
        <v>68</v>
      </c>
      <c r="T354" s="28" t="s">
        <v>27</v>
      </c>
      <c r="U354" s="216" t="s">
        <v>29</v>
      </c>
      <c r="V354" s="216"/>
    </row>
    <row r="355" ht="14.5" spans="1:22">
      <c r="A355" s="649">
        <v>352</v>
      </c>
      <c r="B355" s="28" t="s">
        <v>64</v>
      </c>
      <c r="C355" s="28" t="s">
        <v>203</v>
      </c>
      <c r="D355" s="650">
        <v>6000043167</v>
      </c>
      <c r="E355" s="136">
        <v>1</v>
      </c>
      <c r="F355" s="136">
        <v>0</v>
      </c>
      <c r="G355" s="136">
        <v>1</v>
      </c>
      <c r="H355" s="375">
        <v>46228</v>
      </c>
      <c r="I355" s="218" t="s">
        <v>14</v>
      </c>
      <c r="J355" s="650">
        <v>516300010726796</v>
      </c>
      <c r="K355" s="258" t="s">
        <v>96</v>
      </c>
      <c r="L355" s="47" t="s">
        <v>94</v>
      </c>
      <c r="M355" s="33"/>
      <c r="N355" s="33" t="s">
        <v>67</v>
      </c>
      <c r="O355" s="33"/>
      <c r="P355" s="47" t="s">
        <v>95</v>
      </c>
      <c r="Q355" s="33" t="s">
        <v>67</v>
      </c>
      <c r="R355" s="33"/>
      <c r="S355" s="136" t="s">
        <v>68</v>
      </c>
      <c r="T355" s="136" t="s">
        <v>26</v>
      </c>
      <c r="U355" s="240" t="s">
        <v>29</v>
      </c>
      <c r="V355" s="240"/>
    </row>
    <row r="356" ht="14.5" spans="1:22">
      <c r="A356" s="649">
        <v>353</v>
      </c>
      <c r="B356" s="28" t="s">
        <v>64</v>
      </c>
      <c r="C356" s="28" t="s">
        <v>203</v>
      </c>
      <c r="D356" s="651">
        <v>6000043167</v>
      </c>
      <c r="E356" s="28">
        <v>3</v>
      </c>
      <c r="F356" s="28">
        <v>3</v>
      </c>
      <c r="G356" s="28">
        <v>0</v>
      </c>
      <c r="H356" s="78">
        <v>46228</v>
      </c>
      <c r="I356" s="94" t="s">
        <v>14</v>
      </c>
      <c r="J356" s="651" t="s">
        <v>266</v>
      </c>
      <c r="K356" s="522" t="s">
        <v>66</v>
      </c>
      <c r="L356" s="44" t="s">
        <v>66</v>
      </c>
      <c r="M356" s="44" t="s">
        <v>66</v>
      </c>
      <c r="N356" s="45" t="s">
        <v>67</v>
      </c>
      <c r="O356" s="45"/>
      <c r="P356" s="45"/>
      <c r="Q356" s="45" t="s">
        <v>67</v>
      </c>
      <c r="R356" s="45"/>
      <c r="S356" s="28" t="s">
        <v>68</v>
      </c>
      <c r="T356" s="28" t="s">
        <v>66</v>
      </c>
      <c r="U356" s="216" t="s">
        <v>66</v>
      </c>
      <c r="V356" s="216"/>
    </row>
    <row r="357" ht="14.5" spans="1:22">
      <c r="A357" s="649">
        <v>354</v>
      </c>
      <c r="B357" s="28" t="s">
        <v>64</v>
      </c>
      <c r="C357" s="28" t="s">
        <v>203</v>
      </c>
      <c r="D357" s="650">
        <v>6000043167</v>
      </c>
      <c r="E357" s="136">
        <v>1</v>
      </c>
      <c r="F357" s="136">
        <v>0</v>
      </c>
      <c r="G357" s="136">
        <v>1</v>
      </c>
      <c r="H357" s="375">
        <v>46228</v>
      </c>
      <c r="I357" s="218" t="s">
        <v>14</v>
      </c>
      <c r="J357" s="650">
        <v>516300010726800</v>
      </c>
      <c r="K357" s="258" t="s">
        <v>96</v>
      </c>
      <c r="L357" s="47" t="s">
        <v>94</v>
      </c>
      <c r="M357" s="33"/>
      <c r="N357" s="33" t="s">
        <v>67</v>
      </c>
      <c r="O357" s="33"/>
      <c r="P357" s="47" t="s">
        <v>95</v>
      </c>
      <c r="Q357" s="33" t="s">
        <v>67</v>
      </c>
      <c r="R357" s="33"/>
      <c r="S357" s="136" t="s">
        <v>68</v>
      </c>
      <c r="T357" s="136" t="s">
        <v>26</v>
      </c>
      <c r="U357" s="240" t="s">
        <v>29</v>
      </c>
      <c r="V357" s="240"/>
    </row>
    <row r="358" ht="14.5" spans="1:22">
      <c r="A358" s="649">
        <v>355</v>
      </c>
      <c r="B358" s="28" t="s">
        <v>64</v>
      </c>
      <c r="C358" s="28" t="s">
        <v>203</v>
      </c>
      <c r="D358" s="651">
        <v>6000043167</v>
      </c>
      <c r="E358" s="28">
        <v>1</v>
      </c>
      <c r="F358" s="28">
        <v>1</v>
      </c>
      <c r="G358" s="28">
        <v>0</v>
      </c>
      <c r="H358" s="78">
        <v>46228</v>
      </c>
      <c r="I358" s="94" t="s">
        <v>14</v>
      </c>
      <c r="J358" s="651">
        <v>516300010726801</v>
      </c>
      <c r="K358" s="522" t="s">
        <v>66</v>
      </c>
      <c r="L358" s="44" t="s">
        <v>66</v>
      </c>
      <c r="M358" s="44" t="s">
        <v>66</v>
      </c>
      <c r="N358" s="45" t="s">
        <v>67</v>
      </c>
      <c r="O358" s="45"/>
      <c r="P358" s="45"/>
      <c r="Q358" s="45" t="s">
        <v>67</v>
      </c>
      <c r="R358" s="45"/>
      <c r="S358" s="28" t="s">
        <v>68</v>
      </c>
      <c r="T358" s="28" t="s">
        <v>66</v>
      </c>
      <c r="U358" s="216" t="s">
        <v>66</v>
      </c>
      <c r="V358" s="216"/>
    </row>
    <row r="359" ht="14.5" spans="1:22">
      <c r="A359" s="649">
        <v>356</v>
      </c>
      <c r="B359" s="28" t="s">
        <v>64</v>
      </c>
      <c r="C359" s="28" t="s">
        <v>203</v>
      </c>
      <c r="D359" s="650">
        <v>6000043167</v>
      </c>
      <c r="E359" s="136">
        <v>1</v>
      </c>
      <c r="F359" s="136">
        <v>0</v>
      </c>
      <c r="G359" s="136">
        <v>1</v>
      </c>
      <c r="H359" s="375">
        <v>46228</v>
      </c>
      <c r="I359" s="218" t="s">
        <v>14</v>
      </c>
      <c r="J359" s="650">
        <v>516300010726802</v>
      </c>
      <c r="K359" s="258" t="s">
        <v>96</v>
      </c>
      <c r="L359" s="47" t="s">
        <v>94</v>
      </c>
      <c r="M359" s="33"/>
      <c r="N359" s="33" t="s">
        <v>67</v>
      </c>
      <c r="O359" s="33"/>
      <c r="P359" s="47" t="s">
        <v>95</v>
      </c>
      <c r="Q359" s="33" t="s">
        <v>67</v>
      </c>
      <c r="R359" s="33"/>
      <c r="S359" s="136" t="s">
        <v>68</v>
      </c>
      <c r="T359" s="136" t="s">
        <v>26</v>
      </c>
      <c r="U359" s="240" t="s">
        <v>29</v>
      </c>
      <c r="V359" s="240"/>
    </row>
    <row r="360" ht="14.5" spans="1:22">
      <c r="A360" s="649">
        <v>357</v>
      </c>
      <c r="B360" s="28" t="s">
        <v>64</v>
      </c>
      <c r="C360" s="28" t="s">
        <v>203</v>
      </c>
      <c r="D360" s="651">
        <v>6000043167</v>
      </c>
      <c r="E360" s="28">
        <v>1</v>
      </c>
      <c r="F360" s="28">
        <v>1</v>
      </c>
      <c r="G360" s="28">
        <v>0</v>
      </c>
      <c r="H360" s="78">
        <v>46228</v>
      </c>
      <c r="I360" s="94" t="s">
        <v>14</v>
      </c>
      <c r="J360" s="651">
        <v>516300010726803</v>
      </c>
      <c r="K360" s="522" t="s">
        <v>66</v>
      </c>
      <c r="L360" s="44" t="s">
        <v>66</v>
      </c>
      <c r="M360" s="44" t="s">
        <v>66</v>
      </c>
      <c r="N360" s="45" t="s">
        <v>67</v>
      </c>
      <c r="O360" s="45"/>
      <c r="P360" s="45"/>
      <c r="Q360" s="45" t="s">
        <v>67</v>
      </c>
      <c r="R360" s="45"/>
      <c r="S360" s="28" t="s">
        <v>68</v>
      </c>
      <c r="T360" s="28" t="s">
        <v>66</v>
      </c>
      <c r="U360" s="216" t="s">
        <v>66</v>
      </c>
      <c r="V360" s="216"/>
    </row>
    <row r="361" ht="14.5" spans="1:22">
      <c r="A361" s="649">
        <v>358</v>
      </c>
      <c r="B361" s="28" t="s">
        <v>64</v>
      </c>
      <c r="C361" s="28" t="s">
        <v>203</v>
      </c>
      <c r="D361" s="650">
        <v>6000043167</v>
      </c>
      <c r="E361" s="136">
        <v>1</v>
      </c>
      <c r="F361" s="136">
        <v>0</v>
      </c>
      <c r="G361" s="136">
        <v>1</v>
      </c>
      <c r="H361" s="375">
        <v>46228</v>
      </c>
      <c r="I361" s="218" t="s">
        <v>14</v>
      </c>
      <c r="J361" s="650">
        <v>516300010726804</v>
      </c>
      <c r="K361" s="258" t="s">
        <v>96</v>
      </c>
      <c r="L361" s="47" t="s">
        <v>94</v>
      </c>
      <c r="M361" s="33"/>
      <c r="N361" s="33" t="s">
        <v>67</v>
      </c>
      <c r="O361" s="33"/>
      <c r="P361" s="47" t="s">
        <v>95</v>
      </c>
      <c r="Q361" s="33" t="s">
        <v>67</v>
      </c>
      <c r="R361" s="33"/>
      <c r="S361" s="136" t="s">
        <v>68</v>
      </c>
      <c r="T361" s="136" t="s">
        <v>26</v>
      </c>
      <c r="U361" s="240" t="s">
        <v>29</v>
      </c>
      <c r="V361" s="240"/>
    </row>
    <row r="362" ht="14.5" spans="1:22">
      <c r="A362" s="649">
        <v>359</v>
      </c>
      <c r="B362" s="28" t="s">
        <v>64</v>
      </c>
      <c r="C362" s="28" t="s">
        <v>203</v>
      </c>
      <c r="D362" s="651">
        <v>6000043167</v>
      </c>
      <c r="E362" s="28">
        <v>4</v>
      </c>
      <c r="F362" s="28">
        <v>4</v>
      </c>
      <c r="G362" s="28">
        <v>0</v>
      </c>
      <c r="H362" s="78">
        <v>46228</v>
      </c>
      <c r="I362" s="94" t="s">
        <v>14</v>
      </c>
      <c r="J362" s="651" t="s">
        <v>267</v>
      </c>
      <c r="K362" s="522" t="s">
        <v>66</v>
      </c>
      <c r="L362" s="44" t="s">
        <v>66</v>
      </c>
      <c r="M362" s="44" t="s">
        <v>66</v>
      </c>
      <c r="N362" s="45" t="s">
        <v>67</v>
      </c>
      <c r="O362" s="45"/>
      <c r="P362" s="45"/>
      <c r="Q362" s="45" t="s">
        <v>67</v>
      </c>
      <c r="R362" s="45"/>
      <c r="S362" s="28" t="s">
        <v>68</v>
      </c>
      <c r="T362" s="28" t="s">
        <v>66</v>
      </c>
      <c r="U362" s="216" t="s">
        <v>66</v>
      </c>
      <c r="V362" s="216"/>
    </row>
    <row r="363" ht="14.5" spans="1:22">
      <c r="A363" s="649">
        <v>360</v>
      </c>
      <c r="B363" s="28" t="s">
        <v>64</v>
      </c>
      <c r="C363" s="28" t="s">
        <v>203</v>
      </c>
      <c r="D363" s="650">
        <v>6000043167</v>
      </c>
      <c r="E363" s="136">
        <v>1</v>
      </c>
      <c r="F363" s="136">
        <v>1</v>
      </c>
      <c r="G363" s="136">
        <v>0</v>
      </c>
      <c r="H363" s="375">
        <v>46229</v>
      </c>
      <c r="I363" s="218" t="s">
        <v>14</v>
      </c>
      <c r="J363" s="650">
        <v>516300010726809</v>
      </c>
      <c r="K363" s="555" t="s">
        <v>66</v>
      </c>
      <c r="L363" s="47" t="s">
        <v>66</v>
      </c>
      <c r="M363" s="47" t="s">
        <v>66</v>
      </c>
      <c r="N363" s="33" t="s">
        <v>67</v>
      </c>
      <c r="O363" s="33"/>
      <c r="P363" s="33"/>
      <c r="Q363" s="33" t="s">
        <v>67</v>
      </c>
      <c r="R363" s="33"/>
      <c r="S363" s="136" t="s">
        <v>68</v>
      </c>
      <c r="T363" s="136" t="s">
        <v>66</v>
      </c>
      <c r="U363" s="240" t="s">
        <v>66</v>
      </c>
      <c r="V363" s="240"/>
    </row>
    <row r="364" ht="14.5" spans="1:22">
      <c r="A364" s="649">
        <v>361</v>
      </c>
      <c r="B364" s="28" t="s">
        <v>64</v>
      </c>
      <c r="C364" s="28" t="s">
        <v>203</v>
      </c>
      <c r="D364" s="651">
        <v>6000043167</v>
      </c>
      <c r="E364" s="28">
        <v>1</v>
      </c>
      <c r="F364" s="28">
        <v>0</v>
      </c>
      <c r="G364" s="28">
        <v>1</v>
      </c>
      <c r="H364" s="78">
        <v>46229</v>
      </c>
      <c r="I364" s="94" t="s">
        <v>14</v>
      </c>
      <c r="J364" s="651">
        <v>516300010726810</v>
      </c>
      <c r="K364" s="258" t="s">
        <v>212</v>
      </c>
      <c r="L364" s="244" t="s">
        <v>113</v>
      </c>
      <c r="M364" s="45"/>
      <c r="N364" s="45" t="s">
        <v>67</v>
      </c>
      <c r="O364" s="45"/>
      <c r="P364" s="44" t="s">
        <v>122</v>
      </c>
      <c r="Q364" s="45" t="s">
        <v>67</v>
      </c>
      <c r="R364" s="45"/>
      <c r="S364" s="28" t="s">
        <v>68</v>
      </c>
      <c r="T364" s="28" t="s">
        <v>113</v>
      </c>
      <c r="U364" s="216" t="s">
        <v>13</v>
      </c>
      <c r="V364" s="216"/>
    </row>
    <row r="365" ht="14.5" spans="1:22">
      <c r="A365" s="649">
        <v>362</v>
      </c>
      <c r="B365" s="28" t="s">
        <v>64</v>
      </c>
      <c r="C365" s="28" t="s">
        <v>203</v>
      </c>
      <c r="D365" s="650">
        <v>6000043167</v>
      </c>
      <c r="E365" s="136">
        <v>2</v>
      </c>
      <c r="F365" s="136">
        <v>2</v>
      </c>
      <c r="G365" s="136">
        <v>0</v>
      </c>
      <c r="H365" s="375">
        <v>46229</v>
      </c>
      <c r="I365" s="218" t="s">
        <v>14</v>
      </c>
      <c r="J365" s="650" t="s">
        <v>268</v>
      </c>
      <c r="K365" s="555" t="s">
        <v>66</v>
      </c>
      <c r="L365" s="47" t="s">
        <v>66</v>
      </c>
      <c r="M365" s="47" t="s">
        <v>66</v>
      </c>
      <c r="N365" s="33" t="s">
        <v>67</v>
      </c>
      <c r="O365" s="33"/>
      <c r="P365" s="33"/>
      <c r="Q365" s="33" t="s">
        <v>67</v>
      </c>
      <c r="R365" s="33"/>
      <c r="S365" s="136" t="s">
        <v>68</v>
      </c>
      <c r="T365" s="136" t="s">
        <v>66</v>
      </c>
      <c r="U365" s="240" t="s">
        <v>66</v>
      </c>
      <c r="V365" s="240"/>
    </row>
    <row r="366" ht="14.5" spans="1:22">
      <c r="A366" s="649">
        <v>363</v>
      </c>
      <c r="B366" s="28" t="s">
        <v>64</v>
      </c>
      <c r="C366" s="28" t="s">
        <v>203</v>
      </c>
      <c r="D366" s="651">
        <v>6000043167</v>
      </c>
      <c r="E366" s="28">
        <v>1</v>
      </c>
      <c r="F366" s="28">
        <v>0</v>
      </c>
      <c r="G366" s="28">
        <v>1</v>
      </c>
      <c r="H366" s="78">
        <v>46229</v>
      </c>
      <c r="I366" s="94" t="s">
        <v>14</v>
      </c>
      <c r="J366" s="651">
        <v>516300010726813</v>
      </c>
      <c r="K366" s="258" t="s">
        <v>137</v>
      </c>
      <c r="L366" s="44" t="s">
        <v>86</v>
      </c>
      <c r="M366" s="45"/>
      <c r="N366" s="45" t="s">
        <v>67</v>
      </c>
      <c r="O366" s="45"/>
      <c r="P366" s="44" t="s">
        <v>122</v>
      </c>
      <c r="Q366" s="45" t="s">
        <v>67</v>
      </c>
      <c r="R366" s="45"/>
      <c r="S366" s="28" t="s">
        <v>68</v>
      </c>
      <c r="T366" s="28" t="s">
        <v>113</v>
      </c>
      <c r="U366" s="216" t="s">
        <v>13</v>
      </c>
      <c r="V366" s="216"/>
    </row>
    <row r="367" ht="14.5" spans="1:22">
      <c r="A367" s="649">
        <v>364</v>
      </c>
      <c r="B367" s="28" t="s">
        <v>64</v>
      </c>
      <c r="C367" s="28" t="s">
        <v>203</v>
      </c>
      <c r="D367" s="650">
        <v>6000043167</v>
      </c>
      <c r="E367" s="136">
        <v>1</v>
      </c>
      <c r="F367" s="136">
        <v>0</v>
      </c>
      <c r="G367" s="136">
        <v>1</v>
      </c>
      <c r="H367" s="375">
        <v>46229</v>
      </c>
      <c r="I367" s="218" t="s">
        <v>14</v>
      </c>
      <c r="J367" s="650">
        <v>516300010726814</v>
      </c>
      <c r="K367" s="258" t="s">
        <v>96</v>
      </c>
      <c r="L367" s="47" t="s">
        <v>94</v>
      </c>
      <c r="M367" s="33"/>
      <c r="N367" s="33" t="s">
        <v>67</v>
      </c>
      <c r="O367" s="33"/>
      <c r="P367" s="47" t="s">
        <v>95</v>
      </c>
      <c r="Q367" s="33" t="s">
        <v>67</v>
      </c>
      <c r="R367" s="33"/>
      <c r="S367" s="136" t="s">
        <v>68</v>
      </c>
      <c r="T367" s="136" t="s">
        <v>26</v>
      </c>
      <c r="U367" s="240" t="s">
        <v>29</v>
      </c>
      <c r="V367" s="240"/>
    </row>
    <row r="368" ht="14.5" spans="1:22">
      <c r="A368" s="649">
        <v>365</v>
      </c>
      <c r="B368" s="28" t="s">
        <v>64</v>
      </c>
      <c r="C368" s="28" t="s">
        <v>203</v>
      </c>
      <c r="D368" s="651">
        <v>6000043167</v>
      </c>
      <c r="E368" s="28">
        <v>9</v>
      </c>
      <c r="F368" s="28">
        <v>9</v>
      </c>
      <c r="G368" s="28">
        <v>0</v>
      </c>
      <c r="H368" s="78">
        <v>46229</v>
      </c>
      <c r="I368" s="94" t="s">
        <v>14</v>
      </c>
      <c r="J368" s="651" t="s">
        <v>269</v>
      </c>
      <c r="K368" s="522" t="s">
        <v>66</v>
      </c>
      <c r="L368" s="44" t="s">
        <v>66</v>
      </c>
      <c r="M368" s="44" t="s">
        <v>66</v>
      </c>
      <c r="N368" s="45" t="s">
        <v>67</v>
      </c>
      <c r="O368" s="45"/>
      <c r="P368" s="45"/>
      <c r="Q368" s="45" t="s">
        <v>67</v>
      </c>
      <c r="R368" s="45"/>
      <c r="S368" s="28" t="s">
        <v>68</v>
      </c>
      <c r="T368" s="28" t="s">
        <v>66</v>
      </c>
      <c r="U368" s="216" t="s">
        <v>66</v>
      </c>
      <c r="V368" s="216"/>
    </row>
    <row r="369" ht="14.5" spans="1:22">
      <c r="A369" s="649">
        <v>366</v>
      </c>
      <c r="B369" s="28" t="s">
        <v>64</v>
      </c>
      <c r="C369" s="28" t="s">
        <v>203</v>
      </c>
      <c r="D369" s="650">
        <v>6000043167</v>
      </c>
      <c r="E369" s="136">
        <v>1</v>
      </c>
      <c r="F369" s="136">
        <v>0</v>
      </c>
      <c r="G369" s="136">
        <v>1</v>
      </c>
      <c r="H369" s="375">
        <v>46229</v>
      </c>
      <c r="I369" s="218" t="s">
        <v>14</v>
      </c>
      <c r="J369" s="650">
        <v>516300010726824</v>
      </c>
      <c r="K369" s="258" t="s">
        <v>137</v>
      </c>
      <c r="L369" s="47" t="s">
        <v>86</v>
      </c>
      <c r="M369" s="33"/>
      <c r="N369" s="33" t="s">
        <v>67</v>
      </c>
      <c r="O369" s="33"/>
      <c r="P369" s="47" t="s">
        <v>122</v>
      </c>
      <c r="Q369" s="33" t="s">
        <v>67</v>
      </c>
      <c r="R369" s="33"/>
      <c r="S369" s="136" t="s">
        <v>68</v>
      </c>
      <c r="T369" s="136" t="s">
        <v>113</v>
      </c>
      <c r="U369" s="240" t="s">
        <v>13</v>
      </c>
      <c r="V369" s="240"/>
    </row>
    <row r="370" ht="14.5" spans="1:22">
      <c r="A370" s="649">
        <v>367</v>
      </c>
      <c r="B370" s="28" t="s">
        <v>64</v>
      </c>
      <c r="C370" s="28" t="s">
        <v>203</v>
      </c>
      <c r="D370" s="651">
        <v>6000043167</v>
      </c>
      <c r="E370" s="28">
        <v>1</v>
      </c>
      <c r="F370" s="28">
        <v>0</v>
      </c>
      <c r="G370" s="28">
        <v>1</v>
      </c>
      <c r="H370" s="78">
        <v>46230</v>
      </c>
      <c r="I370" s="94" t="s">
        <v>14</v>
      </c>
      <c r="J370" s="651">
        <v>516300010726825</v>
      </c>
      <c r="K370" s="244" t="s">
        <v>93</v>
      </c>
      <c r="L370" s="44" t="s">
        <v>94</v>
      </c>
      <c r="M370" s="45"/>
      <c r="N370" s="45" t="s">
        <v>67</v>
      </c>
      <c r="O370" s="45"/>
      <c r="P370" s="44" t="s">
        <v>95</v>
      </c>
      <c r="Q370" s="45" t="s">
        <v>67</v>
      </c>
      <c r="R370" s="45"/>
      <c r="S370" s="28" t="s">
        <v>68</v>
      </c>
      <c r="T370" s="28" t="s">
        <v>26</v>
      </c>
      <c r="U370" s="216" t="s">
        <v>29</v>
      </c>
      <c r="V370" s="216"/>
    </row>
    <row r="371" ht="14.5" spans="1:22">
      <c r="A371" s="649">
        <v>368</v>
      </c>
      <c r="B371" s="28" t="s">
        <v>64</v>
      </c>
      <c r="C371" s="28" t="s">
        <v>203</v>
      </c>
      <c r="D371" s="650">
        <v>6000043167</v>
      </c>
      <c r="E371" s="136">
        <v>1</v>
      </c>
      <c r="F371" s="136">
        <v>1</v>
      </c>
      <c r="G371" s="136">
        <v>0</v>
      </c>
      <c r="H371" s="375">
        <v>46230</v>
      </c>
      <c r="I371" s="218" t="s">
        <v>14</v>
      </c>
      <c r="J371" s="650">
        <v>516300010726826</v>
      </c>
      <c r="K371" s="555" t="s">
        <v>66</v>
      </c>
      <c r="L371" s="47" t="s">
        <v>66</v>
      </c>
      <c r="M371" s="47" t="s">
        <v>66</v>
      </c>
      <c r="N371" s="33" t="s">
        <v>67</v>
      </c>
      <c r="O371" s="33"/>
      <c r="P371" s="33"/>
      <c r="Q371" s="33" t="s">
        <v>67</v>
      </c>
      <c r="R371" s="33"/>
      <c r="S371" s="136" t="s">
        <v>68</v>
      </c>
      <c r="T371" s="136" t="s">
        <v>66</v>
      </c>
      <c r="U371" s="240" t="s">
        <v>66</v>
      </c>
      <c r="V371" s="240"/>
    </row>
    <row r="372" ht="14.5" spans="1:22">
      <c r="A372" s="649">
        <v>369</v>
      </c>
      <c r="B372" s="28" t="s">
        <v>64</v>
      </c>
      <c r="C372" s="28" t="s">
        <v>203</v>
      </c>
      <c r="D372" s="651">
        <v>6000043167</v>
      </c>
      <c r="E372" s="28">
        <v>1</v>
      </c>
      <c r="F372" s="28">
        <v>0</v>
      </c>
      <c r="G372" s="28">
        <v>1</v>
      </c>
      <c r="H372" s="78">
        <v>46230</v>
      </c>
      <c r="I372" s="94" t="s">
        <v>14</v>
      </c>
      <c r="J372" s="651">
        <v>516300010726827</v>
      </c>
      <c r="K372" s="258" t="s">
        <v>270</v>
      </c>
      <c r="L372" s="44" t="s">
        <v>94</v>
      </c>
      <c r="M372" s="45"/>
      <c r="N372" s="45" t="s">
        <v>67</v>
      </c>
      <c r="O372" s="45"/>
      <c r="P372" s="44" t="s">
        <v>95</v>
      </c>
      <c r="Q372" s="45" t="s">
        <v>67</v>
      </c>
      <c r="R372" s="45"/>
      <c r="S372" s="28" t="s">
        <v>68</v>
      </c>
      <c r="T372" s="28" t="s">
        <v>26</v>
      </c>
      <c r="U372" s="216" t="s">
        <v>29</v>
      </c>
      <c r="V372" s="216"/>
    </row>
    <row r="373" ht="14.5" spans="1:22">
      <c r="A373" s="649">
        <v>370</v>
      </c>
      <c r="B373" s="28" t="s">
        <v>64</v>
      </c>
      <c r="C373" s="28" t="s">
        <v>203</v>
      </c>
      <c r="D373" s="650">
        <v>6000043167</v>
      </c>
      <c r="E373" s="136">
        <v>1</v>
      </c>
      <c r="F373" s="136">
        <v>0</v>
      </c>
      <c r="G373" s="136">
        <v>1</v>
      </c>
      <c r="H373" s="375">
        <v>46230</v>
      </c>
      <c r="I373" s="218" t="s">
        <v>14</v>
      </c>
      <c r="J373" s="650">
        <v>516300010726828</v>
      </c>
      <c r="K373" s="258" t="s">
        <v>212</v>
      </c>
      <c r="L373" s="244" t="s">
        <v>113</v>
      </c>
      <c r="M373" s="33"/>
      <c r="N373" s="33" t="s">
        <v>67</v>
      </c>
      <c r="O373" s="33"/>
      <c r="P373" s="47" t="s">
        <v>122</v>
      </c>
      <c r="Q373" s="33" t="s">
        <v>67</v>
      </c>
      <c r="R373" s="33"/>
      <c r="S373" s="136" t="s">
        <v>68</v>
      </c>
      <c r="T373" s="136" t="s">
        <v>113</v>
      </c>
      <c r="U373" s="240" t="s">
        <v>13</v>
      </c>
      <c r="V373" s="240"/>
    </row>
    <row r="374" ht="14.5" spans="1:22">
      <c r="A374" s="649">
        <v>371</v>
      </c>
      <c r="B374" s="28" t="s">
        <v>64</v>
      </c>
      <c r="C374" s="28" t="s">
        <v>203</v>
      </c>
      <c r="D374" s="651">
        <v>6000043167</v>
      </c>
      <c r="E374" s="28">
        <v>1</v>
      </c>
      <c r="F374" s="28">
        <v>1</v>
      </c>
      <c r="G374" s="28">
        <v>0</v>
      </c>
      <c r="H374" s="78">
        <v>46230</v>
      </c>
      <c r="I374" s="94" t="s">
        <v>14</v>
      </c>
      <c r="J374" s="651">
        <v>516300010726829</v>
      </c>
      <c r="K374" s="522" t="s">
        <v>66</v>
      </c>
      <c r="L374" s="44" t="s">
        <v>66</v>
      </c>
      <c r="M374" s="44" t="s">
        <v>66</v>
      </c>
      <c r="N374" s="45" t="s">
        <v>67</v>
      </c>
      <c r="O374" s="45"/>
      <c r="P374" s="45"/>
      <c r="Q374" s="45" t="s">
        <v>67</v>
      </c>
      <c r="R374" s="45"/>
      <c r="S374" s="28" t="s">
        <v>68</v>
      </c>
      <c r="T374" s="28" t="s">
        <v>66</v>
      </c>
      <c r="U374" s="216" t="s">
        <v>66</v>
      </c>
      <c r="V374" s="216"/>
    </row>
    <row r="375" ht="14.5" spans="1:22">
      <c r="A375" s="649">
        <v>372</v>
      </c>
      <c r="B375" s="28" t="s">
        <v>64</v>
      </c>
      <c r="C375" s="28" t="s">
        <v>203</v>
      </c>
      <c r="D375" s="650">
        <v>6000043167</v>
      </c>
      <c r="E375" s="136">
        <v>1</v>
      </c>
      <c r="F375" s="136">
        <v>0</v>
      </c>
      <c r="G375" s="136">
        <v>1</v>
      </c>
      <c r="H375" s="375">
        <v>46230</v>
      </c>
      <c r="I375" s="218" t="s">
        <v>14</v>
      </c>
      <c r="J375" s="650">
        <v>516300010726830</v>
      </c>
      <c r="K375" s="258" t="s">
        <v>242</v>
      </c>
      <c r="L375" s="47" t="s">
        <v>271</v>
      </c>
      <c r="M375" s="33"/>
      <c r="N375" s="33" t="s">
        <v>67</v>
      </c>
      <c r="O375" s="33"/>
      <c r="P375" s="47" t="s">
        <v>243</v>
      </c>
      <c r="Q375" s="33" t="s">
        <v>67</v>
      </c>
      <c r="R375" s="33"/>
      <c r="S375" s="136" t="s">
        <v>68</v>
      </c>
      <c r="T375" s="136" t="s">
        <v>31</v>
      </c>
      <c r="U375" s="240" t="s">
        <v>13</v>
      </c>
      <c r="V375" s="240"/>
    </row>
    <row r="376" ht="14.5" spans="1:22">
      <c r="A376" s="649">
        <v>373</v>
      </c>
      <c r="B376" s="28" t="s">
        <v>64</v>
      </c>
      <c r="C376" s="28" t="s">
        <v>203</v>
      </c>
      <c r="D376" s="651">
        <v>6000043167</v>
      </c>
      <c r="E376" s="28">
        <v>2</v>
      </c>
      <c r="F376" s="28">
        <v>2</v>
      </c>
      <c r="G376" s="28">
        <v>0</v>
      </c>
      <c r="H376" s="78">
        <v>46230</v>
      </c>
      <c r="I376" s="94" t="s">
        <v>14</v>
      </c>
      <c r="J376" s="651" t="s">
        <v>272</v>
      </c>
      <c r="K376" s="522" t="s">
        <v>66</v>
      </c>
      <c r="L376" s="44" t="s">
        <v>66</v>
      </c>
      <c r="M376" s="44" t="s">
        <v>66</v>
      </c>
      <c r="N376" s="45" t="s">
        <v>67</v>
      </c>
      <c r="O376" s="45"/>
      <c r="P376" s="45"/>
      <c r="Q376" s="45" t="s">
        <v>67</v>
      </c>
      <c r="R376" s="45"/>
      <c r="S376" s="28" t="s">
        <v>68</v>
      </c>
      <c r="T376" s="28" t="s">
        <v>66</v>
      </c>
      <c r="U376" s="216" t="s">
        <v>66</v>
      </c>
      <c r="V376" s="216"/>
    </row>
    <row r="377" ht="14.5" spans="1:22">
      <c r="A377" s="649">
        <v>374</v>
      </c>
      <c r="B377" s="28" t="s">
        <v>64</v>
      </c>
      <c r="C377" s="28" t="s">
        <v>203</v>
      </c>
      <c r="D377" s="650">
        <v>6000043167</v>
      </c>
      <c r="E377" s="136">
        <v>1</v>
      </c>
      <c r="F377" s="136">
        <v>0</v>
      </c>
      <c r="G377" s="136">
        <v>1</v>
      </c>
      <c r="H377" s="375">
        <v>46230</v>
      </c>
      <c r="I377" s="218" t="s">
        <v>14</v>
      </c>
      <c r="J377" s="650">
        <v>516300010726833</v>
      </c>
      <c r="K377" s="258" t="s">
        <v>96</v>
      </c>
      <c r="L377" s="47" t="s">
        <v>94</v>
      </c>
      <c r="M377" s="33"/>
      <c r="N377" s="33" t="s">
        <v>67</v>
      </c>
      <c r="O377" s="33"/>
      <c r="P377" s="47" t="s">
        <v>95</v>
      </c>
      <c r="Q377" s="33" t="s">
        <v>67</v>
      </c>
      <c r="R377" s="33"/>
      <c r="S377" s="136" t="s">
        <v>68</v>
      </c>
      <c r="T377" s="136" t="s">
        <v>26</v>
      </c>
      <c r="U377" s="240" t="s">
        <v>29</v>
      </c>
      <c r="V377" s="240"/>
    </row>
    <row r="378" ht="14.5" spans="1:22">
      <c r="A378" s="649">
        <v>375</v>
      </c>
      <c r="B378" s="28" t="s">
        <v>64</v>
      </c>
      <c r="C378" s="28" t="s">
        <v>203</v>
      </c>
      <c r="D378" s="651">
        <v>6000043167</v>
      </c>
      <c r="E378" s="28">
        <v>1</v>
      </c>
      <c r="F378" s="28">
        <v>0</v>
      </c>
      <c r="G378" s="28">
        <v>1</v>
      </c>
      <c r="H378" s="78">
        <v>46230</v>
      </c>
      <c r="I378" s="94" t="s">
        <v>14</v>
      </c>
      <c r="J378" s="651">
        <v>516300010726833</v>
      </c>
      <c r="K378" s="258" t="s">
        <v>131</v>
      </c>
      <c r="L378" s="44" t="s">
        <v>111</v>
      </c>
      <c r="M378" s="45"/>
      <c r="N378" s="45" t="s">
        <v>67</v>
      </c>
      <c r="O378" s="45"/>
      <c r="P378" s="44" t="s">
        <v>112</v>
      </c>
      <c r="Q378" s="45" t="s">
        <v>67</v>
      </c>
      <c r="R378" s="45"/>
      <c r="S378" s="28" t="s">
        <v>68</v>
      </c>
      <c r="T378" s="28" t="s">
        <v>27</v>
      </c>
      <c r="U378" s="216" t="s">
        <v>29</v>
      </c>
      <c r="V378" s="216"/>
    </row>
    <row r="379" ht="14.5" spans="1:22">
      <c r="A379" s="649">
        <v>376</v>
      </c>
      <c r="B379" s="28" t="s">
        <v>64</v>
      </c>
      <c r="C379" s="28" t="s">
        <v>203</v>
      </c>
      <c r="D379" s="650">
        <v>6000043167</v>
      </c>
      <c r="E379" s="136">
        <v>1</v>
      </c>
      <c r="F379" s="136">
        <v>1</v>
      </c>
      <c r="G379" s="136">
        <v>0</v>
      </c>
      <c r="H379" s="375">
        <v>46230</v>
      </c>
      <c r="I379" s="218" t="s">
        <v>14</v>
      </c>
      <c r="J379" s="650">
        <v>516300010726834</v>
      </c>
      <c r="K379" s="555" t="s">
        <v>66</v>
      </c>
      <c r="L379" s="47" t="s">
        <v>66</v>
      </c>
      <c r="M379" s="47" t="s">
        <v>66</v>
      </c>
      <c r="N379" s="33" t="s">
        <v>67</v>
      </c>
      <c r="O379" s="33"/>
      <c r="P379" s="33"/>
      <c r="Q379" s="33" t="s">
        <v>67</v>
      </c>
      <c r="R379" s="33"/>
      <c r="S379" s="136" t="s">
        <v>68</v>
      </c>
      <c r="T379" s="136" t="s">
        <v>66</v>
      </c>
      <c r="U379" s="240" t="s">
        <v>66</v>
      </c>
      <c r="V379" s="240"/>
    </row>
    <row r="380" ht="14.5" spans="1:22">
      <c r="A380" s="649">
        <v>377</v>
      </c>
      <c r="B380" s="28" t="s">
        <v>64</v>
      </c>
      <c r="C380" s="28" t="s">
        <v>203</v>
      </c>
      <c r="D380" s="651">
        <v>6000043167</v>
      </c>
      <c r="E380" s="28">
        <v>1</v>
      </c>
      <c r="F380" s="28">
        <v>0</v>
      </c>
      <c r="G380" s="28">
        <v>1</v>
      </c>
      <c r="H380" s="78">
        <v>46231</v>
      </c>
      <c r="I380" s="94" t="s">
        <v>14</v>
      </c>
      <c r="J380" s="651">
        <v>516300010726835</v>
      </c>
      <c r="K380" s="258" t="s">
        <v>75</v>
      </c>
      <c r="L380" s="44" t="s">
        <v>76</v>
      </c>
      <c r="M380" s="45"/>
      <c r="N380" s="45" t="s">
        <v>67</v>
      </c>
      <c r="O380" s="45"/>
      <c r="P380" s="44" t="s">
        <v>77</v>
      </c>
      <c r="Q380" s="45" t="s">
        <v>67</v>
      </c>
      <c r="R380" s="45"/>
      <c r="S380" s="28" t="s">
        <v>68</v>
      </c>
      <c r="T380" s="28" t="s">
        <v>78</v>
      </c>
      <c r="U380" s="216" t="s">
        <v>13</v>
      </c>
      <c r="V380" s="216"/>
    </row>
    <row r="381" ht="14.5" spans="1:22">
      <c r="A381" s="649">
        <v>378</v>
      </c>
      <c r="B381" s="28" t="s">
        <v>64</v>
      </c>
      <c r="C381" s="28" t="s">
        <v>203</v>
      </c>
      <c r="D381" s="650">
        <v>6000043167</v>
      </c>
      <c r="E381" s="136">
        <v>9</v>
      </c>
      <c r="F381" s="136">
        <v>9</v>
      </c>
      <c r="G381" s="136">
        <v>0</v>
      </c>
      <c r="H381" s="375">
        <v>46231</v>
      </c>
      <c r="I381" s="218" t="s">
        <v>14</v>
      </c>
      <c r="J381" s="650" t="s">
        <v>273</v>
      </c>
      <c r="K381" s="555" t="s">
        <v>66</v>
      </c>
      <c r="L381" s="47" t="s">
        <v>66</v>
      </c>
      <c r="M381" s="47" t="s">
        <v>66</v>
      </c>
      <c r="N381" s="33" t="s">
        <v>67</v>
      </c>
      <c r="O381" s="33"/>
      <c r="P381" s="33"/>
      <c r="Q381" s="33" t="s">
        <v>67</v>
      </c>
      <c r="R381" s="33"/>
      <c r="S381" s="136" t="s">
        <v>68</v>
      </c>
      <c r="T381" s="136" t="s">
        <v>66</v>
      </c>
      <c r="U381" s="240" t="s">
        <v>66</v>
      </c>
      <c r="V381" s="240"/>
    </row>
    <row r="382" ht="14.5" spans="1:22">
      <c r="A382" s="649">
        <v>379</v>
      </c>
      <c r="B382" s="28" t="s">
        <v>64</v>
      </c>
      <c r="C382" s="28" t="s">
        <v>203</v>
      </c>
      <c r="D382" s="651">
        <v>6000043167</v>
      </c>
      <c r="E382" s="28">
        <v>1</v>
      </c>
      <c r="F382" s="28">
        <v>0</v>
      </c>
      <c r="G382" s="28">
        <v>1</v>
      </c>
      <c r="H382" s="78">
        <v>46231</v>
      </c>
      <c r="I382" s="94" t="s">
        <v>14</v>
      </c>
      <c r="J382" s="651">
        <v>516300010726845</v>
      </c>
      <c r="K382" s="258" t="s">
        <v>242</v>
      </c>
      <c r="L382" s="44" t="s">
        <v>271</v>
      </c>
      <c r="M382" s="45"/>
      <c r="N382" s="45" t="s">
        <v>67</v>
      </c>
      <c r="O382" s="45"/>
      <c r="P382" s="44" t="s">
        <v>243</v>
      </c>
      <c r="Q382" s="45" t="s">
        <v>67</v>
      </c>
      <c r="R382" s="45"/>
      <c r="S382" s="28" t="s">
        <v>68</v>
      </c>
      <c r="T382" s="28" t="s">
        <v>31</v>
      </c>
      <c r="U382" s="216" t="s">
        <v>13</v>
      </c>
      <c r="V382" s="216"/>
    </row>
    <row r="383" ht="14.5" spans="1:22">
      <c r="A383" s="649">
        <v>380</v>
      </c>
      <c r="B383" s="28" t="s">
        <v>64</v>
      </c>
      <c r="C383" s="28" t="s">
        <v>203</v>
      </c>
      <c r="D383" s="650">
        <v>6000043167</v>
      </c>
      <c r="E383" s="136">
        <v>4</v>
      </c>
      <c r="F383" s="136">
        <v>4</v>
      </c>
      <c r="G383" s="136">
        <v>0</v>
      </c>
      <c r="H383" s="375">
        <v>46231</v>
      </c>
      <c r="I383" s="218" t="s">
        <v>14</v>
      </c>
      <c r="J383" s="650" t="s">
        <v>274</v>
      </c>
      <c r="K383" s="555" t="s">
        <v>66</v>
      </c>
      <c r="L383" s="47" t="s">
        <v>66</v>
      </c>
      <c r="M383" s="47" t="s">
        <v>66</v>
      </c>
      <c r="N383" s="33" t="s">
        <v>67</v>
      </c>
      <c r="O383" s="33"/>
      <c r="P383" s="33"/>
      <c r="Q383" s="33" t="s">
        <v>67</v>
      </c>
      <c r="R383" s="33"/>
      <c r="S383" s="136" t="s">
        <v>68</v>
      </c>
      <c r="T383" s="136" t="s">
        <v>66</v>
      </c>
      <c r="U383" s="240" t="s">
        <v>66</v>
      </c>
      <c r="V383" s="240"/>
    </row>
    <row r="384" ht="14.5" spans="1:22">
      <c r="A384" s="649">
        <v>381</v>
      </c>
      <c r="B384" s="28" t="s">
        <v>64</v>
      </c>
      <c r="C384" s="28" t="s">
        <v>203</v>
      </c>
      <c r="D384" s="651">
        <v>6000043167</v>
      </c>
      <c r="E384" s="28">
        <v>1</v>
      </c>
      <c r="F384" s="28">
        <v>0</v>
      </c>
      <c r="G384" s="28">
        <v>1</v>
      </c>
      <c r="H384" s="78">
        <v>46231</v>
      </c>
      <c r="I384" s="94" t="s">
        <v>14</v>
      </c>
      <c r="J384" s="651">
        <v>516300010726850</v>
      </c>
      <c r="K384" s="258" t="s">
        <v>212</v>
      </c>
      <c r="L384" s="244" t="s">
        <v>113</v>
      </c>
      <c r="M384" s="45"/>
      <c r="N384" s="45" t="s">
        <v>67</v>
      </c>
      <c r="O384" s="45"/>
      <c r="P384" s="44" t="s">
        <v>122</v>
      </c>
      <c r="Q384" s="45" t="s">
        <v>67</v>
      </c>
      <c r="R384" s="45"/>
      <c r="S384" s="28" t="s">
        <v>68</v>
      </c>
      <c r="T384" s="28" t="s">
        <v>113</v>
      </c>
      <c r="U384" s="216" t="s">
        <v>13</v>
      </c>
      <c r="V384" s="216"/>
    </row>
    <row r="385" ht="14.5" spans="1:22">
      <c r="A385" s="649">
        <v>382</v>
      </c>
      <c r="B385" s="28" t="s">
        <v>64</v>
      </c>
      <c r="C385" s="28" t="s">
        <v>203</v>
      </c>
      <c r="D385" s="650">
        <v>6000043167</v>
      </c>
      <c r="E385" s="136">
        <v>4</v>
      </c>
      <c r="F385" s="136">
        <v>4</v>
      </c>
      <c r="G385" s="136">
        <v>0</v>
      </c>
      <c r="H385" s="375">
        <v>46231</v>
      </c>
      <c r="I385" s="218" t="s">
        <v>14</v>
      </c>
      <c r="J385" s="650" t="s">
        <v>275</v>
      </c>
      <c r="K385" s="555" t="s">
        <v>66</v>
      </c>
      <c r="L385" s="47" t="s">
        <v>66</v>
      </c>
      <c r="M385" s="47" t="s">
        <v>66</v>
      </c>
      <c r="N385" s="33" t="s">
        <v>67</v>
      </c>
      <c r="O385" s="33"/>
      <c r="P385" s="33"/>
      <c r="Q385" s="33" t="s">
        <v>67</v>
      </c>
      <c r="R385" s="33"/>
      <c r="S385" s="136" t="s">
        <v>68</v>
      </c>
      <c r="T385" s="136" t="s">
        <v>66</v>
      </c>
      <c r="U385" s="240" t="s">
        <v>66</v>
      </c>
      <c r="V385" s="240"/>
    </row>
    <row r="386" ht="14.5" spans="1:22">
      <c r="A386" s="649">
        <v>383</v>
      </c>
      <c r="B386" s="28" t="s">
        <v>64</v>
      </c>
      <c r="C386" s="28" t="s">
        <v>203</v>
      </c>
      <c r="D386" s="651">
        <v>6000043167</v>
      </c>
      <c r="E386" s="28">
        <v>1</v>
      </c>
      <c r="F386" s="28">
        <v>0</v>
      </c>
      <c r="G386" s="28">
        <v>1</v>
      </c>
      <c r="H386" s="78">
        <v>46231</v>
      </c>
      <c r="I386" s="94" t="s">
        <v>14</v>
      </c>
      <c r="J386" s="651">
        <v>516300010726855</v>
      </c>
      <c r="K386" s="258" t="s">
        <v>110</v>
      </c>
      <c r="L386" s="44" t="s">
        <v>86</v>
      </c>
      <c r="M386" s="45"/>
      <c r="N386" s="45" t="s">
        <v>67</v>
      </c>
      <c r="O386" s="45"/>
      <c r="P386" s="44" t="s">
        <v>122</v>
      </c>
      <c r="Q386" s="45" t="s">
        <v>67</v>
      </c>
      <c r="R386" s="45"/>
      <c r="S386" s="28" t="s">
        <v>68</v>
      </c>
      <c r="T386" s="28" t="s">
        <v>113</v>
      </c>
      <c r="U386" s="216" t="s">
        <v>13</v>
      </c>
      <c r="V386" s="216"/>
    </row>
    <row r="387" ht="14.5" spans="1:22">
      <c r="A387" s="649">
        <v>384</v>
      </c>
      <c r="B387" s="28" t="s">
        <v>64</v>
      </c>
      <c r="C387" s="28" t="s">
        <v>203</v>
      </c>
      <c r="D387" s="650">
        <v>6000043167</v>
      </c>
      <c r="E387" s="136">
        <v>5</v>
      </c>
      <c r="F387" s="136">
        <v>5</v>
      </c>
      <c r="G387" s="136">
        <v>0</v>
      </c>
      <c r="H387" s="375">
        <v>46231</v>
      </c>
      <c r="I387" s="218" t="s">
        <v>14</v>
      </c>
      <c r="J387" s="650" t="s">
        <v>276</v>
      </c>
      <c r="K387" s="555" t="s">
        <v>66</v>
      </c>
      <c r="L387" s="47" t="s">
        <v>66</v>
      </c>
      <c r="M387" s="47" t="s">
        <v>66</v>
      </c>
      <c r="N387" s="33" t="s">
        <v>67</v>
      </c>
      <c r="O387" s="33"/>
      <c r="P387" s="33"/>
      <c r="Q387" s="33" t="s">
        <v>67</v>
      </c>
      <c r="R387" s="33"/>
      <c r="S387" s="136" t="s">
        <v>68</v>
      </c>
      <c r="T387" s="136" t="s">
        <v>66</v>
      </c>
      <c r="U387" s="240" t="s">
        <v>66</v>
      </c>
      <c r="V387" s="240"/>
    </row>
    <row r="388" ht="14.5" spans="1:22">
      <c r="A388" s="649">
        <v>385</v>
      </c>
      <c r="B388" s="28" t="s">
        <v>64</v>
      </c>
      <c r="C388" s="28" t="s">
        <v>203</v>
      </c>
      <c r="D388" s="651">
        <v>6000043167</v>
      </c>
      <c r="E388" s="28">
        <v>1</v>
      </c>
      <c r="F388" s="28">
        <v>0</v>
      </c>
      <c r="G388" s="28">
        <v>1</v>
      </c>
      <c r="H388" s="78">
        <v>46231</v>
      </c>
      <c r="I388" s="94" t="s">
        <v>14</v>
      </c>
      <c r="J388" s="651">
        <v>516300010726861</v>
      </c>
      <c r="K388" s="258" t="s">
        <v>277</v>
      </c>
      <c r="L388" s="44" t="s">
        <v>86</v>
      </c>
      <c r="M388" s="45"/>
      <c r="N388" s="45" t="s">
        <v>67</v>
      </c>
      <c r="O388" s="45"/>
      <c r="P388" s="44" t="s">
        <v>82</v>
      </c>
      <c r="Q388" s="45" t="s">
        <v>67</v>
      </c>
      <c r="R388" s="45"/>
      <c r="S388" s="28" t="s">
        <v>68</v>
      </c>
      <c r="T388" s="28" t="s">
        <v>78</v>
      </c>
      <c r="U388" s="216" t="s">
        <v>13</v>
      </c>
      <c r="V388" s="216"/>
    </row>
    <row r="389" ht="14.5" spans="1:22">
      <c r="A389" s="649">
        <v>386</v>
      </c>
      <c r="B389" s="28" t="s">
        <v>64</v>
      </c>
      <c r="C389" s="28" t="s">
        <v>203</v>
      </c>
      <c r="D389" s="650">
        <v>6000043167</v>
      </c>
      <c r="E389" s="136">
        <v>4</v>
      </c>
      <c r="F389" s="136">
        <v>4</v>
      </c>
      <c r="G389" s="136">
        <v>0</v>
      </c>
      <c r="H389" s="375">
        <v>46231</v>
      </c>
      <c r="I389" s="218" t="s">
        <v>14</v>
      </c>
      <c r="J389" s="650" t="s">
        <v>278</v>
      </c>
      <c r="K389" s="555" t="s">
        <v>66</v>
      </c>
      <c r="L389" s="47" t="s">
        <v>66</v>
      </c>
      <c r="M389" s="47" t="s">
        <v>66</v>
      </c>
      <c r="N389" s="33" t="s">
        <v>67</v>
      </c>
      <c r="O389" s="33"/>
      <c r="P389" s="33"/>
      <c r="Q389" s="33" t="s">
        <v>67</v>
      </c>
      <c r="R389" s="33"/>
      <c r="S389" s="136" t="s">
        <v>68</v>
      </c>
      <c r="T389" s="136" t="s">
        <v>66</v>
      </c>
      <c r="U389" s="240" t="s">
        <v>66</v>
      </c>
      <c r="V389" s="240"/>
    </row>
    <row r="390" ht="14.5" spans="1:22">
      <c r="A390" s="649">
        <v>387</v>
      </c>
      <c r="B390" s="28" t="s">
        <v>64</v>
      </c>
      <c r="C390" s="28" t="s">
        <v>203</v>
      </c>
      <c r="D390" s="651">
        <v>6000043167</v>
      </c>
      <c r="E390" s="28">
        <v>1</v>
      </c>
      <c r="F390" s="28">
        <v>0</v>
      </c>
      <c r="G390" s="28">
        <v>1</v>
      </c>
      <c r="H390" s="78">
        <v>46231</v>
      </c>
      <c r="I390" s="94" t="s">
        <v>14</v>
      </c>
      <c r="J390" s="651">
        <v>516300010726866</v>
      </c>
      <c r="K390" s="522" t="s">
        <v>227</v>
      </c>
      <c r="L390" s="44" t="s">
        <v>111</v>
      </c>
      <c r="M390" s="45"/>
      <c r="N390" s="45" t="s">
        <v>67</v>
      </c>
      <c r="O390" s="45"/>
      <c r="P390" s="44" t="s">
        <v>112</v>
      </c>
      <c r="Q390" s="45" t="s">
        <v>67</v>
      </c>
      <c r="R390" s="45"/>
      <c r="S390" s="28" t="s">
        <v>68</v>
      </c>
      <c r="T390" s="28" t="s">
        <v>216</v>
      </c>
      <c r="U390" s="216" t="s">
        <v>29</v>
      </c>
      <c r="V390" s="216"/>
    </row>
    <row r="391" ht="14.5" spans="1:22">
      <c r="A391" s="649">
        <v>388</v>
      </c>
      <c r="B391" s="28" t="s">
        <v>64</v>
      </c>
      <c r="C391" s="28" t="s">
        <v>203</v>
      </c>
      <c r="D391" s="650">
        <v>6000043167</v>
      </c>
      <c r="E391" s="136">
        <v>1</v>
      </c>
      <c r="F391" s="136">
        <v>0</v>
      </c>
      <c r="G391" s="136">
        <v>1</v>
      </c>
      <c r="H391" s="375">
        <v>46231</v>
      </c>
      <c r="I391" s="218" t="s">
        <v>14</v>
      </c>
      <c r="J391" s="650">
        <v>516300010726866</v>
      </c>
      <c r="K391" s="258" t="s">
        <v>270</v>
      </c>
      <c r="L391" s="47" t="s">
        <v>94</v>
      </c>
      <c r="M391" s="33"/>
      <c r="N391" s="33" t="s">
        <v>67</v>
      </c>
      <c r="O391" s="33"/>
      <c r="P391" s="47" t="s">
        <v>95</v>
      </c>
      <c r="Q391" s="33" t="s">
        <v>67</v>
      </c>
      <c r="R391" s="33"/>
      <c r="S391" s="136" t="s">
        <v>68</v>
      </c>
      <c r="T391" s="136" t="s">
        <v>26</v>
      </c>
      <c r="U391" s="240" t="s">
        <v>29</v>
      </c>
      <c r="V391" s="240"/>
    </row>
    <row r="392" ht="14.5" spans="1:22">
      <c r="A392" s="649">
        <v>389</v>
      </c>
      <c r="B392" s="28" t="s">
        <v>64</v>
      </c>
      <c r="C392" s="28" t="s">
        <v>203</v>
      </c>
      <c r="D392" s="651">
        <v>6000043167</v>
      </c>
      <c r="E392" s="28">
        <v>1</v>
      </c>
      <c r="F392" s="28">
        <v>0</v>
      </c>
      <c r="G392" s="28">
        <v>1</v>
      </c>
      <c r="H392" s="78">
        <v>46231</v>
      </c>
      <c r="I392" s="94" t="s">
        <v>14</v>
      </c>
      <c r="J392" s="651">
        <v>516300010726867</v>
      </c>
      <c r="K392" s="258" t="s">
        <v>254</v>
      </c>
      <c r="L392" s="44" t="s">
        <v>70</v>
      </c>
      <c r="M392" s="45"/>
      <c r="N392" s="45" t="s">
        <v>67</v>
      </c>
      <c r="O392" s="45"/>
      <c r="P392" s="44" t="s">
        <v>71</v>
      </c>
      <c r="Q392" s="45" t="s">
        <v>67</v>
      </c>
      <c r="R392" s="45"/>
      <c r="S392" s="28" t="s">
        <v>68</v>
      </c>
      <c r="T392" s="28" t="s">
        <v>72</v>
      </c>
      <c r="U392" s="216" t="s">
        <v>13</v>
      </c>
      <c r="V392" s="216"/>
    </row>
    <row r="393" ht="14.5" spans="1:22">
      <c r="A393" s="649">
        <v>390</v>
      </c>
      <c r="B393" s="28" t="s">
        <v>64</v>
      </c>
      <c r="C393" s="28" t="s">
        <v>203</v>
      </c>
      <c r="D393" s="650">
        <v>6000043167</v>
      </c>
      <c r="E393" s="136">
        <v>4</v>
      </c>
      <c r="F393" s="136">
        <v>4</v>
      </c>
      <c r="G393" s="136">
        <v>0</v>
      </c>
      <c r="H393" s="375">
        <v>46231</v>
      </c>
      <c r="I393" s="218" t="s">
        <v>14</v>
      </c>
      <c r="J393" s="650" t="s">
        <v>279</v>
      </c>
      <c r="K393" s="555" t="s">
        <v>66</v>
      </c>
      <c r="L393" s="47" t="s">
        <v>66</v>
      </c>
      <c r="M393" s="47" t="s">
        <v>66</v>
      </c>
      <c r="N393" s="33" t="s">
        <v>67</v>
      </c>
      <c r="O393" s="33"/>
      <c r="P393" s="33"/>
      <c r="Q393" s="33" t="s">
        <v>67</v>
      </c>
      <c r="R393" s="33"/>
      <c r="S393" s="136" t="s">
        <v>68</v>
      </c>
      <c r="T393" s="136" t="s">
        <v>66</v>
      </c>
      <c r="U393" s="240" t="s">
        <v>66</v>
      </c>
      <c r="V393" s="240"/>
    </row>
    <row r="394" ht="14.5" spans="1:22">
      <c r="A394" s="649">
        <v>391</v>
      </c>
      <c r="B394" s="28" t="s">
        <v>64</v>
      </c>
      <c r="C394" s="28" t="s">
        <v>203</v>
      </c>
      <c r="D394" s="651">
        <v>6000043167</v>
      </c>
      <c r="E394" s="28">
        <v>1</v>
      </c>
      <c r="F394" s="28">
        <v>1</v>
      </c>
      <c r="G394" s="28">
        <v>0</v>
      </c>
      <c r="H394" s="78">
        <v>46232</v>
      </c>
      <c r="I394" s="94" t="s">
        <v>14</v>
      </c>
      <c r="J394" s="651">
        <v>516300010726872</v>
      </c>
      <c r="K394" s="522" t="s">
        <v>66</v>
      </c>
      <c r="L394" s="44" t="s">
        <v>66</v>
      </c>
      <c r="M394" s="44" t="s">
        <v>66</v>
      </c>
      <c r="N394" s="45" t="s">
        <v>67</v>
      </c>
      <c r="O394" s="45"/>
      <c r="P394" s="45"/>
      <c r="Q394" s="45" t="s">
        <v>67</v>
      </c>
      <c r="R394" s="45"/>
      <c r="S394" s="28" t="s">
        <v>68</v>
      </c>
      <c r="T394" s="28" t="s">
        <v>66</v>
      </c>
      <c r="U394" s="216" t="s">
        <v>66</v>
      </c>
      <c r="V394" s="216"/>
    </row>
    <row r="395" ht="14.5" spans="1:22">
      <c r="A395" s="649">
        <v>392</v>
      </c>
      <c r="B395" s="28" t="s">
        <v>64</v>
      </c>
      <c r="C395" s="28" t="s">
        <v>203</v>
      </c>
      <c r="D395" s="650">
        <v>6000043167</v>
      </c>
      <c r="E395" s="136">
        <v>1</v>
      </c>
      <c r="F395" s="136">
        <v>0</v>
      </c>
      <c r="G395" s="136">
        <v>1</v>
      </c>
      <c r="H395" s="375">
        <v>46232</v>
      </c>
      <c r="I395" s="218" t="s">
        <v>14</v>
      </c>
      <c r="J395" s="650">
        <v>516300010726873</v>
      </c>
      <c r="K395" s="258" t="s">
        <v>212</v>
      </c>
      <c r="L395" s="47" t="s">
        <v>86</v>
      </c>
      <c r="M395" s="33"/>
      <c r="N395" s="33" t="s">
        <v>67</v>
      </c>
      <c r="O395" s="33"/>
      <c r="P395" s="47" t="s">
        <v>122</v>
      </c>
      <c r="Q395" s="33" t="s">
        <v>67</v>
      </c>
      <c r="R395" s="33"/>
      <c r="S395" s="136" t="s">
        <v>68</v>
      </c>
      <c r="T395" s="136" t="s">
        <v>113</v>
      </c>
      <c r="U395" s="240" t="s">
        <v>13</v>
      </c>
      <c r="V395" s="240"/>
    </row>
    <row r="396" ht="14.5" spans="1:22">
      <c r="A396" s="649">
        <v>393</v>
      </c>
      <c r="B396" s="28" t="s">
        <v>64</v>
      </c>
      <c r="C396" s="28" t="s">
        <v>203</v>
      </c>
      <c r="D396" s="651">
        <v>6000043167</v>
      </c>
      <c r="E396" s="28">
        <v>1</v>
      </c>
      <c r="F396" s="28">
        <v>1</v>
      </c>
      <c r="G396" s="28">
        <v>0</v>
      </c>
      <c r="H396" s="78">
        <v>46232</v>
      </c>
      <c r="I396" s="94" t="s">
        <v>14</v>
      </c>
      <c r="J396" s="651">
        <v>516300010726874</v>
      </c>
      <c r="K396" s="522" t="s">
        <v>66</v>
      </c>
      <c r="L396" s="44" t="s">
        <v>66</v>
      </c>
      <c r="M396" s="44" t="s">
        <v>66</v>
      </c>
      <c r="N396" s="45" t="s">
        <v>67</v>
      </c>
      <c r="O396" s="45"/>
      <c r="P396" s="45"/>
      <c r="Q396" s="45" t="s">
        <v>67</v>
      </c>
      <c r="R396" s="45"/>
      <c r="S396" s="28" t="s">
        <v>68</v>
      </c>
      <c r="T396" s="28" t="s">
        <v>66</v>
      </c>
      <c r="U396" s="216" t="s">
        <v>66</v>
      </c>
      <c r="V396" s="216"/>
    </row>
    <row r="397" ht="14.5" spans="1:22">
      <c r="A397" s="649">
        <v>394</v>
      </c>
      <c r="B397" s="28" t="s">
        <v>64</v>
      </c>
      <c r="C397" s="28" t="s">
        <v>203</v>
      </c>
      <c r="D397" s="650">
        <v>6000043167</v>
      </c>
      <c r="E397" s="136">
        <v>1</v>
      </c>
      <c r="F397" s="136">
        <v>0</v>
      </c>
      <c r="G397" s="136">
        <v>1</v>
      </c>
      <c r="H397" s="375">
        <v>46232</v>
      </c>
      <c r="I397" s="218" t="s">
        <v>14</v>
      </c>
      <c r="J397" s="650">
        <v>516300010726875</v>
      </c>
      <c r="K397" s="258" t="s">
        <v>242</v>
      </c>
      <c r="L397" s="47" t="s">
        <v>271</v>
      </c>
      <c r="M397" s="33"/>
      <c r="N397" s="33" t="s">
        <v>67</v>
      </c>
      <c r="O397" s="33"/>
      <c r="P397" s="47" t="s">
        <v>243</v>
      </c>
      <c r="Q397" s="33" t="s">
        <v>67</v>
      </c>
      <c r="R397" s="33"/>
      <c r="S397" s="136" t="s">
        <v>68</v>
      </c>
      <c r="T397" s="136" t="s">
        <v>31</v>
      </c>
      <c r="U397" s="240" t="s">
        <v>13</v>
      </c>
      <c r="V397" s="240"/>
    </row>
    <row r="398" ht="14.5" spans="1:22">
      <c r="A398" s="649">
        <v>395</v>
      </c>
      <c r="B398" s="28" t="s">
        <v>64</v>
      </c>
      <c r="C398" s="28" t="s">
        <v>203</v>
      </c>
      <c r="D398" s="651">
        <v>6000043167</v>
      </c>
      <c r="E398" s="28">
        <v>6</v>
      </c>
      <c r="F398" s="28">
        <v>6</v>
      </c>
      <c r="G398" s="28">
        <v>0</v>
      </c>
      <c r="H398" s="78">
        <v>46232</v>
      </c>
      <c r="I398" s="94" t="s">
        <v>14</v>
      </c>
      <c r="J398" s="651" t="s">
        <v>280</v>
      </c>
      <c r="K398" s="522" t="s">
        <v>66</v>
      </c>
      <c r="L398" s="44" t="s">
        <v>66</v>
      </c>
      <c r="M398" s="44" t="s">
        <v>66</v>
      </c>
      <c r="N398" s="45" t="s">
        <v>67</v>
      </c>
      <c r="O398" s="45"/>
      <c r="P398" s="45"/>
      <c r="Q398" s="45" t="s">
        <v>67</v>
      </c>
      <c r="R398" s="45"/>
      <c r="S398" s="28" t="s">
        <v>68</v>
      </c>
      <c r="T398" s="28" t="s">
        <v>66</v>
      </c>
      <c r="U398" s="216" t="s">
        <v>66</v>
      </c>
      <c r="V398" s="216"/>
    </row>
    <row r="399" ht="14.5" spans="1:22">
      <c r="A399" s="649">
        <v>396</v>
      </c>
      <c r="B399" s="28" t="s">
        <v>64</v>
      </c>
      <c r="C399" s="28" t="s">
        <v>203</v>
      </c>
      <c r="D399" s="650">
        <v>6000043167</v>
      </c>
      <c r="E399" s="136">
        <v>1</v>
      </c>
      <c r="F399" s="136">
        <v>0</v>
      </c>
      <c r="G399" s="136">
        <v>1</v>
      </c>
      <c r="H399" s="375">
        <v>46232</v>
      </c>
      <c r="I399" s="218" t="s">
        <v>14</v>
      </c>
      <c r="J399" s="650">
        <v>516300010726882</v>
      </c>
      <c r="K399" s="258" t="s">
        <v>96</v>
      </c>
      <c r="L399" s="47" t="s">
        <v>94</v>
      </c>
      <c r="M399" s="33"/>
      <c r="N399" s="33" t="s">
        <v>67</v>
      </c>
      <c r="O399" s="33"/>
      <c r="P399" s="47" t="s">
        <v>95</v>
      </c>
      <c r="Q399" s="33" t="s">
        <v>67</v>
      </c>
      <c r="R399" s="33"/>
      <c r="S399" s="136" t="s">
        <v>68</v>
      </c>
      <c r="T399" s="136" t="s">
        <v>26</v>
      </c>
      <c r="U399" s="240" t="s">
        <v>29</v>
      </c>
      <c r="V399" s="240"/>
    </row>
    <row r="400" ht="14.5" spans="1:22">
      <c r="A400" s="649">
        <v>397</v>
      </c>
      <c r="B400" s="28" t="s">
        <v>64</v>
      </c>
      <c r="C400" s="28" t="s">
        <v>203</v>
      </c>
      <c r="D400" s="651">
        <v>6000043167</v>
      </c>
      <c r="E400" s="28">
        <v>3</v>
      </c>
      <c r="F400" s="28">
        <v>3</v>
      </c>
      <c r="G400" s="28">
        <v>0</v>
      </c>
      <c r="H400" s="78">
        <v>46232</v>
      </c>
      <c r="I400" s="94" t="s">
        <v>14</v>
      </c>
      <c r="J400" s="651" t="s">
        <v>281</v>
      </c>
      <c r="K400" s="522" t="s">
        <v>66</v>
      </c>
      <c r="L400" s="44" t="s">
        <v>66</v>
      </c>
      <c r="M400" s="44" t="s">
        <v>66</v>
      </c>
      <c r="N400" s="45" t="s">
        <v>67</v>
      </c>
      <c r="O400" s="45"/>
      <c r="P400" s="45"/>
      <c r="Q400" s="45" t="s">
        <v>67</v>
      </c>
      <c r="R400" s="45"/>
      <c r="S400" s="28" t="s">
        <v>68</v>
      </c>
      <c r="T400" s="28" t="s">
        <v>66</v>
      </c>
      <c r="U400" s="216" t="s">
        <v>66</v>
      </c>
      <c r="V400" s="216"/>
    </row>
    <row r="401" ht="14.5" spans="1:22">
      <c r="A401" s="649">
        <v>398</v>
      </c>
      <c r="B401" s="28" t="s">
        <v>64</v>
      </c>
      <c r="C401" s="28" t="s">
        <v>203</v>
      </c>
      <c r="D401" s="650">
        <v>6000043167</v>
      </c>
      <c r="E401" s="136">
        <v>1</v>
      </c>
      <c r="F401" s="136">
        <v>0</v>
      </c>
      <c r="G401" s="136">
        <v>1</v>
      </c>
      <c r="H401" s="375">
        <v>46232</v>
      </c>
      <c r="I401" s="218" t="s">
        <v>14</v>
      </c>
      <c r="J401" s="650">
        <v>516300010726886</v>
      </c>
      <c r="K401" s="244" t="s">
        <v>93</v>
      </c>
      <c r="L401" s="47" t="s">
        <v>94</v>
      </c>
      <c r="M401" s="33"/>
      <c r="N401" s="33" t="s">
        <v>67</v>
      </c>
      <c r="O401" s="33"/>
      <c r="P401" s="47" t="s">
        <v>95</v>
      </c>
      <c r="Q401" s="33" t="s">
        <v>67</v>
      </c>
      <c r="R401" s="33"/>
      <c r="S401" s="136" t="s">
        <v>68</v>
      </c>
      <c r="T401" s="136" t="s">
        <v>26</v>
      </c>
      <c r="U401" s="240" t="s">
        <v>29</v>
      </c>
      <c r="V401" s="240"/>
    </row>
    <row r="402" ht="14.5" spans="1:22">
      <c r="A402" s="649">
        <v>399</v>
      </c>
      <c r="B402" s="28" t="s">
        <v>64</v>
      </c>
      <c r="C402" s="28" t="s">
        <v>203</v>
      </c>
      <c r="D402" s="651">
        <v>6000043167</v>
      </c>
      <c r="E402" s="28">
        <v>11</v>
      </c>
      <c r="F402" s="28">
        <v>11</v>
      </c>
      <c r="G402" s="28">
        <v>0</v>
      </c>
      <c r="H402" s="78">
        <v>46232</v>
      </c>
      <c r="I402" s="94" t="s">
        <v>14</v>
      </c>
      <c r="J402" s="651" t="s">
        <v>282</v>
      </c>
      <c r="K402" s="522" t="s">
        <v>66</v>
      </c>
      <c r="L402" s="44" t="s">
        <v>66</v>
      </c>
      <c r="M402" s="44" t="s">
        <v>66</v>
      </c>
      <c r="N402" s="45" t="s">
        <v>67</v>
      </c>
      <c r="O402" s="45"/>
      <c r="P402" s="45"/>
      <c r="Q402" s="45" t="s">
        <v>67</v>
      </c>
      <c r="R402" s="45"/>
      <c r="S402" s="28" t="s">
        <v>68</v>
      </c>
      <c r="T402" s="28" t="s">
        <v>66</v>
      </c>
      <c r="U402" s="216" t="s">
        <v>66</v>
      </c>
      <c r="V402" s="216"/>
    </row>
    <row r="403" ht="14.5" spans="1:22">
      <c r="A403" s="649">
        <v>400</v>
      </c>
      <c r="B403" s="28" t="s">
        <v>64</v>
      </c>
      <c r="C403" s="28" t="s">
        <v>203</v>
      </c>
      <c r="D403" s="650">
        <v>6000043167</v>
      </c>
      <c r="E403" s="136">
        <v>1</v>
      </c>
      <c r="F403" s="136">
        <v>0</v>
      </c>
      <c r="G403" s="136">
        <v>1</v>
      </c>
      <c r="H403" s="375">
        <v>46232</v>
      </c>
      <c r="I403" s="218" t="s">
        <v>14</v>
      </c>
      <c r="J403" s="650">
        <v>516300010726898</v>
      </c>
      <c r="K403" s="258" t="s">
        <v>283</v>
      </c>
      <c r="L403" s="47" t="s">
        <v>86</v>
      </c>
      <c r="M403" s="33"/>
      <c r="N403" s="33" t="s">
        <v>67</v>
      </c>
      <c r="O403" s="33"/>
      <c r="P403" s="47" t="s">
        <v>82</v>
      </c>
      <c r="Q403" s="33" t="s">
        <v>67</v>
      </c>
      <c r="R403" s="33"/>
      <c r="S403" s="136" t="s">
        <v>68</v>
      </c>
      <c r="T403" s="136" t="s">
        <v>78</v>
      </c>
      <c r="U403" s="240" t="s">
        <v>13</v>
      </c>
      <c r="V403" s="240"/>
    </row>
    <row r="404" ht="14.5" spans="1:22">
      <c r="A404" s="649">
        <v>401</v>
      </c>
      <c r="B404" s="28" t="s">
        <v>64</v>
      </c>
      <c r="C404" s="28" t="s">
        <v>203</v>
      </c>
      <c r="D404" s="651">
        <v>6000043167</v>
      </c>
      <c r="E404" s="28">
        <v>1</v>
      </c>
      <c r="F404" s="28">
        <v>0</v>
      </c>
      <c r="G404" s="28">
        <v>1</v>
      </c>
      <c r="H404" s="78">
        <v>46233</v>
      </c>
      <c r="I404" s="94" t="s">
        <v>14</v>
      </c>
      <c r="J404" s="651">
        <v>516300010726899</v>
      </c>
      <c r="K404" s="258" t="s">
        <v>131</v>
      </c>
      <c r="L404" s="44" t="s">
        <v>111</v>
      </c>
      <c r="M404" s="45"/>
      <c r="N404" s="45" t="s">
        <v>67</v>
      </c>
      <c r="O404" s="45"/>
      <c r="P404" s="44" t="s">
        <v>112</v>
      </c>
      <c r="Q404" s="45" t="s">
        <v>67</v>
      </c>
      <c r="R404" s="45"/>
      <c r="S404" s="28" t="s">
        <v>68</v>
      </c>
      <c r="T404" s="28" t="s">
        <v>27</v>
      </c>
      <c r="U404" s="216" t="s">
        <v>29</v>
      </c>
      <c r="V404" s="216"/>
    </row>
    <row r="405" ht="14.5" spans="1:22">
      <c r="A405" s="649">
        <v>402</v>
      </c>
      <c r="B405" s="28" t="s">
        <v>64</v>
      </c>
      <c r="C405" s="28" t="s">
        <v>203</v>
      </c>
      <c r="D405" s="650">
        <v>6000043167</v>
      </c>
      <c r="E405" s="136">
        <v>11</v>
      </c>
      <c r="F405" s="136">
        <v>11</v>
      </c>
      <c r="G405" s="136">
        <v>0</v>
      </c>
      <c r="H405" s="375">
        <v>46233</v>
      </c>
      <c r="I405" s="218" t="s">
        <v>14</v>
      </c>
      <c r="J405" s="650" t="s">
        <v>284</v>
      </c>
      <c r="K405" s="555" t="s">
        <v>66</v>
      </c>
      <c r="L405" s="47" t="s">
        <v>66</v>
      </c>
      <c r="M405" s="47" t="s">
        <v>66</v>
      </c>
      <c r="N405" s="33" t="s">
        <v>67</v>
      </c>
      <c r="O405" s="33"/>
      <c r="P405" s="33"/>
      <c r="Q405" s="33" t="s">
        <v>67</v>
      </c>
      <c r="R405" s="33"/>
      <c r="S405" s="136" t="s">
        <v>68</v>
      </c>
      <c r="T405" s="136" t="s">
        <v>66</v>
      </c>
      <c r="U405" s="240" t="s">
        <v>66</v>
      </c>
      <c r="V405" s="240"/>
    </row>
    <row r="406" ht="14.5" spans="1:22">
      <c r="A406" s="649">
        <v>403</v>
      </c>
      <c r="B406" s="28" t="s">
        <v>64</v>
      </c>
      <c r="C406" s="28" t="s">
        <v>203</v>
      </c>
      <c r="D406" s="651">
        <v>6000043167</v>
      </c>
      <c r="E406" s="28">
        <v>7</v>
      </c>
      <c r="F406" s="28">
        <v>7</v>
      </c>
      <c r="G406" s="28">
        <v>0</v>
      </c>
      <c r="H406" s="78">
        <v>46234</v>
      </c>
      <c r="I406" s="94" t="s">
        <v>14</v>
      </c>
      <c r="J406" s="651" t="s">
        <v>285</v>
      </c>
      <c r="K406" s="522" t="s">
        <v>66</v>
      </c>
      <c r="L406" s="44" t="s">
        <v>66</v>
      </c>
      <c r="M406" s="44" t="s">
        <v>66</v>
      </c>
      <c r="N406" s="45" t="s">
        <v>67</v>
      </c>
      <c r="O406" s="45"/>
      <c r="P406" s="45"/>
      <c r="Q406" s="45" t="s">
        <v>67</v>
      </c>
      <c r="R406" s="45"/>
      <c r="S406" s="28" t="s">
        <v>68</v>
      </c>
      <c r="T406" s="28" t="s">
        <v>66</v>
      </c>
      <c r="U406" s="216" t="s">
        <v>66</v>
      </c>
      <c r="V406" s="216"/>
    </row>
    <row r="407" ht="14.5" spans="1:22">
      <c r="A407" s="649">
        <v>404</v>
      </c>
      <c r="B407" s="28" t="s">
        <v>64</v>
      </c>
      <c r="C407" s="28" t="s">
        <v>203</v>
      </c>
      <c r="D407" s="650">
        <v>6000043167</v>
      </c>
      <c r="E407" s="136">
        <v>1</v>
      </c>
      <c r="F407" s="136">
        <v>0</v>
      </c>
      <c r="G407" s="136">
        <v>1</v>
      </c>
      <c r="H407" s="375">
        <v>46234</v>
      </c>
      <c r="I407" s="218" t="s">
        <v>14</v>
      </c>
      <c r="J407" s="650">
        <v>516300010726918</v>
      </c>
      <c r="K407" s="258" t="s">
        <v>131</v>
      </c>
      <c r="L407" s="47" t="s">
        <v>111</v>
      </c>
      <c r="M407" s="33"/>
      <c r="N407" s="33" t="s">
        <v>67</v>
      </c>
      <c r="O407" s="33"/>
      <c r="P407" s="47" t="s">
        <v>112</v>
      </c>
      <c r="Q407" s="33" t="s">
        <v>67</v>
      </c>
      <c r="R407" s="33"/>
      <c r="S407" s="136" t="s">
        <v>68</v>
      </c>
      <c r="T407" s="136" t="s">
        <v>27</v>
      </c>
      <c r="U407" s="240" t="s">
        <v>29</v>
      </c>
      <c r="V407" s="240"/>
    </row>
    <row r="408" ht="14.5" spans="1:22">
      <c r="A408" s="649">
        <v>405</v>
      </c>
      <c r="B408" s="28" t="s">
        <v>64</v>
      </c>
      <c r="C408" s="28" t="s">
        <v>203</v>
      </c>
      <c r="D408" s="651">
        <v>6000043167</v>
      </c>
      <c r="E408" s="28">
        <v>4</v>
      </c>
      <c r="F408" s="28">
        <v>4</v>
      </c>
      <c r="G408" s="28">
        <v>0</v>
      </c>
      <c r="H408" s="78">
        <v>46234</v>
      </c>
      <c r="I408" s="94" t="s">
        <v>14</v>
      </c>
      <c r="J408" s="651" t="s">
        <v>286</v>
      </c>
      <c r="K408" s="522" t="s">
        <v>66</v>
      </c>
      <c r="L408" s="44" t="s">
        <v>66</v>
      </c>
      <c r="M408" s="44" t="s">
        <v>66</v>
      </c>
      <c r="N408" s="45" t="s">
        <v>67</v>
      </c>
      <c r="O408" s="45"/>
      <c r="P408" s="45"/>
      <c r="Q408" s="45" t="s">
        <v>67</v>
      </c>
      <c r="R408" s="45"/>
      <c r="S408" s="28" t="s">
        <v>68</v>
      </c>
      <c r="T408" s="28" t="s">
        <v>66</v>
      </c>
      <c r="U408" s="216" t="s">
        <v>66</v>
      </c>
      <c r="V408" s="216"/>
    </row>
    <row r="409" ht="14.5" spans="1:22">
      <c r="A409" s="649">
        <v>406</v>
      </c>
      <c r="B409" s="28" t="s">
        <v>64</v>
      </c>
      <c r="C409" s="28" t="s">
        <v>203</v>
      </c>
      <c r="D409" s="650">
        <v>6000043167</v>
      </c>
      <c r="E409" s="136">
        <v>1</v>
      </c>
      <c r="F409" s="136">
        <v>0</v>
      </c>
      <c r="G409" s="136">
        <v>1</v>
      </c>
      <c r="H409" s="375">
        <v>46234</v>
      </c>
      <c r="I409" s="218" t="s">
        <v>14</v>
      </c>
      <c r="J409" s="650">
        <v>516300010726923</v>
      </c>
      <c r="K409" s="258" t="s">
        <v>212</v>
      </c>
      <c r="L409" s="47" t="s">
        <v>86</v>
      </c>
      <c r="M409" s="33"/>
      <c r="N409" s="33" t="s">
        <v>67</v>
      </c>
      <c r="O409" s="33"/>
      <c r="P409" s="47" t="s">
        <v>122</v>
      </c>
      <c r="Q409" s="33" t="s">
        <v>67</v>
      </c>
      <c r="R409" s="33"/>
      <c r="S409" s="136" t="s">
        <v>68</v>
      </c>
      <c r="T409" s="136" t="s">
        <v>113</v>
      </c>
      <c r="U409" s="240" t="s">
        <v>13</v>
      </c>
      <c r="V409" s="240"/>
    </row>
    <row r="410" ht="14.5" spans="1:22">
      <c r="A410" s="649">
        <v>407</v>
      </c>
      <c r="B410" s="28" t="s">
        <v>64</v>
      </c>
      <c r="C410" s="28" t="s">
        <v>203</v>
      </c>
      <c r="D410" s="651">
        <v>6000043167</v>
      </c>
      <c r="E410" s="28">
        <v>1</v>
      </c>
      <c r="F410" s="28">
        <v>1</v>
      </c>
      <c r="G410" s="28">
        <v>0</v>
      </c>
      <c r="H410" s="78">
        <v>46234</v>
      </c>
      <c r="I410" s="94" t="s">
        <v>14</v>
      </c>
      <c r="J410" s="651">
        <v>516300010726924</v>
      </c>
      <c r="K410" s="522" t="s">
        <v>66</v>
      </c>
      <c r="L410" s="44" t="s">
        <v>66</v>
      </c>
      <c r="M410" s="44" t="s">
        <v>66</v>
      </c>
      <c r="N410" s="45" t="s">
        <v>67</v>
      </c>
      <c r="O410" s="45"/>
      <c r="P410" s="45"/>
      <c r="Q410" s="45" t="s">
        <v>67</v>
      </c>
      <c r="R410" s="45"/>
      <c r="S410" s="28" t="s">
        <v>68</v>
      </c>
      <c r="T410" s="28" t="s">
        <v>66</v>
      </c>
      <c r="U410" s="216" t="s">
        <v>66</v>
      </c>
      <c r="V410" s="216"/>
    </row>
    <row r="411" ht="14.5" spans="1:22">
      <c r="A411" s="649">
        <v>408</v>
      </c>
      <c r="B411" s="28" t="s">
        <v>64</v>
      </c>
      <c r="C411" s="28" t="s">
        <v>203</v>
      </c>
      <c r="D411" s="650">
        <v>6000043167</v>
      </c>
      <c r="E411" s="136">
        <v>1</v>
      </c>
      <c r="F411" s="136">
        <v>0</v>
      </c>
      <c r="G411" s="136">
        <v>1</v>
      </c>
      <c r="H411" s="375">
        <v>46234</v>
      </c>
      <c r="I411" s="218" t="s">
        <v>14</v>
      </c>
      <c r="J411" s="650">
        <v>516300010726925</v>
      </c>
      <c r="K411" s="258" t="s">
        <v>131</v>
      </c>
      <c r="L411" s="47" t="s">
        <v>111</v>
      </c>
      <c r="M411" s="33"/>
      <c r="N411" s="33" t="s">
        <v>67</v>
      </c>
      <c r="O411" s="33"/>
      <c r="P411" s="47" t="s">
        <v>112</v>
      </c>
      <c r="Q411" s="33" t="s">
        <v>67</v>
      </c>
      <c r="R411" s="33"/>
      <c r="S411" s="136" t="s">
        <v>68</v>
      </c>
      <c r="T411" s="136" t="s">
        <v>27</v>
      </c>
      <c r="U411" s="240" t="s">
        <v>29</v>
      </c>
      <c r="V411" s="240"/>
    </row>
    <row r="412" ht="14.5" spans="1:22">
      <c r="A412" s="649">
        <v>409</v>
      </c>
      <c r="B412" s="28" t="s">
        <v>64</v>
      </c>
      <c r="C412" s="28" t="s">
        <v>203</v>
      </c>
      <c r="D412" s="651">
        <v>6000043167</v>
      </c>
      <c r="E412" s="28">
        <v>8</v>
      </c>
      <c r="F412" s="28">
        <v>8</v>
      </c>
      <c r="G412" s="28">
        <v>0</v>
      </c>
      <c r="H412" s="78">
        <v>46234</v>
      </c>
      <c r="I412" s="94" t="s">
        <v>14</v>
      </c>
      <c r="J412" s="651" t="s">
        <v>287</v>
      </c>
      <c r="K412" s="522" t="s">
        <v>66</v>
      </c>
      <c r="L412" s="44" t="s">
        <v>66</v>
      </c>
      <c r="M412" s="44" t="s">
        <v>66</v>
      </c>
      <c r="N412" s="45" t="s">
        <v>67</v>
      </c>
      <c r="O412" s="45"/>
      <c r="P412" s="45"/>
      <c r="Q412" s="45" t="s">
        <v>67</v>
      </c>
      <c r="R412" s="45"/>
      <c r="S412" s="28" t="s">
        <v>68</v>
      </c>
      <c r="T412" s="28" t="s">
        <v>66</v>
      </c>
      <c r="U412" s="216" t="s">
        <v>66</v>
      </c>
      <c r="V412" s="216"/>
    </row>
    <row r="413" ht="14.5" spans="1:22">
      <c r="A413" s="649">
        <v>410</v>
      </c>
      <c r="B413" s="28" t="s">
        <v>64</v>
      </c>
      <c r="C413" s="28" t="s">
        <v>203</v>
      </c>
      <c r="D413" s="650">
        <v>6000043167</v>
      </c>
      <c r="E413" s="136">
        <v>1</v>
      </c>
      <c r="F413" s="136">
        <v>0</v>
      </c>
      <c r="G413" s="136">
        <v>1</v>
      </c>
      <c r="H413" s="375">
        <v>46234</v>
      </c>
      <c r="I413" s="218" t="s">
        <v>14</v>
      </c>
      <c r="J413" s="650">
        <v>516300010726934</v>
      </c>
      <c r="K413" s="258" t="s">
        <v>131</v>
      </c>
      <c r="L413" s="47" t="s">
        <v>111</v>
      </c>
      <c r="M413" s="33"/>
      <c r="N413" s="33" t="s">
        <v>67</v>
      </c>
      <c r="O413" s="33"/>
      <c r="P413" s="47" t="s">
        <v>112</v>
      </c>
      <c r="Q413" s="33" t="s">
        <v>67</v>
      </c>
      <c r="R413" s="33"/>
      <c r="S413" s="136" t="s">
        <v>68</v>
      </c>
      <c r="T413" s="136" t="s">
        <v>27</v>
      </c>
      <c r="U413" s="240" t="s">
        <v>29</v>
      </c>
      <c r="V413" s="240"/>
    </row>
    <row r="414" ht="14.5" spans="1:22">
      <c r="A414" s="649">
        <v>411</v>
      </c>
      <c r="B414" s="28" t="s">
        <v>64</v>
      </c>
      <c r="C414" s="28" t="s">
        <v>203</v>
      </c>
      <c r="D414" s="651">
        <v>6000043167</v>
      </c>
      <c r="E414" s="28">
        <v>3</v>
      </c>
      <c r="F414" s="28">
        <v>3</v>
      </c>
      <c r="G414" s="28">
        <v>0</v>
      </c>
      <c r="H414" s="78">
        <v>46234</v>
      </c>
      <c r="I414" s="94" t="s">
        <v>14</v>
      </c>
      <c r="J414" s="651" t="s">
        <v>288</v>
      </c>
      <c r="K414" s="522" t="s">
        <v>66</v>
      </c>
      <c r="L414" s="44" t="s">
        <v>66</v>
      </c>
      <c r="M414" s="44" t="s">
        <v>66</v>
      </c>
      <c r="N414" s="45" t="s">
        <v>67</v>
      </c>
      <c r="O414" s="45"/>
      <c r="P414" s="45"/>
      <c r="Q414" s="45" t="s">
        <v>67</v>
      </c>
      <c r="R414" s="45"/>
      <c r="S414" s="28" t="s">
        <v>68</v>
      </c>
      <c r="T414" s="28" t="s">
        <v>66</v>
      </c>
      <c r="U414" s="216" t="s">
        <v>66</v>
      </c>
      <c r="V414" s="216"/>
    </row>
    <row r="415" ht="14.5" spans="1:22">
      <c r="A415" s="649">
        <v>412</v>
      </c>
      <c r="B415" s="28" t="s">
        <v>64</v>
      </c>
      <c r="C415" s="28" t="s">
        <v>203</v>
      </c>
      <c r="D415" s="650">
        <v>6000043167</v>
      </c>
      <c r="E415" s="136">
        <v>2</v>
      </c>
      <c r="F415" s="136">
        <v>2</v>
      </c>
      <c r="G415" s="136">
        <v>0</v>
      </c>
      <c r="H415" s="375">
        <v>46235</v>
      </c>
      <c r="I415" s="218" t="s">
        <v>14</v>
      </c>
      <c r="J415" s="650" t="s">
        <v>289</v>
      </c>
      <c r="K415" s="555" t="s">
        <v>66</v>
      </c>
      <c r="L415" s="47" t="s">
        <v>66</v>
      </c>
      <c r="M415" s="47" t="s">
        <v>66</v>
      </c>
      <c r="N415" s="33" t="s">
        <v>67</v>
      </c>
      <c r="O415" s="33"/>
      <c r="P415" s="33"/>
      <c r="Q415" s="33" t="s">
        <v>67</v>
      </c>
      <c r="R415" s="33"/>
      <c r="S415" s="136" t="s">
        <v>68</v>
      </c>
      <c r="T415" s="136" t="s">
        <v>66</v>
      </c>
      <c r="U415" s="240" t="s">
        <v>66</v>
      </c>
      <c r="V415" s="240"/>
    </row>
    <row r="416" ht="14.5" spans="1:22">
      <c r="A416" s="649">
        <v>413</v>
      </c>
      <c r="B416" s="28" t="s">
        <v>64</v>
      </c>
      <c r="C416" s="28" t="s">
        <v>203</v>
      </c>
      <c r="D416" s="651">
        <v>6000043167</v>
      </c>
      <c r="E416" s="28">
        <v>1</v>
      </c>
      <c r="F416" s="28">
        <v>0</v>
      </c>
      <c r="G416" s="28">
        <v>1</v>
      </c>
      <c r="H416" s="78">
        <v>46235</v>
      </c>
      <c r="I416" s="94" t="s">
        <v>14</v>
      </c>
      <c r="J416" s="651">
        <v>516300010726940</v>
      </c>
      <c r="K416" s="258" t="s">
        <v>131</v>
      </c>
      <c r="L416" s="44" t="s">
        <v>111</v>
      </c>
      <c r="M416" s="45"/>
      <c r="N416" s="45" t="s">
        <v>67</v>
      </c>
      <c r="O416" s="45"/>
      <c r="P416" s="44" t="s">
        <v>112</v>
      </c>
      <c r="Q416" s="45" t="s">
        <v>67</v>
      </c>
      <c r="R416" s="45"/>
      <c r="S416" s="28" t="s">
        <v>68</v>
      </c>
      <c r="T416" s="28" t="s">
        <v>27</v>
      </c>
      <c r="U416" s="216" t="s">
        <v>29</v>
      </c>
      <c r="V416" s="216"/>
    </row>
    <row r="417" ht="14.5" spans="1:22">
      <c r="A417" s="649">
        <v>414</v>
      </c>
      <c r="B417" s="28" t="s">
        <v>64</v>
      </c>
      <c r="C417" s="28" t="s">
        <v>203</v>
      </c>
      <c r="D417" s="650">
        <v>6000043167</v>
      </c>
      <c r="E417" s="136">
        <v>1</v>
      </c>
      <c r="F417" s="136">
        <v>0</v>
      </c>
      <c r="G417" s="136">
        <v>1</v>
      </c>
      <c r="H417" s="375">
        <v>46235</v>
      </c>
      <c r="I417" s="218" t="s">
        <v>14</v>
      </c>
      <c r="J417" s="650">
        <v>516300010726941</v>
      </c>
      <c r="K417" s="258" t="s">
        <v>131</v>
      </c>
      <c r="L417" s="47" t="s">
        <v>111</v>
      </c>
      <c r="M417" s="33"/>
      <c r="N417" s="33" t="s">
        <v>67</v>
      </c>
      <c r="O417" s="33"/>
      <c r="P417" s="47" t="s">
        <v>112</v>
      </c>
      <c r="Q417" s="33" t="s">
        <v>67</v>
      </c>
      <c r="R417" s="33"/>
      <c r="S417" s="136" t="s">
        <v>68</v>
      </c>
      <c r="T417" s="136" t="s">
        <v>27</v>
      </c>
      <c r="U417" s="240" t="s">
        <v>29</v>
      </c>
      <c r="V417" s="240"/>
    </row>
    <row r="418" ht="14.5" spans="1:22">
      <c r="A418" s="649">
        <v>415</v>
      </c>
      <c r="B418" s="28" t="s">
        <v>64</v>
      </c>
      <c r="C418" s="28" t="s">
        <v>203</v>
      </c>
      <c r="D418" s="651">
        <v>6000043167</v>
      </c>
      <c r="E418" s="28">
        <v>12</v>
      </c>
      <c r="F418" s="28">
        <v>12</v>
      </c>
      <c r="G418" s="28">
        <v>0</v>
      </c>
      <c r="H418" s="78">
        <v>46235</v>
      </c>
      <c r="I418" s="94" t="s">
        <v>14</v>
      </c>
      <c r="J418" s="651" t="s">
        <v>290</v>
      </c>
      <c r="K418" s="522" t="s">
        <v>66</v>
      </c>
      <c r="L418" s="44" t="s">
        <v>66</v>
      </c>
      <c r="M418" s="44" t="s">
        <v>66</v>
      </c>
      <c r="N418" s="45" t="s">
        <v>67</v>
      </c>
      <c r="O418" s="45"/>
      <c r="P418" s="45"/>
      <c r="Q418" s="45" t="s">
        <v>67</v>
      </c>
      <c r="R418" s="45"/>
      <c r="S418" s="28" t="s">
        <v>68</v>
      </c>
      <c r="T418" s="28" t="s">
        <v>66</v>
      </c>
      <c r="U418" s="216" t="s">
        <v>66</v>
      </c>
      <c r="V418" s="216"/>
    </row>
    <row r="419" ht="14.5" spans="1:22">
      <c r="A419" s="649">
        <v>416</v>
      </c>
      <c r="B419" s="28" t="s">
        <v>64</v>
      </c>
      <c r="C419" s="28" t="s">
        <v>203</v>
      </c>
      <c r="D419" s="650">
        <v>6000043167</v>
      </c>
      <c r="E419" s="136">
        <v>3</v>
      </c>
      <c r="F419" s="136">
        <v>3</v>
      </c>
      <c r="G419" s="136">
        <v>0</v>
      </c>
      <c r="H419" s="375">
        <v>46237</v>
      </c>
      <c r="I419" s="218" t="s">
        <v>14</v>
      </c>
      <c r="J419" s="650" t="s">
        <v>291</v>
      </c>
      <c r="K419" s="555" t="s">
        <v>66</v>
      </c>
      <c r="L419" s="47" t="s">
        <v>66</v>
      </c>
      <c r="M419" s="47" t="s">
        <v>66</v>
      </c>
      <c r="N419" s="33" t="s">
        <v>67</v>
      </c>
      <c r="O419" s="33"/>
      <c r="P419" s="33"/>
      <c r="Q419" s="33" t="s">
        <v>67</v>
      </c>
      <c r="R419" s="33"/>
      <c r="S419" s="136" t="s">
        <v>68</v>
      </c>
      <c r="T419" s="136" t="s">
        <v>66</v>
      </c>
      <c r="U419" s="240" t="s">
        <v>66</v>
      </c>
      <c r="V419" s="240"/>
    </row>
    <row r="420" ht="14.5" spans="1:22">
      <c r="A420" s="649">
        <v>417</v>
      </c>
      <c r="B420" s="28" t="s">
        <v>64</v>
      </c>
      <c r="C420" s="28" t="s">
        <v>171</v>
      </c>
      <c r="D420" s="651">
        <v>6000043167</v>
      </c>
      <c r="E420" s="28">
        <v>16</v>
      </c>
      <c r="F420" s="28">
        <v>16</v>
      </c>
      <c r="G420" s="28">
        <v>0</v>
      </c>
      <c r="H420" s="78">
        <v>46238</v>
      </c>
      <c r="I420" s="94" t="s">
        <v>14</v>
      </c>
      <c r="J420" s="651" t="s">
        <v>292</v>
      </c>
      <c r="K420" s="522" t="s">
        <v>66</v>
      </c>
      <c r="L420" s="44" t="s">
        <v>66</v>
      </c>
      <c r="M420" s="44" t="s">
        <v>66</v>
      </c>
      <c r="N420" s="45" t="s">
        <v>67</v>
      </c>
      <c r="O420" s="45"/>
      <c r="P420" s="45"/>
      <c r="Q420" s="45" t="s">
        <v>67</v>
      </c>
      <c r="R420" s="45"/>
      <c r="S420" s="28" t="s">
        <v>68</v>
      </c>
      <c r="T420" s="28" t="s">
        <v>66</v>
      </c>
      <c r="U420" s="216" t="s">
        <v>66</v>
      </c>
      <c r="V420" s="216"/>
    </row>
    <row r="421" ht="14.5" spans="1:22">
      <c r="A421" s="649">
        <v>418</v>
      </c>
      <c r="B421" s="28" t="s">
        <v>64</v>
      </c>
      <c r="C421" s="28" t="s">
        <v>203</v>
      </c>
      <c r="D421" s="650">
        <v>6000053009</v>
      </c>
      <c r="E421" s="136">
        <v>1</v>
      </c>
      <c r="F421" s="136">
        <v>0</v>
      </c>
      <c r="G421" s="136">
        <v>1</v>
      </c>
      <c r="H421" s="375">
        <v>46239</v>
      </c>
      <c r="I421" s="218" t="s">
        <v>20</v>
      </c>
      <c r="J421" s="650">
        <v>516316010826001</v>
      </c>
      <c r="K421" s="258" t="s">
        <v>254</v>
      </c>
      <c r="L421" s="33"/>
      <c r="M421" s="33"/>
      <c r="N421" s="33" t="s">
        <v>67</v>
      </c>
      <c r="O421" s="33"/>
      <c r="P421" s="33"/>
      <c r="Q421" s="33" t="s">
        <v>67</v>
      </c>
      <c r="R421" s="33"/>
      <c r="S421" s="136" t="s">
        <v>68</v>
      </c>
      <c r="T421" s="136" t="s">
        <v>72</v>
      </c>
      <c r="U421" s="240" t="s">
        <v>13</v>
      </c>
      <c r="V421" s="240"/>
    </row>
    <row r="422" ht="14.5" spans="1:22">
      <c r="A422" s="649">
        <v>419</v>
      </c>
      <c r="B422" s="28" t="s">
        <v>64</v>
      </c>
      <c r="C422" s="28" t="s">
        <v>203</v>
      </c>
      <c r="D422" s="651">
        <v>6000053009</v>
      </c>
      <c r="E422" s="28">
        <v>1</v>
      </c>
      <c r="F422" s="28">
        <v>1</v>
      </c>
      <c r="G422" s="28">
        <v>0</v>
      </c>
      <c r="H422" s="78">
        <v>46239</v>
      </c>
      <c r="I422" s="94" t="s">
        <v>20</v>
      </c>
      <c r="J422" s="651">
        <v>516316010826002</v>
      </c>
      <c r="K422" s="522" t="s">
        <v>66</v>
      </c>
      <c r="L422" s="44" t="s">
        <v>66</v>
      </c>
      <c r="M422" s="44" t="s">
        <v>66</v>
      </c>
      <c r="N422" s="45" t="s">
        <v>67</v>
      </c>
      <c r="O422" s="45"/>
      <c r="P422" s="45"/>
      <c r="Q422" s="45" t="s">
        <v>67</v>
      </c>
      <c r="R422" s="45"/>
      <c r="S422" s="28" t="s">
        <v>68</v>
      </c>
      <c r="T422" s="28" t="s">
        <v>66</v>
      </c>
      <c r="U422" s="216" t="s">
        <v>66</v>
      </c>
      <c r="V422" s="216"/>
    </row>
    <row r="423" ht="14.5" spans="1:22">
      <c r="A423" s="649">
        <v>420</v>
      </c>
      <c r="B423" s="28" t="s">
        <v>64</v>
      </c>
      <c r="C423" s="28" t="s">
        <v>203</v>
      </c>
      <c r="D423" s="650">
        <v>6000053009</v>
      </c>
      <c r="E423" s="136">
        <v>1</v>
      </c>
      <c r="F423" s="136">
        <v>0</v>
      </c>
      <c r="G423" s="136">
        <v>1</v>
      </c>
      <c r="H423" s="375">
        <v>46239</v>
      </c>
      <c r="I423" s="218" t="s">
        <v>20</v>
      </c>
      <c r="J423" s="650">
        <v>516316010826003</v>
      </c>
      <c r="K423" s="258" t="s">
        <v>118</v>
      </c>
      <c r="L423" s="33"/>
      <c r="M423" s="33"/>
      <c r="N423" s="33" t="s">
        <v>67</v>
      </c>
      <c r="O423" s="33"/>
      <c r="P423" s="33"/>
      <c r="Q423" s="33" t="s">
        <v>67</v>
      </c>
      <c r="R423" s="33"/>
      <c r="S423" s="136" t="s">
        <v>68</v>
      </c>
      <c r="T423" s="136" t="s">
        <v>78</v>
      </c>
      <c r="U423" s="240" t="s">
        <v>13</v>
      </c>
      <c r="V423" s="240"/>
    </row>
    <row r="424" ht="14.5" spans="1:22">
      <c r="A424" s="649">
        <v>421</v>
      </c>
      <c r="B424" s="28" t="s">
        <v>64</v>
      </c>
      <c r="C424" s="28" t="s">
        <v>203</v>
      </c>
      <c r="D424" s="651">
        <v>6000053009</v>
      </c>
      <c r="E424" s="28">
        <v>1</v>
      </c>
      <c r="F424" s="28">
        <v>1</v>
      </c>
      <c r="G424" s="28">
        <v>0</v>
      </c>
      <c r="H424" s="78">
        <v>46239</v>
      </c>
      <c r="I424" s="94" t="s">
        <v>20</v>
      </c>
      <c r="J424" s="651">
        <v>516316010826004</v>
      </c>
      <c r="K424" s="522" t="s">
        <v>66</v>
      </c>
      <c r="L424" s="44" t="s">
        <v>66</v>
      </c>
      <c r="M424" s="44" t="s">
        <v>66</v>
      </c>
      <c r="N424" s="45" t="s">
        <v>67</v>
      </c>
      <c r="O424" s="45"/>
      <c r="P424" s="45"/>
      <c r="Q424" s="45" t="s">
        <v>67</v>
      </c>
      <c r="R424" s="45"/>
      <c r="S424" s="28" t="s">
        <v>68</v>
      </c>
      <c r="T424" s="28" t="s">
        <v>66</v>
      </c>
      <c r="U424" s="216" t="s">
        <v>66</v>
      </c>
      <c r="V424" s="216"/>
    </row>
    <row r="425" ht="14.5" spans="1:22">
      <c r="A425" s="649">
        <v>422</v>
      </c>
      <c r="B425" s="28" t="s">
        <v>64</v>
      </c>
      <c r="C425" s="28" t="s">
        <v>203</v>
      </c>
      <c r="D425" s="650">
        <v>6000053009</v>
      </c>
      <c r="E425" s="136">
        <v>1</v>
      </c>
      <c r="F425" s="136">
        <v>0</v>
      </c>
      <c r="G425" s="136">
        <v>1</v>
      </c>
      <c r="H425" s="375">
        <v>46239</v>
      </c>
      <c r="I425" s="218" t="s">
        <v>20</v>
      </c>
      <c r="J425" s="650">
        <v>516316010826005</v>
      </c>
      <c r="K425" s="258" t="s">
        <v>254</v>
      </c>
      <c r="L425" s="33"/>
      <c r="M425" s="33"/>
      <c r="N425" s="33" t="s">
        <v>67</v>
      </c>
      <c r="O425" s="33"/>
      <c r="P425" s="33"/>
      <c r="Q425" s="33" t="s">
        <v>67</v>
      </c>
      <c r="R425" s="33"/>
      <c r="S425" s="136" t="s">
        <v>68</v>
      </c>
      <c r="T425" s="136" t="s">
        <v>72</v>
      </c>
      <c r="U425" s="240" t="s">
        <v>13</v>
      </c>
      <c r="V425" s="240"/>
    </row>
    <row r="426" ht="14.5" spans="1:22">
      <c r="A426" s="649">
        <v>423</v>
      </c>
      <c r="B426" s="28" t="s">
        <v>64</v>
      </c>
      <c r="C426" s="28" t="s">
        <v>203</v>
      </c>
      <c r="D426" s="651">
        <v>6000053009</v>
      </c>
      <c r="E426" s="28">
        <v>2</v>
      </c>
      <c r="F426" s="28">
        <v>2</v>
      </c>
      <c r="G426" s="28">
        <v>0</v>
      </c>
      <c r="H426" s="78">
        <v>46239</v>
      </c>
      <c r="I426" s="94" t="s">
        <v>20</v>
      </c>
      <c r="J426" s="651" t="s">
        <v>293</v>
      </c>
      <c r="K426" s="522" t="s">
        <v>66</v>
      </c>
      <c r="L426" s="44" t="s">
        <v>66</v>
      </c>
      <c r="M426" s="44" t="s">
        <v>66</v>
      </c>
      <c r="N426" s="45" t="s">
        <v>67</v>
      </c>
      <c r="O426" s="45"/>
      <c r="P426" s="45"/>
      <c r="Q426" s="45" t="s">
        <v>67</v>
      </c>
      <c r="R426" s="45"/>
      <c r="S426" s="28" t="s">
        <v>68</v>
      </c>
      <c r="T426" s="28" t="s">
        <v>66</v>
      </c>
      <c r="U426" s="216" t="s">
        <v>66</v>
      </c>
      <c r="V426" s="216"/>
    </row>
    <row r="427" ht="14.5" spans="1:22">
      <c r="A427" s="649">
        <v>424</v>
      </c>
      <c r="B427" s="28" t="s">
        <v>64</v>
      </c>
      <c r="C427" s="28" t="s">
        <v>203</v>
      </c>
      <c r="D427" s="650">
        <v>6000043167</v>
      </c>
      <c r="E427" s="136">
        <v>4</v>
      </c>
      <c r="F427" s="136">
        <v>4</v>
      </c>
      <c r="G427" s="136">
        <v>0</v>
      </c>
      <c r="H427" s="375">
        <v>46239</v>
      </c>
      <c r="I427" s="218" t="s">
        <v>14</v>
      </c>
      <c r="J427" s="650" t="s">
        <v>294</v>
      </c>
      <c r="K427" s="555" t="s">
        <v>66</v>
      </c>
      <c r="L427" s="47" t="s">
        <v>66</v>
      </c>
      <c r="M427" s="47" t="s">
        <v>66</v>
      </c>
      <c r="N427" s="33" t="s">
        <v>67</v>
      </c>
      <c r="O427" s="33"/>
      <c r="P427" s="33"/>
      <c r="Q427" s="33" t="s">
        <v>67</v>
      </c>
      <c r="R427" s="33"/>
      <c r="S427" s="136" t="s">
        <v>68</v>
      </c>
      <c r="T427" s="136" t="s">
        <v>66</v>
      </c>
      <c r="U427" s="240" t="s">
        <v>66</v>
      </c>
      <c r="V427" s="240"/>
    </row>
    <row r="428" ht="14.5" spans="1:22">
      <c r="A428" s="649">
        <v>425</v>
      </c>
      <c r="B428" s="28" t="s">
        <v>64</v>
      </c>
      <c r="C428" s="28" t="s">
        <v>203</v>
      </c>
      <c r="D428" s="651">
        <v>6000043167</v>
      </c>
      <c r="E428" s="28">
        <v>1</v>
      </c>
      <c r="F428" s="28">
        <v>0</v>
      </c>
      <c r="G428" s="28">
        <v>1</v>
      </c>
      <c r="H428" s="78">
        <v>46240</v>
      </c>
      <c r="I428" s="94" t="s">
        <v>14</v>
      </c>
      <c r="J428" s="655">
        <v>516300010826977</v>
      </c>
      <c r="K428" s="258" t="s">
        <v>242</v>
      </c>
      <c r="L428" s="44" t="s">
        <v>271</v>
      </c>
      <c r="M428" s="45"/>
      <c r="N428" s="45" t="s">
        <v>67</v>
      </c>
      <c r="O428" s="45"/>
      <c r="P428" s="44" t="s">
        <v>243</v>
      </c>
      <c r="Q428" s="45" t="s">
        <v>67</v>
      </c>
      <c r="R428" s="45"/>
      <c r="S428" s="28" t="s">
        <v>68</v>
      </c>
      <c r="T428" s="28" t="s">
        <v>31</v>
      </c>
      <c r="U428" s="216" t="s">
        <v>13</v>
      </c>
      <c r="V428" s="216"/>
    </row>
    <row r="429" ht="14.5" spans="1:22">
      <c r="A429" s="649">
        <v>426</v>
      </c>
      <c r="B429" s="28" t="s">
        <v>64</v>
      </c>
      <c r="C429" s="28" t="s">
        <v>203</v>
      </c>
      <c r="D429" s="650">
        <v>6000043167</v>
      </c>
      <c r="E429" s="136">
        <v>1</v>
      </c>
      <c r="F429" s="136">
        <v>1</v>
      </c>
      <c r="G429" s="136">
        <v>0</v>
      </c>
      <c r="H429" s="375">
        <v>46240</v>
      </c>
      <c r="I429" s="218" t="s">
        <v>14</v>
      </c>
      <c r="J429" s="650">
        <v>516300010826978</v>
      </c>
      <c r="K429" s="555" t="s">
        <v>66</v>
      </c>
      <c r="L429" s="47" t="s">
        <v>66</v>
      </c>
      <c r="M429" s="47" t="s">
        <v>66</v>
      </c>
      <c r="N429" s="33" t="s">
        <v>67</v>
      </c>
      <c r="O429" s="33"/>
      <c r="P429" s="33"/>
      <c r="Q429" s="33" t="s">
        <v>67</v>
      </c>
      <c r="R429" s="33"/>
      <c r="S429" s="136" t="s">
        <v>68</v>
      </c>
      <c r="T429" s="136" t="s">
        <v>66</v>
      </c>
      <c r="U429" s="240" t="s">
        <v>66</v>
      </c>
      <c r="V429" s="240"/>
    </row>
    <row r="430" ht="14.5" spans="1:22">
      <c r="A430" s="649">
        <v>427</v>
      </c>
      <c r="B430" s="28" t="s">
        <v>64</v>
      </c>
      <c r="C430" s="28" t="s">
        <v>203</v>
      </c>
      <c r="D430" s="651">
        <v>6000043167</v>
      </c>
      <c r="E430" s="28">
        <v>1</v>
      </c>
      <c r="F430" s="28">
        <v>0</v>
      </c>
      <c r="G430" s="28">
        <v>1</v>
      </c>
      <c r="H430" s="78">
        <v>46240</v>
      </c>
      <c r="I430" s="94" t="s">
        <v>14</v>
      </c>
      <c r="J430" s="651">
        <v>516300010826979</v>
      </c>
      <c r="K430" s="258" t="s">
        <v>212</v>
      </c>
      <c r="L430" s="44" t="s">
        <v>86</v>
      </c>
      <c r="M430" s="45"/>
      <c r="N430" s="45" t="s">
        <v>67</v>
      </c>
      <c r="O430" s="45"/>
      <c r="P430" s="44" t="s">
        <v>122</v>
      </c>
      <c r="Q430" s="45" t="s">
        <v>67</v>
      </c>
      <c r="R430" s="45"/>
      <c r="S430" s="28" t="s">
        <v>68</v>
      </c>
      <c r="T430" s="28" t="s">
        <v>113</v>
      </c>
      <c r="U430" s="216" t="s">
        <v>13</v>
      </c>
      <c r="V430" s="216"/>
    </row>
    <row r="431" ht="14.5" spans="1:22">
      <c r="A431" s="649">
        <v>428</v>
      </c>
      <c r="B431" s="28" t="s">
        <v>64</v>
      </c>
      <c r="C431" s="28" t="s">
        <v>203</v>
      </c>
      <c r="D431" s="650">
        <v>6000043167</v>
      </c>
      <c r="E431" s="136">
        <v>8</v>
      </c>
      <c r="F431" s="136">
        <v>8</v>
      </c>
      <c r="G431" s="136">
        <v>0</v>
      </c>
      <c r="H431" s="375">
        <v>46240</v>
      </c>
      <c r="I431" s="218" t="s">
        <v>14</v>
      </c>
      <c r="J431" s="650" t="s">
        <v>295</v>
      </c>
      <c r="K431" s="555" t="s">
        <v>66</v>
      </c>
      <c r="L431" s="47" t="s">
        <v>66</v>
      </c>
      <c r="M431" s="47" t="s">
        <v>66</v>
      </c>
      <c r="N431" s="33" t="s">
        <v>67</v>
      </c>
      <c r="O431" s="33"/>
      <c r="P431" s="33"/>
      <c r="Q431" s="33" t="s">
        <v>67</v>
      </c>
      <c r="R431" s="33"/>
      <c r="S431" s="136" t="s">
        <v>68</v>
      </c>
      <c r="T431" s="136" t="s">
        <v>66</v>
      </c>
      <c r="U431" s="240" t="s">
        <v>66</v>
      </c>
      <c r="V431" s="240"/>
    </row>
    <row r="432" ht="14.5" spans="1:22">
      <c r="A432" s="649">
        <v>429</v>
      </c>
      <c r="B432" s="28" t="s">
        <v>64</v>
      </c>
      <c r="C432" s="28" t="s">
        <v>203</v>
      </c>
      <c r="D432" s="651">
        <v>6000043167</v>
      </c>
      <c r="E432" s="28">
        <v>1</v>
      </c>
      <c r="F432" s="28">
        <v>0</v>
      </c>
      <c r="G432" s="28">
        <v>1</v>
      </c>
      <c r="H432" s="78">
        <v>46240</v>
      </c>
      <c r="I432" s="94" t="s">
        <v>14</v>
      </c>
      <c r="J432" s="651">
        <v>516300010826988</v>
      </c>
      <c r="K432" s="258" t="s">
        <v>242</v>
      </c>
      <c r="L432" s="44" t="s">
        <v>271</v>
      </c>
      <c r="M432" s="45"/>
      <c r="N432" s="45" t="s">
        <v>67</v>
      </c>
      <c r="O432" s="45"/>
      <c r="P432" s="44" t="s">
        <v>243</v>
      </c>
      <c r="Q432" s="45" t="s">
        <v>67</v>
      </c>
      <c r="R432" s="45"/>
      <c r="S432" s="28" t="s">
        <v>68</v>
      </c>
      <c r="T432" s="28" t="s">
        <v>31</v>
      </c>
      <c r="U432" s="216" t="s">
        <v>13</v>
      </c>
      <c r="V432" s="216"/>
    </row>
    <row r="433" ht="14.5" spans="1:22">
      <c r="A433" s="649">
        <v>430</v>
      </c>
      <c r="B433" s="28" t="s">
        <v>64</v>
      </c>
      <c r="C433" s="28" t="s">
        <v>203</v>
      </c>
      <c r="D433" s="650">
        <v>6000043167</v>
      </c>
      <c r="E433" s="136">
        <v>6</v>
      </c>
      <c r="F433" s="136">
        <v>6</v>
      </c>
      <c r="G433" s="136">
        <v>0</v>
      </c>
      <c r="H433" s="375">
        <v>46240</v>
      </c>
      <c r="I433" s="218" t="s">
        <v>14</v>
      </c>
      <c r="J433" s="650" t="s">
        <v>296</v>
      </c>
      <c r="K433" s="555" t="s">
        <v>66</v>
      </c>
      <c r="L433" s="47" t="s">
        <v>66</v>
      </c>
      <c r="M433" s="47" t="s">
        <v>66</v>
      </c>
      <c r="N433" s="33" t="s">
        <v>67</v>
      </c>
      <c r="O433" s="33"/>
      <c r="P433" s="33"/>
      <c r="Q433" s="33" t="s">
        <v>67</v>
      </c>
      <c r="R433" s="33"/>
      <c r="S433" s="136" t="s">
        <v>68</v>
      </c>
      <c r="T433" s="136" t="s">
        <v>66</v>
      </c>
      <c r="U433" s="240" t="s">
        <v>66</v>
      </c>
      <c r="V433" s="240"/>
    </row>
    <row r="434" ht="14.5" spans="1:22">
      <c r="A434" s="649">
        <v>431</v>
      </c>
      <c r="B434" s="28" t="s">
        <v>64</v>
      </c>
      <c r="C434" s="28" t="s">
        <v>203</v>
      </c>
      <c r="D434" s="651">
        <v>6000043167</v>
      </c>
      <c r="E434" s="28">
        <v>1</v>
      </c>
      <c r="F434" s="28">
        <v>0</v>
      </c>
      <c r="G434" s="28">
        <v>1</v>
      </c>
      <c r="H434" s="78">
        <v>46240</v>
      </c>
      <c r="I434" s="94" t="s">
        <v>14</v>
      </c>
      <c r="J434" s="651">
        <v>516300010826995</v>
      </c>
      <c r="K434" s="258" t="s">
        <v>242</v>
      </c>
      <c r="L434" s="44" t="s">
        <v>271</v>
      </c>
      <c r="M434" s="45"/>
      <c r="N434" s="45" t="s">
        <v>67</v>
      </c>
      <c r="O434" s="45"/>
      <c r="P434" s="44" t="s">
        <v>243</v>
      </c>
      <c r="Q434" s="45" t="s">
        <v>67</v>
      </c>
      <c r="R434" s="45"/>
      <c r="S434" s="28" t="s">
        <v>68</v>
      </c>
      <c r="T434" s="28" t="s">
        <v>31</v>
      </c>
      <c r="U434" s="216" t="s">
        <v>13</v>
      </c>
      <c r="V434" s="216"/>
    </row>
    <row r="435" ht="14.5" spans="1:22">
      <c r="A435" s="649">
        <v>432</v>
      </c>
      <c r="B435" s="28" t="s">
        <v>64</v>
      </c>
      <c r="C435" s="28" t="s">
        <v>203</v>
      </c>
      <c r="D435" s="650">
        <v>6000043167</v>
      </c>
      <c r="E435" s="136">
        <v>1</v>
      </c>
      <c r="F435" s="136">
        <v>1</v>
      </c>
      <c r="G435" s="136">
        <v>0</v>
      </c>
      <c r="H435" s="375">
        <v>46240</v>
      </c>
      <c r="I435" s="218" t="s">
        <v>14</v>
      </c>
      <c r="J435" s="650">
        <v>516300010826996</v>
      </c>
      <c r="K435" s="555" t="s">
        <v>66</v>
      </c>
      <c r="L435" s="47" t="s">
        <v>66</v>
      </c>
      <c r="M435" s="47" t="s">
        <v>66</v>
      </c>
      <c r="N435" s="33" t="s">
        <v>67</v>
      </c>
      <c r="O435" s="33"/>
      <c r="P435" s="33"/>
      <c r="Q435" s="33" t="s">
        <v>67</v>
      </c>
      <c r="R435" s="33"/>
      <c r="S435" s="136" t="s">
        <v>68</v>
      </c>
      <c r="T435" s="136" t="s">
        <v>66</v>
      </c>
      <c r="U435" s="240" t="s">
        <v>66</v>
      </c>
      <c r="V435" s="240"/>
    </row>
    <row r="436" ht="14.5" spans="1:22">
      <c r="A436" s="649">
        <v>433</v>
      </c>
      <c r="B436" s="28" t="s">
        <v>64</v>
      </c>
      <c r="C436" s="28" t="s">
        <v>203</v>
      </c>
      <c r="D436" s="651">
        <v>6000043167</v>
      </c>
      <c r="E436" s="28">
        <v>1</v>
      </c>
      <c r="F436" s="28">
        <v>0</v>
      </c>
      <c r="G436" s="28">
        <v>1</v>
      </c>
      <c r="H436" s="78">
        <v>46240</v>
      </c>
      <c r="I436" s="94" t="s">
        <v>14</v>
      </c>
      <c r="J436" s="651">
        <v>516300010826997</v>
      </c>
      <c r="K436" s="258" t="s">
        <v>75</v>
      </c>
      <c r="L436" s="44" t="s">
        <v>76</v>
      </c>
      <c r="M436" s="45"/>
      <c r="N436" s="45" t="s">
        <v>67</v>
      </c>
      <c r="O436" s="45"/>
      <c r="P436" s="44" t="s">
        <v>77</v>
      </c>
      <c r="Q436" s="45" t="s">
        <v>67</v>
      </c>
      <c r="R436" s="45"/>
      <c r="S436" s="28" t="s">
        <v>68</v>
      </c>
      <c r="T436" s="28" t="s">
        <v>78</v>
      </c>
      <c r="U436" s="216" t="s">
        <v>13</v>
      </c>
      <c r="V436" s="216"/>
    </row>
    <row r="437" ht="14.5" spans="1:22">
      <c r="A437" s="649">
        <v>434</v>
      </c>
      <c r="B437" s="28" t="s">
        <v>64</v>
      </c>
      <c r="C437" s="28" t="s">
        <v>203</v>
      </c>
      <c r="D437" s="650">
        <v>6000043167</v>
      </c>
      <c r="E437" s="136">
        <v>2</v>
      </c>
      <c r="F437" s="136">
        <v>2</v>
      </c>
      <c r="G437" s="136">
        <v>0</v>
      </c>
      <c r="H437" s="375">
        <v>46240</v>
      </c>
      <c r="I437" s="218" t="s">
        <v>14</v>
      </c>
      <c r="J437" s="650" t="s">
        <v>297</v>
      </c>
      <c r="K437" s="555" t="s">
        <v>66</v>
      </c>
      <c r="L437" s="47" t="s">
        <v>66</v>
      </c>
      <c r="M437" s="47" t="s">
        <v>66</v>
      </c>
      <c r="N437" s="33" t="s">
        <v>67</v>
      </c>
      <c r="O437" s="33"/>
      <c r="P437" s="33"/>
      <c r="Q437" s="33" t="s">
        <v>67</v>
      </c>
      <c r="R437" s="33"/>
      <c r="S437" s="136" t="s">
        <v>68</v>
      </c>
      <c r="T437" s="136" t="s">
        <v>66</v>
      </c>
      <c r="U437" s="240" t="s">
        <v>66</v>
      </c>
      <c r="V437" s="240"/>
    </row>
    <row r="438" ht="14.5" spans="1:22">
      <c r="A438" s="649">
        <v>435</v>
      </c>
      <c r="B438" s="28" t="s">
        <v>64</v>
      </c>
      <c r="C438" s="28" t="s">
        <v>203</v>
      </c>
      <c r="D438" s="651">
        <v>6000043167</v>
      </c>
      <c r="E438" s="28">
        <v>2</v>
      </c>
      <c r="F438" s="28">
        <v>2</v>
      </c>
      <c r="G438" s="28">
        <v>0</v>
      </c>
      <c r="H438" s="78">
        <v>46240</v>
      </c>
      <c r="I438" s="94" t="s">
        <v>14</v>
      </c>
      <c r="J438" s="651" t="s">
        <v>298</v>
      </c>
      <c r="K438" s="522" t="s">
        <v>66</v>
      </c>
      <c r="L438" s="44" t="s">
        <v>66</v>
      </c>
      <c r="M438" s="44" t="s">
        <v>66</v>
      </c>
      <c r="N438" s="45" t="s">
        <v>67</v>
      </c>
      <c r="O438" s="45"/>
      <c r="P438" s="45"/>
      <c r="Q438" s="45" t="s">
        <v>67</v>
      </c>
      <c r="R438" s="45"/>
      <c r="S438" s="28" t="s">
        <v>68</v>
      </c>
      <c r="T438" s="28" t="s">
        <v>66</v>
      </c>
      <c r="U438" s="216" t="s">
        <v>66</v>
      </c>
      <c r="V438" s="216"/>
    </row>
    <row r="439" ht="14.5" spans="1:22">
      <c r="A439" s="649">
        <v>436</v>
      </c>
      <c r="B439" s="28" t="s">
        <v>64</v>
      </c>
      <c r="C439" s="28" t="s">
        <v>203</v>
      </c>
      <c r="D439" s="650">
        <v>6000043167</v>
      </c>
      <c r="E439" s="136">
        <v>1</v>
      </c>
      <c r="F439" s="136">
        <v>0</v>
      </c>
      <c r="G439" s="136">
        <v>1</v>
      </c>
      <c r="H439" s="375">
        <v>46240</v>
      </c>
      <c r="I439" s="218" t="s">
        <v>14</v>
      </c>
      <c r="J439" s="650">
        <v>516300010861002</v>
      </c>
      <c r="K439" s="258" t="s">
        <v>277</v>
      </c>
      <c r="L439" s="47" t="s">
        <v>86</v>
      </c>
      <c r="M439" s="33"/>
      <c r="N439" s="33" t="s">
        <v>67</v>
      </c>
      <c r="O439" s="33"/>
      <c r="P439" s="47" t="s">
        <v>82</v>
      </c>
      <c r="Q439" s="33" t="s">
        <v>67</v>
      </c>
      <c r="R439" s="33"/>
      <c r="S439" s="136" t="s">
        <v>68</v>
      </c>
      <c r="T439" s="136" t="s">
        <v>78</v>
      </c>
      <c r="U439" s="240" t="s">
        <v>13</v>
      </c>
      <c r="V439" s="240"/>
    </row>
    <row r="440" ht="14.5" spans="1:22">
      <c r="A440" s="649">
        <v>437</v>
      </c>
      <c r="B440" s="28" t="s">
        <v>64</v>
      </c>
      <c r="C440" s="28" t="s">
        <v>203</v>
      </c>
      <c r="D440" s="651">
        <v>6000043167</v>
      </c>
      <c r="E440" s="28">
        <v>1</v>
      </c>
      <c r="F440" s="28">
        <v>0</v>
      </c>
      <c r="G440" s="28">
        <v>1</v>
      </c>
      <c r="H440" s="78">
        <v>46240</v>
      </c>
      <c r="I440" s="94" t="s">
        <v>14</v>
      </c>
      <c r="J440" s="651">
        <v>516300010861003</v>
      </c>
      <c r="K440" s="258" t="s">
        <v>131</v>
      </c>
      <c r="L440" s="44" t="s">
        <v>111</v>
      </c>
      <c r="M440" s="45"/>
      <c r="N440" s="45" t="s">
        <v>67</v>
      </c>
      <c r="O440" s="45"/>
      <c r="P440" s="44" t="s">
        <v>112</v>
      </c>
      <c r="Q440" s="45" t="s">
        <v>67</v>
      </c>
      <c r="R440" s="45"/>
      <c r="S440" s="28" t="s">
        <v>68</v>
      </c>
      <c r="T440" s="28" t="s">
        <v>27</v>
      </c>
      <c r="U440" s="216" t="s">
        <v>29</v>
      </c>
      <c r="V440" s="216"/>
    </row>
    <row r="441" ht="14.5" spans="1:22">
      <c r="A441" s="649">
        <v>438</v>
      </c>
      <c r="B441" s="28" t="s">
        <v>64</v>
      </c>
      <c r="C441" s="28" t="s">
        <v>203</v>
      </c>
      <c r="D441" s="650">
        <v>6000043167</v>
      </c>
      <c r="E441" s="136">
        <v>1</v>
      </c>
      <c r="F441" s="136">
        <v>1</v>
      </c>
      <c r="G441" s="136">
        <v>0</v>
      </c>
      <c r="H441" s="375">
        <v>46240</v>
      </c>
      <c r="I441" s="218" t="s">
        <v>14</v>
      </c>
      <c r="J441" s="650">
        <v>516300010861004</v>
      </c>
      <c r="K441" s="555" t="s">
        <v>66</v>
      </c>
      <c r="L441" s="47" t="s">
        <v>66</v>
      </c>
      <c r="M441" s="47" t="s">
        <v>66</v>
      </c>
      <c r="N441" s="33" t="s">
        <v>67</v>
      </c>
      <c r="O441" s="33"/>
      <c r="P441" s="33"/>
      <c r="Q441" s="33" t="s">
        <v>67</v>
      </c>
      <c r="R441" s="33"/>
      <c r="S441" s="136" t="s">
        <v>68</v>
      </c>
      <c r="T441" s="136" t="s">
        <v>66</v>
      </c>
      <c r="U441" s="240" t="s">
        <v>66</v>
      </c>
      <c r="V441" s="240"/>
    </row>
    <row r="442" ht="14.5" spans="1:22">
      <c r="A442" s="649">
        <v>439</v>
      </c>
      <c r="B442" s="28" t="s">
        <v>64</v>
      </c>
      <c r="C442" s="28" t="s">
        <v>203</v>
      </c>
      <c r="D442" s="651">
        <v>6000043167</v>
      </c>
      <c r="E442" s="28">
        <v>6</v>
      </c>
      <c r="F442" s="28">
        <v>6</v>
      </c>
      <c r="G442" s="28">
        <v>0</v>
      </c>
      <c r="H442" s="78">
        <v>46241</v>
      </c>
      <c r="I442" s="94" t="s">
        <v>14</v>
      </c>
      <c r="J442" s="651" t="s">
        <v>299</v>
      </c>
      <c r="K442" s="522" t="s">
        <v>66</v>
      </c>
      <c r="L442" s="44" t="s">
        <v>66</v>
      </c>
      <c r="M442" s="44" t="s">
        <v>66</v>
      </c>
      <c r="N442" s="45" t="s">
        <v>67</v>
      </c>
      <c r="O442" s="45"/>
      <c r="P442" s="45"/>
      <c r="Q442" s="45" t="s">
        <v>67</v>
      </c>
      <c r="R442" s="45"/>
      <c r="S442" s="28" t="s">
        <v>68</v>
      </c>
      <c r="T442" s="28" t="s">
        <v>66</v>
      </c>
      <c r="U442" s="216" t="s">
        <v>66</v>
      </c>
      <c r="V442" s="216"/>
    </row>
    <row r="443" ht="14.5" spans="1:22">
      <c r="A443" s="649">
        <v>440</v>
      </c>
      <c r="B443" s="28" t="s">
        <v>64</v>
      </c>
      <c r="C443" s="28" t="s">
        <v>203</v>
      </c>
      <c r="D443" s="650">
        <v>6000043167</v>
      </c>
      <c r="E443" s="136">
        <v>1</v>
      </c>
      <c r="F443" s="136">
        <v>0</v>
      </c>
      <c r="G443" s="136">
        <v>1</v>
      </c>
      <c r="H443" s="375">
        <v>46241</v>
      </c>
      <c r="I443" s="218" t="s">
        <v>14</v>
      </c>
      <c r="J443" s="650">
        <v>516300010861011</v>
      </c>
      <c r="K443" s="258" t="s">
        <v>131</v>
      </c>
      <c r="L443" s="47" t="s">
        <v>111</v>
      </c>
      <c r="M443" s="33"/>
      <c r="N443" s="33" t="s">
        <v>67</v>
      </c>
      <c r="O443" s="33"/>
      <c r="P443" s="47" t="s">
        <v>112</v>
      </c>
      <c r="Q443" s="33" t="s">
        <v>67</v>
      </c>
      <c r="R443" s="33"/>
      <c r="S443" s="136" t="s">
        <v>68</v>
      </c>
      <c r="T443" s="136" t="s">
        <v>27</v>
      </c>
      <c r="U443" s="240" t="s">
        <v>29</v>
      </c>
      <c r="V443" s="240"/>
    </row>
    <row r="444" ht="14.5" spans="1:22">
      <c r="A444" s="649">
        <v>441</v>
      </c>
      <c r="B444" s="28" t="s">
        <v>64</v>
      </c>
      <c r="C444" s="28" t="s">
        <v>203</v>
      </c>
      <c r="D444" s="651">
        <v>6000043167</v>
      </c>
      <c r="E444" s="28">
        <v>5</v>
      </c>
      <c r="F444" s="28">
        <v>5</v>
      </c>
      <c r="G444" s="28">
        <v>0</v>
      </c>
      <c r="H444" s="78">
        <v>46241</v>
      </c>
      <c r="I444" s="94" t="s">
        <v>14</v>
      </c>
      <c r="J444" s="651" t="s">
        <v>300</v>
      </c>
      <c r="K444" s="522" t="s">
        <v>66</v>
      </c>
      <c r="L444" s="44" t="s">
        <v>66</v>
      </c>
      <c r="M444" s="44" t="s">
        <v>66</v>
      </c>
      <c r="N444" s="45" t="s">
        <v>67</v>
      </c>
      <c r="O444" s="45"/>
      <c r="P444" s="45"/>
      <c r="Q444" s="45" t="s">
        <v>67</v>
      </c>
      <c r="R444" s="45"/>
      <c r="S444" s="28" t="s">
        <v>68</v>
      </c>
      <c r="T444" s="28" t="s">
        <v>66</v>
      </c>
      <c r="U444" s="216" t="s">
        <v>66</v>
      </c>
      <c r="V444" s="216"/>
    </row>
    <row r="445" ht="14.5" spans="1:22">
      <c r="A445" s="649">
        <v>442</v>
      </c>
      <c r="B445" s="28" t="s">
        <v>64</v>
      </c>
      <c r="C445" s="28" t="s">
        <v>203</v>
      </c>
      <c r="D445" s="650">
        <v>6000043167</v>
      </c>
      <c r="E445" s="136">
        <v>1</v>
      </c>
      <c r="F445" s="136">
        <v>0</v>
      </c>
      <c r="G445" s="136">
        <v>1</v>
      </c>
      <c r="H445" s="375">
        <v>46241</v>
      </c>
      <c r="I445" s="218" t="s">
        <v>14</v>
      </c>
      <c r="J445" s="650">
        <v>516300010861017</v>
      </c>
      <c r="K445" s="258" t="s">
        <v>75</v>
      </c>
      <c r="L445" s="47" t="s">
        <v>76</v>
      </c>
      <c r="M445" s="33"/>
      <c r="N445" s="33" t="s">
        <v>67</v>
      </c>
      <c r="O445" s="33"/>
      <c r="P445" s="47" t="s">
        <v>77</v>
      </c>
      <c r="Q445" s="33" t="s">
        <v>67</v>
      </c>
      <c r="R445" s="33"/>
      <c r="S445" s="136" t="s">
        <v>68</v>
      </c>
      <c r="T445" s="136" t="s">
        <v>78</v>
      </c>
      <c r="U445" s="240" t="s">
        <v>13</v>
      </c>
      <c r="V445" s="240"/>
    </row>
    <row r="446" ht="14.5" spans="1:22">
      <c r="A446" s="649">
        <v>443</v>
      </c>
      <c r="B446" s="28" t="s">
        <v>64</v>
      </c>
      <c r="C446" s="28" t="s">
        <v>203</v>
      </c>
      <c r="D446" s="651">
        <v>6000043167</v>
      </c>
      <c r="E446" s="28">
        <v>1</v>
      </c>
      <c r="F446" s="28">
        <v>0</v>
      </c>
      <c r="G446" s="28">
        <v>1</v>
      </c>
      <c r="H446" s="78">
        <v>46241</v>
      </c>
      <c r="I446" s="94" t="s">
        <v>14</v>
      </c>
      <c r="J446" s="651">
        <v>516300010861018</v>
      </c>
      <c r="K446" s="258" t="s">
        <v>137</v>
      </c>
      <c r="L446" s="44" t="s">
        <v>86</v>
      </c>
      <c r="M446" s="45"/>
      <c r="N446" s="45" t="s">
        <v>67</v>
      </c>
      <c r="O446" s="45"/>
      <c r="P446" s="44" t="s">
        <v>122</v>
      </c>
      <c r="Q446" s="45" t="s">
        <v>67</v>
      </c>
      <c r="R446" s="45"/>
      <c r="S446" s="28" t="s">
        <v>68</v>
      </c>
      <c r="T446" s="28" t="s">
        <v>113</v>
      </c>
      <c r="U446" s="216" t="s">
        <v>13</v>
      </c>
      <c r="V446" s="216"/>
    </row>
    <row r="447" ht="14.5" spans="1:22">
      <c r="A447" s="649">
        <v>444</v>
      </c>
      <c r="B447" s="28" t="s">
        <v>64</v>
      </c>
      <c r="C447" s="28" t="s">
        <v>203</v>
      </c>
      <c r="D447" s="650">
        <v>6000043167</v>
      </c>
      <c r="E447" s="136">
        <v>5</v>
      </c>
      <c r="F447" s="136">
        <v>5</v>
      </c>
      <c r="G447" s="136">
        <v>0</v>
      </c>
      <c r="H447" s="375">
        <v>46241</v>
      </c>
      <c r="I447" s="218" t="s">
        <v>14</v>
      </c>
      <c r="J447" s="650" t="s">
        <v>301</v>
      </c>
      <c r="K447" s="555" t="s">
        <v>66</v>
      </c>
      <c r="L447" s="47" t="s">
        <v>66</v>
      </c>
      <c r="M447" s="47" t="s">
        <v>66</v>
      </c>
      <c r="N447" s="33" t="s">
        <v>67</v>
      </c>
      <c r="O447" s="33"/>
      <c r="P447" s="33"/>
      <c r="Q447" s="33" t="s">
        <v>67</v>
      </c>
      <c r="R447" s="33"/>
      <c r="S447" s="136" t="s">
        <v>68</v>
      </c>
      <c r="T447" s="136" t="s">
        <v>66</v>
      </c>
      <c r="U447" s="240" t="s">
        <v>66</v>
      </c>
      <c r="V447" s="240"/>
    </row>
    <row r="448" ht="14.5" spans="1:22">
      <c r="A448" s="649">
        <v>445</v>
      </c>
      <c r="B448" s="28" t="s">
        <v>64</v>
      </c>
      <c r="C448" s="28" t="s">
        <v>203</v>
      </c>
      <c r="D448" s="651">
        <v>6000043167</v>
      </c>
      <c r="E448" s="28">
        <v>1</v>
      </c>
      <c r="F448" s="28">
        <v>0</v>
      </c>
      <c r="G448" s="28">
        <v>1</v>
      </c>
      <c r="H448" s="78">
        <v>46241</v>
      </c>
      <c r="I448" s="94" t="s">
        <v>14</v>
      </c>
      <c r="J448" s="651">
        <v>516300010861024</v>
      </c>
      <c r="K448" s="258" t="s">
        <v>131</v>
      </c>
      <c r="L448" s="44" t="s">
        <v>111</v>
      </c>
      <c r="M448" s="45"/>
      <c r="N448" s="45" t="s">
        <v>67</v>
      </c>
      <c r="O448" s="45"/>
      <c r="P448" s="44" t="s">
        <v>112</v>
      </c>
      <c r="Q448" s="45" t="s">
        <v>67</v>
      </c>
      <c r="R448" s="45"/>
      <c r="S448" s="28" t="s">
        <v>68</v>
      </c>
      <c r="T448" s="28" t="s">
        <v>27</v>
      </c>
      <c r="U448" s="216" t="s">
        <v>29</v>
      </c>
      <c r="V448" s="216"/>
    </row>
    <row r="449" ht="14.5" spans="1:22">
      <c r="A449" s="649">
        <v>446</v>
      </c>
      <c r="B449" s="28" t="s">
        <v>64</v>
      </c>
      <c r="C449" s="28" t="s">
        <v>203</v>
      </c>
      <c r="D449" s="650">
        <v>6000043167</v>
      </c>
      <c r="E449" s="136">
        <v>1</v>
      </c>
      <c r="F449" s="136">
        <v>0</v>
      </c>
      <c r="G449" s="136">
        <v>1</v>
      </c>
      <c r="H449" s="375">
        <v>46241</v>
      </c>
      <c r="I449" s="218" t="s">
        <v>14</v>
      </c>
      <c r="J449" s="650">
        <v>516300010861025</v>
      </c>
      <c r="K449" s="258" t="s">
        <v>212</v>
      </c>
      <c r="L449" s="47" t="s">
        <v>86</v>
      </c>
      <c r="M449" s="33"/>
      <c r="N449" s="33" t="s">
        <v>67</v>
      </c>
      <c r="O449" s="33"/>
      <c r="P449" s="47" t="s">
        <v>122</v>
      </c>
      <c r="Q449" s="33" t="s">
        <v>67</v>
      </c>
      <c r="R449" s="33"/>
      <c r="S449" s="136" t="s">
        <v>68</v>
      </c>
      <c r="T449" s="136" t="s">
        <v>113</v>
      </c>
      <c r="U449" s="240" t="s">
        <v>13</v>
      </c>
      <c r="V449" s="240"/>
    </row>
    <row r="450" ht="14.5" spans="1:22">
      <c r="A450" s="649">
        <v>447</v>
      </c>
      <c r="B450" s="28" t="s">
        <v>64</v>
      </c>
      <c r="C450" s="28" t="s">
        <v>203</v>
      </c>
      <c r="D450" s="651">
        <v>6000043167</v>
      </c>
      <c r="E450" s="28">
        <v>4</v>
      </c>
      <c r="F450" s="28">
        <v>4</v>
      </c>
      <c r="G450" s="28">
        <v>0</v>
      </c>
      <c r="H450" s="78">
        <v>46241</v>
      </c>
      <c r="I450" s="94" t="s">
        <v>14</v>
      </c>
      <c r="J450" s="651" t="s">
        <v>302</v>
      </c>
      <c r="K450" s="522" t="s">
        <v>66</v>
      </c>
      <c r="L450" s="44" t="s">
        <v>66</v>
      </c>
      <c r="M450" s="44" t="s">
        <v>66</v>
      </c>
      <c r="N450" s="45" t="s">
        <v>67</v>
      </c>
      <c r="O450" s="45"/>
      <c r="P450" s="45"/>
      <c r="Q450" s="45" t="s">
        <v>67</v>
      </c>
      <c r="R450" s="45"/>
      <c r="S450" s="28" t="s">
        <v>68</v>
      </c>
      <c r="T450" s="28" t="s">
        <v>66</v>
      </c>
      <c r="U450" s="216" t="s">
        <v>66</v>
      </c>
      <c r="V450" s="216"/>
    </row>
    <row r="451" ht="14.5" spans="1:22">
      <c r="A451" s="649">
        <v>448</v>
      </c>
      <c r="B451" s="28" t="s">
        <v>64</v>
      </c>
      <c r="C451" s="28" t="s">
        <v>203</v>
      </c>
      <c r="D451" s="650">
        <v>6000043167</v>
      </c>
      <c r="E451" s="136">
        <v>1</v>
      </c>
      <c r="F451" s="136">
        <v>0</v>
      </c>
      <c r="G451" s="136">
        <v>1</v>
      </c>
      <c r="H451" s="375">
        <v>46241</v>
      </c>
      <c r="I451" s="218" t="s">
        <v>14</v>
      </c>
      <c r="J451" s="650">
        <v>516300010861030</v>
      </c>
      <c r="K451" s="258" t="s">
        <v>258</v>
      </c>
      <c r="L451" s="47" t="s">
        <v>111</v>
      </c>
      <c r="M451" s="33"/>
      <c r="N451" s="33" t="s">
        <v>67</v>
      </c>
      <c r="O451" s="33"/>
      <c r="P451" s="47" t="s">
        <v>112</v>
      </c>
      <c r="Q451" s="33" t="s">
        <v>67</v>
      </c>
      <c r="R451" s="33"/>
      <c r="S451" s="136" t="s">
        <v>68</v>
      </c>
      <c r="T451" s="136" t="s">
        <v>259</v>
      </c>
      <c r="U451" s="240" t="s">
        <v>29</v>
      </c>
      <c r="V451" s="240"/>
    </row>
    <row r="452" ht="14.5" spans="1:22">
      <c r="A452" s="649">
        <v>449</v>
      </c>
      <c r="B452" s="28" t="s">
        <v>64</v>
      </c>
      <c r="C452" s="28" t="s">
        <v>203</v>
      </c>
      <c r="D452" s="651">
        <v>6000043167</v>
      </c>
      <c r="E452" s="28">
        <v>1</v>
      </c>
      <c r="F452" s="28">
        <v>1</v>
      </c>
      <c r="G452" s="28">
        <v>0</v>
      </c>
      <c r="H452" s="78">
        <v>46241</v>
      </c>
      <c r="I452" s="94" t="s">
        <v>14</v>
      </c>
      <c r="J452" s="651">
        <v>516300010861031</v>
      </c>
      <c r="K452" s="522" t="s">
        <v>66</v>
      </c>
      <c r="L452" s="44" t="s">
        <v>66</v>
      </c>
      <c r="M452" s="44" t="s">
        <v>66</v>
      </c>
      <c r="N452" s="45" t="s">
        <v>67</v>
      </c>
      <c r="O452" s="45"/>
      <c r="P452" s="45"/>
      <c r="Q452" s="45" t="s">
        <v>67</v>
      </c>
      <c r="R452" s="45"/>
      <c r="S452" s="28" t="s">
        <v>68</v>
      </c>
      <c r="T452" s="28" t="s">
        <v>66</v>
      </c>
      <c r="U452" s="216" t="s">
        <v>66</v>
      </c>
      <c r="V452" s="216"/>
    </row>
    <row r="453" ht="14.5" spans="1:22">
      <c r="A453" s="649">
        <v>450</v>
      </c>
      <c r="B453" s="28" t="s">
        <v>64</v>
      </c>
      <c r="C453" s="28" t="s">
        <v>203</v>
      </c>
      <c r="D453" s="650">
        <v>6000043167</v>
      </c>
      <c r="E453" s="136">
        <v>1</v>
      </c>
      <c r="F453" s="136">
        <v>0</v>
      </c>
      <c r="G453" s="136">
        <v>1</v>
      </c>
      <c r="H453" s="375">
        <v>46241</v>
      </c>
      <c r="I453" s="218" t="s">
        <v>14</v>
      </c>
      <c r="J453" s="650">
        <v>516300010861032</v>
      </c>
      <c r="K453" s="258" t="s">
        <v>110</v>
      </c>
      <c r="L453" s="47" t="s">
        <v>86</v>
      </c>
      <c r="M453" s="33"/>
      <c r="N453" s="33" t="s">
        <v>67</v>
      </c>
      <c r="O453" s="33"/>
      <c r="P453" s="47" t="s">
        <v>122</v>
      </c>
      <c r="Q453" s="33" t="s">
        <v>67</v>
      </c>
      <c r="R453" s="33"/>
      <c r="S453" s="136" t="s">
        <v>68</v>
      </c>
      <c r="T453" s="136" t="s">
        <v>113</v>
      </c>
      <c r="U453" s="240" t="s">
        <v>13</v>
      </c>
      <c r="V453" s="240"/>
    </row>
    <row r="454" ht="14.5" spans="1:22">
      <c r="A454" s="649">
        <v>451</v>
      </c>
      <c r="B454" s="28" t="s">
        <v>64</v>
      </c>
      <c r="C454" s="28" t="s">
        <v>203</v>
      </c>
      <c r="D454" s="651">
        <v>6000043167</v>
      </c>
      <c r="E454" s="28">
        <v>1</v>
      </c>
      <c r="F454" s="28">
        <v>0</v>
      </c>
      <c r="G454" s="28">
        <v>1</v>
      </c>
      <c r="H454" s="78">
        <v>46241</v>
      </c>
      <c r="I454" s="94" t="s">
        <v>14</v>
      </c>
      <c r="J454" s="651">
        <v>516300010861033</v>
      </c>
      <c r="K454" s="258" t="s">
        <v>258</v>
      </c>
      <c r="L454" s="44" t="s">
        <v>111</v>
      </c>
      <c r="M454" s="45"/>
      <c r="N454" s="45" t="s">
        <v>67</v>
      </c>
      <c r="O454" s="45"/>
      <c r="P454" s="44" t="s">
        <v>112</v>
      </c>
      <c r="Q454" s="45" t="s">
        <v>67</v>
      </c>
      <c r="R454" s="45"/>
      <c r="S454" s="28" t="s">
        <v>68</v>
      </c>
      <c r="T454" s="28" t="s">
        <v>259</v>
      </c>
      <c r="U454" s="216" t="s">
        <v>29</v>
      </c>
      <c r="V454" s="216"/>
    </row>
    <row r="455" ht="14.5" spans="1:22">
      <c r="A455" s="649">
        <v>452</v>
      </c>
      <c r="B455" s="28" t="s">
        <v>64</v>
      </c>
      <c r="C455" s="28" t="s">
        <v>203</v>
      </c>
      <c r="D455" s="650">
        <v>6000043167</v>
      </c>
      <c r="E455" s="136">
        <v>3</v>
      </c>
      <c r="F455" s="136">
        <v>3</v>
      </c>
      <c r="G455" s="136">
        <v>0</v>
      </c>
      <c r="H455" s="375">
        <v>46241</v>
      </c>
      <c r="I455" s="218" t="s">
        <v>14</v>
      </c>
      <c r="J455" s="650" t="s">
        <v>303</v>
      </c>
      <c r="K455" s="555" t="s">
        <v>66</v>
      </c>
      <c r="L455" s="47" t="s">
        <v>66</v>
      </c>
      <c r="M455" s="47" t="s">
        <v>66</v>
      </c>
      <c r="N455" s="33" t="s">
        <v>67</v>
      </c>
      <c r="O455" s="33"/>
      <c r="P455" s="33"/>
      <c r="Q455" s="33" t="s">
        <v>67</v>
      </c>
      <c r="R455" s="33"/>
      <c r="S455" s="136" t="s">
        <v>68</v>
      </c>
      <c r="T455" s="136" t="s">
        <v>66</v>
      </c>
      <c r="U455" s="240" t="s">
        <v>66</v>
      </c>
      <c r="V455" s="240"/>
    </row>
    <row r="456" ht="14.5" spans="1:22">
      <c r="A456" s="649">
        <v>453</v>
      </c>
      <c r="B456" s="28" t="s">
        <v>64</v>
      </c>
      <c r="C456" s="28" t="s">
        <v>203</v>
      </c>
      <c r="D456" s="651">
        <v>6000043167</v>
      </c>
      <c r="E456" s="28">
        <v>1</v>
      </c>
      <c r="F456" s="28">
        <v>0</v>
      </c>
      <c r="G456" s="28">
        <v>1</v>
      </c>
      <c r="H456" s="78">
        <v>46241</v>
      </c>
      <c r="I456" s="94" t="s">
        <v>14</v>
      </c>
      <c r="J456" s="651">
        <v>516300010861037</v>
      </c>
      <c r="K456" s="258" t="s">
        <v>212</v>
      </c>
      <c r="L456" s="44" t="s">
        <v>86</v>
      </c>
      <c r="M456" s="45"/>
      <c r="N456" s="45" t="s">
        <v>67</v>
      </c>
      <c r="O456" s="45"/>
      <c r="P456" s="44" t="s">
        <v>122</v>
      </c>
      <c r="Q456" s="45" t="s">
        <v>67</v>
      </c>
      <c r="R456" s="45"/>
      <c r="S456" s="28" t="s">
        <v>68</v>
      </c>
      <c r="T456" s="28" t="s">
        <v>113</v>
      </c>
      <c r="U456" s="216" t="s">
        <v>13</v>
      </c>
      <c r="V456" s="216"/>
    </row>
    <row r="457" ht="14.5" spans="1:22">
      <c r="A457" s="649">
        <v>454</v>
      </c>
      <c r="B457" s="28" t="s">
        <v>64</v>
      </c>
      <c r="C457" s="28" t="s">
        <v>203</v>
      </c>
      <c r="D457" s="650">
        <v>6000043167</v>
      </c>
      <c r="E457" s="136">
        <v>2</v>
      </c>
      <c r="F457" s="136">
        <v>2</v>
      </c>
      <c r="G457" s="136">
        <v>0</v>
      </c>
      <c r="H457" s="375">
        <v>46242</v>
      </c>
      <c r="I457" s="218" t="s">
        <v>14</v>
      </c>
      <c r="J457" s="650" t="s">
        <v>304</v>
      </c>
      <c r="K457" s="555" t="s">
        <v>66</v>
      </c>
      <c r="L457" s="47" t="s">
        <v>66</v>
      </c>
      <c r="M457" s="47" t="s">
        <v>66</v>
      </c>
      <c r="N457" s="33" t="s">
        <v>67</v>
      </c>
      <c r="O457" s="33"/>
      <c r="P457" s="33"/>
      <c r="Q457" s="33" t="s">
        <v>67</v>
      </c>
      <c r="R457" s="33"/>
      <c r="S457" s="136" t="s">
        <v>68</v>
      </c>
      <c r="T457" s="136" t="s">
        <v>66</v>
      </c>
      <c r="U457" s="240" t="s">
        <v>66</v>
      </c>
      <c r="V457" s="240"/>
    </row>
    <row r="458" ht="14.5" spans="1:22">
      <c r="A458" s="649">
        <v>455</v>
      </c>
      <c r="B458" s="28" t="s">
        <v>64</v>
      </c>
      <c r="C458" s="28" t="s">
        <v>203</v>
      </c>
      <c r="D458" s="651">
        <v>6000043167</v>
      </c>
      <c r="E458" s="28">
        <v>1</v>
      </c>
      <c r="F458" s="28">
        <v>0</v>
      </c>
      <c r="G458" s="28">
        <v>1</v>
      </c>
      <c r="H458" s="78">
        <v>46242</v>
      </c>
      <c r="I458" s="94" t="s">
        <v>14</v>
      </c>
      <c r="J458" s="651">
        <v>516300010861040</v>
      </c>
      <c r="K458" s="258" t="s">
        <v>212</v>
      </c>
      <c r="L458" s="44" t="s">
        <v>86</v>
      </c>
      <c r="M458" s="45"/>
      <c r="N458" s="45" t="s">
        <v>67</v>
      </c>
      <c r="O458" s="45"/>
      <c r="P458" s="44" t="s">
        <v>122</v>
      </c>
      <c r="Q458" s="45" t="s">
        <v>67</v>
      </c>
      <c r="R458" s="45"/>
      <c r="S458" s="28" t="s">
        <v>68</v>
      </c>
      <c r="T458" s="28" t="s">
        <v>113</v>
      </c>
      <c r="U458" s="216" t="s">
        <v>13</v>
      </c>
      <c r="V458" s="216"/>
    </row>
    <row r="459" ht="14.5" spans="1:22">
      <c r="A459" s="649">
        <v>456</v>
      </c>
      <c r="B459" s="28" t="s">
        <v>64</v>
      </c>
      <c r="C459" s="28" t="s">
        <v>203</v>
      </c>
      <c r="D459" s="650">
        <v>6000043167</v>
      </c>
      <c r="E459" s="136">
        <v>2</v>
      </c>
      <c r="F459" s="136">
        <v>2</v>
      </c>
      <c r="G459" s="136">
        <v>0</v>
      </c>
      <c r="H459" s="375">
        <v>46242</v>
      </c>
      <c r="I459" s="218" t="s">
        <v>14</v>
      </c>
      <c r="J459" s="650" t="s">
        <v>305</v>
      </c>
      <c r="K459" s="555" t="s">
        <v>66</v>
      </c>
      <c r="L459" s="47" t="s">
        <v>66</v>
      </c>
      <c r="M459" s="47" t="s">
        <v>66</v>
      </c>
      <c r="N459" s="33" t="s">
        <v>67</v>
      </c>
      <c r="O459" s="33"/>
      <c r="P459" s="33"/>
      <c r="Q459" s="33" t="s">
        <v>67</v>
      </c>
      <c r="R459" s="33"/>
      <c r="S459" s="136" t="s">
        <v>68</v>
      </c>
      <c r="T459" s="136" t="s">
        <v>66</v>
      </c>
      <c r="U459" s="240" t="s">
        <v>66</v>
      </c>
      <c r="V459" s="240"/>
    </row>
    <row r="460" ht="14.5" spans="1:22">
      <c r="A460" s="649">
        <v>457</v>
      </c>
      <c r="B460" s="28" t="s">
        <v>64</v>
      </c>
      <c r="C460" s="28" t="s">
        <v>203</v>
      </c>
      <c r="D460" s="651">
        <v>6000043167</v>
      </c>
      <c r="E460" s="28">
        <v>1</v>
      </c>
      <c r="F460" s="28">
        <v>0</v>
      </c>
      <c r="G460" s="28">
        <v>1</v>
      </c>
      <c r="H460" s="78">
        <v>46242</v>
      </c>
      <c r="I460" s="94" t="s">
        <v>14</v>
      </c>
      <c r="J460" s="651">
        <v>516300010861043</v>
      </c>
      <c r="K460" s="258" t="s">
        <v>131</v>
      </c>
      <c r="L460" s="44" t="s">
        <v>111</v>
      </c>
      <c r="M460" s="45"/>
      <c r="N460" s="45" t="s">
        <v>67</v>
      </c>
      <c r="O460" s="45"/>
      <c r="P460" s="44" t="s">
        <v>112</v>
      </c>
      <c r="Q460" s="45" t="s">
        <v>67</v>
      </c>
      <c r="R460" s="45"/>
      <c r="S460" s="28" t="s">
        <v>68</v>
      </c>
      <c r="T460" s="28" t="s">
        <v>27</v>
      </c>
      <c r="U460" s="216" t="s">
        <v>29</v>
      </c>
      <c r="V460" s="216"/>
    </row>
    <row r="461" ht="14.5" spans="1:22">
      <c r="A461" s="649">
        <v>458</v>
      </c>
      <c r="B461" s="28" t="s">
        <v>64</v>
      </c>
      <c r="C461" s="28" t="s">
        <v>203</v>
      </c>
      <c r="D461" s="650">
        <v>6000043167</v>
      </c>
      <c r="E461" s="136">
        <v>2</v>
      </c>
      <c r="F461" s="136">
        <v>2</v>
      </c>
      <c r="G461" s="136">
        <v>0</v>
      </c>
      <c r="H461" s="375">
        <v>46242</v>
      </c>
      <c r="I461" s="218" t="s">
        <v>14</v>
      </c>
      <c r="J461" s="650" t="s">
        <v>306</v>
      </c>
      <c r="K461" s="555" t="s">
        <v>66</v>
      </c>
      <c r="L461" s="47" t="s">
        <v>66</v>
      </c>
      <c r="M461" s="47" t="s">
        <v>66</v>
      </c>
      <c r="N461" s="33" t="s">
        <v>67</v>
      </c>
      <c r="O461" s="33"/>
      <c r="P461" s="33"/>
      <c r="Q461" s="33" t="s">
        <v>67</v>
      </c>
      <c r="R461" s="33"/>
      <c r="S461" s="136" t="s">
        <v>68</v>
      </c>
      <c r="T461" s="136" t="s">
        <v>66</v>
      </c>
      <c r="U461" s="240" t="s">
        <v>66</v>
      </c>
      <c r="V461" s="240"/>
    </row>
    <row r="462" ht="14.5" spans="1:22">
      <c r="A462" s="649">
        <v>459</v>
      </c>
      <c r="B462" s="28" t="s">
        <v>64</v>
      </c>
      <c r="C462" s="28" t="s">
        <v>203</v>
      </c>
      <c r="D462" s="651">
        <v>6000043167</v>
      </c>
      <c r="E462" s="28">
        <v>1</v>
      </c>
      <c r="F462" s="28">
        <v>0</v>
      </c>
      <c r="G462" s="28">
        <v>1</v>
      </c>
      <c r="H462" s="78">
        <v>46242</v>
      </c>
      <c r="I462" s="94" t="s">
        <v>14</v>
      </c>
      <c r="J462" s="651">
        <v>516300010861046</v>
      </c>
      <c r="K462" s="258" t="s">
        <v>131</v>
      </c>
      <c r="L462" s="44" t="s">
        <v>111</v>
      </c>
      <c r="M462" s="45"/>
      <c r="N462" s="45" t="s">
        <v>67</v>
      </c>
      <c r="O462" s="45"/>
      <c r="P462" s="44" t="s">
        <v>112</v>
      </c>
      <c r="Q462" s="45" t="s">
        <v>67</v>
      </c>
      <c r="R462" s="45"/>
      <c r="S462" s="28" t="s">
        <v>68</v>
      </c>
      <c r="T462" s="28" t="s">
        <v>27</v>
      </c>
      <c r="U462" s="216" t="s">
        <v>29</v>
      </c>
      <c r="V462" s="216"/>
    </row>
    <row r="463" ht="14.5" spans="1:22">
      <c r="A463" s="649">
        <v>460</v>
      </c>
      <c r="B463" s="28" t="s">
        <v>64</v>
      </c>
      <c r="C463" s="28" t="s">
        <v>203</v>
      </c>
      <c r="D463" s="650">
        <v>6000043167</v>
      </c>
      <c r="E463" s="136">
        <v>3</v>
      </c>
      <c r="F463" s="136">
        <v>3</v>
      </c>
      <c r="G463" s="136">
        <v>0</v>
      </c>
      <c r="H463" s="375">
        <v>46242</v>
      </c>
      <c r="I463" s="218" t="s">
        <v>14</v>
      </c>
      <c r="J463" s="650" t="s">
        <v>307</v>
      </c>
      <c r="K463" s="555" t="s">
        <v>66</v>
      </c>
      <c r="L463" s="47" t="s">
        <v>66</v>
      </c>
      <c r="M463" s="47" t="s">
        <v>66</v>
      </c>
      <c r="N463" s="33" t="s">
        <v>67</v>
      </c>
      <c r="O463" s="33"/>
      <c r="P463" s="33"/>
      <c r="Q463" s="33" t="s">
        <v>67</v>
      </c>
      <c r="R463" s="33"/>
      <c r="S463" s="136" t="s">
        <v>68</v>
      </c>
      <c r="T463" s="136" t="s">
        <v>66</v>
      </c>
      <c r="U463" s="240" t="s">
        <v>66</v>
      </c>
      <c r="V463" s="240"/>
    </row>
    <row r="464" ht="14.5" spans="1:22">
      <c r="A464" s="649">
        <v>461</v>
      </c>
      <c r="B464" s="28" t="s">
        <v>64</v>
      </c>
      <c r="C464" s="28" t="s">
        <v>203</v>
      </c>
      <c r="D464" s="651">
        <v>6000043167</v>
      </c>
      <c r="E464" s="28">
        <v>1</v>
      </c>
      <c r="F464" s="28">
        <v>0</v>
      </c>
      <c r="G464" s="28">
        <v>1</v>
      </c>
      <c r="H464" s="78">
        <v>46242</v>
      </c>
      <c r="I464" s="94" t="s">
        <v>14</v>
      </c>
      <c r="J464" s="651">
        <v>516300010861050</v>
      </c>
      <c r="K464" s="258" t="s">
        <v>131</v>
      </c>
      <c r="L464" s="44" t="s">
        <v>111</v>
      </c>
      <c r="M464" s="45"/>
      <c r="N464" s="45" t="s">
        <v>67</v>
      </c>
      <c r="O464" s="45"/>
      <c r="P464" s="44" t="s">
        <v>112</v>
      </c>
      <c r="Q464" s="45" t="s">
        <v>67</v>
      </c>
      <c r="R464" s="45"/>
      <c r="S464" s="28" t="s">
        <v>68</v>
      </c>
      <c r="T464" s="28" t="s">
        <v>27</v>
      </c>
      <c r="U464" s="216" t="s">
        <v>29</v>
      </c>
      <c r="V464" s="216"/>
    </row>
    <row r="465" ht="14.5" spans="1:22">
      <c r="A465" s="649">
        <v>462</v>
      </c>
      <c r="B465" s="28" t="s">
        <v>64</v>
      </c>
      <c r="C465" s="28" t="s">
        <v>203</v>
      </c>
      <c r="D465" s="650">
        <v>6000043167</v>
      </c>
      <c r="E465" s="136">
        <v>1</v>
      </c>
      <c r="F465" s="136">
        <v>1</v>
      </c>
      <c r="G465" s="136">
        <v>0</v>
      </c>
      <c r="H465" s="375">
        <v>46242</v>
      </c>
      <c r="I465" s="218" t="s">
        <v>14</v>
      </c>
      <c r="J465" s="650">
        <v>516300010861051</v>
      </c>
      <c r="K465" s="555" t="s">
        <v>66</v>
      </c>
      <c r="L465" s="47" t="s">
        <v>66</v>
      </c>
      <c r="M465" s="47" t="s">
        <v>66</v>
      </c>
      <c r="N465" s="33" t="s">
        <v>67</v>
      </c>
      <c r="O465" s="33"/>
      <c r="P465" s="33"/>
      <c r="Q465" s="33" t="s">
        <v>67</v>
      </c>
      <c r="R465" s="33"/>
      <c r="S465" s="136" t="s">
        <v>68</v>
      </c>
      <c r="T465" s="136" t="s">
        <v>66</v>
      </c>
      <c r="U465" s="240" t="s">
        <v>66</v>
      </c>
      <c r="V465" s="240"/>
    </row>
    <row r="466" ht="14.5" spans="1:22">
      <c r="A466" s="649">
        <v>463</v>
      </c>
      <c r="B466" s="28" t="s">
        <v>64</v>
      </c>
      <c r="C466" s="28" t="s">
        <v>203</v>
      </c>
      <c r="D466" s="651">
        <v>6000043167</v>
      </c>
      <c r="E466" s="28">
        <v>1</v>
      </c>
      <c r="F466" s="28">
        <v>0</v>
      </c>
      <c r="G466" s="28">
        <v>1</v>
      </c>
      <c r="H466" s="78">
        <v>46242</v>
      </c>
      <c r="I466" s="94" t="s">
        <v>14</v>
      </c>
      <c r="J466" s="651">
        <v>516300010861052</v>
      </c>
      <c r="K466" s="258" t="s">
        <v>212</v>
      </c>
      <c r="L466" s="44" t="s">
        <v>86</v>
      </c>
      <c r="M466" s="45"/>
      <c r="N466" s="45" t="s">
        <v>67</v>
      </c>
      <c r="O466" s="45"/>
      <c r="P466" s="44" t="s">
        <v>122</v>
      </c>
      <c r="Q466" s="45" t="s">
        <v>67</v>
      </c>
      <c r="R466" s="45"/>
      <c r="S466" s="28" t="s">
        <v>68</v>
      </c>
      <c r="T466" s="28" t="s">
        <v>113</v>
      </c>
      <c r="U466" s="216" t="s">
        <v>13</v>
      </c>
      <c r="V466" s="216"/>
    </row>
    <row r="467" ht="14.5" spans="1:22">
      <c r="A467" s="649">
        <v>464</v>
      </c>
      <c r="B467" s="28" t="s">
        <v>64</v>
      </c>
      <c r="C467" s="28" t="s">
        <v>203</v>
      </c>
      <c r="D467" s="650">
        <v>6000043167</v>
      </c>
      <c r="E467" s="136">
        <v>5</v>
      </c>
      <c r="F467" s="136">
        <v>5</v>
      </c>
      <c r="G467" s="136">
        <v>0</v>
      </c>
      <c r="H467" s="375">
        <v>46242</v>
      </c>
      <c r="I467" s="218" t="s">
        <v>14</v>
      </c>
      <c r="J467" s="650" t="s">
        <v>308</v>
      </c>
      <c r="K467" s="555" t="s">
        <v>66</v>
      </c>
      <c r="L467" s="47" t="s">
        <v>66</v>
      </c>
      <c r="M467" s="47" t="s">
        <v>66</v>
      </c>
      <c r="N467" s="33" t="s">
        <v>67</v>
      </c>
      <c r="O467" s="33"/>
      <c r="P467" s="33"/>
      <c r="Q467" s="33" t="s">
        <v>67</v>
      </c>
      <c r="R467" s="33"/>
      <c r="S467" s="136" t="s">
        <v>68</v>
      </c>
      <c r="T467" s="136" t="s">
        <v>66</v>
      </c>
      <c r="U467" s="240" t="s">
        <v>66</v>
      </c>
      <c r="V467" s="240"/>
    </row>
    <row r="468" ht="14.5" spans="1:22">
      <c r="A468" s="649">
        <v>465</v>
      </c>
      <c r="B468" s="28" t="s">
        <v>64</v>
      </c>
      <c r="C468" s="28" t="s">
        <v>203</v>
      </c>
      <c r="D468" s="651">
        <v>6000043167</v>
      </c>
      <c r="E468" s="28">
        <v>1</v>
      </c>
      <c r="F468" s="28">
        <v>0</v>
      </c>
      <c r="G468" s="28">
        <v>1</v>
      </c>
      <c r="H468" s="78">
        <v>46242</v>
      </c>
      <c r="I468" s="94" t="s">
        <v>14</v>
      </c>
      <c r="J468" s="651">
        <v>516300010861058</v>
      </c>
      <c r="K468" s="258" t="s">
        <v>261</v>
      </c>
      <c r="L468" s="44" t="s">
        <v>70</v>
      </c>
      <c r="M468" s="45"/>
      <c r="N468" s="45" t="s">
        <v>67</v>
      </c>
      <c r="O468" s="45"/>
      <c r="P468" s="44" t="s">
        <v>71</v>
      </c>
      <c r="Q468" s="45" t="s">
        <v>67</v>
      </c>
      <c r="R468" s="45"/>
      <c r="S468" s="28" t="s">
        <v>68</v>
      </c>
      <c r="T468" s="28" t="s">
        <v>72</v>
      </c>
      <c r="U468" s="216" t="s">
        <v>13</v>
      </c>
      <c r="V468" s="216"/>
    </row>
    <row r="469" ht="14.5" spans="1:22">
      <c r="A469" s="649">
        <v>466</v>
      </c>
      <c r="B469" s="28" t="s">
        <v>64</v>
      </c>
      <c r="C469" s="28" t="s">
        <v>203</v>
      </c>
      <c r="D469" s="650">
        <v>6000043167</v>
      </c>
      <c r="E469" s="136">
        <v>2</v>
      </c>
      <c r="F469" s="136">
        <v>2</v>
      </c>
      <c r="G469" s="136">
        <v>0</v>
      </c>
      <c r="H469" s="375">
        <v>46242</v>
      </c>
      <c r="I469" s="218" t="s">
        <v>14</v>
      </c>
      <c r="J469" s="650" t="s">
        <v>309</v>
      </c>
      <c r="K469" s="555" t="s">
        <v>66</v>
      </c>
      <c r="L469" s="47" t="s">
        <v>66</v>
      </c>
      <c r="M469" s="47" t="s">
        <v>66</v>
      </c>
      <c r="N469" s="33" t="s">
        <v>67</v>
      </c>
      <c r="O469" s="33"/>
      <c r="P469" s="33"/>
      <c r="Q469" s="33" t="s">
        <v>67</v>
      </c>
      <c r="R469" s="33"/>
      <c r="S469" s="136" t="s">
        <v>68</v>
      </c>
      <c r="T469" s="136" t="s">
        <v>66</v>
      </c>
      <c r="U469" s="240" t="s">
        <v>66</v>
      </c>
      <c r="V469" s="240"/>
    </row>
    <row r="470" ht="14.5" spans="1:22">
      <c r="A470" s="649">
        <v>467</v>
      </c>
      <c r="B470" s="28" t="s">
        <v>64</v>
      </c>
      <c r="C470" s="28" t="s">
        <v>203</v>
      </c>
      <c r="D470" s="651">
        <v>6000043167</v>
      </c>
      <c r="E470" s="28">
        <v>1</v>
      </c>
      <c r="F470" s="28">
        <v>0</v>
      </c>
      <c r="G470" s="28">
        <v>1</v>
      </c>
      <c r="H470" s="78">
        <v>46242</v>
      </c>
      <c r="I470" s="94" t="s">
        <v>14</v>
      </c>
      <c r="J470" s="651">
        <v>516300010861061</v>
      </c>
      <c r="K470" s="258" t="s">
        <v>85</v>
      </c>
      <c r="L470" s="44" t="s">
        <v>86</v>
      </c>
      <c r="M470" s="45"/>
      <c r="N470" s="45" t="s">
        <v>67</v>
      </c>
      <c r="O470" s="45"/>
      <c r="P470" s="44" t="s">
        <v>82</v>
      </c>
      <c r="Q470" s="45" t="s">
        <v>67</v>
      </c>
      <c r="R470" s="45"/>
      <c r="S470" s="28" t="s">
        <v>68</v>
      </c>
      <c r="T470" s="28" t="s">
        <v>78</v>
      </c>
      <c r="U470" s="216" t="s">
        <v>13</v>
      </c>
      <c r="V470" s="216"/>
    </row>
    <row r="471" ht="14.5" spans="1:22">
      <c r="A471" s="649">
        <v>468</v>
      </c>
      <c r="B471" s="28" t="s">
        <v>64</v>
      </c>
      <c r="C471" s="28" t="s">
        <v>203</v>
      </c>
      <c r="D471" s="650">
        <v>6000043167</v>
      </c>
      <c r="E471" s="136">
        <v>3</v>
      </c>
      <c r="F471" s="136">
        <v>3</v>
      </c>
      <c r="G471" s="136">
        <v>0</v>
      </c>
      <c r="H471" s="375">
        <v>46242</v>
      </c>
      <c r="I471" s="218" t="s">
        <v>14</v>
      </c>
      <c r="J471" s="650" t="s">
        <v>310</v>
      </c>
      <c r="K471" s="555" t="s">
        <v>66</v>
      </c>
      <c r="L471" s="47" t="s">
        <v>66</v>
      </c>
      <c r="M471" s="47" t="s">
        <v>66</v>
      </c>
      <c r="N471" s="33" t="s">
        <v>67</v>
      </c>
      <c r="O471" s="33"/>
      <c r="P471" s="33"/>
      <c r="Q471" s="33" t="s">
        <v>67</v>
      </c>
      <c r="R471" s="33"/>
      <c r="S471" s="136" t="s">
        <v>68</v>
      </c>
      <c r="T471" s="136" t="s">
        <v>66</v>
      </c>
      <c r="U471" s="240" t="s">
        <v>66</v>
      </c>
      <c r="V471" s="240"/>
    </row>
    <row r="472" ht="14.5" spans="1:22">
      <c r="A472" s="649">
        <v>469</v>
      </c>
      <c r="B472" s="28" t="s">
        <v>64</v>
      </c>
      <c r="C472" s="28" t="s">
        <v>203</v>
      </c>
      <c r="D472" s="651">
        <v>6000043167</v>
      </c>
      <c r="E472" s="28">
        <v>1</v>
      </c>
      <c r="F472" s="28">
        <v>0</v>
      </c>
      <c r="G472" s="28">
        <v>1</v>
      </c>
      <c r="H472" s="78">
        <v>46242</v>
      </c>
      <c r="I472" s="94" t="s">
        <v>14</v>
      </c>
      <c r="J472" s="651">
        <v>516300010861065</v>
      </c>
      <c r="K472" s="258" t="s">
        <v>224</v>
      </c>
      <c r="L472" s="44" t="s">
        <v>86</v>
      </c>
      <c r="M472" s="45"/>
      <c r="N472" s="45" t="s">
        <v>67</v>
      </c>
      <c r="O472" s="45"/>
      <c r="P472" s="44" t="s">
        <v>122</v>
      </c>
      <c r="Q472" s="45" t="s">
        <v>67</v>
      </c>
      <c r="R472" s="45"/>
      <c r="S472" s="28" t="s">
        <v>68</v>
      </c>
      <c r="T472" s="28" t="s">
        <v>113</v>
      </c>
      <c r="U472" s="216" t="s">
        <v>13</v>
      </c>
      <c r="V472" s="216"/>
    </row>
    <row r="473" ht="14.5" spans="1:22">
      <c r="A473" s="649">
        <v>470</v>
      </c>
      <c r="B473" s="28" t="s">
        <v>64</v>
      </c>
      <c r="C473" s="28" t="s">
        <v>203</v>
      </c>
      <c r="D473" s="650">
        <v>6000043167</v>
      </c>
      <c r="E473" s="136">
        <v>8</v>
      </c>
      <c r="F473" s="136">
        <v>8</v>
      </c>
      <c r="G473" s="136">
        <v>0</v>
      </c>
      <c r="H473" s="375">
        <v>46242</v>
      </c>
      <c r="I473" s="218" t="s">
        <v>14</v>
      </c>
      <c r="J473" s="650" t="s">
        <v>311</v>
      </c>
      <c r="K473" s="555" t="s">
        <v>66</v>
      </c>
      <c r="L473" s="47" t="s">
        <v>66</v>
      </c>
      <c r="M473" s="47" t="s">
        <v>66</v>
      </c>
      <c r="N473" s="33" t="s">
        <v>67</v>
      </c>
      <c r="O473" s="33"/>
      <c r="P473" s="33"/>
      <c r="Q473" s="33" t="s">
        <v>67</v>
      </c>
      <c r="R473" s="33"/>
      <c r="S473" s="136" t="s">
        <v>68</v>
      </c>
      <c r="T473" s="136" t="s">
        <v>66</v>
      </c>
      <c r="U473" s="240" t="s">
        <v>66</v>
      </c>
      <c r="V473" s="240"/>
    </row>
    <row r="474" ht="14.5" spans="1:22">
      <c r="A474" s="649">
        <v>471</v>
      </c>
      <c r="B474" s="28" t="s">
        <v>64</v>
      </c>
      <c r="C474" s="28" t="s">
        <v>203</v>
      </c>
      <c r="D474" s="651">
        <v>6000043167</v>
      </c>
      <c r="E474" s="28">
        <v>2</v>
      </c>
      <c r="F474" s="28">
        <v>2</v>
      </c>
      <c r="G474" s="28">
        <v>0</v>
      </c>
      <c r="H474" s="78">
        <v>46244</v>
      </c>
      <c r="I474" s="94" t="s">
        <v>14</v>
      </c>
      <c r="J474" s="651" t="s">
        <v>312</v>
      </c>
      <c r="K474" s="522" t="s">
        <v>66</v>
      </c>
      <c r="L474" s="44" t="s">
        <v>66</v>
      </c>
      <c r="M474" s="44" t="s">
        <v>66</v>
      </c>
      <c r="N474" s="45" t="s">
        <v>67</v>
      </c>
      <c r="O474" s="45"/>
      <c r="P474" s="45"/>
      <c r="Q474" s="45" t="s">
        <v>67</v>
      </c>
      <c r="R474" s="45"/>
      <c r="S474" s="28" t="s">
        <v>68</v>
      </c>
      <c r="T474" s="28" t="s">
        <v>66</v>
      </c>
      <c r="U474" s="216" t="s">
        <v>66</v>
      </c>
      <c r="V474" s="216"/>
    </row>
    <row r="475" ht="14.5" spans="1:22">
      <c r="A475" s="649">
        <v>472</v>
      </c>
      <c r="B475" s="28" t="s">
        <v>64</v>
      </c>
      <c r="C475" s="28" t="s">
        <v>203</v>
      </c>
      <c r="D475" s="650">
        <v>6000043167</v>
      </c>
      <c r="E475" s="136">
        <v>1</v>
      </c>
      <c r="F475" s="136">
        <v>0</v>
      </c>
      <c r="G475" s="136">
        <v>1</v>
      </c>
      <c r="H475" s="375">
        <v>46244</v>
      </c>
      <c r="I475" s="218" t="s">
        <v>14</v>
      </c>
      <c r="J475" s="650">
        <v>516300010861076</v>
      </c>
      <c r="K475" s="258" t="s">
        <v>96</v>
      </c>
      <c r="L475" s="47" t="s">
        <v>94</v>
      </c>
      <c r="M475" s="33"/>
      <c r="N475" s="33" t="s">
        <v>67</v>
      </c>
      <c r="O475" s="33"/>
      <c r="P475" s="47" t="s">
        <v>95</v>
      </c>
      <c r="Q475" s="33" t="s">
        <v>67</v>
      </c>
      <c r="R475" s="33"/>
      <c r="S475" s="136" t="s">
        <v>68</v>
      </c>
      <c r="T475" s="136" t="s">
        <v>26</v>
      </c>
      <c r="U475" s="240" t="s">
        <v>29</v>
      </c>
      <c r="V475" s="240"/>
    </row>
    <row r="476" ht="14.5" spans="1:22">
      <c r="A476" s="649">
        <v>473</v>
      </c>
      <c r="B476" s="28" t="s">
        <v>64</v>
      </c>
      <c r="C476" s="28" t="s">
        <v>203</v>
      </c>
      <c r="D476" s="651">
        <v>6000043167</v>
      </c>
      <c r="E476" s="28">
        <v>1</v>
      </c>
      <c r="F476" s="28">
        <v>0</v>
      </c>
      <c r="G476" s="28">
        <v>1</v>
      </c>
      <c r="H476" s="78">
        <v>46244</v>
      </c>
      <c r="I476" s="94" t="s">
        <v>14</v>
      </c>
      <c r="J476" s="651">
        <v>516300010861076</v>
      </c>
      <c r="K476" s="258" t="s">
        <v>270</v>
      </c>
      <c r="L476" s="44" t="s">
        <v>94</v>
      </c>
      <c r="M476" s="45"/>
      <c r="N476" s="45" t="s">
        <v>67</v>
      </c>
      <c r="O476" s="45"/>
      <c r="P476" s="44" t="s">
        <v>95</v>
      </c>
      <c r="Q476" s="45" t="s">
        <v>67</v>
      </c>
      <c r="R476" s="45"/>
      <c r="S476" s="28" t="s">
        <v>68</v>
      </c>
      <c r="T476" s="28" t="s">
        <v>26</v>
      </c>
      <c r="U476" s="216" t="s">
        <v>29</v>
      </c>
      <c r="V476" s="216"/>
    </row>
    <row r="477" ht="14.5" spans="1:22">
      <c r="A477" s="649">
        <v>474</v>
      </c>
      <c r="B477" s="28" t="s">
        <v>64</v>
      </c>
      <c r="C477" s="28" t="s">
        <v>203</v>
      </c>
      <c r="D477" s="650">
        <v>6000043167</v>
      </c>
      <c r="E477" s="136">
        <v>12</v>
      </c>
      <c r="F477" s="136">
        <v>12</v>
      </c>
      <c r="G477" s="136">
        <v>0</v>
      </c>
      <c r="H477" s="375">
        <v>46244</v>
      </c>
      <c r="I477" s="218" t="s">
        <v>14</v>
      </c>
      <c r="J477" s="650" t="s">
        <v>313</v>
      </c>
      <c r="K477" s="555" t="s">
        <v>66</v>
      </c>
      <c r="L477" s="47" t="s">
        <v>66</v>
      </c>
      <c r="M477" s="47" t="s">
        <v>66</v>
      </c>
      <c r="N477" s="33" t="s">
        <v>67</v>
      </c>
      <c r="O477" s="33"/>
      <c r="P477" s="33"/>
      <c r="Q477" s="33" t="s">
        <v>67</v>
      </c>
      <c r="R477" s="33"/>
      <c r="S477" s="136" t="s">
        <v>68</v>
      </c>
      <c r="T477" s="136" t="s">
        <v>66</v>
      </c>
      <c r="U477" s="240" t="s">
        <v>66</v>
      </c>
      <c r="V477" s="240"/>
    </row>
    <row r="478" ht="14.5" spans="1:22">
      <c r="A478" s="649">
        <v>475</v>
      </c>
      <c r="B478" s="28" t="s">
        <v>64</v>
      </c>
      <c r="C478" s="28" t="s">
        <v>203</v>
      </c>
      <c r="D478" s="651">
        <v>6000043167</v>
      </c>
      <c r="E478" s="28">
        <v>1</v>
      </c>
      <c r="F478" s="28">
        <v>0</v>
      </c>
      <c r="G478" s="28">
        <v>1</v>
      </c>
      <c r="H478" s="78">
        <v>46244</v>
      </c>
      <c r="I478" s="94" t="s">
        <v>14</v>
      </c>
      <c r="J478" s="651">
        <v>516300010861089</v>
      </c>
      <c r="K478" s="258" t="s">
        <v>137</v>
      </c>
      <c r="L478" s="44" t="s">
        <v>86</v>
      </c>
      <c r="M478" s="45"/>
      <c r="N478" s="45" t="s">
        <v>67</v>
      </c>
      <c r="O478" s="45"/>
      <c r="P478" s="44" t="s">
        <v>122</v>
      </c>
      <c r="Q478" s="45" t="s">
        <v>67</v>
      </c>
      <c r="R478" s="45"/>
      <c r="S478" s="28" t="s">
        <v>68</v>
      </c>
      <c r="T478" s="28" t="s">
        <v>113</v>
      </c>
      <c r="U478" s="216" t="s">
        <v>13</v>
      </c>
      <c r="V478" s="216"/>
    </row>
    <row r="479" ht="14.5" spans="1:22">
      <c r="A479" s="649">
        <v>476</v>
      </c>
      <c r="B479" s="28" t="s">
        <v>64</v>
      </c>
      <c r="C479" s="28" t="s">
        <v>203</v>
      </c>
      <c r="D479" s="650">
        <v>6000043167</v>
      </c>
      <c r="E479" s="136">
        <v>8</v>
      </c>
      <c r="F479" s="136">
        <v>8</v>
      </c>
      <c r="G479" s="136">
        <v>0</v>
      </c>
      <c r="H479" s="375">
        <v>46244</v>
      </c>
      <c r="I479" s="218" t="s">
        <v>14</v>
      </c>
      <c r="J479" s="650" t="s">
        <v>314</v>
      </c>
      <c r="K479" s="555" t="s">
        <v>66</v>
      </c>
      <c r="L479" s="47" t="s">
        <v>66</v>
      </c>
      <c r="M479" s="47" t="s">
        <v>66</v>
      </c>
      <c r="N479" s="33" t="s">
        <v>67</v>
      </c>
      <c r="O479" s="33"/>
      <c r="P479" s="33"/>
      <c r="Q479" s="33" t="s">
        <v>67</v>
      </c>
      <c r="R479" s="33"/>
      <c r="S479" s="136" t="s">
        <v>68</v>
      </c>
      <c r="T479" s="136" t="s">
        <v>66</v>
      </c>
      <c r="U479" s="240" t="s">
        <v>66</v>
      </c>
      <c r="V479" s="240"/>
    </row>
    <row r="480" ht="14.5" spans="1:22">
      <c r="A480" s="649">
        <v>477</v>
      </c>
      <c r="B480" s="28" t="s">
        <v>64</v>
      </c>
      <c r="C480" s="28" t="s">
        <v>203</v>
      </c>
      <c r="D480" s="651">
        <v>6000043167</v>
      </c>
      <c r="E480" s="28">
        <v>1</v>
      </c>
      <c r="F480" s="28">
        <v>0</v>
      </c>
      <c r="G480" s="28">
        <v>1</v>
      </c>
      <c r="H480" s="78">
        <v>46244</v>
      </c>
      <c r="I480" s="94" t="s">
        <v>14</v>
      </c>
      <c r="J480" s="651">
        <v>516300010861098</v>
      </c>
      <c r="K480" s="258" t="s">
        <v>75</v>
      </c>
      <c r="L480" s="44" t="s">
        <v>76</v>
      </c>
      <c r="M480" s="45"/>
      <c r="N480" s="45" t="s">
        <v>67</v>
      </c>
      <c r="O480" s="45"/>
      <c r="P480" s="44" t="s">
        <v>77</v>
      </c>
      <c r="Q480" s="45" t="s">
        <v>67</v>
      </c>
      <c r="R480" s="45"/>
      <c r="S480" s="28" t="s">
        <v>68</v>
      </c>
      <c r="T480" s="28" t="s">
        <v>78</v>
      </c>
      <c r="U480" s="216" t="s">
        <v>13</v>
      </c>
      <c r="V480" s="216"/>
    </row>
    <row r="481" ht="14.5" spans="1:22">
      <c r="A481" s="649">
        <v>478</v>
      </c>
      <c r="B481" s="28" t="s">
        <v>64</v>
      </c>
      <c r="C481" s="28" t="s">
        <v>203</v>
      </c>
      <c r="D481" s="650">
        <v>6000043167</v>
      </c>
      <c r="E481" s="136">
        <v>1</v>
      </c>
      <c r="F481" s="136">
        <v>1</v>
      </c>
      <c r="G481" s="136">
        <v>0</v>
      </c>
      <c r="H481" s="375">
        <v>46244</v>
      </c>
      <c r="I481" s="218" t="s">
        <v>14</v>
      </c>
      <c r="J481" s="650">
        <v>516300010861099</v>
      </c>
      <c r="K481" s="555" t="s">
        <v>66</v>
      </c>
      <c r="L481" s="47" t="s">
        <v>66</v>
      </c>
      <c r="M481" s="47" t="s">
        <v>66</v>
      </c>
      <c r="N481" s="33" t="s">
        <v>67</v>
      </c>
      <c r="O481" s="33"/>
      <c r="P481" s="33"/>
      <c r="Q481" s="33" t="s">
        <v>67</v>
      </c>
      <c r="R481" s="33"/>
      <c r="S481" s="136" t="s">
        <v>68</v>
      </c>
      <c r="T481" s="136" t="s">
        <v>66</v>
      </c>
      <c r="U481" s="240" t="s">
        <v>66</v>
      </c>
      <c r="V481" s="240"/>
    </row>
    <row r="482" ht="14.5" spans="1:22">
      <c r="A482" s="649">
        <v>479</v>
      </c>
      <c r="B482" s="28" t="s">
        <v>64</v>
      </c>
      <c r="C482" s="28" t="s">
        <v>203</v>
      </c>
      <c r="D482" s="651">
        <v>6000043167</v>
      </c>
      <c r="E482" s="28">
        <v>1</v>
      </c>
      <c r="F482" s="28">
        <v>0</v>
      </c>
      <c r="G482" s="28">
        <v>1</v>
      </c>
      <c r="H482" s="78">
        <v>46244</v>
      </c>
      <c r="I482" s="94" t="s">
        <v>14</v>
      </c>
      <c r="J482" s="651">
        <v>516300010861100</v>
      </c>
      <c r="K482" s="258" t="s">
        <v>212</v>
      </c>
      <c r="L482" s="44" t="s">
        <v>86</v>
      </c>
      <c r="M482" s="45"/>
      <c r="N482" s="45" t="s">
        <v>67</v>
      </c>
      <c r="O482" s="45"/>
      <c r="P482" s="44" t="s">
        <v>122</v>
      </c>
      <c r="Q482" s="45" t="s">
        <v>67</v>
      </c>
      <c r="R482" s="45"/>
      <c r="S482" s="28" t="s">
        <v>68</v>
      </c>
      <c r="T482" s="28" t="s">
        <v>113</v>
      </c>
      <c r="U482" s="216" t="s">
        <v>13</v>
      </c>
      <c r="V482" s="216"/>
    </row>
    <row r="483" ht="14.5" spans="1:22">
      <c r="A483" s="649">
        <v>480</v>
      </c>
      <c r="B483" s="28" t="s">
        <v>64</v>
      </c>
      <c r="C483" s="28" t="s">
        <v>203</v>
      </c>
      <c r="D483" s="650">
        <v>6000043167</v>
      </c>
      <c r="E483" s="136">
        <v>4</v>
      </c>
      <c r="F483" s="136">
        <v>4</v>
      </c>
      <c r="G483" s="136">
        <v>0</v>
      </c>
      <c r="H483" s="375">
        <v>46244</v>
      </c>
      <c r="I483" s="218" t="s">
        <v>14</v>
      </c>
      <c r="J483" s="650" t="s">
        <v>315</v>
      </c>
      <c r="K483" s="555" t="s">
        <v>66</v>
      </c>
      <c r="L483" s="47" t="s">
        <v>66</v>
      </c>
      <c r="M483" s="47" t="s">
        <v>66</v>
      </c>
      <c r="N483" s="33" t="s">
        <v>67</v>
      </c>
      <c r="O483" s="33"/>
      <c r="P483" s="33"/>
      <c r="Q483" s="33" t="s">
        <v>67</v>
      </c>
      <c r="R483" s="33"/>
      <c r="S483" s="136" t="s">
        <v>68</v>
      </c>
      <c r="T483" s="136" t="s">
        <v>66</v>
      </c>
      <c r="U483" s="240" t="s">
        <v>66</v>
      </c>
      <c r="V483" s="240"/>
    </row>
    <row r="484" ht="14.5" spans="1:22">
      <c r="A484" s="649">
        <v>481</v>
      </c>
      <c r="B484" s="28" t="s">
        <v>64</v>
      </c>
      <c r="C484" s="28" t="s">
        <v>203</v>
      </c>
      <c r="D484" s="651">
        <v>6000043167</v>
      </c>
      <c r="E484" s="28">
        <v>1</v>
      </c>
      <c r="F484" s="28">
        <v>0</v>
      </c>
      <c r="G484" s="28">
        <v>1</v>
      </c>
      <c r="H484" s="78">
        <v>46244</v>
      </c>
      <c r="I484" s="94" t="s">
        <v>14</v>
      </c>
      <c r="J484" s="651">
        <v>516300010861105</v>
      </c>
      <c r="K484" s="258" t="s">
        <v>242</v>
      </c>
      <c r="L484" s="44" t="s">
        <v>271</v>
      </c>
      <c r="M484" s="45"/>
      <c r="N484" s="45" t="s">
        <v>67</v>
      </c>
      <c r="O484" s="45"/>
      <c r="P484" s="44" t="s">
        <v>243</v>
      </c>
      <c r="Q484" s="45" t="s">
        <v>67</v>
      </c>
      <c r="R484" s="45"/>
      <c r="S484" s="28" t="s">
        <v>68</v>
      </c>
      <c r="T484" s="28" t="s">
        <v>31</v>
      </c>
      <c r="U484" s="216" t="s">
        <v>13</v>
      </c>
      <c r="V484" s="216"/>
    </row>
    <row r="485" ht="14.5" spans="1:22">
      <c r="A485" s="649">
        <v>482</v>
      </c>
      <c r="B485" s="28" t="s">
        <v>64</v>
      </c>
      <c r="C485" s="28" t="s">
        <v>203</v>
      </c>
      <c r="D485" s="650">
        <v>6000043167</v>
      </c>
      <c r="E485" s="136">
        <v>4</v>
      </c>
      <c r="F485" s="136">
        <v>4</v>
      </c>
      <c r="G485" s="136">
        <v>0</v>
      </c>
      <c r="H485" s="375">
        <v>46244</v>
      </c>
      <c r="I485" s="218" t="s">
        <v>14</v>
      </c>
      <c r="J485" s="650" t="s">
        <v>316</v>
      </c>
      <c r="K485" s="555" t="s">
        <v>66</v>
      </c>
      <c r="L485" s="47" t="s">
        <v>66</v>
      </c>
      <c r="M485" s="47" t="s">
        <v>66</v>
      </c>
      <c r="N485" s="33" t="s">
        <v>67</v>
      </c>
      <c r="O485" s="33"/>
      <c r="P485" s="33"/>
      <c r="Q485" s="33" t="s">
        <v>67</v>
      </c>
      <c r="R485" s="33"/>
      <c r="S485" s="136" t="s">
        <v>68</v>
      </c>
      <c r="T485" s="136" t="s">
        <v>66</v>
      </c>
      <c r="U485" s="240" t="s">
        <v>66</v>
      </c>
      <c r="V485" s="240"/>
    </row>
    <row r="486" ht="14.5" spans="1:22">
      <c r="A486" s="649">
        <v>483</v>
      </c>
      <c r="B486" s="28" t="s">
        <v>64</v>
      </c>
      <c r="C486" s="28" t="s">
        <v>203</v>
      </c>
      <c r="D486" s="651">
        <v>6000043167</v>
      </c>
      <c r="E486" s="28">
        <v>1</v>
      </c>
      <c r="F486" s="28">
        <v>0</v>
      </c>
      <c r="G486" s="28">
        <v>1</v>
      </c>
      <c r="H486" s="78">
        <v>46245</v>
      </c>
      <c r="I486" s="94" t="s">
        <v>14</v>
      </c>
      <c r="J486" s="651">
        <v>516300010861110</v>
      </c>
      <c r="K486" s="258" t="s">
        <v>131</v>
      </c>
      <c r="L486" s="44" t="s">
        <v>111</v>
      </c>
      <c r="M486" s="45"/>
      <c r="N486" s="45" t="s">
        <v>67</v>
      </c>
      <c r="O486" s="45"/>
      <c r="P486" s="44" t="s">
        <v>112</v>
      </c>
      <c r="Q486" s="45" t="s">
        <v>67</v>
      </c>
      <c r="R486" s="45"/>
      <c r="S486" s="28" t="s">
        <v>68</v>
      </c>
      <c r="T486" s="28" t="s">
        <v>27</v>
      </c>
      <c r="U486" s="216" t="s">
        <v>29</v>
      </c>
      <c r="V486" s="216"/>
    </row>
    <row r="487" ht="14.5" spans="1:22">
      <c r="A487" s="649">
        <v>484</v>
      </c>
      <c r="B487" s="28" t="s">
        <v>64</v>
      </c>
      <c r="C487" s="28" t="s">
        <v>203</v>
      </c>
      <c r="D487" s="650">
        <v>6000043167</v>
      </c>
      <c r="E487" s="136">
        <v>2</v>
      </c>
      <c r="F487" s="136">
        <v>2</v>
      </c>
      <c r="G487" s="136">
        <v>0</v>
      </c>
      <c r="H487" s="375">
        <v>46245</v>
      </c>
      <c r="I487" s="218" t="s">
        <v>14</v>
      </c>
      <c r="J487" s="650" t="s">
        <v>317</v>
      </c>
      <c r="K487" s="555" t="s">
        <v>66</v>
      </c>
      <c r="L487" s="47" t="s">
        <v>66</v>
      </c>
      <c r="M487" s="47" t="s">
        <v>66</v>
      </c>
      <c r="N487" s="33" t="s">
        <v>67</v>
      </c>
      <c r="O487" s="33"/>
      <c r="P487" s="33"/>
      <c r="Q487" s="33" t="s">
        <v>67</v>
      </c>
      <c r="R487" s="33"/>
      <c r="S487" s="136" t="s">
        <v>68</v>
      </c>
      <c r="T487" s="136" t="s">
        <v>66</v>
      </c>
      <c r="U487" s="240" t="s">
        <v>66</v>
      </c>
      <c r="V487" s="240"/>
    </row>
    <row r="488" ht="15.5" spans="1:22">
      <c r="A488" s="649">
        <v>485</v>
      </c>
      <c r="B488" s="28" t="s">
        <v>64</v>
      </c>
      <c r="C488" s="28" t="s">
        <v>203</v>
      </c>
      <c r="D488" s="651">
        <v>6000043167</v>
      </c>
      <c r="E488" s="28">
        <v>1</v>
      </c>
      <c r="F488" s="28">
        <v>0</v>
      </c>
      <c r="G488" s="28">
        <v>1</v>
      </c>
      <c r="H488" s="78">
        <v>46245</v>
      </c>
      <c r="I488" s="94" t="s">
        <v>14</v>
      </c>
      <c r="J488" s="651">
        <v>516300010861113</v>
      </c>
      <c r="K488" s="654" t="s">
        <v>217</v>
      </c>
      <c r="L488" s="44" t="s">
        <v>111</v>
      </c>
      <c r="M488" s="45"/>
      <c r="N488" s="45" t="s">
        <v>67</v>
      </c>
      <c r="O488" s="45"/>
      <c r="P488" s="44"/>
      <c r="Q488" s="45" t="s">
        <v>67</v>
      </c>
      <c r="R488" s="45"/>
      <c r="S488" s="28" t="s">
        <v>68</v>
      </c>
      <c r="T488" s="216" t="s">
        <v>221</v>
      </c>
      <c r="U488" s="216" t="s">
        <v>29</v>
      </c>
      <c r="V488" s="216"/>
    </row>
    <row r="489" ht="14.5" spans="1:22">
      <c r="A489" s="649">
        <v>486</v>
      </c>
      <c r="B489" s="28" t="s">
        <v>64</v>
      </c>
      <c r="C489" s="28" t="s">
        <v>203</v>
      </c>
      <c r="D489" s="650">
        <v>6000043167</v>
      </c>
      <c r="E489" s="136">
        <v>5</v>
      </c>
      <c r="F489" s="136">
        <v>5</v>
      </c>
      <c r="G489" s="136">
        <v>0</v>
      </c>
      <c r="H489" s="375">
        <v>46245</v>
      </c>
      <c r="I489" s="218" t="s">
        <v>14</v>
      </c>
      <c r="J489" s="650" t="s">
        <v>318</v>
      </c>
      <c r="K489" s="555" t="s">
        <v>66</v>
      </c>
      <c r="L489" s="47" t="s">
        <v>66</v>
      </c>
      <c r="M489" s="47" t="s">
        <v>66</v>
      </c>
      <c r="N489" s="33" t="s">
        <v>67</v>
      </c>
      <c r="O489" s="33"/>
      <c r="P489" s="33"/>
      <c r="Q489" s="33" t="s">
        <v>67</v>
      </c>
      <c r="R489" s="33"/>
      <c r="S489" s="136" t="s">
        <v>68</v>
      </c>
      <c r="T489" s="136" t="s">
        <v>66</v>
      </c>
      <c r="U489" s="240" t="s">
        <v>66</v>
      </c>
      <c r="V489" s="240"/>
    </row>
    <row r="490" ht="14.5" spans="1:22">
      <c r="A490" s="649">
        <v>487</v>
      </c>
      <c r="B490" s="28" t="s">
        <v>64</v>
      </c>
      <c r="C490" s="28" t="s">
        <v>203</v>
      </c>
      <c r="D490" s="651">
        <v>6000043167</v>
      </c>
      <c r="E490" s="28">
        <v>3</v>
      </c>
      <c r="F490" s="28">
        <v>3</v>
      </c>
      <c r="G490" s="28">
        <v>0</v>
      </c>
      <c r="H490" s="78">
        <v>46246</v>
      </c>
      <c r="I490" s="94" t="s">
        <v>14</v>
      </c>
      <c r="J490" s="651" t="s">
        <v>319</v>
      </c>
      <c r="K490" s="522" t="s">
        <v>66</v>
      </c>
      <c r="L490" s="44" t="s">
        <v>66</v>
      </c>
      <c r="M490" s="44" t="s">
        <v>66</v>
      </c>
      <c r="N490" s="45" t="s">
        <v>67</v>
      </c>
      <c r="O490" s="45"/>
      <c r="P490" s="45"/>
      <c r="Q490" s="45" t="s">
        <v>67</v>
      </c>
      <c r="R490" s="45"/>
      <c r="S490" s="28" t="s">
        <v>68</v>
      </c>
      <c r="T490" s="28" t="s">
        <v>66</v>
      </c>
      <c r="U490" s="216" t="s">
        <v>66</v>
      </c>
      <c r="V490" s="216"/>
    </row>
    <row r="491" ht="14.5" spans="1:22">
      <c r="A491" s="649">
        <v>488</v>
      </c>
      <c r="B491" s="28" t="s">
        <v>64</v>
      </c>
      <c r="C491" s="28" t="s">
        <v>203</v>
      </c>
      <c r="D491" s="650">
        <v>6000043167</v>
      </c>
      <c r="E491" s="136">
        <v>1</v>
      </c>
      <c r="F491" s="136">
        <v>0</v>
      </c>
      <c r="G491" s="136">
        <v>1</v>
      </c>
      <c r="H491" s="375">
        <v>46246</v>
      </c>
      <c r="I491" s="218" t="s">
        <v>14</v>
      </c>
      <c r="J491" s="650">
        <v>516300010861122</v>
      </c>
      <c r="K491" s="258" t="s">
        <v>212</v>
      </c>
      <c r="L491" s="47" t="s">
        <v>86</v>
      </c>
      <c r="M491" s="33"/>
      <c r="N491" s="33" t="s">
        <v>67</v>
      </c>
      <c r="O491" s="33"/>
      <c r="P491" s="47" t="s">
        <v>122</v>
      </c>
      <c r="Q491" s="33" t="s">
        <v>67</v>
      </c>
      <c r="R491" s="33"/>
      <c r="S491" s="136" t="s">
        <v>68</v>
      </c>
      <c r="T491" s="136" t="s">
        <v>113</v>
      </c>
      <c r="U491" s="240" t="s">
        <v>13</v>
      </c>
      <c r="V491" s="240"/>
    </row>
    <row r="492" ht="14.5" spans="1:22">
      <c r="A492" s="649">
        <v>489</v>
      </c>
      <c r="B492" s="28" t="s">
        <v>64</v>
      </c>
      <c r="C492" s="28" t="s">
        <v>203</v>
      </c>
      <c r="D492" s="651">
        <v>6000043167</v>
      </c>
      <c r="E492" s="28">
        <v>1</v>
      </c>
      <c r="F492" s="28">
        <v>1</v>
      </c>
      <c r="G492" s="28">
        <v>0</v>
      </c>
      <c r="H492" s="78">
        <v>46246</v>
      </c>
      <c r="I492" s="94" t="s">
        <v>14</v>
      </c>
      <c r="J492" s="651">
        <v>516300010861123</v>
      </c>
      <c r="K492" s="522" t="s">
        <v>66</v>
      </c>
      <c r="L492" s="44" t="s">
        <v>66</v>
      </c>
      <c r="M492" s="44" t="s">
        <v>66</v>
      </c>
      <c r="N492" s="45" t="s">
        <v>67</v>
      </c>
      <c r="O492" s="45"/>
      <c r="P492" s="45"/>
      <c r="Q492" s="45" t="s">
        <v>67</v>
      </c>
      <c r="R492" s="45"/>
      <c r="S492" s="28" t="s">
        <v>68</v>
      </c>
      <c r="T492" s="28" t="s">
        <v>66</v>
      </c>
      <c r="U492" s="216" t="s">
        <v>66</v>
      </c>
      <c r="V492" s="216"/>
    </row>
    <row r="493" ht="14.5" spans="1:22">
      <c r="A493" s="649">
        <v>490</v>
      </c>
      <c r="B493" s="28" t="s">
        <v>64</v>
      </c>
      <c r="C493" s="28" t="s">
        <v>203</v>
      </c>
      <c r="D493" s="650">
        <v>6000043167</v>
      </c>
      <c r="E493" s="136">
        <v>1</v>
      </c>
      <c r="F493" s="136">
        <v>0</v>
      </c>
      <c r="G493" s="136">
        <v>1</v>
      </c>
      <c r="H493" s="375">
        <v>46246</v>
      </c>
      <c r="I493" s="218" t="s">
        <v>14</v>
      </c>
      <c r="J493" s="650">
        <v>516300010861124</v>
      </c>
      <c r="K493" s="258" t="s">
        <v>96</v>
      </c>
      <c r="L493" s="47" t="s">
        <v>94</v>
      </c>
      <c r="M493" s="33"/>
      <c r="N493" s="33" t="s">
        <v>67</v>
      </c>
      <c r="O493" s="33"/>
      <c r="P493" s="47" t="s">
        <v>95</v>
      </c>
      <c r="Q493" s="33" t="s">
        <v>67</v>
      </c>
      <c r="R493" s="33"/>
      <c r="S493" s="136" t="s">
        <v>68</v>
      </c>
      <c r="T493" s="136" t="s">
        <v>26</v>
      </c>
      <c r="U493" s="240" t="s">
        <v>29</v>
      </c>
      <c r="V493" s="240"/>
    </row>
    <row r="494" ht="14.5" spans="1:22">
      <c r="A494" s="649">
        <v>491</v>
      </c>
      <c r="B494" s="28" t="s">
        <v>64</v>
      </c>
      <c r="C494" s="28" t="s">
        <v>240</v>
      </c>
      <c r="D494" s="651">
        <v>6000043167</v>
      </c>
      <c r="E494" s="28">
        <v>1</v>
      </c>
      <c r="F494" s="28">
        <v>0</v>
      </c>
      <c r="G494" s="28">
        <v>1</v>
      </c>
      <c r="H494" s="78">
        <v>46247</v>
      </c>
      <c r="I494" s="94" t="s">
        <v>14</v>
      </c>
      <c r="J494" s="651">
        <v>516300010861125</v>
      </c>
      <c r="K494" s="258" t="s">
        <v>96</v>
      </c>
      <c r="L494" s="44" t="s">
        <v>94</v>
      </c>
      <c r="M494" s="45"/>
      <c r="N494" s="45" t="s">
        <v>67</v>
      </c>
      <c r="O494" s="45"/>
      <c r="P494" s="44" t="s">
        <v>95</v>
      </c>
      <c r="Q494" s="45" t="s">
        <v>67</v>
      </c>
      <c r="R494" s="45"/>
      <c r="S494" s="28" t="s">
        <v>68</v>
      </c>
      <c r="T494" s="28" t="s">
        <v>26</v>
      </c>
      <c r="U494" s="216" t="s">
        <v>29</v>
      </c>
      <c r="V494" s="216"/>
    </row>
    <row r="495" ht="14.5" spans="1:22">
      <c r="A495" s="649">
        <v>492</v>
      </c>
      <c r="B495" s="28" t="s">
        <v>64</v>
      </c>
      <c r="C495" s="28" t="s">
        <v>240</v>
      </c>
      <c r="D495" s="650">
        <v>6000043167</v>
      </c>
      <c r="E495" s="136">
        <v>1</v>
      </c>
      <c r="F495" s="136">
        <v>0</v>
      </c>
      <c r="G495" s="136">
        <v>1</v>
      </c>
      <c r="H495" s="375">
        <v>46247</v>
      </c>
      <c r="I495" s="218" t="s">
        <v>14</v>
      </c>
      <c r="J495" s="650">
        <v>516300010861126</v>
      </c>
      <c r="K495" s="258" t="s">
        <v>131</v>
      </c>
      <c r="L495" s="47" t="s">
        <v>111</v>
      </c>
      <c r="M495" s="33"/>
      <c r="N495" s="33" t="s">
        <v>67</v>
      </c>
      <c r="O495" s="33"/>
      <c r="P495" s="47" t="s">
        <v>112</v>
      </c>
      <c r="Q495" s="33" t="s">
        <v>67</v>
      </c>
      <c r="R495" s="33"/>
      <c r="S495" s="136" t="s">
        <v>68</v>
      </c>
      <c r="T495" s="136" t="s">
        <v>27</v>
      </c>
      <c r="U495" s="240" t="s">
        <v>29</v>
      </c>
      <c r="V495" s="240"/>
    </row>
    <row r="496" ht="14.5" spans="1:22">
      <c r="A496" s="649">
        <v>493</v>
      </c>
      <c r="B496" s="28" t="s">
        <v>64</v>
      </c>
      <c r="C496" s="28" t="s">
        <v>240</v>
      </c>
      <c r="D496" s="651">
        <v>6000043167</v>
      </c>
      <c r="E496" s="28">
        <v>1</v>
      </c>
      <c r="F496" s="28">
        <v>0</v>
      </c>
      <c r="G496" s="28">
        <v>1</v>
      </c>
      <c r="H496" s="78">
        <v>46247</v>
      </c>
      <c r="I496" s="94" t="s">
        <v>14</v>
      </c>
      <c r="J496" s="651">
        <v>516300010861127</v>
      </c>
      <c r="K496" s="258" t="s">
        <v>320</v>
      </c>
      <c r="L496" s="44" t="s">
        <v>81</v>
      </c>
      <c r="M496" s="45"/>
      <c r="N496" s="45" t="s">
        <v>67</v>
      </c>
      <c r="O496" s="45"/>
      <c r="P496" s="44" t="s">
        <v>82</v>
      </c>
      <c r="Q496" s="45" t="s">
        <v>67</v>
      </c>
      <c r="R496" s="45"/>
      <c r="S496" s="28" t="s">
        <v>68</v>
      </c>
      <c r="T496" s="28" t="s">
        <v>30</v>
      </c>
      <c r="U496" s="216" t="s">
        <v>13</v>
      </c>
      <c r="V496" s="216"/>
    </row>
    <row r="497" ht="14.5" spans="1:22">
      <c r="A497" s="649">
        <v>494</v>
      </c>
      <c r="B497" s="28" t="s">
        <v>64</v>
      </c>
      <c r="C497" s="28" t="s">
        <v>240</v>
      </c>
      <c r="D497" s="650">
        <v>6000043167</v>
      </c>
      <c r="E497" s="136">
        <v>6</v>
      </c>
      <c r="F497" s="136">
        <v>6</v>
      </c>
      <c r="G497" s="136">
        <v>0</v>
      </c>
      <c r="H497" s="375">
        <v>46247</v>
      </c>
      <c r="I497" s="218" t="s">
        <v>14</v>
      </c>
      <c r="J497" s="650" t="s">
        <v>321</v>
      </c>
      <c r="K497" s="555" t="s">
        <v>66</v>
      </c>
      <c r="L497" s="47" t="s">
        <v>66</v>
      </c>
      <c r="M497" s="47" t="s">
        <v>66</v>
      </c>
      <c r="N497" s="33" t="s">
        <v>67</v>
      </c>
      <c r="O497" s="33"/>
      <c r="P497" s="33"/>
      <c r="Q497" s="33" t="s">
        <v>67</v>
      </c>
      <c r="R497" s="33"/>
      <c r="S497" s="136" t="s">
        <v>68</v>
      </c>
      <c r="T497" s="136" t="s">
        <v>66</v>
      </c>
      <c r="U497" s="240" t="s">
        <v>66</v>
      </c>
      <c r="V497" s="240"/>
    </row>
    <row r="498" ht="14.5" spans="1:22">
      <c r="A498" s="649">
        <v>495</v>
      </c>
      <c r="B498" s="28" t="s">
        <v>64</v>
      </c>
      <c r="C498" s="28" t="s">
        <v>240</v>
      </c>
      <c r="D498" s="651">
        <v>6000043167</v>
      </c>
      <c r="E498" s="28">
        <v>1</v>
      </c>
      <c r="F498" s="28">
        <v>0</v>
      </c>
      <c r="G498" s="28">
        <v>1</v>
      </c>
      <c r="H498" s="78">
        <v>46247</v>
      </c>
      <c r="I498" s="94" t="s">
        <v>14</v>
      </c>
      <c r="J498" s="651">
        <v>516300010861134</v>
      </c>
      <c r="K498" s="258" t="s">
        <v>75</v>
      </c>
      <c r="L498" s="44" t="s">
        <v>76</v>
      </c>
      <c r="M498" s="45"/>
      <c r="N498" s="45" t="s">
        <v>67</v>
      </c>
      <c r="O498" s="45"/>
      <c r="P498" s="44" t="s">
        <v>77</v>
      </c>
      <c r="Q498" s="45" t="s">
        <v>67</v>
      </c>
      <c r="R498" s="45"/>
      <c r="S498" s="28" t="s">
        <v>68</v>
      </c>
      <c r="T498" s="28" t="s">
        <v>78</v>
      </c>
      <c r="U498" s="216" t="s">
        <v>13</v>
      </c>
      <c r="V498" s="216"/>
    </row>
    <row r="499" ht="14.5" spans="1:22">
      <c r="A499" s="649">
        <v>496</v>
      </c>
      <c r="B499" s="28" t="s">
        <v>64</v>
      </c>
      <c r="C499" s="28" t="s">
        <v>240</v>
      </c>
      <c r="D499" s="650">
        <v>6000043167</v>
      </c>
      <c r="E499" s="136">
        <v>3</v>
      </c>
      <c r="F499" s="136">
        <v>3</v>
      </c>
      <c r="G499" s="136">
        <v>0</v>
      </c>
      <c r="H499" s="375">
        <v>46247</v>
      </c>
      <c r="I499" s="218" t="s">
        <v>14</v>
      </c>
      <c r="J499" s="650" t="s">
        <v>322</v>
      </c>
      <c r="K499" s="555" t="s">
        <v>66</v>
      </c>
      <c r="L499" s="47" t="s">
        <v>66</v>
      </c>
      <c r="M499" s="47" t="s">
        <v>66</v>
      </c>
      <c r="N499" s="33" t="s">
        <v>67</v>
      </c>
      <c r="O499" s="33"/>
      <c r="P499" s="33"/>
      <c r="Q499" s="33" t="s">
        <v>67</v>
      </c>
      <c r="R499" s="33"/>
      <c r="S499" s="136" t="s">
        <v>68</v>
      </c>
      <c r="T499" s="136" t="s">
        <v>66</v>
      </c>
      <c r="U499" s="240" t="s">
        <v>66</v>
      </c>
      <c r="V499" s="240"/>
    </row>
    <row r="500" ht="14.5" spans="1:22">
      <c r="A500" s="649">
        <v>497</v>
      </c>
      <c r="B500" s="28" t="s">
        <v>64</v>
      </c>
      <c r="C500" s="28" t="s">
        <v>203</v>
      </c>
      <c r="D500" s="651">
        <v>6000043167</v>
      </c>
      <c r="E500" s="28">
        <v>4</v>
      </c>
      <c r="F500" s="28">
        <v>4</v>
      </c>
      <c r="G500" s="28">
        <v>0</v>
      </c>
      <c r="H500" s="78">
        <v>46248</v>
      </c>
      <c r="I500" s="94" t="s">
        <v>14</v>
      </c>
      <c r="J500" s="651" t="s">
        <v>323</v>
      </c>
      <c r="K500" s="522" t="s">
        <v>66</v>
      </c>
      <c r="L500" s="44" t="s">
        <v>66</v>
      </c>
      <c r="M500" s="44" t="s">
        <v>66</v>
      </c>
      <c r="N500" s="45" t="s">
        <v>67</v>
      </c>
      <c r="O500" s="45"/>
      <c r="P500" s="45"/>
      <c r="Q500" s="45" t="s">
        <v>67</v>
      </c>
      <c r="R500" s="45"/>
      <c r="S500" s="28" t="s">
        <v>68</v>
      </c>
      <c r="T500" s="28" t="s">
        <v>66</v>
      </c>
      <c r="U500" s="216" t="s">
        <v>66</v>
      </c>
      <c r="V500" s="216"/>
    </row>
    <row r="501" ht="14.5" spans="1:22">
      <c r="A501" s="649">
        <v>498</v>
      </c>
      <c r="B501" s="28" t="s">
        <v>64</v>
      </c>
      <c r="C501" s="28" t="s">
        <v>203</v>
      </c>
      <c r="D501" s="650">
        <v>6000043167</v>
      </c>
      <c r="E501" s="136">
        <v>1</v>
      </c>
      <c r="F501" s="136">
        <v>0</v>
      </c>
      <c r="G501" s="136">
        <v>1</v>
      </c>
      <c r="H501" s="375">
        <v>46248</v>
      </c>
      <c r="I501" s="218" t="s">
        <v>14</v>
      </c>
      <c r="J501" s="650">
        <v>516300010861142</v>
      </c>
      <c r="K501" s="258" t="s">
        <v>242</v>
      </c>
      <c r="L501" s="47" t="s">
        <v>271</v>
      </c>
      <c r="M501" s="33"/>
      <c r="N501" s="33" t="s">
        <v>67</v>
      </c>
      <c r="O501" s="33"/>
      <c r="P501" s="47" t="s">
        <v>243</v>
      </c>
      <c r="Q501" s="33" t="s">
        <v>67</v>
      </c>
      <c r="R501" s="33"/>
      <c r="S501" s="136" t="s">
        <v>68</v>
      </c>
      <c r="T501" s="136" t="s">
        <v>31</v>
      </c>
      <c r="U501" s="240" t="s">
        <v>13</v>
      </c>
      <c r="V501" s="240"/>
    </row>
    <row r="502" ht="14.5" spans="1:22">
      <c r="A502" s="649">
        <v>499</v>
      </c>
      <c r="B502" s="28" t="s">
        <v>64</v>
      </c>
      <c r="C502" s="28" t="s">
        <v>203</v>
      </c>
      <c r="D502" s="651">
        <v>6000043167</v>
      </c>
      <c r="E502" s="28">
        <v>1</v>
      </c>
      <c r="F502" s="28">
        <v>0</v>
      </c>
      <c r="G502" s="28">
        <v>1</v>
      </c>
      <c r="H502" s="78">
        <v>46248</v>
      </c>
      <c r="I502" s="94" t="s">
        <v>14</v>
      </c>
      <c r="J502" s="651">
        <v>516300010861143</v>
      </c>
      <c r="K502" s="258" t="s">
        <v>85</v>
      </c>
      <c r="L502" s="44" t="s">
        <v>86</v>
      </c>
      <c r="M502" s="45"/>
      <c r="N502" s="45" t="s">
        <v>67</v>
      </c>
      <c r="O502" s="45"/>
      <c r="P502" s="44" t="s">
        <v>82</v>
      </c>
      <c r="Q502" s="45" t="s">
        <v>67</v>
      </c>
      <c r="R502" s="45"/>
      <c r="S502" s="28" t="s">
        <v>68</v>
      </c>
      <c r="T502" s="28" t="s">
        <v>78</v>
      </c>
      <c r="U502" s="216" t="s">
        <v>13</v>
      </c>
      <c r="V502" s="216"/>
    </row>
    <row r="503" ht="14.5" spans="1:22">
      <c r="A503" s="649">
        <v>500</v>
      </c>
      <c r="B503" s="28" t="s">
        <v>64</v>
      </c>
      <c r="C503" s="28" t="s">
        <v>203</v>
      </c>
      <c r="D503" s="650">
        <v>6000043167</v>
      </c>
      <c r="E503" s="136">
        <v>2</v>
      </c>
      <c r="F503" s="136">
        <v>2</v>
      </c>
      <c r="G503" s="136">
        <v>0</v>
      </c>
      <c r="H503" s="375">
        <v>46248</v>
      </c>
      <c r="I503" s="218" t="s">
        <v>14</v>
      </c>
      <c r="J503" s="650" t="s">
        <v>324</v>
      </c>
      <c r="K503" s="555" t="s">
        <v>66</v>
      </c>
      <c r="L503" s="47" t="s">
        <v>66</v>
      </c>
      <c r="M503" s="47" t="s">
        <v>66</v>
      </c>
      <c r="N503" s="33" t="s">
        <v>67</v>
      </c>
      <c r="O503" s="33"/>
      <c r="P503" s="33"/>
      <c r="Q503" s="33" t="s">
        <v>67</v>
      </c>
      <c r="R503" s="33"/>
      <c r="S503" s="136" t="s">
        <v>68</v>
      </c>
      <c r="T503" s="136" t="s">
        <v>66</v>
      </c>
      <c r="U503" s="240" t="s">
        <v>66</v>
      </c>
      <c r="V503" s="240"/>
    </row>
    <row r="504" ht="14.5" spans="1:22">
      <c r="A504" s="649">
        <v>501</v>
      </c>
      <c r="B504" s="28" t="s">
        <v>64</v>
      </c>
      <c r="C504" s="28" t="s">
        <v>203</v>
      </c>
      <c r="D504" s="651">
        <v>6000043167</v>
      </c>
      <c r="E504" s="28">
        <v>1</v>
      </c>
      <c r="F504" s="28">
        <v>0</v>
      </c>
      <c r="G504" s="28">
        <v>1</v>
      </c>
      <c r="H504" s="78">
        <v>46248</v>
      </c>
      <c r="I504" s="94" t="s">
        <v>14</v>
      </c>
      <c r="J504" s="651">
        <v>516300010861146</v>
      </c>
      <c r="K504" s="258" t="s">
        <v>96</v>
      </c>
      <c r="L504" s="44" t="s">
        <v>94</v>
      </c>
      <c r="M504" s="45"/>
      <c r="N504" s="45" t="s">
        <v>67</v>
      </c>
      <c r="O504" s="45"/>
      <c r="P504" s="44" t="s">
        <v>95</v>
      </c>
      <c r="Q504" s="45" t="s">
        <v>67</v>
      </c>
      <c r="R504" s="45"/>
      <c r="S504" s="28" t="s">
        <v>68</v>
      </c>
      <c r="T504" s="28" t="s">
        <v>26</v>
      </c>
      <c r="U504" s="216" t="s">
        <v>29</v>
      </c>
      <c r="V504" s="216"/>
    </row>
    <row r="505" ht="14.5" spans="1:22">
      <c r="A505" s="649">
        <v>502</v>
      </c>
      <c r="B505" s="28" t="s">
        <v>64</v>
      </c>
      <c r="C505" s="28" t="s">
        <v>203</v>
      </c>
      <c r="D505" s="650">
        <v>6000043167</v>
      </c>
      <c r="E505" s="136">
        <v>1</v>
      </c>
      <c r="F505" s="136">
        <v>1</v>
      </c>
      <c r="G505" s="136">
        <v>0</v>
      </c>
      <c r="H505" s="375">
        <v>46248</v>
      </c>
      <c r="I505" s="218" t="s">
        <v>14</v>
      </c>
      <c r="J505" s="650">
        <v>516300010861147</v>
      </c>
      <c r="K505" s="555" t="s">
        <v>66</v>
      </c>
      <c r="L505" s="47" t="s">
        <v>66</v>
      </c>
      <c r="M505" s="47" t="s">
        <v>66</v>
      </c>
      <c r="N505" s="33" t="s">
        <v>67</v>
      </c>
      <c r="O505" s="33"/>
      <c r="P505" s="33"/>
      <c r="Q505" s="33" t="s">
        <v>67</v>
      </c>
      <c r="R505" s="33"/>
      <c r="S505" s="136" t="s">
        <v>68</v>
      </c>
      <c r="T505" s="136" t="s">
        <v>66</v>
      </c>
      <c r="U505" s="240" t="s">
        <v>66</v>
      </c>
      <c r="V505" s="240"/>
    </row>
    <row r="506" ht="14.5" spans="1:22">
      <c r="A506" s="649">
        <v>503</v>
      </c>
      <c r="B506" s="28" t="s">
        <v>64</v>
      </c>
      <c r="C506" s="28" t="s">
        <v>203</v>
      </c>
      <c r="D506" s="651">
        <v>6000043167</v>
      </c>
      <c r="E506" s="28">
        <v>1</v>
      </c>
      <c r="F506" s="28">
        <v>0</v>
      </c>
      <c r="G506" s="28">
        <v>1</v>
      </c>
      <c r="H506" s="78">
        <v>46248</v>
      </c>
      <c r="I506" s="94" t="s">
        <v>14</v>
      </c>
      <c r="J506" s="651">
        <v>516300010861148</v>
      </c>
      <c r="K506" s="258" t="s">
        <v>242</v>
      </c>
      <c r="L506" s="44" t="s">
        <v>271</v>
      </c>
      <c r="M506" s="45"/>
      <c r="N506" s="45" t="s">
        <v>67</v>
      </c>
      <c r="O506" s="45"/>
      <c r="P506" s="44" t="s">
        <v>243</v>
      </c>
      <c r="Q506" s="45" t="s">
        <v>67</v>
      </c>
      <c r="R506" s="45"/>
      <c r="S506" s="28" t="s">
        <v>68</v>
      </c>
      <c r="T506" s="28" t="s">
        <v>31</v>
      </c>
      <c r="U506" s="216" t="s">
        <v>13</v>
      </c>
      <c r="V506" s="216"/>
    </row>
    <row r="507" ht="14.5" spans="1:22">
      <c r="A507" s="649">
        <v>504</v>
      </c>
      <c r="B507" s="28" t="s">
        <v>64</v>
      </c>
      <c r="C507" s="28" t="s">
        <v>203</v>
      </c>
      <c r="D507" s="650">
        <v>6000043167</v>
      </c>
      <c r="E507" s="136">
        <v>7</v>
      </c>
      <c r="F507" s="136">
        <v>7</v>
      </c>
      <c r="G507" s="136">
        <v>0</v>
      </c>
      <c r="H507" s="375">
        <v>46248</v>
      </c>
      <c r="I507" s="218" t="s">
        <v>14</v>
      </c>
      <c r="J507" s="650" t="s">
        <v>325</v>
      </c>
      <c r="K507" s="555" t="s">
        <v>66</v>
      </c>
      <c r="L507" s="47" t="s">
        <v>66</v>
      </c>
      <c r="M507" s="47" t="s">
        <v>66</v>
      </c>
      <c r="N507" s="33" t="s">
        <v>67</v>
      </c>
      <c r="O507" s="33"/>
      <c r="P507" s="33"/>
      <c r="Q507" s="33" t="s">
        <v>67</v>
      </c>
      <c r="R507" s="33"/>
      <c r="S507" s="136" t="s">
        <v>68</v>
      </c>
      <c r="T507" s="136" t="s">
        <v>66</v>
      </c>
      <c r="U507" s="240" t="s">
        <v>66</v>
      </c>
      <c r="V507" s="240"/>
    </row>
    <row r="508" ht="14.5" spans="1:22">
      <c r="A508" s="649">
        <v>505</v>
      </c>
      <c r="B508" s="28" t="s">
        <v>64</v>
      </c>
      <c r="C508" s="28" t="s">
        <v>203</v>
      </c>
      <c r="D508" s="651">
        <v>6000043167</v>
      </c>
      <c r="E508" s="28">
        <v>1</v>
      </c>
      <c r="F508" s="28">
        <v>0</v>
      </c>
      <c r="G508" s="28">
        <v>1</v>
      </c>
      <c r="H508" s="78">
        <v>46248</v>
      </c>
      <c r="I508" s="94" t="s">
        <v>14</v>
      </c>
      <c r="J508" s="651">
        <v>516300010861156</v>
      </c>
      <c r="K508" s="258" t="s">
        <v>131</v>
      </c>
      <c r="L508" s="44" t="s">
        <v>111</v>
      </c>
      <c r="M508" s="45"/>
      <c r="N508" s="45" t="s">
        <v>67</v>
      </c>
      <c r="O508" s="45"/>
      <c r="P508" s="44" t="s">
        <v>112</v>
      </c>
      <c r="Q508" s="45" t="s">
        <v>67</v>
      </c>
      <c r="R508" s="45"/>
      <c r="S508" s="28" t="s">
        <v>68</v>
      </c>
      <c r="T508" s="28" t="s">
        <v>27</v>
      </c>
      <c r="U508" s="216" t="s">
        <v>29</v>
      </c>
      <c r="V508" s="216"/>
    </row>
    <row r="509" ht="14.5" spans="1:22">
      <c r="A509" s="649">
        <v>506</v>
      </c>
      <c r="B509" s="28" t="s">
        <v>64</v>
      </c>
      <c r="C509" s="28" t="s">
        <v>203</v>
      </c>
      <c r="D509" s="650">
        <v>6000043167</v>
      </c>
      <c r="E509" s="136">
        <v>1</v>
      </c>
      <c r="F509" s="136">
        <v>1</v>
      </c>
      <c r="G509" s="136">
        <v>0</v>
      </c>
      <c r="H509" s="375">
        <v>46248</v>
      </c>
      <c r="I509" s="218" t="s">
        <v>14</v>
      </c>
      <c r="J509" s="650">
        <v>516300010861157</v>
      </c>
      <c r="K509" s="555" t="s">
        <v>66</v>
      </c>
      <c r="L509" s="47" t="s">
        <v>66</v>
      </c>
      <c r="M509" s="47" t="s">
        <v>66</v>
      </c>
      <c r="N509" s="33" t="s">
        <v>67</v>
      </c>
      <c r="O509" s="33"/>
      <c r="P509" s="33"/>
      <c r="Q509" s="33" t="s">
        <v>67</v>
      </c>
      <c r="R509" s="33"/>
      <c r="S509" s="136" t="s">
        <v>68</v>
      </c>
      <c r="T509" s="136" t="s">
        <v>66</v>
      </c>
      <c r="U509" s="240" t="s">
        <v>66</v>
      </c>
      <c r="V509" s="240"/>
    </row>
    <row r="510" ht="15.5" spans="1:22">
      <c r="A510" s="649">
        <v>507</v>
      </c>
      <c r="B510" s="28" t="s">
        <v>64</v>
      </c>
      <c r="C510" s="28" t="s">
        <v>203</v>
      </c>
      <c r="D510" s="651">
        <v>6000043167</v>
      </c>
      <c r="E510" s="28">
        <v>1</v>
      </c>
      <c r="F510" s="28">
        <v>0</v>
      </c>
      <c r="G510" s="28">
        <v>1</v>
      </c>
      <c r="H510" s="78">
        <v>46248</v>
      </c>
      <c r="I510" s="94" t="s">
        <v>14</v>
      </c>
      <c r="J510" s="651">
        <v>516300010861158</v>
      </c>
      <c r="K510" s="656" t="s">
        <v>217</v>
      </c>
      <c r="L510" s="44" t="s">
        <v>111</v>
      </c>
      <c r="M510" s="45"/>
      <c r="N510" s="45" t="s">
        <v>67</v>
      </c>
      <c r="O510" s="45"/>
      <c r="P510" s="44"/>
      <c r="Q510" s="45" t="s">
        <v>67</v>
      </c>
      <c r="R510" s="45"/>
      <c r="S510" s="28" t="s">
        <v>68</v>
      </c>
      <c r="T510" s="216" t="s">
        <v>221</v>
      </c>
      <c r="U510" s="216" t="s">
        <v>29</v>
      </c>
      <c r="V510" s="216"/>
    </row>
    <row r="511" ht="14.5" spans="1:22">
      <c r="A511" s="649">
        <v>508</v>
      </c>
      <c r="B511" s="28" t="s">
        <v>64</v>
      </c>
      <c r="C511" s="28" t="s">
        <v>203</v>
      </c>
      <c r="D511" s="650">
        <v>6000043167</v>
      </c>
      <c r="E511" s="136">
        <v>3</v>
      </c>
      <c r="F511" s="136">
        <v>3</v>
      </c>
      <c r="G511" s="136">
        <v>0</v>
      </c>
      <c r="H511" s="375">
        <v>46248</v>
      </c>
      <c r="I511" s="218" t="s">
        <v>14</v>
      </c>
      <c r="J511" s="650" t="s">
        <v>326</v>
      </c>
      <c r="K511" s="555" t="s">
        <v>66</v>
      </c>
      <c r="L511" s="47" t="s">
        <v>66</v>
      </c>
      <c r="M511" s="47" t="s">
        <v>66</v>
      </c>
      <c r="N511" s="33" t="s">
        <v>67</v>
      </c>
      <c r="O511" s="33"/>
      <c r="P511" s="33"/>
      <c r="Q511" s="33" t="s">
        <v>67</v>
      </c>
      <c r="R511" s="33"/>
      <c r="S511" s="136" t="s">
        <v>68</v>
      </c>
      <c r="T511" s="136" t="s">
        <v>66</v>
      </c>
      <c r="U511" s="240" t="s">
        <v>66</v>
      </c>
      <c r="V511" s="240"/>
    </row>
    <row r="512" ht="14.5" spans="1:22">
      <c r="A512" s="649">
        <v>510</v>
      </c>
      <c r="B512" s="28" t="s">
        <v>64</v>
      </c>
      <c r="C512" s="28" t="s">
        <v>203</v>
      </c>
      <c r="D512" s="651">
        <v>6000064568</v>
      </c>
      <c r="E512" s="28">
        <v>1</v>
      </c>
      <c r="F512" s="28">
        <v>0</v>
      </c>
      <c r="G512" s="28">
        <v>1</v>
      </c>
      <c r="H512" s="78">
        <v>46248</v>
      </c>
      <c r="I512" s="94" t="s">
        <v>16</v>
      </c>
      <c r="J512" s="651">
        <v>516339060826001</v>
      </c>
      <c r="K512" s="258" t="s">
        <v>242</v>
      </c>
      <c r="L512" s="44" t="s">
        <v>271</v>
      </c>
      <c r="M512" s="45"/>
      <c r="N512" s="45" t="s">
        <v>67</v>
      </c>
      <c r="O512" s="45"/>
      <c r="P512" s="44" t="s">
        <v>243</v>
      </c>
      <c r="Q512" s="45" t="s">
        <v>67</v>
      </c>
      <c r="R512" s="45"/>
      <c r="S512" s="28" t="s">
        <v>68</v>
      </c>
      <c r="T512" s="28" t="s">
        <v>31</v>
      </c>
      <c r="U512" s="216" t="s">
        <v>13</v>
      </c>
      <c r="V512" s="216"/>
    </row>
    <row r="513" ht="14.5" spans="1:22">
      <c r="A513" s="649">
        <v>511</v>
      </c>
      <c r="B513" s="28" t="s">
        <v>64</v>
      </c>
      <c r="C513" s="28" t="s">
        <v>203</v>
      </c>
      <c r="D513" s="650">
        <v>6000064568</v>
      </c>
      <c r="E513" s="136">
        <v>1</v>
      </c>
      <c r="F513" s="136">
        <v>0</v>
      </c>
      <c r="G513" s="136">
        <v>1</v>
      </c>
      <c r="H513" s="375">
        <v>46248</v>
      </c>
      <c r="I513" s="218" t="s">
        <v>16</v>
      </c>
      <c r="J513" s="650">
        <v>516339060826002</v>
      </c>
      <c r="K513" s="258" t="s">
        <v>242</v>
      </c>
      <c r="L513" s="47" t="s">
        <v>271</v>
      </c>
      <c r="M513" s="33"/>
      <c r="N513" s="33" t="s">
        <v>67</v>
      </c>
      <c r="O513" s="33"/>
      <c r="P513" s="47" t="s">
        <v>243</v>
      </c>
      <c r="Q513" s="33" t="s">
        <v>67</v>
      </c>
      <c r="R513" s="33"/>
      <c r="S513" s="136" t="s">
        <v>68</v>
      </c>
      <c r="T513" s="136" t="s">
        <v>31</v>
      </c>
      <c r="U513" s="240" t="s">
        <v>13</v>
      </c>
      <c r="V513" s="240"/>
    </row>
    <row r="514" ht="14.5" spans="1:22">
      <c r="A514" s="649">
        <v>512</v>
      </c>
      <c r="B514" s="28" t="s">
        <v>64</v>
      </c>
      <c r="C514" s="28" t="s">
        <v>203</v>
      </c>
      <c r="D514" s="651">
        <v>6000064568</v>
      </c>
      <c r="E514" s="28">
        <v>1</v>
      </c>
      <c r="F514" s="28">
        <v>0</v>
      </c>
      <c r="G514" s="28">
        <v>1</v>
      </c>
      <c r="H514" s="78">
        <v>46248</v>
      </c>
      <c r="I514" s="94" t="s">
        <v>16</v>
      </c>
      <c r="J514" s="651">
        <v>516339060826003</v>
      </c>
      <c r="K514" s="258" t="s">
        <v>242</v>
      </c>
      <c r="L514" s="44" t="s">
        <v>271</v>
      </c>
      <c r="M514" s="45"/>
      <c r="N514" s="45" t="s">
        <v>67</v>
      </c>
      <c r="O514" s="45"/>
      <c r="P514" s="44" t="s">
        <v>243</v>
      </c>
      <c r="Q514" s="45" t="s">
        <v>67</v>
      </c>
      <c r="R514" s="45"/>
      <c r="S514" s="28" t="s">
        <v>68</v>
      </c>
      <c r="T514" s="28" t="s">
        <v>31</v>
      </c>
      <c r="U514" s="216" t="s">
        <v>13</v>
      </c>
      <c r="V514" s="216"/>
    </row>
    <row r="515" ht="14.5" spans="1:22">
      <c r="A515" s="649">
        <v>513</v>
      </c>
      <c r="B515" s="28" t="s">
        <v>64</v>
      </c>
      <c r="C515" s="28" t="s">
        <v>203</v>
      </c>
      <c r="D515" s="650">
        <v>6000064568</v>
      </c>
      <c r="E515" s="136">
        <v>12</v>
      </c>
      <c r="F515" s="136">
        <v>12</v>
      </c>
      <c r="G515" s="136">
        <v>0</v>
      </c>
      <c r="H515" s="375">
        <v>46248</v>
      </c>
      <c r="I515" s="218" t="s">
        <v>16</v>
      </c>
      <c r="J515" s="650" t="s">
        <v>327</v>
      </c>
      <c r="K515" s="555" t="s">
        <v>66</v>
      </c>
      <c r="L515" s="47" t="s">
        <v>66</v>
      </c>
      <c r="M515" s="47" t="s">
        <v>66</v>
      </c>
      <c r="N515" s="33" t="s">
        <v>67</v>
      </c>
      <c r="O515" s="33"/>
      <c r="P515" s="33"/>
      <c r="Q515" s="33" t="s">
        <v>67</v>
      </c>
      <c r="R515" s="33"/>
      <c r="S515" s="136" t="s">
        <v>68</v>
      </c>
      <c r="T515" s="136" t="s">
        <v>66</v>
      </c>
      <c r="U515" s="240" t="s">
        <v>66</v>
      </c>
      <c r="V515" s="240"/>
    </row>
    <row r="516" ht="14.5" spans="1:22">
      <c r="A516" s="649">
        <v>514</v>
      </c>
      <c r="B516" s="28" t="s">
        <v>64</v>
      </c>
      <c r="C516" s="28" t="s">
        <v>203</v>
      </c>
      <c r="D516" s="651">
        <v>6000064568</v>
      </c>
      <c r="E516" s="28">
        <v>1</v>
      </c>
      <c r="F516" s="28">
        <v>0</v>
      </c>
      <c r="G516" s="28">
        <v>1</v>
      </c>
      <c r="H516" s="78">
        <v>46248</v>
      </c>
      <c r="I516" s="94" t="s">
        <v>16</v>
      </c>
      <c r="J516" s="651">
        <v>516339060826016</v>
      </c>
      <c r="K516" s="258" t="s">
        <v>75</v>
      </c>
      <c r="L516" s="44" t="s">
        <v>328</v>
      </c>
      <c r="M516" s="45"/>
      <c r="N516" s="45" t="s">
        <v>67</v>
      </c>
      <c r="O516" s="45"/>
      <c r="P516" s="44" t="s">
        <v>77</v>
      </c>
      <c r="Q516" s="45" t="s">
        <v>67</v>
      </c>
      <c r="R516" s="45"/>
      <c r="S516" s="28" t="s">
        <v>68</v>
      </c>
      <c r="T516" s="28" t="s">
        <v>78</v>
      </c>
      <c r="U516" s="216" t="s">
        <v>13</v>
      </c>
      <c r="V516" s="216"/>
    </row>
    <row r="517" ht="15.5" spans="1:22">
      <c r="A517" s="649">
        <v>515</v>
      </c>
      <c r="B517" s="28" t="s">
        <v>64</v>
      </c>
      <c r="C517" s="28" t="s">
        <v>203</v>
      </c>
      <c r="D517" s="650">
        <v>6000064568</v>
      </c>
      <c r="E517" s="136">
        <v>1</v>
      </c>
      <c r="F517" s="136">
        <v>0</v>
      </c>
      <c r="G517" s="136">
        <v>1</v>
      </c>
      <c r="H517" s="375">
        <v>46248</v>
      </c>
      <c r="I517" s="218" t="s">
        <v>16</v>
      </c>
      <c r="J517" s="650">
        <v>516339060826017</v>
      </c>
      <c r="K517" s="656" t="s">
        <v>217</v>
      </c>
      <c r="L517" s="33"/>
      <c r="M517" s="33"/>
      <c r="N517" s="33" t="s">
        <v>67</v>
      </c>
      <c r="O517" s="33"/>
      <c r="P517" s="33"/>
      <c r="Q517" s="33" t="s">
        <v>67</v>
      </c>
      <c r="R517" s="33"/>
      <c r="S517" s="136" t="s">
        <v>68</v>
      </c>
      <c r="T517" s="240" t="s">
        <v>221</v>
      </c>
      <c r="U517" s="240" t="s">
        <v>29</v>
      </c>
      <c r="V517" s="240"/>
    </row>
    <row r="518" ht="14.5" spans="1:22">
      <c r="A518" s="649">
        <v>516</v>
      </c>
      <c r="B518" s="28" t="s">
        <v>64</v>
      </c>
      <c r="C518" s="28" t="s">
        <v>203</v>
      </c>
      <c r="D518" s="651">
        <v>6000064568</v>
      </c>
      <c r="E518" s="28">
        <v>1</v>
      </c>
      <c r="F518" s="28">
        <v>1</v>
      </c>
      <c r="G518" s="28">
        <v>0</v>
      </c>
      <c r="H518" s="78">
        <v>46248</v>
      </c>
      <c r="I518" s="94" t="s">
        <v>16</v>
      </c>
      <c r="J518" s="651">
        <v>516339060826018</v>
      </c>
      <c r="K518" s="522" t="s">
        <v>66</v>
      </c>
      <c r="L518" s="44" t="s">
        <v>66</v>
      </c>
      <c r="M518" s="44" t="s">
        <v>66</v>
      </c>
      <c r="N518" s="45" t="s">
        <v>67</v>
      </c>
      <c r="O518" s="45"/>
      <c r="P518" s="45"/>
      <c r="Q518" s="45" t="s">
        <v>67</v>
      </c>
      <c r="R518" s="45"/>
      <c r="S518" s="28" t="s">
        <v>68</v>
      </c>
      <c r="T518" s="28" t="s">
        <v>66</v>
      </c>
      <c r="U518" s="216" t="s">
        <v>66</v>
      </c>
      <c r="V518" s="216"/>
    </row>
    <row r="519" ht="14.5" spans="1:22">
      <c r="A519" s="649">
        <v>517</v>
      </c>
      <c r="B519" s="28" t="s">
        <v>64</v>
      </c>
      <c r="C519" s="28" t="s">
        <v>203</v>
      </c>
      <c r="D519" s="650">
        <v>6000043167</v>
      </c>
      <c r="E519" s="136">
        <v>3</v>
      </c>
      <c r="F519" s="136">
        <v>3</v>
      </c>
      <c r="G519" s="136">
        <v>0</v>
      </c>
      <c r="H519" s="375">
        <v>46251</v>
      </c>
      <c r="I519" s="218" t="s">
        <v>14</v>
      </c>
      <c r="J519" s="650" t="s">
        <v>329</v>
      </c>
      <c r="K519" s="555" t="s">
        <v>66</v>
      </c>
      <c r="L519" s="47" t="s">
        <v>66</v>
      </c>
      <c r="M519" s="47" t="s">
        <v>66</v>
      </c>
      <c r="N519" s="33" t="s">
        <v>67</v>
      </c>
      <c r="O519" s="33"/>
      <c r="P519" s="33"/>
      <c r="Q519" s="33" t="s">
        <v>67</v>
      </c>
      <c r="R519" s="33"/>
      <c r="S519" s="136" t="s">
        <v>68</v>
      </c>
      <c r="T519" s="136" t="s">
        <v>66</v>
      </c>
      <c r="U519" s="240" t="s">
        <v>66</v>
      </c>
      <c r="V519" s="240"/>
    </row>
    <row r="520" ht="14.5" spans="1:22">
      <c r="A520" s="649">
        <v>518</v>
      </c>
      <c r="B520" s="28" t="s">
        <v>64</v>
      </c>
      <c r="C520" s="28" t="s">
        <v>203</v>
      </c>
      <c r="D520" s="651">
        <v>6000043167</v>
      </c>
      <c r="E520" s="28">
        <v>1</v>
      </c>
      <c r="F520" s="28">
        <v>0</v>
      </c>
      <c r="G520" s="28">
        <v>1</v>
      </c>
      <c r="H520" s="78">
        <v>46251</v>
      </c>
      <c r="I520" s="94" t="s">
        <v>14</v>
      </c>
      <c r="J520" s="651">
        <v>516300010861165</v>
      </c>
      <c r="K520" s="258" t="s">
        <v>75</v>
      </c>
      <c r="L520" s="44" t="s">
        <v>76</v>
      </c>
      <c r="M520" s="45"/>
      <c r="N520" s="45" t="s">
        <v>67</v>
      </c>
      <c r="O520" s="45"/>
      <c r="P520" s="44" t="s">
        <v>77</v>
      </c>
      <c r="Q520" s="45" t="s">
        <v>67</v>
      </c>
      <c r="R520" s="45"/>
      <c r="S520" s="28" t="s">
        <v>68</v>
      </c>
      <c r="T520" s="28" t="s">
        <v>78</v>
      </c>
      <c r="U520" s="216" t="s">
        <v>13</v>
      </c>
      <c r="V520" s="216"/>
    </row>
    <row r="521" ht="14.5" spans="1:22">
      <c r="A521" s="649">
        <v>519</v>
      </c>
      <c r="B521" s="28" t="s">
        <v>64</v>
      </c>
      <c r="C521" s="28" t="s">
        <v>203</v>
      </c>
      <c r="D521" s="650">
        <v>6000043167</v>
      </c>
      <c r="E521" s="136">
        <v>1</v>
      </c>
      <c r="F521" s="136">
        <v>1</v>
      </c>
      <c r="G521" s="136">
        <v>0</v>
      </c>
      <c r="H521" s="375">
        <v>46251</v>
      </c>
      <c r="I521" s="218" t="s">
        <v>14</v>
      </c>
      <c r="J521" s="650">
        <v>516300010861166</v>
      </c>
      <c r="K521" s="555" t="s">
        <v>66</v>
      </c>
      <c r="L521" s="47" t="s">
        <v>66</v>
      </c>
      <c r="M521" s="47" t="s">
        <v>66</v>
      </c>
      <c r="N521" s="33" t="s">
        <v>67</v>
      </c>
      <c r="O521" s="33"/>
      <c r="P521" s="33"/>
      <c r="Q521" s="33" t="s">
        <v>67</v>
      </c>
      <c r="R521" s="33"/>
      <c r="S521" s="136" t="s">
        <v>68</v>
      </c>
      <c r="T521" s="136" t="s">
        <v>66</v>
      </c>
      <c r="U521" s="240" t="s">
        <v>66</v>
      </c>
      <c r="V521" s="240"/>
    </row>
    <row r="522" ht="14.5" spans="1:22">
      <c r="A522" s="649">
        <v>520</v>
      </c>
      <c r="B522" s="28" t="s">
        <v>64</v>
      </c>
      <c r="C522" s="28" t="s">
        <v>203</v>
      </c>
      <c r="D522" s="651">
        <v>6000043167</v>
      </c>
      <c r="E522" s="28">
        <v>1</v>
      </c>
      <c r="F522" s="28">
        <v>0</v>
      </c>
      <c r="G522" s="28">
        <v>1</v>
      </c>
      <c r="H522" s="78">
        <v>46251</v>
      </c>
      <c r="I522" s="94" t="s">
        <v>14</v>
      </c>
      <c r="J522" s="651">
        <v>516300010861167</v>
      </c>
      <c r="K522" s="258" t="s">
        <v>131</v>
      </c>
      <c r="L522" s="44" t="s">
        <v>111</v>
      </c>
      <c r="M522" s="45"/>
      <c r="N522" s="45" t="s">
        <v>67</v>
      </c>
      <c r="O522" s="45"/>
      <c r="P522" s="44" t="s">
        <v>112</v>
      </c>
      <c r="Q522" s="45" t="s">
        <v>67</v>
      </c>
      <c r="R522" s="45"/>
      <c r="S522" s="28" t="s">
        <v>68</v>
      </c>
      <c r="T522" s="28" t="s">
        <v>27</v>
      </c>
      <c r="U522" s="216" t="s">
        <v>29</v>
      </c>
      <c r="V522" s="216"/>
    </row>
    <row r="523" ht="14.5" spans="1:22">
      <c r="A523" s="649">
        <v>521</v>
      </c>
      <c r="B523" s="28" t="s">
        <v>64</v>
      </c>
      <c r="C523" s="28" t="s">
        <v>203</v>
      </c>
      <c r="D523" s="650">
        <v>6000043167</v>
      </c>
      <c r="E523" s="136">
        <v>1</v>
      </c>
      <c r="F523" s="136">
        <v>0</v>
      </c>
      <c r="G523" s="136">
        <v>1</v>
      </c>
      <c r="H523" s="375">
        <v>46251</v>
      </c>
      <c r="I523" s="218" t="s">
        <v>14</v>
      </c>
      <c r="J523" s="650">
        <v>516300010861168</v>
      </c>
      <c r="K523" s="258" t="s">
        <v>131</v>
      </c>
      <c r="L523" s="47" t="s">
        <v>111</v>
      </c>
      <c r="M523" s="33"/>
      <c r="N523" s="33" t="s">
        <v>67</v>
      </c>
      <c r="O523" s="33"/>
      <c r="P523" s="47" t="s">
        <v>112</v>
      </c>
      <c r="Q523" s="33" t="s">
        <v>67</v>
      </c>
      <c r="R523" s="33"/>
      <c r="S523" s="136" t="s">
        <v>68</v>
      </c>
      <c r="T523" s="136" t="s">
        <v>27</v>
      </c>
      <c r="U523" s="240" t="s">
        <v>29</v>
      </c>
      <c r="V523" s="240"/>
    </row>
    <row r="524" ht="14.5" spans="1:22">
      <c r="A524" s="649">
        <v>522</v>
      </c>
      <c r="B524" s="28" t="s">
        <v>64</v>
      </c>
      <c r="C524" s="28" t="s">
        <v>203</v>
      </c>
      <c r="D524" s="651">
        <v>6000043167</v>
      </c>
      <c r="E524" s="28">
        <v>4</v>
      </c>
      <c r="F524" s="28">
        <v>4</v>
      </c>
      <c r="G524" s="28">
        <v>0</v>
      </c>
      <c r="H524" s="78">
        <v>46251</v>
      </c>
      <c r="I524" s="94" t="s">
        <v>14</v>
      </c>
      <c r="J524" s="651" t="s">
        <v>330</v>
      </c>
      <c r="K524" s="522" t="s">
        <v>66</v>
      </c>
      <c r="L524" s="44" t="s">
        <v>66</v>
      </c>
      <c r="M524" s="44" t="s">
        <v>66</v>
      </c>
      <c r="N524" s="45" t="s">
        <v>67</v>
      </c>
      <c r="O524" s="45"/>
      <c r="P524" s="45"/>
      <c r="Q524" s="45" t="s">
        <v>67</v>
      </c>
      <c r="R524" s="45"/>
      <c r="S524" s="28" t="s">
        <v>68</v>
      </c>
      <c r="T524" s="28" t="s">
        <v>66</v>
      </c>
      <c r="U524" s="216" t="s">
        <v>66</v>
      </c>
      <c r="V524" s="216"/>
    </row>
    <row r="525" ht="14.5" spans="1:22">
      <c r="A525" s="649">
        <v>523</v>
      </c>
      <c r="B525" s="28" t="s">
        <v>64</v>
      </c>
      <c r="C525" s="28" t="s">
        <v>203</v>
      </c>
      <c r="D525" s="650">
        <v>6000043167</v>
      </c>
      <c r="E525" s="136">
        <v>1</v>
      </c>
      <c r="F525" s="136">
        <v>0</v>
      </c>
      <c r="G525" s="136">
        <v>1</v>
      </c>
      <c r="H525" s="375">
        <v>46251</v>
      </c>
      <c r="I525" s="218" t="s">
        <v>14</v>
      </c>
      <c r="J525" s="650">
        <v>516300010861173</v>
      </c>
      <c r="K525" s="555" t="s">
        <v>331</v>
      </c>
      <c r="L525" s="47" t="s">
        <v>111</v>
      </c>
      <c r="M525" s="33"/>
      <c r="N525" s="33" t="s">
        <v>67</v>
      </c>
      <c r="O525" s="33"/>
      <c r="P525" s="47" t="s">
        <v>112</v>
      </c>
      <c r="Q525" s="33" t="s">
        <v>67</v>
      </c>
      <c r="R525" s="33"/>
      <c r="S525" s="136" t="s">
        <v>68</v>
      </c>
      <c r="T525" s="136" t="s">
        <v>216</v>
      </c>
      <c r="U525" s="240" t="s">
        <v>29</v>
      </c>
      <c r="V525" s="240"/>
    </row>
    <row r="526" ht="14.5" spans="1:22">
      <c r="A526" s="649">
        <v>524</v>
      </c>
      <c r="B526" s="28" t="s">
        <v>64</v>
      </c>
      <c r="C526" s="28" t="s">
        <v>203</v>
      </c>
      <c r="D526" s="651">
        <v>6000043167</v>
      </c>
      <c r="E526" s="28">
        <v>1</v>
      </c>
      <c r="F526" s="28">
        <v>1</v>
      </c>
      <c r="G526" s="28">
        <v>0</v>
      </c>
      <c r="H526" s="78">
        <v>46251</v>
      </c>
      <c r="I526" s="94" t="s">
        <v>14</v>
      </c>
      <c r="J526" s="651">
        <v>516300010861174</v>
      </c>
      <c r="K526" s="522" t="s">
        <v>66</v>
      </c>
      <c r="L526" s="44" t="s">
        <v>66</v>
      </c>
      <c r="M526" s="44" t="s">
        <v>66</v>
      </c>
      <c r="N526" s="45" t="s">
        <v>67</v>
      </c>
      <c r="O526" s="45"/>
      <c r="P526" s="45"/>
      <c r="Q526" s="45" t="s">
        <v>67</v>
      </c>
      <c r="R526" s="45"/>
      <c r="S526" s="28" t="s">
        <v>68</v>
      </c>
      <c r="T526" s="28" t="s">
        <v>66</v>
      </c>
      <c r="U526" s="216" t="s">
        <v>66</v>
      </c>
      <c r="V526" s="216"/>
    </row>
    <row r="527" ht="14.5" spans="1:22">
      <c r="A527" s="649">
        <v>525</v>
      </c>
      <c r="B527" s="28" t="s">
        <v>64</v>
      </c>
      <c r="C527" s="28" t="s">
        <v>203</v>
      </c>
      <c r="D527" s="650">
        <v>6000043167</v>
      </c>
      <c r="E527" s="136">
        <v>1</v>
      </c>
      <c r="F527" s="136">
        <v>0</v>
      </c>
      <c r="G527" s="136">
        <v>1</v>
      </c>
      <c r="H527" s="375">
        <v>46251</v>
      </c>
      <c r="I527" s="218" t="s">
        <v>14</v>
      </c>
      <c r="J527" s="650">
        <v>516300010861175</v>
      </c>
      <c r="K527" s="258" t="s">
        <v>332</v>
      </c>
      <c r="L527" s="47" t="s">
        <v>70</v>
      </c>
      <c r="M527" s="33"/>
      <c r="N527" s="33" t="s">
        <v>67</v>
      </c>
      <c r="O527" s="33"/>
      <c r="P527" s="47" t="s">
        <v>71</v>
      </c>
      <c r="Q527" s="33" t="s">
        <v>67</v>
      </c>
      <c r="R527" s="33"/>
      <c r="S527" s="136" t="s">
        <v>68</v>
      </c>
      <c r="T527" s="136" t="s">
        <v>72</v>
      </c>
      <c r="U527" s="240" t="s">
        <v>13</v>
      </c>
      <c r="V527" s="240"/>
    </row>
    <row r="528" ht="14.5" spans="1:22">
      <c r="A528" s="649">
        <v>526</v>
      </c>
      <c r="B528" s="28" t="s">
        <v>64</v>
      </c>
      <c r="C528" s="28" t="s">
        <v>203</v>
      </c>
      <c r="D528" s="651">
        <v>6000043167</v>
      </c>
      <c r="E528" s="28">
        <v>10</v>
      </c>
      <c r="F528" s="28">
        <v>10</v>
      </c>
      <c r="G528" s="28">
        <v>0</v>
      </c>
      <c r="H528" s="78">
        <v>46251</v>
      </c>
      <c r="I528" s="94" t="s">
        <v>14</v>
      </c>
      <c r="J528" s="651" t="s">
        <v>333</v>
      </c>
      <c r="K528" s="522" t="s">
        <v>66</v>
      </c>
      <c r="L528" s="44" t="s">
        <v>66</v>
      </c>
      <c r="M528" s="44" t="s">
        <v>66</v>
      </c>
      <c r="N528" s="45" t="s">
        <v>67</v>
      </c>
      <c r="O528" s="45"/>
      <c r="P528" s="45"/>
      <c r="Q528" s="45" t="s">
        <v>67</v>
      </c>
      <c r="R528" s="45"/>
      <c r="S528" s="28" t="s">
        <v>68</v>
      </c>
      <c r="T528" s="28" t="s">
        <v>66</v>
      </c>
      <c r="U528" s="216" t="s">
        <v>66</v>
      </c>
      <c r="V528" s="216"/>
    </row>
    <row r="529" ht="14.5" spans="1:22">
      <c r="A529" s="649">
        <v>527</v>
      </c>
      <c r="B529" s="28" t="s">
        <v>64</v>
      </c>
      <c r="C529" s="28" t="s">
        <v>203</v>
      </c>
      <c r="D529" s="650">
        <v>6000043167</v>
      </c>
      <c r="E529" s="136">
        <v>1</v>
      </c>
      <c r="F529" s="136">
        <v>0</v>
      </c>
      <c r="G529" s="136">
        <v>1</v>
      </c>
      <c r="H529" s="375">
        <v>46251</v>
      </c>
      <c r="I529" s="218" t="s">
        <v>14</v>
      </c>
      <c r="J529" s="650">
        <v>516300010861186</v>
      </c>
      <c r="K529" s="258" t="s">
        <v>75</v>
      </c>
      <c r="L529" s="47" t="s">
        <v>76</v>
      </c>
      <c r="M529" s="33"/>
      <c r="N529" s="33" t="s">
        <v>67</v>
      </c>
      <c r="O529" s="33"/>
      <c r="P529" s="47" t="s">
        <v>77</v>
      </c>
      <c r="Q529" s="33" t="s">
        <v>67</v>
      </c>
      <c r="R529" s="33"/>
      <c r="S529" s="136" t="s">
        <v>68</v>
      </c>
      <c r="T529" s="136" t="s">
        <v>78</v>
      </c>
      <c r="U529" s="240" t="s">
        <v>13</v>
      </c>
      <c r="V529" s="240"/>
    </row>
    <row r="530" ht="14.5" spans="1:22">
      <c r="A530" s="649">
        <v>528</v>
      </c>
      <c r="B530" s="28" t="s">
        <v>64</v>
      </c>
      <c r="C530" s="28" t="s">
        <v>203</v>
      </c>
      <c r="D530" s="651">
        <v>6000043167</v>
      </c>
      <c r="E530" s="28">
        <v>3</v>
      </c>
      <c r="F530" s="28">
        <v>3</v>
      </c>
      <c r="G530" s="28">
        <v>0</v>
      </c>
      <c r="H530" s="78">
        <v>46251</v>
      </c>
      <c r="I530" s="94" t="s">
        <v>14</v>
      </c>
      <c r="J530" s="651" t="s">
        <v>334</v>
      </c>
      <c r="K530" s="522" t="s">
        <v>66</v>
      </c>
      <c r="L530" s="44" t="s">
        <v>66</v>
      </c>
      <c r="M530" s="44" t="s">
        <v>66</v>
      </c>
      <c r="N530" s="45" t="s">
        <v>67</v>
      </c>
      <c r="O530" s="45"/>
      <c r="P530" s="45"/>
      <c r="Q530" s="45" t="s">
        <v>67</v>
      </c>
      <c r="R530" s="45"/>
      <c r="S530" s="28" t="s">
        <v>68</v>
      </c>
      <c r="T530" s="28" t="s">
        <v>66</v>
      </c>
      <c r="U530" s="216" t="s">
        <v>66</v>
      </c>
      <c r="V530" s="216"/>
    </row>
    <row r="531" ht="14.5" spans="1:22">
      <c r="A531" s="649">
        <v>529</v>
      </c>
      <c r="B531" s="28" t="s">
        <v>64</v>
      </c>
      <c r="C531" s="28" t="s">
        <v>203</v>
      </c>
      <c r="D531" s="650">
        <v>6000043167</v>
      </c>
      <c r="E531" s="136">
        <v>1</v>
      </c>
      <c r="F531" s="136">
        <v>1</v>
      </c>
      <c r="G531" s="136">
        <v>0</v>
      </c>
      <c r="H531" s="375">
        <v>46252</v>
      </c>
      <c r="I531" s="218" t="s">
        <v>14</v>
      </c>
      <c r="J531" s="650">
        <v>516300010861190</v>
      </c>
      <c r="K531" s="555" t="s">
        <v>66</v>
      </c>
      <c r="L531" s="47" t="s">
        <v>66</v>
      </c>
      <c r="M531" s="47" t="s">
        <v>66</v>
      </c>
      <c r="N531" s="33" t="s">
        <v>67</v>
      </c>
      <c r="O531" s="33"/>
      <c r="P531" s="33"/>
      <c r="Q531" s="33" t="s">
        <v>67</v>
      </c>
      <c r="R531" s="33"/>
      <c r="S531" s="136" t="s">
        <v>68</v>
      </c>
      <c r="T531" s="136" t="s">
        <v>66</v>
      </c>
      <c r="U531" s="240" t="s">
        <v>66</v>
      </c>
      <c r="V531" s="240"/>
    </row>
    <row r="532" ht="14.5" spans="1:22">
      <c r="A532" s="649">
        <v>530</v>
      </c>
      <c r="B532" s="28" t="s">
        <v>64</v>
      </c>
      <c r="C532" s="28" t="s">
        <v>203</v>
      </c>
      <c r="D532" s="651">
        <v>6000043167</v>
      </c>
      <c r="E532" s="28">
        <v>1</v>
      </c>
      <c r="F532" s="28">
        <v>0</v>
      </c>
      <c r="G532" s="28">
        <v>1</v>
      </c>
      <c r="H532" s="78">
        <v>46252</v>
      </c>
      <c r="I532" s="94" t="s">
        <v>14</v>
      </c>
      <c r="J532" s="651">
        <v>516300010861191</v>
      </c>
      <c r="K532" s="258" t="s">
        <v>131</v>
      </c>
      <c r="L532" s="45"/>
      <c r="M532" s="45"/>
      <c r="N532" s="45" t="s">
        <v>67</v>
      </c>
      <c r="O532" s="45"/>
      <c r="P532" s="45"/>
      <c r="Q532" s="45" t="s">
        <v>67</v>
      </c>
      <c r="R532" s="45"/>
      <c r="S532" s="28" t="s">
        <v>68</v>
      </c>
      <c r="T532" s="28" t="s">
        <v>27</v>
      </c>
      <c r="U532" s="216" t="s">
        <v>29</v>
      </c>
      <c r="V532" s="216"/>
    </row>
    <row r="533" ht="14.5" spans="1:22">
      <c r="A533" s="649">
        <v>531</v>
      </c>
      <c r="B533" s="28" t="s">
        <v>64</v>
      </c>
      <c r="C533" s="28" t="s">
        <v>203</v>
      </c>
      <c r="D533" s="650">
        <v>6000043167</v>
      </c>
      <c r="E533" s="136">
        <v>1</v>
      </c>
      <c r="F533" s="136">
        <v>0</v>
      </c>
      <c r="G533" s="136">
        <v>1</v>
      </c>
      <c r="H533" s="375">
        <v>46252</v>
      </c>
      <c r="I533" s="218" t="s">
        <v>14</v>
      </c>
      <c r="J533" s="650">
        <v>516300010861192</v>
      </c>
      <c r="K533" s="258" t="s">
        <v>131</v>
      </c>
      <c r="L533" s="33"/>
      <c r="M533" s="33"/>
      <c r="N533" s="33" t="s">
        <v>67</v>
      </c>
      <c r="O533" s="33"/>
      <c r="P533" s="33"/>
      <c r="Q533" s="33" t="s">
        <v>67</v>
      </c>
      <c r="R533" s="33"/>
      <c r="S533" s="136" t="s">
        <v>68</v>
      </c>
      <c r="T533" s="136" t="s">
        <v>27</v>
      </c>
      <c r="U533" s="240" t="s">
        <v>29</v>
      </c>
      <c r="V533" s="240"/>
    </row>
    <row r="534" ht="14.5" spans="1:22">
      <c r="A534" s="649">
        <v>532</v>
      </c>
      <c r="B534" s="28" t="s">
        <v>64</v>
      </c>
      <c r="C534" s="28" t="s">
        <v>203</v>
      </c>
      <c r="D534" s="651">
        <v>6000043167</v>
      </c>
      <c r="E534" s="28">
        <v>1</v>
      </c>
      <c r="F534" s="28">
        <v>0</v>
      </c>
      <c r="G534" s="28">
        <v>1</v>
      </c>
      <c r="H534" s="78">
        <v>46252</v>
      </c>
      <c r="I534" s="94" t="s">
        <v>14</v>
      </c>
      <c r="J534" s="651">
        <v>516300010861192</v>
      </c>
      <c r="K534" s="258" t="s">
        <v>127</v>
      </c>
      <c r="L534" s="45"/>
      <c r="M534" s="45"/>
      <c r="N534" s="45" t="s">
        <v>67</v>
      </c>
      <c r="O534" s="45"/>
      <c r="P534" s="45"/>
      <c r="Q534" s="45" t="s">
        <v>67</v>
      </c>
      <c r="R534" s="45"/>
      <c r="S534" s="28" t="s">
        <v>68</v>
      </c>
      <c r="T534" s="28" t="s">
        <v>33</v>
      </c>
      <c r="U534" s="216" t="s">
        <v>13</v>
      </c>
      <c r="V534" s="216"/>
    </row>
    <row r="535" ht="14.5" spans="1:22">
      <c r="A535" s="649">
        <v>533</v>
      </c>
      <c r="B535" s="28" t="s">
        <v>64</v>
      </c>
      <c r="C535" s="28" t="s">
        <v>203</v>
      </c>
      <c r="D535" s="650">
        <v>6000043167</v>
      </c>
      <c r="E535" s="136">
        <v>1</v>
      </c>
      <c r="F535" s="136">
        <v>0</v>
      </c>
      <c r="G535" s="136">
        <v>1</v>
      </c>
      <c r="H535" s="375">
        <v>46252</v>
      </c>
      <c r="I535" s="218" t="s">
        <v>14</v>
      </c>
      <c r="J535" s="650">
        <v>516300010861193</v>
      </c>
      <c r="K535" s="258" t="s">
        <v>106</v>
      </c>
      <c r="L535" s="244" t="s">
        <v>335</v>
      </c>
      <c r="M535" s="33"/>
      <c r="N535" s="33" t="s">
        <v>67</v>
      </c>
      <c r="O535" s="33"/>
      <c r="P535" s="33"/>
      <c r="Q535" s="33" t="s">
        <v>67</v>
      </c>
      <c r="R535" s="33"/>
      <c r="S535" s="136" t="s">
        <v>68</v>
      </c>
      <c r="T535" s="136" t="s">
        <v>72</v>
      </c>
      <c r="U535" s="240" t="s">
        <v>13</v>
      </c>
      <c r="V535" s="240"/>
    </row>
    <row r="536" ht="14.5" spans="1:22">
      <c r="A536" s="649">
        <v>534</v>
      </c>
      <c r="B536" s="28" t="s">
        <v>64</v>
      </c>
      <c r="C536" s="28" t="s">
        <v>203</v>
      </c>
      <c r="D536" s="651">
        <v>6000043167</v>
      </c>
      <c r="E536" s="28">
        <v>1</v>
      </c>
      <c r="F536" s="28">
        <v>1</v>
      </c>
      <c r="G536" s="28">
        <v>0</v>
      </c>
      <c r="H536" s="78">
        <v>46252</v>
      </c>
      <c r="I536" s="94" t="s">
        <v>14</v>
      </c>
      <c r="J536" s="651">
        <v>516300010861194</v>
      </c>
      <c r="K536" s="522" t="s">
        <v>66</v>
      </c>
      <c r="L536" s="44" t="s">
        <v>66</v>
      </c>
      <c r="M536" s="44" t="s">
        <v>66</v>
      </c>
      <c r="N536" s="45" t="s">
        <v>67</v>
      </c>
      <c r="O536" s="45"/>
      <c r="P536" s="45"/>
      <c r="Q536" s="45" t="s">
        <v>67</v>
      </c>
      <c r="R536" s="45"/>
      <c r="S536" s="28" t="s">
        <v>68</v>
      </c>
      <c r="T536" s="28" t="s">
        <v>66</v>
      </c>
      <c r="U536" s="216" t="s">
        <v>66</v>
      </c>
      <c r="V536" s="216"/>
    </row>
    <row r="537" ht="14.5" spans="1:22">
      <c r="A537" s="649">
        <v>535</v>
      </c>
      <c r="B537" s="28" t="s">
        <v>64</v>
      </c>
      <c r="C537" s="28" t="s">
        <v>203</v>
      </c>
      <c r="D537" s="650">
        <v>6000043167</v>
      </c>
      <c r="E537" s="136">
        <v>1</v>
      </c>
      <c r="F537" s="136">
        <v>0</v>
      </c>
      <c r="G537" s="136">
        <v>1</v>
      </c>
      <c r="H537" s="375">
        <v>46252</v>
      </c>
      <c r="I537" s="218" t="s">
        <v>14</v>
      </c>
      <c r="J537" s="650">
        <v>516300010861195</v>
      </c>
      <c r="K537" s="258" t="s">
        <v>127</v>
      </c>
      <c r="L537" s="33"/>
      <c r="M537" s="33"/>
      <c r="N537" s="33" t="s">
        <v>67</v>
      </c>
      <c r="O537" s="33"/>
      <c r="P537" s="33"/>
      <c r="Q537" s="33" t="s">
        <v>67</v>
      </c>
      <c r="R537" s="33"/>
      <c r="S537" s="136" t="s">
        <v>68</v>
      </c>
      <c r="T537" s="136" t="s">
        <v>33</v>
      </c>
      <c r="U537" s="240" t="s">
        <v>13</v>
      </c>
      <c r="V537" s="240"/>
    </row>
    <row r="538" ht="14.5" spans="1:22">
      <c r="A538" s="649">
        <v>536</v>
      </c>
      <c r="B538" s="28" t="s">
        <v>64</v>
      </c>
      <c r="C538" s="28" t="s">
        <v>203</v>
      </c>
      <c r="D538" s="651">
        <v>6000043167</v>
      </c>
      <c r="E538" s="28">
        <f t="shared" ref="E538:F538" si="4">1213-1195</f>
        <v>18</v>
      </c>
      <c r="F538" s="28">
        <f t="shared" si="4"/>
        <v>18</v>
      </c>
      <c r="G538" s="28">
        <v>0</v>
      </c>
      <c r="H538" s="78">
        <v>46252</v>
      </c>
      <c r="I538" s="94" t="s">
        <v>14</v>
      </c>
      <c r="J538" s="651" t="s">
        <v>336</v>
      </c>
      <c r="K538" s="522" t="s">
        <v>66</v>
      </c>
      <c r="L538" s="44" t="s">
        <v>66</v>
      </c>
      <c r="M538" s="44" t="s">
        <v>66</v>
      </c>
      <c r="N538" s="45" t="s">
        <v>67</v>
      </c>
      <c r="O538" s="45"/>
      <c r="P538" s="45"/>
      <c r="Q538" s="45" t="s">
        <v>67</v>
      </c>
      <c r="R538" s="45"/>
      <c r="S538" s="28" t="s">
        <v>68</v>
      </c>
      <c r="T538" s="28" t="s">
        <v>66</v>
      </c>
      <c r="U538" s="216" t="s">
        <v>66</v>
      </c>
      <c r="V538" s="216"/>
    </row>
    <row r="539" ht="14.5" spans="1:22">
      <c r="A539" s="649">
        <v>537</v>
      </c>
      <c r="B539" s="28" t="s">
        <v>64</v>
      </c>
      <c r="C539" s="28" t="s">
        <v>203</v>
      </c>
      <c r="D539" s="650">
        <v>6000043167</v>
      </c>
      <c r="E539" s="136">
        <v>1</v>
      </c>
      <c r="F539" s="136">
        <v>0</v>
      </c>
      <c r="G539" s="136">
        <v>1</v>
      </c>
      <c r="H539" s="375">
        <v>46252</v>
      </c>
      <c r="I539" s="218" t="s">
        <v>14</v>
      </c>
      <c r="J539" s="650">
        <v>516300010861214</v>
      </c>
      <c r="K539" s="258" t="s">
        <v>242</v>
      </c>
      <c r="L539" s="47" t="s">
        <v>271</v>
      </c>
      <c r="M539" s="33"/>
      <c r="N539" s="33" t="s">
        <v>67</v>
      </c>
      <c r="O539" s="33"/>
      <c r="P539" s="47" t="s">
        <v>243</v>
      </c>
      <c r="Q539" s="33" t="s">
        <v>67</v>
      </c>
      <c r="R539" s="33"/>
      <c r="S539" s="136" t="s">
        <v>68</v>
      </c>
      <c r="T539" s="136" t="s">
        <v>31</v>
      </c>
      <c r="U539" s="240" t="s">
        <v>13</v>
      </c>
      <c r="V539" s="240"/>
    </row>
    <row r="540" ht="14.5" spans="1:22">
      <c r="A540" s="649">
        <v>538</v>
      </c>
      <c r="B540" s="28" t="s">
        <v>64</v>
      </c>
      <c r="C540" s="28" t="s">
        <v>203</v>
      </c>
      <c r="D540" s="651">
        <v>6000043167</v>
      </c>
      <c r="E540" s="28">
        <f t="shared" ref="E540:F540" si="5">1224-1214</f>
        <v>10</v>
      </c>
      <c r="F540" s="28">
        <f t="shared" si="5"/>
        <v>10</v>
      </c>
      <c r="G540" s="28">
        <v>0</v>
      </c>
      <c r="H540" s="78">
        <v>46252</v>
      </c>
      <c r="I540" s="94" t="s">
        <v>14</v>
      </c>
      <c r="J540" s="651" t="s">
        <v>337</v>
      </c>
      <c r="K540" s="522" t="s">
        <v>66</v>
      </c>
      <c r="L540" s="44" t="s">
        <v>66</v>
      </c>
      <c r="M540" s="44" t="s">
        <v>66</v>
      </c>
      <c r="N540" s="45" t="s">
        <v>67</v>
      </c>
      <c r="O540" s="45"/>
      <c r="P540" s="45"/>
      <c r="Q540" s="45" t="s">
        <v>67</v>
      </c>
      <c r="R540" s="45"/>
      <c r="S540" s="28" t="s">
        <v>68</v>
      </c>
      <c r="T540" s="28" t="s">
        <v>66</v>
      </c>
      <c r="U540" s="216" t="s">
        <v>66</v>
      </c>
      <c r="V540" s="216"/>
    </row>
    <row r="541" ht="14.5" spans="1:22">
      <c r="A541" s="649">
        <v>539</v>
      </c>
      <c r="B541" s="28" t="s">
        <v>64</v>
      </c>
      <c r="C541" s="28" t="s">
        <v>203</v>
      </c>
      <c r="D541" s="650">
        <v>6000043167</v>
      </c>
      <c r="E541" s="136">
        <v>1</v>
      </c>
      <c r="F541" s="136">
        <v>0</v>
      </c>
      <c r="G541" s="136">
        <v>1</v>
      </c>
      <c r="H541" s="375">
        <v>46252</v>
      </c>
      <c r="I541" s="218" t="s">
        <v>14</v>
      </c>
      <c r="J541" s="650">
        <v>516300010861225</v>
      </c>
      <c r="K541" s="258" t="s">
        <v>242</v>
      </c>
      <c r="L541" s="47" t="s">
        <v>271</v>
      </c>
      <c r="M541" s="33"/>
      <c r="N541" s="33" t="s">
        <v>67</v>
      </c>
      <c r="O541" s="33"/>
      <c r="P541" s="47" t="s">
        <v>243</v>
      </c>
      <c r="Q541" s="33" t="s">
        <v>67</v>
      </c>
      <c r="R541" s="33"/>
      <c r="S541" s="136" t="s">
        <v>68</v>
      </c>
      <c r="T541" s="136" t="s">
        <v>31</v>
      </c>
      <c r="U541" s="240" t="s">
        <v>13</v>
      </c>
      <c r="V541" s="240"/>
    </row>
    <row r="542" ht="14.5" spans="1:22">
      <c r="A542" s="649">
        <v>540</v>
      </c>
      <c r="B542" s="28" t="s">
        <v>64</v>
      </c>
      <c r="C542" s="28" t="s">
        <v>203</v>
      </c>
      <c r="D542" s="651">
        <v>6000043167</v>
      </c>
      <c r="E542" s="28">
        <v>2</v>
      </c>
      <c r="F542" s="28">
        <v>2</v>
      </c>
      <c r="G542" s="28">
        <v>0</v>
      </c>
      <c r="H542" s="78">
        <v>46252</v>
      </c>
      <c r="I542" s="94" t="s">
        <v>14</v>
      </c>
      <c r="J542" s="651" t="s">
        <v>338</v>
      </c>
      <c r="K542" s="522" t="s">
        <v>66</v>
      </c>
      <c r="L542" s="44" t="s">
        <v>66</v>
      </c>
      <c r="M542" s="44" t="s">
        <v>66</v>
      </c>
      <c r="N542" s="45" t="s">
        <v>67</v>
      </c>
      <c r="O542" s="45"/>
      <c r="P542" s="45"/>
      <c r="Q542" s="45" t="s">
        <v>67</v>
      </c>
      <c r="R542" s="45"/>
      <c r="S542" s="28" t="s">
        <v>68</v>
      </c>
      <c r="T542" s="28" t="s">
        <v>66</v>
      </c>
      <c r="U542" s="216" t="s">
        <v>66</v>
      </c>
      <c r="V542" s="216"/>
    </row>
    <row r="543" ht="14.5" spans="1:22">
      <c r="A543" s="649">
        <v>541</v>
      </c>
      <c r="B543" s="28" t="s">
        <v>64</v>
      </c>
      <c r="C543" s="28" t="s">
        <v>203</v>
      </c>
      <c r="D543" s="650">
        <v>6000043167</v>
      </c>
      <c r="E543" s="136">
        <v>1</v>
      </c>
      <c r="F543" s="136">
        <v>1</v>
      </c>
      <c r="G543" s="136">
        <v>0</v>
      </c>
      <c r="H543" s="375">
        <v>46253</v>
      </c>
      <c r="I543" s="218" t="s">
        <v>14</v>
      </c>
      <c r="J543" s="650">
        <v>516300010861228</v>
      </c>
      <c r="K543" s="555" t="s">
        <v>66</v>
      </c>
      <c r="L543" s="47" t="s">
        <v>66</v>
      </c>
      <c r="M543" s="47" t="s">
        <v>66</v>
      </c>
      <c r="N543" s="33" t="s">
        <v>67</v>
      </c>
      <c r="O543" s="33"/>
      <c r="P543" s="33"/>
      <c r="Q543" s="33" t="s">
        <v>67</v>
      </c>
      <c r="R543" s="33"/>
      <c r="S543" s="136" t="s">
        <v>68</v>
      </c>
      <c r="T543" s="136" t="s">
        <v>66</v>
      </c>
      <c r="U543" s="240" t="s">
        <v>66</v>
      </c>
      <c r="V543" s="240"/>
    </row>
    <row r="544" ht="14.5" spans="1:22">
      <c r="A544" s="649">
        <v>542</v>
      </c>
      <c r="B544" s="28" t="s">
        <v>64</v>
      </c>
      <c r="C544" s="28" t="s">
        <v>203</v>
      </c>
      <c r="D544" s="651">
        <v>6000043167</v>
      </c>
      <c r="E544" s="28">
        <v>1</v>
      </c>
      <c r="F544" s="28">
        <v>0</v>
      </c>
      <c r="G544" s="28">
        <v>1</v>
      </c>
      <c r="H544" s="78">
        <v>46253</v>
      </c>
      <c r="I544" s="94" t="s">
        <v>14</v>
      </c>
      <c r="J544" s="651">
        <v>516300010861229</v>
      </c>
      <c r="K544" s="258" t="s">
        <v>242</v>
      </c>
      <c r="L544" s="44" t="s">
        <v>271</v>
      </c>
      <c r="M544" s="45"/>
      <c r="N544" s="45" t="s">
        <v>67</v>
      </c>
      <c r="O544" s="45"/>
      <c r="P544" s="44" t="s">
        <v>243</v>
      </c>
      <c r="Q544" s="45" t="s">
        <v>67</v>
      </c>
      <c r="R544" s="45"/>
      <c r="S544" s="28" t="s">
        <v>68</v>
      </c>
      <c r="T544" s="28" t="s">
        <v>31</v>
      </c>
      <c r="U544" s="216" t="s">
        <v>13</v>
      </c>
      <c r="V544" s="216"/>
    </row>
    <row r="545" ht="14.5" spans="1:22">
      <c r="A545" s="649">
        <v>543</v>
      </c>
      <c r="B545" s="28" t="s">
        <v>64</v>
      </c>
      <c r="C545" s="28" t="s">
        <v>203</v>
      </c>
      <c r="D545" s="650">
        <v>6000043167</v>
      </c>
      <c r="E545" s="136">
        <v>1</v>
      </c>
      <c r="F545" s="136">
        <v>1</v>
      </c>
      <c r="G545" s="136">
        <v>0</v>
      </c>
      <c r="H545" s="375">
        <v>46253</v>
      </c>
      <c r="I545" s="218" t="s">
        <v>14</v>
      </c>
      <c r="J545" s="650">
        <v>516300010861230</v>
      </c>
      <c r="K545" s="555" t="s">
        <v>66</v>
      </c>
      <c r="L545" s="47" t="s">
        <v>66</v>
      </c>
      <c r="M545" s="47" t="s">
        <v>66</v>
      </c>
      <c r="N545" s="33" t="s">
        <v>67</v>
      </c>
      <c r="O545" s="33"/>
      <c r="P545" s="33"/>
      <c r="Q545" s="33" t="s">
        <v>67</v>
      </c>
      <c r="R545" s="33"/>
      <c r="S545" s="136" t="s">
        <v>68</v>
      </c>
      <c r="T545" s="136" t="s">
        <v>66</v>
      </c>
      <c r="U545" s="240" t="s">
        <v>66</v>
      </c>
      <c r="V545" s="240"/>
    </row>
    <row r="546" ht="14.5" spans="1:22">
      <c r="A546" s="649">
        <v>544</v>
      </c>
      <c r="B546" s="28" t="s">
        <v>64</v>
      </c>
      <c r="C546" s="28" t="s">
        <v>203</v>
      </c>
      <c r="D546" s="651">
        <v>6000043167</v>
      </c>
      <c r="E546" s="28">
        <v>1</v>
      </c>
      <c r="F546" s="28">
        <v>0</v>
      </c>
      <c r="G546" s="28">
        <v>1</v>
      </c>
      <c r="H546" s="78">
        <v>46253</v>
      </c>
      <c r="I546" s="94" t="s">
        <v>14</v>
      </c>
      <c r="J546" s="651">
        <v>516300010861231</v>
      </c>
      <c r="K546" s="258" t="s">
        <v>75</v>
      </c>
      <c r="L546" s="44" t="s">
        <v>76</v>
      </c>
      <c r="M546" s="45"/>
      <c r="N546" s="45" t="s">
        <v>67</v>
      </c>
      <c r="O546" s="45"/>
      <c r="P546" s="44" t="s">
        <v>77</v>
      </c>
      <c r="Q546" s="45" t="s">
        <v>67</v>
      </c>
      <c r="R546" s="45"/>
      <c r="S546" s="28" t="s">
        <v>68</v>
      </c>
      <c r="T546" s="28" t="s">
        <v>78</v>
      </c>
      <c r="U546" s="216" t="s">
        <v>13</v>
      </c>
      <c r="V546" s="216"/>
    </row>
    <row r="547" ht="14.5" spans="1:22">
      <c r="A547" s="649">
        <v>545</v>
      </c>
      <c r="B547" s="28" t="s">
        <v>64</v>
      </c>
      <c r="C547" s="28" t="s">
        <v>203</v>
      </c>
      <c r="D547" s="650">
        <v>6000043167</v>
      </c>
      <c r="E547" s="136">
        <v>1</v>
      </c>
      <c r="F547" s="136">
        <v>1</v>
      </c>
      <c r="G547" s="136">
        <v>0</v>
      </c>
      <c r="H547" s="375">
        <v>46253</v>
      </c>
      <c r="I547" s="218" t="s">
        <v>14</v>
      </c>
      <c r="J547" s="650">
        <v>516300010861232</v>
      </c>
      <c r="K547" s="555" t="s">
        <v>66</v>
      </c>
      <c r="L547" s="47" t="s">
        <v>66</v>
      </c>
      <c r="M547" s="47" t="s">
        <v>66</v>
      </c>
      <c r="N547" s="33" t="s">
        <v>67</v>
      </c>
      <c r="O547" s="33"/>
      <c r="P547" s="33"/>
      <c r="Q547" s="33" t="s">
        <v>67</v>
      </c>
      <c r="R547" s="33"/>
      <c r="S547" s="136" t="s">
        <v>68</v>
      </c>
      <c r="T547" s="136" t="s">
        <v>66</v>
      </c>
      <c r="U547" s="240" t="s">
        <v>66</v>
      </c>
      <c r="V547" s="240"/>
    </row>
    <row r="548" ht="14.5" spans="1:22">
      <c r="A548" s="649">
        <v>546</v>
      </c>
      <c r="B548" s="28" t="s">
        <v>64</v>
      </c>
      <c r="C548" s="28" t="s">
        <v>203</v>
      </c>
      <c r="D548" s="651">
        <v>6000043167</v>
      </c>
      <c r="E548" s="28">
        <v>5</v>
      </c>
      <c r="F548" s="28">
        <v>5</v>
      </c>
      <c r="G548" s="28">
        <v>0</v>
      </c>
      <c r="H548" s="78">
        <v>46253</v>
      </c>
      <c r="I548" s="94" t="s">
        <v>14</v>
      </c>
      <c r="J548" s="651" t="s">
        <v>339</v>
      </c>
      <c r="K548" s="522" t="s">
        <v>66</v>
      </c>
      <c r="L548" s="44" t="s">
        <v>66</v>
      </c>
      <c r="M548" s="44" t="s">
        <v>66</v>
      </c>
      <c r="N548" s="45" t="s">
        <v>67</v>
      </c>
      <c r="O548" s="45"/>
      <c r="P548" s="45"/>
      <c r="Q548" s="45" t="s">
        <v>67</v>
      </c>
      <c r="R548" s="45"/>
      <c r="S548" s="28" t="s">
        <v>68</v>
      </c>
      <c r="T548" s="28" t="s">
        <v>66</v>
      </c>
      <c r="U548" s="216" t="s">
        <v>66</v>
      </c>
      <c r="V548" s="216"/>
    </row>
    <row r="549" ht="14.5" spans="1:22">
      <c r="A549" s="649">
        <v>547</v>
      </c>
      <c r="B549" s="28" t="s">
        <v>64</v>
      </c>
      <c r="C549" s="28" t="s">
        <v>203</v>
      </c>
      <c r="D549" s="650">
        <v>6000064568</v>
      </c>
      <c r="E549" s="136">
        <v>1</v>
      </c>
      <c r="F549" s="136">
        <v>0</v>
      </c>
      <c r="G549" s="136">
        <v>1</v>
      </c>
      <c r="H549" s="375">
        <v>46253</v>
      </c>
      <c r="I549" s="218" t="s">
        <v>16</v>
      </c>
      <c r="J549" s="650">
        <v>516339060826019</v>
      </c>
      <c r="K549" s="258" t="s">
        <v>75</v>
      </c>
      <c r="L549" s="47" t="s">
        <v>328</v>
      </c>
      <c r="M549" s="33"/>
      <c r="N549" s="33" t="s">
        <v>67</v>
      </c>
      <c r="O549" s="33"/>
      <c r="P549" s="47" t="s">
        <v>77</v>
      </c>
      <c r="Q549" s="33" t="s">
        <v>67</v>
      </c>
      <c r="R549" s="33"/>
      <c r="S549" s="136" t="s">
        <v>68</v>
      </c>
      <c r="T549" s="136" t="s">
        <v>78</v>
      </c>
      <c r="U549" s="240" t="s">
        <v>13</v>
      </c>
      <c r="V549" s="240"/>
    </row>
    <row r="550" ht="14.5" spans="1:22">
      <c r="A550" s="649">
        <v>548</v>
      </c>
      <c r="B550" s="28" t="s">
        <v>64</v>
      </c>
      <c r="C550" s="28" t="s">
        <v>203</v>
      </c>
      <c r="D550" s="651">
        <v>6000064568</v>
      </c>
      <c r="E550" s="28">
        <v>1</v>
      </c>
      <c r="F550" s="28">
        <v>0</v>
      </c>
      <c r="G550" s="28">
        <v>1</v>
      </c>
      <c r="H550" s="78">
        <v>46253</v>
      </c>
      <c r="I550" s="94" t="s">
        <v>16</v>
      </c>
      <c r="J550" s="651">
        <v>516339060826019</v>
      </c>
      <c r="K550" s="306" t="s">
        <v>340</v>
      </c>
      <c r="L550" s="45"/>
      <c r="M550" s="45"/>
      <c r="N550" s="45" t="s">
        <v>67</v>
      </c>
      <c r="O550" s="45"/>
      <c r="P550" s="45"/>
      <c r="Q550" s="45" t="s">
        <v>67</v>
      </c>
      <c r="R550" s="45"/>
      <c r="S550" s="28" t="s">
        <v>68</v>
      </c>
      <c r="T550" s="28" t="s">
        <v>221</v>
      </c>
      <c r="U550" s="216" t="s">
        <v>29</v>
      </c>
      <c r="V550" s="216"/>
    </row>
    <row r="551" ht="14.5" spans="1:22">
      <c r="A551" s="649">
        <v>549</v>
      </c>
      <c r="B551" s="28" t="s">
        <v>64</v>
      </c>
      <c r="C551" s="28" t="s">
        <v>203</v>
      </c>
      <c r="D551" s="650">
        <v>6000064568</v>
      </c>
      <c r="E551" s="136">
        <v>9</v>
      </c>
      <c r="F551" s="136">
        <v>9</v>
      </c>
      <c r="G551" s="136">
        <v>0</v>
      </c>
      <c r="H551" s="375">
        <v>46253</v>
      </c>
      <c r="I551" s="218" t="s">
        <v>16</v>
      </c>
      <c r="J551" s="650" t="s">
        <v>341</v>
      </c>
      <c r="K551" s="555" t="s">
        <v>66</v>
      </c>
      <c r="L551" s="47" t="s">
        <v>66</v>
      </c>
      <c r="M551" s="47" t="s">
        <v>66</v>
      </c>
      <c r="N551" s="33" t="s">
        <v>67</v>
      </c>
      <c r="O551" s="33"/>
      <c r="P551" s="33"/>
      <c r="Q551" s="33" t="s">
        <v>67</v>
      </c>
      <c r="R551" s="33"/>
      <c r="S551" s="136" t="s">
        <v>68</v>
      </c>
      <c r="T551" s="136" t="s">
        <v>66</v>
      </c>
      <c r="U551" s="240" t="s">
        <v>66</v>
      </c>
      <c r="V551" s="240"/>
    </row>
    <row r="552" ht="14.5" spans="1:22">
      <c r="A552" s="649">
        <v>550</v>
      </c>
      <c r="B552" s="28" t="s">
        <v>64</v>
      </c>
      <c r="C552" s="28" t="s">
        <v>203</v>
      </c>
      <c r="D552" s="651">
        <v>6000043167</v>
      </c>
      <c r="E552" s="28">
        <v>6</v>
      </c>
      <c r="F552" s="28">
        <v>6</v>
      </c>
      <c r="G552" s="28">
        <v>0</v>
      </c>
      <c r="H552" s="78">
        <v>46254</v>
      </c>
      <c r="I552" s="94" t="s">
        <v>14</v>
      </c>
      <c r="J552" s="651" t="s">
        <v>342</v>
      </c>
      <c r="K552" s="522" t="s">
        <v>66</v>
      </c>
      <c r="L552" s="44" t="s">
        <v>66</v>
      </c>
      <c r="M552" s="44" t="s">
        <v>66</v>
      </c>
      <c r="N552" s="45" t="s">
        <v>67</v>
      </c>
      <c r="O552" s="45"/>
      <c r="P552" s="45"/>
      <c r="Q552" s="45" t="s">
        <v>67</v>
      </c>
      <c r="R552" s="45"/>
      <c r="S552" s="28" t="s">
        <v>68</v>
      </c>
      <c r="T552" s="28" t="s">
        <v>66</v>
      </c>
      <c r="U552" s="216" t="s">
        <v>66</v>
      </c>
      <c r="V552" s="216"/>
    </row>
    <row r="553" ht="15.5" spans="1:22">
      <c r="A553" s="649">
        <v>551</v>
      </c>
      <c r="B553" s="28" t="s">
        <v>64</v>
      </c>
      <c r="C553" s="28" t="s">
        <v>203</v>
      </c>
      <c r="D553" s="650">
        <v>6000043167</v>
      </c>
      <c r="E553" s="136">
        <v>1</v>
      </c>
      <c r="F553" s="136">
        <v>0</v>
      </c>
      <c r="G553" s="136">
        <v>1</v>
      </c>
      <c r="H553" s="375">
        <v>46254</v>
      </c>
      <c r="I553" s="218" t="s">
        <v>14</v>
      </c>
      <c r="J553" s="650">
        <v>516300010861244</v>
      </c>
      <c r="K553" s="656" t="s">
        <v>217</v>
      </c>
      <c r="L553" s="33"/>
      <c r="M553" s="33"/>
      <c r="N553" s="33" t="s">
        <v>67</v>
      </c>
      <c r="O553" s="33"/>
      <c r="P553" s="33"/>
      <c r="Q553" s="33" t="s">
        <v>67</v>
      </c>
      <c r="R553" s="33"/>
      <c r="S553" s="136" t="s">
        <v>68</v>
      </c>
      <c r="T553" s="240" t="s">
        <v>221</v>
      </c>
      <c r="U553" s="240" t="s">
        <v>29</v>
      </c>
      <c r="V553" s="240"/>
    </row>
    <row r="554" ht="14.5" spans="1:22">
      <c r="A554" s="649">
        <v>552</v>
      </c>
      <c r="B554" s="28" t="s">
        <v>64</v>
      </c>
      <c r="C554" s="28" t="s">
        <v>203</v>
      </c>
      <c r="D554" s="651">
        <v>6000043167</v>
      </c>
      <c r="E554" s="28">
        <v>1</v>
      </c>
      <c r="F554" s="28">
        <v>1</v>
      </c>
      <c r="G554" s="28">
        <v>0</v>
      </c>
      <c r="H554" s="78">
        <v>46254</v>
      </c>
      <c r="I554" s="94" t="s">
        <v>14</v>
      </c>
      <c r="J554" s="651">
        <v>516300010861245</v>
      </c>
      <c r="K554" s="522" t="s">
        <v>66</v>
      </c>
      <c r="L554" s="44" t="s">
        <v>66</v>
      </c>
      <c r="M554" s="44" t="s">
        <v>66</v>
      </c>
      <c r="N554" s="45" t="s">
        <v>67</v>
      </c>
      <c r="O554" s="45"/>
      <c r="P554" s="45"/>
      <c r="Q554" s="45" t="s">
        <v>67</v>
      </c>
      <c r="R554" s="45"/>
      <c r="S554" s="28" t="s">
        <v>68</v>
      </c>
      <c r="T554" s="28" t="s">
        <v>66</v>
      </c>
      <c r="U554" s="216" t="s">
        <v>66</v>
      </c>
      <c r="V554" s="216"/>
    </row>
    <row r="555" ht="14.5" spans="1:22">
      <c r="A555" s="649">
        <v>553</v>
      </c>
      <c r="B555" s="28" t="s">
        <v>64</v>
      </c>
      <c r="C555" s="28" t="s">
        <v>203</v>
      </c>
      <c r="D555" s="650">
        <v>6000064568</v>
      </c>
      <c r="E555" s="136">
        <v>1</v>
      </c>
      <c r="F555" s="136">
        <v>1</v>
      </c>
      <c r="G555" s="136">
        <v>0</v>
      </c>
      <c r="H555" s="375">
        <v>46254</v>
      </c>
      <c r="I555" s="218" t="s">
        <v>16</v>
      </c>
      <c r="J555" s="650">
        <v>516339060826029</v>
      </c>
      <c r="K555" s="555" t="s">
        <v>66</v>
      </c>
      <c r="L555" s="47" t="s">
        <v>66</v>
      </c>
      <c r="M555" s="47" t="s">
        <v>66</v>
      </c>
      <c r="N555" s="33" t="s">
        <v>67</v>
      </c>
      <c r="O555" s="33"/>
      <c r="P555" s="33"/>
      <c r="Q555" s="33" t="s">
        <v>67</v>
      </c>
      <c r="R555" s="33"/>
      <c r="S555" s="136" t="s">
        <v>68</v>
      </c>
      <c r="T555" s="136" t="s">
        <v>66</v>
      </c>
      <c r="U555" s="240" t="s">
        <v>66</v>
      </c>
      <c r="V555" s="240"/>
    </row>
    <row r="556" ht="14.5" spans="1:22">
      <c r="A556" s="649">
        <v>554</v>
      </c>
      <c r="B556" s="28" t="s">
        <v>64</v>
      </c>
      <c r="C556" s="28" t="s">
        <v>203</v>
      </c>
      <c r="D556" s="651">
        <v>6000064568</v>
      </c>
      <c r="E556" s="28">
        <v>1</v>
      </c>
      <c r="F556" s="28">
        <v>0</v>
      </c>
      <c r="G556" s="28">
        <v>1</v>
      </c>
      <c r="H556" s="78">
        <v>46254</v>
      </c>
      <c r="I556" s="94" t="s">
        <v>16</v>
      </c>
      <c r="J556" s="651">
        <v>516339060826030</v>
      </c>
      <c r="K556" s="258" t="s">
        <v>75</v>
      </c>
      <c r="L556" s="44" t="s">
        <v>328</v>
      </c>
      <c r="M556" s="45"/>
      <c r="N556" s="45" t="s">
        <v>67</v>
      </c>
      <c r="O556" s="45"/>
      <c r="P556" s="44" t="s">
        <v>77</v>
      </c>
      <c r="Q556" s="45" t="s">
        <v>67</v>
      </c>
      <c r="R556" s="45"/>
      <c r="S556" s="28" t="s">
        <v>68</v>
      </c>
      <c r="T556" s="28" t="s">
        <v>78</v>
      </c>
      <c r="U556" s="216" t="s">
        <v>13</v>
      </c>
      <c r="V556" s="216"/>
    </row>
    <row r="557" ht="14.5" spans="1:22">
      <c r="A557" s="649">
        <v>555</v>
      </c>
      <c r="B557" s="28" t="s">
        <v>64</v>
      </c>
      <c r="C557" s="28" t="s">
        <v>203</v>
      </c>
      <c r="D557" s="650">
        <v>6000064568</v>
      </c>
      <c r="E557" s="136">
        <v>8</v>
      </c>
      <c r="F557" s="136">
        <v>8</v>
      </c>
      <c r="G557" s="136">
        <v>0</v>
      </c>
      <c r="H557" s="375">
        <v>46254</v>
      </c>
      <c r="I557" s="218" t="s">
        <v>16</v>
      </c>
      <c r="J557" s="650" t="s">
        <v>343</v>
      </c>
      <c r="K557" s="555" t="s">
        <v>66</v>
      </c>
      <c r="L557" s="47" t="s">
        <v>66</v>
      </c>
      <c r="M557" s="47" t="s">
        <v>66</v>
      </c>
      <c r="N557" s="33" t="s">
        <v>67</v>
      </c>
      <c r="O557" s="33"/>
      <c r="P557" s="33"/>
      <c r="Q557" s="33" t="s">
        <v>67</v>
      </c>
      <c r="R557" s="33"/>
      <c r="S557" s="136" t="s">
        <v>68</v>
      </c>
      <c r="T557" s="136" t="s">
        <v>66</v>
      </c>
      <c r="U557" s="240" t="s">
        <v>66</v>
      </c>
      <c r="V557" s="240"/>
    </row>
    <row r="558" ht="14.5" spans="1:22">
      <c r="A558" s="649">
        <v>556</v>
      </c>
      <c r="B558" s="28" t="s">
        <v>64</v>
      </c>
      <c r="C558" s="28" t="s">
        <v>203</v>
      </c>
      <c r="D558" s="651">
        <v>6000064568</v>
      </c>
      <c r="E558" s="28">
        <v>1</v>
      </c>
      <c r="F558" s="28">
        <v>0</v>
      </c>
      <c r="G558" s="28">
        <v>1</v>
      </c>
      <c r="H558" s="78">
        <v>46254</v>
      </c>
      <c r="I558" s="94" t="s">
        <v>16</v>
      </c>
      <c r="J558" s="651">
        <v>516339060826039</v>
      </c>
      <c r="K558" s="258" t="s">
        <v>85</v>
      </c>
      <c r="L558" s="44" t="s">
        <v>86</v>
      </c>
      <c r="M558" s="45"/>
      <c r="N558" s="45" t="s">
        <v>67</v>
      </c>
      <c r="O558" s="45"/>
      <c r="P558" s="44" t="s">
        <v>82</v>
      </c>
      <c r="Q558" s="45" t="s">
        <v>67</v>
      </c>
      <c r="R558" s="45"/>
      <c r="S558" s="28" t="s">
        <v>68</v>
      </c>
      <c r="T558" s="28" t="s">
        <v>78</v>
      </c>
      <c r="U558" s="216" t="s">
        <v>13</v>
      </c>
      <c r="V558" s="216"/>
    </row>
    <row r="559" ht="14.5" spans="1:22">
      <c r="A559" s="649">
        <v>557</v>
      </c>
      <c r="B559" s="28" t="s">
        <v>64</v>
      </c>
      <c r="C559" s="28" t="s">
        <v>203</v>
      </c>
      <c r="D559" s="650">
        <v>6000064568</v>
      </c>
      <c r="E559" s="136">
        <v>8</v>
      </c>
      <c r="F559" s="136">
        <v>8</v>
      </c>
      <c r="G559" s="136">
        <v>0</v>
      </c>
      <c r="H559" s="375">
        <v>46254</v>
      </c>
      <c r="I559" s="218" t="s">
        <v>16</v>
      </c>
      <c r="J559" s="650" t="s">
        <v>344</v>
      </c>
      <c r="K559" s="555" t="s">
        <v>66</v>
      </c>
      <c r="L559" s="47" t="s">
        <v>66</v>
      </c>
      <c r="M559" s="47" t="s">
        <v>66</v>
      </c>
      <c r="N559" s="33" t="s">
        <v>67</v>
      </c>
      <c r="O559" s="33"/>
      <c r="P559" s="33"/>
      <c r="Q559" s="33" t="s">
        <v>67</v>
      </c>
      <c r="R559" s="33"/>
      <c r="S559" s="136" t="s">
        <v>68</v>
      </c>
      <c r="T559" s="136" t="s">
        <v>66</v>
      </c>
      <c r="U559" s="240" t="s">
        <v>66</v>
      </c>
      <c r="V559" s="240"/>
    </row>
    <row r="560" ht="14.5" spans="1:22">
      <c r="A560" s="649">
        <v>558</v>
      </c>
      <c r="B560" s="28" t="s">
        <v>64</v>
      </c>
      <c r="C560" s="28" t="s">
        <v>171</v>
      </c>
      <c r="D560" s="651">
        <v>6000043167</v>
      </c>
      <c r="E560" s="28">
        <v>1</v>
      </c>
      <c r="F560" s="28">
        <v>1</v>
      </c>
      <c r="G560" s="28">
        <v>0</v>
      </c>
      <c r="H560" s="78">
        <v>46255</v>
      </c>
      <c r="I560" s="94" t="s">
        <v>14</v>
      </c>
      <c r="J560" s="651">
        <v>516300010861246</v>
      </c>
      <c r="K560" s="522" t="s">
        <v>66</v>
      </c>
      <c r="L560" s="44" t="s">
        <v>66</v>
      </c>
      <c r="M560" s="44" t="s">
        <v>66</v>
      </c>
      <c r="N560" s="45" t="s">
        <v>67</v>
      </c>
      <c r="O560" s="45"/>
      <c r="P560" s="45"/>
      <c r="Q560" s="45" t="s">
        <v>67</v>
      </c>
      <c r="R560" s="45"/>
      <c r="S560" s="28" t="s">
        <v>68</v>
      </c>
      <c r="T560" s="28" t="s">
        <v>66</v>
      </c>
      <c r="U560" s="216" t="s">
        <v>66</v>
      </c>
      <c r="V560" s="216"/>
    </row>
    <row r="561" ht="14.5" spans="1:22">
      <c r="A561" s="649">
        <v>559</v>
      </c>
      <c r="B561" s="28" t="s">
        <v>64</v>
      </c>
      <c r="C561" s="28" t="s">
        <v>171</v>
      </c>
      <c r="D561" s="650">
        <v>6000043167</v>
      </c>
      <c r="E561" s="136">
        <v>1</v>
      </c>
      <c r="F561" s="136">
        <v>0</v>
      </c>
      <c r="G561" s="136">
        <v>1</v>
      </c>
      <c r="H561" s="375">
        <v>46255</v>
      </c>
      <c r="I561" s="218" t="s">
        <v>14</v>
      </c>
      <c r="J561" s="650">
        <v>516300010861247</v>
      </c>
      <c r="K561" s="258" t="s">
        <v>75</v>
      </c>
      <c r="L561" s="47" t="s">
        <v>76</v>
      </c>
      <c r="M561" s="33"/>
      <c r="N561" s="33" t="s">
        <v>67</v>
      </c>
      <c r="O561" s="33"/>
      <c r="P561" s="47" t="s">
        <v>77</v>
      </c>
      <c r="Q561" s="33" t="s">
        <v>67</v>
      </c>
      <c r="R561" s="33"/>
      <c r="S561" s="136" t="s">
        <v>68</v>
      </c>
      <c r="T561" s="136" t="s">
        <v>78</v>
      </c>
      <c r="U561" s="240" t="s">
        <v>13</v>
      </c>
      <c r="V561" s="240"/>
    </row>
    <row r="562" ht="14.5" spans="1:22">
      <c r="A562" s="649">
        <v>560</v>
      </c>
      <c r="B562" s="28" t="s">
        <v>64</v>
      </c>
      <c r="C562" s="28" t="s">
        <v>171</v>
      </c>
      <c r="D562" s="651">
        <v>6000043167</v>
      </c>
      <c r="E562" s="28">
        <v>2</v>
      </c>
      <c r="F562" s="28">
        <v>2</v>
      </c>
      <c r="G562" s="28">
        <v>0</v>
      </c>
      <c r="H562" s="78">
        <v>46255</v>
      </c>
      <c r="I562" s="94" t="s">
        <v>14</v>
      </c>
      <c r="J562" s="651" t="s">
        <v>345</v>
      </c>
      <c r="K562" s="522" t="s">
        <v>66</v>
      </c>
      <c r="L562" s="44" t="s">
        <v>66</v>
      </c>
      <c r="M562" s="44" t="s">
        <v>66</v>
      </c>
      <c r="N562" s="45" t="s">
        <v>67</v>
      </c>
      <c r="O562" s="45"/>
      <c r="P562" s="45"/>
      <c r="Q562" s="45" t="s">
        <v>67</v>
      </c>
      <c r="R562" s="45"/>
      <c r="S562" s="28" t="s">
        <v>68</v>
      </c>
      <c r="T562" s="28" t="s">
        <v>66</v>
      </c>
      <c r="U562" s="216" t="s">
        <v>66</v>
      </c>
      <c r="V562" s="216"/>
    </row>
    <row r="563" ht="14.5" spans="1:22">
      <c r="A563" s="649">
        <v>561</v>
      </c>
      <c r="B563" s="28" t="s">
        <v>64</v>
      </c>
      <c r="C563" s="28" t="s">
        <v>171</v>
      </c>
      <c r="D563" s="650">
        <v>6000043167</v>
      </c>
      <c r="E563" s="136">
        <v>1</v>
      </c>
      <c r="F563" s="136">
        <v>0</v>
      </c>
      <c r="G563" s="136">
        <v>1</v>
      </c>
      <c r="H563" s="375">
        <v>46255</v>
      </c>
      <c r="I563" s="218" t="s">
        <v>14</v>
      </c>
      <c r="J563" s="650">
        <v>516300010861250</v>
      </c>
      <c r="K563" s="258" t="s">
        <v>158</v>
      </c>
      <c r="L563" s="47" t="s">
        <v>346</v>
      </c>
      <c r="M563" s="33"/>
      <c r="N563" s="33" t="s">
        <v>67</v>
      </c>
      <c r="O563" s="33"/>
      <c r="P563" s="33"/>
      <c r="Q563" s="33" t="s">
        <v>67</v>
      </c>
      <c r="R563" s="33"/>
      <c r="S563" s="136" t="s">
        <v>68</v>
      </c>
      <c r="T563" s="136" t="s">
        <v>78</v>
      </c>
      <c r="U563" s="240" t="s">
        <v>13</v>
      </c>
      <c r="V563" s="240"/>
    </row>
    <row r="564" ht="14.5" spans="1:22">
      <c r="A564" s="649">
        <v>562</v>
      </c>
      <c r="B564" s="28" t="s">
        <v>64</v>
      </c>
      <c r="C564" s="28" t="s">
        <v>171</v>
      </c>
      <c r="D564" s="651">
        <v>6000043167</v>
      </c>
      <c r="E564" s="28">
        <v>15</v>
      </c>
      <c r="F564" s="28">
        <v>15</v>
      </c>
      <c r="G564" s="28">
        <v>0</v>
      </c>
      <c r="H564" s="78">
        <v>46255</v>
      </c>
      <c r="I564" s="94" t="s">
        <v>14</v>
      </c>
      <c r="J564" s="651" t="s">
        <v>347</v>
      </c>
      <c r="K564" s="522" t="s">
        <v>66</v>
      </c>
      <c r="L564" s="44" t="s">
        <v>66</v>
      </c>
      <c r="M564" s="44" t="s">
        <v>66</v>
      </c>
      <c r="N564" s="45" t="s">
        <v>67</v>
      </c>
      <c r="O564" s="45"/>
      <c r="P564" s="45"/>
      <c r="Q564" s="45" t="s">
        <v>67</v>
      </c>
      <c r="R564" s="45"/>
      <c r="S564" s="28" t="s">
        <v>68</v>
      </c>
      <c r="T564" s="28" t="s">
        <v>66</v>
      </c>
      <c r="U564" s="216" t="s">
        <v>66</v>
      </c>
      <c r="V564" s="216"/>
    </row>
    <row r="565" ht="14.5" spans="1:22">
      <c r="A565" s="649">
        <v>563</v>
      </c>
      <c r="B565" s="28" t="s">
        <v>64</v>
      </c>
      <c r="C565" s="28" t="s">
        <v>203</v>
      </c>
      <c r="D565" s="650">
        <v>6000064568</v>
      </c>
      <c r="E565" s="136">
        <v>1</v>
      </c>
      <c r="F565" s="136">
        <v>0</v>
      </c>
      <c r="G565" s="136">
        <v>1</v>
      </c>
      <c r="H565" s="375">
        <v>46255</v>
      </c>
      <c r="I565" s="218" t="s">
        <v>16</v>
      </c>
      <c r="J565" s="650">
        <v>516339060826048</v>
      </c>
      <c r="K565" s="258" t="s">
        <v>75</v>
      </c>
      <c r="L565" s="47" t="s">
        <v>328</v>
      </c>
      <c r="M565" s="33"/>
      <c r="N565" s="33" t="s">
        <v>67</v>
      </c>
      <c r="O565" s="33"/>
      <c r="P565" s="47" t="s">
        <v>77</v>
      </c>
      <c r="Q565" s="33" t="s">
        <v>67</v>
      </c>
      <c r="R565" s="33"/>
      <c r="S565" s="136" t="s">
        <v>68</v>
      </c>
      <c r="T565" s="136" t="s">
        <v>78</v>
      </c>
      <c r="U565" s="240" t="s">
        <v>13</v>
      </c>
      <c r="V565" s="240"/>
    </row>
    <row r="566" ht="14.5" spans="1:22">
      <c r="A566" s="649">
        <v>564</v>
      </c>
      <c r="B566" s="45"/>
      <c r="C566" s="28" t="s">
        <v>203</v>
      </c>
      <c r="D566" s="651">
        <v>6000043167</v>
      </c>
      <c r="E566" s="28">
        <v>3</v>
      </c>
      <c r="F566" s="28">
        <v>3</v>
      </c>
      <c r="G566" s="28">
        <v>0</v>
      </c>
      <c r="H566" s="78">
        <v>46256</v>
      </c>
      <c r="I566" s="94" t="s">
        <v>14</v>
      </c>
      <c r="J566" s="651" t="s">
        <v>348</v>
      </c>
      <c r="K566" s="522" t="s">
        <v>66</v>
      </c>
      <c r="L566" s="44" t="s">
        <v>66</v>
      </c>
      <c r="M566" s="44" t="s">
        <v>66</v>
      </c>
      <c r="N566" s="45" t="s">
        <v>67</v>
      </c>
      <c r="O566" s="45"/>
      <c r="P566" s="45"/>
      <c r="Q566" s="45" t="s">
        <v>67</v>
      </c>
      <c r="R566" s="45"/>
      <c r="S566" s="28" t="s">
        <v>68</v>
      </c>
      <c r="T566" s="28" t="s">
        <v>66</v>
      </c>
      <c r="U566" s="216" t="s">
        <v>66</v>
      </c>
      <c r="V566" s="216"/>
    </row>
    <row r="567" ht="14.5" spans="1:22">
      <c r="A567" s="649">
        <v>565</v>
      </c>
      <c r="B567" s="28" t="s">
        <v>64</v>
      </c>
      <c r="C567" s="28" t="s">
        <v>203</v>
      </c>
      <c r="D567" s="650">
        <v>6000043167</v>
      </c>
      <c r="E567" s="136">
        <v>1</v>
      </c>
      <c r="F567" s="136">
        <v>0</v>
      </c>
      <c r="G567" s="136">
        <v>1</v>
      </c>
      <c r="H567" s="375">
        <v>46256</v>
      </c>
      <c r="I567" s="218" t="s">
        <v>14</v>
      </c>
      <c r="J567" s="650">
        <v>516300010861269</v>
      </c>
      <c r="K567" s="258" t="s">
        <v>85</v>
      </c>
      <c r="L567" s="33"/>
      <c r="M567" s="33"/>
      <c r="N567" s="33" t="s">
        <v>67</v>
      </c>
      <c r="O567" s="33"/>
      <c r="P567" s="33"/>
      <c r="Q567" s="33" t="s">
        <v>67</v>
      </c>
      <c r="R567" s="33"/>
      <c r="S567" s="136" t="s">
        <v>68</v>
      </c>
      <c r="T567" s="136" t="s">
        <v>78</v>
      </c>
      <c r="U567" s="240" t="s">
        <v>13</v>
      </c>
      <c r="V567" s="240"/>
    </row>
    <row r="568" ht="14.5" spans="1:22">
      <c r="A568" s="649">
        <v>566</v>
      </c>
      <c r="B568" s="28" t="s">
        <v>64</v>
      </c>
      <c r="C568" s="28" t="s">
        <v>203</v>
      </c>
      <c r="D568" s="651">
        <v>6000043167</v>
      </c>
      <c r="E568" s="28">
        <v>1</v>
      </c>
      <c r="F568" s="28">
        <v>0</v>
      </c>
      <c r="G568" s="28">
        <v>1</v>
      </c>
      <c r="H568" s="78">
        <v>46256</v>
      </c>
      <c r="I568" s="94" t="s">
        <v>14</v>
      </c>
      <c r="J568" s="651">
        <v>516300010861270</v>
      </c>
      <c r="K568" s="258" t="s">
        <v>96</v>
      </c>
      <c r="L568" s="45"/>
      <c r="M568" s="45"/>
      <c r="N568" s="45" t="s">
        <v>67</v>
      </c>
      <c r="O568" s="45"/>
      <c r="P568" s="45"/>
      <c r="Q568" s="45" t="s">
        <v>67</v>
      </c>
      <c r="R568" s="45"/>
      <c r="S568" s="28" t="s">
        <v>68</v>
      </c>
      <c r="T568" s="28" t="s">
        <v>26</v>
      </c>
      <c r="U568" s="216" t="s">
        <v>29</v>
      </c>
      <c r="V568" s="216"/>
    </row>
    <row r="569" ht="14.5" spans="1:22">
      <c r="A569" s="649">
        <v>567</v>
      </c>
      <c r="B569" s="28" t="s">
        <v>64</v>
      </c>
      <c r="C569" s="28" t="s">
        <v>203</v>
      </c>
      <c r="D569" s="650">
        <v>6000043167</v>
      </c>
      <c r="E569" s="136">
        <v>7</v>
      </c>
      <c r="F569" s="136">
        <v>7</v>
      </c>
      <c r="G569" s="136">
        <v>0</v>
      </c>
      <c r="H569" s="375">
        <v>46256</v>
      </c>
      <c r="I569" s="218" t="s">
        <v>14</v>
      </c>
      <c r="J569" s="650" t="s">
        <v>349</v>
      </c>
      <c r="K569" s="555" t="s">
        <v>66</v>
      </c>
      <c r="L569" s="47" t="s">
        <v>66</v>
      </c>
      <c r="M569" s="47" t="s">
        <v>66</v>
      </c>
      <c r="N569" s="33" t="s">
        <v>67</v>
      </c>
      <c r="O569" s="33"/>
      <c r="P569" s="33"/>
      <c r="Q569" s="33" t="s">
        <v>67</v>
      </c>
      <c r="R569" s="33"/>
      <c r="S569" s="136" t="s">
        <v>68</v>
      </c>
      <c r="T569" s="136" t="s">
        <v>66</v>
      </c>
      <c r="U569" s="240" t="s">
        <v>66</v>
      </c>
      <c r="V569" s="240"/>
    </row>
    <row r="570" ht="14.5" spans="1:22">
      <c r="A570" s="649">
        <v>568</v>
      </c>
      <c r="B570" s="28" t="s">
        <v>64</v>
      </c>
      <c r="C570" s="28" t="s">
        <v>203</v>
      </c>
      <c r="D570" s="651">
        <v>6000043167</v>
      </c>
      <c r="E570" s="28">
        <v>1</v>
      </c>
      <c r="F570" s="28">
        <v>0</v>
      </c>
      <c r="G570" s="28">
        <v>1</v>
      </c>
      <c r="H570" s="78">
        <v>46256</v>
      </c>
      <c r="I570" s="94" t="s">
        <v>14</v>
      </c>
      <c r="J570" s="651">
        <v>516300010861278</v>
      </c>
      <c r="K570" s="258" t="s">
        <v>85</v>
      </c>
      <c r="L570" s="45"/>
      <c r="M570" s="45"/>
      <c r="N570" s="45" t="s">
        <v>67</v>
      </c>
      <c r="O570" s="45"/>
      <c r="P570" s="45"/>
      <c r="Q570" s="45" t="s">
        <v>67</v>
      </c>
      <c r="R570" s="45"/>
      <c r="S570" s="28" t="s">
        <v>68</v>
      </c>
      <c r="T570" s="28" t="s">
        <v>78</v>
      </c>
      <c r="U570" s="216" t="s">
        <v>13</v>
      </c>
      <c r="V570" s="216"/>
    </row>
    <row r="571" ht="14.5" spans="1:22">
      <c r="A571" s="649">
        <v>569</v>
      </c>
      <c r="B571" s="28" t="s">
        <v>64</v>
      </c>
      <c r="C571" s="28" t="s">
        <v>203</v>
      </c>
      <c r="D571" s="650">
        <v>6000043167</v>
      </c>
      <c r="E571" s="136">
        <v>3</v>
      </c>
      <c r="F571" s="136">
        <v>3</v>
      </c>
      <c r="G571" s="136">
        <v>0</v>
      </c>
      <c r="H571" s="375">
        <v>46256</v>
      </c>
      <c r="I571" s="218" t="s">
        <v>14</v>
      </c>
      <c r="J571" s="650" t="s">
        <v>350</v>
      </c>
      <c r="K571" s="555" t="s">
        <v>66</v>
      </c>
      <c r="L571" s="47" t="s">
        <v>66</v>
      </c>
      <c r="M571" s="47" t="s">
        <v>66</v>
      </c>
      <c r="N571" s="33" t="s">
        <v>67</v>
      </c>
      <c r="O571" s="33"/>
      <c r="P571" s="33"/>
      <c r="Q571" s="33" t="s">
        <v>67</v>
      </c>
      <c r="R571" s="33"/>
      <c r="S571" s="136" t="s">
        <v>68</v>
      </c>
      <c r="T571" s="136" t="s">
        <v>66</v>
      </c>
      <c r="U571" s="240" t="s">
        <v>66</v>
      </c>
      <c r="V571" s="240"/>
    </row>
    <row r="572" ht="14.5" spans="1:22">
      <c r="A572" s="649">
        <v>570</v>
      </c>
      <c r="B572" s="28" t="s">
        <v>64</v>
      </c>
      <c r="C572" s="28" t="s">
        <v>171</v>
      </c>
      <c r="D572" s="651">
        <v>6000043167</v>
      </c>
      <c r="E572" s="28">
        <v>4</v>
      </c>
      <c r="F572" s="28">
        <v>4</v>
      </c>
      <c r="G572" s="28">
        <v>0</v>
      </c>
      <c r="H572" s="78">
        <v>46257</v>
      </c>
      <c r="I572" s="94" t="s">
        <v>14</v>
      </c>
      <c r="J572" s="651" t="s">
        <v>351</v>
      </c>
      <c r="K572" s="522" t="s">
        <v>66</v>
      </c>
      <c r="L572" s="44" t="s">
        <v>66</v>
      </c>
      <c r="M572" s="44" t="s">
        <v>66</v>
      </c>
      <c r="N572" s="45" t="s">
        <v>67</v>
      </c>
      <c r="O572" s="45"/>
      <c r="P572" s="45"/>
      <c r="Q572" s="45" t="s">
        <v>67</v>
      </c>
      <c r="R572" s="45"/>
      <c r="S572" s="28" t="s">
        <v>68</v>
      </c>
      <c r="T572" s="28" t="s">
        <v>66</v>
      </c>
      <c r="U572" s="216" t="s">
        <v>66</v>
      </c>
      <c r="V572" s="216"/>
    </row>
    <row r="573" ht="14.5" spans="1:22">
      <c r="A573" s="649">
        <v>571</v>
      </c>
      <c r="B573" s="28" t="s">
        <v>64</v>
      </c>
      <c r="C573" s="28" t="s">
        <v>171</v>
      </c>
      <c r="D573" s="650">
        <v>6000043167</v>
      </c>
      <c r="E573" s="136">
        <v>1</v>
      </c>
      <c r="F573" s="136">
        <v>0</v>
      </c>
      <c r="G573" s="136">
        <v>1</v>
      </c>
      <c r="H573" s="375">
        <v>46257</v>
      </c>
      <c r="I573" s="218" t="s">
        <v>14</v>
      </c>
      <c r="J573" s="650">
        <v>516300010861286</v>
      </c>
      <c r="K573" s="258" t="s">
        <v>75</v>
      </c>
      <c r="L573" s="47" t="s">
        <v>76</v>
      </c>
      <c r="M573" s="33"/>
      <c r="N573" s="33" t="s">
        <v>67</v>
      </c>
      <c r="O573" s="33"/>
      <c r="P573" s="47" t="s">
        <v>77</v>
      </c>
      <c r="Q573" s="33" t="s">
        <v>67</v>
      </c>
      <c r="R573" s="33"/>
      <c r="S573" s="136" t="s">
        <v>68</v>
      </c>
      <c r="T573" s="136" t="s">
        <v>78</v>
      </c>
      <c r="U573" s="240" t="s">
        <v>13</v>
      </c>
      <c r="V573" s="240"/>
    </row>
    <row r="574" ht="14.5" spans="1:22">
      <c r="A574" s="649">
        <v>572</v>
      </c>
      <c r="B574" s="28" t="s">
        <v>64</v>
      </c>
      <c r="C574" s="28" t="s">
        <v>171</v>
      </c>
      <c r="D574" s="651">
        <v>6000043167</v>
      </c>
      <c r="E574" s="28">
        <v>6</v>
      </c>
      <c r="F574" s="28">
        <v>6</v>
      </c>
      <c r="G574" s="28">
        <v>0</v>
      </c>
      <c r="H574" s="78">
        <v>46257</v>
      </c>
      <c r="I574" s="94" t="s">
        <v>14</v>
      </c>
      <c r="J574" s="651" t="s">
        <v>352</v>
      </c>
      <c r="K574" s="522" t="s">
        <v>66</v>
      </c>
      <c r="L574" s="44" t="s">
        <v>66</v>
      </c>
      <c r="M574" s="44" t="s">
        <v>66</v>
      </c>
      <c r="N574" s="45" t="s">
        <v>67</v>
      </c>
      <c r="O574" s="45"/>
      <c r="P574" s="45"/>
      <c r="Q574" s="45" t="s">
        <v>67</v>
      </c>
      <c r="R574" s="45"/>
      <c r="S574" s="28" t="s">
        <v>68</v>
      </c>
      <c r="T574" s="28" t="s">
        <v>66</v>
      </c>
      <c r="U574" s="216" t="s">
        <v>66</v>
      </c>
      <c r="V574" s="216"/>
    </row>
    <row r="575" ht="14.5" spans="1:22">
      <c r="A575" s="649">
        <v>573</v>
      </c>
      <c r="B575" s="28" t="s">
        <v>64</v>
      </c>
      <c r="C575" s="28" t="s">
        <v>171</v>
      </c>
      <c r="D575" s="650">
        <v>6000043167</v>
      </c>
      <c r="E575" s="136">
        <v>1</v>
      </c>
      <c r="F575" s="136">
        <v>0</v>
      </c>
      <c r="G575" s="136">
        <v>1</v>
      </c>
      <c r="H575" s="375">
        <v>46257</v>
      </c>
      <c r="I575" s="218" t="s">
        <v>14</v>
      </c>
      <c r="J575" s="650">
        <v>516300010861293</v>
      </c>
      <c r="K575" s="258" t="s">
        <v>75</v>
      </c>
      <c r="L575" s="47" t="s">
        <v>76</v>
      </c>
      <c r="M575" s="33"/>
      <c r="N575" s="33" t="s">
        <v>67</v>
      </c>
      <c r="O575" s="33"/>
      <c r="P575" s="47" t="s">
        <v>77</v>
      </c>
      <c r="Q575" s="33" t="s">
        <v>67</v>
      </c>
      <c r="R575" s="33"/>
      <c r="S575" s="136" t="s">
        <v>68</v>
      </c>
      <c r="T575" s="136" t="s">
        <v>78</v>
      </c>
      <c r="U575" s="240" t="s">
        <v>13</v>
      </c>
      <c r="V575" s="240"/>
    </row>
    <row r="576" ht="14.5" spans="1:22">
      <c r="A576" s="649">
        <v>574</v>
      </c>
      <c r="B576" s="28" t="s">
        <v>64</v>
      </c>
      <c r="C576" s="28" t="s">
        <v>171</v>
      </c>
      <c r="D576" s="651">
        <v>6000043167</v>
      </c>
      <c r="E576" s="28">
        <v>5</v>
      </c>
      <c r="F576" s="28">
        <v>5</v>
      </c>
      <c r="G576" s="28">
        <v>0</v>
      </c>
      <c r="H576" s="78">
        <v>46257</v>
      </c>
      <c r="I576" s="94" t="s">
        <v>14</v>
      </c>
      <c r="J576" s="651" t="s">
        <v>353</v>
      </c>
      <c r="K576" s="522" t="s">
        <v>66</v>
      </c>
      <c r="L576" s="44" t="s">
        <v>66</v>
      </c>
      <c r="M576" s="44" t="s">
        <v>66</v>
      </c>
      <c r="N576" s="45" t="s">
        <v>67</v>
      </c>
      <c r="O576" s="45"/>
      <c r="P576" s="45"/>
      <c r="Q576" s="45" t="s">
        <v>67</v>
      </c>
      <c r="R576" s="45"/>
      <c r="S576" s="28" t="s">
        <v>68</v>
      </c>
      <c r="T576" s="28" t="s">
        <v>66</v>
      </c>
      <c r="U576" s="216" t="s">
        <v>66</v>
      </c>
      <c r="V576" s="216"/>
    </row>
    <row r="577" ht="14.5" spans="1:22">
      <c r="A577" s="649">
        <v>575</v>
      </c>
      <c r="B577" s="28" t="s">
        <v>64</v>
      </c>
      <c r="C577" s="28" t="s">
        <v>171</v>
      </c>
      <c r="D577" s="650">
        <v>6000063802</v>
      </c>
      <c r="E577" s="136">
        <v>1</v>
      </c>
      <c r="F577" s="136">
        <v>1</v>
      </c>
      <c r="G577" s="136">
        <v>0</v>
      </c>
      <c r="H577" s="375">
        <v>46257</v>
      </c>
      <c r="I577" s="218" t="s">
        <v>19</v>
      </c>
      <c r="J577" s="650">
        <v>516343010826011</v>
      </c>
      <c r="K577" s="555" t="s">
        <v>66</v>
      </c>
      <c r="L577" s="47" t="s">
        <v>66</v>
      </c>
      <c r="M577" s="47" t="s">
        <v>66</v>
      </c>
      <c r="N577" s="33" t="s">
        <v>67</v>
      </c>
      <c r="O577" s="33"/>
      <c r="P577" s="33"/>
      <c r="Q577" s="33" t="s">
        <v>67</v>
      </c>
      <c r="R577" s="33"/>
      <c r="S577" s="136" t="s">
        <v>68</v>
      </c>
      <c r="T577" s="136" t="s">
        <v>66</v>
      </c>
      <c r="U577" s="240" t="s">
        <v>66</v>
      </c>
      <c r="V577" s="240"/>
    </row>
    <row r="578" ht="14.5" spans="1:22">
      <c r="A578" s="649">
        <v>576</v>
      </c>
      <c r="B578" s="28" t="s">
        <v>64</v>
      </c>
      <c r="C578" s="28" t="s">
        <v>171</v>
      </c>
      <c r="D578" s="651">
        <v>6000063802</v>
      </c>
      <c r="E578" s="28">
        <v>1</v>
      </c>
      <c r="F578" s="28">
        <v>0</v>
      </c>
      <c r="G578" s="28">
        <v>1</v>
      </c>
      <c r="H578" s="78">
        <v>46257</v>
      </c>
      <c r="I578" s="94" t="s">
        <v>19</v>
      </c>
      <c r="J578" s="651">
        <v>516343010826012</v>
      </c>
      <c r="K578" s="258" t="s">
        <v>125</v>
      </c>
      <c r="L578" s="45"/>
      <c r="M578" s="45"/>
      <c r="N578" s="45" t="s">
        <v>67</v>
      </c>
      <c r="O578" s="45"/>
      <c r="P578" s="45"/>
      <c r="Q578" s="45" t="s">
        <v>67</v>
      </c>
      <c r="R578" s="45"/>
      <c r="S578" s="28" t="s">
        <v>68</v>
      </c>
      <c r="T578" s="216" t="s">
        <v>26</v>
      </c>
      <c r="U578" s="216" t="s">
        <v>29</v>
      </c>
      <c r="V578" s="216"/>
    </row>
    <row r="579" ht="14.5" spans="1:22">
      <c r="A579" s="649">
        <v>577</v>
      </c>
      <c r="B579" s="28" t="s">
        <v>64</v>
      </c>
      <c r="C579" s="28" t="s">
        <v>171</v>
      </c>
      <c r="D579" s="650">
        <v>6000063802</v>
      </c>
      <c r="E579" s="136">
        <v>3</v>
      </c>
      <c r="F579" s="136">
        <v>3</v>
      </c>
      <c r="G579" s="136">
        <v>0</v>
      </c>
      <c r="H579" s="375">
        <v>46257</v>
      </c>
      <c r="I579" s="218" t="s">
        <v>19</v>
      </c>
      <c r="J579" s="650" t="s">
        <v>354</v>
      </c>
      <c r="K579" s="555" t="s">
        <v>66</v>
      </c>
      <c r="L579" s="47" t="s">
        <v>66</v>
      </c>
      <c r="M579" s="47" t="s">
        <v>66</v>
      </c>
      <c r="N579" s="33" t="s">
        <v>67</v>
      </c>
      <c r="O579" s="33"/>
      <c r="P579" s="33"/>
      <c r="Q579" s="33" t="s">
        <v>67</v>
      </c>
      <c r="R579" s="33"/>
      <c r="S579" s="136" t="s">
        <v>68</v>
      </c>
      <c r="T579" s="136" t="s">
        <v>66</v>
      </c>
      <c r="U579" s="240" t="s">
        <v>66</v>
      </c>
      <c r="V579" s="240"/>
    </row>
    <row r="580" ht="14.5" spans="1:22">
      <c r="A580" s="649">
        <v>578</v>
      </c>
      <c r="B580" s="28" t="s">
        <v>64</v>
      </c>
      <c r="C580" s="28" t="s">
        <v>203</v>
      </c>
      <c r="D580" s="651">
        <v>6000063802</v>
      </c>
      <c r="E580" s="28">
        <v>1</v>
      </c>
      <c r="F580" s="28">
        <v>0</v>
      </c>
      <c r="G580" s="28">
        <v>1</v>
      </c>
      <c r="H580" s="78">
        <v>46258</v>
      </c>
      <c r="I580" s="94" t="s">
        <v>19</v>
      </c>
      <c r="J580" s="651">
        <v>516343010826016</v>
      </c>
      <c r="K580" s="258" t="s">
        <v>75</v>
      </c>
      <c r="L580" s="45"/>
      <c r="M580" s="45"/>
      <c r="N580" s="45" t="s">
        <v>67</v>
      </c>
      <c r="O580" s="45"/>
      <c r="P580" s="45"/>
      <c r="Q580" s="45" t="s">
        <v>67</v>
      </c>
      <c r="R580" s="45"/>
      <c r="S580" s="28" t="s">
        <v>68</v>
      </c>
      <c r="T580" s="28" t="s">
        <v>78</v>
      </c>
      <c r="U580" s="216" t="s">
        <v>13</v>
      </c>
      <c r="V580" s="216"/>
    </row>
    <row r="581" ht="14.5" spans="1:22">
      <c r="A581" s="649">
        <v>579</v>
      </c>
      <c r="B581" s="28" t="s">
        <v>64</v>
      </c>
      <c r="C581" s="28" t="s">
        <v>203</v>
      </c>
      <c r="D581" s="650">
        <v>6000063802</v>
      </c>
      <c r="E581" s="136">
        <v>6</v>
      </c>
      <c r="F581" s="136">
        <v>6</v>
      </c>
      <c r="G581" s="136">
        <v>0</v>
      </c>
      <c r="H581" s="375">
        <v>46258</v>
      </c>
      <c r="I581" s="218" t="s">
        <v>19</v>
      </c>
      <c r="J581" s="650" t="s">
        <v>355</v>
      </c>
      <c r="K581" s="555" t="s">
        <v>66</v>
      </c>
      <c r="L581" s="47" t="s">
        <v>66</v>
      </c>
      <c r="M581" s="47" t="s">
        <v>66</v>
      </c>
      <c r="N581" s="33" t="s">
        <v>67</v>
      </c>
      <c r="O581" s="33"/>
      <c r="P581" s="33"/>
      <c r="Q581" s="33" t="s">
        <v>67</v>
      </c>
      <c r="R581" s="33"/>
      <c r="S581" s="136" t="s">
        <v>68</v>
      </c>
      <c r="T581" s="136" t="s">
        <v>66</v>
      </c>
      <c r="U581" s="240" t="s">
        <v>66</v>
      </c>
      <c r="V581" s="240"/>
    </row>
    <row r="582" ht="14.5" spans="1:22">
      <c r="A582" s="649">
        <v>580</v>
      </c>
      <c r="B582" s="28" t="s">
        <v>64</v>
      </c>
      <c r="C582" s="28" t="s">
        <v>203</v>
      </c>
      <c r="D582" s="651">
        <v>6000063802</v>
      </c>
      <c r="E582" s="28">
        <v>1</v>
      </c>
      <c r="F582" s="28">
        <v>0</v>
      </c>
      <c r="G582" s="28">
        <v>1</v>
      </c>
      <c r="H582" s="78">
        <v>46258</v>
      </c>
      <c r="I582" s="94" t="s">
        <v>19</v>
      </c>
      <c r="J582" s="651">
        <v>516343010826023</v>
      </c>
      <c r="K582" s="258" t="s">
        <v>356</v>
      </c>
      <c r="L582" s="45"/>
      <c r="M582" s="45"/>
      <c r="N582" s="45" t="s">
        <v>67</v>
      </c>
      <c r="O582" s="45"/>
      <c r="P582" s="45"/>
      <c r="Q582" s="45" t="s">
        <v>67</v>
      </c>
      <c r="R582" s="45"/>
      <c r="S582" s="28" t="s">
        <v>68</v>
      </c>
      <c r="T582" s="28" t="s">
        <v>72</v>
      </c>
      <c r="U582" s="216" t="s">
        <v>13</v>
      </c>
      <c r="V582" s="216"/>
    </row>
    <row r="583" ht="14.5" spans="1:22">
      <c r="A583" s="649">
        <v>581</v>
      </c>
      <c r="B583" s="28" t="s">
        <v>64</v>
      </c>
      <c r="C583" s="28" t="s">
        <v>203</v>
      </c>
      <c r="D583" s="650">
        <v>6000063802</v>
      </c>
      <c r="E583" s="136">
        <v>5</v>
      </c>
      <c r="F583" s="136">
        <v>5</v>
      </c>
      <c r="G583" s="136">
        <v>0</v>
      </c>
      <c r="H583" s="375">
        <v>46258</v>
      </c>
      <c r="I583" s="218" t="s">
        <v>19</v>
      </c>
      <c r="J583" s="650" t="s">
        <v>357</v>
      </c>
      <c r="K583" s="555" t="s">
        <v>66</v>
      </c>
      <c r="L583" s="47" t="s">
        <v>66</v>
      </c>
      <c r="M583" s="47" t="s">
        <v>66</v>
      </c>
      <c r="N583" s="33" t="s">
        <v>67</v>
      </c>
      <c r="O583" s="33"/>
      <c r="P583" s="33"/>
      <c r="Q583" s="33" t="s">
        <v>67</v>
      </c>
      <c r="R583" s="33"/>
      <c r="S583" s="136" t="s">
        <v>68</v>
      </c>
      <c r="T583" s="136" t="s">
        <v>66</v>
      </c>
      <c r="U583" s="240" t="s">
        <v>66</v>
      </c>
      <c r="V583" s="240"/>
    </row>
    <row r="584" ht="14.5" spans="1:22">
      <c r="A584" s="649">
        <v>582</v>
      </c>
      <c r="B584" s="28" t="s">
        <v>64</v>
      </c>
      <c r="C584" s="28" t="s">
        <v>203</v>
      </c>
      <c r="D584" s="651">
        <v>6000063802</v>
      </c>
      <c r="E584" s="28">
        <v>2</v>
      </c>
      <c r="F584" s="28">
        <v>2</v>
      </c>
      <c r="G584" s="28">
        <v>0</v>
      </c>
      <c r="H584" s="78">
        <v>46259</v>
      </c>
      <c r="I584" s="94" t="s">
        <v>19</v>
      </c>
      <c r="J584" s="651" t="s">
        <v>358</v>
      </c>
      <c r="K584" s="522" t="s">
        <v>66</v>
      </c>
      <c r="L584" s="44" t="s">
        <v>66</v>
      </c>
      <c r="M584" s="44" t="s">
        <v>66</v>
      </c>
      <c r="N584" s="45" t="s">
        <v>67</v>
      </c>
      <c r="O584" s="45"/>
      <c r="P584" s="45"/>
      <c r="Q584" s="45" t="s">
        <v>67</v>
      </c>
      <c r="R584" s="45"/>
      <c r="S584" s="28" t="s">
        <v>68</v>
      </c>
      <c r="T584" s="28" t="s">
        <v>66</v>
      </c>
      <c r="U584" s="216" t="s">
        <v>66</v>
      </c>
      <c r="V584" s="216"/>
    </row>
    <row r="585" ht="14.5" spans="1:22">
      <c r="A585" s="649">
        <v>583</v>
      </c>
      <c r="B585" s="28" t="s">
        <v>64</v>
      </c>
      <c r="C585" s="28" t="s">
        <v>203</v>
      </c>
      <c r="D585" s="650">
        <v>6000043167</v>
      </c>
      <c r="E585" s="136">
        <v>2</v>
      </c>
      <c r="F585" s="136">
        <v>2</v>
      </c>
      <c r="G585" s="136">
        <v>0</v>
      </c>
      <c r="H585" s="375">
        <v>46259</v>
      </c>
      <c r="I585" s="218" t="s">
        <v>14</v>
      </c>
      <c r="J585" s="650" t="s">
        <v>359</v>
      </c>
      <c r="K585" s="555" t="s">
        <v>66</v>
      </c>
      <c r="L585" s="47" t="s">
        <v>66</v>
      </c>
      <c r="M585" s="47" t="s">
        <v>66</v>
      </c>
      <c r="N585" s="33" t="s">
        <v>67</v>
      </c>
      <c r="O585" s="33"/>
      <c r="P585" s="33"/>
      <c r="Q585" s="33" t="s">
        <v>67</v>
      </c>
      <c r="R585" s="33"/>
      <c r="S585" s="136" t="s">
        <v>68</v>
      </c>
      <c r="T585" s="136" t="s">
        <v>66</v>
      </c>
      <c r="U585" s="240" t="s">
        <v>66</v>
      </c>
      <c r="V585" s="240"/>
    </row>
    <row r="586" ht="14.5" spans="1:22">
      <c r="A586" s="649">
        <v>584</v>
      </c>
      <c r="B586" s="28" t="s">
        <v>64</v>
      </c>
      <c r="C586" s="28" t="s">
        <v>203</v>
      </c>
      <c r="D586" s="651">
        <v>6000043167</v>
      </c>
      <c r="E586" s="28">
        <v>1</v>
      </c>
      <c r="F586" s="28">
        <v>0</v>
      </c>
      <c r="G586" s="28">
        <v>1</v>
      </c>
      <c r="H586" s="78">
        <v>46259</v>
      </c>
      <c r="I586" s="94" t="s">
        <v>14</v>
      </c>
      <c r="J586" s="651">
        <v>516300010861301</v>
      </c>
      <c r="K586" s="258" t="s">
        <v>131</v>
      </c>
      <c r="L586" s="45"/>
      <c r="M586" s="45"/>
      <c r="N586" s="45" t="s">
        <v>67</v>
      </c>
      <c r="O586" s="45"/>
      <c r="P586" s="45"/>
      <c r="Q586" s="45" t="s">
        <v>67</v>
      </c>
      <c r="R586" s="45"/>
      <c r="S586" s="28" t="s">
        <v>68</v>
      </c>
      <c r="T586" s="28" t="s">
        <v>27</v>
      </c>
      <c r="U586" s="216" t="s">
        <v>29</v>
      </c>
      <c r="V586" s="216"/>
    </row>
    <row r="587" ht="14.5" spans="1:22">
      <c r="A587" s="649">
        <v>585</v>
      </c>
      <c r="B587" s="28" t="s">
        <v>64</v>
      </c>
      <c r="C587" s="28" t="s">
        <v>203</v>
      </c>
      <c r="D587" s="650">
        <v>6000043167</v>
      </c>
      <c r="E587" s="136">
        <v>2</v>
      </c>
      <c r="F587" s="136">
        <v>2</v>
      </c>
      <c r="G587" s="136">
        <v>0</v>
      </c>
      <c r="H587" s="375">
        <v>46259</v>
      </c>
      <c r="I587" s="218" t="s">
        <v>14</v>
      </c>
      <c r="J587" s="650" t="s">
        <v>360</v>
      </c>
      <c r="K587" s="555" t="s">
        <v>66</v>
      </c>
      <c r="L587" s="47" t="s">
        <v>66</v>
      </c>
      <c r="M587" s="47" t="s">
        <v>66</v>
      </c>
      <c r="N587" s="33" t="s">
        <v>67</v>
      </c>
      <c r="O587" s="33"/>
      <c r="P587" s="33"/>
      <c r="Q587" s="33" t="s">
        <v>67</v>
      </c>
      <c r="R587" s="33"/>
      <c r="S587" s="136" t="s">
        <v>68</v>
      </c>
      <c r="T587" s="136" t="s">
        <v>66</v>
      </c>
      <c r="U587" s="240" t="s">
        <v>66</v>
      </c>
      <c r="V587" s="240"/>
    </row>
    <row r="588" ht="14.5" spans="1:22">
      <c r="A588" s="649">
        <v>586</v>
      </c>
      <c r="B588" s="28" t="s">
        <v>64</v>
      </c>
      <c r="C588" s="28" t="s">
        <v>203</v>
      </c>
      <c r="D588" s="651">
        <v>6000043167</v>
      </c>
      <c r="E588" s="28">
        <v>1</v>
      </c>
      <c r="F588" s="28">
        <v>0</v>
      </c>
      <c r="G588" s="28">
        <v>1</v>
      </c>
      <c r="H588" s="78">
        <v>46259</v>
      </c>
      <c r="I588" s="94" t="s">
        <v>14</v>
      </c>
      <c r="J588" s="651">
        <v>516300010861304</v>
      </c>
      <c r="K588" s="258" t="s">
        <v>131</v>
      </c>
      <c r="L588" s="45"/>
      <c r="M588" s="45"/>
      <c r="N588" s="45" t="s">
        <v>67</v>
      </c>
      <c r="O588" s="45"/>
      <c r="P588" s="45"/>
      <c r="Q588" s="45" t="s">
        <v>67</v>
      </c>
      <c r="R588" s="45"/>
      <c r="S588" s="28" t="s">
        <v>68</v>
      </c>
      <c r="T588" s="28" t="s">
        <v>27</v>
      </c>
      <c r="U588" s="216" t="s">
        <v>29</v>
      </c>
      <c r="V588" s="216"/>
    </row>
    <row r="589" ht="14.5" spans="1:22">
      <c r="A589" s="649">
        <v>587</v>
      </c>
      <c r="B589" s="28" t="s">
        <v>64</v>
      </c>
      <c r="C589" s="28" t="s">
        <v>203</v>
      </c>
      <c r="D589" s="650">
        <v>6000064568</v>
      </c>
      <c r="E589" s="136">
        <v>2</v>
      </c>
      <c r="F589" s="136">
        <v>2</v>
      </c>
      <c r="G589" s="136">
        <v>0</v>
      </c>
      <c r="H589" s="375">
        <v>46259</v>
      </c>
      <c r="I589" s="218" t="s">
        <v>16</v>
      </c>
      <c r="J589" s="650" t="s">
        <v>361</v>
      </c>
      <c r="K589" s="555" t="s">
        <v>66</v>
      </c>
      <c r="L589" s="47" t="s">
        <v>66</v>
      </c>
      <c r="M589" s="47" t="s">
        <v>66</v>
      </c>
      <c r="N589" s="33" t="s">
        <v>67</v>
      </c>
      <c r="O589" s="33"/>
      <c r="P589" s="33"/>
      <c r="Q589" s="33" t="s">
        <v>67</v>
      </c>
      <c r="R589" s="33"/>
      <c r="S589" s="136" t="s">
        <v>68</v>
      </c>
      <c r="T589" s="136" t="s">
        <v>66</v>
      </c>
      <c r="U589" s="240" t="s">
        <v>66</v>
      </c>
      <c r="V589" s="240"/>
    </row>
    <row r="590" ht="14.5" spans="1:22">
      <c r="A590" s="649">
        <v>588</v>
      </c>
      <c r="B590" s="28" t="s">
        <v>64</v>
      </c>
      <c r="C590" s="28" t="s">
        <v>203</v>
      </c>
      <c r="D590" s="651">
        <v>6000064568</v>
      </c>
      <c r="E590" s="28">
        <v>1</v>
      </c>
      <c r="F590" s="28">
        <v>0</v>
      </c>
      <c r="G590" s="28">
        <v>1</v>
      </c>
      <c r="H590" s="78">
        <v>46259</v>
      </c>
      <c r="I590" s="94" t="s">
        <v>16</v>
      </c>
      <c r="J590" s="651">
        <v>516339060826051</v>
      </c>
      <c r="K590" s="258" t="s">
        <v>85</v>
      </c>
      <c r="L590" s="44" t="s">
        <v>86</v>
      </c>
      <c r="M590" s="45"/>
      <c r="N590" s="45" t="s">
        <v>67</v>
      </c>
      <c r="O590" s="45"/>
      <c r="P590" s="44" t="s">
        <v>82</v>
      </c>
      <c r="Q590" s="45" t="s">
        <v>67</v>
      </c>
      <c r="R590" s="45"/>
      <c r="S590" s="28" t="s">
        <v>68</v>
      </c>
      <c r="T590" s="28" t="s">
        <v>78</v>
      </c>
      <c r="U590" s="216" t="s">
        <v>13</v>
      </c>
      <c r="V590" s="216"/>
    </row>
    <row r="591" ht="14.5" spans="1:22">
      <c r="A591" s="649">
        <v>589</v>
      </c>
      <c r="B591" s="28" t="s">
        <v>64</v>
      </c>
      <c r="C591" s="28" t="s">
        <v>203</v>
      </c>
      <c r="D591" s="650">
        <v>6000064568</v>
      </c>
      <c r="E591" s="136">
        <v>6</v>
      </c>
      <c r="F591" s="136">
        <v>6</v>
      </c>
      <c r="G591" s="136">
        <v>0</v>
      </c>
      <c r="H591" s="375">
        <v>46259</v>
      </c>
      <c r="I591" s="218" t="s">
        <v>16</v>
      </c>
      <c r="J591" s="650" t="s">
        <v>362</v>
      </c>
      <c r="K591" s="555" t="s">
        <v>66</v>
      </c>
      <c r="L591" s="47" t="s">
        <v>66</v>
      </c>
      <c r="M591" s="47" t="s">
        <v>66</v>
      </c>
      <c r="N591" s="33" t="s">
        <v>67</v>
      </c>
      <c r="O591" s="33"/>
      <c r="P591" s="33"/>
      <c r="Q591" s="33" t="s">
        <v>67</v>
      </c>
      <c r="R591" s="33"/>
      <c r="S591" s="136" t="s">
        <v>68</v>
      </c>
      <c r="T591" s="136" t="s">
        <v>66</v>
      </c>
      <c r="U591" s="240" t="s">
        <v>66</v>
      </c>
      <c r="V591" s="240"/>
    </row>
    <row r="592" ht="14.5" spans="1:22">
      <c r="A592" s="649">
        <v>590</v>
      </c>
      <c r="B592" s="28" t="s">
        <v>64</v>
      </c>
      <c r="C592" s="28" t="s">
        <v>203</v>
      </c>
      <c r="D592" s="651">
        <v>6000064568</v>
      </c>
      <c r="E592" s="28">
        <v>1</v>
      </c>
      <c r="F592" s="28">
        <v>0</v>
      </c>
      <c r="G592" s="28">
        <v>1</v>
      </c>
      <c r="H592" s="78">
        <v>46259</v>
      </c>
      <c r="I592" s="94" t="s">
        <v>16</v>
      </c>
      <c r="J592" s="651">
        <v>516339060826058</v>
      </c>
      <c r="K592" s="258" t="s">
        <v>85</v>
      </c>
      <c r="L592" s="44" t="s">
        <v>86</v>
      </c>
      <c r="M592" s="45"/>
      <c r="N592" s="45" t="s">
        <v>67</v>
      </c>
      <c r="O592" s="45"/>
      <c r="P592" s="44" t="s">
        <v>82</v>
      </c>
      <c r="Q592" s="45" t="s">
        <v>67</v>
      </c>
      <c r="R592" s="45"/>
      <c r="S592" s="28" t="s">
        <v>68</v>
      </c>
      <c r="T592" s="28" t="s">
        <v>78</v>
      </c>
      <c r="U592" s="216" t="s">
        <v>13</v>
      </c>
      <c r="V592" s="216"/>
    </row>
    <row r="593" ht="14.5" spans="1:22">
      <c r="A593" s="649">
        <v>591</v>
      </c>
      <c r="B593" s="28" t="s">
        <v>64</v>
      </c>
      <c r="C593" s="28" t="s">
        <v>203</v>
      </c>
      <c r="D593" s="650">
        <v>6000064568</v>
      </c>
      <c r="E593" s="136">
        <v>1</v>
      </c>
      <c r="F593" s="136">
        <v>0</v>
      </c>
      <c r="G593" s="136">
        <v>1</v>
      </c>
      <c r="H593" s="375">
        <v>46259</v>
      </c>
      <c r="I593" s="218" t="s">
        <v>16</v>
      </c>
      <c r="J593" s="650">
        <v>516339060826059</v>
      </c>
      <c r="K593" s="244" t="s">
        <v>93</v>
      </c>
      <c r="L593" s="47" t="s">
        <v>94</v>
      </c>
      <c r="M593" s="33"/>
      <c r="N593" s="33" t="s">
        <v>67</v>
      </c>
      <c r="O593" s="33"/>
      <c r="P593" s="47" t="s">
        <v>95</v>
      </c>
      <c r="Q593" s="33" t="s">
        <v>67</v>
      </c>
      <c r="R593" s="33"/>
      <c r="S593" s="136" t="s">
        <v>68</v>
      </c>
      <c r="T593" s="136" t="s">
        <v>26</v>
      </c>
      <c r="U593" s="240" t="s">
        <v>29</v>
      </c>
      <c r="V593" s="240"/>
    </row>
    <row r="594" ht="14.5" spans="1:22">
      <c r="A594" s="649">
        <v>592</v>
      </c>
      <c r="B594" s="28" t="s">
        <v>64</v>
      </c>
      <c r="C594" s="28" t="s">
        <v>203</v>
      </c>
      <c r="D594" s="651">
        <v>6000064568</v>
      </c>
      <c r="E594" s="28">
        <v>3</v>
      </c>
      <c r="F594" s="28">
        <v>3</v>
      </c>
      <c r="G594" s="28">
        <v>0</v>
      </c>
      <c r="H594" s="78">
        <v>46259</v>
      </c>
      <c r="I594" s="94" t="s">
        <v>16</v>
      </c>
      <c r="J594" s="651" t="s">
        <v>363</v>
      </c>
      <c r="K594" s="522" t="s">
        <v>66</v>
      </c>
      <c r="L594" s="44" t="s">
        <v>66</v>
      </c>
      <c r="M594" s="44" t="s">
        <v>66</v>
      </c>
      <c r="N594" s="45" t="s">
        <v>67</v>
      </c>
      <c r="O594" s="45"/>
      <c r="P594" s="45"/>
      <c r="Q594" s="45" t="s">
        <v>67</v>
      </c>
      <c r="R594" s="45"/>
      <c r="S594" s="28" t="s">
        <v>68</v>
      </c>
      <c r="T594" s="28" t="s">
        <v>66</v>
      </c>
      <c r="U594" s="216" t="s">
        <v>66</v>
      </c>
      <c r="V594" s="216"/>
    </row>
    <row r="595" ht="14.5" spans="1:22">
      <c r="A595" s="649">
        <v>593</v>
      </c>
      <c r="B595" s="28" t="s">
        <v>64</v>
      </c>
      <c r="C595" s="28" t="s">
        <v>203</v>
      </c>
      <c r="D595" s="650">
        <v>6000064568</v>
      </c>
      <c r="E595" s="136">
        <v>1</v>
      </c>
      <c r="F595" s="136">
        <v>0</v>
      </c>
      <c r="G595" s="136">
        <v>1</v>
      </c>
      <c r="H595" s="375">
        <v>46259</v>
      </c>
      <c r="I595" s="218" t="s">
        <v>16</v>
      </c>
      <c r="J595" s="650">
        <v>516339060826063</v>
      </c>
      <c r="K595" s="258" t="s">
        <v>75</v>
      </c>
      <c r="L595" s="47" t="s">
        <v>328</v>
      </c>
      <c r="M595" s="33"/>
      <c r="N595" s="33" t="s">
        <v>67</v>
      </c>
      <c r="O595" s="33"/>
      <c r="P595" s="47" t="s">
        <v>77</v>
      </c>
      <c r="Q595" s="33" t="s">
        <v>67</v>
      </c>
      <c r="R595" s="33"/>
      <c r="S595" s="136" t="s">
        <v>68</v>
      </c>
      <c r="T595" s="136" t="s">
        <v>78</v>
      </c>
      <c r="U595" s="240" t="s">
        <v>13</v>
      </c>
      <c r="V595" s="240"/>
    </row>
    <row r="596" ht="15.5" spans="1:22">
      <c r="A596" s="649">
        <v>594</v>
      </c>
      <c r="B596" s="28" t="s">
        <v>64</v>
      </c>
      <c r="C596" s="28" t="s">
        <v>203</v>
      </c>
      <c r="D596" s="651">
        <v>6000043167</v>
      </c>
      <c r="E596" s="28">
        <v>1</v>
      </c>
      <c r="F596" s="28">
        <v>0</v>
      </c>
      <c r="G596" s="28">
        <v>1</v>
      </c>
      <c r="H596" s="78">
        <v>46260</v>
      </c>
      <c r="I596" s="94" t="s">
        <v>14</v>
      </c>
      <c r="J596" s="651">
        <v>516300010861305</v>
      </c>
      <c r="K596" s="656" t="s">
        <v>217</v>
      </c>
      <c r="L596" s="45"/>
      <c r="M596" s="45"/>
      <c r="N596" s="45" t="s">
        <v>67</v>
      </c>
      <c r="O596" s="45"/>
      <c r="P596" s="45"/>
      <c r="Q596" s="45" t="s">
        <v>67</v>
      </c>
      <c r="R596" s="45"/>
      <c r="S596" s="28" t="s">
        <v>68</v>
      </c>
      <c r="T596" s="216" t="s">
        <v>221</v>
      </c>
      <c r="U596" s="216" t="s">
        <v>29</v>
      </c>
      <c r="V596" s="216"/>
    </row>
    <row r="597" ht="14.5" spans="1:22">
      <c r="A597" s="649">
        <v>595</v>
      </c>
      <c r="B597" s="28" t="s">
        <v>64</v>
      </c>
      <c r="C597" s="28" t="s">
        <v>203</v>
      </c>
      <c r="D597" s="650">
        <v>6000043167</v>
      </c>
      <c r="E597" s="136">
        <v>1</v>
      </c>
      <c r="F597" s="136">
        <v>0</v>
      </c>
      <c r="G597" s="136">
        <v>1</v>
      </c>
      <c r="H597" s="375">
        <v>46260</v>
      </c>
      <c r="I597" s="218" t="s">
        <v>14</v>
      </c>
      <c r="J597" s="650">
        <v>516300010861306</v>
      </c>
      <c r="K597" s="258" t="s">
        <v>96</v>
      </c>
      <c r="L597" s="33"/>
      <c r="M597" s="33"/>
      <c r="N597" s="33" t="s">
        <v>67</v>
      </c>
      <c r="O597" s="33"/>
      <c r="P597" s="33"/>
      <c r="Q597" s="33" t="s">
        <v>67</v>
      </c>
      <c r="R597" s="33"/>
      <c r="S597" s="136" t="s">
        <v>68</v>
      </c>
      <c r="T597" s="136" t="s">
        <v>26</v>
      </c>
      <c r="U597" s="240" t="s">
        <v>29</v>
      </c>
      <c r="V597" s="240"/>
    </row>
    <row r="598" ht="14.5" spans="1:22">
      <c r="A598" s="649">
        <v>596</v>
      </c>
      <c r="B598" s="28" t="s">
        <v>64</v>
      </c>
      <c r="C598" s="28" t="s">
        <v>203</v>
      </c>
      <c r="D598" s="651">
        <v>6000043167</v>
      </c>
      <c r="E598" s="28">
        <v>2</v>
      </c>
      <c r="F598" s="28">
        <v>2</v>
      </c>
      <c r="G598" s="28">
        <v>0</v>
      </c>
      <c r="H598" s="78">
        <v>46260</v>
      </c>
      <c r="I598" s="94" t="s">
        <v>14</v>
      </c>
      <c r="J598" s="651" t="s">
        <v>364</v>
      </c>
      <c r="K598" s="522" t="s">
        <v>66</v>
      </c>
      <c r="L598" s="44" t="s">
        <v>66</v>
      </c>
      <c r="M598" s="44" t="s">
        <v>66</v>
      </c>
      <c r="N598" s="45" t="s">
        <v>67</v>
      </c>
      <c r="O598" s="45"/>
      <c r="P598" s="45"/>
      <c r="Q598" s="45" t="s">
        <v>67</v>
      </c>
      <c r="R598" s="45"/>
      <c r="S598" s="28" t="s">
        <v>68</v>
      </c>
      <c r="T598" s="28" t="s">
        <v>66</v>
      </c>
      <c r="U598" s="216" t="s">
        <v>66</v>
      </c>
      <c r="V598" s="216"/>
    </row>
    <row r="599" ht="14.5" spans="1:22">
      <c r="A599" s="649">
        <v>597</v>
      </c>
      <c r="B599" s="28" t="s">
        <v>64</v>
      </c>
      <c r="C599" s="28" t="s">
        <v>171</v>
      </c>
      <c r="D599" s="650">
        <v>6000064568</v>
      </c>
      <c r="E599" s="136">
        <v>10</v>
      </c>
      <c r="F599" s="136">
        <v>10</v>
      </c>
      <c r="G599" s="136">
        <v>0</v>
      </c>
      <c r="H599" s="375">
        <v>46260</v>
      </c>
      <c r="I599" s="218" t="s">
        <v>16</v>
      </c>
      <c r="J599" s="650" t="s">
        <v>365</v>
      </c>
      <c r="K599" s="555" t="s">
        <v>66</v>
      </c>
      <c r="L599" s="47" t="s">
        <v>66</v>
      </c>
      <c r="M599" s="47" t="s">
        <v>66</v>
      </c>
      <c r="N599" s="33" t="s">
        <v>67</v>
      </c>
      <c r="O599" s="33"/>
      <c r="P599" s="33"/>
      <c r="Q599" s="33" t="s">
        <v>67</v>
      </c>
      <c r="R599" s="33"/>
      <c r="S599" s="136" t="s">
        <v>68</v>
      </c>
      <c r="T599" s="136" t="s">
        <v>66</v>
      </c>
      <c r="U599" s="240" t="s">
        <v>66</v>
      </c>
      <c r="V599" s="240"/>
    </row>
    <row r="600" ht="14.5" spans="1:22">
      <c r="A600" s="649">
        <v>598</v>
      </c>
      <c r="B600" s="28" t="s">
        <v>64</v>
      </c>
      <c r="C600" s="28" t="s">
        <v>171</v>
      </c>
      <c r="D600" s="651">
        <v>6000064568</v>
      </c>
      <c r="E600" s="28">
        <v>1</v>
      </c>
      <c r="F600" s="28">
        <v>0</v>
      </c>
      <c r="G600" s="28">
        <v>1</v>
      </c>
      <c r="H600" s="78">
        <v>46260</v>
      </c>
      <c r="I600" s="94" t="s">
        <v>16</v>
      </c>
      <c r="J600" s="651">
        <v>516339060826074</v>
      </c>
      <c r="K600" s="306" t="s">
        <v>340</v>
      </c>
      <c r="L600" s="45"/>
      <c r="M600" s="45"/>
      <c r="N600" s="45" t="s">
        <v>67</v>
      </c>
      <c r="O600" s="45"/>
      <c r="P600" s="45"/>
      <c r="Q600" s="45" t="s">
        <v>67</v>
      </c>
      <c r="R600" s="45"/>
      <c r="S600" s="28" t="s">
        <v>68</v>
      </c>
      <c r="T600" s="28" t="s">
        <v>221</v>
      </c>
      <c r="U600" s="216" t="s">
        <v>29</v>
      </c>
      <c r="V600" s="216"/>
    </row>
    <row r="601" ht="14.5" spans="1:22">
      <c r="A601" s="649">
        <v>599</v>
      </c>
      <c r="B601" s="28" t="s">
        <v>64</v>
      </c>
      <c r="C601" s="28" t="s">
        <v>171</v>
      </c>
      <c r="D601" s="650">
        <v>6000064568</v>
      </c>
      <c r="E601" s="136">
        <v>2</v>
      </c>
      <c r="F601" s="136">
        <v>2</v>
      </c>
      <c r="G601" s="136">
        <v>0</v>
      </c>
      <c r="H601" s="375">
        <v>46260</v>
      </c>
      <c r="I601" s="218" t="s">
        <v>16</v>
      </c>
      <c r="J601" s="650" t="s">
        <v>366</v>
      </c>
      <c r="K601" s="555" t="s">
        <v>66</v>
      </c>
      <c r="L601" s="47" t="s">
        <v>66</v>
      </c>
      <c r="M601" s="47" t="s">
        <v>66</v>
      </c>
      <c r="N601" s="33" t="s">
        <v>67</v>
      </c>
      <c r="O601" s="33"/>
      <c r="P601" s="33"/>
      <c r="Q601" s="33" t="s">
        <v>67</v>
      </c>
      <c r="R601" s="33"/>
      <c r="S601" s="136" t="s">
        <v>68</v>
      </c>
      <c r="T601" s="136" t="s">
        <v>66</v>
      </c>
      <c r="U601" s="240" t="s">
        <v>66</v>
      </c>
      <c r="V601" s="240"/>
    </row>
    <row r="602" ht="14.5" spans="1:22">
      <c r="A602" s="649">
        <v>600</v>
      </c>
      <c r="B602" s="28" t="s">
        <v>64</v>
      </c>
      <c r="C602" s="28" t="s">
        <v>171</v>
      </c>
      <c r="D602" s="651">
        <v>6000064568</v>
      </c>
      <c r="E602" s="28">
        <v>1</v>
      </c>
      <c r="F602" s="28">
        <v>0</v>
      </c>
      <c r="G602" s="28">
        <v>1</v>
      </c>
      <c r="H602" s="78">
        <v>46260</v>
      </c>
      <c r="I602" s="94" t="s">
        <v>16</v>
      </c>
      <c r="J602" s="651">
        <v>516339060826077</v>
      </c>
      <c r="K602" s="258" t="s">
        <v>85</v>
      </c>
      <c r="L602" s="44" t="s">
        <v>86</v>
      </c>
      <c r="M602" s="45"/>
      <c r="N602" s="45" t="s">
        <v>67</v>
      </c>
      <c r="O602" s="45"/>
      <c r="P602" s="44" t="s">
        <v>82</v>
      </c>
      <c r="Q602" s="45" t="s">
        <v>67</v>
      </c>
      <c r="R602" s="45"/>
      <c r="S602" s="28" t="s">
        <v>68</v>
      </c>
      <c r="T602" s="28" t="s">
        <v>78</v>
      </c>
      <c r="U602" s="216" t="s">
        <v>13</v>
      </c>
      <c r="V602" s="216"/>
    </row>
    <row r="603" ht="14.5" spans="1:22">
      <c r="A603" s="649">
        <v>601</v>
      </c>
      <c r="B603" s="28" t="s">
        <v>64</v>
      </c>
      <c r="C603" s="28" t="s">
        <v>171</v>
      </c>
      <c r="D603" s="650">
        <v>6000064568</v>
      </c>
      <c r="E603" s="136">
        <v>4</v>
      </c>
      <c r="F603" s="136">
        <v>4</v>
      </c>
      <c r="G603" s="136">
        <v>0</v>
      </c>
      <c r="H603" s="375">
        <v>46260</v>
      </c>
      <c r="I603" s="218" t="s">
        <v>16</v>
      </c>
      <c r="J603" s="650" t="s">
        <v>367</v>
      </c>
      <c r="K603" s="555" t="s">
        <v>66</v>
      </c>
      <c r="L603" s="47" t="s">
        <v>66</v>
      </c>
      <c r="M603" s="47" t="s">
        <v>66</v>
      </c>
      <c r="N603" s="33" t="s">
        <v>67</v>
      </c>
      <c r="O603" s="33"/>
      <c r="P603" s="33"/>
      <c r="Q603" s="33" t="s">
        <v>67</v>
      </c>
      <c r="R603" s="33"/>
      <c r="S603" s="136" t="s">
        <v>68</v>
      </c>
      <c r="T603" s="136" t="s">
        <v>66</v>
      </c>
      <c r="U603" s="240" t="s">
        <v>66</v>
      </c>
      <c r="V603" s="240"/>
    </row>
    <row r="604" ht="14.5" spans="1:22">
      <c r="A604" s="649">
        <v>602</v>
      </c>
      <c r="B604" s="28" t="s">
        <v>64</v>
      </c>
      <c r="C604" s="28" t="s">
        <v>171</v>
      </c>
      <c r="D604" s="651">
        <v>6000064568</v>
      </c>
      <c r="E604" s="28">
        <v>1</v>
      </c>
      <c r="F604" s="28">
        <v>0</v>
      </c>
      <c r="G604" s="28">
        <v>1</v>
      </c>
      <c r="H604" s="78">
        <v>46260</v>
      </c>
      <c r="I604" s="94" t="s">
        <v>16</v>
      </c>
      <c r="J604" s="651">
        <v>516339060826082</v>
      </c>
      <c r="K604" s="244" t="s">
        <v>368</v>
      </c>
      <c r="L604" s="45"/>
      <c r="M604" s="45"/>
      <c r="N604" s="45" t="s">
        <v>67</v>
      </c>
      <c r="O604" s="45"/>
      <c r="P604" s="45"/>
      <c r="Q604" s="45" t="s">
        <v>67</v>
      </c>
      <c r="R604" s="45"/>
      <c r="S604" s="28" t="s">
        <v>68</v>
      </c>
      <c r="T604" s="28" t="s">
        <v>27</v>
      </c>
      <c r="U604" s="216" t="s">
        <v>29</v>
      </c>
      <c r="V604" s="216"/>
    </row>
    <row r="605" ht="14.5" spans="1:22">
      <c r="A605" s="649">
        <v>603</v>
      </c>
      <c r="B605" s="28" t="s">
        <v>64</v>
      </c>
      <c r="C605" s="28" t="s">
        <v>171</v>
      </c>
      <c r="D605" s="650">
        <v>6000043167</v>
      </c>
      <c r="E605" s="136">
        <v>1</v>
      </c>
      <c r="F605" s="136">
        <v>0</v>
      </c>
      <c r="G605" s="136">
        <v>1</v>
      </c>
      <c r="H605" s="375">
        <v>46261</v>
      </c>
      <c r="I605" s="218" t="s">
        <v>14</v>
      </c>
      <c r="J605" s="650">
        <v>516300010861309</v>
      </c>
      <c r="K605" s="258" t="s">
        <v>75</v>
      </c>
      <c r="L605" s="47" t="s">
        <v>76</v>
      </c>
      <c r="M605" s="33"/>
      <c r="N605" s="33" t="s">
        <v>67</v>
      </c>
      <c r="O605" s="33"/>
      <c r="P605" s="47" t="s">
        <v>77</v>
      </c>
      <c r="Q605" s="33" t="s">
        <v>67</v>
      </c>
      <c r="R605" s="33"/>
      <c r="S605" s="136" t="s">
        <v>68</v>
      </c>
      <c r="T605" s="136" t="s">
        <v>78</v>
      </c>
      <c r="U605" s="240" t="s">
        <v>13</v>
      </c>
      <c r="V605" s="240"/>
    </row>
    <row r="606" ht="14.5" spans="1:22">
      <c r="A606" s="649">
        <v>604</v>
      </c>
      <c r="B606" s="28" t="s">
        <v>64</v>
      </c>
      <c r="C606" s="28" t="s">
        <v>171</v>
      </c>
      <c r="D606" s="651">
        <v>6000043167</v>
      </c>
      <c r="E606" s="28">
        <v>4</v>
      </c>
      <c r="F606" s="28">
        <v>4</v>
      </c>
      <c r="G606" s="28">
        <v>0</v>
      </c>
      <c r="H606" s="78">
        <v>46261</v>
      </c>
      <c r="I606" s="94" t="s">
        <v>14</v>
      </c>
      <c r="J606" s="651" t="s">
        <v>369</v>
      </c>
      <c r="K606" s="522" t="s">
        <v>66</v>
      </c>
      <c r="L606" s="44" t="s">
        <v>66</v>
      </c>
      <c r="M606" s="44" t="s">
        <v>66</v>
      </c>
      <c r="N606" s="45" t="s">
        <v>67</v>
      </c>
      <c r="O606" s="45"/>
      <c r="P606" s="45"/>
      <c r="Q606" s="45" t="s">
        <v>67</v>
      </c>
      <c r="R606" s="45"/>
      <c r="S606" s="28" t="s">
        <v>68</v>
      </c>
      <c r="T606" s="28" t="s">
        <v>66</v>
      </c>
      <c r="U606" s="216" t="s">
        <v>66</v>
      </c>
      <c r="V606" s="216"/>
    </row>
    <row r="607" ht="14.5" spans="1:22">
      <c r="A607" s="649">
        <v>605</v>
      </c>
      <c r="B607" s="28" t="s">
        <v>64</v>
      </c>
      <c r="C607" s="28" t="s">
        <v>171</v>
      </c>
      <c r="D607" s="650">
        <v>6000043167</v>
      </c>
      <c r="E607" s="136">
        <v>1</v>
      </c>
      <c r="F607" s="136">
        <v>0</v>
      </c>
      <c r="G607" s="136">
        <v>1</v>
      </c>
      <c r="H607" s="375">
        <v>46261</v>
      </c>
      <c r="I607" s="218" t="s">
        <v>14</v>
      </c>
      <c r="J607" s="650">
        <v>516300010861314</v>
      </c>
      <c r="K607" s="258" t="s">
        <v>131</v>
      </c>
      <c r="L607" s="33"/>
      <c r="M607" s="33"/>
      <c r="N607" s="33" t="s">
        <v>67</v>
      </c>
      <c r="O607" s="33"/>
      <c r="P607" s="33"/>
      <c r="Q607" s="33" t="s">
        <v>67</v>
      </c>
      <c r="R607" s="33"/>
      <c r="S607" s="136" t="s">
        <v>68</v>
      </c>
      <c r="T607" s="136" t="s">
        <v>27</v>
      </c>
      <c r="U607" s="240" t="s">
        <v>29</v>
      </c>
      <c r="V607" s="240"/>
    </row>
    <row r="608" ht="14.5" spans="1:22">
      <c r="A608" s="649">
        <v>606</v>
      </c>
      <c r="B608" s="28" t="s">
        <v>64</v>
      </c>
      <c r="C608" s="28" t="s">
        <v>171</v>
      </c>
      <c r="D608" s="651">
        <v>6000043167</v>
      </c>
      <c r="E608" s="28">
        <v>1</v>
      </c>
      <c r="F608" s="28">
        <v>0</v>
      </c>
      <c r="G608" s="28">
        <v>1</v>
      </c>
      <c r="H608" s="78">
        <v>46261</v>
      </c>
      <c r="I608" s="94" t="s">
        <v>14</v>
      </c>
      <c r="J608" s="651">
        <v>516300010861315</v>
      </c>
      <c r="K608" s="258" t="s">
        <v>75</v>
      </c>
      <c r="L608" s="44" t="s">
        <v>76</v>
      </c>
      <c r="M608" s="45"/>
      <c r="N608" s="45" t="s">
        <v>67</v>
      </c>
      <c r="O608" s="45"/>
      <c r="P608" s="44" t="s">
        <v>77</v>
      </c>
      <c r="Q608" s="45" t="s">
        <v>67</v>
      </c>
      <c r="R608" s="45"/>
      <c r="S608" s="28" t="s">
        <v>68</v>
      </c>
      <c r="T608" s="28" t="s">
        <v>78</v>
      </c>
      <c r="U608" s="216" t="s">
        <v>13</v>
      </c>
      <c r="V608" s="216"/>
    </row>
    <row r="609" ht="14.5" spans="1:22">
      <c r="A609" s="649">
        <v>607</v>
      </c>
      <c r="B609" s="28" t="s">
        <v>64</v>
      </c>
      <c r="C609" s="28" t="s">
        <v>171</v>
      </c>
      <c r="D609" s="650">
        <v>6000043167</v>
      </c>
      <c r="E609" s="136">
        <v>6</v>
      </c>
      <c r="F609" s="136">
        <v>6</v>
      </c>
      <c r="G609" s="136">
        <v>0</v>
      </c>
      <c r="H609" s="375">
        <v>46261</v>
      </c>
      <c r="I609" s="218" t="s">
        <v>14</v>
      </c>
      <c r="J609" s="650" t="s">
        <v>370</v>
      </c>
      <c r="K609" s="555" t="s">
        <v>66</v>
      </c>
      <c r="L609" s="47" t="s">
        <v>66</v>
      </c>
      <c r="M609" s="47" t="s">
        <v>66</v>
      </c>
      <c r="N609" s="33" t="s">
        <v>67</v>
      </c>
      <c r="O609" s="33"/>
      <c r="P609" s="33"/>
      <c r="Q609" s="33" t="s">
        <v>67</v>
      </c>
      <c r="R609" s="33"/>
      <c r="S609" s="136" t="s">
        <v>68</v>
      </c>
      <c r="T609" s="136" t="s">
        <v>66</v>
      </c>
      <c r="U609" s="240" t="s">
        <v>66</v>
      </c>
      <c r="V609" s="240"/>
    </row>
    <row r="610" ht="14.5" spans="1:22">
      <c r="A610" s="649">
        <v>608</v>
      </c>
      <c r="B610" s="28" t="s">
        <v>64</v>
      </c>
      <c r="C610" s="28" t="s">
        <v>171</v>
      </c>
      <c r="D610" s="651">
        <v>6000043167</v>
      </c>
      <c r="E610" s="28">
        <v>1</v>
      </c>
      <c r="F610" s="28">
        <v>0</v>
      </c>
      <c r="G610" s="28">
        <v>1</v>
      </c>
      <c r="H610" s="78">
        <v>46261</v>
      </c>
      <c r="I610" s="94" t="s">
        <v>14</v>
      </c>
      <c r="J610" s="651">
        <v>516300010861322</v>
      </c>
      <c r="K610" s="258" t="s">
        <v>75</v>
      </c>
      <c r="L610" s="44" t="s">
        <v>76</v>
      </c>
      <c r="M610" s="45"/>
      <c r="N610" s="45" t="s">
        <v>67</v>
      </c>
      <c r="O610" s="45"/>
      <c r="P610" s="44" t="s">
        <v>77</v>
      </c>
      <c r="Q610" s="45" t="s">
        <v>67</v>
      </c>
      <c r="R610" s="45"/>
      <c r="S610" s="28" t="s">
        <v>68</v>
      </c>
      <c r="T610" s="28" t="s">
        <v>78</v>
      </c>
      <c r="U610" s="216" t="s">
        <v>13</v>
      </c>
      <c r="V610" s="216"/>
    </row>
    <row r="611" ht="14.5" spans="1:22">
      <c r="A611" s="649">
        <v>609</v>
      </c>
      <c r="B611" s="28" t="s">
        <v>64</v>
      </c>
      <c r="C611" s="28" t="s">
        <v>171</v>
      </c>
      <c r="D611" s="650">
        <v>6000043167</v>
      </c>
      <c r="E611" s="136">
        <v>2</v>
      </c>
      <c r="F611" s="136">
        <v>2</v>
      </c>
      <c r="G611" s="136">
        <v>0</v>
      </c>
      <c r="H611" s="375">
        <v>46261</v>
      </c>
      <c r="I611" s="218" t="s">
        <v>14</v>
      </c>
      <c r="J611" s="650" t="s">
        <v>371</v>
      </c>
      <c r="K611" s="555" t="s">
        <v>66</v>
      </c>
      <c r="L611" s="47" t="s">
        <v>66</v>
      </c>
      <c r="M611" s="47" t="s">
        <v>66</v>
      </c>
      <c r="N611" s="33" t="s">
        <v>67</v>
      </c>
      <c r="O611" s="33"/>
      <c r="P611" s="33"/>
      <c r="Q611" s="33" t="s">
        <v>67</v>
      </c>
      <c r="R611" s="33"/>
      <c r="S611" s="136" t="s">
        <v>68</v>
      </c>
      <c r="T611" s="136" t="s">
        <v>66</v>
      </c>
      <c r="U611" s="240" t="s">
        <v>66</v>
      </c>
      <c r="V611" s="240"/>
    </row>
    <row r="612" ht="14.5" spans="1:22">
      <c r="A612" s="649">
        <v>610</v>
      </c>
      <c r="B612" s="28" t="s">
        <v>64</v>
      </c>
      <c r="C612" s="28" t="s">
        <v>171</v>
      </c>
      <c r="D612" s="651">
        <v>6000043167</v>
      </c>
      <c r="E612" s="28">
        <v>1</v>
      </c>
      <c r="F612" s="28">
        <v>0</v>
      </c>
      <c r="G612" s="28">
        <v>1</v>
      </c>
      <c r="H612" s="78">
        <v>46261</v>
      </c>
      <c r="I612" s="94" t="s">
        <v>14</v>
      </c>
      <c r="J612" s="651">
        <v>516300010861325</v>
      </c>
      <c r="K612" s="258" t="s">
        <v>131</v>
      </c>
      <c r="L612" s="45"/>
      <c r="M612" s="45"/>
      <c r="N612" s="45" t="s">
        <v>67</v>
      </c>
      <c r="O612" s="45"/>
      <c r="P612" s="45"/>
      <c r="Q612" s="45" t="s">
        <v>67</v>
      </c>
      <c r="R612" s="45"/>
      <c r="S612" s="28" t="s">
        <v>68</v>
      </c>
      <c r="T612" s="28" t="s">
        <v>27</v>
      </c>
      <c r="U612" s="216" t="s">
        <v>29</v>
      </c>
      <c r="V612" s="216"/>
    </row>
    <row r="613" ht="14.5" spans="1:22">
      <c r="A613" s="649">
        <v>611</v>
      </c>
      <c r="B613" s="28" t="s">
        <v>64</v>
      </c>
      <c r="C613" s="28" t="s">
        <v>171</v>
      </c>
      <c r="D613" s="650">
        <v>6000043167</v>
      </c>
      <c r="E613" s="136">
        <v>5</v>
      </c>
      <c r="F613" s="136">
        <v>5</v>
      </c>
      <c r="G613" s="136">
        <v>0</v>
      </c>
      <c r="H613" s="375">
        <v>46261</v>
      </c>
      <c r="I613" s="218" t="s">
        <v>14</v>
      </c>
      <c r="J613" s="650" t="s">
        <v>372</v>
      </c>
      <c r="K613" s="555" t="s">
        <v>66</v>
      </c>
      <c r="L613" s="47" t="s">
        <v>66</v>
      </c>
      <c r="M613" s="47" t="s">
        <v>66</v>
      </c>
      <c r="N613" s="33" t="s">
        <v>67</v>
      </c>
      <c r="O613" s="33"/>
      <c r="P613" s="33"/>
      <c r="Q613" s="33" t="s">
        <v>67</v>
      </c>
      <c r="R613" s="33"/>
      <c r="S613" s="136" t="s">
        <v>68</v>
      </c>
      <c r="T613" s="136" t="s">
        <v>66</v>
      </c>
      <c r="U613" s="240" t="s">
        <v>66</v>
      </c>
      <c r="V613" s="240"/>
    </row>
    <row r="614" ht="14.5" spans="1:22">
      <c r="A614" s="649">
        <v>612</v>
      </c>
      <c r="B614" s="28" t="s">
        <v>64</v>
      </c>
      <c r="C614" s="28" t="s">
        <v>171</v>
      </c>
      <c r="D614" s="651">
        <v>6000043167</v>
      </c>
      <c r="E614" s="28">
        <v>1</v>
      </c>
      <c r="F614" s="28">
        <v>0</v>
      </c>
      <c r="G614" s="28">
        <v>1</v>
      </c>
      <c r="H614" s="78">
        <v>46261</v>
      </c>
      <c r="I614" s="94" t="s">
        <v>14</v>
      </c>
      <c r="J614" s="651">
        <v>516300010861331</v>
      </c>
      <c r="K614" s="258" t="s">
        <v>131</v>
      </c>
      <c r="L614" s="45"/>
      <c r="M614" s="45"/>
      <c r="N614" s="45" t="s">
        <v>67</v>
      </c>
      <c r="O614" s="45"/>
      <c r="P614" s="45"/>
      <c r="Q614" s="45" t="s">
        <v>67</v>
      </c>
      <c r="R614" s="45"/>
      <c r="S614" s="28" t="s">
        <v>68</v>
      </c>
      <c r="T614" s="28" t="s">
        <v>27</v>
      </c>
      <c r="U614" s="216" t="s">
        <v>29</v>
      </c>
      <c r="V614" s="216"/>
    </row>
    <row r="615" ht="14.5" spans="1:22">
      <c r="A615" s="649">
        <v>613</v>
      </c>
      <c r="B615" s="28" t="s">
        <v>64</v>
      </c>
      <c r="C615" s="28" t="s">
        <v>171</v>
      </c>
      <c r="D615" s="650">
        <v>6000043167</v>
      </c>
      <c r="E615" s="136">
        <v>4</v>
      </c>
      <c r="F615" s="136">
        <v>4</v>
      </c>
      <c r="G615" s="136">
        <v>0</v>
      </c>
      <c r="H615" s="375">
        <v>46261</v>
      </c>
      <c r="I615" s="218" t="s">
        <v>14</v>
      </c>
      <c r="J615" s="650" t="s">
        <v>373</v>
      </c>
      <c r="K615" s="555" t="s">
        <v>66</v>
      </c>
      <c r="L615" s="47" t="s">
        <v>66</v>
      </c>
      <c r="M615" s="47" t="s">
        <v>66</v>
      </c>
      <c r="N615" s="33" t="s">
        <v>67</v>
      </c>
      <c r="O615" s="33"/>
      <c r="P615" s="33"/>
      <c r="Q615" s="33" t="s">
        <v>67</v>
      </c>
      <c r="R615" s="33"/>
      <c r="S615" s="136" t="s">
        <v>68</v>
      </c>
      <c r="T615" s="136" t="s">
        <v>66</v>
      </c>
      <c r="U615" s="240" t="s">
        <v>66</v>
      </c>
      <c r="V615" s="240"/>
    </row>
    <row r="616" ht="14.5" spans="1:22">
      <c r="A616" s="649">
        <v>614</v>
      </c>
      <c r="B616" s="28" t="s">
        <v>64</v>
      </c>
      <c r="C616" s="28" t="s">
        <v>240</v>
      </c>
      <c r="D616" s="651">
        <v>6000043167</v>
      </c>
      <c r="E616" s="28">
        <v>1</v>
      </c>
      <c r="F616" s="28">
        <v>0</v>
      </c>
      <c r="G616" s="28">
        <v>1</v>
      </c>
      <c r="H616" s="78">
        <v>46262</v>
      </c>
      <c r="I616" s="94" t="s">
        <v>14</v>
      </c>
      <c r="J616" s="651">
        <v>516300010861336</v>
      </c>
      <c r="K616" s="258" t="s">
        <v>131</v>
      </c>
      <c r="L616" s="45"/>
      <c r="M616" s="45"/>
      <c r="N616" s="45" t="s">
        <v>67</v>
      </c>
      <c r="O616" s="45"/>
      <c r="P616" s="45"/>
      <c r="Q616" s="45" t="s">
        <v>67</v>
      </c>
      <c r="R616" s="45"/>
      <c r="S616" s="28" t="s">
        <v>68</v>
      </c>
      <c r="T616" s="28" t="s">
        <v>27</v>
      </c>
      <c r="U616" s="216" t="s">
        <v>29</v>
      </c>
      <c r="V616" s="216"/>
    </row>
    <row r="617" ht="14.5" spans="1:22">
      <c r="A617" s="649">
        <v>615</v>
      </c>
      <c r="B617" s="28" t="s">
        <v>64</v>
      </c>
      <c r="C617" s="28" t="s">
        <v>240</v>
      </c>
      <c r="D617" s="650">
        <v>6000043167</v>
      </c>
      <c r="E617" s="136">
        <v>1</v>
      </c>
      <c r="F617" s="136">
        <v>1</v>
      </c>
      <c r="G617" s="136">
        <v>0</v>
      </c>
      <c r="H617" s="375">
        <v>46262</v>
      </c>
      <c r="I617" s="218" t="s">
        <v>14</v>
      </c>
      <c r="J617" s="650">
        <v>516300010861337</v>
      </c>
      <c r="K617" s="555" t="s">
        <v>66</v>
      </c>
      <c r="L617" s="47" t="s">
        <v>66</v>
      </c>
      <c r="M617" s="47" t="s">
        <v>66</v>
      </c>
      <c r="N617" s="33" t="s">
        <v>67</v>
      </c>
      <c r="O617" s="33"/>
      <c r="P617" s="33"/>
      <c r="Q617" s="33" t="s">
        <v>67</v>
      </c>
      <c r="R617" s="33"/>
      <c r="S617" s="136" t="s">
        <v>68</v>
      </c>
      <c r="T617" s="136" t="s">
        <v>66</v>
      </c>
      <c r="U617" s="240" t="s">
        <v>66</v>
      </c>
      <c r="V617" s="240"/>
    </row>
    <row r="618" ht="14.5" spans="1:22">
      <c r="A618" s="649">
        <v>616</v>
      </c>
      <c r="B618" s="28" t="s">
        <v>64</v>
      </c>
      <c r="C618" s="28" t="s">
        <v>240</v>
      </c>
      <c r="D618" s="651">
        <v>6000043167</v>
      </c>
      <c r="E618" s="28">
        <v>1</v>
      </c>
      <c r="F618" s="28">
        <v>0</v>
      </c>
      <c r="G618" s="28">
        <v>1</v>
      </c>
      <c r="H618" s="78">
        <v>46262</v>
      </c>
      <c r="I618" s="94" t="s">
        <v>14</v>
      </c>
      <c r="J618" s="651">
        <v>516300010861338</v>
      </c>
      <c r="K618" s="258" t="s">
        <v>75</v>
      </c>
      <c r="L618" s="44" t="s">
        <v>76</v>
      </c>
      <c r="M618" s="45"/>
      <c r="N618" s="45" t="s">
        <v>67</v>
      </c>
      <c r="O618" s="45"/>
      <c r="P618" s="44" t="s">
        <v>77</v>
      </c>
      <c r="Q618" s="45" t="s">
        <v>67</v>
      </c>
      <c r="R618" s="45"/>
      <c r="S618" s="28" t="s">
        <v>68</v>
      </c>
      <c r="T618" s="28" t="s">
        <v>78</v>
      </c>
      <c r="U618" s="216" t="s">
        <v>13</v>
      </c>
      <c r="V618" s="216"/>
    </row>
    <row r="619" ht="14.5" spans="1:22">
      <c r="A619" s="649">
        <v>617</v>
      </c>
      <c r="B619" s="28" t="s">
        <v>64</v>
      </c>
      <c r="C619" s="28" t="s">
        <v>240</v>
      </c>
      <c r="D619" s="650">
        <v>6000043167</v>
      </c>
      <c r="E619" s="136">
        <v>3</v>
      </c>
      <c r="F619" s="136">
        <v>3</v>
      </c>
      <c r="G619" s="136">
        <v>0</v>
      </c>
      <c r="H619" s="375">
        <v>46262</v>
      </c>
      <c r="I619" s="218" t="s">
        <v>14</v>
      </c>
      <c r="J619" s="650" t="s">
        <v>374</v>
      </c>
      <c r="K619" s="555" t="s">
        <v>66</v>
      </c>
      <c r="L619" s="47" t="s">
        <v>66</v>
      </c>
      <c r="M619" s="47" t="s">
        <v>66</v>
      </c>
      <c r="N619" s="33" t="s">
        <v>67</v>
      </c>
      <c r="O619" s="33"/>
      <c r="P619" s="33"/>
      <c r="Q619" s="33" t="s">
        <v>67</v>
      </c>
      <c r="R619" s="33"/>
      <c r="S619" s="136" t="s">
        <v>68</v>
      </c>
      <c r="T619" s="136" t="s">
        <v>66</v>
      </c>
      <c r="U619" s="240" t="s">
        <v>66</v>
      </c>
      <c r="V619" s="240"/>
    </row>
    <row r="620" ht="14.5" spans="1:22">
      <c r="A620" s="649">
        <v>618</v>
      </c>
      <c r="B620" s="28" t="s">
        <v>64</v>
      </c>
      <c r="C620" s="28" t="s">
        <v>240</v>
      </c>
      <c r="D620" s="651">
        <v>6000043167</v>
      </c>
      <c r="E620" s="28">
        <v>1</v>
      </c>
      <c r="F620" s="28">
        <v>0</v>
      </c>
      <c r="G620" s="28">
        <v>1</v>
      </c>
      <c r="H620" s="78">
        <v>46262</v>
      </c>
      <c r="I620" s="94" t="s">
        <v>14</v>
      </c>
      <c r="J620" s="651">
        <v>516300010861342</v>
      </c>
      <c r="K620" s="258" t="s">
        <v>96</v>
      </c>
      <c r="L620" s="45"/>
      <c r="M620" s="45"/>
      <c r="N620" s="45" t="s">
        <v>67</v>
      </c>
      <c r="O620" s="45"/>
      <c r="P620" s="45"/>
      <c r="Q620" s="45" t="s">
        <v>67</v>
      </c>
      <c r="R620" s="45"/>
      <c r="S620" s="28" t="s">
        <v>68</v>
      </c>
      <c r="T620" s="28" t="s">
        <v>26</v>
      </c>
      <c r="U620" s="216" t="s">
        <v>29</v>
      </c>
      <c r="V620" s="216"/>
    </row>
    <row r="621" ht="14.5" spans="1:22">
      <c r="A621" s="649">
        <v>619</v>
      </c>
      <c r="B621" s="28" t="s">
        <v>64</v>
      </c>
      <c r="C621" s="28" t="s">
        <v>240</v>
      </c>
      <c r="D621" s="650">
        <v>6000043167</v>
      </c>
      <c r="E621" s="136">
        <v>1</v>
      </c>
      <c r="F621" s="136">
        <v>1</v>
      </c>
      <c r="G621" s="136">
        <v>0</v>
      </c>
      <c r="H621" s="375">
        <v>46262</v>
      </c>
      <c r="I621" s="218" t="s">
        <v>14</v>
      </c>
      <c r="J621" s="650">
        <v>516300010861343</v>
      </c>
      <c r="K621" s="555" t="s">
        <v>66</v>
      </c>
      <c r="L621" s="47" t="s">
        <v>66</v>
      </c>
      <c r="M621" s="47" t="s">
        <v>66</v>
      </c>
      <c r="N621" s="33" t="s">
        <v>67</v>
      </c>
      <c r="O621" s="33"/>
      <c r="P621" s="33"/>
      <c r="Q621" s="33" t="s">
        <v>67</v>
      </c>
      <c r="R621" s="33"/>
      <c r="S621" s="136" t="s">
        <v>68</v>
      </c>
      <c r="T621" s="136" t="s">
        <v>66</v>
      </c>
      <c r="U621" s="240" t="s">
        <v>66</v>
      </c>
      <c r="V621" s="240"/>
    </row>
    <row r="622" ht="14.5" spans="1:22">
      <c r="A622" s="649">
        <v>620</v>
      </c>
      <c r="B622" s="28" t="s">
        <v>64</v>
      </c>
      <c r="C622" s="28" t="s">
        <v>240</v>
      </c>
      <c r="D622" s="651">
        <v>6000043167</v>
      </c>
      <c r="E622" s="28">
        <v>1</v>
      </c>
      <c r="F622" s="28">
        <v>0</v>
      </c>
      <c r="G622" s="28">
        <v>1</v>
      </c>
      <c r="H622" s="78">
        <v>46262</v>
      </c>
      <c r="I622" s="94" t="s">
        <v>14</v>
      </c>
      <c r="J622" s="651">
        <v>516300010861344</v>
      </c>
      <c r="K622" s="258" t="s">
        <v>75</v>
      </c>
      <c r="L622" s="44" t="s">
        <v>76</v>
      </c>
      <c r="M622" s="45"/>
      <c r="N622" s="45" t="s">
        <v>67</v>
      </c>
      <c r="O622" s="45"/>
      <c r="P622" s="44" t="s">
        <v>77</v>
      </c>
      <c r="Q622" s="45" t="s">
        <v>67</v>
      </c>
      <c r="R622" s="45"/>
      <c r="S622" s="28" t="s">
        <v>68</v>
      </c>
      <c r="T622" s="28" t="s">
        <v>78</v>
      </c>
      <c r="U622" s="216" t="s">
        <v>13</v>
      </c>
      <c r="V622" s="216"/>
    </row>
    <row r="623" ht="14.5" spans="1:22">
      <c r="A623" s="649">
        <v>621</v>
      </c>
      <c r="B623" s="28" t="s">
        <v>64</v>
      </c>
      <c r="C623" s="28" t="s">
        <v>240</v>
      </c>
      <c r="D623" s="650">
        <v>6000043167</v>
      </c>
      <c r="E623" s="136">
        <v>11</v>
      </c>
      <c r="F623" s="136">
        <v>11</v>
      </c>
      <c r="G623" s="136">
        <v>0</v>
      </c>
      <c r="H623" s="375">
        <v>46262</v>
      </c>
      <c r="I623" s="218" t="s">
        <v>14</v>
      </c>
      <c r="J623" s="650" t="s">
        <v>375</v>
      </c>
      <c r="K623" s="555" t="s">
        <v>66</v>
      </c>
      <c r="L623" s="47" t="s">
        <v>66</v>
      </c>
      <c r="M623" s="47" t="s">
        <v>66</v>
      </c>
      <c r="N623" s="33" t="s">
        <v>67</v>
      </c>
      <c r="O623" s="33"/>
      <c r="P623" s="33"/>
      <c r="Q623" s="33" t="s">
        <v>67</v>
      </c>
      <c r="R623" s="33"/>
      <c r="S623" s="136" t="s">
        <v>68</v>
      </c>
      <c r="T623" s="136" t="s">
        <v>66</v>
      </c>
      <c r="U623" s="240" t="s">
        <v>66</v>
      </c>
      <c r="V623" s="240"/>
    </row>
    <row r="624" ht="14.5" spans="1:22">
      <c r="A624" s="649">
        <v>622</v>
      </c>
      <c r="B624" s="28" t="s">
        <v>64</v>
      </c>
      <c r="C624" s="28" t="s">
        <v>203</v>
      </c>
      <c r="D624" s="651">
        <v>6000043167</v>
      </c>
      <c r="E624" s="28">
        <v>1</v>
      </c>
      <c r="F624" s="28">
        <v>1</v>
      </c>
      <c r="G624" s="28">
        <v>0</v>
      </c>
      <c r="H624" s="78">
        <v>46263</v>
      </c>
      <c r="I624" s="94" t="s">
        <v>14</v>
      </c>
      <c r="J624" s="651">
        <v>516300010861356</v>
      </c>
      <c r="K624" s="522" t="s">
        <v>66</v>
      </c>
      <c r="L624" s="44" t="s">
        <v>66</v>
      </c>
      <c r="M624" s="44" t="s">
        <v>66</v>
      </c>
      <c r="N624" s="45" t="s">
        <v>67</v>
      </c>
      <c r="O624" s="45"/>
      <c r="P624" s="45"/>
      <c r="Q624" s="45" t="s">
        <v>67</v>
      </c>
      <c r="R624" s="45"/>
      <c r="S624" s="28" t="s">
        <v>68</v>
      </c>
      <c r="T624" s="28" t="s">
        <v>66</v>
      </c>
      <c r="U624" s="216" t="s">
        <v>66</v>
      </c>
      <c r="V624" s="216"/>
    </row>
    <row r="625" ht="14.5" spans="1:22">
      <c r="A625" s="649">
        <v>623</v>
      </c>
      <c r="B625" s="28" t="s">
        <v>64</v>
      </c>
      <c r="C625" s="28" t="s">
        <v>203</v>
      </c>
      <c r="D625" s="650">
        <v>6000043167</v>
      </c>
      <c r="E625" s="136">
        <v>1</v>
      </c>
      <c r="F625" s="136">
        <v>0</v>
      </c>
      <c r="G625" s="136">
        <v>1</v>
      </c>
      <c r="H625" s="375">
        <v>46263</v>
      </c>
      <c r="I625" s="218" t="s">
        <v>14</v>
      </c>
      <c r="J625" s="650">
        <v>516300010861357</v>
      </c>
      <c r="K625" s="258" t="s">
        <v>85</v>
      </c>
      <c r="L625" s="33"/>
      <c r="M625" s="33"/>
      <c r="N625" s="33" t="s">
        <v>67</v>
      </c>
      <c r="O625" s="33"/>
      <c r="P625" s="33"/>
      <c r="Q625" s="33" t="s">
        <v>67</v>
      </c>
      <c r="R625" s="33"/>
      <c r="S625" s="136" t="s">
        <v>68</v>
      </c>
      <c r="T625" s="136" t="s">
        <v>78</v>
      </c>
      <c r="U625" s="240" t="s">
        <v>13</v>
      </c>
      <c r="V625" s="240"/>
    </row>
    <row r="626" ht="14.5" spans="1:22">
      <c r="A626" s="649">
        <v>624</v>
      </c>
      <c r="B626" s="28" t="s">
        <v>64</v>
      </c>
      <c r="C626" s="28" t="s">
        <v>203</v>
      </c>
      <c r="D626" s="651">
        <v>6000043167</v>
      </c>
      <c r="E626" s="28">
        <v>5</v>
      </c>
      <c r="F626" s="28">
        <v>5</v>
      </c>
      <c r="G626" s="28">
        <v>0</v>
      </c>
      <c r="H626" s="78">
        <v>46263</v>
      </c>
      <c r="I626" s="94" t="s">
        <v>14</v>
      </c>
      <c r="J626" s="651" t="s">
        <v>376</v>
      </c>
      <c r="K626" s="522" t="s">
        <v>66</v>
      </c>
      <c r="L626" s="44" t="s">
        <v>66</v>
      </c>
      <c r="M626" s="44" t="s">
        <v>66</v>
      </c>
      <c r="N626" s="45" t="s">
        <v>67</v>
      </c>
      <c r="O626" s="45"/>
      <c r="P626" s="45"/>
      <c r="Q626" s="45" t="s">
        <v>67</v>
      </c>
      <c r="R626" s="45"/>
      <c r="S626" s="28" t="s">
        <v>68</v>
      </c>
      <c r="T626" s="28" t="s">
        <v>66</v>
      </c>
      <c r="U626" s="216" t="s">
        <v>66</v>
      </c>
      <c r="V626" s="216"/>
    </row>
    <row r="627" ht="14.5" spans="1:22">
      <c r="A627" s="649">
        <v>625</v>
      </c>
      <c r="B627" s="28" t="s">
        <v>64</v>
      </c>
      <c r="C627" s="28" t="s">
        <v>377</v>
      </c>
      <c r="D627" s="650">
        <v>6000043167</v>
      </c>
      <c r="E627" s="136">
        <v>1</v>
      </c>
      <c r="F627" s="136">
        <v>1</v>
      </c>
      <c r="G627" s="136">
        <v>0</v>
      </c>
      <c r="H627" s="375">
        <v>46264</v>
      </c>
      <c r="I627" s="218" t="s">
        <v>14</v>
      </c>
      <c r="J627" s="650">
        <v>516300010861363</v>
      </c>
      <c r="K627" s="555" t="s">
        <v>66</v>
      </c>
      <c r="L627" s="47" t="s">
        <v>66</v>
      </c>
      <c r="M627" s="47" t="s">
        <v>66</v>
      </c>
      <c r="N627" s="33" t="s">
        <v>67</v>
      </c>
      <c r="O627" s="33"/>
      <c r="P627" s="33"/>
      <c r="Q627" s="33" t="s">
        <v>67</v>
      </c>
      <c r="R627" s="33"/>
      <c r="S627" s="136" t="s">
        <v>68</v>
      </c>
      <c r="T627" s="136" t="s">
        <v>66</v>
      </c>
      <c r="U627" s="240" t="s">
        <v>66</v>
      </c>
      <c r="V627" s="240"/>
    </row>
    <row r="628" ht="14.5" spans="1:22">
      <c r="A628" s="649">
        <v>626</v>
      </c>
      <c r="B628" s="28" t="s">
        <v>64</v>
      </c>
      <c r="C628" s="28" t="s">
        <v>377</v>
      </c>
      <c r="D628" s="651">
        <v>6000043167</v>
      </c>
      <c r="E628" s="28">
        <v>1</v>
      </c>
      <c r="F628" s="28">
        <v>0</v>
      </c>
      <c r="G628" s="28">
        <v>1</v>
      </c>
      <c r="H628" s="78">
        <v>46264</v>
      </c>
      <c r="I628" s="94" t="s">
        <v>14</v>
      </c>
      <c r="J628" s="651">
        <v>516300010861364</v>
      </c>
      <c r="K628" s="258" t="s">
        <v>131</v>
      </c>
      <c r="L628" s="45"/>
      <c r="M628" s="45"/>
      <c r="N628" s="45" t="s">
        <v>67</v>
      </c>
      <c r="O628" s="45"/>
      <c r="P628" s="45"/>
      <c r="Q628" s="45" t="s">
        <v>67</v>
      </c>
      <c r="R628" s="45"/>
      <c r="S628" s="28" t="s">
        <v>68</v>
      </c>
      <c r="T628" s="28" t="s">
        <v>27</v>
      </c>
      <c r="U628" s="216" t="s">
        <v>29</v>
      </c>
      <c r="V628" s="216"/>
    </row>
    <row r="629" ht="14.5" spans="1:22">
      <c r="A629" s="649">
        <v>627</v>
      </c>
      <c r="B629" s="28" t="s">
        <v>64</v>
      </c>
      <c r="C629" s="28" t="s">
        <v>377</v>
      </c>
      <c r="D629" s="650">
        <v>6000043167</v>
      </c>
      <c r="E629" s="136">
        <v>12</v>
      </c>
      <c r="F629" s="136">
        <v>12</v>
      </c>
      <c r="G629" s="136">
        <v>0</v>
      </c>
      <c r="H629" s="375">
        <v>46264</v>
      </c>
      <c r="I629" s="218" t="s">
        <v>14</v>
      </c>
      <c r="J629" s="650" t="s">
        <v>378</v>
      </c>
      <c r="K629" s="555" t="s">
        <v>66</v>
      </c>
      <c r="L629" s="47" t="s">
        <v>66</v>
      </c>
      <c r="M629" s="47" t="s">
        <v>66</v>
      </c>
      <c r="N629" s="33" t="s">
        <v>67</v>
      </c>
      <c r="O629" s="33"/>
      <c r="P629" s="33"/>
      <c r="Q629" s="33" t="s">
        <v>67</v>
      </c>
      <c r="R629" s="33"/>
      <c r="S629" s="136" t="s">
        <v>68</v>
      </c>
      <c r="T629" s="136" t="s">
        <v>66</v>
      </c>
      <c r="U629" s="240" t="s">
        <v>66</v>
      </c>
      <c r="V629" s="240"/>
    </row>
    <row r="630" ht="14.5" spans="1:22">
      <c r="A630" s="649">
        <v>628</v>
      </c>
      <c r="B630" s="28" t="s">
        <v>64</v>
      </c>
      <c r="C630" s="28" t="s">
        <v>203</v>
      </c>
      <c r="D630" s="651">
        <v>6000043167</v>
      </c>
      <c r="E630" s="28">
        <v>1</v>
      </c>
      <c r="F630" s="28">
        <v>1</v>
      </c>
      <c r="G630" s="28">
        <v>0</v>
      </c>
      <c r="H630" s="78">
        <v>46265</v>
      </c>
      <c r="I630" s="94" t="s">
        <v>14</v>
      </c>
      <c r="J630" s="651">
        <v>516300010861377</v>
      </c>
      <c r="K630" s="522" t="s">
        <v>66</v>
      </c>
      <c r="L630" s="44" t="s">
        <v>66</v>
      </c>
      <c r="M630" s="44" t="s">
        <v>66</v>
      </c>
      <c r="N630" s="45" t="s">
        <v>67</v>
      </c>
      <c r="O630" s="45"/>
      <c r="P630" s="45"/>
      <c r="Q630" s="45" t="s">
        <v>67</v>
      </c>
      <c r="R630" s="45"/>
      <c r="S630" s="28" t="s">
        <v>68</v>
      </c>
      <c r="T630" s="28" t="s">
        <v>66</v>
      </c>
      <c r="U630" s="216" t="s">
        <v>66</v>
      </c>
      <c r="V630" s="216"/>
    </row>
    <row r="631" ht="14.5" spans="1:22">
      <c r="A631" s="649">
        <v>629</v>
      </c>
      <c r="B631" s="28" t="s">
        <v>64</v>
      </c>
      <c r="C631" s="28" t="s">
        <v>203</v>
      </c>
      <c r="D631" s="650">
        <v>6000043167</v>
      </c>
      <c r="E631" s="136">
        <v>1</v>
      </c>
      <c r="F631" s="136">
        <v>0</v>
      </c>
      <c r="G631" s="136">
        <v>1</v>
      </c>
      <c r="H631" s="375">
        <v>46265</v>
      </c>
      <c r="I631" s="218" t="s">
        <v>14</v>
      </c>
      <c r="J631" s="650">
        <v>516300010861378</v>
      </c>
      <c r="K631" s="555" t="s">
        <v>379</v>
      </c>
      <c r="L631" s="33"/>
      <c r="M631" s="33"/>
      <c r="N631" s="33" t="s">
        <v>67</v>
      </c>
      <c r="O631" s="33"/>
      <c r="P631" s="33"/>
      <c r="Q631" s="33" t="s">
        <v>67</v>
      </c>
      <c r="R631" s="33"/>
      <c r="S631" s="136" t="s">
        <v>68</v>
      </c>
      <c r="T631" s="136" t="s">
        <v>216</v>
      </c>
      <c r="U631" s="240" t="s">
        <v>29</v>
      </c>
      <c r="V631" s="240"/>
    </row>
    <row r="632" ht="14.5" spans="1:22">
      <c r="A632" s="649">
        <v>630</v>
      </c>
      <c r="B632" s="28" t="s">
        <v>64</v>
      </c>
      <c r="C632" s="28" t="s">
        <v>203</v>
      </c>
      <c r="D632" s="651">
        <v>6000043167</v>
      </c>
      <c r="E632" s="28">
        <v>2</v>
      </c>
      <c r="F632" s="28">
        <v>2</v>
      </c>
      <c r="G632" s="28">
        <v>0</v>
      </c>
      <c r="H632" s="78">
        <v>46265</v>
      </c>
      <c r="I632" s="94" t="s">
        <v>14</v>
      </c>
      <c r="J632" s="651" t="s">
        <v>380</v>
      </c>
      <c r="K632" s="522" t="s">
        <v>66</v>
      </c>
      <c r="L632" s="44" t="s">
        <v>66</v>
      </c>
      <c r="M632" s="44" t="s">
        <v>66</v>
      </c>
      <c r="N632" s="45" t="s">
        <v>67</v>
      </c>
      <c r="O632" s="45"/>
      <c r="P632" s="45"/>
      <c r="Q632" s="45" t="s">
        <v>67</v>
      </c>
      <c r="R632" s="45"/>
      <c r="S632" s="28" t="s">
        <v>68</v>
      </c>
      <c r="T632" s="28" t="s">
        <v>66</v>
      </c>
      <c r="U632" s="216" t="s">
        <v>66</v>
      </c>
      <c r="V632" s="216"/>
    </row>
    <row r="633" ht="14.5" spans="1:22">
      <c r="A633" s="649">
        <v>631</v>
      </c>
      <c r="B633" s="28" t="s">
        <v>64</v>
      </c>
      <c r="C633" s="28" t="s">
        <v>203</v>
      </c>
      <c r="D633" s="650">
        <v>6000043167</v>
      </c>
      <c r="E633" s="136">
        <v>1</v>
      </c>
      <c r="F633" s="136">
        <v>0</v>
      </c>
      <c r="G633" s="136">
        <v>1</v>
      </c>
      <c r="H633" s="375">
        <v>46265</v>
      </c>
      <c r="I633" s="218" t="s">
        <v>14</v>
      </c>
      <c r="J633" s="650">
        <v>516300010861381</v>
      </c>
      <c r="K633" s="258" t="s">
        <v>131</v>
      </c>
      <c r="L633" s="33"/>
      <c r="M633" s="33"/>
      <c r="N633" s="33" t="s">
        <v>67</v>
      </c>
      <c r="O633" s="33"/>
      <c r="P633" s="33"/>
      <c r="Q633" s="33" t="s">
        <v>67</v>
      </c>
      <c r="R633" s="33"/>
      <c r="S633" s="136" t="s">
        <v>68</v>
      </c>
      <c r="T633" s="136" t="s">
        <v>27</v>
      </c>
      <c r="U633" s="240" t="s">
        <v>29</v>
      </c>
      <c r="V633" s="240"/>
    </row>
    <row r="634" ht="14.5" spans="1:22">
      <c r="A634" s="649">
        <v>632</v>
      </c>
      <c r="B634" s="28" t="s">
        <v>64</v>
      </c>
      <c r="C634" s="28" t="s">
        <v>203</v>
      </c>
      <c r="D634" s="651">
        <v>6000043167</v>
      </c>
      <c r="E634" s="28">
        <v>3</v>
      </c>
      <c r="F634" s="28">
        <v>3</v>
      </c>
      <c r="G634" s="28">
        <v>0</v>
      </c>
      <c r="H634" s="78">
        <v>46265</v>
      </c>
      <c r="I634" s="94" t="s">
        <v>14</v>
      </c>
      <c r="J634" s="651" t="s">
        <v>381</v>
      </c>
      <c r="K634" s="522" t="s">
        <v>66</v>
      </c>
      <c r="L634" s="44" t="s">
        <v>66</v>
      </c>
      <c r="M634" s="44" t="s">
        <v>66</v>
      </c>
      <c r="N634" s="45" t="s">
        <v>67</v>
      </c>
      <c r="O634" s="45"/>
      <c r="P634" s="45"/>
      <c r="Q634" s="45" t="s">
        <v>67</v>
      </c>
      <c r="R634" s="45"/>
      <c r="S634" s="28" t="s">
        <v>68</v>
      </c>
      <c r="T634" s="28" t="s">
        <v>66</v>
      </c>
      <c r="U634" s="216" t="s">
        <v>66</v>
      </c>
      <c r="V634" s="216"/>
    </row>
    <row r="635" ht="14.5" spans="1:22">
      <c r="A635" s="649">
        <v>633</v>
      </c>
      <c r="B635" s="28" t="s">
        <v>64</v>
      </c>
      <c r="C635" s="28" t="s">
        <v>203</v>
      </c>
      <c r="D635" s="650">
        <v>6000043167</v>
      </c>
      <c r="E635" s="136">
        <v>1</v>
      </c>
      <c r="F635" s="136">
        <v>0</v>
      </c>
      <c r="G635" s="136">
        <v>1</v>
      </c>
      <c r="H635" s="375">
        <v>46265</v>
      </c>
      <c r="I635" s="218" t="s">
        <v>14</v>
      </c>
      <c r="J635" s="650">
        <v>516300010861385</v>
      </c>
      <c r="K635" s="258" t="s">
        <v>270</v>
      </c>
      <c r="L635" s="33"/>
      <c r="M635" s="33"/>
      <c r="N635" s="33" t="s">
        <v>67</v>
      </c>
      <c r="O635" s="33"/>
      <c r="P635" s="33"/>
      <c r="Q635" s="33" t="s">
        <v>67</v>
      </c>
      <c r="R635" s="33"/>
      <c r="S635" s="136" t="s">
        <v>68</v>
      </c>
      <c r="T635" s="136" t="s">
        <v>26</v>
      </c>
      <c r="U635" s="240" t="s">
        <v>29</v>
      </c>
      <c r="V635" s="240"/>
    </row>
    <row r="636" ht="14.5" spans="1:22">
      <c r="A636" s="649">
        <v>634</v>
      </c>
      <c r="B636" s="28" t="s">
        <v>64</v>
      </c>
      <c r="C636" s="28" t="s">
        <v>203</v>
      </c>
      <c r="D636" s="651">
        <v>6000043167</v>
      </c>
      <c r="E636" s="28">
        <v>1</v>
      </c>
      <c r="F636" s="28">
        <v>1</v>
      </c>
      <c r="G636" s="28">
        <v>0</v>
      </c>
      <c r="H636" s="78">
        <v>46265</v>
      </c>
      <c r="I636" s="94" t="s">
        <v>14</v>
      </c>
      <c r="J636" s="651">
        <v>516300010861386</v>
      </c>
      <c r="K636" s="522" t="s">
        <v>66</v>
      </c>
      <c r="L636" s="44" t="s">
        <v>66</v>
      </c>
      <c r="M636" s="44" t="s">
        <v>66</v>
      </c>
      <c r="N636" s="45" t="s">
        <v>67</v>
      </c>
      <c r="O636" s="45"/>
      <c r="P636" s="45"/>
      <c r="Q636" s="45" t="s">
        <v>67</v>
      </c>
      <c r="R636" s="45"/>
      <c r="S636" s="28" t="s">
        <v>68</v>
      </c>
      <c r="T636" s="28" t="s">
        <v>66</v>
      </c>
      <c r="U636" s="216" t="s">
        <v>66</v>
      </c>
      <c r="V636" s="216"/>
    </row>
    <row r="637" ht="14.5" spans="1:22">
      <c r="A637" s="649">
        <v>635</v>
      </c>
      <c r="B637" s="28" t="s">
        <v>64</v>
      </c>
      <c r="C637" s="28" t="s">
        <v>203</v>
      </c>
      <c r="D637" s="650">
        <v>6000043167</v>
      </c>
      <c r="E637" s="136">
        <v>1</v>
      </c>
      <c r="F637" s="136">
        <v>0</v>
      </c>
      <c r="G637" s="136">
        <v>1</v>
      </c>
      <c r="H637" s="375">
        <v>46265</v>
      </c>
      <c r="I637" s="218" t="s">
        <v>14</v>
      </c>
      <c r="J637" s="650">
        <v>516300010861387</v>
      </c>
      <c r="K637" s="244" t="s">
        <v>93</v>
      </c>
      <c r="L637" s="33"/>
      <c r="M637" s="33"/>
      <c r="N637" s="33" t="s">
        <v>67</v>
      </c>
      <c r="O637" s="33"/>
      <c r="P637" s="33"/>
      <c r="Q637" s="33" t="s">
        <v>67</v>
      </c>
      <c r="R637" s="33"/>
      <c r="S637" s="136" t="s">
        <v>68</v>
      </c>
      <c r="T637" s="136" t="s">
        <v>26</v>
      </c>
      <c r="U637" s="240" t="s">
        <v>29</v>
      </c>
      <c r="V637" s="240"/>
    </row>
    <row r="638" ht="14.5" spans="1:22">
      <c r="A638" s="649">
        <v>636</v>
      </c>
      <c r="B638" s="28" t="s">
        <v>64</v>
      </c>
      <c r="C638" s="28" t="s">
        <v>203</v>
      </c>
      <c r="D638" s="651">
        <v>6000043167</v>
      </c>
      <c r="E638" s="28">
        <v>1</v>
      </c>
      <c r="F638" s="28">
        <v>1</v>
      </c>
      <c r="G638" s="28">
        <v>0</v>
      </c>
      <c r="H638" s="78">
        <v>46265</v>
      </c>
      <c r="I638" s="94" t="s">
        <v>14</v>
      </c>
      <c r="J638" s="651">
        <v>516300010861388</v>
      </c>
      <c r="K638" s="522" t="s">
        <v>66</v>
      </c>
      <c r="L638" s="44" t="s">
        <v>66</v>
      </c>
      <c r="M638" s="44" t="s">
        <v>66</v>
      </c>
      <c r="N638" s="45" t="s">
        <v>67</v>
      </c>
      <c r="O638" s="45"/>
      <c r="P638" s="45"/>
      <c r="Q638" s="45" t="s">
        <v>67</v>
      </c>
      <c r="R638" s="45"/>
      <c r="S638" s="28" t="s">
        <v>68</v>
      </c>
      <c r="T638" s="28" t="s">
        <v>66</v>
      </c>
      <c r="U638" s="216" t="s">
        <v>66</v>
      </c>
      <c r="V638" s="216"/>
    </row>
    <row r="639" ht="14.5" spans="1:22">
      <c r="A639" s="649">
        <v>637</v>
      </c>
      <c r="B639" s="28" t="s">
        <v>64</v>
      </c>
      <c r="C639" s="28" t="s">
        <v>203</v>
      </c>
      <c r="D639" s="650">
        <v>6000043167</v>
      </c>
      <c r="E639" s="136">
        <v>1</v>
      </c>
      <c r="F639" s="136">
        <v>0</v>
      </c>
      <c r="G639" s="136">
        <v>1</v>
      </c>
      <c r="H639" s="375">
        <v>46265</v>
      </c>
      <c r="I639" s="218" t="s">
        <v>14</v>
      </c>
      <c r="J639" s="650">
        <v>516300010861389</v>
      </c>
      <c r="K639" s="244" t="s">
        <v>93</v>
      </c>
      <c r="L639" s="33"/>
      <c r="M639" s="33"/>
      <c r="N639" s="33" t="s">
        <v>67</v>
      </c>
      <c r="O639" s="33"/>
      <c r="P639" s="33"/>
      <c r="Q639" s="33" t="s">
        <v>67</v>
      </c>
      <c r="R639" s="33"/>
      <c r="S639" s="136" t="s">
        <v>68</v>
      </c>
      <c r="T639" s="136" t="s">
        <v>26</v>
      </c>
      <c r="U639" s="240" t="s">
        <v>29</v>
      </c>
      <c r="V639" s="240"/>
    </row>
    <row r="640" ht="14.5" spans="1:22">
      <c r="A640" s="649">
        <v>638</v>
      </c>
      <c r="B640" s="28" t="s">
        <v>64</v>
      </c>
      <c r="C640" s="28" t="s">
        <v>203</v>
      </c>
      <c r="D640" s="651">
        <v>6000043167</v>
      </c>
      <c r="E640" s="28">
        <v>2</v>
      </c>
      <c r="F640" s="28">
        <v>2</v>
      </c>
      <c r="G640" s="28">
        <v>0</v>
      </c>
      <c r="H640" s="78">
        <v>46265</v>
      </c>
      <c r="I640" s="94" t="s">
        <v>14</v>
      </c>
      <c r="J640" s="651" t="s">
        <v>382</v>
      </c>
      <c r="K640" s="522" t="s">
        <v>66</v>
      </c>
      <c r="L640" s="44" t="s">
        <v>66</v>
      </c>
      <c r="M640" s="44" t="s">
        <v>66</v>
      </c>
      <c r="N640" s="45" t="s">
        <v>67</v>
      </c>
      <c r="O640" s="45"/>
      <c r="P640" s="45"/>
      <c r="Q640" s="45" t="s">
        <v>67</v>
      </c>
      <c r="R640" s="45"/>
      <c r="S640" s="28" t="s">
        <v>68</v>
      </c>
      <c r="T640" s="28" t="s">
        <v>66</v>
      </c>
      <c r="U640" s="216" t="s">
        <v>66</v>
      </c>
      <c r="V640" s="216"/>
    </row>
    <row r="641" ht="14.5" spans="1:22">
      <c r="A641" s="649">
        <v>639</v>
      </c>
      <c r="B641" s="28" t="s">
        <v>64</v>
      </c>
      <c r="C641" s="28" t="s">
        <v>203</v>
      </c>
      <c r="D641" s="650">
        <v>6000043167</v>
      </c>
      <c r="E641" s="136">
        <v>6</v>
      </c>
      <c r="F641" s="136">
        <v>6</v>
      </c>
      <c r="G641" s="136">
        <v>0</v>
      </c>
      <c r="H641" s="375">
        <v>46266</v>
      </c>
      <c r="I641" s="218" t="s">
        <v>14</v>
      </c>
      <c r="J641" s="650" t="s">
        <v>383</v>
      </c>
      <c r="K641" s="555" t="s">
        <v>66</v>
      </c>
      <c r="L641" s="47" t="s">
        <v>66</v>
      </c>
      <c r="M641" s="47" t="s">
        <v>66</v>
      </c>
      <c r="N641" s="33" t="s">
        <v>67</v>
      </c>
      <c r="O641" s="33"/>
      <c r="P641" s="33"/>
      <c r="Q641" s="33" t="s">
        <v>67</v>
      </c>
      <c r="R641" s="33"/>
      <c r="S641" s="136" t="s">
        <v>68</v>
      </c>
      <c r="T641" s="136" t="s">
        <v>66</v>
      </c>
      <c r="U641" s="240" t="s">
        <v>66</v>
      </c>
      <c r="V641" s="240"/>
    </row>
    <row r="642" ht="14.5" spans="1:22">
      <c r="A642" s="649">
        <v>640</v>
      </c>
      <c r="B642" s="28" t="s">
        <v>64</v>
      </c>
      <c r="C642" s="28" t="s">
        <v>203</v>
      </c>
      <c r="D642" s="651">
        <v>6000043167</v>
      </c>
      <c r="E642" s="28">
        <v>1</v>
      </c>
      <c r="F642" s="28">
        <v>0</v>
      </c>
      <c r="G642" s="28">
        <v>1</v>
      </c>
      <c r="H642" s="78">
        <v>46266</v>
      </c>
      <c r="I642" s="94" t="s">
        <v>14</v>
      </c>
      <c r="J642" s="651">
        <v>516300010861398</v>
      </c>
      <c r="K642" s="258" t="s">
        <v>131</v>
      </c>
      <c r="L642" s="45"/>
      <c r="M642" s="45"/>
      <c r="N642" s="45" t="s">
        <v>67</v>
      </c>
      <c r="O642" s="45"/>
      <c r="P642" s="45"/>
      <c r="Q642" s="45" t="s">
        <v>67</v>
      </c>
      <c r="R642" s="45"/>
      <c r="S642" s="28" t="s">
        <v>68</v>
      </c>
      <c r="T642" s="28" t="s">
        <v>27</v>
      </c>
      <c r="U642" s="216" t="s">
        <v>29</v>
      </c>
      <c r="V642" s="216"/>
    </row>
    <row r="643" ht="14.5" spans="1:22">
      <c r="A643" s="649">
        <v>641</v>
      </c>
      <c r="B643" s="28" t="s">
        <v>64</v>
      </c>
      <c r="C643" s="28" t="s">
        <v>203</v>
      </c>
      <c r="D643" s="650">
        <v>6000043167</v>
      </c>
      <c r="E643" s="136">
        <v>5</v>
      </c>
      <c r="F643" s="136">
        <v>5</v>
      </c>
      <c r="G643" s="136">
        <v>0</v>
      </c>
      <c r="H643" s="375">
        <v>46266</v>
      </c>
      <c r="I643" s="218" t="s">
        <v>14</v>
      </c>
      <c r="J643" s="650" t="s">
        <v>384</v>
      </c>
      <c r="K643" s="555" t="s">
        <v>66</v>
      </c>
      <c r="L643" s="47" t="s">
        <v>66</v>
      </c>
      <c r="M643" s="47" t="s">
        <v>66</v>
      </c>
      <c r="N643" s="33" t="s">
        <v>67</v>
      </c>
      <c r="O643" s="33"/>
      <c r="P643" s="33"/>
      <c r="Q643" s="33" t="s">
        <v>67</v>
      </c>
      <c r="R643" s="33"/>
      <c r="S643" s="136" t="s">
        <v>68</v>
      </c>
      <c r="T643" s="136" t="s">
        <v>66</v>
      </c>
      <c r="U643" s="240" t="s">
        <v>66</v>
      </c>
      <c r="V643" s="240"/>
    </row>
    <row r="644" ht="15.5" spans="1:22">
      <c r="A644" s="649">
        <v>642</v>
      </c>
      <c r="B644" s="28" t="s">
        <v>64</v>
      </c>
      <c r="C644" s="28" t="s">
        <v>203</v>
      </c>
      <c r="D644" s="651">
        <v>6000043167</v>
      </c>
      <c r="E644" s="28">
        <v>1</v>
      </c>
      <c r="F644" s="28">
        <v>0</v>
      </c>
      <c r="G644" s="28">
        <v>1</v>
      </c>
      <c r="H644" s="78">
        <v>46266</v>
      </c>
      <c r="I644" s="94" t="s">
        <v>14</v>
      </c>
      <c r="J644" s="651">
        <v>516300010861404</v>
      </c>
      <c r="K644" s="656" t="s">
        <v>217</v>
      </c>
      <c r="L644" s="45"/>
      <c r="M644" s="45"/>
      <c r="N644" s="45" t="s">
        <v>67</v>
      </c>
      <c r="O644" s="45"/>
      <c r="P644" s="45"/>
      <c r="Q644" s="45" t="s">
        <v>67</v>
      </c>
      <c r="R644" s="45"/>
      <c r="S644" s="28" t="s">
        <v>68</v>
      </c>
      <c r="T644" s="216" t="s">
        <v>221</v>
      </c>
      <c r="U644" s="216" t="s">
        <v>29</v>
      </c>
      <c r="V644" s="216"/>
    </row>
    <row r="645" ht="14.5" spans="1:22">
      <c r="A645" s="649">
        <v>643</v>
      </c>
      <c r="B645" s="28" t="s">
        <v>64</v>
      </c>
      <c r="C645" s="28" t="s">
        <v>203</v>
      </c>
      <c r="D645" s="650">
        <v>6000043167</v>
      </c>
      <c r="E645" s="136">
        <v>10</v>
      </c>
      <c r="F645" s="136">
        <v>10</v>
      </c>
      <c r="G645" s="136">
        <v>0</v>
      </c>
      <c r="H645" s="375">
        <v>46266</v>
      </c>
      <c r="I645" s="218" t="s">
        <v>14</v>
      </c>
      <c r="J645" s="650" t="s">
        <v>385</v>
      </c>
      <c r="K645" s="555" t="s">
        <v>66</v>
      </c>
      <c r="L645" s="47" t="s">
        <v>66</v>
      </c>
      <c r="M645" s="47" t="s">
        <v>66</v>
      </c>
      <c r="N645" s="33" t="s">
        <v>67</v>
      </c>
      <c r="O645" s="33"/>
      <c r="P645" s="33"/>
      <c r="Q645" s="33" t="s">
        <v>67</v>
      </c>
      <c r="R645" s="33"/>
      <c r="S645" s="136" t="s">
        <v>68</v>
      </c>
      <c r="T645" s="136" t="s">
        <v>66</v>
      </c>
      <c r="U645" s="240" t="s">
        <v>66</v>
      </c>
      <c r="V645" s="240"/>
    </row>
    <row r="646" ht="14.5" spans="1:22">
      <c r="A646" s="649">
        <v>644</v>
      </c>
      <c r="B646" s="28" t="s">
        <v>64</v>
      </c>
      <c r="C646" s="28" t="s">
        <v>203</v>
      </c>
      <c r="D646" s="651">
        <v>6000043167</v>
      </c>
      <c r="E646" s="28">
        <v>1</v>
      </c>
      <c r="F646" s="28">
        <v>0</v>
      </c>
      <c r="G646" s="28">
        <v>1</v>
      </c>
      <c r="H646" s="78">
        <v>46266</v>
      </c>
      <c r="I646" s="94" t="s">
        <v>14</v>
      </c>
      <c r="J646" s="651">
        <v>516300010861415</v>
      </c>
      <c r="K646" s="258" t="s">
        <v>125</v>
      </c>
      <c r="L646" s="45"/>
      <c r="M646" s="45"/>
      <c r="N646" s="45" t="s">
        <v>67</v>
      </c>
      <c r="O646" s="45"/>
      <c r="P646" s="45"/>
      <c r="Q646" s="45" t="s">
        <v>67</v>
      </c>
      <c r="R646" s="45"/>
      <c r="S646" s="28" t="s">
        <v>68</v>
      </c>
      <c r="T646" s="28" t="s">
        <v>26</v>
      </c>
      <c r="U646" s="216" t="s">
        <v>29</v>
      </c>
      <c r="V646" s="216"/>
    </row>
    <row r="647" ht="14.5" spans="1:22">
      <c r="A647" s="649">
        <v>645</v>
      </c>
      <c r="B647" s="28" t="s">
        <v>64</v>
      </c>
      <c r="C647" s="28" t="s">
        <v>203</v>
      </c>
      <c r="D647" s="650">
        <v>6000043167</v>
      </c>
      <c r="E647" s="136">
        <v>1</v>
      </c>
      <c r="F647" s="136">
        <v>0</v>
      </c>
      <c r="G647" s="136">
        <v>1</v>
      </c>
      <c r="H647" s="375">
        <v>46266</v>
      </c>
      <c r="I647" s="218" t="s">
        <v>14</v>
      </c>
      <c r="J647" s="650">
        <v>516300010861416</v>
      </c>
      <c r="K647" s="258" t="s">
        <v>131</v>
      </c>
      <c r="L647" s="33"/>
      <c r="M647" s="33"/>
      <c r="N647" s="33" t="s">
        <v>67</v>
      </c>
      <c r="O647" s="33"/>
      <c r="P647" s="33"/>
      <c r="Q647" s="33" t="s">
        <v>67</v>
      </c>
      <c r="R647" s="33"/>
      <c r="S647" s="136" t="s">
        <v>68</v>
      </c>
      <c r="T647" s="136" t="s">
        <v>27</v>
      </c>
      <c r="U647" s="240" t="s">
        <v>29</v>
      </c>
      <c r="V647" s="240"/>
    </row>
    <row r="648" ht="14.5" spans="1:22">
      <c r="A648" s="649">
        <v>646</v>
      </c>
      <c r="B648" s="28" t="s">
        <v>64</v>
      </c>
      <c r="C648" s="28" t="s">
        <v>203</v>
      </c>
      <c r="D648" s="651">
        <v>6000043167</v>
      </c>
      <c r="E648" s="28">
        <v>5</v>
      </c>
      <c r="F648" s="28">
        <v>5</v>
      </c>
      <c r="G648" s="28">
        <v>0</v>
      </c>
      <c r="H648" s="78">
        <v>46266</v>
      </c>
      <c r="I648" s="94" t="s">
        <v>14</v>
      </c>
      <c r="J648" s="651" t="s">
        <v>386</v>
      </c>
      <c r="K648" s="522" t="s">
        <v>66</v>
      </c>
      <c r="L648" s="44" t="s">
        <v>66</v>
      </c>
      <c r="M648" s="44" t="s">
        <v>66</v>
      </c>
      <c r="N648" s="45" t="s">
        <v>67</v>
      </c>
      <c r="O648" s="45"/>
      <c r="P648" s="45"/>
      <c r="Q648" s="45" t="s">
        <v>67</v>
      </c>
      <c r="R648" s="45"/>
      <c r="S648" s="28" t="s">
        <v>68</v>
      </c>
      <c r="T648" s="28" t="s">
        <v>66</v>
      </c>
      <c r="U648" s="216" t="s">
        <v>66</v>
      </c>
      <c r="V648" s="216"/>
    </row>
    <row r="649" ht="14.5" spans="1:22">
      <c r="A649" s="649">
        <v>647</v>
      </c>
      <c r="B649" s="28" t="s">
        <v>64</v>
      </c>
      <c r="C649" s="28" t="s">
        <v>203</v>
      </c>
      <c r="D649" s="650">
        <v>6000043167</v>
      </c>
      <c r="E649" s="136">
        <v>17</v>
      </c>
      <c r="F649" s="136">
        <v>17</v>
      </c>
      <c r="G649" s="136">
        <v>0</v>
      </c>
      <c r="H649" s="375">
        <v>46267</v>
      </c>
      <c r="I649" s="218" t="s">
        <v>14</v>
      </c>
      <c r="J649" s="650" t="s">
        <v>387</v>
      </c>
      <c r="K649" s="555" t="s">
        <v>66</v>
      </c>
      <c r="L649" s="47" t="s">
        <v>66</v>
      </c>
      <c r="M649" s="47" t="s">
        <v>66</v>
      </c>
      <c r="N649" s="33" t="s">
        <v>67</v>
      </c>
      <c r="O649" s="33"/>
      <c r="P649" s="33"/>
      <c r="Q649" s="33" t="s">
        <v>67</v>
      </c>
      <c r="R649" s="33"/>
      <c r="S649" s="136" t="s">
        <v>68</v>
      </c>
      <c r="T649" s="136" t="s">
        <v>66</v>
      </c>
      <c r="U649" s="240" t="s">
        <v>66</v>
      </c>
      <c r="V649" s="240"/>
    </row>
    <row r="650" ht="14.5" spans="1:22">
      <c r="A650" s="649">
        <v>648</v>
      </c>
      <c r="B650" s="28" t="s">
        <v>64</v>
      </c>
      <c r="C650" s="28" t="s">
        <v>203</v>
      </c>
      <c r="D650" s="651">
        <v>6000043167</v>
      </c>
      <c r="E650" s="28">
        <v>1</v>
      </c>
      <c r="F650" s="28">
        <v>0</v>
      </c>
      <c r="G650" s="28">
        <v>1</v>
      </c>
      <c r="H650" s="78">
        <v>46267</v>
      </c>
      <c r="I650" s="94" t="s">
        <v>14</v>
      </c>
      <c r="J650" s="651">
        <v>516300010861439</v>
      </c>
      <c r="K650" s="258" t="s">
        <v>85</v>
      </c>
      <c r="L650" s="45"/>
      <c r="M650" s="45"/>
      <c r="N650" s="45" t="s">
        <v>67</v>
      </c>
      <c r="O650" s="45"/>
      <c r="P650" s="45"/>
      <c r="Q650" s="45" t="s">
        <v>67</v>
      </c>
      <c r="R650" s="45"/>
      <c r="S650" s="28" t="s">
        <v>68</v>
      </c>
      <c r="T650" s="28" t="s">
        <v>78</v>
      </c>
      <c r="U650" s="216" t="s">
        <v>13</v>
      </c>
      <c r="V650" s="216"/>
    </row>
    <row r="651" ht="14.5" spans="1:22">
      <c r="A651" s="649">
        <v>649</v>
      </c>
      <c r="B651" s="28" t="s">
        <v>64</v>
      </c>
      <c r="C651" s="28" t="s">
        <v>203</v>
      </c>
      <c r="D651" s="650">
        <v>6000043167</v>
      </c>
      <c r="E651" s="136">
        <v>5</v>
      </c>
      <c r="F651" s="136">
        <v>5</v>
      </c>
      <c r="G651" s="136">
        <v>0</v>
      </c>
      <c r="H651" s="375">
        <v>46267</v>
      </c>
      <c r="I651" s="218" t="s">
        <v>14</v>
      </c>
      <c r="J651" s="650" t="s">
        <v>388</v>
      </c>
      <c r="K651" s="555" t="s">
        <v>66</v>
      </c>
      <c r="L651" s="47" t="s">
        <v>66</v>
      </c>
      <c r="M651" s="47" t="s">
        <v>66</v>
      </c>
      <c r="N651" s="33" t="s">
        <v>67</v>
      </c>
      <c r="O651" s="33"/>
      <c r="P651" s="33"/>
      <c r="Q651" s="33" t="s">
        <v>67</v>
      </c>
      <c r="R651" s="33"/>
      <c r="S651" s="136" t="s">
        <v>68</v>
      </c>
      <c r="T651" s="136" t="s">
        <v>66</v>
      </c>
      <c r="U651" s="240" t="s">
        <v>66</v>
      </c>
      <c r="V651" s="240"/>
    </row>
    <row r="652" ht="14.5" spans="1:22">
      <c r="A652" s="649">
        <v>650</v>
      </c>
      <c r="B652" s="28" t="s">
        <v>64</v>
      </c>
      <c r="C652" s="28" t="s">
        <v>203</v>
      </c>
      <c r="D652" s="651">
        <v>6000043167</v>
      </c>
      <c r="E652" s="28">
        <v>2</v>
      </c>
      <c r="F652" s="28">
        <v>2</v>
      </c>
      <c r="G652" s="28">
        <v>0</v>
      </c>
      <c r="H652" s="78">
        <v>46267</v>
      </c>
      <c r="I652" s="94" t="s">
        <v>14</v>
      </c>
      <c r="J652" s="651" t="s">
        <v>389</v>
      </c>
      <c r="K652" s="522" t="s">
        <v>66</v>
      </c>
      <c r="L652" s="44" t="s">
        <v>66</v>
      </c>
      <c r="M652" s="44" t="s">
        <v>66</v>
      </c>
      <c r="N652" s="45" t="s">
        <v>67</v>
      </c>
      <c r="O652" s="45"/>
      <c r="P652" s="45"/>
      <c r="Q652" s="45" t="s">
        <v>67</v>
      </c>
      <c r="R652" s="45"/>
      <c r="S652" s="28" t="s">
        <v>68</v>
      </c>
      <c r="T652" s="28" t="s">
        <v>66</v>
      </c>
      <c r="U652" s="216" t="s">
        <v>66</v>
      </c>
      <c r="V652" s="216"/>
    </row>
    <row r="653" ht="14.5" spans="1:22">
      <c r="A653" s="649">
        <v>651</v>
      </c>
      <c r="B653" s="28" t="s">
        <v>64</v>
      </c>
      <c r="C653" s="28" t="s">
        <v>203</v>
      </c>
      <c r="D653" s="650">
        <v>6000043167</v>
      </c>
      <c r="E653" s="136">
        <v>1</v>
      </c>
      <c r="F653" s="136">
        <v>0</v>
      </c>
      <c r="G653" s="136">
        <v>1</v>
      </c>
      <c r="H653" s="375">
        <v>46267</v>
      </c>
      <c r="I653" s="218" t="s">
        <v>14</v>
      </c>
      <c r="J653" s="650">
        <v>516300010961447</v>
      </c>
      <c r="K653" s="258" t="s">
        <v>85</v>
      </c>
      <c r="L653" s="33"/>
      <c r="M653" s="33"/>
      <c r="N653" s="33" t="s">
        <v>67</v>
      </c>
      <c r="O653" s="33"/>
      <c r="P653" s="33"/>
      <c r="Q653" s="33" t="s">
        <v>67</v>
      </c>
      <c r="R653" s="33"/>
      <c r="S653" s="136" t="s">
        <v>68</v>
      </c>
      <c r="T653" s="136" t="s">
        <v>78</v>
      </c>
      <c r="U653" s="240" t="s">
        <v>13</v>
      </c>
      <c r="V653" s="240"/>
    </row>
    <row r="654" ht="14.5" spans="1:22">
      <c r="A654" s="649">
        <v>652</v>
      </c>
      <c r="B654" s="28" t="s">
        <v>64</v>
      </c>
      <c r="C654" s="28" t="s">
        <v>203</v>
      </c>
      <c r="D654" s="651">
        <v>6000043167</v>
      </c>
      <c r="E654" s="28">
        <v>3</v>
      </c>
      <c r="F654" s="28">
        <v>3</v>
      </c>
      <c r="G654" s="28">
        <v>0</v>
      </c>
      <c r="H654" s="78">
        <v>46267</v>
      </c>
      <c r="I654" s="94" t="s">
        <v>14</v>
      </c>
      <c r="J654" s="651" t="s">
        <v>390</v>
      </c>
      <c r="K654" s="522" t="s">
        <v>66</v>
      </c>
      <c r="L654" s="44" t="s">
        <v>66</v>
      </c>
      <c r="M654" s="44" t="s">
        <v>66</v>
      </c>
      <c r="N654" s="45" t="s">
        <v>67</v>
      </c>
      <c r="O654" s="45"/>
      <c r="P654" s="45"/>
      <c r="Q654" s="45" t="s">
        <v>67</v>
      </c>
      <c r="R654" s="45"/>
      <c r="S654" s="28" t="s">
        <v>68</v>
      </c>
      <c r="T654" s="28" t="s">
        <v>66</v>
      </c>
      <c r="U654" s="216" t="s">
        <v>66</v>
      </c>
      <c r="V654" s="216"/>
    </row>
    <row r="655" ht="14.5" spans="1:22">
      <c r="A655" s="649">
        <v>653</v>
      </c>
      <c r="B655" s="28" t="s">
        <v>64</v>
      </c>
      <c r="C655" s="28" t="s">
        <v>203</v>
      </c>
      <c r="D655" s="650">
        <v>6000043167</v>
      </c>
      <c r="E655" s="136">
        <v>1</v>
      </c>
      <c r="F655" s="136">
        <v>0</v>
      </c>
      <c r="G655" s="136">
        <v>1</v>
      </c>
      <c r="H655" s="375">
        <v>46267</v>
      </c>
      <c r="I655" s="218" t="s">
        <v>14</v>
      </c>
      <c r="J655" s="650">
        <v>516300010961451</v>
      </c>
      <c r="K655" s="258" t="s">
        <v>85</v>
      </c>
      <c r="L655" s="33"/>
      <c r="M655" s="33"/>
      <c r="N655" s="33" t="s">
        <v>67</v>
      </c>
      <c r="O655" s="33"/>
      <c r="P655" s="33"/>
      <c r="Q655" s="33" t="s">
        <v>67</v>
      </c>
      <c r="R655" s="33"/>
      <c r="S655" s="136" t="s">
        <v>68</v>
      </c>
      <c r="T655" s="136" t="s">
        <v>78</v>
      </c>
      <c r="U655" s="240" t="s">
        <v>13</v>
      </c>
      <c r="V655" s="240"/>
    </row>
    <row r="656" ht="14.5" spans="1:22">
      <c r="A656" s="649">
        <v>654</v>
      </c>
      <c r="B656" s="28" t="s">
        <v>64</v>
      </c>
      <c r="C656" s="28" t="s">
        <v>203</v>
      </c>
      <c r="D656" s="651">
        <v>6000043167</v>
      </c>
      <c r="E656" s="28">
        <v>2</v>
      </c>
      <c r="F656" s="28">
        <v>2</v>
      </c>
      <c r="G656" s="28">
        <v>0</v>
      </c>
      <c r="H656" s="78">
        <v>46267</v>
      </c>
      <c r="I656" s="94" t="s">
        <v>14</v>
      </c>
      <c r="J656" s="651" t="s">
        <v>391</v>
      </c>
      <c r="K656" s="522" t="s">
        <v>66</v>
      </c>
      <c r="L656" s="44" t="s">
        <v>66</v>
      </c>
      <c r="M656" s="44" t="s">
        <v>66</v>
      </c>
      <c r="N656" s="45" t="s">
        <v>67</v>
      </c>
      <c r="O656" s="45"/>
      <c r="P656" s="45"/>
      <c r="Q656" s="45" t="s">
        <v>67</v>
      </c>
      <c r="R656" s="45"/>
      <c r="S656" s="28" t="s">
        <v>68</v>
      </c>
      <c r="T656" s="28" t="s">
        <v>66</v>
      </c>
      <c r="U656" s="216" t="s">
        <v>66</v>
      </c>
      <c r="V656" s="216"/>
    </row>
    <row r="657" ht="14.5" spans="1:22">
      <c r="A657" s="649">
        <v>655</v>
      </c>
      <c r="B657" s="28" t="s">
        <v>64</v>
      </c>
      <c r="C657" s="28" t="s">
        <v>203</v>
      </c>
      <c r="D657" s="650">
        <v>6000043167</v>
      </c>
      <c r="E657" s="136">
        <v>1</v>
      </c>
      <c r="F657" s="136">
        <v>0</v>
      </c>
      <c r="G657" s="136">
        <v>1</v>
      </c>
      <c r="H657" s="375">
        <v>46267</v>
      </c>
      <c r="I657" s="218" t="s">
        <v>14</v>
      </c>
      <c r="J657" s="650">
        <v>516300010961454</v>
      </c>
      <c r="K657" s="258" t="s">
        <v>75</v>
      </c>
      <c r="L657" s="47" t="s">
        <v>76</v>
      </c>
      <c r="M657" s="33"/>
      <c r="N657" s="33" t="s">
        <v>67</v>
      </c>
      <c r="O657" s="33"/>
      <c r="P657" s="47" t="s">
        <v>77</v>
      </c>
      <c r="Q657" s="33" t="s">
        <v>67</v>
      </c>
      <c r="R657" s="33"/>
      <c r="S657" s="136" t="s">
        <v>68</v>
      </c>
      <c r="T657" s="136" t="s">
        <v>78</v>
      </c>
      <c r="U657" s="240" t="s">
        <v>13</v>
      </c>
      <c r="V657" s="240"/>
    </row>
    <row r="658" ht="14.5" spans="1:22">
      <c r="A658" s="649">
        <v>656</v>
      </c>
      <c r="B658" s="28" t="s">
        <v>64</v>
      </c>
      <c r="C658" s="28" t="s">
        <v>203</v>
      </c>
      <c r="D658" s="651">
        <v>6000043167</v>
      </c>
      <c r="E658" s="28">
        <v>1</v>
      </c>
      <c r="F658" s="28">
        <v>1</v>
      </c>
      <c r="G658" s="28">
        <v>0</v>
      </c>
      <c r="H658" s="78">
        <v>46268</v>
      </c>
      <c r="I658" s="94" t="s">
        <v>14</v>
      </c>
      <c r="J658" s="651">
        <v>516300010961455</v>
      </c>
      <c r="K658" s="522" t="s">
        <v>66</v>
      </c>
      <c r="L658" s="44" t="s">
        <v>66</v>
      </c>
      <c r="M658" s="44" t="s">
        <v>66</v>
      </c>
      <c r="N658" s="45" t="s">
        <v>67</v>
      </c>
      <c r="O658" s="45"/>
      <c r="P658" s="45"/>
      <c r="Q658" s="45" t="s">
        <v>67</v>
      </c>
      <c r="R658" s="45"/>
      <c r="S658" s="28" t="s">
        <v>68</v>
      </c>
      <c r="T658" s="28" t="s">
        <v>66</v>
      </c>
      <c r="U658" s="216" t="s">
        <v>66</v>
      </c>
      <c r="V658" s="216"/>
    </row>
    <row r="659" ht="14.5" spans="1:22">
      <c r="A659" s="649">
        <v>657</v>
      </c>
      <c r="B659" s="28" t="s">
        <v>64</v>
      </c>
      <c r="C659" s="28" t="s">
        <v>203</v>
      </c>
      <c r="D659" s="650">
        <v>6000043167</v>
      </c>
      <c r="E659" s="136">
        <v>1</v>
      </c>
      <c r="F659" s="136">
        <v>0</v>
      </c>
      <c r="G659" s="136">
        <v>1</v>
      </c>
      <c r="H659" s="375">
        <v>46268</v>
      </c>
      <c r="I659" s="218" t="s">
        <v>14</v>
      </c>
      <c r="J659" s="650">
        <v>516300010961456</v>
      </c>
      <c r="K659" s="258" t="s">
        <v>75</v>
      </c>
      <c r="L659" s="47" t="s">
        <v>76</v>
      </c>
      <c r="M659" s="33"/>
      <c r="N659" s="33" t="s">
        <v>67</v>
      </c>
      <c r="O659" s="33"/>
      <c r="P659" s="47" t="s">
        <v>77</v>
      </c>
      <c r="Q659" s="33" t="s">
        <v>67</v>
      </c>
      <c r="R659" s="33"/>
      <c r="S659" s="136" t="s">
        <v>68</v>
      </c>
      <c r="T659" s="136" t="s">
        <v>78</v>
      </c>
      <c r="U659" s="240" t="s">
        <v>13</v>
      </c>
      <c r="V659" s="240"/>
    </row>
    <row r="660" ht="14.5" spans="1:22">
      <c r="A660" s="649">
        <v>658</v>
      </c>
      <c r="B660" s="28" t="s">
        <v>64</v>
      </c>
      <c r="C660" s="28" t="s">
        <v>203</v>
      </c>
      <c r="D660" s="651">
        <v>6000043167</v>
      </c>
      <c r="E660" s="28">
        <v>3</v>
      </c>
      <c r="F660" s="28">
        <v>3</v>
      </c>
      <c r="G660" s="28">
        <v>0</v>
      </c>
      <c r="H660" s="78">
        <v>46268</v>
      </c>
      <c r="I660" s="94" t="s">
        <v>14</v>
      </c>
      <c r="J660" s="651" t="s">
        <v>392</v>
      </c>
      <c r="K660" s="522" t="s">
        <v>66</v>
      </c>
      <c r="L660" s="44" t="s">
        <v>66</v>
      </c>
      <c r="M660" s="44" t="s">
        <v>66</v>
      </c>
      <c r="N660" s="45" t="s">
        <v>67</v>
      </c>
      <c r="O660" s="45"/>
      <c r="P660" s="45"/>
      <c r="Q660" s="45" t="s">
        <v>67</v>
      </c>
      <c r="R660" s="45"/>
      <c r="S660" s="28" t="s">
        <v>68</v>
      </c>
      <c r="T660" s="28" t="s">
        <v>66</v>
      </c>
      <c r="U660" s="216" t="s">
        <v>66</v>
      </c>
      <c r="V660" s="216"/>
    </row>
    <row r="661" ht="14.5" spans="1:22">
      <c r="A661" s="649">
        <v>659</v>
      </c>
      <c r="B661" s="28" t="s">
        <v>64</v>
      </c>
      <c r="C661" s="28" t="s">
        <v>203</v>
      </c>
      <c r="D661" s="650">
        <v>6000063802</v>
      </c>
      <c r="E661" s="136">
        <v>4</v>
      </c>
      <c r="F661" s="136">
        <v>4</v>
      </c>
      <c r="G661" s="136">
        <v>0</v>
      </c>
      <c r="H661" s="375">
        <v>46268</v>
      </c>
      <c r="I661" s="218" t="s">
        <v>19</v>
      </c>
      <c r="J661" s="650" t="s">
        <v>393</v>
      </c>
      <c r="K661" s="555" t="s">
        <v>66</v>
      </c>
      <c r="L661" s="47" t="s">
        <v>66</v>
      </c>
      <c r="M661" s="47" t="s">
        <v>66</v>
      </c>
      <c r="N661" s="33" t="s">
        <v>67</v>
      </c>
      <c r="O661" s="33"/>
      <c r="P661" s="33"/>
      <c r="Q661" s="33" t="s">
        <v>67</v>
      </c>
      <c r="R661" s="33"/>
      <c r="S661" s="136" t="s">
        <v>68</v>
      </c>
      <c r="T661" s="136" t="s">
        <v>66</v>
      </c>
      <c r="U661" s="240" t="s">
        <v>66</v>
      </c>
      <c r="V661" s="240"/>
    </row>
    <row r="662" ht="14.5" spans="1:22">
      <c r="A662" s="649">
        <v>660</v>
      </c>
      <c r="B662" s="28" t="s">
        <v>64</v>
      </c>
      <c r="C662" s="28" t="s">
        <v>203</v>
      </c>
      <c r="D662" s="651">
        <v>6000063802</v>
      </c>
      <c r="E662" s="28">
        <v>1</v>
      </c>
      <c r="F662" s="28">
        <v>0</v>
      </c>
      <c r="G662" s="28">
        <v>1</v>
      </c>
      <c r="H662" s="78">
        <v>46268</v>
      </c>
      <c r="I662" s="94" t="s">
        <v>19</v>
      </c>
      <c r="J662" s="651">
        <v>516343010826035</v>
      </c>
      <c r="K662" s="258" t="s">
        <v>394</v>
      </c>
      <c r="L662" s="45"/>
      <c r="M662" s="45"/>
      <c r="N662" s="45" t="s">
        <v>67</v>
      </c>
      <c r="O662" s="45"/>
      <c r="P662" s="45"/>
      <c r="Q662" s="45" t="s">
        <v>67</v>
      </c>
      <c r="R662" s="45"/>
      <c r="S662" s="28" t="s">
        <v>68</v>
      </c>
      <c r="T662" s="28" t="s">
        <v>72</v>
      </c>
      <c r="U662" s="216" t="s">
        <v>13</v>
      </c>
      <c r="V662" s="216"/>
    </row>
    <row r="663" ht="14.5" spans="1:22">
      <c r="A663" s="649">
        <v>661</v>
      </c>
      <c r="B663" s="28" t="s">
        <v>64</v>
      </c>
      <c r="C663" s="28" t="s">
        <v>203</v>
      </c>
      <c r="D663" s="650">
        <v>6000063802</v>
      </c>
      <c r="E663" s="136">
        <v>5</v>
      </c>
      <c r="F663" s="136">
        <v>5</v>
      </c>
      <c r="G663" s="136">
        <v>0</v>
      </c>
      <c r="H663" s="375">
        <v>46268</v>
      </c>
      <c r="I663" s="218" t="s">
        <v>19</v>
      </c>
      <c r="J663" s="650" t="s">
        <v>395</v>
      </c>
      <c r="K663" s="555" t="s">
        <v>66</v>
      </c>
      <c r="L663" s="47" t="s">
        <v>66</v>
      </c>
      <c r="M663" s="47" t="s">
        <v>66</v>
      </c>
      <c r="N663" s="33" t="s">
        <v>67</v>
      </c>
      <c r="O663" s="33"/>
      <c r="P663" s="33"/>
      <c r="Q663" s="33" t="s">
        <v>67</v>
      </c>
      <c r="R663" s="33"/>
      <c r="S663" s="136" t="s">
        <v>68</v>
      </c>
      <c r="T663" s="136" t="s">
        <v>66</v>
      </c>
      <c r="U663" s="240" t="s">
        <v>66</v>
      </c>
      <c r="V663" s="240"/>
    </row>
    <row r="664" ht="14.5" spans="1:22">
      <c r="A664" s="649">
        <v>662</v>
      </c>
      <c r="B664" s="28" t="s">
        <v>64</v>
      </c>
      <c r="C664" s="28" t="s">
        <v>203</v>
      </c>
      <c r="D664" s="651">
        <v>6000043167</v>
      </c>
      <c r="E664" s="28">
        <v>1</v>
      </c>
      <c r="F664" s="28">
        <v>1</v>
      </c>
      <c r="G664" s="28">
        <v>0</v>
      </c>
      <c r="H664" s="78">
        <v>46269</v>
      </c>
      <c r="I664" s="94" t="s">
        <v>14</v>
      </c>
      <c r="J664" s="651">
        <v>516300010961460</v>
      </c>
      <c r="K664" s="522" t="s">
        <v>66</v>
      </c>
      <c r="L664" s="44" t="s">
        <v>66</v>
      </c>
      <c r="M664" s="44" t="s">
        <v>66</v>
      </c>
      <c r="N664" s="45" t="s">
        <v>67</v>
      </c>
      <c r="O664" s="45"/>
      <c r="P664" s="45"/>
      <c r="Q664" s="45" t="s">
        <v>67</v>
      </c>
      <c r="R664" s="45"/>
      <c r="S664" s="28" t="s">
        <v>68</v>
      </c>
      <c r="T664" s="28" t="s">
        <v>66</v>
      </c>
      <c r="U664" s="216" t="s">
        <v>66</v>
      </c>
      <c r="V664" s="216"/>
    </row>
    <row r="665" ht="14.5" spans="1:22">
      <c r="A665" s="649">
        <v>663</v>
      </c>
      <c r="B665" s="28" t="s">
        <v>64</v>
      </c>
      <c r="C665" s="28" t="s">
        <v>203</v>
      </c>
      <c r="D665" s="650">
        <v>6000064568</v>
      </c>
      <c r="E665" s="136">
        <v>9</v>
      </c>
      <c r="F665" s="136">
        <v>9</v>
      </c>
      <c r="G665" s="136">
        <v>0</v>
      </c>
      <c r="H665" s="375">
        <v>46269</v>
      </c>
      <c r="I665" s="218" t="s">
        <v>16</v>
      </c>
      <c r="J665" s="650" t="s">
        <v>396</v>
      </c>
      <c r="K665" s="555" t="s">
        <v>66</v>
      </c>
      <c r="L665" s="47" t="s">
        <v>66</v>
      </c>
      <c r="M665" s="47" t="s">
        <v>66</v>
      </c>
      <c r="N665" s="33" t="s">
        <v>67</v>
      </c>
      <c r="O665" s="33"/>
      <c r="P665" s="33"/>
      <c r="Q665" s="33" t="s">
        <v>67</v>
      </c>
      <c r="R665" s="33"/>
      <c r="S665" s="136" t="s">
        <v>68</v>
      </c>
      <c r="T665" s="136" t="s">
        <v>66</v>
      </c>
      <c r="U665" s="240" t="s">
        <v>66</v>
      </c>
      <c r="V665" s="240"/>
    </row>
    <row r="666" ht="14.5" spans="1:22">
      <c r="A666" s="649">
        <v>664</v>
      </c>
      <c r="B666" s="28" t="s">
        <v>64</v>
      </c>
      <c r="C666" s="28" t="s">
        <v>203</v>
      </c>
      <c r="D666" s="651">
        <v>6000064568</v>
      </c>
      <c r="E666" s="28">
        <v>1</v>
      </c>
      <c r="F666" s="28">
        <v>0</v>
      </c>
      <c r="G666" s="28">
        <v>1</v>
      </c>
      <c r="H666" s="78">
        <v>46269</v>
      </c>
      <c r="I666" s="94" t="s">
        <v>16</v>
      </c>
      <c r="J666" s="651">
        <v>516339060826092</v>
      </c>
      <c r="K666" s="258" t="s">
        <v>75</v>
      </c>
      <c r="L666" s="44" t="s">
        <v>76</v>
      </c>
      <c r="M666" s="45"/>
      <c r="N666" s="45" t="s">
        <v>67</v>
      </c>
      <c r="O666" s="45"/>
      <c r="P666" s="44" t="s">
        <v>77</v>
      </c>
      <c r="Q666" s="45" t="s">
        <v>67</v>
      </c>
      <c r="R666" s="45"/>
      <c r="S666" s="28" t="s">
        <v>68</v>
      </c>
      <c r="T666" s="28" t="s">
        <v>78</v>
      </c>
      <c r="U666" s="216" t="s">
        <v>13</v>
      </c>
      <c r="V666" s="216"/>
    </row>
    <row r="667" ht="14.5" spans="1:22">
      <c r="A667" s="649">
        <v>665</v>
      </c>
      <c r="B667" s="28" t="s">
        <v>64</v>
      </c>
      <c r="C667" s="28" t="s">
        <v>203</v>
      </c>
      <c r="D667" s="650">
        <v>6000064568</v>
      </c>
      <c r="E667" s="136">
        <v>1</v>
      </c>
      <c r="F667" s="136">
        <v>0</v>
      </c>
      <c r="G667" s="136">
        <v>1</v>
      </c>
      <c r="H667" s="375">
        <v>46269</v>
      </c>
      <c r="I667" s="218" t="s">
        <v>16</v>
      </c>
      <c r="J667" s="650">
        <v>516339060826093</v>
      </c>
      <c r="K667" s="258" t="s">
        <v>254</v>
      </c>
      <c r="L667" s="33"/>
      <c r="M667" s="33"/>
      <c r="N667" s="33" t="s">
        <v>67</v>
      </c>
      <c r="O667" s="33"/>
      <c r="P667" s="33"/>
      <c r="Q667" s="33" t="s">
        <v>67</v>
      </c>
      <c r="R667" s="33"/>
      <c r="S667" s="136" t="s">
        <v>68</v>
      </c>
      <c r="T667" s="136" t="s">
        <v>72</v>
      </c>
      <c r="U667" s="240" t="s">
        <v>13</v>
      </c>
      <c r="V667" s="240"/>
    </row>
    <row r="668" ht="14.5" spans="1:22">
      <c r="A668" s="649">
        <v>666</v>
      </c>
      <c r="B668" s="28" t="s">
        <v>64</v>
      </c>
      <c r="C668" s="28" t="s">
        <v>203</v>
      </c>
      <c r="D668" s="651">
        <v>6000064568</v>
      </c>
      <c r="E668" s="28">
        <v>1</v>
      </c>
      <c r="F668" s="28">
        <v>0</v>
      </c>
      <c r="G668" s="28">
        <v>1</v>
      </c>
      <c r="H668" s="78">
        <v>46269</v>
      </c>
      <c r="I668" s="94" t="s">
        <v>16</v>
      </c>
      <c r="J668" s="651">
        <v>516339060826094</v>
      </c>
      <c r="K668" s="258" t="s">
        <v>75</v>
      </c>
      <c r="L668" s="44" t="s">
        <v>76</v>
      </c>
      <c r="M668" s="45"/>
      <c r="N668" s="45" t="s">
        <v>67</v>
      </c>
      <c r="O668" s="45"/>
      <c r="P668" s="44" t="s">
        <v>77</v>
      </c>
      <c r="Q668" s="45" t="s">
        <v>67</v>
      </c>
      <c r="R668" s="45"/>
      <c r="S668" s="28" t="s">
        <v>68</v>
      </c>
      <c r="T668" s="28" t="s">
        <v>78</v>
      </c>
      <c r="U668" s="216" t="s">
        <v>13</v>
      </c>
      <c r="V668" s="216"/>
    </row>
    <row r="669" ht="14.5" spans="1:22">
      <c r="A669" s="649">
        <v>667</v>
      </c>
      <c r="B669" s="28" t="s">
        <v>64</v>
      </c>
      <c r="C669" s="28" t="s">
        <v>203</v>
      </c>
      <c r="D669" s="650">
        <v>6000064568</v>
      </c>
      <c r="E669" s="136">
        <v>1</v>
      </c>
      <c r="F669" s="136">
        <v>0</v>
      </c>
      <c r="G669" s="136">
        <v>1</v>
      </c>
      <c r="H669" s="375">
        <v>46269</v>
      </c>
      <c r="I669" s="218" t="s">
        <v>16</v>
      </c>
      <c r="J669" s="650">
        <v>516339060826095</v>
      </c>
      <c r="K669" s="258" t="s">
        <v>96</v>
      </c>
      <c r="L669" s="33"/>
      <c r="M669" s="33"/>
      <c r="N669" s="33" t="s">
        <v>67</v>
      </c>
      <c r="O669" s="33"/>
      <c r="P669" s="33"/>
      <c r="Q669" s="33" t="s">
        <v>67</v>
      </c>
      <c r="R669" s="33"/>
      <c r="S669" s="136" t="s">
        <v>68</v>
      </c>
      <c r="T669" s="240" t="s">
        <v>26</v>
      </c>
      <c r="U669" s="240" t="s">
        <v>29</v>
      </c>
      <c r="V669" s="240"/>
    </row>
    <row r="670" ht="14.5" spans="1:22">
      <c r="A670" s="649">
        <v>668</v>
      </c>
      <c r="B670" s="28" t="s">
        <v>64</v>
      </c>
      <c r="C670" s="28" t="s">
        <v>203</v>
      </c>
      <c r="D670" s="651">
        <v>6000064568</v>
      </c>
      <c r="E670" s="28">
        <v>1</v>
      </c>
      <c r="F670" s="28">
        <v>0</v>
      </c>
      <c r="G670" s="28">
        <v>1</v>
      </c>
      <c r="H670" s="78">
        <v>46269</v>
      </c>
      <c r="I670" s="94" t="s">
        <v>16</v>
      </c>
      <c r="J670" s="651">
        <v>516339060826096</v>
      </c>
      <c r="K670" s="258" t="s">
        <v>96</v>
      </c>
      <c r="L670" s="45"/>
      <c r="M670" s="45"/>
      <c r="N670" s="45" t="s">
        <v>67</v>
      </c>
      <c r="O670" s="45"/>
      <c r="P670" s="45"/>
      <c r="Q670" s="45" t="s">
        <v>67</v>
      </c>
      <c r="R670" s="45"/>
      <c r="S670" s="28" t="s">
        <v>68</v>
      </c>
      <c r="T670" s="216" t="s">
        <v>26</v>
      </c>
      <c r="U670" s="216" t="s">
        <v>29</v>
      </c>
      <c r="V670" s="216"/>
    </row>
    <row r="671" ht="14.5" spans="1:22">
      <c r="A671" s="649">
        <v>669</v>
      </c>
      <c r="B671" s="28" t="s">
        <v>64</v>
      </c>
      <c r="C671" s="28" t="s">
        <v>203</v>
      </c>
      <c r="D671" s="650">
        <v>6000064568</v>
      </c>
      <c r="E671" s="136">
        <v>5</v>
      </c>
      <c r="F671" s="136">
        <v>5</v>
      </c>
      <c r="G671" s="136">
        <v>0</v>
      </c>
      <c r="H671" s="375">
        <v>46269</v>
      </c>
      <c r="I671" s="218" t="s">
        <v>16</v>
      </c>
      <c r="J671" s="650" t="s">
        <v>397</v>
      </c>
      <c r="K671" s="555" t="s">
        <v>66</v>
      </c>
      <c r="L671" s="47" t="s">
        <v>66</v>
      </c>
      <c r="M671" s="47" t="s">
        <v>66</v>
      </c>
      <c r="N671" s="33" t="s">
        <v>67</v>
      </c>
      <c r="O671" s="33"/>
      <c r="P671" s="33"/>
      <c r="Q671" s="33" t="s">
        <v>67</v>
      </c>
      <c r="R671" s="33"/>
      <c r="S671" s="136" t="s">
        <v>68</v>
      </c>
      <c r="T671" s="136" t="s">
        <v>66</v>
      </c>
      <c r="U671" s="240" t="s">
        <v>66</v>
      </c>
      <c r="V671" s="240"/>
    </row>
    <row r="672" ht="14.5" spans="1:22">
      <c r="A672" s="649">
        <v>670</v>
      </c>
      <c r="B672" s="28" t="s">
        <v>64</v>
      </c>
      <c r="C672" s="28" t="s">
        <v>203</v>
      </c>
      <c r="D672" s="651">
        <v>6000064568</v>
      </c>
      <c r="E672" s="28">
        <v>1</v>
      </c>
      <c r="F672" s="28">
        <v>0</v>
      </c>
      <c r="G672" s="28">
        <v>1</v>
      </c>
      <c r="H672" s="78">
        <v>46269</v>
      </c>
      <c r="I672" s="94" t="s">
        <v>16</v>
      </c>
      <c r="J672" s="651">
        <v>516339060826102</v>
      </c>
      <c r="K672" s="258" t="s">
        <v>96</v>
      </c>
      <c r="L672" s="45"/>
      <c r="M672" s="45"/>
      <c r="N672" s="45" t="s">
        <v>67</v>
      </c>
      <c r="O672" s="45"/>
      <c r="P672" s="45"/>
      <c r="Q672" s="45" t="s">
        <v>67</v>
      </c>
      <c r="R672" s="45"/>
      <c r="S672" s="28" t="s">
        <v>68</v>
      </c>
      <c r="T672" s="216" t="s">
        <v>26</v>
      </c>
      <c r="U672" s="216" t="s">
        <v>29</v>
      </c>
      <c r="V672" s="216"/>
    </row>
    <row r="673" ht="14.5" spans="1:22">
      <c r="A673" s="649">
        <v>671</v>
      </c>
      <c r="B673" s="28" t="s">
        <v>64</v>
      </c>
      <c r="C673" s="28" t="s">
        <v>203</v>
      </c>
      <c r="D673" s="650">
        <v>6000064568</v>
      </c>
      <c r="E673" s="136">
        <v>1</v>
      </c>
      <c r="F673" s="136">
        <v>0</v>
      </c>
      <c r="G673" s="136">
        <v>1</v>
      </c>
      <c r="H673" s="375">
        <v>46269</v>
      </c>
      <c r="I673" s="218" t="s">
        <v>16</v>
      </c>
      <c r="J673" s="650">
        <v>516339060826103</v>
      </c>
      <c r="K673" s="258" t="s">
        <v>125</v>
      </c>
      <c r="L673" s="33"/>
      <c r="M673" s="33"/>
      <c r="N673" s="33" t="s">
        <v>67</v>
      </c>
      <c r="O673" s="33"/>
      <c r="P673" s="33"/>
      <c r="Q673" s="33" t="s">
        <v>67</v>
      </c>
      <c r="R673" s="33"/>
      <c r="S673" s="136" t="s">
        <v>68</v>
      </c>
      <c r="T673" s="240" t="s">
        <v>26</v>
      </c>
      <c r="U673" s="240" t="s">
        <v>29</v>
      </c>
      <c r="V673" s="240"/>
    </row>
    <row r="674" ht="14.5" spans="1:22">
      <c r="A674" s="649">
        <v>672</v>
      </c>
      <c r="B674" s="28" t="s">
        <v>64</v>
      </c>
      <c r="C674" s="28" t="s">
        <v>203</v>
      </c>
      <c r="D674" s="651">
        <v>6000043167</v>
      </c>
      <c r="E674" s="28">
        <v>2</v>
      </c>
      <c r="F674" s="28">
        <v>2</v>
      </c>
      <c r="G674" s="28">
        <v>0</v>
      </c>
      <c r="H674" s="78">
        <v>46270</v>
      </c>
      <c r="I674" s="94" t="s">
        <v>14</v>
      </c>
      <c r="J674" s="651" t="s">
        <v>398</v>
      </c>
      <c r="K674" s="522" t="s">
        <v>66</v>
      </c>
      <c r="L674" s="44" t="s">
        <v>66</v>
      </c>
      <c r="M674" s="44" t="s">
        <v>66</v>
      </c>
      <c r="N674" s="45" t="s">
        <v>67</v>
      </c>
      <c r="O674" s="45"/>
      <c r="P674" s="45"/>
      <c r="Q674" s="45" t="s">
        <v>67</v>
      </c>
      <c r="R674" s="45"/>
      <c r="S674" s="28" t="s">
        <v>68</v>
      </c>
      <c r="T674" s="28" t="s">
        <v>66</v>
      </c>
      <c r="U674" s="216" t="s">
        <v>66</v>
      </c>
      <c r="V674" s="216"/>
    </row>
    <row r="675" ht="14.5" spans="1:22">
      <c r="A675" s="649">
        <v>673</v>
      </c>
      <c r="B675" s="28" t="s">
        <v>64</v>
      </c>
      <c r="C675" s="28" t="s">
        <v>203</v>
      </c>
      <c r="D675" s="650">
        <v>6000043167</v>
      </c>
      <c r="E675" s="136">
        <v>1</v>
      </c>
      <c r="F675" s="136">
        <v>0</v>
      </c>
      <c r="G675" s="136">
        <v>1</v>
      </c>
      <c r="H675" s="375">
        <v>46270</v>
      </c>
      <c r="I675" s="218" t="s">
        <v>14</v>
      </c>
      <c r="J675" s="650">
        <v>516300010961463</v>
      </c>
      <c r="K675" s="258" t="s">
        <v>75</v>
      </c>
      <c r="L675" s="47" t="s">
        <v>76</v>
      </c>
      <c r="M675" s="33"/>
      <c r="N675" s="33" t="s">
        <v>67</v>
      </c>
      <c r="O675" s="33"/>
      <c r="P675" s="47" t="s">
        <v>77</v>
      </c>
      <c r="Q675" s="33" t="s">
        <v>67</v>
      </c>
      <c r="R675" s="33"/>
      <c r="S675" s="136" t="s">
        <v>68</v>
      </c>
      <c r="T675" s="136" t="s">
        <v>78</v>
      </c>
      <c r="U675" s="240" t="s">
        <v>13</v>
      </c>
      <c r="V675" s="240"/>
    </row>
    <row r="676" ht="14.5" spans="1:22">
      <c r="A676" s="649">
        <v>674</v>
      </c>
      <c r="B676" s="28" t="s">
        <v>64</v>
      </c>
      <c r="C676" s="28" t="s">
        <v>203</v>
      </c>
      <c r="D676" s="651">
        <v>6000043167</v>
      </c>
      <c r="E676" s="28">
        <v>2</v>
      </c>
      <c r="F676" s="28">
        <v>2</v>
      </c>
      <c r="G676" s="28">
        <v>0</v>
      </c>
      <c r="H676" s="78">
        <v>46270</v>
      </c>
      <c r="I676" s="94" t="s">
        <v>14</v>
      </c>
      <c r="J676" s="651" t="s">
        <v>399</v>
      </c>
      <c r="K676" s="522" t="s">
        <v>66</v>
      </c>
      <c r="L676" s="44" t="s">
        <v>66</v>
      </c>
      <c r="M676" s="44" t="s">
        <v>66</v>
      </c>
      <c r="N676" s="45" t="s">
        <v>67</v>
      </c>
      <c r="O676" s="45"/>
      <c r="P676" s="45"/>
      <c r="Q676" s="45" t="s">
        <v>67</v>
      </c>
      <c r="R676" s="45"/>
      <c r="S676" s="28" t="s">
        <v>68</v>
      </c>
      <c r="T676" s="28" t="s">
        <v>66</v>
      </c>
      <c r="U676" s="216" t="s">
        <v>66</v>
      </c>
      <c r="V676" s="216"/>
    </row>
    <row r="677" ht="14.5" spans="1:22">
      <c r="A677" s="649">
        <v>675</v>
      </c>
      <c r="B677" s="28" t="s">
        <v>64</v>
      </c>
      <c r="C677" s="28" t="s">
        <v>203</v>
      </c>
      <c r="D677" s="650">
        <v>6000043167</v>
      </c>
      <c r="E677" s="136">
        <v>1</v>
      </c>
      <c r="F677" s="136">
        <v>0</v>
      </c>
      <c r="G677" s="136">
        <v>1</v>
      </c>
      <c r="H677" s="375">
        <v>46270</v>
      </c>
      <c r="I677" s="218" t="s">
        <v>14</v>
      </c>
      <c r="J677" s="650">
        <v>516300010961466</v>
      </c>
      <c r="K677" s="258" t="s">
        <v>277</v>
      </c>
      <c r="L677" s="33"/>
      <c r="M677" s="33"/>
      <c r="N677" s="33" t="s">
        <v>67</v>
      </c>
      <c r="O677" s="33"/>
      <c r="P677" s="33"/>
      <c r="Q677" s="33" t="s">
        <v>67</v>
      </c>
      <c r="R677" s="33"/>
      <c r="S677" s="136" t="s">
        <v>68</v>
      </c>
      <c r="T677" s="240" t="s">
        <v>78</v>
      </c>
      <c r="U677" s="240" t="s">
        <v>13</v>
      </c>
      <c r="V677" s="240"/>
    </row>
    <row r="678" ht="14.5" spans="1:22">
      <c r="A678" s="649">
        <v>676</v>
      </c>
      <c r="B678" s="28" t="s">
        <v>64</v>
      </c>
      <c r="C678" s="28" t="s">
        <v>203</v>
      </c>
      <c r="D678" s="651">
        <v>6000043167</v>
      </c>
      <c r="E678" s="28">
        <v>1</v>
      </c>
      <c r="F678" s="28">
        <v>1</v>
      </c>
      <c r="G678" s="28">
        <v>0</v>
      </c>
      <c r="H678" s="78">
        <v>46270</v>
      </c>
      <c r="I678" s="94" t="s">
        <v>14</v>
      </c>
      <c r="J678" s="651">
        <v>516300010961467</v>
      </c>
      <c r="K678" s="522" t="s">
        <v>66</v>
      </c>
      <c r="L678" s="44" t="s">
        <v>66</v>
      </c>
      <c r="M678" s="44" t="s">
        <v>66</v>
      </c>
      <c r="N678" s="45" t="s">
        <v>67</v>
      </c>
      <c r="O678" s="45"/>
      <c r="P678" s="45"/>
      <c r="Q678" s="45" t="s">
        <v>67</v>
      </c>
      <c r="R678" s="45"/>
      <c r="S678" s="28" t="s">
        <v>68</v>
      </c>
      <c r="T678" s="28" t="s">
        <v>66</v>
      </c>
      <c r="U678" s="216" t="s">
        <v>66</v>
      </c>
      <c r="V678" s="216"/>
    </row>
    <row r="679" ht="14.5" spans="1:22">
      <c r="A679" s="649">
        <v>677</v>
      </c>
      <c r="B679" s="28" t="s">
        <v>64</v>
      </c>
      <c r="C679" s="28" t="s">
        <v>203</v>
      </c>
      <c r="D679" s="650">
        <v>6000043167</v>
      </c>
      <c r="E679" s="136">
        <v>1</v>
      </c>
      <c r="F679" s="136">
        <v>0</v>
      </c>
      <c r="G679" s="136">
        <v>1</v>
      </c>
      <c r="H679" s="375">
        <v>46270</v>
      </c>
      <c r="I679" s="218" t="s">
        <v>14</v>
      </c>
      <c r="J679" s="650">
        <v>516300010961468</v>
      </c>
      <c r="K679" s="258" t="s">
        <v>85</v>
      </c>
      <c r="L679" s="33"/>
      <c r="M679" s="33"/>
      <c r="N679" s="33" t="s">
        <v>67</v>
      </c>
      <c r="O679" s="33"/>
      <c r="P679" s="33"/>
      <c r="Q679" s="33" t="s">
        <v>67</v>
      </c>
      <c r="R679" s="33"/>
      <c r="S679" s="136" t="s">
        <v>68</v>
      </c>
      <c r="T679" s="136" t="s">
        <v>78</v>
      </c>
      <c r="U679" s="240" t="s">
        <v>13</v>
      </c>
      <c r="V679" s="240"/>
    </row>
    <row r="680" ht="14.5" spans="1:22">
      <c r="A680" s="649">
        <v>678</v>
      </c>
      <c r="B680" s="28" t="s">
        <v>64</v>
      </c>
      <c r="C680" s="28" t="s">
        <v>203</v>
      </c>
      <c r="D680" s="651">
        <v>6000043167</v>
      </c>
      <c r="E680" s="28">
        <v>4</v>
      </c>
      <c r="F680" s="28">
        <v>4</v>
      </c>
      <c r="G680" s="28">
        <v>0</v>
      </c>
      <c r="H680" s="78">
        <v>46270</v>
      </c>
      <c r="I680" s="94" t="s">
        <v>14</v>
      </c>
      <c r="J680" s="651" t="s">
        <v>400</v>
      </c>
      <c r="K680" s="522" t="s">
        <v>66</v>
      </c>
      <c r="L680" s="44" t="s">
        <v>66</v>
      </c>
      <c r="M680" s="44" t="s">
        <v>66</v>
      </c>
      <c r="N680" s="45" t="s">
        <v>67</v>
      </c>
      <c r="O680" s="45"/>
      <c r="P680" s="45"/>
      <c r="Q680" s="45" t="s">
        <v>67</v>
      </c>
      <c r="R680" s="45"/>
      <c r="S680" s="28" t="s">
        <v>68</v>
      </c>
      <c r="T680" s="28" t="s">
        <v>66</v>
      </c>
      <c r="U680" s="216" t="s">
        <v>66</v>
      </c>
      <c r="V680" s="216"/>
    </row>
    <row r="681" ht="14.5" spans="1:22">
      <c r="A681" s="649">
        <v>679</v>
      </c>
      <c r="B681" s="28" t="s">
        <v>64</v>
      </c>
      <c r="C681" s="28" t="s">
        <v>203</v>
      </c>
      <c r="D681" s="650">
        <v>6000043167</v>
      </c>
      <c r="E681" s="136">
        <v>1</v>
      </c>
      <c r="F681" s="136">
        <v>0</v>
      </c>
      <c r="G681" s="136">
        <v>1</v>
      </c>
      <c r="H681" s="375">
        <v>46270</v>
      </c>
      <c r="I681" s="218" t="s">
        <v>14</v>
      </c>
      <c r="J681" s="650">
        <v>516300010961473</v>
      </c>
      <c r="K681" s="258" t="s">
        <v>96</v>
      </c>
      <c r="L681" s="33"/>
      <c r="M681" s="33"/>
      <c r="N681" s="33" t="s">
        <v>67</v>
      </c>
      <c r="O681" s="33"/>
      <c r="P681" s="33"/>
      <c r="Q681" s="33" t="s">
        <v>67</v>
      </c>
      <c r="R681" s="33"/>
      <c r="S681" s="136" t="s">
        <v>68</v>
      </c>
      <c r="T681" s="240" t="s">
        <v>26</v>
      </c>
      <c r="U681" s="240" t="s">
        <v>29</v>
      </c>
      <c r="V681" s="240"/>
    </row>
    <row r="682" ht="14.5" spans="1:22">
      <c r="A682" s="649">
        <v>680</v>
      </c>
      <c r="B682" s="28" t="s">
        <v>64</v>
      </c>
      <c r="C682" s="28" t="s">
        <v>203</v>
      </c>
      <c r="D682" s="651">
        <v>6000043167</v>
      </c>
      <c r="E682" s="28">
        <v>2</v>
      </c>
      <c r="F682" s="28">
        <v>2</v>
      </c>
      <c r="G682" s="28">
        <v>0</v>
      </c>
      <c r="H682" s="78">
        <v>46270</v>
      </c>
      <c r="I682" s="94" t="s">
        <v>14</v>
      </c>
      <c r="J682" s="651" t="s">
        <v>401</v>
      </c>
      <c r="K682" s="522" t="s">
        <v>66</v>
      </c>
      <c r="L682" s="44" t="s">
        <v>66</v>
      </c>
      <c r="M682" s="44" t="s">
        <v>66</v>
      </c>
      <c r="N682" s="45" t="s">
        <v>67</v>
      </c>
      <c r="O682" s="45"/>
      <c r="P682" s="45"/>
      <c r="Q682" s="45" t="s">
        <v>67</v>
      </c>
      <c r="R682" s="45"/>
      <c r="S682" s="28" t="s">
        <v>68</v>
      </c>
      <c r="T682" s="28" t="s">
        <v>66</v>
      </c>
      <c r="U682" s="216" t="s">
        <v>66</v>
      </c>
      <c r="V682" s="216"/>
    </row>
    <row r="683" ht="14.5" spans="1:22">
      <c r="A683" s="649">
        <v>681</v>
      </c>
      <c r="B683" s="28" t="s">
        <v>64</v>
      </c>
      <c r="C683" s="28" t="s">
        <v>203</v>
      </c>
      <c r="D683" s="650">
        <v>6000063802</v>
      </c>
      <c r="E683" s="136">
        <v>3</v>
      </c>
      <c r="F683" s="136">
        <v>3</v>
      </c>
      <c r="G683" s="136">
        <v>0</v>
      </c>
      <c r="H683" s="375">
        <v>46270</v>
      </c>
      <c r="I683" s="218" t="s">
        <v>19</v>
      </c>
      <c r="J683" s="650" t="s">
        <v>402</v>
      </c>
      <c r="K683" s="555" t="s">
        <v>66</v>
      </c>
      <c r="L683" s="47" t="s">
        <v>66</v>
      </c>
      <c r="M683" s="47" t="s">
        <v>66</v>
      </c>
      <c r="N683" s="33" t="s">
        <v>67</v>
      </c>
      <c r="O683" s="33"/>
      <c r="P683" s="33"/>
      <c r="Q683" s="33" t="s">
        <v>67</v>
      </c>
      <c r="R683" s="33"/>
      <c r="S683" s="136" t="s">
        <v>68</v>
      </c>
      <c r="T683" s="136" t="s">
        <v>66</v>
      </c>
      <c r="U683" s="240" t="s">
        <v>66</v>
      </c>
      <c r="V683" s="240"/>
    </row>
    <row r="684" ht="14.5" spans="1:22">
      <c r="A684" s="649">
        <v>682</v>
      </c>
      <c r="B684" s="28" t="s">
        <v>64</v>
      </c>
      <c r="C684" s="28" t="s">
        <v>171</v>
      </c>
      <c r="D684" s="651">
        <v>6000043167</v>
      </c>
      <c r="E684" s="28">
        <v>4</v>
      </c>
      <c r="F684" s="28">
        <v>4</v>
      </c>
      <c r="G684" s="28">
        <v>0</v>
      </c>
      <c r="H684" s="78">
        <v>46272</v>
      </c>
      <c r="I684" s="94" t="s">
        <v>14</v>
      </c>
      <c r="J684" s="651" t="s">
        <v>403</v>
      </c>
      <c r="K684" s="522" t="s">
        <v>66</v>
      </c>
      <c r="L684" s="44" t="s">
        <v>66</v>
      </c>
      <c r="M684" s="44" t="s">
        <v>66</v>
      </c>
      <c r="N684" s="45" t="s">
        <v>67</v>
      </c>
      <c r="O684" s="45"/>
      <c r="P684" s="45"/>
      <c r="Q684" s="45" t="s">
        <v>67</v>
      </c>
      <c r="R684" s="45"/>
      <c r="S684" s="28" t="s">
        <v>68</v>
      </c>
      <c r="T684" s="28" t="s">
        <v>66</v>
      </c>
      <c r="U684" s="216" t="s">
        <v>66</v>
      </c>
      <c r="V684" s="216"/>
    </row>
    <row r="685" ht="14.5" spans="1:22">
      <c r="A685" s="649">
        <v>683</v>
      </c>
      <c r="B685" s="28" t="s">
        <v>64</v>
      </c>
      <c r="C685" s="28" t="s">
        <v>171</v>
      </c>
      <c r="D685" s="650">
        <v>6000043167</v>
      </c>
      <c r="E685" s="136">
        <v>1</v>
      </c>
      <c r="F685" s="136">
        <v>0</v>
      </c>
      <c r="G685" s="136">
        <v>1</v>
      </c>
      <c r="H685" s="375">
        <v>46272</v>
      </c>
      <c r="I685" s="218" t="s">
        <v>14</v>
      </c>
      <c r="J685" s="650">
        <v>516300010961480</v>
      </c>
      <c r="K685" s="258" t="s">
        <v>131</v>
      </c>
      <c r="L685" s="33"/>
      <c r="M685" s="33"/>
      <c r="N685" s="33" t="s">
        <v>67</v>
      </c>
      <c r="O685" s="33"/>
      <c r="P685" s="33"/>
      <c r="Q685" s="33" t="s">
        <v>67</v>
      </c>
      <c r="R685" s="33"/>
      <c r="S685" s="136" t="s">
        <v>68</v>
      </c>
      <c r="T685" s="240" t="s">
        <v>27</v>
      </c>
      <c r="U685" s="240" t="s">
        <v>29</v>
      </c>
      <c r="V685" s="240"/>
    </row>
    <row r="686" ht="14.5" spans="1:22">
      <c r="A686" s="649">
        <v>684</v>
      </c>
      <c r="B686" s="28" t="s">
        <v>64</v>
      </c>
      <c r="C686" s="28" t="s">
        <v>171</v>
      </c>
      <c r="D686" s="651">
        <v>6000043167</v>
      </c>
      <c r="E686" s="28">
        <v>3</v>
      </c>
      <c r="F686" s="28">
        <v>3</v>
      </c>
      <c r="G686" s="28">
        <v>0</v>
      </c>
      <c r="H686" s="78">
        <v>46272</v>
      </c>
      <c r="I686" s="94" t="s">
        <v>14</v>
      </c>
      <c r="J686" s="651" t="s">
        <v>404</v>
      </c>
      <c r="K686" s="522" t="s">
        <v>66</v>
      </c>
      <c r="L686" s="44" t="s">
        <v>66</v>
      </c>
      <c r="M686" s="44" t="s">
        <v>66</v>
      </c>
      <c r="N686" s="45" t="s">
        <v>67</v>
      </c>
      <c r="O686" s="45"/>
      <c r="P686" s="45"/>
      <c r="Q686" s="45" t="s">
        <v>67</v>
      </c>
      <c r="R686" s="45"/>
      <c r="S686" s="28" t="s">
        <v>68</v>
      </c>
      <c r="T686" s="28" t="s">
        <v>66</v>
      </c>
      <c r="U686" s="216" t="s">
        <v>66</v>
      </c>
      <c r="V686" s="216"/>
    </row>
    <row r="687" ht="14.5" spans="1:22">
      <c r="A687" s="649">
        <v>685</v>
      </c>
      <c r="B687" s="28" t="s">
        <v>64</v>
      </c>
      <c r="C687" s="28" t="s">
        <v>171</v>
      </c>
      <c r="D687" s="650">
        <v>6000043167</v>
      </c>
      <c r="E687" s="136">
        <v>1</v>
      </c>
      <c r="F687" s="136">
        <v>0</v>
      </c>
      <c r="G687" s="136">
        <v>1</v>
      </c>
      <c r="H687" s="375">
        <v>46272</v>
      </c>
      <c r="I687" s="218" t="s">
        <v>14</v>
      </c>
      <c r="J687" s="650">
        <v>516300010961484</v>
      </c>
      <c r="K687" s="258" t="s">
        <v>131</v>
      </c>
      <c r="L687" s="33"/>
      <c r="M687" s="33"/>
      <c r="N687" s="33" t="s">
        <v>67</v>
      </c>
      <c r="O687" s="33"/>
      <c r="P687" s="33"/>
      <c r="Q687" s="33" t="s">
        <v>67</v>
      </c>
      <c r="R687" s="33"/>
      <c r="S687" s="136" t="s">
        <v>68</v>
      </c>
      <c r="T687" s="240" t="s">
        <v>27</v>
      </c>
      <c r="U687" s="240" t="s">
        <v>29</v>
      </c>
      <c r="V687" s="240"/>
    </row>
    <row r="688" ht="14.5" spans="1:22">
      <c r="A688" s="649">
        <v>686</v>
      </c>
      <c r="B688" s="28" t="s">
        <v>64</v>
      </c>
      <c r="C688" s="28" t="s">
        <v>171</v>
      </c>
      <c r="D688" s="651">
        <v>6000043167</v>
      </c>
      <c r="E688" s="28">
        <v>1</v>
      </c>
      <c r="F688" s="28">
        <v>1</v>
      </c>
      <c r="G688" s="28">
        <v>0</v>
      </c>
      <c r="H688" s="78">
        <v>46272</v>
      </c>
      <c r="I688" s="94" t="s">
        <v>14</v>
      </c>
      <c r="J688" s="651">
        <v>516300010961485</v>
      </c>
      <c r="K688" s="522" t="s">
        <v>66</v>
      </c>
      <c r="L688" s="44" t="s">
        <v>66</v>
      </c>
      <c r="M688" s="44" t="s">
        <v>66</v>
      </c>
      <c r="N688" s="45" t="s">
        <v>67</v>
      </c>
      <c r="O688" s="45"/>
      <c r="P688" s="45"/>
      <c r="Q688" s="45" t="s">
        <v>67</v>
      </c>
      <c r="R688" s="45"/>
      <c r="S688" s="28" t="s">
        <v>68</v>
      </c>
      <c r="T688" s="28" t="s">
        <v>66</v>
      </c>
      <c r="U688" s="216" t="s">
        <v>66</v>
      </c>
      <c r="V688" s="216"/>
    </row>
    <row r="689" ht="14.5" spans="1:22">
      <c r="A689" s="649">
        <v>687</v>
      </c>
      <c r="B689" s="28" t="s">
        <v>64</v>
      </c>
      <c r="C689" s="28" t="s">
        <v>171</v>
      </c>
      <c r="D689" s="650">
        <v>6000043167</v>
      </c>
      <c r="E689" s="136">
        <v>1</v>
      </c>
      <c r="F689" s="136">
        <v>0</v>
      </c>
      <c r="G689" s="136">
        <v>1</v>
      </c>
      <c r="H689" s="375">
        <v>46272</v>
      </c>
      <c r="I689" s="218" t="s">
        <v>14</v>
      </c>
      <c r="J689" s="650">
        <v>516300010961486</v>
      </c>
      <c r="K689" s="258" t="s">
        <v>75</v>
      </c>
      <c r="L689" s="47" t="s">
        <v>76</v>
      </c>
      <c r="M689" s="33"/>
      <c r="N689" s="33" t="s">
        <v>67</v>
      </c>
      <c r="O689" s="33"/>
      <c r="P689" s="47" t="s">
        <v>77</v>
      </c>
      <c r="Q689" s="33" t="s">
        <v>67</v>
      </c>
      <c r="R689" s="33"/>
      <c r="S689" s="136" t="s">
        <v>68</v>
      </c>
      <c r="T689" s="136" t="s">
        <v>78</v>
      </c>
      <c r="U689" s="240" t="s">
        <v>13</v>
      </c>
      <c r="V689" s="240"/>
    </row>
    <row r="690" ht="14.5" spans="1:22">
      <c r="A690" s="649">
        <v>688</v>
      </c>
      <c r="B690" s="28" t="s">
        <v>64</v>
      </c>
      <c r="C690" s="28" t="s">
        <v>171</v>
      </c>
      <c r="D690" s="651">
        <v>6000043167</v>
      </c>
      <c r="E690" s="28">
        <v>1</v>
      </c>
      <c r="F690" s="28">
        <v>0</v>
      </c>
      <c r="G690" s="28">
        <v>1</v>
      </c>
      <c r="H690" s="78">
        <v>46272</v>
      </c>
      <c r="I690" s="94" t="s">
        <v>14</v>
      </c>
      <c r="J690" s="651">
        <v>516300010961487</v>
      </c>
      <c r="K690" s="258" t="s">
        <v>277</v>
      </c>
      <c r="L690" s="45"/>
      <c r="M690" s="45"/>
      <c r="N690" s="45" t="s">
        <v>67</v>
      </c>
      <c r="O690" s="45"/>
      <c r="P690" s="45"/>
      <c r="Q690" s="45" t="s">
        <v>67</v>
      </c>
      <c r="R690" s="45"/>
      <c r="S690" s="28" t="s">
        <v>68</v>
      </c>
      <c r="T690" s="216" t="s">
        <v>78</v>
      </c>
      <c r="U690" s="216" t="s">
        <v>13</v>
      </c>
      <c r="V690" s="216"/>
    </row>
    <row r="691" ht="14.5" spans="1:22">
      <c r="A691" s="649">
        <v>689</v>
      </c>
      <c r="B691" s="28" t="s">
        <v>64</v>
      </c>
      <c r="C691" s="28" t="s">
        <v>171</v>
      </c>
      <c r="D691" s="650">
        <v>6000043167</v>
      </c>
      <c r="E691" s="136">
        <v>1</v>
      </c>
      <c r="F691" s="136">
        <v>0</v>
      </c>
      <c r="G691" s="136">
        <v>1</v>
      </c>
      <c r="H691" s="375">
        <v>46272</v>
      </c>
      <c r="I691" s="218" t="s">
        <v>14</v>
      </c>
      <c r="J691" s="650">
        <v>516300010961488</v>
      </c>
      <c r="K691" s="258" t="s">
        <v>96</v>
      </c>
      <c r="L691" s="33"/>
      <c r="M691" s="33"/>
      <c r="N691" s="33" t="s">
        <v>67</v>
      </c>
      <c r="O691" s="33"/>
      <c r="P691" s="33"/>
      <c r="Q691" s="33" t="s">
        <v>67</v>
      </c>
      <c r="R691" s="33"/>
      <c r="S691" s="136" t="s">
        <v>68</v>
      </c>
      <c r="T691" s="240" t="s">
        <v>26</v>
      </c>
      <c r="U691" s="240" t="s">
        <v>29</v>
      </c>
      <c r="V691" s="240"/>
    </row>
    <row r="692" ht="14.5" spans="1:22">
      <c r="A692" s="649">
        <v>690</v>
      </c>
      <c r="B692" s="28" t="s">
        <v>64</v>
      </c>
      <c r="C692" s="28" t="s">
        <v>171</v>
      </c>
      <c r="D692" s="651">
        <v>6000043167</v>
      </c>
      <c r="E692" s="28">
        <v>9</v>
      </c>
      <c r="F692" s="28">
        <v>9</v>
      </c>
      <c r="G692" s="28">
        <v>0</v>
      </c>
      <c r="H692" s="78">
        <v>46272</v>
      </c>
      <c r="I692" s="94" t="s">
        <v>14</v>
      </c>
      <c r="J692" s="651" t="s">
        <v>405</v>
      </c>
      <c r="K692" s="522" t="s">
        <v>66</v>
      </c>
      <c r="L692" s="44" t="s">
        <v>66</v>
      </c>
      <c r="M692" s="44" t="s">
        <v>66</v>
      </c>
      <c r="N692" s="45" t="s">
        <v>67</v>
      </c>
      <c r="O692" s="45"/>
      <c r="P692" s="45"/>
      <c r="Q692" s="45" t="s">
        <v>67</v>
      </c>
      <c r="R692" s="45"/>
      <c r="S692" s="28" t="s">
        <v>68</v>
      </c>
      <c r="T692" s="28" t="s">
        <v>66</v>
      </c>
      <c r="U692" s="216" t="s">
        <v>66</v>
      </c>
      <c r="V692" s="216"/>
    </row>
    <row r="693" ht="14.5" spans="1:22">
      <c r="A693" s="649">
        <v>691</v>
      </c>
      <c r="B693" s="28" t="s">
        <v>64</v>
      </c>
      <c r="C693" s="28" t="s">
        <v>171</v>
      </c>
      <c r="D693" s="650">
        <v>6000043167</v>
      </c>
      <c r="E693" s="136">
        <v>1</v>
      </c>
      <c r="F693" s="136">
        <v>0</v>
      </c>
      <c r="G693" s="136">
        <v>1</v>
      </c>
      <c r="H693" s="375">
        <v>46272</v>
      </c>
      <c r="I693" s="218" t="s">
        <v>14</v>
      </c>
      <c r="J693" s="650">
        <v>516300010961498</v>
      </c>
      <c r="K693" s="258" t="s">
        <v>131</v>
      </c>
      <c r="L693" s="33"/>
      <c r="M693" s="33"/>
      <c r="N693" s="33" t="s">
        <v>67</v>
      </c>
      <c r="O693" s="33"/>
      <c r="P693" s="33"/>
      <c r="Q693" s="33" t="s">
        <v>67</v>
      </c>
      <c r="R693" s="33"/>
      <c r="S693" s="136" t="s">
        <v>68</v>
      </c>
      <c r="T693" s="240" t="s">
        <v>27</v>
      </c>
      <c r="U693" s="240" t="s">
        <v>29</v>
      </c>
      <c r="V693" s="240"/>
    </row>
    <row r="694" ht="14.5" spans="1:22">
      <c r="A694" s="649">
        <v>692</v>
      </c>
      <c r="B694" s="28" t="s">
        <v>64</v>
      </c>
      <c r="C694" s="28" t="s">
        <v>171</v>
      </c>
      <c r="D694" s="651">
        <v>6000043167</v>
      </c>
      <c r="E694" s="28">
        <v>3</v>
      </c>
      <c r="F694" s="28">
        <v>3</v>
      </c>
      <c r="G694" s="28">
        <v>0</v>
      </c>
      <c r="H694" s="78">
        <v>46272</v>
      </c>
      <c r="I694" s="94" t="s">
        <v>14</v>
      </c>
      <c r="J694" s="651" t="s">
        <v>406</v>
      </c>
      <c r="K694" s="522" t="s">
        <v>66</v>
      </c>
      <c r="L694" s="44" t="s">
        <v>66</v>
      </c>
      <c r="M694" s="44" t="s">
        <v>66</v>
      </c>
      <c r="N694" s="45" t="s">
        <v>67</v>
      </c>
      <c r="O694" s="45"/>
      <c r="P694" s="45"/>
      <c r="Q694" s="45" t="s">
        <v>67</v>
      </c>
      <c r="R694" s="45"/>
      <c r="S694" s="28" t="s">
        <v>68</v>
      </c>
      <c r="T694" s="28" t="s">
        <v>66</v>
      </c>
      <c r="U694" s="216" t="s">
        <v>66</v>
      </c>
      <c r="V694" s="216"/>
    </row>
    <row r="695" ht="14.5" spans="1:22">
      <c r="A695" s="649">
        <v>693</v>
      </c>
      <c r="B695" s="28" t="s">
        <v>64</v>
      </c>
      <c r="C695" s="28" t="s">
        <v>171</v>
      </c>
      <c r="D695" s="650">
        <v>6000043167</v>
      </c>
      <c r="E695" s="136">
        <v>1</v>
      </c>
      <c r="F695" s="136">
        <v>0</v>
      </c>
      <c r="G695" s="136">
        <v>1</v>
      </c>
      <c r="H695" s="375">
        <v>46272</v>
      </c>
      <c r="I695" s="218" t="s">
        <v>14</v>
      </c>
      <c r="J695" s="650">
        <v>516300010961502</v>
      </c>
      <c r="K695" s="258" t="s">
        <v>131</v>
      </c>
      <c r="L695" s="33"/>
      <c r="M695" s="33"/>
      <c r="N695" s="33" t="s">
        <v>67</v>
      </c>
      <c r="O695" s="33"/>
      <c r="P695" s="33"/>
      <c r="Q695" s="33" t="s">
        <v>67</v>
      </c>
      <c r="R695" s="33"/>
      <c r="S695" s="136" t="s">
        <v>68</v>
      </c>
      <c r="T695" s="240" t="s">
        <v>27</v>
      </c>
      <c r="U695" s="240" t="s">
        <v>29</v>
      </c>
      <c r="V695" s="240"/>
    </row>
    <row r="696" ht="14.5" spans="1:22">
      <c r="A696" s="649">
        <v>694</v>
      </c>
      <c r="B696" s="28" t="s">
        <v>64</v>
      </c>
      <c r="C696" s="28" t="s">
        <v>171</v>
      </c>
      <c r="D696" s="651">
        <v>6000043167</v>
      </c>
      <c r="E696" s="28">
        <v>1</v>
      </c>
      <c r="F696" s="28">
        <v>1</v>
      </c>
      <c r="G696" s="28">
        <v>0</v>
      </c>
      <c r="H696" s="78">
        <v>46272</v>
      </c>
      <c r="I696" s="94" t="s">
        <v>14</v>
      </c>
      <c r="J696" s="651">
        <v>516300010961503</v>
      </c>
      <c r="K696" s="522" t="s">
        <v>66</v>
      </c>
      <c r="L696" s="44" t="s">
        <v>66</v>
      </c>
      <c r="M696" s="44" t="s">
        <v>66</v>
      </c>
      <c r="N696" s="45" t="s">
        <v>67</v>
      </c>
      <c r="O696" s="45"/>
      <c r="P696" s="45"/>
      <c r="Q696" s="45" t="s">
        <v>67</v>
      </c>
      <c r="R696" s="45"/>
      <c r="S696" s="28" t="s">
        <v>68</v>
      </c>
      <c r="T696" s="28" t="s">
        <v>66</v>
      </c>
      <c r="U696" s="216" t="s">
        <v>66</v>
      </c>
      <c r="V696" s="216"/>
    </row>
    <row r="697" ht="14.5" spans="1:22">
      <c r="A697" s="649">
        <v>695</v>
      </c>
      <c r="B697" s="28" t="s">
        <v>64</v>
      </c>
      <c r="C697" s="28" t="s">
        <v>407</v>
      </c>
      <c r="D697" s="650">
        <v>6000043167</v>
      </c>
      <c r="E697" s="136">
        <v>3</v>
      </c>
      <c r="F697" s="136">
        <v>3</v>
      </c>
      <c r="G697" s="136">
        <v>0</v>
      </c>
      <c r="H697" s="375">
        <v>46273</v>
      </c>
      <c r="I697" s="218" t="s">
        <v>14</v>
      </c>
      <c r="J697" s="650" t="s">
        <v>408</v>
      </c>
      <c r="K697" s="555" t="s">
        <v>66</v>
      </c>
      <c r="L697" s="47" t="s">
        <v>66</v>
      </c>
      <c r="M697" s="47" t="s">
        <v>66</v>
      </c>
      <c r="N697" s="33" t="s">
        <v>67</v>
      </c>
      <c r="O697" s="33"/>
      <c r="P697" s="33"/>
      <c r="Q697" s="33" t="s">
        <v>67</v>
      </c>
      <c r="R697" s="33"/>
      <c r="S697" s="136" t="s">
        <v>68</v>
      </c>
      <c r="T697" s="136" t="s">
        <v>66</v>
      </c>
      <c r="U697" s="240" t="s">
        <v>66</v>
      </c>
      <c r="V697" s="240"/>
    </row>
    <row r="698" ht="14.5" spans="1:22">
      <c r="A698" s="649">
        <v>696</v>
      </c>
      <c r="B698" s="28" t="s">
        <v>64</v>
      </c>
      <c r="C698" s="28" t="s">
        <v>407</v>
      </c>
      <c r="D698" s="651">
        <v>6000043167</v>
      </c>
      <c r="E698" s="28">
        <v>1</v>
      </c>
      <c r="F698" s="28">
        <v>0</v>
      </c>
      <c r="G698" s="28">
        <v>1</v>
      </c>
      <c r="H698" s="78">
        <v>46273</v>
      </c>
      <c r="I698" s="94" t="s">
        <v>14</v>
      </c>
      <c r="J698" s="651">
        <v>516300010961507</v>
      </c>
      <c r="K698" s="258" t="s">
        <v>242</v>
      </c>
      <c r="L698" s="45"/>
      <c r="M698" s="45"/>
      <c r="N698" s="45" t="s">
        <v>67</v>
      </c>
      <c r="O698" s="45"/>
      <c r="P698" s="45"/>
      <c r="Q698" s="45" t="s">
        <v>67</v>
      </c>
      <c r="R698" s="45"/>
      <c r="S698" s="28" t="s">
        <v>68</v>
      </c>
      <c r="T698" s="28" t="s">
        <v>31</v>
      </c>
      <c r="U698" s="216" t="s">
        <v>13</v>
      </c>
      <c r="V698" s="216"/>
    </row>
    <row r="699" ht="14.5" spans="1:22">
      <c r="A699" s="649">
        <v>697</v>
      </c>
      <c r="B699" s="28" t="s">
        <v>64</v>
      </c>
      <c r="C699" s="28" t="s">
        <v>407</v>
      </c>
      <c r="D699" s="650">
        <v>6000043167</v>
      </c>
      <c r="E699" s="136">
        <v>2</v>
      </c>
      <c r="F699" s="136">
        <v>2</v>
      </c>
      <c r="G699" s="136">
        <v>0</v>
      </c>
      <c r="H699" s="375">
        <v>46273</v>
      </c>
      <c r="I699" s="218" t="s">
        <v>14</v>
      </c>
      <c r="J699" s="650" t="s">
        <v>409</v>
      </c>
      <c r="K699" s="555" t="s">
        <v>66</v>
      </c>
      <c r="L699" s="47" t="s">
        <v>66</v>
      </c>
      <c r="M699" s="47" t="s">
        <v>66</v>
      </c>
      <c r="N699" s="33" t="s">
        <v>67</v>
      </c>
      <c r="O699" s="33"/>
      <c r="P699" s="33"/>
      <c r="Q699" s="33" t="s">
        <v>67</v>
      </c>
      <c r="R699" s="33"/>
      <c r="S699" s="136" t="s">
        <v>68</v>
      </c>
      <c r="T699" s="136" t="s">
        <v>66</v>
      </c>
      <c r="U699" s="240" t="s">
        <v>66</v>
      </c>
      <c r="V699" s="240"/>
    </row>
    <row r="700" ht="14.5" spans="1:22">
      <c r="A700" s="649">
        <v>698</v>
      </c>
      <c r="B700" s="28" t="s">
        <v>64</v>
      </c>
      <c r="C700" s="28" t="s">
        <v>407</v>
      </c>
      <c r="D700" s="651">
        <v>6000043167</v>
      </c>
      <c r="E700" s="28">
        <v>1</v>
      </c>
      <c r="F700" s="28">
        <v>0</v>
      </c>
      <c r="G700" s="28">
        <v>1</v>
      </c>
      <c r="H700" s="78">
        <v>46273</v>
      </c>
      <c r="I700" s="94" t="s">
        <v>14</v>
      </c>
      <c r="J700" s="651">
        <v>516300010961510</v>
      </c>
      <c r="K700" s="258" t="s">
        <v>125</v>
      </c>
      <c r="L700" s="45"/>
      <c r="M700" s="45"/>
      <c r="N700" s="45" t="s">
        <v>67</v>
      </c>
      <c r="O700" s="45"/>
      <c r="P700" s="45"/>
      <c r="Q700" s="45" t="s">
        <v>67</v>
      </c>
      <c r="R700" s="45"/>
      <c r="S700" s="28" t="s">
        <v>68</v>
      </c>
      <c r="T700" s="216" t="s">
        <v>26</v>
      </c>
      <c r="U700" s="216" t="s">
        <v>29</v>
      </c>
      <c r="V700" s="216"/>
    </row>
    <row r="701" ht="14.5" spans="1:22">
      <c r="A701" s="649">
        <v>699</v>
      </c>
      <c r="B701" s="28" t="s">
        <v>64</v>
      </c>
      <c r="C701" s="28" t="s">
        <v>407</v>
      </c>
      <c r="D701" s="650">
        <v>6000043167</v>
      </c>
      <c r="E701" s="136">
        <v>3</v>
      </c>
      <c r="F701" s="136">
        <v>3</v>
      </c>
      <c r="G701" s="136">
        <v>0</v>
      </c>
      <c r="H701" s="375">
        <v>46273</v>
      </c>
      <c r="I701" s="218" t="s">
        <v>14</v>
      </c>
      <c r="J701" s="650" t="s">
        <v>410</v>
      </c>
      <c r="K701" s="555" t="s">
        <v>66</v>
      </c>
      <c r="L701" s="47" t="s">
        <v>66</v>
      </c>
      <c r="M701" s="47" t="s">
        <v>66</v>
      </c>
      <c r="N701" s="33" t="s">
        <v>67</v>
      </c>
      <c r="O701" s="33"/>
      <c r="P701" s="33"/>
      <c r="Q701" s="33" t="s">
        <v>67</v>
      </c>
      <c r="R701" s="33"/>
      <c r="S701" s="136" t="s">
        <v>68</v>
      </c>
      <c r="T701" s="136" t="s">
        <v>66</v>
      </c>
      <c r="U701" s="240" t="s">
        <v>66</v>
      </c>
      <c r="V701" s="240"/>
    </row>
    <row r="702" ht="14.5" spans="1:22">
      <c r="A702" s="649">
        <v>700</v>
      </c>
      <c r="B702" s="28" t="s">
        <v>64</v>
      </c>
      <c r="C702" s="28" t="s">
        <v>407</v>
      </c>
      <c r="D702" s="651">
        <v>6000043167</v>
      </c>
      <c r="E702" s="28">
        <v>1</v>
      </c>
      <c r="F702" s="28">
        <v>0</v>
      </c>
      <c r="G702" s="28">
        <v>1</v>
      </c>
      <c r="H702" s="78">
        <v>46273</v>
      </c>
      <c r="I702" s="94" t="s">
        <v>14</v>
      </c>
      <c r="J702" s="651">
        <v>516300010961514</v>
      </c>
      <c r="K702" s="258" t="s">
        <v>85</v>
      </c>
      <c r="L702" s="45"/>
      <c r="M702" s="45"/>
      <c r="N702" s="45" t="s">
        <v>67</v>
      </c>
      <c r="O702" s="45"/>
      <c r="P702" s="45"/>
      <c r="Q702" s="45" t="s">
        <v>67</v>
      </c>
      <c r="R702" s="45"/>
      <c r="S702" s="28" t="s">
        <v>68</v>
      </c>
      <c r="T702" s="28" t="s">
        <v>78</v>
      </c>
      <c r="U702" s="216" t="s">
        <v>13</v>
      </c>
      <c r="V702" s="216"/>
    </row>
    <row r="703" ht="14.5" spans="1:22">
      <c r="A703" s="649">
        <v>701</v>
      </c>
      <c r="B703" s="28" t="s">
        <v>64</v>
      </c>
      <c r="C703" s="28" t="s">
        <v>407</v>
      </c>
      <c r="D703" s="650">
        <v>6000043167</v>
      </c>
      <c r="E703" s="136">
        <v>1</v>
      </c>
      <c r="F703" s="136">
        <v>0</v>
      </c>
      <c r="G703" s="136">
        <v>1</v>
      </c>
      <c r="H703" s="375">
        <v>46273</v>
      </c>
      <c r="I703" s="218" t="s">
        <v>14</v>
      </c>
      <c r="J703" s="650">
        <v>516300010961515</v>
      </c>
      <c r="K703" s="258" t="s">
        <v>411</v>
      </c>
      <c r="L703" s="33"/>
      <c r="M703" s="33"/>
      <c r="N703" s="33" t="s">
        <v>67</v>
      </c>
      <c r="O703" s="33"/>
      <c r="P703" s="33"/>
      <c r="Q703" s="33" t="s">
        <v>67</v>
      </c>
      <c r="R703" s="33"/>
      <c r="S703" s="136" t="s">
        <v>68</v>
      </c>
      <c r="T703" s="240" t="s">
        <v>259</v>
      </c>
      <c r="U703" s="240" t="s">
        <v>29</v>
      </c>
      <c r="V703" s="240"/>
    </row>
    <row r="704" ht="14.5" spans="1:22">
      <c r="A704" s="649">
        <v>702</v>
      </c>
      <c r="B704" s="28" t="s">
        <v>64</v>
      </c>
      <c r="C704" s="28" t="s">
        <v>407</v>
      </c>
      <c r="D704" s="651">
        <v>6000043167</v>
      </c>
      <c r="E704" s="28">
        <v>2</v>
      </c>
      <c r="F704" s="28">
        <v>2</v>
      </c>
      <c r="G704" s="28">
        <v>0</v>
      </c>
      <c r="H704" s="78">
        <v>46273</v>
      </c>
      <c r="I704" s="94" t="s">
        <v>14</v>
      </c>
      <c r="J704" s="651" t="s">
        <v>412</v>
      </c>
      <c r="K704" s="522" t="s">
        <v>66</v>
      </c>
      <c r="L704" s="44" t="s">
        <v>66</v>
      </c>
      <c r="M704" s="44" t="s">
        <v>66</v>
      </c>
      <c r="N704" s="45" t="s">
        <v>67</v>
      </c>
      <c r="O704" s="45"/>
      <c r="P704" s="45"/>
      <c r="Q704" s="45" t="s">
        <v>67</v>
      </c>
      <c r="R704" s="45"/>
      <c r="S704" s="28" t="s">
        <v>68</v>
      </c>
      <c r="T704" s="28" t="s">
        <v>66</v>
      </c>
      <c r="U704" s="216" t="s">
        <v>66</v>
      </c>
      <c r="V704" s="216"/>
    </row>
    <row r="705" ht="14.5" spans="1:22">
      <c r="A705" s="649">
        <v>703</v>
      </c>
      <c r="B705" s="28" t="s">
        <v>64</v>
      </c>
      <c r="C705" s="28" t="s">
        <v>407</v>
      </c>
      <c r="D705" s="650">
        <v>6000043167</v>
      </c>
      <c r="E705" s="136">
        <v>1</v>
      </c>
      <c r="F705" s="136">
        <v>0</v>
      </c>
      <c r="G705" s="136">
        <v>1</v>
      </c>
      <c r="H705" s="375">
        <v>46273</v>
      </c>
      <c r="I705" s="218" t="s">
        <v>14</v>
      </c>
      <c r="J705" s="650">
        <v>516300010961518</v>
      </c>
      <c r="K705" s="258" t="s">
        <v>96</v>
      </c>
      <c r="L705" s="33"/>
      <c r="M705" s="33"/>
      <c r="N705" s="33" t="s">
        <v>67</v>
      </c>
      <c r="O705" s="33"/>
      <c r="P705" s="33"/>
      <c r="Q705" s="33" t="s">
        <v>67</v>
      </c>
      <c r="R705" s="33"/>
      <c r="S705" s="136" t="s">
        <v>68</v>
      </c>
      <c r="T705" s="240" t="s">
        <v>26</v>
      </c>
      <c r="U705" s="240" t="s">
        <v>29</v>
      </c>
      <c r="V705" s="240"/>
    </row>
    <row r="706" ht="14.5" spans="1:22">
      <c r="A706" s="649">
        <v>704</v>
      </c>
      <c r="B706" s="28" t="s">
        <v>64</v>
      </c>
      <c r="C706" s="28" t="s">
        <v>407</v>
      </c>
      <c r="D706" s="651">
        <v>6000043167</v>
      </c>
      <c r="E706" s="28">
        <v>4</v>
      </c>
      <c r="F706" s="28">
        <v>4</v>
      </c>
      <c r="G706" s="28">
        <v>0</v>
      </c>
      <c r="H706" s="78">
        <v>46273</v>
      </c>
      <c r="I706" s="94" t="s">
        <v>14</v>
      </c>
      <c r="J706" s="651" t="s">
        <v>413</v>
      </c>
      <c r="K706" s="522" t="s">
        <v>66</v>
      </c>
      <c r="L706" s="44" t="s">
        <v>66</v>
      </c>
      <c r="M706" s="44" t="s">
        <v>66</v>
      </c>
      <c r="N706" s="45" t="s">
        <v>67</v>
      </c>
      <c r="O706" s="45"/>
      <c r="P706" s="45"/>
      <c r="Q706" s="45" t="s">
        <v>67</v>
      </c>
      <c r="R706" s="45"/>
      <c r="S706" s="28" t="s">
        <v>68</v>
      </c>
      <c r="T706" s="28" t="s">
        <v>66</v>
      </c>
      <c r="U706" s="216" t="s">
        <v>66</v>
      </c>
      <c r="V706" s="216"/>
    </row>
    <row r="707" ht="14.5" spans="1:22">
      <c r="A707" s="649">
        <v>705</v>
      </c>
      <c r="B707" s="28" t="s">
        <v>64</v>
      </c>
      <c r="C707" s="28" t="s">
        <v>407</v>
      </c>
      <c r="D707" s="650">
        <v>6000043167</v>
      </c>
      <c r="E707" s="136">
        <v>1</v>
      </c>
      <c r="F707" s="136">
        <v>0</v>
      </c>
      <c r="G707" s="136">
        <v>1</v>
      </c>
      <c r="H707" s="375">
        <v>46273</v>
      </c>
      <c r="I707" s="218" t="s">
        <v>14</v>
      </c>
      <c r="J707" s="650">
        <v>516300010961523</v>
      </c>
      <c r="K707" s="258" t="s">
        <v>414</v>
      </c>
      <c r="L707" s="33"/>
      <c r="M707" s="33"/>
      <c r="N707" s="33" t="s">
        <v>67</v>
      </c>
      <c r="O707" s="33"/>
      <c r="P707" s="33"/>
      <c r="Q707" s="33" t="s">
        <v>67</v>
      </c>
      <c r="R707" s="33"/>
      <c r="S707" s="136" t="s">
        <v>68</v>
      </c>
      <c r="T707" s="240" t="s">
        <v>415</v>
      </c>
      <c r="U707" s="240" t="s">
        <v>29</v>
      </c>
      <c r="V707" s="240"/>
    </row>
    <row r="708" ht="14.5" spans="1:22">
      <c r="A708" s="649">
        <v>706</v>
      </c>
      <c r="B708" s="28" t="s">
        <v>64</v>
      </c>
      <c r="C708" s="28" t="s">
        <v>407</v>
      </c>
      <c r="D708" s="651">
        <v>6000043167</v>
      </c>
      <c r="E708" s="28">
        <v>1</v>
      </c>
      <c r="F708" s="28">
        <v>1</v>
      </c>
      <c r="G708" s="28">
        <v>0</v>
      </c>
      <c r="H708" s="78">
        <v>46273</v>
      </c>
      <c r="I708" s="94" t="s">
        <v>14</v>
      </c>
      <c r="J708" s="651">
        <v>516300010961524</v>
      </c>
      <c r="K708" s="522" t="s">
        <v>66</v>
      </c>
      <c r="L708" s="44" t="s">
        <v>66</v>
      </c>
      <c r="M708" s="44" t="s">
        <v>66</v>
      </c>
      <c r="N708" s="45" t="s">
        <v>67</v>
      </c>
      <c r="O708" s="45"/>
      <c r="P708" s="45"/>
      <c r="Q708" s="45" t="s">
        <v>67</v>
      </c>
      <c r="R708" s="45"/>
      <c r="S708" s="28" t="s">
        <v>68</v>
      </c>
      <c r="T708" s="28" t="s">
        <v>66</v>
      </c>
      <c r="U708" s="216" t="s">
        <v>66</v>
      </c>
      <c r="V708" s="216"/>
    </row>
    <row r="709" ht="14.5" spans="1:22">
      <c r="A709" s="649">
        <v>707</v>
      </c>
      <c r="B709" s="28" t="s">
        <v>64</v>
      </c>
      <c r="C709" s="28" t="s">
        <v>407</v>
      </c>
      <c r="D709" s="650">
        <v>6000043167</v>
      </c>
      <c r="E709" s="136">
        <v>5</v>
      </c>
      <c r="F709" s="136">
        <v>5</v>
      </c>
      <c r="G709" s="136">
        <v>0</v>
      </c>
      <c r="H709" s="375">
        <v>46274</v>
      </c>
      <c r="I709" s="218" t="s">
        <v>14</v>
      </c>
      <c r="J709" s="650" t="s">
        <v>416</v>
      </c>
      <c r="K709" s="555" t="s">
        <v>66</v>
      </c>
      <c r="L709" s="47" t="s">
        <v>66</v>
      </c>
      <c r="M709" s="47" t="s">
        <v>66</v>
      </c>
      <c r="N709" s="33" t="s">
        <v>67</v>
      </c>
      <c r="O709" s="33"/>
      <c r="P709" s="33"/>
      <c r="Q709" s="33" t="s">
        <v>67</v>
      </c>
      <c r="R709" s="33"/>
      <c r="S709" s="136" t="s">
        <v>68</v>
      </c>
      <c r="T709" s="136" t="s">
        <v>66</v>
      </c>
      <c r="U709" s="240" t="s">
        <v>66</v>
      </c>
      <c r="V709" s="240"/>
    </row>
    <row r="710" ht="14.5" spans="1:22">
      <c r="A710" s="649">
        <v>708</v>
      </c>
      <c r="B710" s="28" t="s">
        <v>64</v>
      </c>
      <c r="C710" s="28" t="s">
        <v>407</v>
      </c>
      <c r="D710" s="651">
        <v>6000043167</v>
      </c>
      <c r="E710" s="28">
        <v>1</v>
      </c>
      <c r="F710" s="28">
        <v>0</v>
      </c>
      <c r="G710" s="28">
        <v>1</v>
      </c>
      <c r="H710" s="78">
        <v>46274</v>
      </c>
      <c r="I710" s="94" t="s">
        <v>14</v>
      </c>
      <c r="J710" s="651">
        <v>516300010961530</v>
      </c>
      <c r="K710" s="258" t="s">
        <v>75</v>
      </c>
      <c r="L710" s="44" t="s">
        <v>76</v>
      </c>
      <c r="M710" s="45"/>
      <c r="N710" s="45" t="s">
        <v>67</v>
      </c>
      <c r="O710" s="45"/>
      <c r="P710" s="44" t="s">
        <v>77</v>
      </c>
      <c r="Q710" s="45" t="s">
        <v>67</v>
      </c>
      <c r="R710" s="45"/>
      <c r="S710" s="28" t="s">
        <v>68</v>
      </c>
      <c r="T710" s="28" t="s">
        <v>78</v>
      </c>
      <c r="U710" s="216" t="s">
        <v>13</v>
      </c>
      <c r="V710" s="216"/>
    </row>
    <row r="711" ht="14.5" spans="1:22">
      <c r="A711" s="649">
        <v>709</v>
      </c>
      <c r="B711" s="28" t="s">
        <v>64</v>
      </c>
      <c r="C711" s="28" t="s">
        <v>407</v>
      </c>
      <c r="D711" s="650">
        <v>6000043167</v>
      </c>
      <c r="E711" s="136">
        <v>1</v>
      </c>
      <c r="F711" s="136">
        <v>1</v>
      </c>
      <c r="G711" s="136">
        <v>0</v>
      </c>
      <c r="H711" s="375">
        <v>46274</v>
      </c>
      <c r="I711" s="218" t="s">
        <v>14</v>
      </c>
      <c r="J711" s="650">
        <v>516300010961531</v>
      </c>
      <c r="K711" s="555" t="s">
        <v>66</v>
      </c>
      <c r="L711" s="47" t="s">
        <v>66</v>
      </c>
      <c r="M711" s="47" t="s">
        <v>66</v>
      </c>
      <c r="N711" s="33" t="s">
        <v>67</v>
      </c>
      <c r="O711" s="33"/>
      <c r="P711" s="33"/>
      <c r="Q711" s="33" t="s">
        <v>67</v>
      </c>
      <c r="R711" s="33"/>
      <c r="S711" s="136" t="s">
        <v>68</v>
      </c>
      <c r="T711" s="136" t="s">
        <v>66</v>
      </c>
      <c r="U711" s="240" t="s">
        <v>66</v>
      </c>
      <c r="V711" s="240"/>
    </row>
    <row r="712" ht="14.5" spans="1:22">
      <c r="A712" s="649">
        <v>710</v>
      </c>
      <c r="B712" s="28" t="s">
        <v>64</v>
      </c>
      <c r="C712" s="28" t="s">
        <v>407</v>
      </c>
      <c r="D712" s="651">
        <v>6000043167</v>
      </c>
      <c r="E712" s="28">
        <v>1</v>
      </c>
      <c r="F712" s="28">
        <v>0</v>
      </c>
      <c r="G712" s="28">
        <v>1</v>
      </c>
      <c r="H712" s="78">
        <v>46274</v>
      </c>
      <c r="I712" s="94" t="s">
        <v>14</v>
      </c>
      <c r="J712" s="651">
        <v>516300010961532</v>
      </c>
      <c r="K712" s="258" t="s">
        <v>96</v>
      </c>
      <c r="L712" s="45"/>
      <c r="M712" s="45"/>
      <c r="N712" s="45" t="s">
        <v>67</v>
      </c>
      <c r="O712" s="45"/>
      <c r="P712" s="45"/>
      <c r="Q712" s="45" t="s">
        <v>67</v>
      </c>
      <c r="R712" s="45"/>
      <c r="S712" s="28" t="s">
        <v>68</v>
      </c>
      <c r="T712" s="216" t="s">
        <v>26</v>
      </c>
      <c r="U712" s="216" t="s">
        <v>29</v>
      </c>
      <c r="V712" s="216"/>
    </row>
    <row r="713" ht="14.5" spans="1:22">
      <c r="A713" s="649">
        <v>711</v>
      </c>
      <c r="B713" s="28" t="s">
        <v>64</v>
      </c>
      <c r="C713" s="28" t="s">
        <v>407</v>
      </c>
      <c r="D713" s="650">
        <v>6000043167</v>
      </c>
      <c r="E713" s="136">
        <v>6</v>
      </c>
      <c r="F713" s="136">
        <v>6</v>
      </c>
      <c r="G713" s="136">
        <v>0</v>
      </c>
      <c r="H713" s="375">
        <v>46274</v>
      </c>
      <c r="I713" s="218" t="s">
        <v>14</v>
      </c>
      <c r="J713" s="650" t="s">
        <v>417</v>
      </c>
      <c r="K713" s="555" t="s">
        <v>66</v>
      </c>
      <c r="L713" s="47" t="s">
        <v>66</v>
      </c>
      <c r="M713" s="47" t="s">
        <v>66</v>
      </c>
      <c r="N713" s="33" t="s">
        <v>67</v>
      </c>
      <c r="O713" s="33"/>
      <c r="P713" s="33"/>
      <c r="Q713" s="33" t="s">
        <v>67</v>
      </c>
      <c r="R713" s="33"/>
      <c r="S713" s="136" t="s">
        <v>68</v>
      </c>
      <c r="T713" s="136" t="s">
        <v>66</v>
      </c>
      <c r="U713" s="240" t="s">
        <v>66</v>
      </c>
      <c r="V713" s="240"/>
    </row>
    <row r="714" ht="14.5" spans="1:22">
      <c r="A714" s="649">
        <v>712</v>
      </c>
      <c r="B714" s="28" t="s">
        <v>64</v>
      </c>
      <c r="C714" s="28" t="s">
        <v>407</v>
      </c>
      <c r="D714" s="651">
        <v>6000043167</v>
      </c>
      <c r="E714" s="28">
        <v>1</v>
      </c>
      <c r="F714" s="28">
        <v>0</v>
      </c>
      <c r="G714" s="28">
        <v>1</v>
      </c>
      <c r="H714" s="78">
        <v>46274</v>
      </c>
      <c r="I714" s="94" t="s">
        <v>14</v>
      </c>
      <c r="J714" s="651">
        <v>516300010961539</v>
      </c>
      <c r="K714" s="258" t="s">
        <v>131</v>
      </c>
      <c r="L714" s="45"/>
      <c r="M714" s="45"/>
      <c r="N714" s="45" t="s">
        <v>67</v>
      </c>
      <c r="O714" s="45"/>
      <c r="P714" s="45"/>
      <c r="Q714" s="45" t="s">
        <v>67</v>
      </c>
      <c r="R714" s="45"/>
      <c r="S714" s="28" t="s">
        <v>68</v>
      </c>
      <c r="T714" s="216" t="s">
        <v>27</v>
      </c>
      <c r="U714" s="216" t="s">
        <v>29</v>
      </c>
      <c r="V714" s="216"/>
    </row>
    <row r="715" ht="14.5" spans="1:22">
      <c r="A715" s="649">
        <v>713</v>
      </c>
      <c r="B715" s="28" t="s">
        <v>64</v>
      </c>
      <c r="C715" s="28" t="s">
        <v>407</v>
      </c>
      <c r="D715" s="650">
        <v>6000043167</v>
      </c>
      <c r="E715" s="136">
        <v>2</v>
      </c>
      <c r="F715" s="136">
        <v>2</v>
      </c>
      <c r="G715" s="136">
        <v>0</v>
      </c>
      <c r="H715" s="375">
        <v>46274</v>
      </c>
      <c r="I715" s="218" t="s">
        <v>14</v>
      </c>
      <c r="J715" s="650" t="s">
        <v>418</v>
      </c>
      <c r="K715" s="555" t="s">
        <v>66</v>
      </c>
      <c r="L715" s="47" t="s">
        <v>66</v>
      </c>
      <c r="M715" s="47" t="s">
        <v>66</v>
      </c>
      <c r="N715" s="33" t="s">
        <v>67</v>
      </c>
      <c r="O715" s="33"/>
      <c r="P715" s="33"/>
      <c r="Q715" s="33" t="s">
        <v>67</v>
      </c>
      <c r="R715" s="33"/>
      <c r="S715" s="136" t="s">
        <v>68</v>
      </c>
      <c r="T715" s="136" t="s">
        <v>66</v>
      </c>
      <c r="U715" s="240" t="s">
        <v>66</v>
      </c>
      <c r="V715" s="240"/>
    </row>
    <row r="716" ht="14.5" spans="1:22">
      <c r="A716" s="649">
        <v>714</v>
      </c>
      <c r="B716" s="28" t="s">
        <v>64</v>
      </c>
      <c r="C716" s="28" t="s">
        <v>407</v>
      </c>
      <c r="D716" s="651">
        <v>6000043167</v>
      </c>
      <c r="E716" s="28">
        <v>1</v>
      </c>
      <c r="F716" s="28">
        <v>0</v>
      </c>
      <c r="G716" s="28">
        <v>1</v>
      </c>
      <c r="H716" s="78">
        <v>46274</v>
      </c>
      <c r="I716" s="94" t="s">
        <v>14</v>
      </c>
      <c r="J716" s="651">
        <v>516300010961542</v>
      </c>
      <c r="K716" s="258" t="s">
        <v>414</v>
      </c>
      <c r="L716" s="45"/>
      <c r="M716" s="45"/>
      <c r="N716" s="45" t="s">
        <v>67</v>
      </c>
      <c r="O716" s="45"/>
      <c r="P716" s="45"/>
      <c r="Q716" s="45" t="s">
        <v>67</v>
      </c>
      <c r="R716" s="45"/>
      <c r="S716" s="28" t="s">
        <v>68</v>
      </c>
      <c r="T716" s="216" t="s">
        <v>415</v>
      </c>
      <c r="U716" s="216" t="s">
        <v>29</v>
      </c>
      <c r="V716" s="216"/>
    </row>
    <row r="717" ht="14.5" spans="1:22">
      <c r="A717" s="649">
        <v>715</v>
      </c>
      <c r="B717" s="28" t="s">
        <v>64</v>
      </c>
      <c r="C717" s="28" t="s">
        <v>407</v>
      </c>
      <c r="D717" s="650">
        <v>6000043167</v>
      </c>
      <c r="E717" s="136">
        <v>7</v>
      </c>
      <c r="F717" s="136">
        <v>7</v>
      </c>
      <c r="G717" s="136">
        <v>0</v>
      </c>
      <c r="H717" s="375">
        <v>46274</v>
      </c>
      <c r="I717" s="218" t="s">
        <v>14</v>
      </c>
      <c r="J717" s="650" t="s">
        <v>419</v>
      </c>
      <c r="K717" s="555" t="s">
        <v>66</v>
      </c>
      <c r="L717" s="47" t="s">
        <v>66</v>
      </c>
      <c r="M717" s="47" t="s">
        <v>66</v>
      </c>
      <c r="N717" s="33" t="s">
        <v>67</v>
      </c>
      <c r="O717" s="33"/>
      <c r="P717" s="33"/>
      <c r="Q717" s="33" t="s">
        <v>67</v>
      </c>
      <c r="R717" s="33"/>
      <c r="S717" s="136" t="s">
        <v>68</v>
      </c>
      <c r="T717" s="136" t="s">
        <v>66</v>
      </c>
      <c r="U717" s="240" t="s">
        <v>66</v>
      </c>
      <c r="V717" s="240"/>
    </row>
    <row r="718" ht="14.5" spans="1:22">
      <c r="A718" s="649">
        <v>716</v>
      </c>
      <c r="B718" s="28" t="s">
        <v>64</v>
      </c>
      <c r="C718" s="28" t="s">
        <v>407</v>
      </c>
      <c r="D718" s="651">
        <v>6000043167</v>
      </c>
      <c r="E718" s="28">
        <v>1</v>
      </c>
      <c r="F718" s="28">
        <v>0</v>
      </c>
      <c r="G718" s="28">
        <v>1</v>
      </c>
      <c r="H718" s="78">
        <v>46274</v>
      </c>
      <c r="I718" s="94" t="s">
        <v>14</v>
      </c>
      <c r="J718" s="651">
        <v>516300010961550</v>
      </c>
      <c r="K718" s="258" t="s">
        <v>420</v>
      </c>
      <c r="L718" s="45"/>
      <c r="M718" s="45"/>
      <c r="N718" s="45" t="s">
        <v>67</v>
      </c>
      <c r="O718" s="45"/>
      <c r="P718" s="45"/>
      <c r="Q718" s="45" t="s">
        <v>67</v>
      </c>
      <c r="R718" s="45"/>
      <c r="S718" s="28" t="s">
        <v>68</v>
      </c>
      <c r="T718" s="28" t="s">
        <v>113</v>
      </c>
      <c r="U718" s="216" t="s">
        <v>13</v>
      </c>
      <c r="V718" s="216"/>
    </row>
    <row r="719" ht="14.5" spans="1:22">
      <c r="A719" s="649">
        <v>717</v>
      </c>
      <c r="B719" s="28" t="s">
        <v>64</v>
      </c>
      <c r="C719" s="28" t="s">
        <v>407</v>
      </c>
      <c r="D719" s="650">
        <v>6000043167</v>
      </c>
      <c r="E719" s="136">
        <v>1</v>
      </c>
      <c r="F719" s="136">
        <v>1</v>
      </c>
      <c r="G719" s="136">
        <v>0</v>
      </c>
      <c r="H719" s="375">
        <v>46274</v>
      </c>
      <c r="I719" s="218" t="s">
        <v>14</v>
      </c>
      <c r="J719" s="650">
        <v>516300010961551</v>
      </c>
      <c r="K719" s="555" t="s">
        <v>66</v>
      </c>
      <c r="L719" s="47" t="s">
        <v>66</v>
      </c>
      <c r="M719" s="47" t="s">
        <v>66</v>
      </c>
      <c r="N719" s="33" t="s">
        <v>67</v>
      </c>
      <c r="O719" s="33"/>
      <c r="P719" s="33"/>
      <c r="Q719" s="33" t="s">
        <v>67</v>
      </c>
      <c r="R719" s="33"/>
      <c r="S719" s="136" t="s">
        <v>68</v>
      </c>
      <c r="T719" s="136" t="s">
        <v>66</v>
      </c>
      <c r="U719" s="240" t="s">
        <v>66</v>
      </c>
      <c r="V719" s="240"/>
    </row>
    <row r="720" ht="14.5" spans="1:22">
      <c r="A720" s="649">
        <v>718</v>
      </c>
      <c r="B720" s="28" t="s">
        <v>64</v>
      </c>
      <c r="C720" s="28" t="s">
        <v>407</v>
      </c>
      <c r="D720" s="651">
        <v>6000043167</v>
      </c>
      <c r="E720" s="28">
        <v>1</v>
      </c>
      <c r="F720" s="28">
        <v>0</v>
      </c>
      <c r="G720" s="28">
        <v>1</v>
      </c>
      <c r="H720" s="78">
        <v>46274</v>
      </c>
      <c r="I720" s="94" t="s">
        <v>14</v>
      </c>
      <c r="J720" s="651">
        <v>516300010961552</v>
      </c>
      <c r="K720" s="258" t="s">
        <v>75</v>
      </c>
      <c r="L720" s="44" t="s">
        <v>76</v>
      </c>
      <c r="M720" s="45"/>
      <c r="N720" s="45" t="s">
        <v>67</v>
      </c>
      <c r="O720" s="45"/>
      <c r="P720" s="44" t="s">
        <v>77</v>
      </c>
      <c r="Q720" s="45" t="s">
        <v>67</v>
      </c>
      <c r="R720" s="45"/>
      <c r="S720" s="28" t="s">
        <v>68</v>
      </c>
      <c r="T720" s="28" t="s">
        <v>78</v>
      </c>
      <c r="U720" s="216" t="s">
        <v>13</v>
      </c>
      <c r="V720" s="216"/>
    </row>
    <row r="721" ht="14.5" spans="1:22">
      <c r="A721" s="649">
        <v>719</v>
      </c>
      <c r="B721" s="28" t="s">
        <v>64</v>
      </c>
      <c r="C721" s="28" t="s">
        <v>407</v>
      </c>
      <c r="D721" s="650">
        <v>6000043167</v>
      </c>
      <c r="E721" s="136">
        <v>2</v>
      </c>
      <c r="F721" s="136">
        <v>2</v>
      </c>
      <c r="G721" s="136">
        <v>0</v>
      </c>
      <c r="H721" s="375">
        <v>46274</v>
      </c>
      <c r="I721" s="218" t="s">
        <v>14</v>
      </c>
      <c r="J721" s="650" t="s">
        <v>421</v>
      </c>
      <c r="K721" s="555" t="s">
        <v>66</v>
      </c>
      <c r="L721" s="47" t="s">
        <v>66</v>
      </c>
      <c r="M721" s="47" t="s">
        <v>66</v>
      </c>
      <c r="N721" s="33" t="s">
        <v>67</v>
      </c>
      <c r="O721" s="33"/>
      <c r="P721" s="33"/>
      <c r="Q721" s="33" t="s">
        <v>67</v>
      </c>
      <c r="R721" s="33"/>
      <c r="S721" s="136" t="s">
        <v>68</v>
      </c>
      <c r="T721" s="136" t="s">
        <v>66</v>
      </c>
      <c r="U721" s="240" t="s">
        <v>66</v>
      </c>
      <c r="V721" s="240"/>
    </row>
    <row r="722" ht="14.5" spans="1:22">
      <c r="A722" s="649">
        <v>720</v>
      </c>
      <c r="B722" s="28" t="s">
        <v>64</v>
      </c>
      <c r="C722" s="28" t="s">
        <v>203</v>
      </c>
      <c r="D722" s="651">
        <v>6000043167</v>
      </c>
      <c r="E722" s="28">
        <v>9</v>
      </c>
      <c r="F722" s="28">
        <v>9</v>
      </c>
      <c r="G722" s="28">
        <v>0</v>
      </c>
      <c r="H722" s="78">
        <v>46275</v>
      </c>
      <c r="I722" s="94" t="s">
        <v>14</v>
      </c>
      <c r="J722" s="651" t="s">
        <v>422</v>
      </c>
      <c r="K722" s="522" t="s">
        <v>66</v>
      </c>
      <c r="L722" s="44" t="s">
        <v>66</v>
      </c>
      <c r="M722" s="44" t="s">
        <v>66</v>
      </c>
      <c r="N722" s="45" t="s">
        <v>67</v>
      </c>
      <c r="O722" s="45"/>
      <c r="P722" s="45"/>
      <c r="Q722" s="45" t="s">
        <v>67</v>
      </c>
      <c r="R722" s="45"/>
      <c r="S722" s="28" t="s">
        <v>68</v>
      </c>
      <c r="T722" s="28" t="s">
        <v>66</v>
      </c>
      <c r="U722" s="216" t="s">
        <v>66</v>
      </c>
      <c r="V722" s="216"/>
    </row>
    <row r="723" ht="14.5" spans="1:22">
      <c r="A723" s="649">
        <v>721</v>
      </c>
      <c r="B723" s="28" t="s">
        <v>64</v>
      </c>
      <c r="C723" s="28" t="s">
        <v>203</v>
      </c>
      <c r="D723" s="650">
        <v>6000043167</v>
      </c>
      <c r="E723" s="136">
        <v>1</v>
      </c>
      <c r="F723" s="136">
        <v>0</v>
      </c>
      <c r="G723" s="136">
        <v>1</v>
      </c>
      <c r="H723" s="375">
        <v>46275</v>
      </c>
      <c r="I723" s="218" t="s">
        <v>14</v>
      </c>
      <c r="J723" s="650">
        <v>516300010961564</v>
      </c>
      <c r="K723" s="258" t="s">
        <v>96</v>
      </c>
      <c r="L723" s="33"/>
      <c r="M723" s="33"/>
      <c r="N723" s="33" t="s">
        <v>67</v>
      </c>
      <c r="O723" s="33"/>
      <c r="P723" s="33"/>
      <c r="Q723" s="33" t="s">
        <v>67</v>
      </c>
      <c r="R723" s="33"/>
      <c r="S723" s="136" t="s">
        <v>68</v>
      </c>
      <c r="T723" s="240" t="s">
        <v>26</v>
      </c>
      <c r="U723" s="240" t="s">
        <v>29</v>
      </c>
      <c r="V723" s="240"/>
    </row>
    <row r="724" ht="14.5" spans="1:22">
      <c r="A724" s="649">
        <v>722</v>
      </c>
      <c r="B724" s="28" t="s">
        <v>64</v>
      </c>
      <c r="C724" s="28" t="s">
        <v>203</v>
      </c>
      <c r="D724" s="651">
        <v>6000043167</v>
      </c>
      <c r="E724" s="28">
        <v>8</v>
      </c>
      <c r="F724" s="28">
        <v>8</v>
      </c>
      <c r="G724" s="28">
        <v>0</v>
      </c>
      <c r="H724" s="78">
        <v>46275</v>
      </c>
      <c r="I724" s="94" t="s">
        <v>14</v>
      </c>
      <c r="J724" s="651" t="s">
        <v>423</v>
      </c>
      <c r="K724" s="522" t="s">
        <v>66</v>
      </c>
      <c r="L724" s="44" t="s">
        <v>66</v>
      </c>
      <c r="M724" s="44" t="s">
        <v>66</v>
      </c>
      <c r="N724" s="45" t="s">
        <v>67</v>
      </c>
      <c r="O724" s="45"/>
      <c r="P724" s="45"/>
      <c r="Q724" s="45" t="s">
        <v>67</v>
      </c>
      <c r="R724" s="45"/>
      <c r="S724" s="28" t="s">
        <v>68</v>
      </c>
      <c r="T724" s="28" t="s">
        <v>66</v>
      </c>
      <c r="U724" s="216" t="s">
        <v>66</v>
      </c>
      <c r="V724" s="216"/>
    </row>
    <row r="725" ht="14.5" spans="1:22">
      <c r="A725" s="649">
        <v>723</v>
      </c>
      <c r="B725" s="28" t="s">
        <v>64</v>
      </c>
      <c r="C725" s="28" t="s">
        <v>203</v>
      </c>
      <c r="D725" s="650">
        <v>6000064568</v>
      </c>
      <c r="E725" s="136">
        <v>1</v>
      </c>
      <c r="F725" s="136">
        <v>0</v>
      </c>
      <c r="G725" s="136">
        <v>1</v>
      </c>
      <c r="H725" s="375">
        <v>46275</v>
      </c>
      <c r="I725" s="218" t="s">
        <v>16</v>
      </c>
      <c r="J725" s="650">
        <v>516339060826104</v>
      </c>
      <c r="K725" s="244" t="s">
        <v>93</v>
      </c>
      <c r="L725" s="33"/>
      <c r="M725" s="33"/>
      <c r="N725" s="33" t="s">
        <v>67</v>
      </c>
      <c r="O725" s="33"/>
      <c r="P725" s="33"/>
      <c r="Q725" s="33" t="s">
        <v>67</v>
      </c>
      <c r="R725" s="33"/>
      <c r="S725" s="136" t="s">
        <v>68</v>
      </c>
      <c r="T725" s="240" t="s">
        <v>26</v>
      </c>
      <c r="U725" s="240" t="s">
        <v>29</v>
      </c>
      <c r="V725" s="240"/>
    </row>
    <row r="726" ht="14.5" spans="1:22">
      <c r="A726" s="649">
        <v>724</v>
      </c>
      <c r="B726" s="28" t="s">
        <v>64</v>
      </c>
      <c r="C726" s="28" t="s">
        <v>203</v>
      </c>
      <c r="D726" s="651">
        <v>6000064568</v>
      </c>
      <c r="E726" s="28">
        <v>1</v>
      </c>
      <c r="F726" s="28">
        <v>1</v>
      </c>
      <c r="G726" s="28">
        <v>0</v>
      </c>
      <c r="H726" s="78">
        <v>46275</v>
      </c>
      <c r="I726" s="94" t="s">
        <v>16</v>
      </c>
      <c r="J726" s="651" t="s">
        <v>424</v>
      </c>
      <c r="K726" s="522" t="s">
        <v>66</v>
      </c>
      <c r="L726" s="44" t="s">
        <v>66</v>
      </c>
      <c r="M726" s="44" t="s">
        <v>66</v>
      </c>
      <c r="N726" s="45" t="s">
        <v>67</v>
      </c>
      <c r="O726" s="45"/>
      <c r="P726" s="45"/>
      <c r="Q726" s="45" t="s">
        <v>67</v>
      </c>
      <c r="R726" s="45"/>
      <c r="S726" s="28" t="s">
        <v>68</v>
      </c>
      <c r="T726" s="28" t="s">
        <v>66</v>
      </c>
      <c r="U726" s="216" t="s">
        <v>66</v>
      </c>
      <c r="V726" s="216"/>
    </row>
    <row r="727" ht="14.5" spans="1:22">
      <c r="A727" s="649">
        <v>725</v>
      </c>
      <c r="B727" s="28" t="s">
        <v>64</v>
      </c>
      <c r="C727" s="28" t="s">
        <v>203</v>
      </c>
      <c r="D727" s="650">
        <v>6000064568</v>
      </c>
      <c r="E727" s="136">
        <v>1</v>
      </c>
      <c r="F727" s="136">
        <v>0</v>
      </c>
      <c r="G727" s="136">
        <v>1</v>
      </c>
      <c r="H727" s="375">
        <v>46275</v>
      </c>
      <c r="I727" s="218" t="s">
        <v>16</v>
      </c>
      <c r="J727" s="650" t="s">
        <v>425</v>
      </c>
      <c r="K727" s="244" t="s">
        <v>93</v>
      </c>
      <c r="L727" s="33"/>
      <c r="M727" s="33"/>
      <c r="N727" s="33" t="s">
        <v>67</v>
      </c>
      <c r="O727" s="33"/>
      <c r="P727" s="33"/>
      <c r="Q727" s="33" t="s">
        <v>67</v>
      </c>
      <c r="R727" s="33"/>
      <c r="S727" s="136" t="s">
        <v>68</v>
      </c>
      <c r="T727" s="240" t="s">
        <v>26</v>
      </c>
      <c r="U727" s="240" t="s">
        <v>29</v>
      </c>
      <c r="V727" s="240"/>
    </row>
    <row r="728" ht="14.5" spans="1:22">
      <c r="A728" s="649">
        <v>726</v>
      </c>
      <c r="B728" s="28" t="s">
        <v>64</v>
      </c>
      <c r="C728" s="28" t="s">
        <v>203</v>
      </c>
      <c r="D728" s="651">
        <v>6000064568</v>
      </c>
      <c r="E728" s="28">
        <v>2</v>
      </c>
      <c r="F728" s="28">
        <v>2</v>
      </c>
      <c r="G728" s="28">
        <v>0</v>
      </c>
      <c r="H728" s="78">
        <v>46275</v>
      </c>
      <c r="I728" s="94" t="s">
        <v>16</v>
      </c>
      <c r="J728" s="651" t="s">
        <v>426</v>
      </c>
      <c r="K728" s="522" t="s">
        <v>66</v>
      </c>
      <c r="L728" s="44" t="s">
        <v>66</v>
      </c>
      <c r="M728" s="44" t="s">
        <v>66</v>
      </c>
      <c r="N728" s="45" t="s">
        <v>67</v>
      </c>
      <c r="O728" s="45"/>
      <c r="P728" s="45"/>
      <c r="Q728" s="45" t="s">
        <v>67</v>
      </c>
      <c r="R728" s="45"/>
      <c r="S728" s="28" t="s">
        <v>68</v>
      </c>
      <c r="T728" s="28" t="s">
        <v>66</v>
      </c>
      <c r="U728" s="216" t="s">
        <v>66</v>
      </c>
      <c r="V728" s="216"/>
    </row>
    <row r="729" ht="14.5" spans="1:22">
      <c r="A729" s="649">
        <v>727</v>
      </c>
      <c r="B729" s="28" t="s">
        <v>64</v>
      </c>
      <c r="C729" s="28" t="s">
        <v>203</v>
      </c>
      <c r="D729" s="650">
        <v>6000064568</v>
      </c>
      <c r="E729" s="136">
        <v>1</v>
      </c>
      <c r="F729" s="136">
        <v>0</v>
      </c>
      <c r="G729" s="136">
        <v>1</v>
      </c>
      <c r="H729" s="375">
        <v>46275</v>
      </c>
      <c r="I729" s="218" t="s">
        <v>16</v>
      </c>
      <c r="J729" s="650">
        <v>516339060826109</v>
      </c>
      <c r="K729" s="245" t="s">
        <v>127</v>
      </c>
      <c r="L729" s="33"/>
      <c r="M729" s="33"/>
      <c r="N729" s="33" t="s">
        <v>67</v>
      </c>
      <c r="O729" s="33"/>
      <c r="P729" s="33"/>
      <c r="Q729" s="33" t="s">
        <v>67</v>
      </c>
      <c r="R729" s="33"/>
      <c r="S729" s="136" t="s">
        <v>68</v>
      </c>
      <c r="T729" s="240" t="s">
        <v>33</v>
      </c>
      <c r="U729" s="240" t="s">
        <v>427</v>
      </c>
      <c r="V729" s="240"/>
    </row>
    <row r="730" ht="14.5" spans="1:22">
      <c r="A730" s="649">
        <v>728</v>
      </c>
      <c r="B730" s="28" t="s">
        <v>64</v>
      </c>
      <c r="C730" s="28" t="s">
        <v>203</v>
      </c>
      <c r="D730" s="651">
        <v>6000064568</v>
      </c>
      <c r="E730" s="28">
        <v>3</v>
      </c>
      <c r="F730" s="28">
        <v>3</v>
      </c>
      <c r="G730" s="28">
        <v>0</v>
      </c>
      <c r="H730" s="78">
        <v>46275</v>
      </c>
      <c r="I730" s="94" t="s">
        <v>16</v>
      </c>
      <c r="J730" s="651" t="s">
        <v>428</v>
      </c>
      <c r="K730" s="522" t="s">
        <v>66</v>
      </c>
      <c r="L730" s="44" t="s">
        <v>66</v>
      </c>
      <c r="M730" s="44" t="s">
        <v>66</v>
      </c>
      <c r="N730" s="45" t="s">
        <v>67</v>
      </c>
      <c r="O730" s="45"/>
      <c r="P730" s="45"/>
      <c r="Q730" s="45" t="s">
        <v>67</v>
      </c>
      <c r="R730" s="45"/>
      <c r="S730" s="28" t="s">
        <v>68</v>
      </c>
      <c r="T730" s="28" t="s">
        <v>66</v>
      </c>
      <c r="U730" s="216" t="s">
        <v>66</v>
      </c>
      <c r="V730" s="216"/>
    </row>
    <row r="731" ht="14.5" spans="1:22">
      <c r="A731" s="649">
        <v>729</v>
      </c>
      <c r="B731" s="28" t="s">
        <v>64</v>
      </c>
      <c r="C731" s="28" t="s">
        <v>203</v>
      </c>
      <c r="D731" s="650">
        <v>6000064568</v>
      </c>
      <c r="E731" s="136">
        <v>1</v>
      </c>
      <c r="F731" s="136">
        <v>0</v>
      </c>
      <c r="G731" s="136">
        <v>1</v>
      </c>
      <c r="H731" s="375">
        <v>46275</v>
      </c>
      <c r="I731" s="218" t="s">
        <v>16</v>
      </c>
      <c r="J731" s="650">
        <v>516339060826113</v>
      </c>
      <c r="K731" s="258" t="s">
        <v>158</v>
      </c>
      <c r="L731" s="33"/>
      <c r="M731" s="33"/>
      <c r="N731" s="33" t="s">
        <v>67</v>
      </c>
      <c r="O731" s="33"/>
      <c r="P731" s="33"/>
      <c r="Q731" s="33" t="s">
        <v>67</v>
      </c>
      <c r="R731" s="33"/>
      <c r="S731" s="136" t="s">
        <v>68</v>
      </c>
      <c r="T731" s="240" t="s">
        <v>78</v>
      </c>
      <c r="U731" s="240" t="s">
        <v>13</v>
      </c>
      <c r="V731" s="240"/>
    </row>
    <row r="732" ht="14.5" spans="1:22">
      <c r="A732" s="649">
        <v>730</v>
      </c>
      <c r="B732" s="28" t="s">
        <v>64</v>
      </c>
      <c r="C732" s="28" t="s">
        <v>203</v>
      </c>
      <c r="D732" s="651">
        <v>6000064568</v>
      </c>
      <c r="E732" s="28">
        <v>1</v>
      </c>
      <c r="F732" s="28">
        <v>0</v>
      </c>
      <c r="G732" s="28">
        <v>1</v>
      </c>
      <c r="H732" s="78">
        <v>46275</v>
      </c>
      <c r="I732" s="94" t="s">
        <v>16</v>
      </c>
      <c r="J732" s="651">
        <v>516339060826114</v>
      </c>
      <c r="K732" s="258" t="s">
        <v>131</v>
      </c>
      <c r="L732" s="45"/>
      <c r="M732" s="45"/>
      <c r="N732" s="45" t="s">
        <v>67</v>
      </c>
      <c r="O732" s="45"/>
      <c r="P732" s="45"/>
      <c r="Q732" s="45" t="s">
        <v>67</v>
      </c>
      <c r="R732" s="45"/>
      <c r="S732" s="28" t="s">
        <v>68</v>
      </c>
      <c r="T732" s="216" t="s">
        <v>27</v>
      </c>
      <c r="U732" s="216" t="s">
        <v>29</v>
      </c>
      <c r="V732" s="216"/>
    </row>
    <row r="733" ht="14.5" spans="1:22">
      <c r="A733" s="649">
        <v>731</v>
      </c>
      <c r="B733" s="28" t="s">
        <v>64</v>
      </c>
      <c r="C733" s="28" t="s">
        <v>407</v>
      </c>
      <c r="D733" s="650">
        <v>6000043167</v>
      </c>
      <c r="E733" s="136">
        <v>1</v>
      </c>
      <c r="F733" s="136">
        <v>0</v>
      </c>
      <c r="G733" s="136">
        <v>1</v>
      </c>
      <c r="H733" s="375">
        <v>46276</v>
      </c>
      <c r="I733" s="218" t="s">
        <v>14</v>
      </c>
      <c r="J733" s="650">
        <v>516300010961573</v>
      </c>
      <c r="K733" s="258" t="s">
        <v>242</v>
      </c>
      <c r="L733" s="33"/>
      <c r="M733" s="33"/>
      <c r="N733" s="33" t="s">
        <v>67</v>
      </c>
      <c r="O733" s="33"/>
      <c r="P733" s="33"/>
      <c r="Q733" s="33" t="s">
        <v>67</v>
      </c>
      <c r="R733" s="33"/>
      <c r="S733" s="136" t="s">
        <v>68</v>
      </c>
      <c r="T733" s="136" t="s">
        <v>31</v>
      </c>
      <c r="U733" s="240" t="s">
        <v>13</v>
      </c>
      <c r="V733" s="240"/>
    </row>
    <row r="734" ht="14.5" spans="1:22">
      <c r="A734" s="649">
        <v>732</v>
      </c>
      <c r="B734" s="28" t="s">
        <v>64</v>
      </c>
      <c r="C734" s="28" t="s">
        <v>407</v>
      </c>
      <c r="D734" s="651">
        <v>6000043167</v>
      </c>
      <c r="E734" s="28">
        <v>2</v>
      </c>
      <c r="F734" s="28">
        <v>2</v>
      </c>
      <c r="G734" s="28">
        <v>0</v>
      </c>
      <c r="H734" s="78">
        <v>46276</v>
      </c>
      <c r="I734" s="94" t="s">
        <v>14</v>
      </c>
      <c r="J734" s="651" t="s">
        <v>429</v>
      </c>
      <c r="K734" s="522" t="s">
        <v>66</v>
      </c>
      <c r="L734" s="44" t="s">
        <v>66</v>
      </c>
      <c r="M734" s="44" t="s">
        <v>66</v>
      </c>
      <c r="N734" s="45" t="s">
        <v>67</v>
      </c>
      <c r="O734" s="45"/>
      <c r="P734" s="45"/>
      <c r="Q734" s="45" t="s">
        <v>67</v>
      </c>
      <c r="R734" s="45"/>
      <c r="S734" s="28" t="s">
        <v>68</v>
      </c>
      <c r="T734" s="28" t="s">
        <v>66</v>
      </c>
      <c r="U734" s="216" t="s">
        <v>66</v>
      </c>
      <c r="V734" s="216"/>
    </row>
    <row r="735" ht="14.5" spans="1:22">
      <c r="A735" s="649">
        <v>733</v>
      </c>
      <c r="B735" s="28" t="s">
        <v>64</v>
      </c>
      <c r="C735" s="28" t="s">
        <v>407</v>
      </c>
      <c r="D735" s="650">
        <v>6000043167</v>
      </c>
      <c r="E735" s="136">
        <v>1</v>
      </c>
      <c r="F735" s="136">
        <v>0</v>
      </c>
      <c r="G735" s="136">
        <v>1</v>
      </c>
      <c r="H735" s="375">
        <v>46276</v>
      </c>
      <c r="I735" s="218" t="s">
        <v>14</v>
      </c>
      <c r="J735" s="650">
        <v>516300010961576</v>
      </c>
      <c r="K735" s="258" t="s">
        <v>125</v>
      </c>
      <c r="L735" s="33"/>
      <c r="M735" s="33"/>
      <c r="N735" s="33" t="s">
        <v>67</v>
      </c>
      <c r="O735" s="33"/>
      <c r="P735" s="33"/>
      <c r="Q735" s="33" t="s">
        <v>67</v>
      </c>
      <c r="R735" s="33"/>
      <c r="S735" s="136" t="s">
        <v>68</v>
      </c>
      <c r="T735" s="240" t="s">
        <v>26</v>
      </c>
      <c r="U735" s="240" t="s">
        <v>29</v>
      </c>
      <c r="V735" s="240"/>
    </row>
    <row r="736" ht="14.5" spans="1:22">
      <c r="A736" s="649">
        <v>734</v>
      </c>
      <c r="B736" s="28" t="s">
        <v>64</v>
      </c>
      <c r="C736" s="28" t="s">
        <v>407</v>
      </c>
      <c r="D736" s="651">
        <v>6000043167</v>
      </c>
      <c r="E736" s="28">
        <v>3</v>
      </c>
      <c r="F736" s="28">
        <v>3</v>
      </c>
      <c r="G736" s="28">
        <v>0</v>
      </c>
      <c r="H736" s="78">
        <v>46276</v>
      </c>
      <c r="I736" s="94" t="s">
        <v>14</v>
      </c>
      <c r="J736" s="651" t="s">
        <v>430</v>
      </c>
      <c r="K736" s="522" t="s">
        <v>66</v>
      </c>
      <c r="L736" s="44" t="s">
        <v>66</v>
      </c>
      <c r="M736" s="44" t="s">
        <v>66</v>
      </c>
      <c r="N736" s="45" t="s">
        <v>67</v>
      </c>
      <c r="O736" s="45"/>
      <c r="P736" s="45"/>
      <c r="Q736" s="45" t="s">
        <v>67</v>
      </c>
      <c r="R736" s="45"/>
      <c r="S736" s="28" t="s">
        <v>68</v>
      </c>
      <c r="T736" s="28" t="s">
        <v>66</v>
      </c>
      <c r="U736" s="216" t="s">
        <v>66</v>
      </c>
      <c r="V736" s="216"/>
    </row>
    <row r="737" ht="14.5" spans="1:22">
      <c r="A737" s="649">
        <v>735</v>
      </c>
      <c r="B737" s="28" t="s">
        <v>64</v>
      </c>
      <c r="C737" s="28" t="s">
        <v>407</v>
      </c>
      <c r="D737" s="650">
        <v>6000043167</v>
      </c>
      <c r="E737" s="136">
        <v>1</v>
      </c>
      <c r="F737" s="136">
        <v>0</v>
      </c>
      <c r="G737" s="136">
        <v>1</v>
      </c>
      <c r="H737" s="375">
        <v>46276</v>
      </c>
      <c r="I737" s="218" t="s">
        <v>14</v>
      </c>
      <c r="J737" s="650">
        <v>516300010961580</v>
      </c>
      <c r="K737" s="258" t="s">
        <v>270</v>
      </c>
      <c r="L737" s="33"/>
      <c r="M737" s="33"/>
      <c r="N737" s="33" t="s">
        <v>67</v>
      </c>
      <c r="O737" s="33"/>
      <c r="P737" s="33"/>
      <c r="Q737" s="33" t="s">
        <v>67</v>
      </c>
      <c r="R737" s="33"/>
      <c r="S737" s="136" t="s">
        <v>68</v>
      </c>
      <c r="T737" s="240" t="s">
        <v>26</v>
      </c>
      <c r="U737" s="240" t="s">
        <v>29</v>
      </c>
      <c r="V737" s="240"/>
    </row>
    <row r="738" ht="14.5" spans="1:22">
      <c r="A738" s="649">
        <v>736</v>
      </c>
      <c r="B738" s="28" t="s">
        <v>64</v>
      </c>
      <c r="C738" s="28" t="s">
        <v>407</v>
      </c>
      <c r="D738" s="651">
        <v>6000043167</v>
      </c>
      <c r="E738" s="28">
        <v>2</v>
      </c>
      <c r="F738" s="28">
        <v>2</v>
      </c>
      <c r="G738" s="28">
        <v>0</v>
      </c>
      <c r="H738" s="78">
        <v>46276</v>
      </c>
      <c r="I738" s="94" t="s">
        <v>14</v>
      </c>
      <c r="J738" s="651" t="s">
        <v>431</v>
      </c>
      <c r="K738" s="522" t="s">
        <v>66</v>
      </c>
      <c r="L738" s="44" t="s">
        <v>66</v>
      </c>
      <c r="M738" s="44" t="s">
        <v>66</v>
      </c>
      <c r="N738" s="45" t="s">
        <v>67</v>
      </c>
      <c r="O738" s="45"/>
      <c r="P738" s="45"/>
      <c r="Q738" s="45" t="s">
        <v>67</v>
      </c>
      <c r="R738" s="45"/>
      <c r="S738" s="28" t="s">
        <v>68</v>
      </c>
      <c r="T738" s="28" t="s">
        <v>66</v>
      </c>
      <c r="U738" s="216" t="s">
        <v>66</v>
      </c>
      <c r="V738" s="216"/>
    </row>
    <row r="739" ht="14.5" spans="1:22">
      <c r="A739" s="649">
        <v>737</v>
      </c>
      <c r="B739" s="28" t="s">
        <v>64</v>
      </c>
      <c r="C739" s="28" t="s">
        <v>407</v>
      </c>
      <c r="D739" s="650">
        <v>6000043167</v>
      </c>
      <c r="E739" s="136">
        <v>1</v>
      </c>
      <c r="F739" s="136">
        <v>0</v>
      </c>
      <c r="G739" s="136">
        <v>1</v>
      </c>
      <c r="H739" s="375">
        <v>46276</v>
      </c>
      <c r="I739" s="218" t="s">
        <v>14</v>
      </c>
      <c r="J739" s="650">
        <v>516300010961583</v>
      </c>
      <c r="K739" s="258" t="s">
        <v>131</v>
      </c>
      <c r="L739" s="33"/>
      <c r="M739" s="33"/>
      <c r="N739" s="33" t="s">
        <v>67</v>
      </c>
      <c r="O739" s="33"/>
      <c r="P739" s="33"/>
      <c r="Q739" s="33" t="s">
        <v>67</v>
      </c>
      <c r="R739" s="33"/>
      <c r="S739" s="136" t="s">
        <v>68</v>
      </c>
      <c r="T739" s="240" t="s">
        <v>27</v>
      </c>
      <c r="U739" s="240" t="s">
        <v>29</v>
      </c>
      <c r="V739" s="240"/>
    </row>
    <row r="740" ht="14.5" spans="1:22">
      <c r="A740" s="649">
        <v>738</v>
      </c>
      <c r="B740" s="28" t="s">
        <v>64</v>
      </c>
      <c r="C740" s="28" t="s">
        <v>407</v>
      </c>
      <c r="D740" s="651">
        <v>6000043167</v>
      </c>
      <c r="E740" s="28">
        <v>1</v>
      </c>
      <c r="F740" s="28">
        <v>0</v>
      </c>
      <c r="G740" s="28">
        <v>1</v>
      </c>
      <c r="H740" s="78">
        <v>46276</v>
      </c>
      <c r="I740" s="94" t="s">
        <v>14</v>
      </c>
      <c r="J740" s="651">
        <v>516300010961584</v>
      </c>
      <c r="K740" s="151" t="s">
        <v>432</v>
      </c>
      <c r="L740" s="45"/>
      <c r="M740" s="45"/>
      <c r="N740" s="45" t="s">
        <v>67</v>
      </c>
      <c r="O740" s="45"/>
      <c r="P740" s="45"/>
      <c r="Q740" s="45" t="s">
        <v>67</v>
      </c>
      <c r="R740" s="45"/>
      <c r="S740" s="28" t="s">
        <v>68</v>
      </c>
      <c r="T740" s="216" t="s">
        <v>78</v>
      </c>
      <c r="U740" s="216" t="s">
        <v>13</v>
      </c>
      <c r="V740" s="216"/>
    </row>
    <row r="741" ht="14.5" spans="1:22">
      <c r="A741" s="649">
        <v>739</v>
      </c>
      <c r="B741" s="28" t="s">
        <v>64</v>
      </c>
      <c r="C741" s="28" t="s">
        <v>407</v>
      </c>
      <c r="D741" s="650">
        <v>6000043167</v>
      </c>
      <c r="E741" s="136">
        <v>8</v>
      </c>
      <c r="F741" s="136">
        <v>8</v>
      </c>
      <c r="G741" s="136">
        <v>0</v>
      </c>
      <c r="H741" s="375">
        <v>46276</v>
      </c>
      <c r="I741" s="218" t="s">
        <v>14</v>
      </c>
      <c r="J741" s="650" t="s">
        <v>433</v>
      </c>
      <c r="K741" s="555" t="s">
        <v>66</v>
      </c>
      <c r="L741" s="47" t="s">
        <v>66</v>
      </c>
      <c r="M741" s="47" t="s">
        <v>66</v>
      </c>
      <c r="N741" s="33" t="s">
        <v>67</v>
      </c>
      <c r="O741" s="33"/>
      <c r="P741" s="33"/>
      <c r="Q741" s="33" t="s">
        <v>67</v>
      </c>
      <c r="R741" s="33"/>
      <c r="S741" s="136" t="s">
        <v>68</v>
      </c>
      <c r="T741" s="136" t="s">
        <v>66</v>
      </c>
      <c r="U741" s="240" t="s">
        <v>66</v>
      </c>
      <c r="V741" s="240"/>
    </row>
    <row r="742" ht="14.5" spans="1:22">
      <c r="A742" s="649">
        <v>740</v>
      </c>
      <c r="B742" s="28" t="s">
        <v>64</v>
      </c>
      <c r="C742" s="28" t="s">
        <v>407</v>
      </c>
      <c r="D742" s="651">
        <v>6000043167</v>
      </c>
      <c r="E742" s="28">
        <v>1</v>
      </c>
      <c r="F742" s="28">
        <v>0</v>
      </c>
      <c r="G742" s="28">
        <v>1</v>
      </c>
      <c r="H742" s="78">
        <v>46276</v>
      </c>
      <c r="I742" s="94" t="s">
        <v>14</v>
      </c>
      <c r="J742" s="651">
        <v>516300010961593</v>
      </c>
      <c r="K742" s="258" t="s">
        <v>270</v>
      </c>
      <c r="L742" s="45"/>
      <c r="M742" s="45"/>
      <c r="N742" s="45" t="s">
        <v>67</v>
      </c>
      <c r="O742" s="45"/>
      <c r="P742" s="45"/>
      <c r="Q742" s="45" t="s">
        <v>67</v>
      </c>
      <c r="R742" s="45"/>
      <c r="S742" s="28" t="s">
        <v>68</v>
      </c>
      <c r="T742" s="216" t="s">
        <v>26</v>
      </c>
      <c r="U742" s="216" t="s">
        <v>29</v>
      </c>
      <c r="V742" s="216"/>
    </row>
    <row r="743" ht="14.5" spans="1:22">
      <c r="A743" s="649">
        <v>741</v>
      </c>
      <c r="B743" s="28" t="s">
        <v>64</v>
      </c>
      <c r="C743" s="28" t="s">
        <v>407</v>
      </c>
      <c r="D743" s="650">
        <v>6000043167</v>
      </c>
      <c r="E743" s="136">
        <v>4</v>
      </c>
      <c r="F743" s="136">
        <v>4</v>
      </c>
      <c r="G743" s="136">
        <v>0</v>
      </c>
      <c r="H743" s="375">
        <v>46276</v>
      </c>
      <c r="I743" s="218" t="s">
        <v>14</v>
      </c>
      <c r="J743" s="650" t="s">
        <v>434</v>
      </c>
      <c r="K743" s="555" t="s">
        <v>66</v>
      </c>
      <c r="L743" s="47" t="s">
        <v>66</v>
      </c>
      <c r="M743" s="47" t="s">
        <v>66</v>
      </c>
      <c r="N743" s="33" t="s">
        <v>67</v>
      </c>
      <c r="O743" s="33"/>
      <c r="P743" s="33"/>
      <c r="Q743" s="33" t="s">
        <v>67</v>
      </c>
      <c r="R743" s="33"/>
      <c r="S743" s="136" t="s">
        <v>68</v>
      </c>
      <c r="T743" s="136" t="s">
        <v>66</v>
      </c>
      <c r="U743" s="240" t="s">
        <v>66</v>
      </c>
      <c r="V743" s="240"/>
    </row>
    <row r="744" ht="14.5" spans="1:22">
      <c r="A744" s="649">
        <v>742</v>
      </c>
      <c r="B744" s="28" t="s">
        <v>64</v>
      </c>
      <c r="C744" s="28" t="s">
        <v>407</v>
      </c>
      <c r="D744" s="651">
        <v>6000043167</v>
      </c>
      <c r="E744" s="28">
        <v>1</v>
      </c>
      <c r="F744" s="28">
        <v>0</v>
      </c>
      <c r="G744" s="28">
        <v>1</v>
      </c>
      <c r="H744" s="78">
        <v>46276</v>
      </c>
      <c r="I744" s="94" t="s">
        <v>14</v>
      </c>
      <c r="J744" s="651">
        <v>516300010961598</v>
      </c>
      <c r="K744" s="258" t="s">
        <v>75</v>
      </c>
      <c r="L744" s="44" t="s">
        <v>76</v>
      </c>
      <c r="M744" s="45"/>
      <c r="N744" s="45" t="s">
        <v>67</v>
      </c>
      <c r="O744" s="45"/>
      <c r="P744" s="44" t="s">
        <v>77</v>
      </c>
      <c r="Q744" s="45" t="s">
        <v>67</v>
      </c>
      <c r="R744" s="45"/>
      <c r="S744" s="28" t="s">
        <v>68</v>
      </c>
      <c r="T744" s="28" t="s">
        <v>78</v>
      </c>
      <c r="U744" s="216" t="s">
        <v>13</v>
      </c>
      <c r="V744" s="216"/>
    </row>
    <row r="745" ht="14.5" spans="1:22">
      <c r="A745" s="649">
        <v>743</v>
      </c>
      <c r="B745" s="28" t="s">
        <v>64</v>
      </c>
      <c r="C745" s="28" t="s">
        <v>407</v>
      </c>
      <c r="D745" s="650">
        <v>6000043167</v>
      </c>
      <c r="E745" s="136">
        <v>1</v>
      </c>
      <c r="F745" s="136">
        <v>0</v>
      </c>
      <c r="G745" s="136">
        <v>1</v>
      </c>
      <c r="H745" s="375">
        <v>46277</v>
      </c>
      <c r="I745" s="218" t="s">
        <v>14</v>
      </c>
      <c r="J745" s="650">
        <v>516300010961599</v>
      </c>
      <c r="K745" s="258" t="s">
        <v>75</v>
      </c>
      <c r="L745" s="47" t="s">
        <v>76</v>
      </c>
      <c r="M745" s="33"/>
      <c r="N745" s="33" t="s">
        <v>67</v>
      </c>
      <c r="O745" s="33"/>
      <c r="P745" s="47" t="s">
        <v>77</v>
      </c>
      <c r="Q745" s="33" t="s">
        <v>67</v>
      </c>
      <c r="R745" s="33"/>
      <c r="S745" s="136" t="s">
        <v>68</v>
      </c>
      <c r="T745" s="136" t="s">
        <v>78</v>
      </c>
      <c r="U745" s="240" t="s">
        <v>13</v>
      </c>
      <c r="V745" s="240"/>
    </row>
    <row r="746" ht="14.5" spans="1:22">
      <c r="A746" s="649">
        <v>744</v>
      </c>
      <c r="B746" s="28" t="s">
        <v>64</v>
      </c>
      <c r="C746" s="28" t="s">
        <v>407</v>
      </c>
      <c r="D746" s="651">
        <v>6000043167</v>
      </c>
      <c r="E746" s="28">
        <v>1</v>
      </c>
      <c r="F746" s="28">
        <v>1</v>
      </c>
      <c r="G746" s="28">
        <v>0</v>
      </c>
      <c r="H746" s="78">
        <v>46277</v>
      </c>
      <c r="I746" s="94" t="s">
        <v>14</v>
      </c>
      <c r="J746" s="651">
        <v>516300010961600</v>
      </c>
      <c r="K746" s="522" t="s">
        <v>66</v>
      </c>
      <c r="L746" s="44" t="s">
        <v>66</v>
      </c>
      <c r="M746" s="44" t="s">
        <v>66</v>
      </c>
      <c r="N746" s="45" t="s">
        <v>67</v>
      </c>
      <c r="O746" s="45"/>
      <c r="P746" s="45"/>
      <c r="Q746" s="45" t="s">
        <v>67</v>
      </c>
      <c r="R746" s="45"/>
      <c r="S746" s="28" t="s">
        <v>68</v>
      </c>
      <c r="T746" s="28" t="s">
        <v>66</v>
      </c>
      <c r="U746" s="216" t="s">
        <v>66</v>
      </c>
      <c r="V746" s="216"/>
    </row>
    <row r="747" ht="14.5" spans="1:22">
      <c r="A747" s="649">
        <v>745</v>
      </c>
      <c r="B747" s="28" t="s">
        <v>64</v>
      </c>
      <c r="C747" s="28" t="s">
        <v>407</v>
      </c>
      <c r="D747" s="650">
        <v>6000043167</v>
      </c>
      <c r="E747" s="136">
        <v>1</v>
      </c>
      <c r="F747" s="136">
        <v>0</v>
      </c>
      <c r="G747" s="136">
        <v>1</v>
      </c>
      <c r="H747" s="375">
        <v>46277</v>
      </c>
      <c r="I747" s="218" t="s">
        <v>14</v>
      </c>
      <c r="J747" s="650">
        <v>516300010961601</v>
      </c>
      <c r="K747" s="245" t="s">
        <v>127</v>
      </c>
      <c r="L747" s="33"/>
      <c r="M747" s="33"/>
      <c r="N747" s="33" t="s">
        <v>67</v>
      </c>
      <c r="O747" s="33"/>
      <c r="P747" s="33"/>
      <c r="Q747" s="33" t="s">
        <v>67</v>
      </c>
      <c r="R747" s="33"/>
      <c r="S747" s="136" t="s">
        <v>68</v>
      </c>
      <c r="T747" s="240" t="s">
        <v>33</v>
      </c>
      <c r="U747" s="240" t="s">
        <v>427</v>
      </c>
      <c r="V747" s="240"/>
    </row>
    <row r="748" ht="14.5" spans="1:22">
      <c r="A748" s="649">
        <v>746</v>
      </c>
      <c r="B748" s="28" t="s">
        <v>64</v>
      </c>
      <c r="C748" s="28" t="s">
        <v>407</v>
      </c>
      <c r="D748" s="651">
        <v>6000043167</v>
      </c>
      <c r="E748" s="28">
        <v>1</v>
      </c>
      <c r="F748" s="28">
        <v>1</v>
      </c>
      <c r="G748" s="28">
        <v>0</v>
      </c>
      <c r="H748" s="78">
        <v>46277</v>
      </c>
      <c r="I748" s="94" t="s">
        <v>14</v>
      </c>
      <c r="J748" s="651">
        <v>516300010961602</v>
      </c>
      <c r="K748" s="522" t="s">
        <v>66</v>
      </c>
      <c r="L748" s="44" t="s">
        <v>66</v>
      </c>
      <c r="M748" s="44" t="s">
        <v>66</v>
      </c>
      <c r="N748" s="45" t="s">
        <v>67</v>
      </c>
      <c r="O748" s="45"/>
      <c r="P748" s="45"/>
      <c r="Q748" s="45" t="s">
        <v>67</v>
      </c>
      <c r="R748" s="45"/>
      <c r="S748" s="28" t="s">
        <v>68</v>
      </c>
      <c r="T748" s="28" t="s">
        <v>66</v>
      </c>
      <c r="U748" s="216" t="s">
        <v>66</v>
      </c>
      <c r="V748" s="216"/>
    </row>
    <row r="749" ht="14.5" spans="1:22">
      <c r="A749" s="649">
        <v>747</v>
      </c>
      <c r="B749" s="28" t="s">
        <v>64</v>
      </c>
      <c r="C749" s="28" t="s">
        <v>407</v>
      </c>
      <c r="D749" s="650">
        <v>6000043167</v>
      </c>
      <c r="E749" s="136">
        <v>1</v>
      </c>
      <c r="F749" s="136">
        <v>0</v>
      </c>
      <c r="G749" s="136">
        <v>1</v>
      </c>
      <c r="H749" s="375">
        <v>46277</v>
      </c>
      <c r="I749" s="218" t="s">
        <v>14</v>
      </c>
      <c r="J749" s="650">
        <v>516300010961603</v>
      </c>
      <c r="K749" s="258" t="s">
        <v>75</v>
      </c>
      <c r="L749" s="47" t="s">
        <v>76</v>
      </c>
      <c r="M749" s="33"/>
      <c r="N749" s="33" t="s">
        <v>67</v>
      </c>
      <c r="O749" s="33"/>
      <c r="P749" s="47" t="s">
        <v>77</v>
      </c>
      <c r="Q749" s="33" t="s">
        <v>67</v>
      </c>
      <c r="R749" s="33"/>
      <c r="S749" s="136" t="s">
        <v>68</v>
      </c>
      <c r="T749" s="136" t="s">
        <v>78</v>
      </c>
      <c r="U749" s="240" t="s">
        <v>13</v>
      </c>
      <c r="V749" s="240"/>
    </row>
    <row r="750" ht="15.5" spans="1:22">
      <c r="A750" s="649">
        <v>748</v>
      </c>
      <c r="B750" s="28" t="s">
        <v>64</v>
      </c>
      <c r="C750" s="28" t="s">
        <v>407</v>
      </c>
      <c r="D750" s="651">
        <v>6000043167</v>
      </c>
      <c r="E750" s="28">
        <v>1</v>
      </c>
      <c r="F750" s="28">
        <v>0</v>
      </c>
      <c r="G750" s="28">
        <v>1</v>
      </c>
      <c r="H750" s="78">
        <v>46277</v>
      </c>
      <c r="I750" s="94" t="s">
        <v>14</v>
      </c>
      <c r="J750" s="651">
        <v>516300010961604</v>
      </c>
      <c r="K750" s="657" t="s">
        <v>435</v>
      </c>
      <c r="L750" s="45"/>
      <c r="M750" s="45"/>
      <c r="N750" s="45" t="s">
        <v>67</v>
      </c>
      <c r="O750" s="45"/>
      <c r="P750" s="45"/>
      <c r="Q750" s="45" t="s">
        <v>67</v>
      </c>
      <c r="R750" s="45"/>
      <c r="S750" s="28" t="s">
        <v>68</v>
      </c>
      <c r="T750" s="216" t="s">
        <v>221</v>
      </c>
      <c r="U750" s="216" t="s">
        <v>29</v>
      </c>
      <c r="V750" s="216"/>
    </row>
    <row r="751" ht="14.5" spans="1:22">
      <c r="A751" s="649">
        <v>749</v>
      </c>
      <c r="B751" s="28" t="s">
        <v>64</v>
      </c>
      <c r="C751" s="28" t="s">
        <v>407</v>
      </c>
      <c r="D751" s="650">
        <v>6000043167</v>
      </c>
      <c r="E751" s="136">
        <v>2</v>
      </c>
      <c r="F751" s="136">
        <v>2</v>
      </c>
      <c r="G751" s="136">
        <v>0</v>
      </c>
      <c r="H751" s="375">
        <v>46277</v>
      </c>
      <c r="I751" s="218" t="s">
        <v>14</v>
      </c>
      <c r="J751" s="650" t="s">
        <v>436</v>
      </c>
      <c r="K751" s="555" t="s">
        <v>66</v>
      </c>
      <c r="L751" s="47" t="s">
        <v>66</v>
      </c>
      <c r="M751" s="47" t="s">
        <v>66</v>
      </c>
      <c r="N751" s="33" t="s">
        <v>67</v>
      </c>
      <c r="O751" s="33"/>
      <c r="P751" s="33"/>
      <c r="Q751" s="33" t="s">
        <v>67</v>
      </c>
      <c r="R751" s="33"/>
      <c r="S751" s="136" t="s">
        <v>68</v>
      </c>
      <c r="T751" s="136" t="s">
        <v>66</v>
      </c>
      <c r="U751" s="240" t="s">
        <v>66</v>
      </c>
      <c r="V751" s="240"/>
    </row>
    <row r="752" ht="14.5" spans="1:22">
      <c r="A752" s="649">
        <v>750</v>
      </c>
      <c r="B752" s="28" t="s">
        <v>64</v>
      </c>
      <c r="C752" s="28" t="s">
        <v>407</v>
      </c>
      <c r="D752" s="651">
        <v>6000043167</v>
      </c>
      <c r="E752" s="28">
        <v>1</v>
      </c>
      <c r="F752" s="28">
        <v>0</v>
      </c>
      <c r="G752" s="28">
        <v>1</v>
      </c>
      <c r="H752" s="78">
        <v>46277</v>
      </c>
      <c r="I752" s="94" t="s">
        <v>14</v>
      </c>
      <c r="J752" s="651">
        <v>516300010961607</v>
      </c>
      <c r="K752" s="258" t="s">
        <v>131</v>
      </c>
      <c r="L752" s="45"/>
      <c r="M752" s="45"/>
      <c r="N752" s="45" t="s">
        <v>67</v>
      </c>
      <c r="O752" s="45"/>
      <c r="P752" s="45"/>
      <c r="Q752" s="45" t="s">
        <v>67</v>
      </c>
      <c r="R752" s="45"/>
      <c r="S752" s="28" t="s">
        <v>68</v>
      </c>
      <c r="T752" s="216" t="s">
        <v>27</v>
      </c>
      <c r="U752" s="216" t="s">
        <v>29</v>
      </c>
      <c r="V752" s="216"/>
    </row>
    <row r="753" ht="14.5" spans="1:22">
      <c r="A753" s="649">
        <v>751</v>
      </c>
      <c r="B753" s="28" t="s">
        <v>64</v>
      </c>
      <c r="C753" s="28" t="s">
        <v>407</v>
      </c>
      <c r="D753" s="650">
        <v>6000043167</v>
      </c>
      <c r="E753" s="136">
        <v>2</v>
      </c>
      <c r="F753" s="136">
        <v>2</v>
      </c>
      <c r="G753" s="136">
        <v>0</v>
      </c>
      <c r="H753" s="375">
        <v>46277</v>
      </c>
      <c r="I753" s="218" t="s">
        <v>14</v>
      </c>
      <c r="J753" s="650" t="s">
        <v>437</v>
      </c>
      <c r="K753" s="555" t="s">
        <v>66</v>
      </c>
      <c r="L753" s="47" t="s">
        <v>66</v>
      </c>
      <c r="M753" s="47" t="s">
        <v>66</v>
      </c>
      <c r="N753" s="33" t="s">
        <v>67</v>
      </c>
      <c r="O753" s="33"/>
      <c r="P753" s="33"/>
      <c r="Q753" s="33" t="s">
        <v>67</v>
      </c>
      <c r="R753" s="33"/>
      <c r="S753" s="136" t="s">
        <v>68</v>
      </c>
      <c r="T753" s="136" t="s">
        <v>66</v>
      </c>
      <c r="U753" s="240" t="s">
        <v>66</v>
      </c>
      <c r="V753" s="240"/>
    </row>
    <row r="754" ht="14.5" spans="1:22">
      <c r="A754" s="649">
        <v>752</v>
      </c>
      <c r="B754" s="28" t="s">
        <v>64</v>
      </c>
      <c r="C754" s="28" t="s">
        <v>407</v>
      </c>
      <c r="D754" s="651">
        <v>6000043167</v>
      </c>
      <c r="E754" s="28">
        <v>1</v>
      </c>
      <c r="F754" s="28">
        <v>0</v>
      </c>
      <c r="G754" s="28">
        <v>1</v>
      </c>
      <c r="H754" s="78">
        <v>46277</v>
      </c>
      <c r="I754" s="94" t="s">
        <v>14</v>
      </c>
      <c r="J754" s="651">
        <v>516300010961610</v>
      </c>
      <c r="K754" s="151" t="s">
        <v>127</v>
      </c>
      <c r="L754" s="45"/>
      <c r="M754" s="45"/>
      <c r="N754" s="45" t="s">
        <v>67</v>
      </c>
      <c r="O754" s="45"/>
      <c r="P754" s="45"/>
      <c r="Q754" s="45" t="s">
        <v>67</v>
      </c>
      <c r="R754" s="45"/>
      <c r="S754" s="28" t="s">
        <v>68</v>
      </c>
      <c r="T754" s="216" t="s">
        <v>33</v>
      </c>
      <c r="U754" s="216" t="s">
        <v>427</v>
      </c>
      <c r="V754" s="216"/>
    </row>
    <row r="755" ht="14.5" spans="1:22">
      <c r="A755" s="649">
        <v>753</v>
      </c>
      <c r="B755" s="28" t="s">
        <v>64</v>
      </c>
      <c r="C755" s="28" t="s">
        <v>407</v>
      </c>
      <c r="D755" s="650">
        <v>6000043167</v>
      </c>
      <c r="E755" s="136">
        <v>2</v>
      </c>
      <c r="F755" s="136">
        <v>2</v>
      </c>
      <c r="G755" s="136">
        <v>0</v>
      </c>
      <c r="H755" s="375">
        <v>46277</v>
      </c>
      <c r="I755" s="218" t="s">
        <v>14</v>
      </c>
      <c r="J755" s="650" t="s">
        <v>438</v>
      </c>
      <c r="K755" s="555" t="s">
        <v>66</v>
      </c>
      <c r="L755" s="47" t="s">
        <v>66</v>
      </c>
      <c r="M755" s="47" t="s">
        <v>66</v>
      </c>
      <c r="N755" s="33" t="s">
        <v>67</v>
      </c>
      <c r="O755" s="33"/>
      <c r="P755" s="33"/>
      <c r="Q755" s="33" t="s">
        <v>67</v>
      </c>
      <c r="R755" s="33"/>
      <c r="S755" s="136" t="s">
        <v>68</v>
      </c>
      <c r="T755" s="136" t="s">
        <v>66</v>
      </c>
      <c r="U755" s="240" t="s">
        <v>66</v>
      </c>
      <c r="V755" s="240"/>
    </row>
    <row r="756" ht="14.5" spans="1:22">
      <c r="A756" s="649">
        <v>754</v>
      </c>
      <c r="B756" s="28" t="s">
        <v>64</v>
      </c>
      <c r="C756" s="28" t="s">
        <v>407</v>
      </c>
      <c r="D756" s="651">
        <v>6000043167</v>
      </c>
      <c r="E756" s="28">
        <v>1</v>
      </c>
      <c r="F756" s="28">
        <v>0</v>
      </c>
      <c r="G756" s="28">
        <v>1</v>
      </c>
      <c r="H756" s="78">
        <v>46277</v>
      </c>
      <c r="I756" s="94" t="s">
        <v>14</v>
      </c>
      <c r="J756" s="651">
        <v>516300010961613</v>
      </c>
      <c r="K756" s="151" t="s">
        <v>127</v>
      </c>
      <c r="L756" s="45"/>
      <c r="M756" s="45"/>
      <c r="N756" s="45" t="s">
        <v>67</v>
      </c>
      <c r="O756" s="45"/>
      <c r="P756" s="45"/>
      <c r="Q756" s="45" t="s">
        <v>67</v>
      </c>
      <c r="R756" s="45"/>
      <c r="S756" s="28" t="s">
        <v>68</v>
      </c>
      <c r="T756" s="216" t="s">
        <v>33</v>
      </c>
      <c r="U756" s="216" t="s">
        <v>427</v>
      </c>
      <c r="V756" s="216"/>
    </row>
    <row r="757" ht="14.5" spans="1:22">
      <c r="A757" s="649">
        <v>755</v>
      </c>
      <c r="B757" s="28" t="s">
        <v>64</v>
      </c>
      <c r="C757" s="28" t="s">
        <v>407</v>
      </c>
      <c r="D757" s="650">
        <v>6000043167</v>
      </c>
      <c r="E757" s="136">
        <v>1</v>
      </c>
      <c r="F757" s="136">
        <v>1</v>
      </c>
      <c r="G757" s="136">
        <v>0</v>
      </c>
      <c r="H757" s="375">
        <v>46277</v>
      </c>
      <c r="I757" s="218" t="s">
        <v>14</v>
      </c>
      <c r="J757" s="650">
        <v>516300010961614</v>
      </c>
      <c r="K757" s="555" t="s">
        <v>66</v>
      </c>
      <c r="L757" s="47" t="s">
        <v>66</v>
      </c>
      <c r="M757" s="47" t="s">
        <v>66</v>
      </c>
      <c r="N757" s="33" t="s">
        <v>67</v>
      </c>
      <c r="O757" s="33"/>
      <c r="P757" s="33"/>
      <c r="Q757" s="33" t="s">
        <v>67</v>
      </c>
      <c r="R757" s="33"/>
      <c r="S757" s="136" t="s">
        <v>68</v>
      </c>
      <c r="T757" s="136" t="s">
        <v>66</v>
      </c>
      <c r="U757" s="240" t="s">
        <v>66</v>
      </c>
      <c r="V757" s="240"/>
    </row>
    <row r="758" ht="14.5" spans="1:22">
      <c r="A758" s="649">
        <v>756</v>
      </c>
      <c r="B758" s="28" t="s">
        <v>64</v>
      </c>
      <c r="C758" s="28" t="s">
        <v>407</v>
      </c>
      <c r="D758" s="651">
        <v>6000043167</v>
      </c>
      <c r="E758" s="28">
        <v>1</v>
      </c>
      <c r="F758" s="28">
        <v>0</v>
      </c>
      <c r="G758" s="28">
        <v>1</v>
      </c>
      <c r="H758" s="78">
        <v>46277</v>
      </c>
      <c r="I758" s="94" t="s">
        <v>14</v>
      </c>
      <c r="J758" s="651">
        <v>516300010961615</v>
      </c>
      <c r="K758" s="258" t="s">
        <v>131</v>
      </c>
      <c r="L758" s="45"/>
      <c r="M758" s="45"/>
      <c r="N758" s="45" t="s">
        <v>67</v>
      </c>
      <c r="O758" s="45"/>
      <c r="P758" s="45"/>
      <c r="Q758" s="45" t="s">
        <v>67</v>
      </c>
      <c r="R758" s="45"/>
      <c r="S758" s="28" t="s">
        <v>68</v>
      </c>
      <c r="T758" s="216" t="s">
        <v>27</v>
      </c>
      <c r="U758" s="216" t="s">
        <v>29</v>
      </c>
      <c r="V758" s="216"/>
    </row>
    <row r="759" ht="14.5" spans="1:22">
      <c r="A759" s="649">
        <v>757</v>
      </c>
      <c r="B759" s="28" t="s">
        <v>64</v>
      </c>
      <c r="C759" s="28" t="s">
        <v>407</v>
      </c>
      <c r="D759" s="650">
        <v>6000043167</v>
      </c>
      <c r="E759" s="136">
        <v>1</v>
      </c>
      <c r="F759" s="136">
        <v>1</v>
      </c>
      <c r="G759" s="136">
        <v>0</v>
      </c>
      <c r="H759" s="375">
        <v>46277</v>
      </c>
      <c r="I759" s="218" t="s">
        <v>14</v>
      </c>
      <c r="J759" s="650">
        <v>516300010961616</v>
      </c>
      <c r="K759" s="555" t="s">
        <v>66</v>
      </c>
      <c r="L759" s="47" t="s">
        <v>66</v>
      </c>
      <c r="M759" s="47" t="s">
        <v>66</v>
      </c>
      <c r="N759" s="33" t="s">
        <v>67</v>
      </c>
      <c r="O759" s="33"/>
      <c r="P759" s="33"/>
      <c r="Q759" s="33" t="s">
        <v>67</v>
      </c>
      <c r="R759" s="33"/>
      <c r="S759" s="136" t="s">
        <v>68</v>
      </c>
      <c r="T759" s="136" t="s">
        <v>66</v>
      </c>
      <c r="U759" s="240" t="s">
        <v>66</v>
      </c>
      <c r="V759" s="240"/>
    </row>
    <row r="760" ht="14.5" spans="1:22">
      <c r="A760" s="649">
        <v>758</v>
      </c>
      <c r="B760" s="28" t="s">
        <v>64</v>
      </c>
      <c r="C760" s="28" t="s">
        <v>407</v>
      </c>
      <c r="D760" s="651">
        <v>6000043167</v>
      </c>
      <c r="E760" s="28">
        <v>1</v>
      </c>
      <c r="F760" s="28">
        <v>0</v>
      </c>
      <c r="G760" s="28">
        <v>1</v>
      </c>
      <c r="H760" s="78">
        <v>46277</v>
      </c>
      <c r="I760" s="94" t="s">
        <v>14</v>
      </c>
      <c r="J760" s="651">
        <v>516300010961617</v>
      </c>
      <c r="K760" s="151" t="s">
        <v>439</v>
      </c>
      <c r="L760" s="45"/>
      <c r="M760" s="45"/>
      <c r="N760" s="45" t="s">
        <v>67</v>
      </c>
      <c r="O760" s="45"/>
      <c r="P760" s="45"/>
      <c r="Q760" s="45" t="s">
        <v>67</v>
      </c>
      <c r="R760" s="45"/>
      <c r="S760" s="28" t="s">
        <v>68</v>
      </c>
      <c r="T760" s="216" t="s">
        <v>33</v>
      </c>
      <c r="U760" s="216" t="s">
        <v>427</v>
      </c>
      <c r="V760" s="216"/>
    </row>
    <row r="761" ht="14.5" spans="1:22">
      <c r="A761" s="649">
        <v>759</v>
      </c>
      <c r="B761" s="28" t="s">
        <v>64</v>
      </c>
      <c r="C761" s="28" t="s">
        <v>407</v>
      </c>
      <c r="D761" s="650">
        <v>6000043167</v>
      </c>
      <c r="E761" s="136">
        <v>1</v>
      </c>
      <c r="F761" s="136">
        <v>0</v>
      </c>
      <c r="G761" s="136">
        <v>1</v>
      </c>
      <c r="H761" s="375">
        <v>46277</v>
      </c>
      <c r="I761" s="218" t="s">
        <v>14</v>
      </c>
      <c r="J761" s="650">
        <v>516300010961618</v>
      </c>
      <c r="K761" s="258" t="s">
        <v>96</v>
      </c>
      <c r="L761" s="33"/>
      <c r="M761" s="33"/>
      <c r="N761" s="33" t="s">
        <v>67</v>
      </c>
      <c r="O761" s="33"/>
      <c r="P761" s="33"/>
      <c r="Q761" s="33" t="s">
        <v>67</v>
      </c>
      <c r="R761" s="33"/>
      <c r="S761" s="136" t="s">
        <v>68</v>
      </c>
      <c r="T761" s="240" t="s">
        <v>26</v>
      </c>
      <c r="U761" s="240" t="s">
        <v>29</v>
      </c>
      <c r="V761" s="240"/>
    </row>
    <row r="762" ht="14.5" spans="1:22">
      <c r="A762" s="649">
        <v>760</v>
      </c>
      <c r="B762" s="28" t="s">
        <v>64</v>
      </c>
      <c r="C762" s="28" t="s">
        <v>407</v>
      </c>
      <c r="D762" s="651">
        <v>6000043167</v>
      </c>
      <c r="E762" s="28">
        <v>8</v>
      </c>
      <c r="F762" s="28">
        <v>8</v>
      </c>
      <c r="G762" s="28">
        <v>0</v>
      </c>
      <c r="H762" s="78">
        <v>46277</v>
      </c>
      <c r="I762" s="94" t="s">
        <v>14</v>
      </c>
      <c r="J762" s="651" t="s">
        <v>440</v>
      </c>
      <c r="K762" s="522" t="s">
        <v>66</v>
      </c>
      <c r="L762" s="44" t="s">
        <v>66</v>
      </c>
      <c r="M762" s="44" t="s">
        <v>66</v>
      </c>
      <c r="N762" s="45" t="s">
        <v>67</v>
      </c>
      <c r="O762" s="45"/>
      <c r="P762" s="45"/>
      <c r="Q762" s="45" t="s">
        <v>67</v>
      </c>
      <c r="R762" s="45"/>
      <c r="S762" s="28" t="s">
        <v>68</v>
      </c>
      <c r="T762" s="28" t="s">
        <v>66</v>
      </c>
      <c r="U762" s="216" t="s">
        <v>66</v>
      </c>
      <c r="V762" s="216"/>
    </row>
    <row r="763" ht="14.5" spans="1:22">
      <c r="A763" s="649">
        <v>761</v>
      </c>
      <c r="B763" s="28" t="s">
        <v>64</v>
      </c>
      <c r="C763" s="28" t="s">
        <v>407</v>
      </c>
      <c r="D763" s="650">
        <v>6000043167</v>
      </c>
      <c r="E763" s="136">
        <v>1</v>
      </c>
      <c r="F763" s="136">
        <v>0</v>
      </c>
      <c r="G763" s="136">
        <v>1</v>
      </c>
      <c r="H763" s="375">
        <v>46277</v>
      </c>
      <c r="I763" s="218" t="s">
        <v>14</v>
      </c>
      <c r="J763" s="650">
        <v>516300010961627</v>
      </c>
      <c r="K763" s="245" t="s">
        <v>127</v>
      </c>
      <c r="L763" s="33"/>
      <c r="M763" s="33"/>
      <c r="N763" s="33" t="s">
        <v>67</v>
      </c>
      <c r="O763" s="33"/>
      <c r="P763" s="33"/>
      <c r="Q763" s="33" t="s">
        <v>67</v>
      </c>
      <c r="R763" s="33"/>
      <c r="S763" s="136" t="s">
        <v>68</v>
      </c>
      <c r="T763" s="240" t="s">
        <v>33</v>
      </c>
      <c r="U763" s="240" t="s">
        <v>427</v>
      </c>
      <c r="V763" s="240"/>
    </row>
    <row r="764" ht="14.5" spans="1:22">
      <c r="A764" s="649">
        <v>762</v>
      </c>
      <c r="B764" s="28" t="s">
        <v>64</v>
      </c>
      <c r="C764" s="28" t="s">
        <v>407</v>
      </c>
      <c r="D764" s="651">
        <v>6000043167</v>
      </c>
      <c r="E764" s="28">
        <v>10</v>
      </c>
      <c r="F764" s="28">
        <v>10</v>
      </c>
      <c r="G764" s="28">
        <v>0</v>
      </c>
      <c r="H764" s="78">
        <v>46277</v>
      </c>
      <c r="I764" s="94" t="s">
        <v>14</v>
      </c>
      <c r="J764" s="651" t="s">
        <v>441</v>
      </c>
      <c r="K764" s="522" t="s">
        <v>66</v>
      </c>
      <c r="L764" s="44" t="s">
        <v>66</v>
      </c>
      <c r="M764" s="44" t="s">
        <v>66</v>
      </c>
      <c r="N764" s="45" t="s">
        <v>67</v>
      </c>
      <c r="O764" s="45"/>
      <c r="P764" s="45"/>
      <c r="Q764" s="45" t="s">
        <v>67</v>
      </c>
      <c r="R764" s="45"/>
      <c r="S764" s="28" t="s">
        <v>68</v>
      </c>
      <c r="T764" s="28" t="s">
        <v>66</v>
      </c>
      <c r="U764" s="216" t="s">
        <v>66</v>
      </c>
      <c r="V764" s="216"/>
    </row>
    <row r="765" ht="14.5" spans="1:22">
      <c r="A765" s="649">
        <v>763</v>
      </c>
      <c r="B765" s="28" t="s">
        <v>64</v>
      </c>
      <c r="C765" s="28" t="s">
        <v>407</v>
      </c>
      <c r="D765" s="650">
        <v>6000043167</v>
      </c>
      <c r="E765" s="136">
        <v>1</v>
      </c>
      <c r="F765" s="136">
        <v>0</v>
      </c>
      <c r="G765" s="136">
        <v>1</v>
      </c>
      <c r="H765" s="375">
        <v>46277</v>
      </c>
      <c r="I765" s="218" t="s">
        <v>14</v>
      </c>
      <c r="J765" s="650">
        <v>516300010961637</v>
      </c>
      <c r="K765" s="258" t="s">
        <v>96</v>
      </c>
      <c r="L765" s="33"/>
      <c r="M765" s="33"/>
      <c r="N765" s="33" t="s">
        <v>67</v>
      </c>
      <c r="O765" s="33"/>
      <c r="P765" s="33"/>
      <c r="Q765" s="33" t="s">
        <v>67</v>
      </c>
      <c r="R765" s="33"/>
      <c r="S765" s="136" t="s">
        <v>68</v>
      </c>
      <c r="T765" s="240" t="s">
        <v>26</v>
      </c>
      <c r="U765" s="240" t="s">
        <v>29</v>
      </c>
      <c r="V765" s="240"/>
    </row>
    <row r="766" ht="14.5" spans="1:22">
      <c r="A766" s="649">
        <v>764</v>
      </c>
      <c r="B766" s="28" t="s">
        <v>64</v>
      </c>
      <c r="C766" s="28" t="s">
        <v>407</v>
      </c>
      <c r="D766" s="651">
        <v>6000043167</v>
      </c>
      <c r="E766" s="28">
        <v>1</v>
      </c>
      <c r="F766" s="28">
        <v>1</v>
      </c>
      <c r="G766" s="28">
        <v>0</v>
      </c>
      <c r="H766" s="78">
        <v>46277</v>
      </c>
      <c r="I766" s="94" t="s">
        <v>14</v>
      </c>
      <c r="J766" s="651">
        <v>516300010961638</v>
      </c>
      <c r="K766" s="522" t="s">
        <v>66</v>
      </c>
      <c r="L766" s="44" t="s">
        <v>66</v>
      </c>
      <c r="M766" s="44" t="s">
        <v>66</v>
      </c>
      <c r="N766" s="45" t="s">
        <v>67</v>
      </c>
      <c r="O766" s="45"/>
      <c r="P766" s="45"/>
      <c r="Q766" s="45" t="s">
        <v>67</v>
      </c>
      <c r="R766" s="45"/>
      <c r="S766" s="28" t="s">
        <v>68</v>
      </c>
      <c r="T766" s="28" t="s">
        <v>66</v>
      </c>
      <c r="U766" s="216" t="s">
        <v>66</v>
      </c>
      <c r="V766" s="216"/>
    </row>
    <row r="767" ht="14.5" spans="1:22">
      <c r="A767" s="649">
        <v>765</v>
      </c>
      <c r="B767" s="28" t="s">
        <v>64</v>
      </c>
      <c r="C767" s="28" t="s">
        <v>407</v>
      </c>
      <c r="D767" s="650">
        <v>6000043167</v>
      </c>
      <c r="E767" s="136">
        <v>1</v>
      </c>
      <c r="F767" s="136">
        <v>0</v>
      </c>
      <c r="G767" s="136">
        <v>1</v>
      </c>
      <c r="H767" s="375">
        <v>46277</v>
      </c>
      <c r="I767" s="218" t="s">
        <v>14</v>
      </c>
      <c r="J767" s="650">
        <v>516300010961639</v>
      </c>
      <c r="K767" s="258" t="s">
        <v>125</v>
      </c>
      <c r="L767" s="33"/>
      <c r="M767" s="33"/>
      <c r="N767" s="33" t="s">
        <v>67</v>
      </c>
      <c r="O767" s="33"/>
      <c r="P767" s="33"/>
      <c r="Q767" s="33" t="s">
        <v>67</v>
      </c>
      <c r="R767" s="33"/>
      <c r="S767" s="136" t="s">
        <v>68</v>
      </c>
      <c r="T767" s="240" t="s">
        <v>26</v>
      </c>
      <c r="U767" s="240" t="s">
        <v>29</v>
      </c>
      <c r="V767" s="240"/>
    </row>
    <row r="768" ht="14.5" spans="1:22">
      <c r="A768" s="649">
        <v>766</v>
      </c>
      <c r="B768" s="28" t="s">
        <v>64</v>
      </c>
      <c r="C768" s="28" t="s">
        <v>407</v>
      </c>
      <c r="D768" s="651">
        <v>6000043167</v>
      </c>
      <c r="E768" s="28">
        <v>1</v>
      </c>
      <c r="F768" s="28">
        <v>0</v>
      </c>
      <c r="G768" s="28">
        <v>1</v>
      </c>
      <c r="H768" s="78">
        <v>46277</v>
      </c>
      <c r="I768" s="94" t="s">
        <v>14</v>
      </c>
      <c r="J768" s="651">
        <v>516300010961640</v>
      </c>
      <c r="K768" s="258" t="s">
        <v>125</v>
      </c>
      <c r="L768" s="45"/>
      <c r="M768" s="45"/>
      <c r="N768" s="45" t="s">
        <v>67</v>
      </c>
      <c r="O768" s="45"/>
      <c r="P768" s="45"/>
      <c r="Q768" s="45" t="s">
        <v>67</v>
      </c>
      <c r="R768" s="45"/>
      <c r="S768" s="28" t="s">
        <v>68</v>
      </c>
      <c r="T768" s="216" t="s">
        <v>26</v>
      </c>
      <c r="U768" s="216" t="s">
        <v>29</v>
      </c>
      <c r="V768" s="216"/>
    </row>
    <row r="769" ht="14.5" spans="1:22">
      <c r="A769" s="649">
        <v>767</v>
      </c>
      <c r="B769" s="28" t="s">
        <v>64</v>
      </c>
      <c r="C769" s="28" t="s">
        <v>407</v>
      </c>
      <c r="D769" s="650">
        <v>6000043167</v>
      </c>
      <c r="E769" s="136">
        <v>1</v>
      </c>
      <c r="F769" s="136">
        <v>1</v>
      </c>
      <c r="G769" s="136">
        <v>0</v>
      </c>
      <c r="H769" s="375">
        <v>46278</v>
      </c>
      <c r="I769" s="218" t="s">
        <v>14</v>
      </c>
      <c r="J769" s="650">
        <v>516300010961641</v>
      </c>
      <c r="K769" s="555" t="s">
        <v>66</v>
      </c>
      <c r="L769" s="47" t="s">
        <v>66</v>
      </c>
      <c r="M769" s="47" t="s">
        <v>66</v>
      </c>
      <c r="N769" s="33" t="s">
        <v>67</v>
      </c>
      <c r="O769" s="33"/>
      <c r="P769" s="33"/>
      <c r="Q769" s="33" t="s">
        <v>67</v>
      </c>
      <c r="R769" s="33"/>
      <c r="S769" s="136" t="s">
        <v>68</v>
      </c>
      <c r="T769" s="136" t="s">
        <v>66</v>
      </c>
      <c r="U769" s="240" t="s">
        <v>66</v>
      </c>
      <c r="V769" s="240"/>
    </row>
    <row r="770" ht="14.5" spans="1:22">
      <c r="A770" s="649">
        <v>768</v>
      </c>
      <c r="B770" s="28" t="s">
        <v>64</v>
      </c>
      <c r="C770" s="28" t="s">
        <v>407</v>
      </c>
      <c r="D770" s="651">
        <v>6000043167</v>
      </c>
      <c r="E770" s="28">
        <v>1</v>
      </c>
      <c r="F770" s="28">
        <v>0</v>
      </c>
      <c r="G770" s="28">
        <v>1</v>
      </c>
      <c r="H770" s="78">
        <v>46278</v>
      </c>
      <c r="I770" s="94" t="s">
        <v>14</v>
      </c>
      <c r="J770" s="651">
        <v>516300010961642</v>
      </c>
      <c r="K770" s="258" t="s">
        <v>125</v>
      </c>
      <c r="L770" s="45"/>
      <c r="M770" s="45"/>
      <c r="N770" s="45" t="s">
        <v>67</v>
      </c>
      <c r="O770" s="45"/>
      <c r="P770" s="45"/>
      <c r="Q770" s="45" t="s">
        <v>67</v>
      </c>
      <c r="R770" s="45"/>
      <c r="S770" s="28" t="s">
        <v>68</v>
      </c>
      <c r="T770" s="216" t="s">
        <v>26</v>
      </c>
      <c r="U770" s="216" t="s">
        <v>29</v>
      </c>
      <c r="V770" s="216"/>
    </row>
    <row r="771" ht="14.5" spans="1:22">
      <c r="A771" s="649">
        <v>769</v>
      </c>
      <c r="B771" s="28" t="s">
        <v>64</v>
      </c>
      <c r="C771" s="28" t="s">
        <v>407</v>
      </c>
      <c r="D771" s="650">
        <v>6000043167</v>
      </c>
      <c r="E771" s="136">
        <v>13</v>
      </c>
      <c r="F771" s="136">
        <v>13</v>
      </c>
      <c r="G771" s="136">
        <v>0</v>
      </c>
      <c r="H771" s="375">
        <v>46278</v>
      </c>
      <c r="I771" s="218" t="s">
        <v>14</v>
      </c>
      <c r="J771" s="650" t="s">
        <v>442</v>
      </c>
      <c r="K771" s="555" t="s">
        <v>66</v>
      </c>
      <c r="L771" s="47" t="s">
        <v>66</v>
      </c>
      <c r="M771" s="47" t="s">
        <v>66</v>
      </c>
      <c r="N771" s="33" t="s">
        <v>67</v>
      </c>
      <c r="O771" s="33"/>
      <c r="P771" s="33"/>
      <c r="Q771" s="33" t="s">
        <v>67</v>
      </c>
      <c r="R771" s="33"/>
      <c r="S771" s="136" t="s">
        <v>68</v>
      </c>
      <c r="T771" s="136" t="s">
        <v>66</v>
      </c>
      <c r="U771" s="240" t="s">
        <v>66</v>
      </c>
      <c r="V771" s="240"/>
    </row>
    <row r="772" ht="14.5" spans="1:22">
      <c r="A772" s="649">
        <v>770</v>
      </c>
      <c r="B772" s="28" t="s">
        <v>64</v>
      </c>
      <c r="C772" s="28" t="s">
        <v>407</v>
      </c>
      <c r="D772" s="651">
        <v>6000043167</v>
      </c>
      <c r="E772" s="28">
        <v>1</v>
      </c>
      <c r="F772" s="28">
        <v>0</v>
      </c>
      <c r="G772" s="28">
        <v>1</v>
      </c>
      <c r="H772" s="78">
        <v>46278</v>
      </c>
      <c r="I772" s="94" t="s">
        <v>14</v>
      </c>
      <c r="J772" s="651">
        <v>516300010961656</v>
      </c>
      <c r="K772" s="258" t="s">
        <v>75</v>
      </c>
      <c r="L772" s="44" t="s">
        <v>76</v>
      </c>
      <c r="M772" s="45"/>
      <c r="N772" s="45" t="s">
        <v>67</v>
      </c>
      <c r="O772" s="45"/>
      <c r="P772" s="44" t="s">
        <v>77</v>
      </c>
      <c r="Q772" s="45" t="s">
        <v>67</v>
      </c>
      <c r="R772" s="45"/>
      <c r="S772" s="28" t="s">
        <v>68</v>
      </c>
      <c r="T772" s="28" t="s">
        <v>78</v>
      </c>
      <c r="U772" s="216" t="s">
        <v>13</v>
      </c>
      <c r="V772" s="216"/>
    </row>
    <row r="773" ht="14.5" spans="1:22">
      <c r="A773" s="649">
        <v>771</v>
      </c>
      <c r="B773" s="28" t="s">
        <v>64</v>
      </c>
      <c r="C773" s="28" t="s">
        <v>407</v>
      </c>
      <c r="D773" s="650">
        <v>6000043167</v>
      </c>
      <c r="E773" s="136">
        <v>2</v>
      </c>
      <c r="F773" s="136">
        <v>2</v>
      </c>
      <c r="G773" s="136">
        <v>0</v>
      </c>
      <c r="H773" s="375">
        <v>46278</v>
      </c>
      <c r="I773" s="218" t="s">
        <v>14</v>
      </c>
      <c r="J773" s="650" t="s">
        <v>443</v>
      </c>
      <c r="K773" s="555" t="s">
        <v>66</v>
      </c>
      <c r="L773" s="47" t="s">
        <v>66</v>
      </c>
      <c r="M773" s="47" t="s">
        <v>66</v>
      </c>
      <c r="N773" s="33" t="s">
        <v>67</v>
      </c>
      <c r="O773" s="33"/>
      <c r="P773" s="33"/>
      <c r="Q773" s="33" t="s">
        <v>67</v>
      </c>
      <c r="R773" s="33"/>
      <c r="S773" s="136" t="s">
        <v>68</v>
      </c>
      <c r="T773" s="136" t="s">
        <v>66</v>
      </c>
      <c r="U773" s="240" t="s">
        <v>66</v>
      </c>
      <c r="V773" s="240"/>
    </row>
    <row r="774" ht="14.5" spans="1:22">
      <c r="A774" s="649">
        <v>772</v>
      </c>
      <c r="B774" s="28" t="s">
        <v>64</v>
      </c>
      <c r="C774" s="28" t="s">
        <v>407</v>
      </c>
      <c r="D774" s="651">
        <v>6000043167</v>
      </c>
      <c r="E774" s="28">
        <v>1</v>
      </c>
      <c r="F774" s="28">
        <v>0</v>
      </c>
      <c r="G774" s="28">
        <v>1</v>
      </c>
      <c r="H774" s="78">
        <v>46278</v>
      </c>
      <c r="I774" s="94" t="s">
        <v>14</v>
      </c>
      <c r="J774" s="651">
        <v>516300010961659</v>
      </c>
      <c r="K774" s="258" t="s">
        <v>75</v>
      </c>
      <c r="L774" s="44" t="s">
        <v>76</v>
      </c>
      <c r="M774" s="45"/>
      <c r="N774" s="45" t="s">
        <v>67</v>
      </c>
      <c r="O774" s="45"/>
      <c r="P774" s="44" t="s">
        <v>77</v>
      </c>
      <c r="Q774" s="45" t="s">
        <v>67</v>
      </c>
      <c r="R774" s="45"/>
      <c r="S774" s="28" t="s">
        <v>68</v>
      </c>
      <c r="T774" s="28" t="s">
        <v>78</v>
      </c>
      <c r="U774" s="216" t="s">
        <v>13</v>
      </c>
      <c r="V774" s="216"/>
    </row>
    <row r="775" ht="14.5" spans="1:22">
      <c r="A775" s="649">
        <v>773</v>
      </c>
      <c r="B775" s="28" t="s">
        <v>64</v>
      </c>
      <c r="C775" s="28" t="s">
        <v>407</v>
      </c>
      <c r="D775" s="650">
        <v>6000043167</v>
      </c>
      <c r="E775" s="136">
        <v>2</v>
      </c>
      <c r="F775" s="136">
        <v>2</v>
      </c>
      <c r="G775" s="136">
        <v>0</v>
      </c>
      <c r="H775" s="375">
        <v>46278</v>
      </c>
      <c r="I775" s="218" t="s">
        <v>14</v>
      </c>
      <c r="J775" s="650" t="s">
        <v>444</v>
      </c>
      <c r="K775" s="555" t="s">
        <v>66</v>
      </c>
      <c r="L775" s="47" t="s">
        <v>66</v>
      </c>
      <c r="M775" s="47" t="s">
        <v>66</v>
      </c>
      <c r="N775" s="33" t="s">
        <v>67</v>
      </c>
      <c r="O775" s="33"/>
      <c r="P775" s="33"/>
      <c r="Q775" s="33" t="s">
        <v>67</v>
      </c>
      <c r="R775" s="33"/>
      <c r="S775" s="136" t="s">
        <v>68</v>
      </c>
      <c r="T775" s="136" t="s">
        <v>66</v>
      </c>
      <c r="U775" s="240" t="s">
        <v>66</v>
      </c>
      <c r="V775" s="240"/>
    </row>
    <row r="776" ht="14.5" spans="1:22">
      <c r="A776" s="649">
        <v>774</v>
      </c>
      <c r="B776" s="28" t="s">
        <v>64</v>
      </c>
      <c r="C776" s="28" t="s">
        <v>407</v>
      </c>
      <c r="D776" s="651">
        <v>6000043167</v>
      </c>
      <c r="E776" s="28">
        <v>1</v>
      </c>
      <c r="F776" s="28">
        <v>0</v>
      </c>
      <c r="G776" s="28">
        <v>1</v>
      </c>
      <c r="H776" s="78">
        <v>46278</v>
      </c>
      <c r="I776" s="94" t="s">
        <v>14</v>
      </c>
      <c r="J776" s="651">
        <v>516300010961662</v>
      </c>
      <c r="K776" s="258" t="s">
        <v>270</v>
      </c>
      <c r="L776" s="45"/>
      <c r="M776" s="45"/>
      <c r="N776" s="45" t="s">
        <v>67</v>
      </c>
      <c r="O776" s="45"/>
      <c r="P776" s="45"/>
      <c r="Q776" s="45" t="s">
        <v>67</v>
      </c>
      <c r="R776" s="45"/>
      <c r="S776" s="28" t="s">
        <v>68</v>
      </c>
      <c r="T776" s="216" t="s">
        <v>26</v>
      </c>
      <c r="U776" s="216" t="s">
        <v>29</v>
      </c>
      <c r="V776" s="216"/>
    </row>
    <row r="777" ht="14.5" spans="1:22">
      <c r="A777" s="649">
        <v>775</v>
      </c>
      <c r="B777" s="28" t="s">
        <v>64</v>
      </c>
      <c r="C777" s="28" t="s">
        <v>407</v>
      </c>
      <c r="D777" s="650">
        <v>6000043167</v>
      </c>
      <c r="E777" s="136">
        <v>1</v>
      </c>
      <c r="F777" s="136">
        <v>1</v>
      </c>
      <c r="G777" s="136">
        <v>0</v>
      </c>
      <c r="H777" s="375">
        <v>46278</v>
      </c>
      <c r="I777" s="218" t="s">
        <v>14</v>
      </c>
      <c r="J777" s="650">
        <v>516300010961663</v>
      </c>
      <c r="K777" s="555" t="s">
        <v>66</v>
      </c>
      <c r="L777" s="47" t="s">
        <v>66</v>
      </c>
      <c r="M777" s="47" t="s">
        <v>66</v>
      </c>
      <c r="N777" s="33" t="s">
        <v>67</v>
      </c>
      <c r="O777" s="33"/>
      <c r="P777" s="33"/>
      <c r="Q777" s="33" t="s">
        <v>67</v>
      </c>
      <c r="R777" s="33"/>
      <c r="S777" s="136" t="s">
        <v>68</v>
      </c>
      <c r="T777" s="136" t="s">
        <v>66</v>
      </c>
      <c r="U777" s="240" t="s">
        <v>66</v>
      </c>
      <c r="V777" s="240"/>
    </row>
    <row r="778" ht="14.5" spans="1:22">
      <c r="A778" s="649">
        <v>776</v>
      </c>
      <c r="B778" s="28" t="s">
        <v>64</v>
      </c>
      <c r="C778" s="28" t="s">
        <v>203</v>
      </c>
      <c r="D778" s="651">
        <v>6000043167</v>
      </c>
      <c r="E778" s="28">
        <v>4</v>
      </c>
      <c r="F778" s="28">
        <v>4</v>
      </c>
      <c r="G778" s="28">
        <v>0</v>
      </c>
      <c r="H778" s="78">
        <v>46280</v>
      </c>
      <c r="I778" s="94" t="s">
        <v>14</v>
      </c>
      <c r="J778" s="651" t="s">
        <v>445</v>
      </c>
      <c r="K778" s="522" t="s">
        <v>66</v>
      </c>
      <c r="L778" s="44" t="s">
        <v>66</v>
      </c>
      <c r="M778" s="44" t="s">
        <v>66</v>
      </c>
      <c r="N778" s="45" t="s">
        <v>67</v>
      </c>
      <c r="O778" s="45"/>
      <c r="P778" s="45"/>
      <c r="Q778" s="45" t="s">
        <v>67</v>
      </c>
      <c r="R778" s="45"/>
      <c r="S778" s="28" t="s">
        <v>68</v>
      </c>
      <c r="T778" s="28" t="s">
        <v>66</v>
      </c>
      <c r="U778" s="216" t="s">
        <v>66</v>
      </c>
      <c r="V778" s="216"/>
    </row>
    <row r="779" ht="14.5" spans="1:22">
      <c r="A779" s="649">
        <v>777</v>
      </c>
      <c r="B779" s="28" t="s">
        <v>64</v>
      </c>
      <c r="C779" s="28" t="s">
        <v>203</v>
      </c>
      <c r="D779" s="650">
        <v>6000043167</v>
      </c>
      <c r="E779" s="136">
        <v>1</v>
      </c>
      <c r="F779" s="136">
        <v>0</v>
      </c>
      <c r="G779" s="136">
        <v>1</v>
      </c>
      <c r="H779" s="375">
        <v>46280</v>
      </c>
      <c r="I779" s="218" t="s">
        <v>14</v>
      </c>
      <c r="J779" s="650">
        <v>516300010961668</v>
      </c>
      <c r="K779" s="258" t="s">
        <v>242</v>
      </c>
      <c r="L779" s="33"/>
      <c r="M779" s="33"/>
      <c r="N779" s="33" t="s">
        <v>67</v>
      </c>
      <c r="O779" s="33"/>
      <c r="P779" s="33"/>
      <c r="Q779" s="33" t="s">
        <v>67</v>
      </c>
      <c r="R779" s="33"/>
      <c r="S779" s="136" t="s">
        <v>68</v>
      </c>
      <c r="T779" s="136" t="s">
        <v>31</v>
      </c>
      <c r="U779" s="240" t="s">
        <v>13</v>
      </c>
      <c r="V779" s="240"/>
    </row>
    <row r="780" ht="14.5" spans="1:22">
      <c r="A780" s="649">
        <v>778</v>
      </c>
      <c r="B780" s="28" t="s">
        <v>64</v>
      </c>
      <c r="C780" s="28" t="s">
        <v>203</v>
      </c>
      <c r="D780" s="651">
        <v>6000043167</v>
      </c>
      <c r="E780" s="28">
        <v>5</v>
      </c>
      <c r="F780" s="28">
        <v>5</v>
      </c>
      <c r="G780" s="28">
        <v>0</v>
      </c>
      <c r="H780" s="78">
        <v>46280</v>
      </c>
      <c r="I780" s="94" t="s">
        <v>14</v>
      </c>
      <c r="J780" s="651" t="s">
        <v>446</v>
      </c>
      <c r="K780" s="522" t="s">
        <v>66</v>
      </c>
      <c r="L780" s="44" t="s">
        <v>66</v>
      </c>
      <c r="M780" s="44" t="s">
        <v>66</v>
      </c>
      <c r="N780" s="45" t="s">
        <v>67</v>
      </c>
      <c r="O780" s="45"/>
      <c r="P780" s="45"/>
      <c r="Q780" s="45" t="s">
        <v>67</v>
      </c>
      <c r="R780" s="45"/>
      <c r="S780" s="28" t="s">
        <v>68</v>
      </c>
      <c r="T780" s="28" t="s">
        <v>66</v>
      </c>
      <c r="U780" s="216" t="s">
        <v>66</v>
      </c>
      <c r="V780" s="216"/>
    </row>
    <row r="781" ht="14.5" spans="1:22">
      <c r="A781" s="649">
        <v>779</v>
      </c>
      <c r="B781" s="28" t="s">
        <v>64</v>
      </c>
      <c r="C781" s="28" t="s">
        <v>203</v>
      </c>
      <c r="D781" s="650">
        <v>6000043167</v>
      </c>
      <c r="E781" s="136">
        <v>1</v>
      </c>
      <c r="F781" s="136">
        <v>0</v>
      </c>
      <c r="G781" s="136">
        <v>1</v>
      </c>
      <c r="H781" s="375">
        <v>46280</v>
      </c>
      <c r="I781" s="218" t="s">
        <v>14</v>
      </c>
      <c r="J781" s="650">
        <v>516300010961674</v>
      </c>
      <c r="K781" s="258" t="s">
        <v>96</v>
      </c>
      <c r="L781" s="33"/>
      <c r="M781" s="33"/>
      <c r="N781" s="33" t="s">
        <v>67</v>
      </c>
      <c r="O781" s="33"/>
      <c r="P781" s="33"/>
      <c r="Q781" s="33" t="s">
        <v>67</v>
      </c>
      <c r="R781" s="33"/>
      <c r="S781" s="136" t="s">
        <v>68</v>
      </c>
      <c r="T781" s="240" t="s">
        <v>26</v>
      </c>
      <c r="U781" s="240" t="s">
        <v>29</v>
      </c>
      <c r="V781" s="240"/>
    </row>
    <row r="782" ht="14.5" spans="1:22">
      <c r="A782" s="649">
        <v>780</v>
      </c>
      <c r="B782" s="28" t="s">
        <v>64</v>
      </c>
      <c r="C782" s="28" t="s">
        <v>203</v>
      </c>
      <c r="D782" s="651">
        <v>6000043167</v>
      </c>
      <c r="E782" s="28">
        <v>3</v>
      </c>
      <c r="F782" s="28">
        <v>3</v>
      </c>
      <c r="G782" s="28">
        <v>0</v>
      </c>
      <c r="H782" s="78">
        <v>46280</v>
      </c>
      <c r="I782" s="94" t="s">
        <v>14</v>
      </c>
      <c r="J782" s="651" t="s">
        <v>447</v>
      </c>
      <c r="K782" s="522" t="s">
        <v>66</v>
      </c>
      <c r="L782" s="44" t="s">
        <v>66</v>
      </c>
      <c r="M782" s="44" t="s">
        <v>66</v>
      </c>
      <c r="N782" s="45" t="s">
        <v>67</v>
      </c>
      <c r="O782" s="45"/>
      <c r="P782" s="45"/>
      <c r="Q782" s="45" t="s">
        <v>67</v>
      </c>
      <c r="R782" s="45"/>
      <c r="S782" s="28" t="s">
        <v>68</v>
      </c>
      <c r="T782" s="28" t="s">
        <v>66</v>
      </c>
      <c r="U782" s="216" t="s">
        <v>66</v>
      </c>
      <c r="V782" s="216"/>
    </row>
    <row r="783" ht="14.5" spans="1:22">
      <c r="A783" s="649">
        <v>781</v>
      </c>
      <c r="B783" s="28" t="s">
        <v>64</v>
      </c>
      <c r="C783" s="28" t="s">
        <v>203</v>
      </c>
      <c r="D783" s="650">
        <v>6000043167</v>
      </c>
      <c r="E783" s="136">
        <v>1</v>
      </c>
      <c r="F783" s="136">
        <v>0</v>
      </c>
      <c r="G783" s="136">
        <v>1</v>
      </c>
      <c r="H783" s="375">
        <v>46280</v>
      </c>
      <c r="I783" s="218" t="s">
        <v>14</v>
      </c>
      <c r="J783" s="650">
        <v>516300010961678</v>
      </c>
      <c r="K783" s="245" t="s">
        <v>414</v>
      </c>
      <c r="L783" s="33"/>
      <c r="M783" s="33"/>
      <c r="N783" s="33" t="s">
        <v>67</v>
      </c>
      <c r="O783" s="33"/>
      <c r="P783" s="33"/>
      <c r="Q783" s="33" t="s">
        <v>67</v>
      </c>
      <c r="R783" s="33"/>
      <c r="S783" s="136" t="s">
        <v>68</v>
      </c>
      <c r="T783" s="240" t="s">
        <v>415</v>
      </c>
      <c r="U783" s="240" t="s">
        <v>29</v>
      </c>
      <c r="V783" s="240"/>
    </row>
    <row r="784" ht="14.5" spans="1:22">
      <c r="A784" s="649">
        <v>782</v>
      </c>
      <c r="B784" s="28" t="s">
        <v>64</v>
      </c>
      <c r="C784" s="28" t="s">
        <v>203</v>
      </c>
      <c r="D784" s="651">
        <v>6000043167</v>
      </c>
      <c r="E784" s="28">
        <v>2</v>
      </c>
      <c r="F784" s="28">
        <v>2</v>
      </c>
      <c r="G784" s="28">
        <v>0</v>
      </c>
      <c r="H784" s="78">
        <v>46280</v>
      </c>
      <c r="I784" s="94" t="s">
        <v>14</v>
      </c>
      <c r="J784" s="651" t="s">
        <v>448</v>
      </c>
      <c r="K784" s="522" t="s">
        <v>66</v>
      </c>
      <c r="L784" s="44" t="s">
        <v>66</v>
      </c>
      <c r="M784" s="44" t="s">
        <v>66</v>
      </c>
      <c r="N784" s="45" t="s">
        <v>67</v>
      </c>
      <c r="O784" s="45"/>
      <c r="P784" s="45"/>
      <c r="Q784" s="45" t="s">
        <v>67</v>
      </c>
      <c r="R784" s="45"/>
      <c r="S784" s="28" t="s">
        <v>68</v>
      </c>
      <c r="T784" s="28" t="s">
        <v>66</v>
      </c>
      <c r="U784" s="216" t="s">
        <v>66</v>
      </c>
      <c r="V784" s="216"/>
    </row>
    <row r="785" ht="14.5" spans="1:22">
      <c r="A785" s="649">
        <v>783</v>
      </c>
      <c r="B785" s="28" t="s">
        <v>64</v>
      </c>
      <c r="C785" s="28" t="s">
        <v>203</v>
      </c>
      <c r="D785" s="650">
        <v>6000043167</v>
      </c>
      <c r="E785" s="136">
        <v>1</v>
      </c>
      <c r="F785" s="136">
        <v>0</v>
      </c>
      <c r="G785" s="136">
        <v>1</v>
      </c>
      <c r="H785" s="375">
        <v>46280</v>
      </c>
      <c r="I785" s="218" t="s">
        <v>14</v>
      </c>
      <c r="J785" s="650">
        <v>516300010961681</v>
      </c>
      <c r="K785" s="258" t="s">
        <v>96</v>
      </c>
      <c r="L785" s="33"/>
      <c r="M785" s="33"/>
      <c r="N785" s="33" t="s">
        <v>67</v>
      </c>
      <c r="O785" s="33"/>
      <c r="P785" s="33"/>
      <c r="Q785" s="33" t="s">
        <v>67</v>
      </c>
      <c r="R785" s="33"/>
      <c r="S785" s="136" t="s">
        <v>68</v>
      </c>
      <c r="T785" s="240" t="s">
        <v>26</v>
      </c>
      <c r="U785" s="240" t="s">
        <v>29</v>
      </c>
      <c r="V785" s="240"/>
    </row>
    <row r="786" ht="14.5" spans="1:22">
      <c r="A786" s="649">
        <v>784</v>
      </c>
      <c r="B786" s="28" t="s">
        <v>64</v>
      </c>
      <c r="C786" s="28" t="s">
        <v>203</v>
      </c>
      <c r="D786" s="651">
        <v>6000043167</v>
      </c>
      <c r="E786" s="28">
        <v>1</v>
      </c>
      <c r="F786" s="28">
        <v>0</v>
      </c>
      <c r="G786" s="28">
        <v>1</v>
      </c>
      <c r="H786" s="78">
        <v>46280</v>
      </c>
      <c r="I786" s="94" t="s">
        <v>14</v>
      </c>
      <c r="J786" s="651">
        <v>516300010961682</v>
      </c>
      <c r="K786" s="258" t="s">
        <v>75</v>
      </c>
      <c r="L786" s="45"/>
      <c r="M786" s="45"/>
      <c r="N786" s="45" t="s">
        <v>67</v>
      </c>
      <c r="O786" s="45"/>
      <c r="P786" s="45"/>
      <c r="Q786" s="45" t="s">
        <v>67</v>
      </c>
      <c r="R786" s="45"/>
      <c r="S786" s="28" t="s">
        <v>68</v>
      </c>
      <c r="T786" s="216" t="s">
        <v>78</v>
      </c>
      <c r="U786" s="216" t="s">
        <v>13</v>
      </c>
      <c r="V786" s="216"/>
    </row>
    <row r="787" ht="14.5" spans="1:22">
      <c r="A787" s="649">
        <v>785</v>
      </c>
      <c r="B787" s="28" t="s">
        <v>64</v>
      </c>
      <c r="C787" s="28" t="s">
        <v>203</v>
      </c>
      <c r="D787" s="650">
        <v>6000043167</v>
      </c>
      <c r="E787" s="136">
        <v>3</v>
      </c>
      <c r="F787" s="136">
        <v>3</v>
      </c>
      <c r="G787" s="136">
        <v>0</v>
      </c>
      <c r="H787" s="375">
        <v>46280</v>
      </c>
      <c r="I787" s="218" t="s">
        <v>14</v>
      </c>
      <c r="J787" s="650" t="s">
        <v>449</v>
      </c>
      <c r="K787" s="555" t="s">
        <v>66</v>
      </c>
      <c r="L787" s="47" t="s">
        <v>66</v>
      </c>
      <c r="M787" s="47" t="s">
        <v>66</v>
      </c>
      <c r="N787" s="33" t="s">
        <v>67</v>
      </c>
      <c r="O787" s="33"/>
      <c r="P787" s="33"/>
      <c r="Q787" s="33" t="s">
        <v>67</v>
      </c>
      <c r="R787" s="33"/>
      <c r="S787" s="136" t="s">
        <v>68</v>
      </c>
      <c r="T787" s="136" t="s">
        <v>66</v>
      </c>
      <c r="U787" s="240" t="s">
        <v>66</v>
      </c>
      <c r="V787" s="240"/>
    </row>
    <row r="788" ht="14.5" spans="1:22">
      <c r="A788" s="649">
        <v>786</v>
      </c>
      <c r="B788" s="28" t="s">
        <v>64</v>
      </c>
      <c r="C788" s="28" t="s">
        <v>171</v>
      </c>
      <c r="D788" s="651">
        <v>6000043167</v>
      </c>
      <c r="E788" s="28">
        <v>8</v>
      </c>
      <c r="F788" s="28">
        <v>8</v>
      </c>
      <c r="G788" s="28">
        <v>0</v>
      </c>
      <c r="H788" s="78">
        <v>46281</v>
      </c>
      <c r="I788" s="94" t="s">
        <v>14</v>
      </c>
      <c r="J788" s="651" t="s">
        <v>450</v>
      </c>
      <c r="K788" s="258" t="s">
        <v>242</v>
      </c>
      <c r="L788" s="45"/>
      <c r="M788" s="45"/>
      <c r="N788" s="45" t="s">
        <v>67</v>
      </c>
      <c r="O788" s="45"/>
      <c r="P788" s="45"/>
      <c r="Q788" s="45" t="s">
        <v>67</v>
      </c>
      <c r="R788" s="45"/>
      <c r="S788" s="28" t="s">
        <v>68</v>
      </c>
      <c r="T788" s="28" t="s">
        <v>66</v>
      </c>
      <c r="U788" s="216" t="s">
        <v>66</v>
      </c>
      <c r="V788" s="216"/>
    </row>
    <row r="789" ht="14.5" spans="1:22">
      <c r="A789" s="649">
        <v>787</v>
      </c>
      <c r="B789" s="28" t="s">
        <v>64</v>
      </c>
      <c r="C789" s="28" t="s">
        <v>171</v>
      </c>
      <c r="D789" s="650">
        <v>6000043167</v>
      </c>
      <c r="E789" s="136">
        <v>6</v>
      </c>
      <c r="F789" s="136">
        <v>6</v>
      </c>
      <c r="G789" s="136">
        <v>0</v>
      </c>
      <c r="H789" s="375">
        <v>46281</v>
      </c>
      <c r="I789" s="218" t="s">
        <v>14</v>
      </c>
      <c r="J789" s="650" t="s">
        <v>451</v>
      </c>
      <c r="K789" s="555" t="s">
        <v>66</v>
      </c>
      <c r="L789" s="47" t="s">
        <v>66</v>
      </c>
      <c r="M789" s="47" t="s">
        <v>66</v>
      </c>
      <c r="N789" s="33" t="s">
        <v>67</v>
      </c>
      <c r="O789" s="33"/>
      <c r="P789" s="33"/>
      <c r="Q789" s="33" t="s">
        <v>67</v>
      </c>
      <c r="R789" s="33"/>
      <c r="S789" s="136" t="s">
        <v>68</v>
      </c>
      <c r="T789" s="136" t="s">
        <v>66</v>
      </c>
      <c r="U789" s="240" t="s">
        <v>66</v>
      </c>
      <c r="V789" s="240"/>
    </row>
    <row r="790" ht="14.5" spans="1:22">
      <c r="A790" s="649">
        <v>788</v>
      </c>
      <c r="B790" s="28" t="s">
        <v>64</v>
      </c>
      <c r="C790" s="28" t="s">
        <v>171</v>
      </c>
      <c r="D790" s="651">
        <v>6000043167</v>
      </c>
      <c r="E790" s="28">
        <v>1</v>
      </c>
      <c r="F790" s="28">
        <v>0</v>
      </c>
      <c r="G790" s="28">
        <v>1</v>
      </c>
      <c r="H790" s="78">
        <v>46281</v>
      </c>
      <c r="I790" s="94" t="s">
        <v>14</v>
      </c>
      <c r="J790" s="651">
        <v>516300010961700</v>
      </c>
      <c r="K790" s="258" t="s">
        <v>131</v>
      </c>
      <c r="L790" s="45"/>
      <c r="M790" s="45"/>
      <c r="N790" s="45" t="s">
        <v>67</v>
      </c>
      <c r="O790" s="45"/>
      <c r="P790" s="45"/>
      <c r="Q790" s="45" t="s">
        <v>67</v>
      </c>
      <c r="R790" s="45"/>
      <c r="S790" s="28" t="s">
        <v>68</v>
      </c>
      <c r="T790" s="216" t="s">
        <v>27</v>
      </c>
      <c r="U790" s="216" t="s">
        <v>29</v>
      </c>
      <c r="V790" s="216"/>
    </row>
    <row r="791" ht="14.5" spans="1:22">
      <c r="A791" s="649">
        <v>789</v>
      </c>
      <c r="B791" s="28" t="s">
        <v>64</v>
      </c>
      <c r="C791" s="28" t="s">
        <v>171</v>
      </c>
      <c r="D791" s="650">
        <v>6000043167</v>
      </c>
      <c r="E791" s="136">
        <v>1</v>
      </c>
      <c r="F791" s="136">
        <v>0</v>
      </c>
      <c r="G791" s="136">
        <v>1</v>
      </c>
      <c r="H791" s="375">
        <v>46281</v>
      </c>
      <c r="I791" s="218" t="s">
        <v>14</v>
      </c>
      <c r="J791" s="650">
        <v>516300010961701</v>
      </c>
      <c r="K791" s="244" t="s">
        <v>93</v>
      </c>
      <c r="L791" s="33"/>
      <c r="M791" s="33"/>
      <c r="N791" s="33" t="s">
        <v>67</v>
      </c>
      <c r="O791" s="33"/>
      <c r="P791" s="33"/>
      <c r="Q791" s="33" t="s">
        <v>67</v>
      </c>
      <c r="R791" s="33"/>
      <c r="S791" s="136" t="s">
        <v>68</v>
      </c>
      <c r="T791" s="240" t="s">
        <v>26</v>
      </c>
      <c r="U791" s="240" t="s">
        <v>29</v>
      </c>
      <c r="V791" s="240"/>
    </row>
    <row r="792" ht="14.5" spans="1:22">
      <c r="A792" s="649">
        <v>790</v>
      </c>
      <c r="B792" s="28" t="s">
        <v>64</v>
      </c>
      <c r="C792" s="28" t="s">
        <v>171</v>
      </c>
      <c r="D792" s="651">
        <v>6000043167</v>
      </c>
      <c r="E792" s="28">
        <v>1</v>
      </c>
      <c r="F792" s="28">
        <v>0</v>
      </c>
      <c r="G792" s="28">
        <v>1</v>
      </c>
      <c r="H792" s="78">
        <v>46281</v>
      </c>
      <c r="I792" s="94" t="s">
        <v>14</v>
      </c>
      <c r="J792" s="651">
        <v>516300010961702</v>
      </c>
      <c r="K792" s="258" t="s">
        <v>270</v>
      </c>
      <c r="L792" s="45"/>
      <c r="M792" s="45"/>
      <c r="N792" s="45" t="s">
        <v>67</v>
      </c>
      <c r="O792" s="45"/>
      <c r="P792" s="45"/>
      <c r="Q792" s="45" t="s">
        <v>67</v>
      </c>
      <c r="R792" s="45"/>
      <c r="S792" s="28" t="s">
        <v>68</v>
      </c>
      <c r="T792" s="216" t="s">
        <v>26</v>
      </c>
      <c r="U792" s="216" t="s">
        <v>29</v>
      </c>
      <c r="V792" s="216"/>
    </row>
    <row r="793" ht="14.5" spans="1:22">
      <c r="A793" s="649">
        <v>791</v>
      </c>
      <c r="B793" s="28" t="s">
        <v>64</v>
      </c>
      <c r="C793" s="28" t="s">
        <v>171</v>
      </c>
      <c r="D793" s="650">
        <v>6000043167</v>
      </c>
      <c r="E793" s="136">
        <v>1</v>
      </c>
      <c r="F793" s="136">
        <v>1</v>
      </c>
      <c r="G793" s="136">
        <v>0</v>
      </c>
      <c r="H793" s="375">
        <v>46281</v>
      </c>
      <c r="I793" s="218" t="s">
        <v>14</v>
      </c>
      <c r="J793" s="650">
        <v>516300010961703</v>
      </c>
      <c r="K793" s="555" t="s">
        <v>66</v>
      </c>
      <c r="L793" s="47" t="s">
        <v>66</v>
      </c>
      <c r="M793" s="47" t="s">
        <v>66</v>
      </c>
      <c r="N793" s="33" t="s">
        <v>67</v>
      </c>
      <c r="O793" s="33"/>
      <c r="P793" s="33"/>
      <c r="Q793" s="33" t="s">
        <v>67</v>
      </c>
      <c r="R793" s="33"/>
      <c r="S793" s="136" t="s">
        <v>68</v>
      </c>
      <c r="T793" s="136" t="s">
        <v>66</v>
      </c>
      <c r="U793" s="240" t="s">
        <v>66</v>
      </c>
      <c r="V793" s="240"/>
    </row>
    <row r="794" ht="14.5" spans="1:22">
      <c r="A794" s="649">
        <v>792</v>
      </c>
      <c r="B794" s="28" t="s">
        <v>64</v>
      </c>
      <c r="C794" s="28" t="s">
        <v>171</v>
      </c>
      <c r="D794" s="651">
        <v>6000043167</v>
      </c>
      <c r="E794" s="28">
        <v>1</v>
      </c>
      <c r="F794" s="28">
        <v>0</v>
      </c>
      <c r="G794" s="28">
        <v>1</v>
      </c>
      <c r="H794" s="78">
        <v>46281</v>
      </c>
      <c r="I794" s="94" t="s">
        <v>14</v>
      </c>
      <c r="J794" s="651">
        <v>516300010961704</v>
      </c>
      <c r="K794" s="258" t="s">
        <v>96</v>
      </c>
      <c r="L794" s="45"/>
      <c r="M794" s="45"/>
      <c r="N794" s="45" t="s">
        <v>67</v>
      </c>
      <c r="O794" s="45"/>
      <c r="P794" s="45"/>
      <c r="Q794" s="45" t="s">
        <v>67</v>
      </c>
      <c r="R794" s="45"/>
      <c r="S794" s="28" t="s">
        <v>68</v>
      </c>
      <c r="T794" s="216" t="s">
        <v>26</v>
      </c>
      <c r="U794" s="216" t="s">
        <v>29</v>
      </c>
      <c r="V794" s="216"/>
    </row>
    <row r="795" ht="14.5" spans="1:22">
      <c r="A795" s="649">
        <v>793</v>
      </c>
      <c r="B795" s="28" t="s">
        <v>64</v>
      </c>
      <c r="C795" s="28" t="s">
        <v>171</v>
      </c>
      <c r="D795" s="650">
        <v>6000043167</v>
      </c>
      <c r="E795" s="136">
        <v>1</v>
      </c>
      <c r="F795" s="136">
        <v>0</v>
      </c>
      <c r="G795" s="136">
        <v>1</v>
      </c>
      <c r="H795" s="375">
        <v>46281</v>
      </c>
      <c r="I795" s="218" t="s">
        <v>14</v>
      </c>
      <c r="J795" s="650">
        <v>516300010961705</v>
      </c>
      <c r="K795" s="258" t="s">
        <v>270</v>
      </c>
      <c r="L795" s="33"/>
      <c r="M795" s="33"/>
      <c r="N795" s="33" t="s">
        <v>67</v>
      </c>
      <c r="O795" s="33"/>
      <c r="P795" s="33"/>
      <c r="Q795" s="33" t="s">
        <v>67</v>
      </c>
      <c r="R795" s="33"/>
      <c r="S795" s="136" t="s">
        <v>68</v>
      </c>
      <c r="T795" s="240" t="s">
        <v>26</v>
      </c>
      <c r="U795" s="240" t="s">
        <v>29</v>
      </c>
      <c r="V795" s="240"/>
    </row>
    <row r="796" ht="14.5" spans="1:22">
      <c r="A796" s="649">
        <v>794</v>
      </c>
      <c r="B796" s="28" t="s">
        <v>64</v>
      </c>
      <c r="C796" s="28" t="s">
        <v>171</v>
      </c>
      <c r="D796" s="651">
        <v>6000043167</v>
      </c>
      <c r="E796" s="28">
        <v>1</v>
      </c>
      <c r="F796" s="28">
        <v>1</v>
      </c>
      <c r="G796" s="28">
        <v>0</v>
      </c>
      <c r="H796" s="78">
        <v>46281</v>
      </c>
      <c r="I796" s="94" t="s">
        <v>14</v>
      </c>
      <c r="J796" s="651">
        <v>516300010961706</v>
      </c>
      <c r="K796" s="522" t="s">
        <v>66</v>
      </c>
      <c r="L796" s="44" t="s">
        <v>66</v>
      </c>
      <c r="M796" s="44" t="s">
        <v>66</v>
      </c>
      <c r="N796" s="45" t="s">
        <v>67</v>
      </c>
      <c r="O796" s="45"/>
      <c r="P796" s="45"/>
      <c r="Q796" s="45" t="s">
        <v>67</v>
      </c>
      <c r="R796" s="45"/>
      <c r="S796" s="28" t="s">
        <v>68</v>
      </c>
      <c r="T796" s="28" t="s">
        <v>66</v>
      </c>
      <c r="U796" s="216" t="s">
        <v>66</v>
      </c>
      <c r="V796" s="216"/>
    </row>
    <row r="797" ht="14.5" spans="1:22">
      <c r="A797" s="649">
        <v>795</v>
      </c>
      <c r="B797" s="28" t="s">
        <v>64</v>
      </c>
      <c r="C797" s="28" t="s">
        <v>171</v>
      </c>
      <c r="D797" s="650">
        <v>6000043167</v>
      </c>
      <c r="E797" s="136">
        <v>1</v>
      </c>
      <c r="F797" s="136">
        <v>0</v>
      </c>
      <c r="G797" s="136">
        <v>1</v>
      </c>
      <c r="H797" s="375">
        <v>46281</v>
      </c>
      <c r="I797" s="218" t="s">
        <v>14</v>
      </c>
      <c r="J797" s="650">
        <v>516300010961707</v>
      </c>
      <c r="K797" s="245" t="s">
        <v>414</v>
      </c>
      <c r="L797" s="33"/>
      <c r="M797" s="33"/>
      <c r="N797" s="33" t="s">
        <v>67</v>
      </c>
      <c r="O797" s="33"/>
      <c r="P797" s="33"/>
      <c r="Q797" s="33" t="s">
        <v>67</v>
      </c>
      <c r="R797" s="33"/>
      <c r="S797" s="136" t="s">
        <v>68</v>
      </c>
      <c r="T797" s="240" t="s">
        <v>415</v>
      </c>
      <c r="U797" s="240" t="s">
        <v>29</v>
      </c>
      <c r="V797" s="240"/>
    </row>
    <row r="798" ht="14.5" spans="1:22">
      <c r="A798" s="649">
        <v>796</v>
      </c>
      <c r="B798" s="28" t="s">
        <v>64</v>
      </c>
      <c r="C798" s="28" t="s">
        <v>171</v>
      </c>
      <c r="D798" s="651">
        <v>6000043167</v>
      </c>
      <c r="E798" s="28">
        <v>4</v>
      </c>
      <c r="F798" s="28">
        <v>4</v>
      </c>
      <c r="G798" s="28">
        <v>0</v>
      </c>
      <c r="H798" s="78">
        <v>46281</v>
      </c>
      <c r="I798" s="94" t="s">
        <v>14</v>
      </c>
      <c r="J798" s="651" t="s">
        <v>452</v>
      </c>
      <c r="K798" s="522" t="s">
        <v>66</v>
      </c>
      <c r="L798" s="44" t="s">
        <v>66</v>
      </c>
      <c r="M798" s="44" t="s">
        <v>66</v>
      </c>
      <c r="N798" s="45" t="s">
        <v>67</v>
      </c>
      <c r="O798" s="45"/>
      <c r="P798" s="45"/>
      <c r="Q798" s="45" t="s">
        <v>67</v>
      </c>
      <c r="R798" s="45"/>
      <c r="S798" s="28" t="s">
        <v>68</v>
      </c>
      <c r="T798" s="28" t="s">
        <v>66</v>
      </c>
      <c r="U798" s="216" t="s">
        <v>66</v>
      </c>
      <c r="V798" s="216"/>
    </row>
    <row r="799" ht="14.5" spans="1:22">
      <c r="A799" s="649">
        <v>797</v>
      </c>
      <c r="B799" s="28" t="s">
        <v>64</v>
      </c>
      <c r="C799" s="28" t="s">
        <v>171</v>
      </c>
      <c r="D799" s="650">
        <v>6000043167</v>
      </c>
      <c r="E799" s="136">
        <v>1</v>
      </c>
      <c r="F799" s="136">
        <v>0</v>
      </c>
      <c r="G799" s="136">
        <v>1</v>
      </c>
      <c r="H799" s="375">
        <v>46281</v>
      </c>
      <c r="I799" s="218" t="s">
        <v>14</v>
      </c>
      <c r="J799" s="650">
        <v>516300010961712</v>
      </c>
      <c r="K799" s="244" t="s">
        <v>93</v>
      </c>
      <c r="L799" s="33"/>
      <c r="M799" s="33"/>
      <c r="N799" s="33" t="s">
        <v>67</v>
      </c>
      <c r="O799" s="33"/>
      <c r="P799" s="33"/>
      <c r="Q799" s="33" t="s">
        <v>67</v>
      </c>
      <c r="R799" s="33"/>
      <c r="S799" s="136" t="s">
        <v>68</v>
      </c>
      <c r="T799" s="240" t="s">
        <v>26</v>
      </c>
      <c r="U799" s="240" t="s">
        <v>29</v>
      </c>
      <c r="V799" s="240"/>
    </row>
    <row r="800" ht="14.5" spans="1:22">
      <c r="A800" s="649">
        <v>798</v>
      </c>
      <c r="B800" s="28" t="s">
        <v>64</v>
      </c>
      <c r="C800" s="28" t="s">
        <v>171</v>
      </c>
      <c r="D800" s="651">
        <v>6000043167</v>
      </c>
      <c r="E800" s="28">
        <v>1</v>
      </c>
      <c r="F800" s="28">
        <v>0</v>
      </c>
      <c r="G800" s="28">
        <v>1</v>
      </c>
      <c r="H800" s="78">
        <v>46281</v>
      </c>
      <c r="I800" s="94" t="s">
        <v>14</v>
      </c>
      <c r="J800" s="651">
        <v>516300010961713</v>
      </c>
      <c r="K800" s="258" t="s">
        <v>270</v>
      </c>
      <c r="L800" s="45"/>
      <c r="M800" s="45"/>
      <c r="N800" s="45" t="s">
        <v>67</v>
      </c>
      <c r="O800" s="45"/>
      <c r="P800" s="45"/>
      <c r="Q800" s="45" t="s">
        <v>67</v>
      </c>
      <c r="R800" s="45"/>
      <c r="S800" s="28" t="s">
        <v>68</v>
      </c>
      <c r="T800" s="216" t="s">
        <v>26</v>
      </c>
      <c r="U800" s="216" t="s">
        <v>29</v>
      </c>
      <c r="V800" s="216"/>
    </row>
    <row r="801" ht="14.5" spans="1:22">
      <c r="A801" s="649">
        <v>799</v>
      </c>
      <c r="B801" s="28" t="s">
        <v>64</v>
      </c>
      <c r="C801" s="28" t="s">
        <v>171</v>
      </c>
      <c r="D801" s="650">
        <v>6000043167</v>
      </c>
      <c r="E801" s="136">
        <v>1</v>
      </c>
      <c r="F801" s="136">
        <v>0</v>
      </c>
      <c r="G801" s="136">
        <v>1</v>
      </c>
      <c r="H801" s="375">
        <v>46281</v>
      </c>
      <c r="I801" s="218" t="s">
        <v>14</v>
      </c>
      <c r="J801" s="650">
        <v>516300010961714</v>
      </c>
      <c r="K801" s="258" t="s">
        <v>125</v>
      </c>
      <c r="L801" s="33"/>
      <c r="M801" s="33"/>
      <c r="N801" s="33" t="s">
        <v>67</v>
      </c>
      <c r="O801" s="33"/>
      <c r="P801" s="33"/>
      <c r="Q801" s="33" t="s">
        <v>67</v>
      </c>
      <c r="R801" s="33"/>
      <c r="S801" s="136" t="s">
        <v>68</v>
      </c>
      <c r="T801" s="240" t="s">
        <v>26</v>
      </c>
      <c r="U801" s="240" t="s">
        <v>29</v>
      </c>
      <c r="V801" s="240"/>
    </row>
    <row r="802" ht="14.5" spans="1:22">
      <c r="A802" s="649">
        <v>800</v>
      </c>
      <c r="B802" s="28" t="s">
        <v>64</v>
      </c>
      <c r="C802" s="28" t="s">
        <v>171</v>
      </c>
      <c r="D802" s="651">
        <v>6000043167</v>
      </c>
      <c r="E802" s="28">
        <v>1</v>
      </c>
      <c r="F802" s="28">
        <v>0</v>
      </c>
      <c r="G802" s="28">
        <v>1</v>
      </c>
      <c r="H802" s="78">
        <v>46281</v>
      </c>
      <c r="I802" s="94" t="s">
        <v>14</v>
      </c>
      <c r="J802" s="651">
        <v>516300010961715</v>
      </c>
      <c r="K802" s="258" t="s">
        <v>125</v>
      </c>
      <c r="L802" s="45"/>
      <c r="M802" s="45"/>
      <c r="N802" s="45" t="s">
        <v>67</v>
      </c>
      <c r="O802" s="45"/>
      <c r="P802" s="45"/>
      <c r="Q802" s="45" t="s">
        <v>67</v>
      </c>
      <c r="R802" s="45"/>
      <c r="S802" s="28" t="s">
        <v>68</v>
      </c>
      <c r="T802" s="216" t="s">
        <v>26</v>
      </c>
      <c r="U802" s="216" t="s">
        <v>29</v>
      </c>
      <c r="V802" s="216"/>
    </row>
    <row r="803" ht="14.5" spans="1:22">
      <c r="A803" s="649">
        <v>801</v>
      </c>
      <c r="B803" s="28" t="s">
        <v>64</v>
      </c>
      <c r="C803" s="28" t="s">
        <v>171</v>
      </c>
      <c r="D803" s="650">
        <v>6000043167</v>
      </c>
      <c r="E803" s="136">
        <v>3</v>
      </c>
      <c r="F803" s="136">
        <v>3</v>
      </c>
      <c r="G803" s="136">
        <v>0</v>
      </c>
      <c r="H803" s="375">
        <v>46281</v>
      </c>
      <c r="I803" s="218" t="s">
        <v>14</v>
      </c>
      <c r="J803" s="650" t="s">
        <v>453</v>
      </c>
      <c r="K803" s="555" t="s">
        <v>66</v>
      </c>
      <c r="L803" s="47" t="s">
        <v>66</v>
      </c>
      <c r="M803" s="47" t="s">
        <v>66</v>
      </c>
      <c r="N803" s="33" t="s">
        <v>67</v>
      </c>
      <c r="O803" s="33"/>
      <c r="P803" s="33"/>
      <c r="Q803" s="33" t="s">
        <v>67</v>
      </c>
      <c r="R803" s="33"/>
      <c r="S803" s="136" t="s">
        <v>68</v>
      </c>
      <c r="T803" s="136" t="s">
        <v>66</v>
      </c>
      <c r="U803" s="240" t="s">
        <v>66</v>
      </c>
      <c r="V803" s="240"/>
    </row>
    <row r="804" ht="14.5" spans="1:22">
      <c r="A804" s="649">
        <v>802</v>
      </c>
      <c r="B804" s="28" t="s">
        <v>64</v>
      </c>
      <c r="C804" s="28" t="s">
        <v>407</v>
      </c>
      <c r="D804" s="651">
        <v>6000043167</v>
      </c>
      <c r="E804" s="28">
        <v>4</v>
      </c>
      <c r="F804" s="28">
        <v>4</v>
      </c>
      <c r="G804" s="28">
        <v>0</v>
      </c>
      <c r="H804" s="78">
        <v>46282</v>
      </c>
      <c r="I804" s="94" t="s">
        <v>14</v>
      </c>
      <c r="J804" s="651" t="s">
        <v>454</v>
      </c>
      <c r="K804" s="522" t="s">
        <v>66</v>
      </c>
      <c r="L804" s="44" t="s">
        <v>66</v>
      </c>
      <c r="M804" s="44" t="s">
        <v>66</v>
      </c>
      <c r="N804" s="45" t="s">
        <v>67</v>
      </c>
      <c r="O804" s="45"/>
      <c r="P804" s="45"/>
      <c r="Q804" s="45" t="s">
        <v>67</v>
      </c>
      <c r="R804" s="45"/>
      <c r="S804" s="28" t="s">
        <v>68</v>
      </c>
      <c r="T804" s="28" t="s">
        <v>66</v>
      </c>
      <c r="U804" s="216" t="s">
        <v>66</v>
      </c>
      <c r="V804" s="216"/>
    </row>
    <row r="805" ht="14.5" spans="1:22">
      <c r="A805" s="649">
        <v>803</v>
      </c>
      <c r="B805" s="28" t="s">
        <v>64</v>
      </c>
      <c r="C805" s="28" t="s">
        <v>407</v>
      </c>
      <c r="D805" s="650">
        <v>6000043167</v>
      </c>
      <c r="E805" s="136">
        <v>1</v>
      </c>
      <c r="F805" s="136">
        <v>0</v>
      </c>
      <c r="G805" s="136">
        <v>1</v>
      </c>
      <c r="H805" s="375">
        <v>46282</v>
      </c>
      <c r="I805" s="218" t="s">
        <v>14</v>
      </c>
      <c r="J805" s="650">
        <v>516300010961723</v>
      </c>
      <c r="K805" s="258" t="s">
        <v>131</v>
      </c>
      <c r="L805" s="33"/>
      <c r="M805" s="33"/>
      <c r="N805" s="33" t="s">
        <v>67</v>
      </c>
      <c r="O805" s="33"/>
      <c r="P805" s="33"/>
      <c r="Q805" s="33" t="s">
        <v>67</v>
      </c>
      <c r="R805" s="33"/>
      <c r="S805" s="136" t="s">
        <v>68</v>
      </c>
      <c r="T805" s="240" t="s">
        <v>27</v>
      </c>
      <c r="U805" s="240" t="s">
        <v>29</v>
      </c>
      <c r="V805" s="240"/>
    </row>
    <row r="806" ht="14.5" spans="1:22">
      <c r="A806" s="649">
        <v>804</v>
      </c>
      <c r="B806" s="28" t="s">
        <v>64</v>
      </c>
      <c r="C806" s="28" t="s">
        <v>407</v>
      </c>
      <c r="D806" s="651">
        <v>6000043167</v>
      </c>
      <c r="E806" s="28">
        <v>2</v>
      </c>
      <c r="F806" s="28">
        <v>2</v>
      </c>
      <c r="G806" s="28">
        <v>0</v>
      </c>
      <c r="H806" s="78">
        <v>46282</v>
      </c>
      <c r="I806" s="94" t="s">
        <v>14</v>
      </c>
      <c r="J806" s="651" t="s">
        <v>455</v>
      </c>
      <c r="K806" s="522" t="s">
        <v>66</v>
      </c>
      <c r="L806" s="44" t="s">
        <v>66</v>
      </c>
      <c r="M806" s="44" t="s">
        <v>66</v>
      </c>
      <c r="N806" s="45" t="s">
        <v>67</v>
      </c>
      <c r="O806" s="45"/>
      <c r="P806" s="45"/>
      <c r="Q806" s="45" t="s">
        <v>67</v>
      </c>
      <c r="R806" s="45"/>
      <c r="S806" s="28" t="s">
        <v>68</v>
      </c>
      <c r="T806" s="28" t="s">
        <v>66</v>
      </c>
      <c r="U806" s="216" t="s">
        <v>66</v>
      </c>
      <c r="V806" s="216"/>
    </row>
    <row r="807" ht="14.5" spans="1:22">
      <c r="A807" s="649">
        <v>805</v>
      </c>
      <c r="B807" s="28" t="s">
        <v>64</v>
      </c>
      <c r="C807" s="28" t="s">
        <v>407</v>
      </c>
      <c r="D807" s="650">
        <v>6000043167</v>
      </c>
      <c r="E807" s="136">
        <v>1</v>
      </c>
      <c r="F807" s="136">
        <v>0</v>
      </c>
      <c r="G807" s="136">
        <v>1</v>
      </c>
      <c r="H807" s="375">
        <v>46282</v>
      </c>
      <c r="I807" s="218" t="s">
        <v>14</v>
      </c>
      <c r="J807" s="650">
        <v>516300010961726</v>
      </c>
      <c r="K807" s="258" t="s">
        <v>75</v>
      </c>
      <c r="L807" s="33"/>
      <c r="M807" s="33"/>
      <c r="N807" s="33" t="s">
        <v>67</v>
      </c>
      <c r="O807" s="33"/>
      <c r="P807" s="33"/>
      <c r="Q807" s="33" t="s">
        <v>67</v>
      </c>
      <c r="R807" s="33"/>
      <c r="S807" s="136" t="s">
        <v>68</v>
      </c>
      <c r="T807" s="240" t="s">
        <v>78</v>
      </c>
      <c r="U807" s="240" t="s">
        <v>13</v>
      </c>
      <c r="V807" s="240"/>
    </row>
    <row r="808" ht="14.5" spans="1:22">
      <c r="A808" s="649">
        <v>806</v>
      </c>
      <c r="B808" s="28" t="s">
        <v>64</v>
      </c>
      <c r="C808" s="28" t="s">
        <v>407</v>
      </c>
      <c r="D808" s="651">
        <v>6000043167</v>
      </c>
      <c r="E808" s="28">
        <v>10</v>
      </c>
      <c r="F808" s="28">
        <v>10</v>
      </c>
      <c r="G808" s="28">
        <v>0</v>
      </c>
      <c r="H808" s="78">
        <v>46282</v>
      </c>
      <c r="I808" s="94" t="s">
        <v>14</v>
      </c>
      <c r="J808" s="651" t="s">
        <v>456</v>
      </c>
      <c r="K808" s="522" t="s">
        <v>66</v>
      </c>
      <c r="L808" s="44" t="s">
        <v>66</v>
      </c>
      <c r="M808" s="44" t="s">
        <v>66</v>
      </c>
      <c r="N808" s="45" t="s">
        <v>67</v>
      </c>
      <c r="O808" s="45"/>
      <c r="P808" s="45"/>
      <c r="Q808" s="45" t="s">
        <v>67</v>
      </c>
      <c r="R808" s="45"/>
      <c r="S808" s="28" t="s">
        <v>68</v>
      </c>
      <c r="T808" s="28" t="s">
        <v>66</v>
      </c>
      <c r="U808" s="216" t="s">
        <v>66</v>
      </c>
      <c r="V808" s="216"/>
    </row>
    <row r="809" ht="14.5" spans="1:22">
      <c r="A809" s="649">
        <v>807</v>
      </c>
      <c r="B809" s="28" t="s">
        <v>64</v>
      </c>
      <c r="C809" s="28" t="s">
        <v>203</v>
      </c>
      <c r="D809" s="650">
        <v>6000043167</v>
      </c>
      <c r="E809" s="136">
        <v>1</v>
      </c>
      <c r="F809" s="136">
        <v>1</v>
      </c>
      <c r="G809" s="136">
        <v>0</v>
      </c>
      <c r="H809" s="658">
        <v>46283</v>
      </c>
      <c r="I809" s="218" t="s">
        <v>14</v>
      </c>
      <c r="J809" s="650">
        <v>516300010961737</v>
      </c>
      <c r="K809" s="555" t="s">
        <v>66</v>
      </c>
      <c r="L809" s="47" t="s">
        <v>66</v>
      </c>
      <c r="M809" s="47" t="s">
        <v>66</v>
      </c>
      <c r="N809" s="33" t="s">
        <v>67</v>
      </c>
      <c r="O809" s="33"/>
      <c r="P809" s="33"/>
      <c r="Q809" s="33" t="s">
        <v>67</v>
      </c>
      <c r="R809" s="33"/>
      <c r="S809" s="136" t="s">
        <v>68</v>
      </c>
      <c r="T809" s="136" t="s">
        <v>66</v>
      </c>
      <c r="U809" s="240" t="s">
        <v>66</v>
      </c>
      <c r="V809" s="240"/>
    </row>
    <row r="810" ht="14.5" spans="1:22">
      <c r="A810" s="649">
        <v>808</v>
      </c>
      <c r="B810" s="28" t="s">
        <v>64</v>
      </c>
      <c r="C810" s="28" t="s">
        <v>203</v>
      </c>
      <c r="D810" s="651">
        <v>6000043167</v>
      </c>
      <c r="E810" s="28">
        <v>1</v>
      </c>
      <c r="F810" s="28">
        <v>0</v>
      </c>
      <c r="G810" s="28">
        <v>1</v>
      </c>
      <c r="H810" s="659">
        <v>46283</v>
      </c>
      <c r="I810" s="94" t="s">
        <v>14</v>
      </c>
      <c r="J810" s="651">
        <v>516300010961738</v>
      </c>
      <c r="K810" s="244" t="s">
        <v>93</v>
      </c>
      <c r="L810" s="45"/>
      <c r="M810" s="45"/>
      <c r="N810" s="45" t="s">
        <v>67</v>
      </c>
      <c r="O810" s="45"/>
      <c r="P810" s="45"/>
      <c r="Q810" s="45" t="s">
        <v>67</v>
      </c>
      <c r="R810" s="45"/>
      <c r="S810" s="28" t="s">
        <v>68</v>
      </c>
      <c r="T810" s="216" t="s">
        <v>26</v>
      </c>
      <c r="U810" s="216" t="s">
        <v>29</v>
      </c>
      <c r="V810" s="216"/>
    </row>
    <row r="811" ht="14.5" spans="1:22">
      <c r="A811" s="649">
        <v>809</v>
      </c>
      <c r="B811" s="28" t="s">
        <v>64</v>
      </c>
      <c r="C811" s="28" t="s">
        <v>203</v>
      </c>
      <c r="D811" s="650">
        <v>6000043167</v>
      </c>
      <c r="E811" s="136">
        <v>1</v>
      </c>
      <c r="F811" s="136">
        <v>0</v>
      </c>
      <c r="G811" s="136">
        <v>1</v>
      </c>
      <c r="H811" s="658">
        <v>46283</v>
      </c>
      <c r="I811" s="218" t="s">
        <v>14</v>
      </c>
      <c r="J811" s="650">
        <v>516300010961739</v>
      </c>
      <c r="K811" s="247" t="s">
        <v>457</v>
      </c>
      <c r="L811" s="33"/>
      <c r="M811" s="33"/>
      <c r="N811" s="33" t="s">
        <v>67</v>
      </c>
      <c r="O811" s="33"/>
      <c r="P811" s="33"/>
      <c r="Q811" s="33" t="s">
        <v>67</v>
      </c>
      <c r="R811" s="33"/>
      <c r="S811" s="136" t="s">
        <v>68</v>
      </c>
      <c r="T811" s="240" t="s">
        <v>72</v>
      </c>
      <c r="U811" s="240" t="s">
        <v>13</v>
      </c>
      <c r="V811" s="240"/>
    </row>
    <row r="812" ht="14.5" spans="1:22">
      <c r="A812" s="649">
        <v>810</v>
      </c>
      <c r="B812" s="28" t="s">
        <v>64</v>
      </c>
      <c r="C812" s="28" t="s">
        <v>203</v>
      </c>
      <c r="D812" s="651">
        <v>6000043167</v>
      </c>
      <c r="E812" s="28">
        <v>1</v>
      </c>
      <c r="F812" s="28">
        <v>0</v>
      </c>
      <c r="G812" s="28">
        <v>1</v>
      </c>
      <c r="H812" s="659">
        <v>46283</v>
      </c>
      <c r="I812" s="94" t="s">
        <v>14</v>
      </c>
      <c r="J812" s="651">
        <v>516300010961739</v>
      </c>
      <c r="K812" s="244" t="s">
        <v>93</v>
      </c>
      <c r="L812" s="45"/>
      <c r="M812" s="45"/>
      <c r="N812" s="45" t="s">
        <v>67</v>
      </c>
      <c r="O812" s="45"/>
      <c r="P812" s="45"/>
      <c r="Q812" s="45" t="s">
        <v>67</v>
      </c>
      <c r="R812" s="45"/>
      <c r="S812" s="28" t="s">
        <v>68</v>
      </c>
      <c r="T812" s="216" t="s">
        <v>26</v>
      </c>
      <c r="U812" s="216" t="s">
        <v>29</v>
      </c>
      <c r="V812" s="216"/>
    </row>
    <row r="813" ht="14.5" spans="1:22">
      <c r="A813" s="649">
        <v>811</v>
      </c>
      <c r="B813" s="28" t="s">
        <v>64</v>
      </c>
      <c r="C813" s="28" t="s">
        <v>203</v>
      </c>
      <c r="D813" s="650">
        <v>6000043167</v>
      </c>
      <c r="E813" s="136">
        <v>1</v>
      </c>
      <c r="F813" s="136">
        <v>1</v>
      </c>
      <c r="G813" s="136">
        <v>0</v>
      </c>
      <c r="H813" s="658">
        <v>46283</v>
      </c>
      <c r="I813" s="218" t="s">
        <v>14</v>
      </c>
      <c r="J813" s="650">
        <v>516300010961740</v>
      </c>
      <c r="K813" s="555" t="s">
        <v>66</v>
      </c>
      <c r="L813" s="47" t="s">
        <v>66</v>
      </c>
      <c r="M813" s="47" t="s">
        <v>66</v>
      </c>
      <c r="N813" s="33" t="s">
        <v>67</v>
      </c>
      <c r="O813" s="33"/>
      <c r="P813" s="33"/>
      <c r="Q813" s="33" t="s">
        <v>67</v>
      </c>
      <c r="R813" s="33"/>
      <c r="S813" s="136" t="s">
        <v>68</v>
      </c>
      <c r="T813" s="136" t="s">
        <v>66</v>
      </c>
      <c r="U813" s="240" t="s">
        <v>66</v>
      </c>
      <c r="V813" s="240"/>
    </row>
    <row r="814" ht="14.5" spans="1:22">
      <c r="A814" s="649">
        <v>812</v>
      </c>
      <c r="B814" s="28" t="s">
        <v>64</v>
      </c>
      <c r="C814" s="28" t="s">
        <v>203</v>
      </c>
      <c r="D814" s="651">
        <v>6000043167</v>
      </c>
      <c r="E814" s="28">
        <v>1</v>
      </c>
      <c r="F814" s="28">
        <v>0</v>
      </c>
      <c r="G814" s="28">
        <v>1</v>
      </c>
      <c r="H814" s="659">
        <v>46283</v>
      </c>
      <c r="I814" s="94" t="s">
        <v>14</v>
      </c>
      <c r="J814" s="651">
        <v>516300010961741</v>
      </c>
      <c r="K814" s="258" t="s">
        <v>96</v>
      </c>
      <c r="L814" s="45"/>
      <c r="M814" s="45"/>
      <c r="N814" s="45" t="s">
        <v>67</v>
      </c>
      <c r="O814" s="45"/>
      <c r="P814" s="45"/>
      <c r="Q814" s="45" t="s">
        <v>67</v>
      </c>
      <c r="R814" s="45"/>
      <c r="S814" s="28" t="s">
        <v>68</v>
      </c>
      <c r="T814" s="216" t="s">
        <v>26</v>
      </c>
      <c r="U814" s="216" t="s">
        <v>29</v>
      </c>
      <c r="V814" s="216"/>
    </row>
    <row r="815" ht="14.5" spans="1:22">
      <c r="A815" s="649">
        <v>813</v>
      </c>
      <c r="B815" s="28" t="s">
        <v>64</v>
      </c>
      <c r="C815" s="28" t="s">
        <v>203</v>
      </c>
      <c r="D815" s="650">
        <v>6000043167</v>
      </c>
      <c r="E815" s="136">
        <v>1</v>
      </c>
      <c r="F815" s="136">
        <v>0</v>
      </c>
      <c r="G815" s="136">
        <v>1</v>
      </c>
      <c r="H815" s="658">
        <v>46283</v>
      </c>
      <c r="I815" s="218" t="s">
        <v>14</v>
      </c>
      <c r="J815" s="660">
        <v>516300010961742</v>
      </c>
      <c r="K815" s="258" t="s">
        <v>131</v>
      </c>
      <c r="L815" s="33"/>
      <c r="M815" s="33"/>
      <c r="N815" s="33" t="s">
        <v>67</v>
      </c>
      <c r="O815" s="33"/>
      <c r="P815" s="33"/>
      <c r="Q815" s="33" t="s">
        <v>67</v>
      </c>
      <c r="R815" s="33"/>
      <c r="S815" s="136" t="s">
        <v>68</v>
      </c>
      <c r="T815" s="240" t="s">
        <v>27</v>
      </c>
      <c r="U815" s="240" t="s">
        <v>29</v>
      </c>
      <c r="V815" s="240"/>
    </row>
    <row r="816" ht="14.5" spans="1:22">
      <c r="A816" s="649">
        <v>814</v>
      </c>
      <c r="B816" s="28" t="s">
        <v>64</v>
      </c>
      <c r="C816" s="28" t="s">
        <v>203</v>
      </c>
      <c r="D816" s="651">
        <v>6000043167</v>
      </c>
      <c r="E816" s="216">
        <v>3</v>
      </c>
      <c r="F816" s="216">
        <v>3</v>
      </c>
      <c r="G816" s="216">
        <v>0</v>
      </c>
      <c r="H816" s="78">
        <v>46286</v>
      </c>
      <c r="I816" s="94" t="s">
        <v>14</v>
      </c>
      <c r="J816" s="655" t="s">
        <v>458</v>
      </c>
      <c r="K816" s="522" t="s">
        <v>66</v>
      </c>
      <c r="L816" s="44" t="s">
        <v>66</v>
      </c>
      <c r="M816" s="44" t="s">
        <v>66</v>
      </c>
      <c r="N816" s="45" t="s">
        <v>67</v>
      </c>
      <c r="O816" s="45"/>
      <c r="P816" s="45"/>
      <c r="Q816" s="45" t="s">
        <v>67</v>
      </c>
      <c r="R816" s="45"/>
      <c r="S816" s="28" t="s">
        <v>68</v>
      </c>
      <c r="T816" s="28" t="s">
        <v>66</v>
      </c>
      <c r="U816" s="216" t="s">
        <v>66</v>
      </c>
      <c r="V816" s="216"/>
    </row>
    <row r="817" ht="14.5" spans="1:22">
      <c r="A817" s="649">
        <v>815</v>
      </c>
      <c r="B817" s="28" t="s">
        <v>64</v>
      </c>
      <c r="C817" s="28" t="s">
        <v>203</v>
      </c>
      <c r="D817" s="650">
        <v>6000043167</v>
      </c>
      <c r="E817" s="240">
        <v>4</v>
      </c>
      <c r="F817" s="240">
        <v>4</v>
      </c>
      <c r="G817" s="240">
        <v>0</v>
      </c>
      <c r="H817" s="375">
        <v>46287</v>
      </c>
      <c r="I817" s="218" t="s">
        <v>14</v>
      </c>
      <c r="J817" s="661" t="s">
        <v>459</v>
      </c>
      <c r="K817" s="555" t="s">
        <v>66</v>
      </c>
      <c r="L817" s="47" t="s">
        <v>66</v>
      </c>
      <c r="M817" s="47" t="s">
        <v>66</v>
      </c>
      <c r="N817" s="33" t="s">
        <v>67</v>
      </c>
      <c r="O817" s="33"/>
      <c r="P817" s="33"/>
      <c r="Q817" s="33" t="s">
        <v>67</v>
      </c>
      <c r="R817" s="33"/>
      <c r="S817" s="136" t="s">
        <v>68</v>
      </c>
      <c r="T817" s="136" t="s">
        <v>66</v>
      </c>
      <c r="U817" s="240" t="s">
        <v>66</v>
      </c>
      <c r="V817" s="240"/>
    </row>
    <row r="818" ht="14.5" spans="1:22">
      <c r="A818" s="649">
        <v>816</v>
      </c>
      <c r="B818" s="28" t="s">
        <v>64</v>
      </c>
      <c r="C818" s="28" t="s">
        <v>203</v>
      </c>
      <c r="D818" s="651">
        <v>6000043167</v>
      </c>
      <c r="E818" s="216">
        <v>1</v>
      </c>
      <c r="F818" s="216">
        <v>0</v>
      </c>
      <c r="G818" s="216">
        <v>1</v>
      </c>
      <c r="H818" s="78">
        <v>46287</v>
      </c>
      <c r="I818" s="94" t="s">
        <v>14</v>
      </c>
      <c r="J818" s="655">
        <v>51630010961751</v>
      </c>
      <c r="K818" s="258" t="s">
        <v>131</v>
      </c>
      <c r="L818" s="45"/>
      <c r="M818" s="45"/>
      <c r="N818" s="45" t="s">
        <v>67</v>
      </c>
      <c r="O818" s="45"/>
      <c r="P818" s="45"/>
      <c r="Q818" s="45" t="s">
        <v>67</v>
      </c>
      <c r="R818" s="45"/>
      <c r="S818" s="28" t="s">
        <v>68</v>
      </c>
      <c r="T818" s="216" t="s">
        <v>27</v>
      </c>
      <c r="U818" s="216" t="s">
        <v>29</v>
      </c>
      <c r="V818" s="216"/>
    </row>
    <row r="819" ht="14.5" spans="1:22">
      <c r="A819" s="649">
        <v>817</v>
      </c>
      <c r="B819" s="28" t="s">
        <v>64</v>
      </c>
      <c r="C819" s="28" t="s">
        <v>203</v>
      </c>
      <c r="D819" s="650">
        <v>6000043167</v>
      </c>
      <c r="E819" s="240">
        <v>2</v>
      </c>
      <c r="F819" s="240">
        <v>2</v>
      </c>
      <c r="G819" s="240">
        <v>0</v>
      </c>
      <c r="H819" s="375">
        <v>46287</v>
      </c>
      <c r="I819" s="218" t="s">
        <v>14</v>
      </c>
      <c r="J819" s="661" t="s">
        <v>460</v>
      </c>
      <c r="K819" s="555" t="s">
        <v>66</v>
      </c>
      <c r="L819" s="47" t="s">
        <v>66</v>
      </c>
      <c r="M819" s="47" t="s">
        <v>66</v>
      </c>
      <c r="N819" s="33" t="s">
        <v>67</v>
      </c>
      <c r="O819" s="33"/>
      <c r="P819" s="33"/>
      <c r="Q819" s="33" t="s">
        <v>67</v>
      </c>
      <c r="R819" s="33"/>
      <c r="S819" s="136" t="s">
        <v>68</v>
      </c>
      <c r="T819" s="136" t="s">
        <v>66</v>
      </c>
      <c r="U819" s="240" t="s">
        <v>66</v>
      </c>
      <c r="V819" s="240"/>
    </row>
    <row r="820" ht="14.5" spans="1:22">
      <c r="A820" s="649">
        <v>818</v>
      </c>
      <c r="B820" s="28" t="s">
        <v>64</v>
      </c>
      <c r="C820" s="28" t="s">
        <v>203</v>
      </c>
      <c r="D820" s="651">
        <v>6000043167</v>
      </c>
      <c r="E820" s="216">
        <v>1</v>
      </c>
      <c r="F820" s="216">
        <v>0</v>
      </c>
      <c r="G820" s="216">
        <v>1</v>
      </c>
      <c r="H820" s="78">
        <v>46287</v>
      </c>
      <c r="I820" s="94" t="s">
        <v>14</v>
      </c>
      <c r="J820" s="655">
        <v>516300010961754</v>
      </c>
      <c r="K820" s="258" t="s">
        <v>96</v>
      </c>
      <c r="L820" s="45"/>
      <c r="M820" s="45"/>
      <c r="N820" s="45"/>
      <c r="O820" s="45"/>
      <c r="P820" s="45"/>
      <c r="Q820" s="45" t="s">
        <v>67</v>
      </c>
      <c r="R820" s="45"/>
      <c r="S820" s="28" t="s">
        <v>68</v>
      </c>
      <c r="T820" s="216" t="s">
        <v>26</v>
      </c>
      <c r="U820" s="216" t="s">
        <v>29</v>
      </c>
      <c r="V820" s="216"/>
    </row>
    <row r="821" ht="14.5" spans="1:22">
      <c r="A821" s="649">
        <v>819</v>
      </c>
      <c r="B821" s="28" t="s">
        <v>64</v>
      </c>
      <c r="C821" s="28" t="s">
        <v>203</v>
      </c>
      <c r="D821" s="650">
        <v>6000043167</v>
      </c>
      <c r="E821" s="240">
        <v>3</v>
      </c>
      <c r="F821" s="240">
        <v>3</v>
      </c>
      <c r="G821" s="240">
        <v>0</v>
      </c>
      <c r="H821" s="375">
        <v>46287</v>
      </c>
      <c r="I821" s="218" t="s">
        <v>14</v>
      </c>
      <c r="J821" s="661" t="s">
        <v>461</v>
      </c>
      <c r="K821" s="555" t="s">
        <v>66</v>
      </c>
      <c r="L821" s="47" t="s">
        <v>66</v>
      </c>
      <c r="M821" s="47" t="s">
        <v>66</v>
      </c>
      <c r="N821" s="33" t="s">
        <v>67</v>
      </c>
      <c r="O821" s="33"/>
      <c r="P821" s="33"/>
      <c r="Q821" s="33" t="s">
        <v>67</v>
      </c>
      <c r="R821" s="33"/>
      <c r="S821" s="136" t="s">
        <v>68</v>
      </c>
      <c r="T821" s="136" t="s">
        <v>66</v>
      </c>
      <c r="U821" s="240" t="s">
        <v>66</v>
      </c>
      <c r="V821" s="240"/>
    </row>
    <row r="822" ht="14.5" spans="1:22">
      <c r="A822" s="649">
        <v>820</v>
      </c>
      <c r="B822" s="28" t="s">
        <v>64</v>
      </c>
      <c r="C822" s="28" t="s">
        <v>203</v>
      </c>
      <c r="D822" s="651">
        <v>6000043167</v>
      </c>
      <c r="E822" s="216">
        <v>1</v>
      </c>
      <c r="F822" s="216">
        <v>0</v>
      </c>
      <c r="G822" s="216">
        <v>1</v>
      </c>
      <c r="H822" s="78">
        <v>46287</v>
      </c>
      <c r="I822" s="94" t="s">
        <v>14</v>
      </c>
      <c r="J822" s="655">
        <v>516300010961758</v>
      </c>
      <c r="K822" s="258" t="s">
        <v>85</v>
      </c>
      <c r="L822" s="45"/>
      <c r="M822" s="45"/>
      <c r="N822" s="45"/>
      <c r="O822" s="45"/>
      <c r="P822" s="45"/>
      <c r="Q822" s="45" t="s">
        <v>67</v>
      </c>
      <c r="R822" s="45"/>
      <c r="S822" s="28" t="s">
        <v>68</v>
      </c>
      <c r="T822" s="28" t="s">
        <v>78</v>
      </c>
      <c r="U822" s="216" t="s">
        <v>13</v>
      </c>
      <c r="V822" s="216"/>
    </row>
    <row r="823" ht="14.5" spans="1:22">
      <c r="A823" s="649">
        <v>821</v>
      </c>
      <c r="B823" s="28" t="s">
        <v>64</v>
      </c>
      <c r="C823" s="28" t="s">
        <v>203</v>
      </c>
      <c r="D823" s="650">
        <v>6000043167</v>
      </c>
      <c r="E823" s="240">
        <v>1</v>
      </c>
      <c r="F823" s="240">
        <v>1</v>
      </c>
      <c r="G823" s="240">
        <v>0</v>
      </c>
      <c r="H823" s="375">
        <v>46287</v>
      </c>
      <c r="I823" s="218" t="s">
        <v>14</v>
      </c>
      <c r="J823" s="661">
        <v>516300010961759</v>
      </c>
      <c r="K823" s="555" t="s">
        <v>66</v>
      </c>
      <c r="L823" s="47" t="s">
        <v>66</v>
      </c>
      <c r="M823" s="47" t="s">
        <v>66</v>
      </c>
      <c r="N823" s="33" t="s">
        <v>67</v>
      </c>
      <c r="O823" s="33"/>
      <c r="P823" s="33"/>
      <c r="Q823" s="33" t="s">
        <v>67</v>
      </c>
      <c r="R823" s="33"/>
      <c r="S823" s="136" t="s">
        <v>68</v>
      </c>
      <c r="T823" s="136" t="s">
        <v>66</v>
      </c>
      <c r="U823" s="240" t="s">
        <v>66</v>
      </c>
      <c r="V823" s="240"/>
    </row>
    <row r="824" ht="14.5" spans="1:22">
      <c r="A824" s="649">
        <v>822</v>
      </c>
      <c r="B824" s="28" t="s">
        <v>64</v>
      </c>
      <c r="C824" s="28" t="s">
        <v>203</v>
      </c>
      <c r="D824" s="651">
        <v>6000064568</v>
      </c>
      <c r="E824" s="28">
        <v>4</v>
      </c>
      <c r="F824" s="28">
        <v>4</v>
      </c>
      <c r="G824" s="28">
        <v>0</v>
      </c>
      <c r="H824" s="78">
        <v>46287</v>
      </c>
      <c r="I824" s="94" t="s">
        <v>16</v>
      </c>
      <c r="J824" s="655" t="s">
        <v>462</v>
      </c>
      <c r="K824" s="522" t="s">
        <v>66</v>
      </c>
      <c r="L824" s="44" t="s">
        <v>66</v>
      </c>
      <c r="M824" s="44" t="s">
        <v>66</v>
      </c>
      <c r="N824" s="45" t="s">
        <v>67</v>
      </c>
      <c r="O824" s="45"/>
      <c r="P824" s="45"/>
      <c r="Q824" s="45" t="s">
        <v>67</v>
      </c>
      <c r="R824" s="45"/>
      <c r="S824" s="28" t="s">
        <v>68</v>
      </c>
      <c r="T824" s="28" t="s">
        <v>66</v>
      </c>
      <c r="U824" s="216" t="s">
        <v>66</v>
      </c>
      <c r="V824" s="216"/>
    </row>
    <row r="825" ht="14.5" spans="1:22">
      <c r="A825" s="649">
        <v>823</v>
      </c>
      <c r="B825" s="28" t="s">
        <v>64</v>
      </c>
      <c r="C825" s="28" t="s">
        <v>203</v>
      </c>
      <c r="D825" s="650">
        <v>6000064568</v>
      </c>
      <c r="E825" s="302">
        <v>1</v>
      </c>
      <c r="F825" s="302">
        <v>0</v>
      </c>
      <c r="G825" s="302">
        <v>1</v>
      </c>
      <c r="H825" s="375">
        <v>46287</v>
      </c>
      <c r="I825" s="218" t="s">
        <v>16</v>
      </c>
      <c r="J825" s="662">
        <v>516339060926119</v>
      </c>
      <c r="K825" s="258" t="s">
        <v>75</v>
      </c>
      <c r="L825" s="33"/>
      <c r="M825" s="33"/>
      <c r="N825" s="33"/>
      <c r="O825" s="33"/>
      <c r="P825" s="33"/>
      <c r="Q825" s="33" t="s">
        <v>67</v>
      </c>
      <c r="R825" s="33"/>
      <c r="S825" s="136" t="s">
        <v>68</v>
      </c>
      <c r="T825" s="240" t="s">
        <v>78</v>
      </c>
      <c r="U825" s="240" t="s">
        <v>13</v>
      </c>
      <c r="V825" s="240"/>
    </row>
    <row r="826" ht="14.5" spans="1:22">
      <c r="A826" s="649">
        <v>824</v>
      </c>
      <c r="B826" s="28" t="s">
        <v>64</v>
      </c>
      <c r="C826" s="28" t="s">
        <v>203</v>
      </c>
      <c r="D826" s="651">
        <v>6000064568</v>
      </c>
      <c r="E826" s="55">
        <v>1</v>
      </c>
      <c r="F826" s="55">
        <v>0</v>
      </c>
      <c r="G826" s="55">
        <v>1</v>
      </c>
      <c r="H826" s="78">
        <v>46287</v>
      </c>
      <c r="I826" s="94" t="s">
        <v>16</v>
      </c>
      <c r="J826" s="655">
        <v>516339060926120</v>
      </c>
      <c r="K826" s="258" t="s">
        <v>96</v>
      </c>
      <c r="L826" s="45"/>
      <c r="M826" s="45"/>
      <c r="N826" s="45"/>
      <c r="O826" s="45"/>
      <c r="P826" s="45"/>
      <c r="Q826" s="45" t="s">
        <v>67</v>
      </c>
      <c r="R826" s="45"/>
      <c r="S826" s="28" t="s">
        <v>68</v>
      </c>
      <c r="T826" s="216" t="s">
        <v>26</v>
      </c>
      <c r="U826" s="216" t="s">
        <v>29</v>
      </c>
      <c r="V826" s="216"/>
    </row>
    <row r="827" ht="14.5" spans="1:22">
      <c r="A827" s="649">
        <v>825</v>
      </c>
      <c r="B827" s="28" t="s">
        <v>64</v>
      </c>
      <c r="C827" s="28" t="s">
        <v>203</v>
      </c>
      <c r="D827" s="650">
        <v>6000064568</v>
      </c>
      <c r="E827" s="240">
        <v>2</v>
      </c>
      <c r="F827" s="240">
        <v>2</v>
      </c>
      <c r="G827" s="240">
        <v>0</v>
      </c>
      <c r="H827" s="375">
        <v>46287</v>
      </c>
      <c r="I827" s="218" t="s">
        <v>16</v>
      </c>
      <c r="J827" s="661" t="s">
        <v>463</v>
      </c>
      <c r="K827" s="555" t="s">
        <v>66</v>
      </c>
      <c r="L827" s="47" t="s">
        <v>66</v>
      </c>
      <c r="M827" s="47" t="s">
        <v>66</v>
      </c>
      <c r="N827" s="33" t="s">
        <v>67</v>
      </c>
      <c r="O827" s="33"/>
      <c r="P827" s="33"/>
      <c r="Q827" s="33" t="s">
        <v>67</v>
      </c>
      <c r="R827" s="33"/>
      <c r="S827" s="136" t="s">
        <v>68</v>
      </c>
      <c r="T827" s="136" t="s">
        <v>66</v>
      </c>
      <c r="U827" s="240" t="s">
        <v>66</v>
      </c>
      <c r="V827" s="240"/>
    </row>
    <row r="828" ht="14.5" spans="1:22">
      <c r="A828" s="649">
        <v>826</v>
      </c>
      <c r="B828" s="28" t="s">
        <v>64</v>
      </c>
      <c r="C828" s="28" t="s">
        <v>203</v>
      </c>
      <c r="D828" s="651">
        <v>6000043167</v>
      </c>
      <c r="E828" s="216">
        <v>1</v>
      </c>
      <c r="F828" s="216">
        <v>1</v>
      </c>
      <c r="G828" s="216">
        <v>0</v>
      </c>
      <c r="H828" s="78">
        <v>46288</v>
      </c>
      <c r="I828" s="94" t="s">
        <v>14</v>
      </c>
      <c r="J828" s="655">
        <v>516300010961760</v>
      </c>
      <c r="K828" s="522" t="s">
        <v>66</v>
      </c>
      <c r="L828" s="44" t="s">
        <v>66</v>
      </c>
      <c r="M828" s="44" t="s">
        <v>66</v>
      </c>
      <c r="N828" s="45" t="s">
        <v>67</v>
      </c>
      <c r="O828" s="45"/>
      <c r="P828" s="45"/>
      <c r="Q828" s="45" t="s">
        <v>67</v>
      </c>
      <c r="R828" s="45"/>
      <c r="S828" s="28" t="s">
        <v>68</v>
      </c>
      <c r="T828" s="28" t="s">
        <v>66</v>
      </c>
      <c r="U828" s="216" t="s">
        <v>66</v>
      </c>
      <c r="V828" s="216"/>
    </row>
    <row r="829" ht="14.5" spans="1:22">
      <c r="A829" s="649">
        <v>827</v>
      </c>
      <c r="B829" s="28" t="s">
        <v>64</v>
      </c>
      <c r="C829" s="28" t="s">
        <v>203</v>
      </c>
      <c r="D829" s="650">
        <v>6000043167</v>
      </c>
      <c r="E829" s="240">
        <v>1</v>
      </c>
      <c r="F829" s="240">
        <v>0</v>
      </c>
      <c r="G829" s="240">
        <v>1</v>
      </c>
      <c r="H829" s="375">
        <v>46288</v>
      </c>
      <c r="I829" s="218" t="s">
        <v>14</v>
      </c>
      <c r="J829" s="661">
        <v>516300010961761</v>
      </c>
      <c r="K829" s="258" t="s">
        <v>85</v>
      </c>
      <c r="L829" s="33"/>
      <c r="M829" s="33"/>
      <c r="N829" s="33"/>
      <c r="O829" s="33"/>
      <c r="P829" s="33"/>
      <c r="Q829" s="33" t="s">
        <v>67</v>
      </c>
      <c r="R829" s="33"/>
      <c r="S829" s="136" t="s">
        <v>68</v>
      </c>
      <c r="T829" s="136" t="s">
        <v>78</v>
      </c>
      <c r="U829" s="240" t="s">
        <v>13</v>
      </c>
      <c r="V829" s="240"/>
    </row>
    <row r="830" ht="14.5" spans="1:22">
      <c r="A830" s="649">
        <v>828</v>
      </c>
      <c r="B830" s="28" t="s">
        <v>64</v>
      </c>
      <c r="C830" s="28" t="s">
        <v>203</v>
      </c>
      <c r="D830" s="651">
        <v>6000064568</v>
      </c>
      <c r="E830" s="216">
        <v>2</v>
      </c>
      <c r="F830" s="216">
        <v>2</v>
      </c>
      <c r="G830" s="216">
        <v>0</v>
      </c>
      <c r="H830" s="78">
        <v>46288</v>
      </c>
      <c r="I830" s="94" t="s">
        <v>16</v>
      </c>
      <c r="J830" s="655" t="s">
        <v>464</v>
      </c>
      <c r="K830" s="522" t="s">
        <v>66</v>
      </c>
      <c r="L830" s="44" t="s">
        <v>66</v>
      </c>
      <c r="M830" s="44" t="s">
        <v>66</v>
      </c>
      <c r="N830" s="45" t="s">
        <v>67</v>
      </c>
      <c r="O830" s="45"/>
      <c r="P830" s="45"/>
      <c r="Q830" s="45" t="s">
        <v>67</v>
      </c>
      <c r="R830" s="45"/>
      <c r="S830" s="28" t="s">
        <v>68</v>
      </c>
      <c r="T830" s="28" t="s">
        <v>66</v>
      </c>
      <c r="U830" s="216" t="s">
        <v>66</v>
      </c>
      <c r="V830" s="216"/>
    </row>
    <row r="831" ht="14.5" spans="1:22">
      <c r="A831" s="649">
        <v>829</v>
      </c>
      <c r="B831" s="28" t="s">
        <v>64</v>
      </c>
      <c r="C831" s="28" t="s">
        <v>203</v>
      </c>
      <c r="D831" s="661">
        <v>6000053445</v>
      </c>
      <c r="E831" s="240">
        <v>2</v>
      </c>
      <c r="F831" s="240">
        <v>2</v>
      </c>
      <c r="G831" s="240">
        <v>0</v>
      </c>
      <c r="H831" s="375">
        <v>46288</v>
      </c>
      <c r="I831" s="240" t="s">
        <v>18</v>
      </c>
      <c r="J831" s="661" t="s">
        <v>465</v>
      </c>
      <c r="K831" s="555" t="s">
        <v>66</v>
      </c>
      <c r="L831" s="47" t="s">
        <v>66</v>
      </c>
      <c r="M831" s="47" t="s">
        <v>66</v>
      </c>
      <c r="N831" s="33" t="s">
        <v>67</v>
      </c>
      <c r="O831" s="33"/>
      <c r="P831" s="33"/>
      <c r="Q831" s="33" t="s">
        <v>67</v>
      </c>
      <c r="R831" s="33"/>
      <c r="S831" s="136" t="s">
        <v>68</v>
      </c>
      <c r="T831" s="136" t="s">
        <v>66</v>
      </c>
      <c r="U831" s="240" t="s">
        <v>66</v>
      </c>
      <c r="V831" s="240"/>
    </row>
    <row r="832" ht="14.5" spans="1:22">
      <c r="A832" s="649">
        <v>830</v>
      </c>
      <c r="B832" s="28" t="s">
        <v>64</v>
      </c>
      <c r="C832" s="28" t="s">
        <v>203</v>
      </c>
      <c r="D832" s="655">
        <v>6000053445</v>
      </c>
      <c r="E832" s="216">
        <v>1</v>
      </c>
      <c r="F832" s="216">
        <v>0</v>
      </c>
      <c r="G832" s="216">
        <v>1</v>
      </c>
      <c r="H832" s="78">
        <v>46288</v>
      </c>
      <c r="I832" s="216" t="s">
        <v>18</v>
      </c>
      <c r="J832" s="655">
        <v>516314010926003</v>
      </c>
      <c r="K832" s="258" t="s">
        <v>270</v>
      </c>
      <c r="L832" s="45"/>
      <c r="M832" s="45"/>
      <c r="N832" s="45"/>
      <c r="O832" s="45"/>
      <c r="P832" s="45"/>
      <c r="Q832" s="45" t="s">
        <v>67</v>
      </c>
      <c r="R832" s="45"/>
      <c r="S832" s="28" t="s">
        <v>68</v>
      </c>
      <c r="T832" s="216" t="s">
        <v>26</v>
      </c>
      <c r="U832" s="216" t="s">
        <v>29</v>
      </c>
      <c r="V832" s="216"/>
    </row>
    <row r="833" ht="14.5" spans="1:22">
      <c r="A833" s="649">
        <v>831</v>
      </c>
      <c r="B833" s="28" t="s">
        <v>64</v>
      </c>
      <c r="C833" s="28" t="s">
        <v>203</v>
      </c>
      <c r="D833" s="661">
        <v>6000053445</v>
      </c>
      <c r="E833" s="240">
        <v>1</v>
      </c>
      <c r="F833" s="240">
        <v>1</v>
      </c>
      <c r="G833" s="240">
        <v>0</v>
      </c>
      <c r="H833" s="375">
        <v>46288</v>
      </c>
      <c r="I833" s="240" t="s">
        <v>18</v>
      </c>
      <c r="J833" s="661">
        <v>516314010926004</v>
      </c>
      <c r="K833" s="555" t="s">
        <v>66</v>
      </c>
      <c r="L833" s="47" t="s">
        <v>66</v>
      </c>
      <c r="M833" s="47" t="s">
        <v>66</v>
      </c>
      <c r="N833" s="33" t="s">
        <v>67</v>
      </c>
      <c r="O833" s="33"/>
      <c r="P833" s="33"/>
      <c r="Q833" s="33" t="s">
        <v>67</v>
      </c>
      <c r="R833" s="33"/>
      <c r="S833" s="136" t="s">
        <v>68</v>
      </c>
      <c r="T833" s="136" t="s">
        <v>66</v>
      </c>
      <c r="U833" s="240" t="s">
        <v>66</v>
      </c>
      <c r="V833" s="240"/>
    </row>
    <row r="834" ht="14.5" spans="1:22">
      <c r="A834" s="649">
        <v>832</v>
      </c>
      <c r="B834" s="28" t="s">
        <v>64</v>
      </c>
      <c r="C834" s="28" t="s">
        <v>203</v>
      </c>
      <c r="D834" s="655">
        <v>6000053445</v>
      </c>
      <c r="E834" s="216">
        <v>1</v>
      </c>
      <c r="F834" s="216">
        <v>0</v>
      </c>
      <c r="G834" s="216">
        <v>1</v>
      </c>
      <c r="H834" s="78">
        <v>46288</v>
      </c>
      <c r="I834" s="216" t="s">
        <v>18</v>
      </c>
      <c r="J834" s="655">
        <v>516314010926005</v>
      </c>
      <c r="K834" s="244" t="s">
        <v>93</v>
      </c>
      <c r="L834" s="45"/>
      <c r="M834" s="45"/>
      <c r="N834" s="45"/>
      <c r="O834" s="45"/>
      <c r="P834" s="45"/>
      <c r="Q834" s="45" t="s">
        <v>67</v>
      </c>
      <c r="R834" s="45"/>
      <c r="S834" s="28" t="s">
        <v>68</v>
      </c>
      <c r="T834" s="216" t="s">
        <v>26</v>
      </c>
      <c r="U834" s="216" t="s">
        <v>29</v>
      </c>
      <c r="V834" s="216"/>
    </row>
    <row r="835" ht="14.5" spans="1:22">
      <c r="A835" s="649">
        <v>833</v>
      </c>
      <c r="B835" s="28" t="s">
        <v>64</v>
      </c>
      <c r="C835" s="28" t="s">
        <v>203</v>
      </c>
      <c r="D835" s="661">
        <v>6000053445</v>
      </c>
      <c r="E835" s="240">
        <v>3</v>
      </c>
      <c r="F835" s="240">
        <v>3</v>
      </c>
      <c r="G835" s="240">
        <v>0</v>
      </c>
      <c r="H835" s="375">
        <v>46288</v>
      </c>
      <c r="I835" s="240" t="s">
        <v>18</v>
      </c>
      <c r="J835" s="661" t="s">
        <v>466</v>
      </c>
      <c r="K835" s="555" t="s">
        <v>66</v>
      </c>
      <c r="L835" s="47" t="s">
        <v>66</v>
      </c>
      <c r="M835" s="47" t="s">
        <v>66</v>
      </c>
      <c r="N835" s="33" t="s">
        <v>67</v>
      </c>
      <c r="O835" s="33"/>
      <c r="P835" s="33"/>
      <c r="Q835" s="33" t="s">
        <v>67</v>
      </c>
      <c r="R835" s="33"/>
      <c r="S835" s="136" t="s">
        <v>68</v>
      </c>
      <c r="T835" s="136" t="s">
        <v>66</v>
      </c>
      <c r="U835" s="240" t="s">
        <v>66</v>
      </c>
      <c r="V835" s="240"/>
    </row>
    <row r="836" ht="14.5" spans="1:22">
      <c r="A836" s="649">
        <v>834</v>
      </c>
      <c r="B836" s="28" t="s">
        <v>64</v>
      </c>
      <c r="C836" s="28" t="s">
        <v>203</v>
      </c>
      <c r="D836" s="655">
        <v>6000053445</v>
      </c>
      <c r="E836" s="216">
        <v>1</v>
      </c>
      <c r="F836" s="216">
        <v>0</v>
      </c>
      <c r="G836" s="216">
        <v>1</v>
      </c>
      <c r="H836" s="78">
        <v>46288</v>
      </c>
      <c r="I836" s="216" t="s">
        <v>18</v>
      </c>
      <c r="J836" s="655">
        <v>516314010926009</v>
      </c>
      <c r="K836" s="258" t="s">
        <v>96</v>
      </c>
      <c r="L836" s="45"/>
      <c r="M836" s="45"/>
      <c r="N836" s="45"/>
      <c r="O836" s="45"/>
      <c r="P836" s="45"/>
      <c r="Q836" s="45" t="s">
        <v>67</v>
      </c>
      <c r="R836" s="45"/>
      <c r="S836" s="28" t="s">
        <v>68</v>
      </c>
      <c r="T836" s="216" t="s">
        <v>26</v>
      </c>
      <c r="U836" s="216" t="s">
        <v>29</v>
      </c>
      <c r="V836" s="216"/>
    </row>
    <row r="837" ht="14.5" spans="1:22">
      <c r="A837" s="649">
        <v>835</v>
      </c>
      <c r="B837" s="28" t="s">
        <v>64</v>
      </c>
      <c r="C837" s="28" t="s">
        <v>203</v>
      </c>
      <c r="D837" s="661">
        <v>6000053445</v>
      </c>
      <c r="E837" s="240">
        <v>7</v>
      </c>
      <c r="F837" s="240">
        <v>7</v>
      </c>
      <c r="G837" s="240">
        <v>0</v>
      </c>
      <c r="H837" s="375">
        <v>46288</v>
      </c>
      <c r="I837" s="240" t="s">
        <v>18</v>
      </c>
      <c r="J837" s="661" t="s">
        <v>467</v>
      </c>
      <c r="K837" s="555" t="s">
        <v>66</v>
      </c>
      <c r="L837" s="47" t="s">
        <v>66</v>
      </c>
      <c r="M837" s="47" t="s">
        <v>66</v>
      </c>
      <c r="N837" s="33" t="s">
        <v>67</v>
      </c>
      <c r="O837" s="33"/>
      <c r="P837" s="33"/>
      <c r="Q837" s="33" t="s">
        <v>67</v>
      </c>
      <c r="R837" s="33"/>
      <c r="S837" s="136" t="s">
        <v>68</v>
      </c>
      <c r="T837" s="136" t="s">
        <v>66</v>
      </c>
      <c r="U837" s="240" t="s">
        <v>66</v>
      </c>
      <c r="V837" s="240"/>
    </row>
    <row r="838" ht="14.5" spans="1:22">
      <c r="A838" s="649">
        <v>836</v>
      </c>
      <c r="B838" s="28" t="s">
        <v>64</v>
      </c>
      <c r="C838" s="28" t="s">
        <v>203</v>
      </c>
      <c r="D838" s="651">
        <v>6000043167</v>
      </c>
      <c r="E838" s="216">
        <v>1</v>
      </c>
      <c r="F838" s="216">
        <v>0</v>
      </c>
      <c r="G838" s="216">
        <v>1</v>
      </c>
      <c r="H838" s="78">
        <v>46289</v>
      </c>
      <c r="I838" s="94" t="s">
        <v>14</v>
      </c>
      <c r="J838" s="655">
        <v>516300010961762</v>
      </c>
      <c r="K838" s="258" t="s">
        <v>75</v>
      </c>
      <c r="L838" s="45"/>
      <c r="M838" s="45"/>
      <c r="N838" s="45"/>
      <c r="O838" s="45"/>
      <c r="P838" s="45"/>
      <c r="Q838" s="45" t="s">
        <v>67</v>
      </c>
      <c r="R838" s="45"/>
      <c r="S838" s="28" t="s">
        <v>68</v>
      </c>
      <c r="T838" s="216" t="s">
        <v>78</v>
      </c>
      <c r="U838" s="216" t="s">
        <v>13</v>
      </c>
      <c r="V838" s="216"/>
    </row>
    <row r="839" ht="14.5" spans="1:22">
      <c r="A839" s="649">
        <v>837</v>
      </c>
      <c r="B839" s="28" t="s">
        <v>64</v>
      </c>
      <c r="C839" s="28" t="s">
        <v>203</v>
      </c>
      <c r="D839" s="650">
        <v>6000043167</v>
      </c>
      <c r="E839" s="240">
        <v>2</v>
      </c>
      <c r="F839" s="240">
        <v>2</v>
      </c>
      <c r="G839" s="240">
        <v>0</v>
      </c>
      <c r="H839" s="375">
        <v>46289</v>
      </c>
      <c r="I839" s="218" t="s">
        <v>14</v>
      </c>
      <c r="J839" s="661" t="s">
        <v>468</v>
      </c>
      <c r="K839" s="247" t="s">
        <v>66</v>
      </c>
      <c r="L839" s="47" t="s">
        <v>66</v>
      </c>
      <c r="M839" s="47" t="s">
        <v>66</v>
      </c>
      <c r="N839" s="33"/>
      <c r="O839" s="33"/>
      <c r="P839" s="33"/>
      <c r="Q839" s="33"/>
      <c r="R839" s="33"/>
      <c r="S839" s="136" t="s">
        <v>68</v>
      </c>
      <c r="T839" s="136" t="s">
        <v>66</v>
      </c>
      <c r="U839" s="240" t="s">
        <v>66</v>
      </c>
      <c r="V839" s="240"/>
    </row>
    <row r="840" ht="14.5" spans="1:22">
      <c r="A840" s="649">
        <v>838</v>
      </c>
      <c r="B840" s="28" t="s">
        <v>64</v>
      </c>
      <c r="C840" s="28" t="s">
        <v>203</v>
      </c>
      <c r="D840" s="651">
        <v>6000043167</v>
      </c>
      <c r="E840" s="216">
        <v>1</v>
      </c>
      <c r="F840" s="216">
        <v>0</v>
      </c>
      <c r="G840" s="216">
        <v>1</v>
      </c>
      <c r="H840" s="78">
        <v>46289</v>
      </c>
      <c r="I840" s="94" t="s">
        <v>14</v>
      </c>
      <c r="J840" s="663">
        <v>516300010961765</v>
      </c>
      <c r="K840" s="258" t="s">
        <v>414</v>
      </c>
      <c r="L840" s="258"/>
      <c r="M840" s="244"/>
      <c r="N840" s="45"/>
      <c r="O840" s="45"/>
      <c r="P840" s="45"/>
      <c r="Q840" s="45" t="s">
        <v>67</v>
      </c>
      <c r="R840" s="45"/>
      <c r="S840" s="28" t="s">
        <v>68</v>
      </c>
      <c r="T840" s="28" t="s">
        <v>415</v>
      </c>
      <c r="U840" s="216" t="s">
        <v>29</v>
      </c>
      <c r="V840" s="216"/>
    </row>
    <row r="841" ht="14.5" spans="1:22">
      <c r="A841" s="649">
        <v>839</v>
      </c>
      <c r="B841" s="28" t="s">
        <v>64</v>
      </c>
      <c r="C841" s="28" t="s">
        <v>203</v>
      </c>
      <c r="D841" s="650">
        <v>6000043167</v>
      </c>
      <c r="E841" s="240">
        <v>1</v>
      </c>
      <c r="F841" s="240">
        <v>1</v>
      </c>
      <c r="G841" s="240">
        <v>0</v>
      </c>
      <c r="H841" s="375">
        <v>46289</v>
      </c>
      <c r="I841" s="218" t="s">
        <v>14</v>
      </c>
      <c r="J841" s="661">
        <v>516300010961766</v>
      </c>
      <c r="K841" s="247" t="s">
        <v>66</v>
      </c>
      <c r="L841" s="33"/>
      <c r="M841" s="33"/>
      <c r="N841" s="33"/>
      <c r="O841" s="33"/>
      <c r="P841" s="33"/>
      <c r="Q841" s="33"/>
      <c r="R841" s="33"/>
      <c r="S841" s="136" t="s">
        <v>68</v>
      </c>
      <c r="T841" s="136" t="s">
        <v>66</v>
      </c>
      <c r="U841" s="240" t="s">
        <v>66</v>
      </c>
      <c r="V841" s="240"/>
    </row>
    <row r="842" ht="14.5" spans="1:22">
      <c r="A842" s="649">
        <v>840</v>
      </c>
      <c r="B842" s="28" t="s">
        <v>64</v>
      </c>
      <c r="C842" s="28" t="s">
        <v>203</v>
      </c>
      <c r="D842" s="651">
        <v>6000043167</v>
      </c>
      <c r="E842" s="216">
        <v>1</v>
      </c>
      <c r="F842" s="216">
        <v>0</v>
      </c>
      <c r="G842" s="216">
        <v>1</v>
      </c>
      <c r="H842" s="78">
        <v>46289</v>
      </c>
      <c r="I842" s="94" t="s">
        <v>14</v>
      </c>
      <c r="J842" s="655">
        <v>516300010961767</v>
      </c>
      <c r="K842" s="258" t="s">
        <v>85</v>
      </c>
      <c r="L842" s="45"/>
      <c r="M842" s="45"/>
      <c r="N842" s="45"/>
      <c r="O842" s="45"/>
      <c r="P842" s="45"/>
      <c r="Q842" s="45" t="s">
        <v>67</v>
      </c>
      <c r="R842" s="45"/>
      <c r="S842" s="28" t="s">
        <v>68</v>
      </c>
      <c r="T842" s="28" t="s">
        <v>78</v>
      </c>
      <c r="U842" s="216" t="s">
        <v>13</v>
      </c>
      <c r="V842" s="216"/>
    </row>
    <row r="843" ht="14.5" spans="1:22">
      <c r="A843" s="649">
        <v>841</v>
      </c>
      <c r="B843" s="28" t="s">
        <v>64</v>
      </c>
      <c r="C843" s="28" t="s">
        <v>203</v>
      </c>
      <c r="D843" s="650">
        <v>6000043167</v>
      </c>
      <c r="E843" s="240">
        <v>2</v>
      </c>
      <c r="F843" s="240">
        <v>2</v>
      </c>
      <c r="G843" s="240">
        <v>0</v>
      </c>
      <c r="H843" s="375">
        <v>46289</v>
      </c>
      <c r="I843" s="218" t="s">
        <v>14</v>
      </c>
      <c r="J843" s="661" t="s">
        <v>469</v>
      </c>
      <c r="K843" s="247" t="s">
        <v>66</v>
      </c>
      <c r="L843" s="33"/>
      <c r="M843" s="33"/>
      <c r="N843" s="33"/>
      <c r="O843" s="33"/>
      <c r="P843" s="33"/>
      <c r="Q843" s="33"/>
      <c r="R843" s="33"/>
      <c r="S843" s="136" t="s">
        <v>68</v>
      </c>
      <c r="T843" s="136" t="s">
        <v>66</v>
      </c>
      <c r="U843" s="240" t="s">
        <v>66</v>
      </c>
      <c r="V843" s="240"/>
    </row>
    <row r="844" ht="14.5" spans="1:22">
      <c r="A844" s="649">
        <v>842</v>
      </c>
      <c r="B844" s="28" t="s">
        <v>64</v>
      </c>
      <c r="C844" s="28" t="s">
        <v>203</v>
      </c>
      <c r="D844" s="651">
        <v>6000043167</v>
      </c>
      <c r="E844" s="216">
        <v>1</v>
      </c>
      <c r="F844" s="216">
        <v>0</v>
      </c>
      <c r="G844" s="216">
        <v>1</v>
      </c>
      <c r="H844" s="78">
        <v>46289</v>
      </c>
      <c r="I844" s="94" t="s">
        <v>14</v>
      </c>
      <c r="J844" s="655">
        <v>516300010961770</v>
      </c>
      <c r="K844" s="258" t="s">
        <v>127</v>
      </c>
      <c r="L844" s="45"/>
      <c r="M844" s="45"/>
      <c r="N844" s="45"/>
      <c r="O844" s="45"/>
      <c r="P844" s="45"/>
      <c r="Q844" s="45" t="s">
        <v>67</v>
      </c>
      <c r="R844" s="45"/>
      <c r="S844" s="28" t="s">
        <v>68</v>
      </c>
      <c r="T844" s="28" t="s">
        <v>33</v>
      </c>
      <c r="U844" s="216" t="s">
        <v>427</v>
      </c>
      <c r="V844" s="216"/>
    </row>
    <row r="845" ht="14.5" spans="1:22">
      <c r="A845" s="649">
        <v>843</v>
      </c>
      <c r="B845" s="28" t="s">
        <v>64</v>
      </c>
      <c r="C845" s="28" t="s">
        <v>203</v>
      </c>
      <c r="D845" s="650">
        <v>6000043167</v>
      </c>
      <c r="E845" s="240">
        <v>3</v>
      </c>
      <c r="F845" s="240">
        <v>3</v>
      </c>
      <c r="G845" s="240">
        <v>0</v>
      </c>
      <c r="H845" s="375">
        <v>46289</v>
      </c>
      <c r="I845" s="218" t="s">
        <v>14</v>
      </c>
      <c r="J845" s="661" t="s">
        <v>470</v>
      </c>
      <c r="K845" s="664" t="s">
        <v>66</v>
      </c>
      <c r="L845" s="33"/>
      <c r="M845" s="33"/>
      <c r="N845" s="33"/>
      <c r="O845" s="33"/>
      <c r="P845" s="33"/>
      <c r="Q845" s="33"/>
      <c r="R845" s="33"/>
      <c r="S845" s="136" t="s">
        <v>68</v>
      </c>
      <c r="T845" s="136" t="s">
        <v>66</v>
      </c>
      <c r="U845" s="240" t="s">
        <v>66</v>
      </c>
      <c r="V845" s="240"/>
    </row>
    <row r="846" ht="14.5" spans="1:22">
      <c r="A846" s="649">
        <v>844</v>
      </c>
      <c r="B846" s="28" t="s">
        <v>64</v>
      </c>
      <c r="C846" s="28" t="s">
        <v>203</v>
      </c>
      <c r="D846" s="651">
        <v>6000043167</v>
      </c>
      <c r="E846" s="216">
        <v>1</v>
      </c>
      <c r="F846" s="216">
        <v>0</v>
      </c>
      <c r="G846" s="216">
        <v>1</v>
      </c>
      <c r="H846" s="78">
        <v>46289</v>
      </c>
      <c r="I846" s="94" t="s">
        <v>14</v>
      </c>
      <c r="J846" s="655">
        <v>516300010961774</v>
      </c>
      <c r="K846" s="258" t="s">
        <v>127</v>
      </c>
      <c r="L846" s="45"/>
      <c r="M846" s="45"/>
      <c r="N846" s="45"/>
      <c r="O846" s="45"/>
      <c r="P846" s="45"/>
      <c r="Q846" s="45" t="s">
        <v>67</v>
      </c>
      <c r="R846" s="45"/>
      <c r="S846" s="28" t="s">
        <v>68</v>
      </c>
      <c r="T846" s="28" t="s">
        <v>33</v>
      </c>
      <c r="U846" s="216" t="s">
        <v>427</v>
      </c>
      <c r="V846" s="216"/>
    </row>
    <row r="847" ht="14.5" spans="1:22">
      <c r="A847" s="649">
        <v>845</v>
      </c>
      <c r="B847" s="28" t="s">
        <v>64</v>
      </c>
      <c r="C847" s="28" t="s">
        <v>203</v>
      </c>
      <c r="D847" s="650">
        <v>6000043167</v>
      </c>
      <c r="E847" s="240">
        <v>2</v>
      </c>
      <c r="F847" s="240">
        <v>2</v>
      </c>
      <c r="G847" s="240">
        <v>0</v>
      </c>
      <c r="H847" s="375">
        <v>46289</v>
      </c>
      <c r="I847" s="218" t="s">
        <v>14</v>
      </c>
      <c r="J847" s="661" t="s">
        <v>471</v>
      </c>
      <c r="K847" s="247" t="s">
        <v>66</v>
      </c>
      <c r="L847" s="33"/>
      <c r="M847" s="33"/>
      <c r="N847" s="33"/>
      <c r="O847" s="33"/>
      <c r="P847" s="33"/>
      <c r="Q847" s="33"/>
      <c r="R847" s="33"/>
      <c r="S847" s="136" t="s">
        <v>68</v>
      </c>
      <c r="T847" s="136" t="s">
        <v>66</v>
      </c>
      <c r="U847" s="240" t="s">
        <v>66</v>
      </c>
      <c r="V847" s="240"/>
    </row>
    <row r="848" ht="14.5" spans="1:22">
      <c r="A848" s="649">
        <v>846</v>
      </c>
      <c r="B848" s="28" t="s">
        <v>64</v>
      </c>
      <c r="C848" s="28" t="s">
        <v>203</v>
      </c>
      <c r="D848" s="651">
        <v>6000043167</v>
      </c>
      <c r="E848" s="216">
        <v>1</v>
      </c>
      <c r="F848" s="216">
        <v>0</v>
      </c>
      <c r="G848" s="216">
        <v>1</v>
      </c>
      <c r="H848" s="78">
        <v>46289</v>
      </c>
      <c r="I848" s="94" t="s">
        <v>14</v>
      </c>
      <c r="J848" s="655">
        <v>516300010961777</v>
      </c>
      <c r="K848" s="258" t="s">
        <v>96</v>
      </c>
      <c r="L848" s="45"/>
      <c r="M848" s="45"/>
      <c r="N848" s="45"/>
      <c r="O848" s="45"/>
      <c r="P848" s="45"/>
      <c r="Q848" s="45" t="s">
        <v>67</v>
      </c>
      <c r="R848" s="45"/>
      <c r="S848" s="28" t="s">
        <v>68</v>
      </c>
      <c r="T848" s="216" t="s">
        <v>26</v>
      </c>
      <c r="U848" s="216" t="s">
        <v>29</v>
      </c>
      <c r="V848" s="216"/>
    </row>
    <row r="849" ht="14.5" spans="1:22">
      <c r="A849" s="649">
        <v>847</v>
      </c>
      <c r="B849" s="28" t="s">
        <v>64</v>
      </c>
      <c r="C849" s="28" t="s">
        <v>203</v>
      </c>
      <c r="D849" s="650">
        <v>6000043167</v>
      </c>
      <c r="E849" s="240">
        <v>2</v>
      </c>
      <c r="F849" s="240">
        <v>2</v>
      </c>
      <c r="G849" s="240">
        <v>0</v>
      </c>
      <c r="H849" s="375">
        <v>46289</v>
      </c>
      <c r="I849" s="218" t="s">
        <v>14</v>
      </c>
      <c r="J849" s="661" t="s">
        <v>472</v>
      </c>
      <c r="K849" s="247" t="s">
        <v>66</v>
      </c>
      <c r="L849" s="33"/>
      <c r="M849" s="33"/>
      <c r="N849" s="33"/>
      <c r="O849" s="33"/>
      <c r="P849" s="33"/>
      <c r="Q849" s="33"/>
      <c r="R849" s="33"/>
      <c r="S849" s="136" t="s">
        <v>68</v>
      </c>
      <c r="T849" s="136" t="s">
        <v>66</v>
      </c>
      <c r="U849" s="240" t="s">
        <v>66</v>
      </c>
      <c r="V849" s="240"/>
    </row>
    <row r="850" ht="14.5" spans="1:22">
      <c r="A850" s="649">
        <v>848</v>
      </c>
      <c r="B850" s="28" t="s">
        <v>64</v>
      </c>
      <c r="C850" s="28" t="s">
        <v>203</v>
      </c>
      <c r="D850" s="651">
        <v>6000043167</v>
      </c>
      <c r="E850" s="216">
        <v>1</v>
      </c>
      <c r="F850" s="216">
        <v>0</v>
      </c>
      <c r="G850" s="216">
        <v>1</v>
      </c>
      <c r="H850" s="78">
        <v>46289</v>
      </c>
      <c r="I850" s="94" t="s">
        <v>14</v>
      </c>
      <c r="J850" s="655">
        <v>516300010961780</v>
      </c>
      <c r="K850" s="258" t="s">
        <v>96</v>
      </c>
      <c r="L850" s="45"/>
      <c r="M850" s="45"/>
      <c r="N850" s="45"/>
      <c r="O850" s="45"/>
      <c r="P850" s="45"/>
      <c r="Q850" s="45" t="s">
        <v>67</v>
      </c>
      <c r="R850" s="45"/>
      <c r="S850" s="28" t="s">
        <v>68</v>
      </c>
      <c r="T850" s="216" t="s">
        <v>26</v>
      </c>
      <c r="U850" s="216" t="s">
        <v>29</v>
      </c>
      <c r="V850" s="216"/>
    </row>
    <row r="851" ht="14.5" spans="1:22">
      <c r="A851" s="649">
        <v>849</v>
      </c>
      <c r="B851" s="28" t="s">
        <v>64</v>
      </c>
      <c r="C851" s="28" t="s">
        <v>203</v>
      </c>
      <c r="D851" s="650">
        <v>6000043167</v>
      </c>
      <c r="E851" s="240">
        <v>3</v>
      </c>
      <c r="F851" s="240">
        <v>3</v>
      </c>
      <c r="G851" s="240">
        <v>0</v>
      </c>
      <c r="H851" s="375">
        <v>46289</v>
      </c>
      <c r="I851" s="218" t="s">
        <v>14</v>
      </c>
      <c r="J851" s="661" t="s">
        <v>473</v>
      </c>
      <c r="K851" s="247" t="s">
        <v>66</v>
      </c>
      <c r="L851" s="33"/>
      <c r="M851" s="33"/>
      <c r="N851" s="33"/>
      <c r="O851" s="33"/>
      <c r="P851" s="33"/>
      <c r="Q851" s="33"/>
      <c r="R851" s="33"/>
      <c r="S851" s="136" t="s">
        <v>68</v>
      </c>
      <c r="T851" s="136" t="s">
        <v>66</v>
      </c>
      <c r="U851" s="240" t="s">
        <v>66</v>
      </c>
      <c r="V851" s="240"/>
    </row>
    <row r="852" ht="14.5" spans="1:22">
      <c r="A852" s="649">
        <v>850</v>
      </c>
      <c r="B852" s="28" t="s">
        <v>64</v>
      </c>
      <c r="C852" s="28" t="s">
        <v>203</v>
      </c>
      <c r="D852" s="651">
        <v>6000043167</v>
      </c>
      <c r="E852" s="216">
        <v>3</v>
      </c>
      <c r="F852" s="216">
        <v>3</v>
      </c>
      <c r="G852" s="216">
        <v>0</v>
      </c>
      <c r="H852" s="78">
        <v>46290</v>
      </c>
      <c r="I852" s="94" t="s">
        <v>14</v>
      </c>
      <c r="J852" s="655" t="s">
        <v>474</v>
      </c>
      <c r="K852" s="238" t="s">
        <v>66</v>
      </c>
      <c r="L852" s="45"/>
      <c r="M852" s="45"/>
      <c r="N852" s="45"/>
      <c r="O852" s="45"/>
      <c r="P852" s="45"/>
      <c r="Q852" s="45"/>
      <c r="R852" s="45"/>
      <c r="S852" s="28" t="s">
        <v>68</v>
      </c>
      <c r="T852" s="28" t="s">
        <v>66</v>
      </c>
      <c r="U852" s="216" t="s">
        <v>66</v>
      </c>
      <c r="V852" s="216"/>
    </row>
    <row r="853" ht="14.5" spans="1:22">
      <c r="A853" s="649">
        <v>851</v>
      </c>
      <c r="B853" s="28" t="s">
        <v>64</v>
      </c>
      <c r="C853" s="216" t="s">
        <v>475</v>
      </c>
      <c r="D853" s="661">
        <v>6000053445</v>
      </c>
      <c r="E853" s="240">
        <v>6</v>
      </c>
      <c r="F853" s="240">
        <v>6</v>
      </c>
      <c r="G853" s="240">
        <v>0</v>
      </c>
      <c r="H853" s="375">
        <v>46290</v>
      </c>
      <c r="I853" s="240" t="s">
        <v>18</v>
      </c>
      <c r="J853" s="661" t="s">
        <v>476</v>
      </c>
      <c r="K853" s="247" t="s">
        <v>66</v>
      </c>
      <c r="L853" s="33"/>
      <c r="M853" s="33"/>
      <c r="N853" s="33"/>
      <c r="O853" s="33"/>
      <c r="P853" s="33"/>
      <c r="Q853" s="33"/>
      <c r="R853" s="33"/>
      <c r="S853" s="136" t="s">
        <v>68</v>
      </c>
      <c r="T853" s="136" t="s">
        <v>66</v>
      </c>
      <c r="U853" s="240" t="s">
        <v>66</v>
      </c>
      <c r="V853" s="240"/>
    </row>
    <row r="854" ht="14.5" spans="1:22">
      <c r="A854" s="649">
        <v>852</v>
      </c>
      <c r="B854" s="28" t="s">
        <v>64</v>
      </c>
      <c r="C854" s="216" t="s">
        <v>475</v>
      </c>
      <c r="D854" s="655">
        <v>6000053445</v>
      </c>
      <c r="E854" s="216">
        <v>1</v>
      </c>
      <c r="F854" s="216">
        <v>0</v>
      </c>
      <c r="G854" s="216">
        <v>1</v>
      </c>
      <c r="H854" s="78">
        <v>46290</v>
      </c>
      <c r="I854" s="216" t="s">
        <v>18</v>
      </c>
      <c r="J854" s="655">
        <v>516314010926023</v>
      </c>
      <c r="K854" s="238" t="s">
        <v>174</v>
      </c>
      <c r="L854" s="45"/>
      <c r="M854" s="45"/>
      <c r="N854" s="45"/>
      <c r="O854" s="45"/>
      <c r="P854" s="45"/>
      <c r="Q854" s="45" t="s">
        <v>67</v>
      </c>
      <c r="R854" s="45"/>
      <c r="S854" s="28" t="s">
        <v>68</v>
      </c>
      <c r="T854" s="28" t="s">
        <v>104</v>
      </c>
      <c r="U854" s="216" t="s">
        <v>29</v>
      </c>
      <c r="V854" s="216"/>
    </row>
    <row r="855" ht="14.5" spans="1:22">
      <c r="A855" s="649">
        <v>853</v>
      </c>
      <c r="B855" s="28" t="s">
        <v>64</v>
      </c>
      <c r="C855" s="216" t="s">
        <v>475</v>
      </c>
      <c r="D855" s="661">
        <v>6000053445</v>
      </c>
      <c r="E855" s="240">
        <v>1</v>
      </c>
      <c r="F855" s="240">
        <v>0</v>
      </c>
      <c r="G855" s="240">
        <v>1</v>
      </c>
      <c r="H855" s="375">
        <v>46290</v>
      </c>
      <c r="I855" s="240" t="s">
        <v>18</v>
      </c>
      <c r="J855" s="661">
        <v>516314010926024</v>
      </c>
      <c r="K855" s="247" t="s">
        <v>66</v>
      </c>
      <c r="L855" s="33"/>
      <c r="M855" s="33"/>
      <c r="N855" s="33"/>
      <c r="O855" s="33"/>
      <c r="P855" s="33"/>
      <c r="Q855" s="33"/>
      <c r="R855" s="33"/>
      <c r="S855" s="136" t="s">
        <v>68</v>
      </c>
      <c r="T855" s="136" t="s">
        <v>66</v>
      </c>
      <c r="U855" s="240" t="s">
        <v>66</v>
      </c>
      <c r="V855" s="240"/>
    </row>
    <row r="856" ht="14.5" spans="1:22">
      <c r="A856" s="649">
        <v>854</v>
      </c>
      <c r="B856" s="28" t="s">
        <v>64</v>
      </c>
      <c r="C856" s="28" t="s">
        <v>203</v>
      </c>
      <c r="D856" s="655">
        <v>6000053445</v>
      </c>
      <c r="E856" s="216">
        <v>5</v>
      </c>
      <c r="F856" s="216">
        <v>5</v>
      </c>
      <c r="G856" s="216">
        <v>0</v>
      </c>
      <c r="H856" s="78">
        <v>46291</v>
      </c>
      <c r="I856" s="216" t="s">
        <v>18</v>
      </c>
      <c r="J856" s="655" t="s">
        <v>477</v>
      </c>
      <c r="K856" s="238" t="s">
        <v>66</v>
      </c>
      <c r="L856" s="45"/>
      <c r="M856" s="45"/>
      <c r="N856" s="45"/>
      <c r="O856" s="45"/>
      <c r="P856" s="45"/>
      <c r="Q856" s="45"/>
      <c r="R856" s="45"/>
      <c r="S856" s="28" t="s">
        <v>68</v>
      </c>
      <c r="T856" s="28" t="s">
        <v>66</v>
      </c>
      <c r="U856" s="216" t="s">
        <v>66</v>
      </c>
      <c r="V856" s="216"/>
    </row>
    <row r="857" ht="14.5" spans="1:22">
      <c r="A857" s="649">
        <v>855</v>
      </c>
      <c r="B857" s="28" t="s">
        <v>64</v>
      </c>
      <c r="C857" s="28" t="s">
        <v>203</v>
      </c>
      <c r="D857" s="661">
        <v>6000053445</v>
      </c>
      <c r="E857" s="240">
        <v>1</v>
      </c>
      <c r="F857" s="240">
        <v>0</v>
      </c>
      <c r="G857" s="240">
        <v>1</v>
      </c>
      <c r="H857" s="375">
        <v>46291</v>
      </c>
      <c r="I857" s="240" t="s">
        <v>18</v>
      </c>
      <c r="J857" s="661">
        <v>516314010926030</v>
      </c>
      <c r="K857" s="247" t="s">
        <v>478</v>
      </c>
      <c r="L857" s="33"/>
      <c r="M857" s="33"/>
      <c r="N857" s="33"/>
      <c r="O857" s="33"/>
      <c r="P857" s="33"/>
      <c r="Q857" s="33" t="s">
        <v>67</v>
      </c>
      <c r="R857" s="33"/>
      <c r="S857" s="136" t="s">
        <v>68</v>
      </c>
      <c r="T857" s="136" t="s">
        <v>479</v>
      </c>
      <c r="U857" s="240" t="s">
        <v>13</v>
      </c>
      <c r="V857" s="240"/>
    </row>
    <row r="858" ht="14.5" spans="1:22">
      <c r="A858" s="649">
        <v>856</v>
      </c>
      <c r="B858" s="28" t="s">
        <v>64</v>
      </c>
      <c r="C858" s="28" t="s">
        <v>203</v>
      </c>
      <c r="D858" s="655">
        <v>6000053445</v>
      </c>
      <c r="E858" s="216">
        <v>2</v>
      </c>
      <c r="F858" s="216">
        <v>2</v>
      </c>
      <c r="G858" s="216">
        <v>0</v>
      </c>
      <c r="H858" s="78">
        <v>46291</v>
      </c>
      <c r="I858" s="216" t="s">
        <v>18</v>
      </c>
      <c r="J858" s="655" t="s">
        <v>480</v>
      </c>
      <c r="K858" s="238" t="s">
        <v>66</v>
      </c>
      <c r="L858" s="45"/>
      <c r="M858" s="45"/>
      <c r="N858" s="45"/>
      <c r="O858" s="45"/>
      <c r="P858" s="45"/>
      <c r="Q858" s="45"/>
      <c r="R858" s="45"/>
      <c r="S858" s="28" t="s">
        <v>68</v>
      </c>
      <c r="T858" s="28" t="s">
        <v>66</v>
      </c>
      <c r="U858" s="216" t="s">
        <v>66</v>
      </c>
      <c r="V858" s="216"/>
    </row>
    <row r="859" ht="14.5" spans="1:22">
      <c r="A859" s="649">
        <v>857</v>
      </c>
      <c r="B859" s="28" t="s">
        <v>64</v>
      </c>
      <c r="C859" s="28" t="s">
        <v>203</v>
      </c>
      <c r="D859" s="650">
        <v>6000043167</v>
      </c>
      <c r="E859" s="240">
        <v>1</v>
      </c>
      <c r="F859" s="240">
        <v>1</v>
      </c>
      <c r="G859" s="240">
        <v>0</v>
      </c>
      <c r="H859" s="658">
        <v>46293</v>
      </c>
      <c r="I859" s="218" t="s">
        <v>14</v>
      </c>
      <c r="J859" s="661">
        <v>516300010961787</v>
      </c>
      <c r="K859" s="247" t="s">
        <v>66</v>
      </c>
      <c r="L859" s="33"/>
      <c r="M859" s="33"/>
      <c r="N859" s="33"/>
      <c r="O859" s="33"/>
      <c r="P859" s="33"/>
      <c r="Q859" s="33"/>
      <c r="R859" s="33"/>
      <c r="S859" s="136"/>
      <c r="T859" s="136" t="s">
        <v>66</v>
      </c>
      <c r="U859" s="240" t="s">
        <v>66</v>
      </c>
      <c r="V859" s="240"/>
    </row>
    <row r="860" ht="14.5" spans="1:22">
      <c r="A860" s="649">
        <v>858</v>
      </c>
      <c r="B860" s="28" t="s">
        <v>64</v>
      </c>
      <c r="C860" s="28" t="s">
        <v>203</v>
      </c>
      <c r="D860" s="651">
        <v>6000043167</v>
      </c>
      <c r="E860" s="216">
        <v>1</v>
      </c>
      <c r="F860" s="216">
        <v>0</v>
      </c>
      <c r="G860" s="216">
        <v>1</v>
      </c>
      <c r="H860" s="659">
        <v>46293</v>
      </c>
      <c r="I860" s="94" t="s">
        <v>14</v>
      </c>
      <c r="J860" s="655">
        <v>516300010961788</v>
      </c>
      <c r="K860" s="258" t="s">
        <v>85</v>
      </c>
      <c r="L860" s="45"/>
      <c r="M860" s="45"/>
      <c r="N860" s="45"/>
      <c r="O860" s="45"/>
      <c r="P860" s="45"/>
      <c r="Q860" s="45" t="s">
        <v>67</v>
      </c>
      <c r="R860" s="45"/>
      <c r="S860" s="28" t="s">
        <v>68</v>
      </c>
      <c r="T860" s="28" t="s">
        <v>78</v>
      </c>
      <c r="U860" s="216" t="s">
        <v>13</v>
      </c>
      <c r="V860" s="216"/>
    </row>
    <row r="861" ht="14.5" spans="1:22">
      <c r="A861" s="649">
        <v>859</v>
      </c>
      <c r="B861" s="28" t="s">
        <v>64</v>
      </c>
      <c r="C861" s="28" t="s">
        <v>203</v>
      </c>
      <c r="D861" s="650">
        <v>6000043167</v>
      </c>
      <c r="E861" s="240">
        <v>1</v>
      </c>
      <c r="F861" s="240">
        <v>0</v>
      </c>
      <c r="G861" s="240">
        <v>1</v>
      </c>
      <c r="H861" s="658">
        <v>46293</v>
      </c>
      <c r="I861" s="218" t="s">
        <v>14</v>
      </c>
      <c r="J861" s="661">
        <v>516300010961789</v>
      </c>
      <c r="K861" s="258" t="s">
        <v>242</v>
      </c>
      <c r="L861" s="33"/>
      <c r="M861" s="33"/>
      <c r="N861" s="33" t="s">
        <v>67</v>
      </c>
      <c r="O861" s="33"/>
      <c r="P861" s="33"/>
      <c r="Q861" s="33" t="s">
        <v>67</v>
      </c>
      <c r="R861" s="33"/>
      <c r="S861" s="136" t="s">
        <v>68</v>
      </c>
      <c r="T861" s="136" t="s">
        <v>31</v>
      </c>
      <c r="U861" s="240" t="s">
        <v>13</v>
      </c>
      <c r="V861" s="240"/>
    </row>
    <row r="862" ht="14.5" spans="1:22">
      <c r="A862" s="649">
        <v>860</v>
      </c>
      <c r="B862" s="28" t="s">
        <v>64</v>
      </c>
      <c r="C862" s="28" t="s">
        <v>203</v>
      </c>
      <c r="D862" s="651">
        <v>6000043167</v>
      </c>
      <c r="E862" s="216">
        <v>4</v>
      </c>
      <c r="F862" s="216">
        <v>4</v>
      </c>
      <c r="G862" s="216">
        <v>0</v>
      </c>
      <c r="H862" s="659">
        <v>46293</v>
      </c>
      <c r="I862" s="94" t="s">
        <v>14</v>
      </c>
      <c r="J862" s="655" t="s">
        <v>481</v>
      </c>
      <c r="K862" s="238" t="s">
        <v>66</v>
      </c>
      <c r="L862" s="45"/>
      <c r="M862" s="45"/>
      <c r="N862" s="45"/>
      <c r="O862" s="45"/>
      <c r="P862" s="45"/>
      <c r="Q862" s="45"/>
      <c r="R862" s="45"/>
      <c r="S862" s="28"/>
      <c r="T862" s="28" t="s">
        <v>66</v>
      </c>
      <c r="U862" s="216" t="s">
        <v>66</v>
      </c>
      <c r="V862" s="216"/>
    </row>
    <row r="863" ht="14.5" spans="1:22">
      <c r="A863" s="649">
        <v>861</v>
      </c>
      <c r="B863" s="28" t="s">
        <v>64</v>
      </c>
      <c r="C863" s="28" t="s">
        <v>203</v>
      </c>
      <c r="D863" s="650">
        <v>6000043167</v>
      </c>
      <c r="E863" s="240">
        <v>1</v>
      </c>
      <c r="F863" s="240">
        <v>0</v>
      </c>
      <c r="G863" s="240">
        <v>1</v>
      </c>
      <c r="H863" s="658">
        <v>46293</v>
      </c>
      <c r="I863" s="218" t="s">
        <v>14</v>
      </c>
      <c r="J863" s="661">
        <v>516300010961792</v>
      </c>
      <c r="K863" s="258" t="s">
        <v>85</v>
      </c>
      <c r="L863" s="33"/>
      <c r="M863" s="33"/>
      <c r="N863" s="33"/>
      <c r="O863" s="33"/>
      <c r="P863" s="33"/>
      <c r="Q863" s="33" t="s">
        <v>67</v>
      </c>
      <c r="R863" s="33"/>
      <c r="S863" s="136" t="s">
        <v>68</v>
      </c>
      <c r="T863" s="136" t="s">
        <v>78</v>
      </c>
      <c r="U863" s="240" t="s">
        <v>13</v>
      </c>
      <c r="V863" s="240"/>
    </row>
    <row r="864" ht="14.5" spans="1:22">
      <c r="A864" s="649">
        <v>862</v>
      </c>
      <c r="B864" s="28" t="s">
        <v>64</v>
      </c>
      <c r="C864" s="28" t="s">
        <v>203</v>
      </c>
      <c r="D864" s="651">
        <v>6000043167</v>
      </c>
      <c r="E864" s="216">
        <v>3</v>
      </c>
      <c r="F864" s="216">
        <v>3</v>
      </c>
      <c r="G864" s="216">
        <v>0</v>
      </c>
      <c r="H864" s="659">
        <v>46293</v>
      </c>
      <c r="I864" s="94" t="s">
        <v>14</v>
      </c>
      <c r="J864" s="655" t="s">
        <v>482</v>
      </c>
      <c r="K864" s="45" t="s">
        <v>66</v>
      </c>
      <c r="L864" s="45"/>
      <c r="M864" s="45"/>
      <c r="N864" s="45"/>
      <c r="O864" s="45"/>
      <c r="P864" s="45"/>
      <c r="Q864" s="45"/>
      <c r="R864" s="45"/>
      <c r="S864" s="45"/>
      <c r="T864" s="28" t="s">
        <v>66</v>
      </c>
      <c r="U864" s="216" t="s">
        <v>66</v>
      </c>
      <c r="V864" s="216"/>
    </row>
    <row r="865" ht="14.5" spans="1:22">
      <c r="A865" s="649">
        <v>863</v>
      </c>
      <c r="B865" s="28" t="s">
        <v>64</v>
      </c>
      <c r="C865" s="28" t="s">
        <v>203</v>
      </c>
      <c r="D865" s="650">
        <v>6000043167</v>
      </c>
      <c r="E865" s="240">
        <v>1</v>
      </c>
      <c r="F865" s="240">
        <v>0</v>
      </c>
      <c r="G865" s="240">
        <v>1</v>
      </c>
      <c r="H865" s="658">
        <v>46293</v>
      </c>
      <c r="I865" s="218" t="s">
        <v>14</v>
      </c>
      <c r="J865" s="661">
        <v>516300010961796</v>
      </c>
      <c r="K865" s="258" t="s">
        <v>75</v>
      </c>
      <c r="L865" s="33"/>
      <c r="M865" s="33"/>
      <c r="N865" s="33"/>
      <c r="O865" s="33"/>
      <c r="P865" s="33"/>
      <c r="Q865" s="33" t="s">
        <v>67</v>
      </c>
      <c r="R865" s="33"/>
      <c r="S865" s="136" t="s">
        <v>68</v>
      </c>
      <c r="T865" s="240" t="s">
        <v>78</v>
      </c>
      <c r="U865" s="240" t="s">
        <v>13</v>
      </c>
      <c r="V865" s="240"/>
    </row>
    <row r="866" ht="14.5" spans="1:22">
      <c r="A866" s="649">
        <v>864</v>
      </c>
      <c r="B866" s="28" t="s">
        <v>64</v>
      </c>
      <c r="C866" s="28" t="s">
        <v>203</v>
      </c>
      <c r="D866" s="651">
        <v>6000043167</v>
      </c>
      <c r="E866" s="216">
        <v>3</v>
      </c>
      <c r="F866" s="216">
        <v>3</v>
      </c>
      <c r="G866" s="216">
        <v>0</v>
      </c>
      <c r="H866" s="659">
        <v>46294</v>
      </c>
      <c r="I866" s="94" t="s">
        <v>14</v>
      </c>
      <c r="J866" s="655" t="s">
        <v>483</v>
      </c>
      <c r="K866" s="45" t="s">
        <v>66</v>
      </c>
      <c r="L866" s="45"/>
      <c r="M866" s="45"/>
      <c r="N866" s="45"/>
      <c r="O866" s="45"/>
      <c r="P866" s="45"/>
      <c r="Q866" s="45"/>
      <c r="R866" s="45"/>
      <c r="S866" s="45"/>
      <c r="T866" s="28" t="s">
        <v>66</v>
      </c>
      <c r="U866" s="216" t="s">
        <v>66</v>
      </c>
      <c r="V866" s="216"/>
    </row>
    <row r="867" ht="14.5" spans="1:22">
      <c r="A867" s="649">
        <v>865</v>
      </c>
      <c r="B867" s="28" t="s">
        <v>64</v>
      </c>
      <c r="C867" s="28" t="s">
        <v>203</v>
      </c>
      <c r="D867" s="650">
        <v>6000043167</v>
      </c>
      <c r="E867" s="240">
        <v>1</v>
      </c>
      <c r="F867" s="240">
        <v>0</v>
      </c>
      <c r="G867" s="240">
        <v>1</v>
      </c>
      <c r="H867" s="658">
        <v>46294</v>
      </c>
      <c r="I867" s="218" t="s">
        <v>14</v>
      </c>
      <c r="J867" s="661">
        <v>516300010961800</v>
      </c>
      <c r="K867" s="258" t="s">
        <v>131</v>
      </c>
      <c r="L867" s="33"/>
      <c r="M867" s="33"/>
      <c r="N867" s="33" t="s">
        <v>67</v>
      </c>
      <c r="O867" s="33"/>
      <c r="P867" s="33"/>
      <c r="Q867" s="33" t="s">
        <v>67</v>
      </c>
      <c r="R867" s="33"/>
      <c r="S867" s="136" t="s">
        <v>68</v>
      </c>
      <c r="T867" s="240" t="s">
        <v>27</v>
      </c>
      <c r="U867" s="240" t="s">
        <v>29</v>
      </c>
      <c r="V867" s="240"/>
    </row>
    <row r="868" ht="14.5" spans="1:22">
      <c r="A868" s="649">
        <v>866</v>
      </c>
      <c r="B868" s="28" t="s">
        <v>64</v>
      </c>
      <c r="C868" s="28" t="s">
        <v>203</v>
      </c>
      <c r="D868" s="651">
        <v>6000043167</v>
      </c>
      <c r="E868" s="216">
        <v>1</v>
      </c>
      <c r="F868" s="216">
        <v>1</v>
      </c>
      <c r="G868" s="216">
        <v>0</v>
      </c>
      <c r="H868" s="659">
        <v>46294</v>
      </c>
      <c r="I868" s="94" t="s">
        <v>14</v>
      </c>
      <c r="J868" s="655">
        <v>516300010961801</v>
      </c>
      <c r="K868" s="45" t="s">
        <v>66</v>
      </c>
      <c r="L868" s="384"/>
      <c r="M868" s="384"/>
      <c r="N868" s="384"/>
      <c r="O868" s="384"/>
      <c r="P868" s="384"/>
      <c r="Q868" s="384"/>
      <c r="R868" s="384"/>
      <c r="S868" s="384"/>
      <c r="T868" s="28" t="s">
        <v>66</v>
      </c>
      <c r="U868" s="216" t="s">
        <v>66</v>
      </c>
      <c r="V868" s="216"/>
    </row>
    <row r="869" ht="14.5" spans="1:22">
      <c r="A869" s="649">
        <v>867</v>
      </c>
      <c r="B869" s="28" t="s">
        <v>64</v>
      </c>
      <c r="C869" s="28" t="s">
        <v>203</v>
      </c>
      <c r="D869" s="650">
        <v>6000043167</v>
      </c>
      <c r="E869" s="240">
        <v>1</v>
      </c>
      <c r="F869" s="240">
        <v>0</v>
      </c>
      <c r="G869" s="240">
        <v>1</v>
      </c>
      <c r="H869" s="658">
        <v>46294</v>
      </c>
      <c r="I869" s="218" t="s">
        <v>14</v>
      </c>
      <c r="J869" s="661">
        <v>516300010961802</v>
      </c>
      <c r="K869" s="258" t="s">
        <v>75</v>
      </c>
      <c r="L869" s="33"/>
      <c r="M869" s="33"/>
      <c r="N869" s="33"/>
      <c r="O869" s="33"/>
      <c r="P869" s="33"/>
      <c r="Q869" s="33" t="s">
        <v>67</v>
      </c>
      <c r="R869" s="33"/>
      <c r="S869" s="136" t="s">
        <v>68</v>
      </c>
      <c r="T869" s="240" t="s">
        <v>78</v>
      </c>
      <c r="U869" s="240" t="s">
        <v>13</v>
      </c>
      <c r="V869" s="240"/>
    </row>
    <row r="870" ht="14.5" spans="1:22">
      <c r="A870" s="649">
        <v>868</v>
      </c>
      <c r="B870" s="28" t="s">
        <v>64</v>
      </c>
      <c r="C870" s="28" t="s">
        <v>203</v>
      </c>
      <c r="D870" s="655">
        <v>6000053445</v>
      </c>
      <c r="E870" s="216">
        <v>1</v>
      </c>
      <c r="F870" s="216">
        <v>0</v>
      </c>
      <c r="G870" s="216">
        <v>1</v>
      </c>
      <c r="H870" s="659">
        <v>46294</v>
      </c>
      <c r="I870" s="216" t="s">
        <v>18</v>
      </c>
      <c r="J870" s="655">
        <v>516314010926033</v>
      </c>
      <c r="K870" s="586" t="s">
        <v>484</v>
      </c>
      <c r="L870" s="45"/>
      <c r="M870" s="45"/>
      <c r="N870" s="45"/>
      <c r="O870" s="45"/>
      <c r="P870" s="45"/>
      <c r="Q870" s="45" t="s">
        <v>67</v>
      </c>
      <c r="R870" s="45"/>
      <c r="S870" s="28" t="s">
        <v>68</v>
      </c>
      <c r="T870" s="216" t="s">
        <v>113</v>
      </c>
      <c r="U870" s="216" t="s">
        <v>13</v>
      </c>
      <c r="V870" s="216"/>
    </row>
    <row r="871" ht="14.5" spans="1:22">
      <c r="A871" s="649">
        <v>869</v>
      </c>
      <c r="B871" s="28" t="s">
        <v>64</v>
      </c>
      <c r="C871" s="28" t="s">
        <v>203</v>
      </c>
      <c r="D871" s="661">
        <v>6000053445</v>
      </c>
      <c r="E871" s="240">
        <v>2</v>
      </c>
      <c r="F871" s="240">
        <v>2</v>
      </c>
      <c r="G871" s="240">
        <v>0</v>
      </c>
      <c r="H871" s="658">
        <v>46294</v>
      </c>
      <c r="I871" s="240" t="s">
        <v>18</v>
      </c>
      <c r="J871" s="661" t="s">
        <v>485</v>
      </c>
      <c r="K871" s="45" t="s">
        <v>66</v>
      </c>
      <c r="L871" s="45"/>
      <c r="M871" s="45"/>
      <c r="N871" s="45"/>
      <c r="O871" s="45"/>
      <c r="P871" s="45"/>
      <c r="Q871" s="45"/>
      <c r="R871" s="45"/>
      <c r="S871" s="45"/>
      <c r="T871" s="136" t="s">
        <v>66</v>
      </c>
      <c r="U871" s="240" t="s">
        <v>66</v>
      </c>
      <c r="V871" s="240"/>
    </row>
    <row r="872" ht="14.5" spans="1:22">
      <c r="A872" s="649">
        <v>870</v>
      </c>
      <c r="B872" s="28" t="s">
        <v>64</v>
      </c>
      <c r="C872" s="28" t="s">
        <v>203</v>
      </c>
      <c r="D872" s="655">
        <v>6000053445</v>
      </c>
      <c r="E872" s="216">
        <v>1</v>
      </c>
      <c r="F872" s="216">
        <v>0</v>
      </c>
      <c r="G872" s="216">
        <v>1</v>
      </c>
      <c r="H872" s="659">
        <v>46294</v>
      </c>
      <c r="I872" s="216" t="s">
        <v>18</v>
      </c>
      <c r="J872" s="655">
        <v>516314010926036</v>
      </c>
      <c r="K872" s="238" t="s">
        <v>486</v>
      </c>
      <c r="L872" s="45"/>
      <c r="M872" s="45"/>
      <c r="N872" s="45"/>
      <c r="O872" s="45"/>
      <c r="P872" s="45"/>
      <c r="Q872" s="45" t="s">
        <v>67</v>
      </c>
      <c r="R872" s="45"/>
      <c r="S872" s="28" t="s">
        <v>68</v>
      </c>
      <c r="T872" s="216" t="s">
        <v>113</v>
      </c>
      <c r="U872" s="216" t="s">
        <v>13</v>
      </c>
      <c r="V872" s="216"/>
    </row>
    <row r="873" ht="14.5" spans="1:22">
      <c r="A873" s="649">
        <v>871</v>
      </c>
      <c r="B873" s="28" t="s">
        <v>64</v>
      </c>
      <c r="C873" s="28" t="s">
        <v>203</v>
      </c>
      <c r="D873" s="661">
        <v>6000053445</v>
      </c>
      <c r="E873" s="240">
        <v>7</v>
      </c>
      <c r="F873" s="240">
        <v>7</v>
      </c>
      <c r="G873" s="240">
        <v>0</v>
      </c>
      <c r="H873" s="658">
        <v>46294</v>
      </c>
      <c r="I873" s="240" t="s">
        <v>18</v>
      </c>
      <c r="J873" s="661" t="s">
        <v>487</v>
      </c>
      <c r="K873" s="45" t="s">
        <v>66</v>
      </c>
      <c r="L873" s="384"/>
      <c r="M873" s="384"/>
      <c r="N873" s="384"/>
      <c r="O873" s="384"/>
      <c r="P873" s="384"/>
      <c r="Q873" s="384"/>
      <c r="R873" s="384"/>
      <c r="S873" s="384"/>
      <c r="T873" s="136" t="s">
        <v>66</v>
      </c>
      <c r="U873" s="240" t="s">
        <v>66</v>
      </c>
      <c r="V873" s="240"/>
    </row>
    <row r="874" ht="14.5" spans="1:22">
      <c r="A874" s="649">
        <v>872</v>
      </c>
      <c r="B874" s="28" t="s">
        <v>64</v>
      </c>
      <c r="C874" s="28" t="s">
        <v>203</v>
      </c>
      <c r="D874" s="655">
        <v>6000053445</v>
      </c>
      <c r="E874" s="216">
        <v>1</v>
      </c>
      <c r="F874" s="216">
        <v>0</v>
      </c>
      <c r="G874" s="216">
        <v>1</v>
      </c>
      <c r="H874" s="659">
        <v>46294</v>
      </c>
      <c r="I874" s="216" t="s">
        <v>18</v>
      </c>
      <c r="J874" s="655">
        <v>516314010926044</v>
      </c>
      <c r="K874" s="258" t="s">
        <v>488</v>
      </c>
      <c r="L874" s="45"/>
      <c r="M874" s="45"/>
      <c r="N874" s="45"/>
      <c r="O874" s="45"/>
      <c r="P874" s="45"/>
      <c r="Q874" s="45" t="s">
        <v>67</v>
      </c>
      <c r="R874" s="45"/>
      <c r="S874" s="28" t="s">
        <v>68</v>
      </c>
      <c r="T874" s="216" t="s">
        <v>78</v>
      </c>
      <c r="U874" s="216" t="s">
        <v>13</v>
      </c>
      <c r="V874" s="216"/>
    </row>
    <row r="875" ht="14.5" spans="1:22">
      <c r="A875" s="649">
        <v>873</v>
      </c>
      <c r="B875" s="28" t="s">
        <v>64</v>
      </c>
      <c r="C875" s="28" t="s">
        <v>203</v>
      </c>
      <c r="D875" s="661">
        <v>6000053445</v>
      </c>
      <c r="E875" s="240">
        <v>1</v>
      </c>
      <c r="F875" s="240">
        <v>0</v>
      </c>
      <c r="G875" s="240">
        <v>1</v>
      </c>
      <c r="H875" s="658">
        <v>46294</v>
      </c>
      <c r="I875" s="240" t="s">
        <v>18</v>
      </c>
      <c r="J875" s="661">
        <v>516314010926045</v>
      </c>
      <c r="K875" s="258" t="s">
        <v>489</v>
      </c>
      <c r="L875" s="33"/>
      <c r="M875" s="33"/>
      <c r="N875" s="33"/>
      <c r="O875" s="33"/>
      <c r="P875" s="33"/>
      <c r="Q875" s="33" t="s">
        <v>67</v>
      </c>
      <c r="R875" s="33"/>
      <c r="S875" s="136"/>
      <c r="T875" s="240" t="s">
        <v>78</v>
      </c>
      <c r="U875" s="240" t="s">
        <v>13</v>
      </c>
      <c r="V875" s="240"/>
    </row>
    <row r="876" ht="14.5" spans="1:22">
      <c r="A876" s="649">
        <v>874</v>
      </c>
      <c r="B876" s="28" t="s">
        <v>64</v>
      </c>
      <c r="C876" s="28" t="s">
        <v>203</v>
      </c>
      <c r="D876" s="655">
        <v>6000053445</v>
      </c>
      <c r="E876" s="216">
        <v>6</v>
      </c>
      <c r="F876" s="216">
        <v>6</v>
      </c>
      <c r="G876" s="216">
        <v>0</v>
      </c>
      <c r="H876" s="659">
        <v>46294</v>
      </c>
      <c r="I876" s="216" t="s">
        <v>18</v>
      </c>
      <c r="J876" s="655" t="s">
        <v>490</v>
      </c>
      <c r="K876" s="45" t="s">
        <v>66</v>
      </c>
      <c r="L876" s="384"/>
      <c r="M876" s="384"/>
      <c r="N876" s="384"/>
      <c r="O876" s="384"/>
      <c r="P876" s="384"/>
      <c r="Q876" s="384"/>
      <c r="R876" s="384"/>
      <c r="S876" s="384"/>
      <c r="T876" s="28" t="s">
        <v>66</v>
      </c>
      <c r="U876" s="216" t="s">
        <v>66</v>
      </c>
      <c r="V876" s="216"/>
    </row>
    <row r="877" ht="14.5" spans="1:22">
      <c r="A877" s="649">
        <v>875</v>
      </c>
      <c r="B877" s="28" t="s">
        <v>64</v>
      </c>
      <c r="C877" s="28" t="s">
        <v>203</v>
      </c>
      <c r="D877" s="661">
        <v>6000053445</v>
      </c>
      <c r="E877" s="240">
        <v>1</v>
      </c>
      <c r="F877" s="240">
        <v>1</v>
      </c>
      <c r="G877" s="240">
        <v>0</v>
      </c>
      <c r="H877" s="658">
        <v>46295</v>
      </c>
      <c r="I877" s="240" t="s">
        <v>18</v>
      </c>
      <c r="J877" s="661">
        <v>516314010926052</v>
      </c>
      <c r="K877" s="45" t="s">
        <v>66</v>
      </c>
      <c r="L877" s="384"/>
      <c r="M877" s="384"/>
      <c r="N877" s="384"/>
      <c r="O877" s="384"/>
      <c r="P877" s="384"/>
      <c r="Q877" s="384"/>
      <c r="R877" s="384"/>
      <c r="S877" s="384"/>
      <c r="T877" s="136" t="s">
        <v>66</v>
      </c>
      <c r="U877" s="240" t="s">
        <v>66</v>
      </c>
      <c r="V877" s="240"/>
    </row>
    <row r="878" ht="14.5" spans="1:22">
      <c r="A878" s="649">
        <v>876</v>
      </c>
      <c r="B878" s="28" t="s">
        <v>64</v>
      </c>
      <c r="C878" s="28" t="s">
        <v>203</v>
      </c>
      <c r="D878" s="655">
        <v>6000053445</v>
      </c>
      <c r="E878" s="216">
        <v>1</v>
      </c>
      <c r="F878" s="216">
        <v>0</v>
      </c>
      <c r="G878" s="216">
        <v>1</v>
      </c>
      <c r="H878" s="659">
        <v>46295</v>
      </c>
      <c r="I878" s="216" t="s">
        <v>18</v>
      </c>
      <c r="J878" s="655">
        <v>516314010926053</v>
      </c>
      <c r="K878" s="244" t="s">
        <v>93</v>
      </c>
      <c r="L878" s="45"/>
      <c r="M878" s="45"/>
      <c r="N878" s="45"/>
      <c r="O878" s="45"/>
      <c r="P878" s="45"/>
      <c r="Q878" s="45" t="s">
        <v>67</v>
      </c>
      <c r="R878" s="45"/>
      <c r="S878" s="28" t="s">
        <v>68</v>
      </c>
      <c r="T878" s="216" t="s">
        <v>26</v>
      </c>
      <c r="U878" s="216" t="s">
        <v>29</v>
      </c>
      <c r="V878" s="216"/>
    </row>
    <row r="879" ht="14.5" spans="1:22">
      <c r="A879" s="649">
        <v>877</v>
      </c>
      <c r="B879" s="28" t="s">
        <v>64</v>
      </c>
      <c r="C879" s="28" t="s">
        <v>203</v>
      </c>
      <c r="D879" s="661">
        <v>6000053445</v>
      </c>
      <c r="E879" s="240">
        <v>1</v>
      </c>
      <c r="F879" s="240">
        <v>1</v>
      </c>
      <c r="G879" s="240">
        <v>0</v>
      </c>
      <c r="H879" s="658">
        <v>46295</v>
      </c>
      <c r="I879" s="240" t="s">
        <v>18</v>
      </c>
      <c r="J879" s="661">
        <v>516314010926054</v>
      </c>
      <c r="K879" s="45" t="s">
        <v>66</v>
      </c>
      <c r="L879" s="384"/>
      <c r="M879" s="384"/>
      <c r="N879" s="384"/>
      <c r="O879" s="384"/>
      <c r="P879" s="384"/>
      <c r="Q879" s="384"/>
      <c r="R879" s="384"/>
      <c r="S879" s="384"/>
      <c r="T879" s="136" t="s">
        <v>66</v>
      </c>
      <c r="U879" s="240" t="s">
        <v>66</v>
      </c>
      <c r="V879" s="240"/>
    </row>
    <row r="880" ht="14.5" spans="1:22">
      <c r="A880" s="649">
        <v>878</v>
      </c>
      <c r="B880" s="28" t="s">
        <v>64</v>
      </c>
      <c r="C880" s="28" t="s">
        <v>203</v>
      </c>
      <c r="D880" s="655">
        <v>6000053445</v>
      </c>
      <c r="E880" s="216">
        <v>1</v>
      </c>
      <c r="F880" s="216">
        <v>0</v>
      </c>
      <c r="G880" s="216">
        <v>1</v>
      </c>
      <c r="H880" s="659">
        <v>46295</v>
      </c>
      <c r="I880" s="216" t="s">
        <v>18</v>
      </c>
      <c r="J880" s="655">
        <v>516314010926055</v>
      </c>
      <c r="K880" s="258" t="s">
        <v>96</v>
      </c>
      <c r="L880" s="45"/>
      <c r="M880" s="45"/>
      <c r="N880" s="45"/>
      <c r="O880" s="45"/>
      <c r="P880" s="45"/>
      <c r="Q880" s="45" t="s">
        <v>67</v>
      </c>
      <c r="R880" s="45"/>
      <c r="S880" s="28" t="s">
        <v>68</v>
      </c>
      <c r="T880" s="216" t="s">
        <v>26</v>
      </c>
      <c r="U880" s="216" t="s">
        <v>29</v>
      </c>
      <c r="V880" s="216"/>
    </row>
    <row r="881" ht="14.5" spans="1:22">
      <c r="A881" s="649">
        <v>879</v>
      </c>
      <c r="B881" s="28" t="s">
        <v>64</v>
      </c>
      <c r="C881" s="28" t="s">
        <v>203</v>
      </c>
      <c r="D881" s="661">
        <v>6000053445</v>
      </c>
      <c r="E881" s="240">
        <v>1</v>
      </c>
      <c r="F881" s="240">
        <v>0</v>
      </c>
      <c r="G881" s="240">
        <v>1</v>
      </c>
      <c r="H881" s="658">
        <v>46295</v>
      </c>
      <c r="I881" s="240" t="s">
        <v>18</v>
      </c>
      <c r="J881" s="661">
        <v>516314010926056</v>
      </c>
      <c r="K881" s="258" t="s">
        <v>488</v>
      </c>
      <c r="L881" s="33"/>
      <c r="M881" s="33"/>
      <c r="N881" s="33"/>
      <c r="O881" s="33"/>
      <c r="P881" s="33"/>
      <c r="Q881" s="33" t="s">
        <v>67</v>
      </c>
      <c r="R881" s="33"/>
      <c r="S881" s="136" t="s">
        <v>68</v>
      </c>
      <c r="T881" s="240" t="s">
        <v>78</v>
      </c>
      <c r="U881" s="240" t="s">
        <v>13</v>
      </c>
      <c r="V881" s="240"/>
    </row>
    <row r="882" ht="14.5" spans="1:22">
      <c r="A882" s="649">
        <v>880</v>
      </c>
      <c r="B882" s="28" t="s">
        <v>64</v>
      </c>
      <c r="C882" s="28" t="s">
        <v>203</v>
      </c>
      <c r="D882" s="655">
        <v>6000053445</v>
      </c>
      <c r="E882" s="216">
        <v>1</v>
      </c>
      <c r="F882" s="216">
        <v>1</v>
      </c>
      <c r="G882" s="216">
        <v>0</v>
      </c>
      <c r="H882" s="659">
        <v>46295</v>
      </c>
      <c r="I882" s="216" t="s">
        <v>18</v>
      </c>
      <c r="J882" s="655">
        <v>516314010926057</v>
      </c>
      <c r="K882" s="45" t="s">
        <v>66</v>
      </c>
      <c r="L882" s="384"/>
      <c r="M882" s="384"/>
      <c r="N882" s="384"/>
      <c r="O882" s="384"/>
      <c r="P882" s="384"/>
      <c r="Q882" s="384"/>
      <c r="R882" s="384"/>
      <c r="S882" s="384"/>
      <c r="T882" s="28" t="s">
        <v>66</v>
      </c>
      <c r="U882" s="216" t="s">
        <v>66</v>
      </c>
      <c r="V882" s="216"/>
    </row>
    <row r="883" ht="14.5" spans="1:22">
      <c r="A883" s="649">
        <v>881</v>
      </c>
      <c r="B883" s="28" t="s">
        <v>64</v>
      </c>
      <c r="C883" s="28" t="s">
        <v>203</v>
      </c>
      <c r="D883" s="661">
        <v>6000053445</v>
      </c>
      <c r="E883" s="240">
        <v>1</v>
      </c>
      <c r="F883" s="240">
        <v>0</v>
      </c>
      <c r="G883" s="240">
        <v>1</v>
      </c>
      <c r="H883" s="658">
        <v>46295</v>
      </c>
      <c r="I883" s="240" t="s">
        <v>18</v>
      </c>
      <c r="J883" s="661">
        <v>516314010926058</v>
      </c>
      <c r="K883" s="258" t="s">
        <v>489</v>
      </c>
      <c r="L883" s="33"/>
      <c r="M883" s="33"/>
      <c r="N883" s="33"/>
      <c r="O883" s="33"/>
      <c r="P883" s="33"/>
      <c r="Q883" s="33" t="s">
        <v>67</v>
      </c>
      <c r="R883" s="33"/>
      <c r="S883" s="136"/>
      <c r="T883" s="240" t="s">
        <v>78</v>
      </c>
      <c r="U883" s="240" t="s">
        <v>13</v>
      </c>
      <c r="V883" s="240"/>
    </row>
    <row r="884" ht="14.5" spans="1:22">
      <c r="A884" s="649">
        <v>882</v>
      </c>
      <c r="B884" s="28" t="s">
        <v>64</v>
      </c>
      <c r="C884" s="28" t="s">
        <v>203</v>
      </c>
      <c r="D884" s="655">
        <v>6000064568</v>
      </c>
      <c r="E884" s="216">
        <v>5</v>
      </c>
      <c r="F884" s="216">
        <v>5</v>
      </c>
      <c r="G884" s="216">
        <v>0</v>
      </c>
      <c r="H884" s="659">
        <v>46295</v>
      </c>
      <c r="I884" s="94" t="s">
        <v>16</v>
      </c>
      <c r="J884" s="655" t="s">
        <v>491</v>
      </c>
      <c r="K884" s="45" t="s">
        <v>66</v>
      </c>
      <c r="L884" s="384"/>
      <c r="M884" s="384"/>
      <c r="N884" s="384"/>
      <c r="O884" s="384"/>
      <c r="P884" s="384"/>
      <c r="Q884" s="384"/>
      <c r="R884" s="384"/>
      <c r="S884" s="384"/>
      <c r="T884" s="28" t="s">
        <v>66</v>
      </c>
      <c r="U884" s="216" t="s">
        <v>66</v>
      </c>
      <c r="V884" s="216"/>
    </row>
    <row r="885" ht="14.5" spans="1:22">
      <c r="A885" s="649">
        <v>883</v>
      </c>
      <c r="B885" s="28" t="s">
        <v>64</v>
      </c>
      <c r="C885" s="28" t="s">
        <v>203</v>
      </c>
      <c r="D885" s="661">
        <v>6000064568</v>
      </c>
      <c r="E885" s="240">
        <v>1</v>
      </c>
      <c r="F885" s="240">
        <v>0</v>
      </c>
      <c r="G885" s="240">
        <v>1</v>
      </c>
      <c r="H885" s="658">
        <v>46295</v>
      </c>
      <c r="I885" s="218" t="s">
        <v>16</v>
      </c>
      <c r="J885" s="661">
        <v>516339060926130</v>
      </c>
      <c r="K885" s="97" t="s">
        <v>96</v>
      </c>
      <c r="L885" s="665"/>
      <c r="M885" s="665"/>
      <c r="N885" s="665"/>
      <c r="O885" s="665"/>
      <c r="P885" s="665"/>
      <c r="Q885" s="33" t="s">
        <v>67</v>
      </c>
      <c r="R885" s="665"/>
      <c r="S885" s="666" t="s">
        <v>68</v>
      </c>
      <c r="T885" s="383" t="s">
        <v>26</v>
      </c>
      <c r="U885" s="383" t="s">
        <v>29</v>
      </c>
      <c r="V885" s="240"/>
    </row>
    <row r="886" ht="14.5" spans="1:22">
      <c r="A886" s="649">
        <v>884</v>
      </c>
      <c r="B886" s="28" t="s">
        <v>64</v>
      </c>
      <c r="C886" s="28" t="s">
        <v>203</v>
      </c>
      <c r="D886" s="655">
        <v>6000064568</v>
      </c>
      <c r="E886" s="216">
        <v>1</v>
      </c>
      <c r="F886" s="216">
        <v>0</v>
      </c>
      <c r="G886" s="216">
        <v>1</v>
      </c>
      <c r="H886" s="659">
        <v>46295</v>
      </c>
      <c r="I886" s="94" t="s">
        <v>16</v>
      </c>
      <c r="J886" s="655">
        <v>516339060926131</v>
      </c>
      <c r="K886" s="284" t="s">
        <v>492</v>
      </c>
      <c r="L886" s="665"/>
      <c r="M886" s="665"/>
      <c r="N886" s="665"/>
      <c r="O886" s="665"/>
      <c r="P886" s="665"/>
      <c r="Q886" s="45" t="s">
        <v>67</v>
      </c>
      <c r="R886" s="665"/>
      <c r="S886" s="666" t="s">
        <v>68</v>
      </c>
      <c r="T886" s="383" t="s">
        <v>26</v>
      </c>
      <c r="U886" s="383" t="s">
        <v>29</v>
      </c>
      <c r="V886" s="216"/>
    </row>
    <row r="887" ht="14.5" spans="1:22">
      <c r="A887" s="649">
        <v>885</v>
      </c>
      <c r="B887" s="28" t="s">
        <v>64</v>
      </c>
      <c r="C887" s="28" t="s">
        <v>203</v>
      </c>
      <c r="D887" s="661">
        <v>6000064568</v>
      </c>
      <c r="E887" s="240">
        <v>3</v>
      </c>
      <c r="F887" s="240">
        <v>3</v>
      </c>
      <c r="G887" s="240">
        <v>0</v>
      </c>
      <c r="H887" s="658">
        <v>46295</v>
      </c>
      <c r="I887" s="218" t="s">
        <v>16</v>
      </c>
      <c r="J887" s="661" t="s">
        <v>493</v>
      </c>
      <c r="K887" s="45" t="s">
        <v>66</v>
      </c>
      <c r="L887" s="384"/>
      <c r="M887" s="384"/>
      <c r="N887" s="384"/>
      <c r="O887" s="384"/>
      <c r="P887" s="384"/>
      <c r="Q887" s="384"/>
      <c r="R887" s="384"/>
      <c r="S887" s="384"/>
      <c r="T887" s="136" t="s">
        <v>66</v>
      </c>
      <c r="U887" s="240" t="s">
        <v>66</v>
      </c>
      <c r="V887" s="240"/>
    </row>
    <row r="888" ht="14.5" spans="1:22">
      <c r="A888" s="649">
        <v>886</v>
      </c>
      <c r="B888" s="34"/>
      <c r="C888" s="37"/>
      <c r="D888" s="655"/>
      <c r="E888" s="216"/>
      <c r="F888" s="216"/>
      <c r="G888" s="216"/>
      <c r="H888" s="216"/>
      <c r="I888" s="94"/>
      <c r="J888" s="655"/>
      <c r="K888" s="238"/>
      <c r="L888" s="45"/>
      <c r="M888" s="45"/>
      <c r="N888" s="45"/>
      <c r="O888" s="45"/>
      <c r="P888" s="45"/>
      <c r="Q888" s="45"/>
      <c r="R888" s="45"/>
      <c r="S888" s="45"/>
      <c r="T888" s="28"/>
      <c r="U888" s="216"/>
      <c r="V888" s="216"/>
    </row>
    <row r="889" ht="14.5" spans="1:22">
      <c r="A889" s="649">
        <v>887</v>
      </c>
      <c r="B889" s="34"/>
      <c r="C889" s="37"/>
      <c r="D889" s="80"/>
      <c r="E889" s="37"/>
      <c r="F889" s="37"/>
      <c r="G889" s="37"/>
      <c r="H889" s="37"/>
      <c r="I889" s="37"/>
      <c r="J889" s="80"/>
      <c r="K889" s="114"/>
      <c r="L889" s="34"/>
      <c r="M889" s="34"/>
      <c r="N889" s="34"/>
      <c r="O889" s="34"/>
      <c r="P889" s="34"/>
      <c r="Q889" s="34"/>
      <c r="R889" s="34"/>
      <c r="S889" s="34"/>
      <c r="T889" s="37"/>
      <c r="U889" s="37"/>
      <c r="V889" s="34"/>
    </row>
    <row r="890" ht="14.5" spans="1:22">
      <c r="A890" s="649">
        <v>888</v>
      </c>
      <c r="B890" s="34"/>
      <c r="C890" s="37"/>
      <c r="D890" s="80"/>
      <c r="E890" s="37"/>
      <c r="F890" s="37"/>
      <c r="G890" s="37"/>
      <c r="H890" s="37"/>
      <c r="I890" s="37"/>
      <c r="J890" s="80"/>
      <c r="K890" s="114"/>
      <c r="L890" s="34"/>
      <c r="M890" s="34"/>
      <c r="N890" s="34"/>
      <c r="O890" s="34"/>
      <c r="P890" s="34"/>
      <c r="Q890" s="34"/>
      <c r="R890" s="34"/>
      <c r="S890" s="34"/>
      <c r="T890" s="37"/>
      <c r="U890" s="37"/>
      <c r="V890" s="34"/>
    </row>
    <row r="891" ht="14.5" spans="1:22">
      <c r="A891" s="649">
        <v>889</v>
      </c>
      <c r="B891" s="34"/>
      <c r="C891" s="37"/>
      <c r="D891" s="80"/>
      <c r="E891" s="37"/>
      <c r="F891" s="37"/>
      <c r="G891" s="37"/>
      <c r="H891" s="37"/>
      <c r="I891" s="37"/>
      <c r="J891" s="80"/>
      <c r="K891" s="114"/>
      <c r="L891" s="34"/>
      <c r="M891" s="34"/>
      <c r="N891" s="34"/>
      <c r="O891" s="34"/>
      <c r="P891" s="34"/>
      <c r="Q891" s="34"/>
      <c r="R891" s="34"/>
      <c r="S891" s="34"/>
      <c r="T891" s="37"/>
      <c r="U891" s="37"/>
      <c r="V891" s="34"/>
    </row>
    <row r="892" ht="14.5" spans="1:22">
      <c r="A892" s="649">
        <v>890</v>
      </c>
      <c r="B892" s="34"/>
      <c r="C892" s="37"/>
      <c r="D892" s="80"/>
      <c r="E892" s="37"/>
      <c r="F892" s="37"/>
      <c r="G892" s="37"/>
      <c r="H892" s="37"/>
      <c r="I892" s="37"/>
      <c r="J892" s="80"/>
      <c r="K892" s="114"/>
      <c r="L892" s="34"/>
      <c r="M892" s="34"/>
      <c r="N892" s="34"/>
      <c r="O892" s="34"/>
      <c r="P892" s="34"/>
      <c r="Q892" s="34"/>
      <c r="R892" s="34"/>
      <c r="S892" s="34"/>
      <c r="T892" s="37"/>
      <c r="U892" s="37"/>
      <c r="V892" s="34"/>
    </row>
    <row r="893" ht="14.5" spans="1:22">
      <c r="A893" s="649">
        <v>891</v>
      </c>
      <c r="B893" s="34"/>
      <c r="C893" s="37"/>
      <c r="D893" s="80"/>
      <c r="E893" s="37"/>
      <c r="F893" s="37"/>
      <c r="G893" s="37"/>
      <c r="H893" s="37"/>
      <c r="I893" s="37"/>
      <c r="J893" s="80"/>
      <c r="K893" s="114"/>
      <c r="L893" s="34"/>
      <c r="M893" s="34"/>
      <c r="N893" s="34"/>
      <c r="O893" s="34"/>
      <c r="P893" s="34"/>
      <c r="Q893" s="34"/>
      <c r="R893" s="34"/>
      <c r="S893" s="34"/>
      <c r="T893" s="37"/>
      <c r="U893" s="37"/>
      <c r="V893" s="34"/>
    </row>
    <row r="894" ht="14.5" spans="1:22">
      <c r="A894" s="649">
        <v>892</v>
      </c>
      <c r="B894" s="34"/>
      <c r="C894" s="37"/>
      <c r="D894" s="80"/>
      <c r="E894" s="37"/>
      <c r="F894" s="37"/>
      <c r="G894" s="37"/>
      <c r="H894" s="37"/>
      <c r="I894" s="37"/>
      <c r="J894" s="80"/>
      <c r="K894" s="114"/>
      <c r="L894" s="34"/>
      <c r="M894" s="34"/>
      <c r="N894" s="34"/>
      <c r="O894" s="34"/>
      <c r="P894" s="34"/>
      <c r="Q894" s="34"/>
      <c r="R894" s="34"/>
      <c r="S894" s="34"/>
      <c r="T894" s="37"/>
      <c r="U894" s="37"/>
      <c r="V894" s="34"/>
    </row>
    <row r="895" ht="14.5" spans="1:22">
      <c r="A895" s="649">
        <v>893</v>
      </c>
      <c r="B895" s="34"/>
      <c r="C895" s="37"/>
      <c r="D895" s="80"/>
      <c r="E895" s="37"/>
      <c r="F895" s="37"/>
      <c r="G895" s="37"/>
      <c r="H895" s="37"/>
      <c r="I895" s="37"/>
      <c r="J895" s="80"/>
      <c r="K895" s="114"/>
      <c r="L895" s="34"/>
      <c r="M895" s="34"/>
      <c r="N895" s="34"/>
      <c r="O895" s="34"/>
      <c r="P895" s="34"/>
      <c r="Q895" s="34"/>
      <c r="R895" s="34"/>
      <c r="S895" s="34"/>
      <c r="T895" s="37"/>
      <c r="U895" s="37"/>
      <c r="V895" s="34"/>
    </row>
    <row r="896" ht="14.5" spans="1:22">
      <c r="A896" s="649">
        <v>894</v>
      </c>
      <c r="B896" s="34"/>
      <c r="C896" s="37"/>
      <c r="D896" s="80"/>
      <c r="E896" s="37"/>
      <c r="F896" s="37"/>
      <c r="G896" s="37"/>
      <c r="H896" s="37"/>
      <c r="I896" s="37"/>
      <c r="J896" s="80"/>
      <c r="K896" s="114"/>
      <c r="L896" s="34"/>
      <c r="M896" s="34"/>
      <c r="N896" s="34"/>
      <c r="O896" s="34"/>
      <c r="P896" s="34"/>
      <c r="Q896" s="34"/>
      <c r="R896" s="34"/>
      <c r="S896" s="34"/>
      <c r="T896" s="37"/>
      <c r="U896" s="37"/>
      <c r="V896" s="34"/>
    </row>
    <row r="897" ht="14.5" spans="1:22">
      <c r="A897" s="649">
        <v>895</v>
      </c>
      <c r="B897" s="34"/>
      <c r="C897" s="37"/>
      <c r="D897" s="80"/>
      <c r="E897" s="37"/>
      <c r="F897" s="37"/>
      <c r="G897" s="37"/>
      <c r="H897" s="37"/>
      <c r="I897" s="37"/>
      <c r="J897" s="80"/>
      <c r="K897" s="114"/>
      <c r="L897" s="34"/>
      <c r="M897" s="34"/>
      <c r="N897" s="34"/>
      <c r="O897" s="34"/>
      <c r="P897" s="34"/>
      <c r="Q897" s="34"/>
      <c r="R897" s="34"/>
      <c r="S897" s="34"/>
      <c r="T897" s="37"/>
      <c r="U897" s="37"/>
      <c r="V897" s="34"/>
    </row>
    <row r="898" ht="14.5" spans="1:22">
      <c r="A898" s="649">
        <v>896</v>
      </c>
      <c r="B898" s="34"/>
      <c r="C898" s="37"/>
      <c r="D898" s="80"/>
      <c r="E898" s="37"/>
      <c r="F898" s="37"/>
      <c r="G898" s="37"/>
      <c r="H898" s="37"/>
      <c r="I898" s="37"/>
      <c r="J898" s="80"/>
      <c r="K898" s="114"/>
      <c r="L898" s="34"/>
      <c r="M898" s="34"/>
      <c r="N898" s="34"/>
      <c r="O898" s="34"/>
      <c r="P898" s="34"/>
      <c r="Q898" s="34"/>
      <c r="R898" s="34"/>
      <c r="S898" s="34"/>
      <c r="T898" s="37"/>
      <c r="U898" s="37"/>
      <c r="V898" s="34"/>
    </row>
    <row r="899" ht="14.5" spans="1:22">
      <c r="A899" s="649">
        <v>897</v>
      </c>
      <c r="B899" s="34"/>
      <c r="C899" s="37"/>
      <c r="D899" s="80"/>
      <c r="E899" s="37"/>
      <c r="F899" s="37"/>
      <c r="G899" s="37"/>
      <c r="H899" s="37"/>
      <c r="I899" s="37"/>
      <c r="J899" s="80"/>
      <c r="K899" s="114"/>
      <c r="L899" s="34"/>
      <c r="M899" s="34"/>
      <c r="N899" s="34"/>
      <c r="O899" s="34"/>
      <c r="P899" s="34"/>
      <c r="Q899" s="34"/>
      <c r="R899" s="34"/>
      <c r="S899" s="34"/>
      <c r="T899" s="37"/>
      <c r="U899" s="37"/>
      <c r="V899" s="34"/>
    </row>
    <row r="900" ht="14.5" spans="1:22">
      <c r="A900" s="649">
        <v>898</v>
      </c>
      <c r="B900" s="34"/>
      <c r="C900" s="37"/>
      <c r="D900" s="80"/>
      <c r="E900" s="37"/>
      <c r="F900" s="37"/>
      <c r="G900" s="37"/>
      <c r="H900" s="37"/>
      <c r="I900" s="37"/>
      <c r="J900" s="80"/>
      <c r="K900" s="114"/>
      <c r="L900" s="34"/>
      <c r="M900" s="34"/>
      <c r="N900" s="34"/>
      <c r="O900" s="34"/>
      <c r="P900" s="34"/>
      <c r="Q900" s="34"/>
      <c r="R900" s="34"/>
      <c r="S900" s="34"/>
      <c r="T900" s="37"/>
      <c r="U900" s="37"/>
      <c r="V900" s="34"/>
    </row>
    <row r="901" ht="14.5" spans="1:22">
      <c r="A901" s="649">
        <v>899</v>
      </c>
      <c r="B901" s="34"/>
      <c r="C901" s="37"/>
      <c r="D901" s="80"/>
      <c r="E901" s="37"/>
      <c r="F901" s="37"/>
      <c r="G901" s="37"/>
      <c r="H901" s="37"/>
      <c r="I901" s="37"/>
      <c r="J901" s="80"/>
      <c r="K901" s="114"/>
      <c r="L901" s="34"/>
      <c r="M901" s="34"/>
      <c r="N901" s="34"/>
      <c r="O901" s="34"/>
      <c r="P901" s="34"/>
      <c r="Q901" s="34"/>
      <c r="R901" s="34"/>
      <c r="S901" s="34"/>
      <c r="T901" s="37"/>
      <c r="U901" s="37"/>
      <c r="V901" s="34"/>
    </row>
    <row r="902" ht="14.5" spans="1:22">
      <c r="A902" s="649">
        <v>900</v>
      </c>
      <c r="B902" s="34"/>
      <c r="C902" s="37"/>
      <c r="D902" s="80"/>
      <c r="E902" s="37"/>
      <c r="F902" s="37"/>
      <c r="G902" s="37"/>
      <c r="H902" s="37"/>
      <c r="I902" s="37"/>
      <c r="J902" s="80"/>
      <c r="K902" s="114"/>
      <c r="L902" s="34"/>
      <c r="M902" s="34"/>
      <c r="N902" s="34"/>
      <c r="O902" s="34"/>
      <c r="P902" s="34"/>
      <c r="Q902" s="34"/>
      <c r="R902" s="34"/>
      <c r="S902" s="34"/>
      <c r="T902" s="37"/>
      <c r="U902" s="37"/>
      <c r="V902" s="34"/>
    </row>
    <row r="903" ht="14.5" spans="1:22">
      <c r="A903" s="649">
        <v>901</v>
      </c>
      <c r="B903" s="34"/>
      <c r="C903" s="37"/>
      <c r="D903" s="80"/>
      <c r="E903" s="37"/>
      <c r="F903" s="37"/>
      <c r="G903" s="37"/>
      <c r="H903" s="37"/>
      <c r="I903" s="37"/>
      <c r="J903" s="80"/>
      <c r="K903" s="114"/>
      <c r="L903" s="34"/>
      <c r="M903" s="34"/>
      <c r="N903" s="34"/>
      <c r="O903" s="34"/>
      <c r="P903" s="34"/>
      <c r="Q903" s="34"/>
      <c r="R903" s="34"/>
      <c r="S903" s="34"/>
      <c r="T903" s="37"/>
      <c r="U903" s="37"/>
      <c r="V903" s="34"/>
    </row>
    <row r="904" ht="14.5" spans="1:22">
      <c r="A904" s="649">
        <v>902</v>
      </c>
      <c r="B904" s="34"/>
      <c r="C904" s="37"/>
      <c r="D904" s="80"/>
      <c r="E904" s="37"/>
      <c r="F904" s="37"/>
      <c r="G904" s="37"/>
      <c r="H904" s="37"/>
      <c r="I904" s="37"/>
      <c r="J904" s="80"/>
      <c r="K904" s="114"/>
      <c r="L904" s="34"/>
      <c r="M904" s="34"/>
      <c r="N904" s="34"/>
      <c r="O904" s="34"/>
      <c r="P904" s="34"/>
      <c r="Q904" s="34"/>
      <c r="R904" s="34"/>
      <c r="S904" s="34"/>
      <c r="T904" s="37"/>
      <c r="U904" s="37"/>
      <c r="V904" s="34"/>
    </row>
    <row r="905" ht="14.5" spans="1:22">
      <c r="A905" s="649">
        <v>903</v>
      </c>
      <c r="B905" s="34"/>
      <c r="C905" s="37"/>
      <c r="D905" s="80"/>
      <c r="E905" s="37"/>
      <c r="F905" s="37"/>
      <c r="G905" s="37"/>
      <c r="H905" s="37"/>
      <c r="I905" s="37"/>
      <c r="J905" s="80"/>
      <c r="K905" s="114"/>
      <c r="L905" s="34"/>
      <c r="M905" s="34"/>
      <c r="N905" s="34"/>
      <c r="O905" s="34"/>
      <c r="P905" s="34"/>
      <c r="Q905" s="34"/>
      <c r="R905" s="34"/>
      <c r="S905" s="34"/>
      <c r="T905" s="37"/>
      <c r="U905" s="37"/>
      <c r="V905" s="34"/>
    </row>
    <row r="906" ht="14.5" spans="1:22">
      <c r="A906" s="649">
        <v>904</v>
      </c>
      <c r="B906" s="34"/>
      <c r="C906" s="37"/>
      <c r="D906" s="80"/>
      <c r="E906" s="37"/>
      <c r="F906" s="37"/>
      <c r="G906" s="37"/>
      <c r="H906" s="37"/>
      <c r="I906" s="37"/>
      <c r="J906" s="80"/>
      <c r="K906" s="114"/>
      <c r="L906" s="34"/>
      <c r="M906" s="34"/>
      <c r="N906" s="34"/>
      <c r="O906" s="34"/>
      <c r="P906" s="34"/>
      <c r="Q906" s="34"/>
      <c r="R906" s="34"/>
      <c r="S906" s="34"/>
      <c r="T906" s="37"/>
      <c r="U906" s="37"/>
      <c r="V906" s="34"/>
    </row>
    <row r="907" ht="14.5" spans="1:22">
      <c r="A907" s="649">
        <v>905</v>
      </c>
      <c r="B907" s="34"/>
      <c r="C907" s="37"/>
      <c r="D907" s="80"/>
      <c r="E907" s="37"/>
      <c r="F907" s="37"/>
      <c r="G907" s="37"/>
      <c r="H907" s="37"/>
      <c r="I907" s="37"/>
      <c r="J907" s="80"/>
      <c r="K907" s="114"/>
      <c r="L907" s="34"/>
      <c r="M907" s="34"/>
      <c r="N907" s="34"/>
      <c r="O907" s="34"/>
      <c r="P907" s="34"/>
      <c r="Q907" s="34"/>
      <c r="R907" s="34"/>
      <c r="S907" s="34"/>
      <c r="T907" s="37"/>
      <c r="U907" s="37"/>
      <c r="V907" s="34"/>
    </row>
    <row r="908" ht="14.5" spans="1:22">
      <c r="A908" s="649">
        <v>906</v>
      </c>
      <c r="B908" s="34"/>
      <c r="C908" s="37"/>
      <c r="D908" s="80"/>
      <c r="E908" s="37"/>
      <c r="F908" s="37"/>
      <c r="G908" s="37"/>
      <c r="H908" s="37"/>
      <c r="I908" s="37"/>
      <c r="J908" s="80"/>
      <c r="K908" s="114"/>
      <c r="L908" s="34"/>
      <c r="M908" s="34"/>
      <c r="N908" s="34"/>
      <c r="O908" s="34"/>
      <c r="P908" s="34"/>
      <c r="Q908" s="34"/>
      <c r="R908" s="34"/>
      <c r="S908" s="34"/>
      <c r="T908" s="37"/>
      <c r="U908" s="37"/>
      <c r="V908" s="34"/>
    </row>
    <row r="909" ht="14.5" spans="1:22">
      <c r="A909" s="649">
        <v>907</v>
      </c>
      <c r="B909" s="34"/>
      <c r="C909" s="37"/>
      <c r="D909" s="80"/>
      <c r="E909" s="37"/>
      <c r="F909" s="37"/>
      <c r="G909" s="37"/>
      <c r="H909" s="37"/>
      <c r="I909" s="37"/>
      <c r="J909" s="80"/>
      <c r="K909" s="114"/>
      <c r="L909" s="34"/>
      <c r="M909" s="34"/>
      <c r="N909" s="34"/>
      <c r="O909" s="34"/>
      <c r="P909" s="34"/>
      <c r="Q909" s="34"/>
      <c r="R909" s="34"/>
      <c r="S909" s="34"/>
      <c r="T909" s="37"/>
      <c r="U909" s="37"/>
      <c r="V909" s="34"/>
    </row>
    <row r="910" ht="14.5" spans="1:22">
      <c r="A910" s="649">
        <v>908</v>
      </c>
      <c r="B910" s="34"/>
      <c r="C910" s="37"/>
      <c r="D910" s="80"/>
      <c r="E910" s="37"/>
      <c r="F910" s="37"/>
      <c r="G910" s="37"/>
      <c r="H910" s="37"/>
      <c r="I910" s="37"/>
      <c r="J910" s="80"/>
      <c r="K910" s="114"/>
      <c r="L910" s="34"/>
      <c r="M910" s="34"/>
      <c r="N910" s="34"/>
      <c r="O910" s="34"/>
      <c r="P910" s="34"/>
      <c r="Q910" s="34"/>
      <c r="R910" s="34"/>
      <c r="S910" s="34"/>
      <c r="T910" s="37"/>
      <c r="U910" s="37"/>
      <c r="V910" s="34"/>
    </row>
    <row r="911" ht="14.5" spans="1:22">
      <c r="A911" s="649">
        <v>909</v>
      </c>
      <c r="B911" s="34"/>
      <c r="C911" s="37"/>
      <c r="D911" s="80"/>
      <c r="E911" s="37"/>
      <c r="F911" s="37"/>
      <c r="G911" s="37"/>
      <c r="H911" s="37"/>
      <c r="I911" s="37"/>
      <c r="J911" s="80"/>
      <c r="K911" s="114"/>
      <c r="L911" s="34"/>
      <c r="M911" s="34"/>
      <c r="N911" s="34"/>
      <c r="O911" s="34"/>
      <c r="P911" s="34"/>
      <c r="Q911" s="34"/>
      <c r="R911" s="34"/>
      <c r="S911" s="34"/>
      <c r="T911" s="37"/>
      <c r="U911" s="37"/>
      <c r="V911" s="34"/>
    </row>
    <row r="912" ht="14.5" spans="1:22">
      <c r="A912" s="649">
        <v>910</v>
      </c>
      <c r="B912" s="34"/>
      <c r="C912" s="37"/>
      <c r="D912" s="80"/>
      <c r="E912" s="37"/>
      <c r="F912" s="37"/>
      <c r="G912" s="37"/>
      <c r="H912" s="37"/>
      <c r="I912" s="37"/>
      <c r="J912" s="80"/>
      <c r="K912" s="114"/>
      <c r="L912" s="34"/>
      <c r="M912" s="34"/>
      <c r="N912" s="34"/>
      <c r="O912" s="34"/>
      <c r="P912" s="34"/>
      <c r="Q912" s="34"/>
      <c r="R912" s="34"/>
      <c r="S912" s="34"/>
      <c r="T912" s="37"/>
      <c r="U912" s="37"/>
      <c r="V912" s="34"/>
    </row>
    <row r="913" ht="14.5" spans="1:22">
      <c r="A913" s="649">
        <v>911</v>
      </c>
      <c r="B913" s="34"/>
      <c r="C913" s="37"/>
      <c r="D913" s="80"/>
      <c r="E913" s="37"/>
      <c r="F913" s="37"/>
      <c r="G913" s="37"/>
      <c r="H913" s="37"/>
      <c r="I913" s="37"/>
      <c r="J913" s="80"/>
      <c r="K913" s="114"/>
      <c r="L913" s="34"/>
      <c r="M913" s="34"/>
      <c r="N913" s="34"/>
      <c r="O913" s="34"/>
      <c r="P913" s="34"/>
      <c r="Q913" s="34"/>
      <c r="R913" s="34"/>
      <c r="S913" s="34"/>
      <c r="T913" s="37"/>
      <c r="U913" s="37"/>
      <c r="V913" s="34"/>
    </row>
    <row r="914" ht="14.5" spans="1:22">
      <c r="A914" s="649">
        <v>912</v>
      </c>
      <c r="B914" s="34"/>
      <c r="C914" s="37"/>
      <c r="D914" s="80"/>
      <c r="E914" s="37"/>
      <c r="F914" s="37"/>
      <c r="G914" s="37"/>
      <c r="H914" s="37"/>
      <c r="I914" s="37"/>
      <c r="J914" s="80"/>
      <c r="K914" s="114"/>
      <c r="L914" s="34"/>
      <c r="M914" s="34"/>
      <c r="N914" s="34"/>
      <c r="O914" s="34"/>
      <c r="P914" s="34"/>
      <c r="Q914" s="34"/>
      <c r="R914" s="34"/>
      <c r="S914" s="34"/>
      <c r="T914" s="37"/>
      <c r="U914" s="37"/>
      <c r="V914" s="34"/>
    </row>
    <row r="915" ht="14.5" spans="1:22">
      <c r="A915" s="649">
        <v>913</v>
      </c>
      <c r="B915" s="34"/>
      <c r="C915" s="37"/>
      <c r="D915" s="80"/>
      <c r="E915" s="37"/>
      <c r="F915" s="37"/>
      <c r="G915" s="37"/>
      <c r="H915" s="37"/>
      <c r="I915" s="37"/>
      <c r="J915" s="80"/>
      <c r="K915" s="114"/>
      <c r="L915" s="34"/>
      <c r="M915" s="34"/>
      <c r="N915" s="34"/>
      <c r="O915" s="34"/>
      <c r="P915" s="34"/>
      <c r="Q915" s="34"/>
      <c r="R915" s="34"/>
      <c r="S915" s="34"/>
      <c r="T915" s="37"/>
      <c r="U915" s="37"/>
      <c r="V915" s="34"/>
    </row>
    <row r="916" ht="14.5" spans="1:22">
      <c r="A916" s="649">
        <v>914</v>
      </c>
      <c r="B916" s="34"/>
      <c r="C916" s="37"/>
      <c r="D916" s="80"/>
      <c r="E916" s="37"/>
      <c r="F916" s="37"/>
      <c r="G916" s="37"/>
      <c r="H916" s="37"/>
      <c r="I916" s="37"/>
      <c r="J916" s="80"/>
      <c r="K916" s="114"/>
      <c r="L916" s="34"/>
      <c r="M916" s="34"/>
      <c r="N916" s="34"/>
      <c r="O916" s="34"/>
      <c r="P916" s="34"/>
      <c r="Q916" s="34"/>
      <c r="R916" s="34"/>
      <c r="S916" s="34"/>
      <c r="T916" s="37"/>
      <c r="U916" s="37"/>
      <c r="V916" s="34"/>
    </row>
    <row r="917" ht="14.5" spans="1:22">
      <c r="A917" s="649">
        <v>915</v>
      </c>
      <c r="B917" s="34"/>
      <c r="C917" s="37"/>
      <c r="D917" s="80"/>
      <c r="E917" s="37"/>
      <c r="F917" s="37"/>
      <c r="G917" s="37"/>
      <c r="H917" s="37"/>
      <c r="I917" s="37"/>
      <c r="J917" s="80"/>
      <c r="K917" s="114"/>
      <c r="L917" s="34"/>
      <c r="M917" s="34"/>
      <c r="N917" s="34"/>
      <c r="O917" s="34"/>
      <c r="P917" s="34"/>
      <c r="Q917" s="34"/>
      <c r="R917" s="34"/>
      <c r="S917" s="34"/>
      <c r="T917" s="37"/>
      <c r="U917" s="37"/>
      <c r="V917" s="34"/>
    </row>
    <row r="918" ht="14.5" spans="1:22">
      <c r="A918" s="649">
        <v>916</v>
      </c>
      <c r="B918" s="34"/>
      <c r="C918" s="37"/>
      <c r="D918" s="80"/>
      <c r="E918" s="37"/>
      <c r="F918" s="37"/>
      <c r="G918" s="37"/>
      <c r="H918" s="37"/>
      <c r="I918" s="37"/>
      <c r="J918" s="80"/>
      <c r="K918" s="114"/>
      <c r="L918" s="34"/>
      <c r="M918" s="34"/>
      <c r="N918" s="34"/>
      <c r="O918" s="34"/>
      <c r="P918" s="34"/>
      <c r="Q918" s="34"/>
      <c r="R918" s="34"/>
      <c r="S918" s="34"/>
      <c r="T918" s="37"/>
      <c r="U918" s="37"/>
      <c r="V918" s="34"/>
    </row>
    <row r="919" ht="14.5" spans="1:22">
      <c r="A919" s="649">
        <v>917</v>
      </c>
      <c r="B919" s="34"/>
      <c r="C919" s="37"/>
      <c r="D919" s="80"/>
      <c r="E919" s="37"/>
      <c r="F919" s="37"/>
      <c r="G919" s="37"/>
      <c r="H919" s="37"/>
      <c r="I919" s="37"/>
      <c r="J919" s="80"/>
      <c r="K919" s="114"/>
      <c r="L919" s="34"/>
      <c r="M919" s="34"/>
      <c r="N919" s="34"/>
      <c r="O919" s="34"/>
      <c r="P919" s="34"/>
      <c r="Q919" s="34"/>
      <c r="R919" s="34"/>
      <c r="S919" s="34"/>
      <c r="T919" s="37"/>
      <c r="U919" s="37"/>
      <c r="V919" s="34"/>
    </row>
    <row r="920" ht="14.5" spans="1:22">
      <c r="A920" s="649">
        <v>918</v>
      </c>
      <c r="B920" s="34"/>
      <c r="C920" s="37"/>
      <c r="D920" s="80"/>
      <c r="E920" s="37"/>
      <c r="F920" s="37"/>
      <c r="G920" s="37"/>
      <c r="H920" s="37"/>
      <c r="I920" s="37"/>
      <c r="J920" s="80"/>
      <c r="K920" s="114"/>
      <c r="L920" s="34"/>
      <c r="M920" s="34"/>
      <c r="N920" s="34"/>
      <c r="O920" s="34"/>
      <c r="P920" s="34"/>
      <c r="Q920" s="34"/>
      <c r="R920" s="34"/>
      <c r="S920" s="34"/>
      <c r="T920" s="37"/>
      <c r="U920" s="37"/>
      <c r="V920" s="34"/>
    </row>
    <row r="921" ht="14.5" spans="1:22">
      <c r="A921" s="649">
        <v>919</v>
      </c>
      <c r="B921" s="34"/>
      <c r="C921" s="37"/>
      <c r="D921" s="80"/>
      <c r="E921" s="37"/>
      <c r="F921" s="37"/>
      <c r="G921" s="37"/>
      <c r="H921" s="37"/>
      <c r="I921" s="37"/>
      <c r="J921" s="80"/>
      <c r="K921" s="114"/>
      <c r="L921" s="34"/>
      <c r="M921" s="34"/>
      <c r="N921" s="34"/>
      <c r="O921" s="34"/>
      <c r="P921" s="34"/>
      <c r="Q921" s="34"/>
      <c r="R921" s="34"/>
      <c r="S921" s="34"/>
      <c r="T921" s="37"/>
      <c r="U921" s="37"/>
      <c r="V921" s="34"/>
    </row>
    <row r="922" ht="14.5" spans="1:22">
      <c r="A922" s="649">
        <v>920</v>
      </c>
      <c r="B922" s="34"/>
      <c r="C922" s="37"/>
      <c r="D922" s="80"/>
      <c r="E922" s="37"/>
      <c r="F922" s="37"/>
      <c r="G922" s="37"/>
      <c r="H922" s="37"/>
      <c r="I922" s="37"/>
      <c r="J922" s="80"/>
      <c r="K922" s="114"/>
      <c r="L922" s="34"/>
      <c r="M922" s="34"/>
      <c r="N922" s="34"/>
      <c r="O922" s="34"/>
      <c r="P922" s="34"/>
      <c r="Q922" s="34"/>
      <c r="R922" s="34"/>
      <c r="S922" s="34"/>
      <c r="T922" s="37"/>
      <c r="U922" s="37"/>
      <c r="V922" s="34"/>
    </row>
    <row r="923" ht="12.5" spans="1:22">
      <c r="C923" s="72"/>
      <c r="D923" s="667"/>
      <c r="E923" s="72"/>
      <c r="F923" s="72"/>
      <c r="G923" s="72"/>
      <c r="H923" s="72"/>
      <c r="I923" s="72"/>
      <c r="J923" s="667"/>
      <c r="K923" s="177"/>
      <c r="T923" s="72"/>
      <c r="U923" s="72"/>
    </row>
    <row r="924" ht="12.5" spans="1:22">
      <c r="C924" s="72"/>
      <c r="D924" s="667"/>
      <c r="E924" s="72"/>
      <c r="F924" s="72"/>
      <c r="G924" s="72"/>
      <c r="H924" s="72"/>
      <c r="I924" s="72"/>
      <c r="J924" s="667"/>
      <c r="K924" s="177"/>
      <c r="T924" s="72"/>
      <c r="U924" s="72"/>
    </row>
    <row r="925" ht="12.5" spans="1:22">
      <c r="C925" s="72"/>
      <c r="D925" s="667"/>
      <c r="E925" s="72"/>
      <c r="F925" s="72"/>
      <c r="G925" s="72"/>
      <c r="H925" s="72"/>
      <c r="I925" s="72"/>
      <c r="J925" s="667"/>
      <c r="K925" s="177"/>
      <c r="T925" s="72"/>
      <c r="U925" s="72"/>
    </row>
    <row r="926" ht="12.5" spans="1:22">
      <c r="C926" s="72"/>
      <c r="D926" s="667"/>
      <c r="E926" s="72"/>
      <c r="F926" s="72"/>
      <c r="G926" s="72"/>
      <c r="H926" s="72"/>
      <c r="I926" s="72"/>
      <c r="J926" s="667"/>
      <c r="K926" s="177"/>
      <c r="T926" s="72"/>
      <c r="U926" s="72"/>
    </row>
    <row r="927" ht="12.5" spans="1:22">
      <c r="C927" s="72"/>
      <c r="D927" s="667"/>
      <c r="E927" s="72"/>
      <c r="F927" s="72"/>
      <c r="G927" s="72"/>
      <c r="H927" s="72"/>
      <c r="I927" s="72"/>
      <c r="J927" s="667"/>
      <c r="K927" s="177"/>
      <c r="T927" s="72"/>
      <c r="U927" s="72"/>
    </row>
    <row r="928" ht="12.5" spans="1:22">
      <c r="C928" s="72"/>
      <c r="D928" s="667"/>
      <c r="E928" s="72"/>
      <c r="F928" s="72"/>
      <c r="G928" s="72"/>
      <c r="H928" s="72"/>
      <c r="I928" s="72"/>
      <c r="J928" s="667"/>
      <c r="K928" s="177"/>
      <c r="T928" s="72"/>
      <c r="U928" s="72"/>
    </row>
    <row r="929" ht="12.5" spans="3:21">
      <c r="C929" s="72"/>
      <c r="D929" s="667"/>
      <c r="E929" s="72"/>
      <c r="F929" s="72"/>
      <c r="G929" s="72"/>
      <c r="H929" s="72"/>
      <c r="I929" s="72"/>
      <c r="J929" s="667"/>
      <c r="K929" s="177"/>
      <c r="T929" s="72"/>
      <c r="U929" s="72"/>
    </row>
    <row r="930" ht="12.5" spans="3:21">
      <c r="C930" s="72"/>
      <c r="D930" s="667"/>
      <c r="E930" s="72"/>
      <c r="F930" s="72"/>
      <c r="G930" s="72"/>
      <c r="H930" s="72"/>
      <c r="I930" s="72"/>
      <c r="J930" s="667"/>
      <c r="K930" s="177"/>
      <c r="T930" s="72"/>
      <c r="U930" s="72"/>
    </row>
    <row r="931" ht="12.5" spans="3:21">
      <c r="C931" s="72"/>
      <c r="D931" s="667"/>
      <c r="E931" s="72"/>
      <c r="F931" s="72"/>
      <c r="G931" s="72"/>
      <c r="H931" s="72"/>
      <c r="I931" s="72"/>
      <c r="J931" s="667"/>
      <c r="K931" s="177"/>
      <c r="T931" s="72"/>
      <c r="U931" s="72"/>
    </row>
    <row r="932" ht="12.5" spans="3:21">
      <c r="C932" s="72"/>
      <c r="D932" s="667"/>
      <c r="E932" s="72"/>
      <c r="F932" s="72"/>
      <c r="G932" s="72"/>
      <c r="H932" s="72"/>
      <c r="I932" s="72"/>
      <c r="J932" s="667"/>
      <c r="K932" s="177"/>
      <c r="T932" s="72"/>
      <c r="U932" s="72"/>
    </row>
    <row r="933" ht="12.5" spans="3:21">
      <c r="C933" s="72"/>
      <c r="D933" s="667"/>
      <c r="E933" s="72"/>
      <c r="F933" s="72"/>
      <c r="G933" s="72"/>
      <c r="H933" s="72"/>
      <c r="I933" s="72"/>
      <c r="J933" s="667"/>
      <c r="K933" s="177"/>
      <c r="T933" s="72"/>
      <c r="U933" s="72"/>
    </row>
    <row r="934" ht="12.5" spans="3:21">
      <c r="C934" s="72"/>
      <c r="D934" s="667"/>
      <c r="E934" s="72"/>
      <c r="F934" s="72"/>
      <c r="G934" s="72"/>
      <c r="H934" s="72"/>
      <c r="I934" s="72"/>
      <c r="J934" s="667"/>
      <c r="K934" s="177"/>
      <c r="T934" s="72"/>
      <c r="U934" s="72"/>
    </row>
    <row r="935" ht="12.5" spans="3:21">
      <c r="C935" s="72"/>
      <c r="D935" s="667"/>
      <c r="E935" s="72"/>
      <c r="F935" s="72"/>
      <c r="G935" s="72"/>
      <c r="H935" s="72"/>
      <c r="I935" s="72"/>
      <c r="J935" s="667"/>
      <c r="K935" s="177"/>
      <c r="T935" s="72"/>
      <c r="U935" s="72"/>
    </row>
    <row r="936" ht="12.5" spans="3:21">
      <c r="C936" s="72"/>
      <c r="D936" s="667"/>
      <c r="E936" s="72"/>
      <c r="F936" s="72"/>
      <c r="G936" s="72"/>
      <c r="H936" s="72"/>
      <c r="I936" s="72"/>
      <c r="J936" s="667"/>
      <c r="K936" s="177"/>
      <c r="T936" s="72"/>
      <c r="U936" s="72"/>
    </row>
    <row r="937" ht="12.5" spans="3:21">
      <c r="C937" s="72"/>
      <c r="D937" s="667"/>
      <c r="E937" s="72"/>
      <c r="F937" s="72"/>
      <c r="G937" s="72"/>
      <c r="H937" s="72"/>
      <c r="I937" s="72"/>
      <c r="J937" s="667"/>
      <c r="K937" s="177"/>
      <c r="T937" s="72"/>
      <c r="U937" s="72"/>
    </row>
    <row r="938" ht="12.5" spans="3:21">
      <c r="C938" s="72"/>
      <c r="D938" s="667"/>
      <c r="E938" s="72"/>
      <c r="F938" s="72"/>
      <c r="G938" s="72"/>
      <c r="H938" s="72"/>
      <c r="I938" s="72"/>
      <c r="J938" s="667"/>
      <c r="K938" s="177"/>
      <c r="T938" s="72"/>
      <c r="U938" s="72"/>
    </row>
    <row r="939" ht="12.5" spans="3:21">
      <c r="C939" s="72"/>
      <c r="D939" s="667"/>
      <c r="E939" s="72"/>
      <c r="F939" s="72"/>
      <c r="G939" s="72"/>
      <c r="H939" s="72"/>
      <c r="I939" s="72"/>
      <c r="J939" s="667"/>
      <c r="K939" s="177"/>
      <c r="T939" s="72"/>
      <c r="U939" s="72"/>
    </row>
    <row r="940" ht="12.5" spans="3:21">
      <c r="C940" s="72"/>
      <c r="D940" s="667"/>
      <c r="E940" s="72"/>
      <c r="F940" s="72"/>
      <c r="G940" s="72"/>
      <c r="H940" s="72"/>
      <c r="I940" s="72"/>
      <c r="J940" s="667"/>
      <c r="K940" s="177"/>
      <c r="T940" s="72"/>
      <c r="U940" s="72"/>
    </row>
    <row r="941" ht="12.5" spans="3:21">
      <c r="C941" s="72"/>
      <c r="D941" s="667"/>
      <c r="E941" s="72"/>
      <c r="F941" s="72"/>
      <c r="G941" s="72"/>
      <c r="H941" s="72"/>
      <c r="I941" s="72"/>
      <c r="J941" s="667"/>
      <c r="K941" s="177"/>
      <c r="T941" s="72"/>
      <c r="U941" s="72"/>
    </row>
    <row r="942" ht="12.5" spans="3:21">
      <c r="C942" s="72"/>
      <c r="D942" s="667"/>
      <c r="E942" s="72"/>
      <c r="F942" s="72"/>
      <c r="G942" s="72"/>
      <c r="H942" s="72"/>
      <c r="I942" s="72"/>
      <c r="J942" s="667"/>
      <c r="K942" s="177"/>
      <c r="T942" s="72"/>
      <c r="U942" s="72"/>
    </row>
    <row r="943" ht="12.5" spans="3:21">
      <c r="C943" s="72"/>
      <c r="D943" s="667"/>
      <c r="E943" s="72"/>
      <c r="F943" s="72"/>
      <c r="G943" s="72"/>
      <c r="H943" s="72"/>
      <c r="I943" s="72"/>
      <c r="J943" s="667"/>
      <c r="K943" s="177"/>
      <c r="T943" s="72"/>
      <c r="U943" s="72"/>
    </row>
    <row r="944" ht="12.5" spans="3:21">
      <c r="C944" s="72"/>
      <c r="D944" s="667"/>
      <c r="E944" s="72"/>
      <c r="F944" s="72"/>
      <c r="G944" s="72"/>
      <c r="H944" s="72"/>
      <c r="I944" s="72"/>
      <c r="J944" s="667"/>
      <c r="K944" s="177"/>
      <c r="T944" s="72"/>
      <c r="U944" s="72"/>
    </row>
    <row r="945" ht="12.5" spans="3:21">
      <c r="C945" s="72"/>
      <c r="D945" s="667"/>
      <c r="E945" s="72"/>
      <c r="F945" s="72"/>
      <c r="G945" s="72"/>
      <c r="H945" s="72"/>
      <c r="I945" s="72"/>
      <c r="J945" s="667"/>
      <c r="K945" s="177"/>
      <c r="T945" s="72"/>
      <c r="U945" s="72"/>
    </row>
    <row r="946" ht="12.5" spans="3:21">
      <c r="C946" s="72"/>
      <c r="D946" s="667"/>
      <c r="E946" s="72"/>
      <c r="F946" s="72"/>
      <c r="G946" s="72"/>
      <c r="H946" s="72"/>
      <c r="I946" s="72"/>
      <c r="J946" s="667"/>
      <c r="K946" s="177"/>
      <c r="T946" s="72"/>
      <c r="U946" s="72"/>
    </row>
    <row r="947" ht="12.5" spans="3:21">
      <c r="C947" s="72"/>
      <c r="D947" s="667"/>
      <c r="E947" s="72"/>
      <c r="F947" s="72"/>
      <c r="G947" s="72"/>
      <c r="H947" s="72"/>
      <c r="I947" s="72"/>
      <c r="J947" s="667"/>
      <c r="K947" s="177"/>
      <c r="T947" s="72"/>
      <c r="U947" s="72"/>
    </row>
    <row r="948" ht="12.5" spans="3:21">
      <c r="C948" s="72"/>
      <c r="D948" s="667"/>
      <c r="E948" s="72"/>
      <c r="F948" s="72"/>
      <c r="G948" s="72"/>
      <c r="H948" s="72"/>
      <c r="I948" s="72"/>
      <c r="J948" s="667"/>
      <c r="K948" s="177"/>
      <c r="T948" s="72"/>
      <c r="U948" s="72"/>
    </row>
    <row r="949" ht="12.5" spans="3:21">
      <c r="C949" s="72"/>
      <c r="D949" s="667"/>
      <c r="E949" s="72"/>
      <c r="F949" s="72"/>
      <c r="G949" s="72"/>
      <c r="H949" s="72"/>
      <c r="I949" s="72"/>
      <c r="J949" s="667"/>
      <c r="K949" s="177"/>
      <c r="T949" s="72"/>
      <c r="U949" s="72"/>
    </row>
    <row r="950" ht="12.5" spans="3:21">
      <c r="C950" s="72"/>
      <c r="D950" s="667"/>
      <c r="E950" s="72"/>
      <c r="F950" s="72"/>
      <c r="G950" s="72"/>
      <c r="H950" s="72"/>
      <c r="I950" s="72"/>
      <c r="J950" s="667"/>
      <c r="K950" s="177"/>
      <c r="T950" s="72"/>
      <c r="U950" s="72"/>
    </row>
    <row r="951" ht="12.5" spans="3:21">
      <c r="C951" s="72"/>
      <c r="D951" s="667"/>
      <c r="E951" s="72"/>
      <c r="F951" s="72"/>
      <c r="G951" s="72"/>
      <c r="H951" s="72"/>
      <c r="I951" s="72"/>
      <c r="J951" s="667"/>
      <c r="K951" s="177"/>
      <c r="T951" s="72"/>
      <c r="U951" s="72"/>
    </row>
    <row r="952" ht="12.5" spans="3:21">
      <c r="C952" s="72"/>
      <c r="D952" s="667"/>
      <c r="E952" s="72"/>
      <c r="F952" s="72"/>
      <c r="G952" s="72"/>
      <c r="H952" s="72"/>
      <c r="I952" s="72"/>
      <c r="J952" s="667"/>
      <c r="K952" s="177"/>
      <c r="T952" s="72"/>
      <c r="U952" s="72"/>
    </row>
    <row r="953" ht="12.5" spans="3:21">
      <c r="C953" s="72"/>
      <c r="D953" s="667"/>
      <c r="E953" s="72"/>
      <c r="F953" s="72"/>
      <c r="G953" s="72"/>
      <c r="H953" s="72"/>
      <c r="I953" s="72"/>
      <c r="J953" s="667"/>
      <c r="K953" s="177"/>
      <c r="T953" s="72"/>
      <c r="U953" s="72"/>
    </row>
    <row r="954" ht="12.5" spans="3:21">
      <c r="C954" s="72"/>
      <c r="D954" s="667"/>
      <c r="E954" s="72"/>
      <c r="F954" s="72"/>
      <c r="G954" s="72"/>
      <c r="H954" s="72"/>
      <c r="I954" s="72"/>
      <c r="J954" s="667"/>
      <c r="K954" s="177"/>
      <c r="T954" s="72"/>
      <c r="U954" s="72"/>
    </row>
    <row r="955" ht="12.5" spans="3:21">
      <c r="C955" s="72"/>
      <c r="D955" s="667"/>
      <c r="E955" s="72"/>
      <c r="F955" s="72"/>
      <c r="G955" s="72"/>
      <c r="H955" s="72"/>
      <c r="I955" s="72"/>
      <c r="J955" s="667"/>
      <c r="K955" s="177"/>
      <c r="T955" s="72"/>
      <c r="U955" s="72"/>
    </row>
    <row r="956" ht="12.5" spans="3:21">
      <c r="C956" s="72"/>
      <c r="D956" s="667"/>
      <c r="E956" s="72"/>
      <c r="F956" s="72"/>
      <c r="G956" s="72"/>
      <c r="H956" s="72"/>
      <c r="I956" s="72"/>
      <c r="J956" s="667"/>
      <c r="K956" s="177"/>
      <c r="T956" s="72"/>
      <c r="U956" s="72"/>
    </row>
    <row r="957" ht="12.5" spans="3:21">
      <c r="C957" s="72"/>
      <c r="D957" s="667"/>
      <c r="E957" s="72"/>
      <c r="F957" s="72"/>
      <c r="G957" s="72"/>
      <c r="H957" s="72"/>
      <c r="I957" s="72"/>
      <c r="J957" s="667"/>
      <c r="K957" s="177"/>
      <c r="T957" s="72"/>
      <c r="U957" s="72"/>
    </row>
    <row r="958" ht="12.5" spans="3:21">
      <c r="C958" s="72"/>
      <c r="D958" s="667"/>
      <c r="E958" s="72"/>
      <c r="F958" s="72"/>
      <c r="G958" s="72"/>
      <c r="H958" s="72"/>
      <c r="I958" s="72"/>
      <c r="J958" s="667"/>
      <c r="K958" s="177"/>
      <c r="T958" s="72"/>
      <c r="U958" s="72"/>
    </row>
    <row r="959" ht="12.5" spans="3:21">
      <c r="C959" s="72"/>
      <c r="D959" s="667"/>
      <c r="E959" s="72"/>
      <c r="F959" s="72"/>
      <c r="G959" s="72"/>
      <c r="H959" s="72"/>
      <c r="I959" s="72"/>
      <c r="J959" s="667"/>
      <c r="K959" s="177"/>
      <c r="T959" s="72"/>
      <c r="U959" s="72"/>
    </row>
  </sheetData>
  <autoFilter xmlns:etc="http://www.wps.cn/officeDocument/2017/etCustomData" ref="A4:Z922" etc:filterBottomFollowUsedRange="0">
    <extLst/>
  </autoFilter>
  <mergeCells count="2">
    <mergeCell ref="A1:V1"/>
    <mergeCell ref="A2:V2"/>
  </mergeCells>
  <dataValidations count="2">
    <dataValidation type="list" allowBlank="1" showErrorMessage="1" sqref="T887 T5:T884">
      <formula1>"Functional Issue,Keypad Issue ,Loose connection,Loose Fitment,OK,Paint Peeloff,Scratches,Sub Category,Wire Interchanged,Missing Operation,Dust,Display issue,Defect component,Carrier Board PCBA.,Power ON Issue,Buzzer Issue,Mil connector Interchanged,Wrong "&amp;"operation"</formula1>
    </dataValidation>
    <dataValidation type="list" allowBlank="1" showErrorMessage="1" sqref="U887 U5:U884">
      <formula1>"Assembly Errors,Functional issue,OK,Damage"</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A586"/>
  <sheetViews>
    <sheetView zoomScale="85" zoomScaleNormal="85" topLeftCell="E26" workbookViewId="0">
      <selection activeCell="K32" sqref="K32"/>
    </sheetView>
  </sheetViews>
  <sheetFormatPr defaultColWidth="12.6363636363636" defaultRowHeight="15.75" customHeight="1"/>
  <cols>
    <col min="1" max="1" width="2.54545454545455" customWidth="1"/>
    <col min="2" max="2" width="36.2727272727273" customWidth="1"/>
    <col min="3" max="3" width="26" customWidth="1"/>
    <col min="4" max="4" width="25.2727272727273" customWidth="1"/>
    <col min="5" max="5" width="19.1818181818182" customWidth="1"/>
    <col min="6" max="6" width="29.8181818181818" customWidth="1"/>
    <col min="7" max="7" width="11.5454545454545" customWidth="1"/>
    <col min="8" max="8" width="11.7272727272727" customWidth="1"/>
    <col min="9" max="9" width="28.5454545454545" customWidth="1"/>
    <col min="10" max="10" width="13.8181818181818" customWidth="1"/>
    <col min="11" max="11" width="16.8181818181818" customWidth="1"/>
    <col min="12" max="12" width="15.5454545454545" customWidth="1"/>
    <col min="13" max="13" width="23.7272727272727" customWidth="1"/>
    <col min="14" max="14" width="13" customWidth="1"/>
    <col min="15" max="15" width="20.0909090909091"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12.5" spans="1:27">
      <c r="L1" s="72"/>
      <c r="Q1" s="72"/>
      <c r="W1" s="72"/>
    </row>
    <row r="2" ht="18" spans="1:27">
      <c r="A2" s="120" t="s">
        <v>494</v>
      </c>
      <c r="B2" s="83"/>
      <c r="C2" s="83"/>
      <c r="D2" s="83"/>
      <c r="E2" s="83"/>
      <c r="F2" s="83"/>
      <c r="G2" s="83"/>
      <c r="H2" s="83"/>
      <c r="I2" s="83"/>
      <c r="J2" s="83"/>
      <c r="K2" s="83"/>
      <c r="L2" s="83"/>
      <c r="M2" s="83"/>
      <c r="N2" s="84"/>
      <c r="O2" s="79"/>
      <c r="P2" s="79"/>
      <c r="Q2" s="79"/>
      <c r="R2" s="79"/>
      <c r="S2" s="79"/>
      <c r="T2" s="79"/>
      <c r="U2" s="79"/>
      <c r="V2" s="79"/>
      <c r="W2" s="79"/>
      <c r="X2" s="79"/>
      <c r="Y2" s="79"/>
      <c r="Z2" s="79"/>
      <c r="AA2" s="79"/>
    </row>
    <row r="3" ht="22.5" customHeight="1" spans="1:27">
      <c r="A3" s="64"/>
      <c r="B3" s="64"/>
      <c r="C3" s="64"/>
      <c r="D3" s="64"/>
      <c r="E3" s="64"/>
      <c r="F3" s="64"/>
      <c r="G3" s="64"/>
      <c r="H3" s="64"/>
      <c r="I3" s="64"/>
      <c r="J3" s="64"/>
      <c r="K3" s="64"/>
      <c r="L3" s="64"/>
      <c r="M3" s="64"/>
      <c r="N3" s="64"/>
      <c r="O3" s="64"/>
      <c r="P3" s="64"/>
      <c r="Q3" s="142"/>
      <c r="R3" s="64"/>
      <c r="S3" s="64"/>
      <c r="T3" s="64"/>
      <c r="U3" s="64"/>
      <c r="V3" s="64"/>
      <c r="W3" s="142"/>
      <c r="X3" s="64"/>
      <c r="Y3" s="64"/>
      <c r="Z3" s="64"/>
      <c r="AA3" s="64"/>
    </row>
    <row r="4" ht="39" customHeight="1" spans="1:27">
      <c r="B4" s="616" t="s">
        <v>495</v>
      </c>
      <c r="C4" s="617" t="s">
        <v>2</v>
      </c>
      <c r="D4" s="617" t="s">
        <v>3</v>
      </c>
      <c r="E4" s="617" t="s">
        <v>496</v>
      </c>
      <c r="F4" s="616" t="s">
        <v>497</v>
      </c>
      <c r="G4" s="616" t="s">
        <v>6</v>
      </c>
      <c r="I4" s="618" t="s">
        <v>7</v>
      </c>
      <c r="J4" s="618" t="s">
        <v>498</v>
      </c>
      <c r="K4" s="121" t="s">
        <v>499</v>
      </c>
      <c r="L4" s="121" t="s">
        <v>10</v>
      </c>
      <c r="M4" s="122" t="s">
        <v>11</v>
      </c>
      <c r="Q4" s="72"/>
      <c r="W4" s="72"/>
    </row>
    <row r="5" ht="27" customHeight="1" spans="1:27">
      <c r="B5" s="619" t="s">
        <v>500</v>
      </c>
      <c r="C5" s="619">
        <f>SUM('MINI LOCO DATA APR - SEPT 2026'!F4:F422)</f>
        <v>1413</v>
      </c>
      <c r="D5" s="619">
        <f>SUM('MINI LOCO DATA APR - SEPT 2026'!G4:G422)</f>
        <v>1246</v>
      </c>
      <c r="E5" s="619">
        <f>SUM('MINI LOCO DATA APR - SEPT 2026'!H4:H422)</f>
        <v>167</v>
      </c>
      <c r="F5" s="620">
        <f t="shared" ref="F5:F13" si="0">D5/C5</f>
        <v>0.881811748053786</v>
      </c>
      <c r="G5" s="620">
        <f t="shared" ref="G5:G13" si="1">E5/C5</f>
        <v>0.118188251946214</v>
      </c>
      <c r="I5" s="621" t="s">
        <v>13</v>
      </c>
      <c r="J5" s="622">
        <v>160</v>
      </c>
      <c r="K5" s="492">
        <f>J5</f>
        <v>160</v>
      </c>
      <c r="L5" s="623">
        <f t="shared" ref="L5:L6" si="2">K5/$K$6</f>
        <v>0.909090909090909</v>
      </c>
      <c r="M5" s="623">
        <f t="shared" ref="M5:M6" si="3">J5/$K$6</f>
        <v>0.909090909090909</v>
      </c>
      <c r="Q5" s="72"/>
      <c r="W5" s="72"/>
    </row>
    <row r="6" ht="16.5" spans="1:27">
      <c r="B6" s="624" t="s">
        <v>501</v>
      </c>
      <c r="C6" s="225">
        <f>SUMIF('MINI LOCO DATA APR - SEPT 2026'!$J$4:$J$422,$B6,'MINI LOCO DATA APR - SEPT 2026'!F$4:F$422)</f>
        <v>821</v>
      </c>
      <c r="D6" s="625">
        <f>SUMIF('MINI LOCO DATA APR - SEPT 2026'!$J$4:$J$422,$B6,'MINI LOCO DATA APR - SEPT 2026'!G$4:G$422)</f>
        <v>725</v>
      </c>
      <c r="E6" s="625">
        <f>SUMIF('MINI LOCO DATA APR - SEPT 2026'!$J$4:$J$422,$B6,'MINI LOCO DATA APR - SEPT 2026'!H$4:H$422)</f>
        <v>96</v>
      </c>
      <c r="F6" s="626">
        <f t="shared" si="0"/>
        <v>0.883069427527406</v>
      </c>
      <c r="G6" s="626">
        <f t="shared" si="1"/>
        <v>0.116930572472594</v>
      </c>
      <c r="I6" s="627" t="s">
        <v>17</v>
      </c>
      <c r="J6" s="628">
        <v>16</v>
      </c>
      <c r="K6" s="629">
        <f>K5+J6</f>
        <v>176</v>
      </c>
      <c r="L6" s="630">
        <f t="shared" si="2"/>
        <v>1</v>
      </c>
      <c r="M6" s="631">
        <f t="shared" si="3"/>
        <v>0.0909090909090909</v>
      </c>
      <c r="Q6" s="72"/>
      <c r="W6" s="72"/>
    </row>
    <row r="7" ht="15.5" spans="1:27">
      <c r="B7" s="624" t="s">
        <v>502</v>
      </c>
      <c r="C7" s="225">
        <f>SUMIF('MINI LOCO DATA APR - SEPT 2026'!$J$4:$J$422,$B7,'MINI LOCO DATA APR - SEPT 2026'!F$4:F$422)</f>
        <v>287</v>
      </c>
      <c r="D7" s="625">
        <f>SUMIF('MINI LOCO DATA APR - SEPT 2026'!$J$4:$J$422,$B7,'MINI LOCO DATA APR - SEPT 2026'!G$4:G$422)</f>
        <v>251</v>
      </c>
      <c r="E7" s="625">
        <f>SUMIF('MINI LOCO DATA APR - SEPT 2026'!$J$4:$J$422,$B7,'MINI LOCO DATA APR - SEPT 2026'!H$4:H$422)</f>
        <v>36</v>
      </c>
      <c r="F7" s="626">
        <f t="shared" si="0"/>
        <v>0.874564459930314</v>
      </c>
      <c r="G7" s="626">
        <f t="shared" si="1"/>
        <v>0.125435540069686</v>
      </c>
      <c r="Q7" s="72"/>
      <c r="W7" s="72"/>
    </row>
    <row r="8" ht="16.5" spans="1:27">
      <c r="B8" s="624" t="s">
        <v>503</v>
      </c>
      <c r="C8" s="225">
        <v>124</v>
      </c>
      <c r="D8" s="625">
        <v>110</v>
      </c>
      <c r="E8" s="625">
        <v>14</v>
      </c>
      <c r="F8" s="626">
        <f t="shared" si="0"/>
        <v>0.887096774193548</v>
      </c>
      <c r="G8" s="626">
        <f t="shared" si="1"/>
        <v>0.112903225806452</v>
      </c>
      <c r="I8" s="632"/>
      <c r="J8" s="633"/>
      <c r="K8" s="634"/>
      <c r="L8" s="635"/>
      <c r="M8" s="635"/>
      <c r="Q8" s="72"/>
      <c r="W8" s="72"/>
    </row>
    <row r="9" ht="15.5" spans="1:27">
      <c r="B9" s="624" t="s">
        <v>504</v>
      </c>
      <c r="C9" s="225">
        <f>SUMIF('MINI LOCO DATA APR - SEPT 2026'!$J$4:$J$422,$B9,'MINI LOCO DATA APR - SEPT 2026'!F$4:F$422)</f>
        <v>122</v>
      </c>
      <c r="D9" s="625">
        <f>SUMIF('MINI LOCO DATA APR - SEPT 2026'!$J$4:$J$422,$B9,'MINI LOCO DATA APR - SEPT 2026'!G$4:G$422)</f>
        <v>113</v>
      </c>
      <c r="E9" s="625">
        <f>SUMIF('MINI LOCO DATA APR - SEPT 2026'!$J$4:$J$422,$B9,'MINI LOCO DATA APR - SEPT 2026'!H$4:H$422)</f>
        <v>9</v>
      </c>
      <c r="F9" s="626">
        <f t="shared" si="0"/>
        <v>0.926229508196721</v>
      </c>
      <c r="G9" s="626">
        <f t="shared" si="1"/>
        <v>0.0737704918032787</v>
      </c>
      <c r="Q9" s="72"/>
      <c r="R9" s="72"/>
      <c r="W9" s="72"/>
    </row>
    <row r="10" ht="15.5" spans="1:27">
      <c r="B10" s="624" t="s">
        <v>505</v>
      </c>
      <c r="C10" s="225">
        <f>SUMIF('MINI LOCO DATA APR - SEPT 2026'!$J$4:$J$422,$B10,'MINI LOCO DATA APR - SEPT 2026'!F$4:F$422)</f>
        <v>34</v>
      </c>
      <c r="D10" s="625">
        <f>SUMIF('MINI LOCO DATA APR - SEPT 2026'!$J$4:$J$422,$B10,'MINI LOCO DATA APR - SEPT 2026'!G$4:G$422)</f>
        <v>27</v>
      </c>
      <c r="E10" s="625">
        <f>SUMIF('MINI LOCO DATA APR - SEPT 2026'!$J$4:$J$422,$B10,'MINI LOCO DATA APR - SEPT 2026'!H$4:H$422)</f>
        <v>7</v>
      </c>
      <c r="F10" s="626">
        <f t="shared" si="0"/>
        <v>0.794117647058823</v>
      </c>
      <c r="G10" s="626">
        <f t="shared" si="1"/>
        <v>0.205882352941176</v>
      </c>
      <c r="I10" s="396"/>
      <c r="J10" s="636"/>
      <c r="Q10" s="72"/>
      <c r="W10" s="72"/>
    </row>
    <row r="11" ht="15.5" spans="1:27">
      <c r="B11" s="624" t="s">
        <v>506</v>
      </c>
      <c r="C11" s="225">
        <f>SUMIF('MINI LOCO DATA APR - SEPT 2026'!$J$4:$J$422,$B11,'MINI LOCO DATA APR - SEPT 2026'!F$4:F$422)</f>
        <v>21</v>
      </c>
      <c r="D11" s="625">
        <f>SUMIF('MINI LOCO DATA APR - SEPT 2026'!$J$4:$J$422,$B11,'MINI LOCO DATA APR - SEPT 2026'!G$4:G$422)</f>
        <v>16</v>
      </c>
      <c r="E11" s="625">
        <f>SUMIF('MINI LOCO DATA APR - SEPT 2026'!$J$4:$J$422,$B11,'MINI LOCO DATA APR - SEPT 2026'!H$4:H$422)</f>
        <v>5</v>
      </c>
      <c r="F11" s="626">
        <f t="shared" si="0"/>
        <v>0.761904761904762</v>
      </c>
      <c r="G11" s="626">
        <f t="shared" si="1"/>
        <v>0.238095238095238</v>
      </c>
      <c r="I11" s="396"/>
      <c r="J11" s="636"/>
      <c r="Q11" s="72"/>
      <c r="W11" s="72"/>
    </row>
    <row r="12" ht="15.5" spans="1:27">
      <c r="B12" s="624" t="s">
        <v>507</v>
      </c>
      <c r="C12" s="225">
        <f>SUMIF('MINI LOCO DATA APR - SEPT 2026'!$J$4:$J$422,$B12,'MINI LOCO DATA APR - SEPT 2026'!F$4:F$422)</f>
        <v>2</v>
      </c>
      <c r="D12" s="625">
        <f>SUMIF('MINI LOCO DATA APR - SEPT 2026'!$J$4:$J$422,$B12,'MINI LOCO DATA APR - SEPT 2026'!G$4:G$422)</f>
        <v>2</v>
      </c>
      <c r="E12" s="625">
        <f>SUMIF('MINI LOCO DATA APR - SEPT 2026'!$J$4:$J$422,$B12,'MINI LOCO DATA APR - SEPT 2026'!H$4:H$422)</f>
        <v>0</v>
      </c>
      <c r="F12" s="626">
        <f t="shared" si="0"/>
        <v>1</v>
      </c>
      <c r="G12" s="626">
        <f t="shared" si="1"/>
        <v>0</v>
      </c>
      <c r="Q12" s="72"/>
      <c r="W12" s="72"/>
    </row>
    <row r="13" ht="15.5" spans="1:27">
      <c r="B13" s="624" t="s">
        <v>508</v>
      </c>
      <c r="C13" s="625">
        <f>SUMIF('MINI LOCO DATA APR - SEPT 2026'!$J$4:$J$422,$B13,'MINI LOCO DATA APR - SEPT 2026'!F$4:F$422)</f>
        <v>2</v>
      </c>
      <c r="D13" s="625">
        <f>SUMIF('MINI LOCO DATA APR - SEPT 2026'!$J$4:$J$422,$B13,'MINI LOCO DATA APR - SEPT 2026'!G$4:G$422)</f>
        <v>2</v>
      </c>
      <c r="E13" s="625">
        <f>SUMIF('MINI LOCO DATA APR - SEPT 2026'!$J$4:$J$422,$B13,'MINI LOCO DATA APR - SEPT 2026'!H$4:H$422)</f>
        <v>0</v>
      </c>
      <c r="F13" s="626">
        <f t="shared" si="0"/>
        <v>1</v>
      </c>
      <c r="G13" s="626">
        <f t="shared" si="1"/>
        <v>0</v>
      </c>
      <c r="Q13" s="72"/>
      <c r="W13" s="72"/>
    </row>
    <row r="14" ht="12.5" spans="1:27">
      <c r="B14" s="637" t="s">
        <v>509</v>
      </c>
      <c r="C14" s="638"/>
      <c r="D14" s="639"/>
      <c r="E14" s="640"/>
      <c r="Q14" s="72"/>
      <c r="W14" s="72"/>
    </row>
    <row r="15" ht="15.5" spans="1:27">
      <c r="A15" s="64"/>
      <c r="B15" s="641"/>
      <c r="C15" s="641"/>
      <c r="D15" s="641"/>
      <c r="E15" s="641"/>
      <c r="F15" s="642"/>
      <c r="G15" s="64"/>
      <c r="H15" s="64"/>
      <c r="I15" s="64"/>
      <c r="J15" s="64"/>
      <c r="K15" s="64"/>
      <c r="L15" s="64"/>
      <c r="M15" s="64"/>
      <c r="N15" s="64"/>
      <c r="O15" s="64"/>
      <c r="P15" s="64"/>
      <c r="Q15" s="142"/>
      <c r="R15" s="64"/>
      <c r="S15" s="64"/>
      <c r="T15" s="64"/>
      <c r="U15" s="64"/>
      <c r="V15" s="64"/>
      <c r="W15" s="142"/>
      <c r="X15" s="64"/>
      <c r="Y15" s="64"/>
      <c r="Z15" s="64"/>
      <c r="AA15" s="64"/>
    </row>
    <row r="16" ht="15.5" spans="1:27">
      <c r="B16" s="643" t="s">
        <v>21</v>
      </c>
      <c r="C16" s="643" t="s">
        <v>22</v>
      </c>
      <c r="D16" s="643" t="s">
        <v>23</v>
      </c>
      <c r="E16" s="643" t="s">
        <v>10</v>
      </c>
      <c r="F16" s="644" t="s">
        <v>24</v>
      </c>
      <c r="Q16" s="72"/>
      <c r="W16" s="72"/>
    </row>
    <row r="17" ht="15.5" spans="1:24">
      <c r="B17" s="624" t="s">
        <v>78</v>
      </c>
      <c r="C17" s="625">
        <v>95</v>
      </c>
      <c r="D17" s="625">
        <f>C17</f>
        <v>95</v>
      </c>
      <c r="E17" s="645">
        <f t="shared" ref="E17:E26" si="4">D17/$D$26</f>
        <v>0.536723163841808</v>
      </c>
      <c r="F17" s="645">
        <f t="shared" ref="F17:F26" si="5">C17/$D$26</f>
        <v>0.536723163841808</v>
      </c>
      <c r="Q17" s="72"/>
      <c r="W17" s="72"/>
    </row>
    <row r="18" ht="15.5" spans="1:24">
      <c r="B18" s="624" t="s">
        <v>510</v>
      </c>
      <c r="C18" s="625">
        <v>36</v>
      </c>
      <c r="D18" s="625">
        <f>C18+D17</f>
        <v>131</v>
      </c>
      <c r="E18" s="645">
        <f t="shared" si="4"/>
        <v>0.740112994350282</v>
      </c>
      <c r="F18" s="645">
        <f t="shared" si="5"/>
        <v>0.203389830508475</v>
      </c>
      <c r="Q18" s="72"/>
      <c r="W18" s="72"/>
    </row>
    <row r="19" ht="15.5" spans="1:24">
      <c r="B19" s="624" t="s">
        <v>511</v>
      </c>
      <c r="C19" s="625">
        <v>10</v>
      </c>
      <c r="D19" s="625">
        <f t="shared" ref="D19:D26" si="6">D18+C19</f>
        <v>141</v>
      </c>
      <c r="E19" s="645">
        <f t="shared" si="4"/>
        <v>0.796610169491525</v>
      </c>
      <c r="F19" s="645">
        <f t="shared" si="5"/>
        <v>0.0564971751412429</v>
      </c>
      <c r="Q19" s="72"/>
      <c r="W19" s="72"/>
    </row>
    <row r="20" ht="15.5" spans="1:24">
      <c r="A20" s="192"/>
      <c r="B20" s="624" t="s">
        <v>512</v>
      </c>
      <c r="C20" s="625">
        <v>8</v>
      </c>
      <c r="D20" s="625">
        <f t="shared" si="6"/>
        <v>149</v>
      </c>
      <c r="E20" s="645">
        <f t="shared" si="4"/>
        <v>0.84180790960452</v>
      </c>
      <c r="F20" s="645">
        <f t="shared" si="5"/>
        <v>0.0451977401129944</v>
      </c>
      <c r="Q20" s="72"/>
      <c r="W20" s="72"/>
    </row>
    <row r="21" ht="15.5" spans="1:24">
      <c r="A21" s="192"/>
      <c r="B21" s="624" t="s">
        <v>513</v>
      </c>
      <c r="C21" s="625">
        <v>6</v>
      </c>
      <c r="D21" s="625">
        <f t="shared" si="6"/>
        <v>155</v>
      </c>
      <c r="E21" s="645">
        <f t="shared" si="4"/>
        <v>0.875706214689266</v>
      </c>
      <c r="F21" s="645">
        <f t="shared" si="5"/>
        <v>0.0338983050847458</v>
      </c>
      <c r="Q21" s="72"/>
      <c r="W21" s="72"/>
    </row>
    <row r="22" ht="15.5" spans="1:24">
      <c r="A22" s="192"/>
      <c r="B22" s="624" t="s">
        <v>514</v>
      </c>
      <c r="C22" s="625">
        <v>6</v>
      </c>
      <c r="D22" s="625">
        <f t="shared" si="6"/>
        <v>161</v>
      </c>
      <c r="E22" s="645">
        <f t="shared" si="4"/>
        <v>0.909604519774011</v>
      </c>
      <c r="F22" s="645">
        <f t="shared" si="5"/>
        <v>0.0338983050847458</v>
      </c>
      <c r="Q22" s="72"/>
      <c r="W22" s="72"/>
    </row>
    <row r="23" ht="15.5" spans="1:24">
      <c r="A23" s="192"/>
      <c r="B23" s="624" t="s">
        <v>515</v>
      </c>
      <c r="C23" s="625">
        <v>5</v>
      </c>
      <c r="D23" s="625">
        <f t="shared" si="6"/>
        <v>166</v>
      </c>
      <c r="E23" s="645">
        <f t="shared" si="4"/>
        <v>0.937853107344633</v>
      </c>
      <c r="F23" s="645">
        <f t="shared" si="5"/>
        <v>0.0282485875706215</v>
      </c>
      <c r="Q23" s="72"/>
      <c r="W23" s="72"/>
    </row>
    <row r="24" ht="15.5" spans="1:24">
      <c r="A24" s="192"/>
      <c r="B24" s="624" t="s">
        <v>33</v>
      </c>
      <c r="C24" s="625">
        <v>5</v>
      </c>
      <c r="D24" s="625">
        <f t="shared" si="6"/>
        <v>171</v>
      </c>
      <c r="E24" s="645">
        <f t="shared" si="4"/>
        <v>0.966101694915254</v>
      </c>
      <c r="F24" s="645">
        <f t="shared" si="5"/>
        <v>0.0282485875706215</v>
      </c>
      <c r="Q24" s="72"/>
      <c r="W24" s="72"/>
    </row>
    <row r="25" ht="15.5" spans="1:24">
      <c r="A25" s="192"/>
      <c r="B25" s="624" t="s">
        <v>516</v>
      </c>
      <c r="C25" s="625">
        <v>4</v>
      </c>
      <c r="D25" s="625">
        <f t="shared" si="6"/>
        <v>175</v>
      </c>
      <c r="E25" s="645">
        <f t="shared" si="4"/>
        <v>0.988700564971751</v>
      </c>
      <c r="F25" s="645">
        <f t="shared" si="5"/>
        <v>0.0225988700564972</v>
      </c>
      <c r="Q25" s="72"/>
      <c r="W25" s="72"/>
    </row>
    <row r="26" ht="15.5" spans="1:24">
      <c r="A26" s="144"/>
      <c r="B26" s="624" t="s">
        <v>517</v>
      </c>
      <c r="C26" s="625">
        <v>2</v>
      </c>
      <c r="D26" s="625">
        <f t="shared" si="6"/>
        <v>177</v>
      </c>
      <c r="E26" s="645">
        <f t="shared" si="4"/>
        <v>1</v>
      </c>
      <c r="F26" s="645">
        <f t="shared" si="5"/>
        <v>0.0112994350282486</v>
      </c>
      <c r="G26" s="144"/>
      <c r="H26" s="64"/>
      <c r="P26" s="64"/>
      <c r="Q26" s="142"/>
      <c r="R26" s="64"/>
      <c r="S26" s="64"/>
      <c r="T26" s="64"/>
      <c r="U26" s="64"/>
      <c r="V26" s="64"/>
      <c r="W26" s="142"/>
      <c r="X26" s="64"/>
    </row>
    <row r="27" ht="12.5" spans="1:24">
      <c r="H27" s="192"/>
      <c r="Q27" s="72"/>
      <c r="W27" s="72"/>
    </row>
    <row r="28" ht="12.5" spans="1:24">
      <c r="B28" s="396"/>
      <c r="C28" s="636"/>
      <c r="H28" s="192"/>
      <c r="Q28" s="72"/>
      <c r="W28" s="72"/>
    </row>
    <row r="29" ht="12.5" spans="1:24">
      <c r="A29" s="177"/>
      <c r="B29" s="396"/>
      <c r="C29" s="636"/>
      <c r="H29" s="192"/>
      <c r="Q29" s="72"/>
      <c r="W29" s="72"/>
    </row>
    <row r="30" ht="12.5" spans="1:24">
      <c r="A30" s="177"/>
      <c r="B30" s="396"/>
      <c r="C30" s="636"/>
      <c r="I30" s="192"/>
      <c r="Q30" s="72"/>
      <c r="W30" s="72"/>
    </row>
    <row r="31" ht="12.5" spans="1:24">
      <c r="A31" s="177"/>
      <c r="B31" s="396"/>
      <c r="C31" s="636"/>
      <c r="L31" s="72"/>
      <c r="Q31" s="72"/>
      <c r="W31" s="72"/>
    </row>
    <row r="32" ht="12.5" spans="1:24">
      <c r="A32" s="177"/>
      <c r="B32" s="396"/>
      <c r="C32" s="636"/>
      <c r="L32" s="72"/>
      <c r="Q32" s="72"/>
      <c r="W32" s="72"/>
    </row>
    <row r="33" ht="12.5" spans="2:23">
      <c r="B33" s="396"/>
      <c r="C33" s="636"/>
      <c r="L33" s="72"/>
      <c r="Q33" s="72"/>
      <c r="W33" s="72"/>
    </row>
    <row r="34" ht="12.5" spans="2:23">
      <c r="B34" s="396"/>
      <c r="C34" s="636"/>
      <c r="Q34" s="72"/>
      <c r="W34" s="72"/>
    </row>
    <row r="35" ht="12.5" spans="2:23">
      <c r="B35" s="396"/>
      <c r="C35" s="636"/>
      <c r="Q35" s="72"/>
      <c r="W35" s="72"/>
    </row>
    <row r="36" ht="12.5" spans="2:23">
      <c r="Q36" s="72"/>
      <c r="W36" s="72"/>
    </row>
    <row r="37" ht="12.5" spans="2:23">
      <c r="Q37" s="72"/>
      <c r="W37" s="72"/>
    </row>
    <row r="38" ht="12.5" spans="2:23">
      <c r="Q38" s="72"/>
      <c r="W38" s="72"/>
    </row>
    <row r="39" ht="12.5" spans="2:23">
      <c r="Q39" s="72"/>
      <c r="W39" s="72"/>
    </row>
    <row r="40" ht="12.5" spans="2:23">
      <c r="Q40" s="72"/>
      <c r="W40" s="72"/>
    </row>
    <row r="41" ht="12.5" spans="2:23">
      <c r="Q41" s="72"/>
      <c r="W41" s="72"/>
    </row>
    <row r="42" ht="12.5" spans="2:23">
      <c r="Q42" s="72"/>
      <c r="W42" s="72"/>
    </row>
    <row r="43" ht="12.5" spans="2:23">
      <c r="L43" s="72"/>
      <c r="Q43" s="72"/>
      <c r="W43" s="72"/>
    </row>
    <row r="44" ht="12.5" spans="2:23">
      <c r="L44" s="72"/>
      <c r="Q44" s="72"/>
      <c r="W44" s="72"/>
    </row>
    <row r="45" ht="12.5" spans="2:23">
      <c r="L45" s="72"/>
      <c r="Q45" s="72"/>
      <c r="W45" s="72"/>
    </row>
    <row r="46" ht="12.5" spans="2:23">
      <c r="L46" s="72"/>
      <c r="Q46" s="72"/>
      <c r="W46" s="72"/>
    </row>
    <row r="47" ht="12.5" spans="2:23">
      <c r="L47" s="72"/>
      <c r="Q47" s="72"/>
      <c r="W47" s="72"/>
    </row>
    <row r="48" ht="12.5" spans="2:23">
      <c r="L48" s="72"/>
      <c r="Q48" s="72"/>
      <c r="W48" s="72"/>
    </row>
    <row r="49" ht="12.5" spans="5:23">
      <c r="L49" s="72"/>
      <c r="Q49" s="72"/>
      <c r="W49" s="72"/>
    </row>
    <row r="50" ht="12.5" spans="5:23">
      <c r="L50" s="72"/>
      <c r="Q50" s="72"/>
      <c r="W50" s="72"/>
    </row>
    <row r="51" ht="12.5" spans="5:23">
      <c r="E51" s="192"/>
      <c r="F51" s="72"/>
      <c r="L51" s="72"/>
      <c r="Q51" s="72"/>
      <c r="W51" s="72"/>
    </row>
    <row r="52" ht="12.5" spans="5:23">
      <c r="E52" s="192"/>
      <c r="F52" s="72"/>
      <c r="L52" s="72"/>
      <c r="Q52" s="72"/>
      <c r="W52" s="72"/>
    </row>
    <row r="53" ht="12.5" spans="5:23">
      <c r="E53" s="192"/>
      <c r="F53" s="72"/>
      <c r="L53" s="72"/>
      <c r="Q53" s="72"/>
      <c r="W53" s="72"/>
    </row>
    <row r="54" ht="12.5" spans="5:23">
      <c r="E54" s="192"/>
      <c r="F54" s="72"/>
      <c r="L54" s="72"/>
      <c r="Q54" s="72"/>
      <c r="W54" s="72"/>
    </row>
    <row r="55" ht="12.5" spans="5:23">
      <c r="E55" s="192"/>
      <c r="F55" s="72"/>
      <c r="L55" s="72"/>
      <c r="Q55" s="72"/>
      <c r="W55" s="72"/>
    </row>
    <row r="56" ht="12.5" spans="5:23">
      <c r="E56" s="192"/>
      <c r="F56" s="72"/>
      <c r="L56" s="72"/>
      <c r="Q56" s="72"/>
      <c r="W56" s="72"/>
    </row>
    <row r="57" ht="12.5" spans="5:23">
      <c r="E57" s="192"/>
      <c r="F57" s="72"/>
      <c r="L57" s="72"/>
      <c r="Q57" s="72"/>
      <c r="W57" s="72"/>
    </row>
    <row r="58" ht="12.5" spans="5:23">
      <c r="E58" s="192"/>
      <c r="F58" s="72"/>
      <c r="L58" s="72"/>
      <c r="Q58" s="72"/>
      <c r="W58" s="72"/>
    </row>
    <row r="59" ht="12.5" spans="5:23">
      <c r="E59" s="192"/>
      <c r="F59" s="72"/>
      <c r="L59" s="72"/>
      <c r="Q59" s="72"/>
      <c r="W59" s="72"/>
    </row>
    <row r="60" ht="12.5" spans="5:23">
      <c r="E60" s="192"/>
      <c r="F60" s="72"/>
      <c r="L60" s="72"/>
      <c r="Q60" s="72"/>
      <c r="W60" s="72"/>
    </row>
    <row r="61" ht="12.5" spans="5:23">
      <c r="E61" s="192"/>
      <c r="F61" s="72"/>
      <c r="L61" s="72"/>
      <c r="Q61" s="72"/>
      <c r="W61" s="72"/>
    </row>
    <row r="62" ht="12.5" spans="5:23">
      <c r="E62" s="192"/>
      <c r="F62" s="72"/>
      <c r="L62" s="72"/>
      <c r="Q62" s="72"/>
      <c r="W62" s="72"/>
    </row>
    <row r="63" ht="12.5" spans="5:23">
      <c r="E63" s="192"/>
      <c r="F63" s="72"/>
      <c r="L63" s="72"/>
      <c r="Q63" s="72"/>
      <c r="W63" s="72"/>
    </row>
    <row r="64" ht="12.5" spans="5:23">
      <c r="E64" s="192"/>
      <c r="F64" s="72"/>
      <c r="L64" s="72"/>
      <c r="Q64" s="72"/>
      <c r="W64" s="72"/>
    </row>
    <row r="65" ht="12.5" spans="5:23">
      <c r="E65" s="192"/>
      <c r="F65" s="72"/>
      <c r="L65" s="72"/>
      <c r="Q65" s="72"/>
      <c r="W65" s="72"/>
    </row>
    <row r="66" ht="12.5" spans="5:23">
      <c r="E66" s="192"/>
      <c r="F66" s="72"/>
      <c r="L66" s="72"/>
      <c r="Q66" s="72"/>
      <c r="W66" s="72"/>
    </row>
    <row r="67" ht="12.5" spans="5:23">
      <c r="E67" s="192"/>
      <c r="F67" s="72"/>
      <c r="L67" s="72"/>
      <c r="Q67" s="72"/>
      <c r="W67" s="72"/>
    </row>
    <row r="68" ht="12.5" spans="5:23">
      <c r="E68" s="192"/>
      <c r="F68" s="72"/>
      <c r="L68" s="72"/>
      <c r="Q68" s="72"/>
      <c r="W68" s="72"/>
    </row>
    <row r="69" ht="12.5" spans="5:23">
      <c r="E69" s="192"/>
      <c r="F69" s="72"/>
      <c r="L69" s="72"/>
      <c r="Q69" s="72"/>
      <c r="W69" s="72"/>
    </row>
    <row r="70" ht="12.5" spans="5:23">
      <c r="E70" s="192"/>
      <c r="F70" s="72"/>
      <c r="L70" s="72"/>
      <c r="Q70" s="72"/>
      <c r="W70" s="72"/>
    </row>
    <row r="71" ht="12.5" spans="5:23">
      <c r="E71" s="192"/>
      <c r="F71" s="72"/>
      <c r="L71" s="72"/>
      <c r="Q71" s="72"/>
      <c r="W71" s="72"/>
    </row>
    <row r="72" ht="12.5" spans="5:23">
      <c r="E72" s="192"/>
      <c r="F72" s="72"/>
      <c r="L72" s="72"/>
      <c r="Q72" s="72"/>
      <c r="W72" s="72"/>
    </row>
    <row r="73" ht="12.5" spans="5:23">
      <c r="E73" s="192"/>
      <c r="F73" s="72"/>
      <c r="L73" s="72"/>
      <c r="Q73" s="72"/>
      <c r="W73" s="72"/>
    </row>
    <row r="74" ht="12.5" spans="5:23">
      <c r="E74" s="192"/>
      <c r="F74" s="72"/>
      <c r="L74" s="72"/>
      <c r="Q74" s="72"/>
      <c r="W74" s="72"/>
    </row>
    <row r="75" ht="12.5" spans="5:23">
      <c r="E75" s="192"/>
      <c r="F75" s="72"/>
      <c r="L75" s="72"/>
      <c r="Q75" s="72"/>
      <c r="W75" s="72"/>
    </row>
    <row r="76" ht="12.5" spans="5:23">
      <c r="E76" s="192"/>
      <c r="F76" s="72"/>
      <c r="L76" s="72"/>
      <c r="Q76" s="72"/>
      <c r="W76" s="72"/>
    </row>
    <row r="77" ht="12.5" spans="5:23">
      <c r="E77" s="192"/>
      <c r="F77" s="72"/>
      <c r="L77" s="72"/>
      <c r="Q77" s="72"/>
      <c r="W77" s="72"/>
    </row>
    <row r="78" ht="12.5" spans="5:23">
      <c r="E78" s="192"/>
      <c r="F78" s="72"/>
      <c r="L78" s="72"/>
      <c r="Q78" s="72"/>
      <c r="W78" s="72"/>
    </row>
    <row r="79" ht="12.5" spans="5:23">
      <c r="E79" s="192"/>
      <c r="F79" s="72"/>
      <c r="L79" s="72"/>
      <c r="Q79" s="72"/>
      <c r="W79" s="72"/>
    </row>
    <row r="80" ht="12.5" spans="5:23">
      <c r="E80" s="192"/>
      <c r="F80" s="72"/>
      <c r="L80" s="72"/>
      <c r="Q80" s="72"/>
      <c r="W80" s="72"/>
    </row>
    <row r="81" ht="12.5" spans="5:23">
      <c r="E81" s="192"/>
      <c r="F81" s="72"/>
      <c r="L81" s="72"/>
      <c r="Q81" s="72"/>
      <c r="W81" s="72"/>
    </row>
    <row r="82" ht="12.5" spans="5:23">
      <c r="E82" s="192"/>
      <c r="F82" s="72"/>
      <c r="L82" s="72"/>
      <c r="Q82" s="72"/>
      <c r="W82" s="72"/>
    </row>
    <row r="83" ht="12.5" spans="5:23">
      <c r="E83" s="192"/>
      <c r="F83" s="72"/>
      <c r="L83" s="72"/>
      <c r="Q83" s="72"/>
      <c r="W83" s="72"/>
    </row>
    <row r="84" ht="12.5" spans="5:23">
      <c r="E84" s="192"/>
      <c r="F84" s="72"/>
      <c r="L84" s="72"/>
      <c r="Q84" s="72"/>
      <c r="W84" s="72"/>
    </row>
    <row r="85" ht="12.5" spans="5:23">
      <c r="E85" s="192"/>
      <c r="F85" s="72"/>
      <c r="L85" s="72"/>
      <c r="Q85" s="72"/>
      <c r="W85" s="72"/>
    </row>
    <row r="86" ht="12.5" spans="5:23">
      <c r="E86" s="192"/>
      <c r="F86" s="72"/>
      <c r="L86" s="72"/>
      <c r="Q86" s="72"/>
      <c r="W86" s="72"/>
    </row>
    <row r="87" ht="12.5" spans="5:23">
      <c r="E87" s="192"/>
      <c r="F87" s="72"/>
      <c r="L87" s="72"/>
      <c r="Q87" s="72"/>
      <c r="W87" s="72"/>
    </row>
    <row r="88" ht="12.5" spans="5:23">
      <c r="E88" s="192"/>
      <c r="F88" s="72"/>
      <c r="L88" s="72"/>
      <c r="Q88" s="72"/>
      <c r="W88" s="72"/>
    </row>
    <row r="89" ht="12.5" spans="5:23">
      <c r="E89" s="192"/>
      <c r="F89" s="72"/>
      <c r="L89" s="72"/>
      <c r="Q89" s="72"/>
      <c r="W89" s="72"/>
    </row>
    <row r="90" ht="12.5" spans="5:23">
      <c r="E90" s="192"/>
      <c r="F90" s="72"/>
      <c r="L90" s="72"/>
      <c r="Q90" s="72"/>
      <c r="W90" s="72"/>
    </row>
    <row r="91" ht="12.5" spans="5:23">
      <c r="E91" s="192"/>
      <c r="F91" s="72"/>
      <c r="L91" s="72"/>
      <c r="Q91" s="72"/>
      <c r="W91" s="72"/>
    </row>
    <row r="92" ht="12.5" spans="5:23">
      <c r="E92" s="192"/>
      <c r="F92" s="72"/>
      <c r="L92" s="72"/>
      <c r="Q92" s="72"/>
      <c r="W92" s="72"/>
    </row>
    <row r="93" ht="12.5" spans="5:23">
      <c r="E93" s="192"/>
      <c r="F93" s="72"/>
      <c r="L93" s="72"/>
      <c r="Q93" s="72"/>
      <c r="W93" s="72"/>
    </row>
    <row r="94" ht="12.5" spans="5:23">
      <c r="E94" s="192"/>
      <c r="F94" s="72"/>
      <c r="L94" s="72"/>
      <c r="Q94" s="72"/>
      <c r="W94" s="72"/>
    </row>
    <row r="95" ht="12.5" spans="5:23">
      <c r="E95" s="192"/>
      <c r="F95" s="72"/>
      <c r="L95" s="72"/>
      <c r="Q95" s="72"/>
      <c r="W95" s="72"/>
    </row>
    <row r="96" ht="12.5" spans="5:23">
      <c r="E96" s="192"/>
      <c r="F96" s="72"/>
      <c r="L96" s="72"/>
      <c r="Q96" s="72"/>
      <c r="W96" s="72"/>
    </row>
    <row r="97" ht="12.5" spans="5:23">
      <c r="E97" s="192"/>
      <c r="F97" s="72"/>
      <c r="L97" s="72"/>
      <c r="Q97" s="72"/>
      <c r="W97" s="72"/>
    </row>
    <row r="98" ht="12.5" spans="5:23">
      <c r="E98" s="192"/>
      <c r="F98" s="72"/>
      <c r="L98" s="72"/>
      <c r="Q98" s="72"/>
      <c r="W98" s="72"/>
    </row>
    <row r="99" ht="12.5" spans="5:23">
      <c r="E99" s="192"/>
      <c r="F99" s="72"/>
      <c r="L99" s="72"/>
      <c r="Q99" s="72"/>
      <c r="W99" s="72"/>
    </row>
    <row r="100" ht="12.5" spans="5:23">
      <c r="E100" s="192"/>
      <c r="F100" s="72"/>
      <c r="L100" s="72"/>
      <c r="Q100" s="72"/>
      <c r="W100" s="72"/>
    </row>
    <row r="101" ht="12.5" spans="5:23">
      <c r="E101" s="192"/>
      <c r="F101" s="72"/>
      <c r="L101" s="72"/>
      <c r="Q101" s="72"/>
      <c r="W101" s="72"/>
    </row>
    <row r="102" ht="12.5" spans="5:23">
      <c r="E102" s="192"/>
      <c r="F102" s="72"/>
      <c r="L102" s="72"/>
      <c r="Q102" s="72"/>
      <c r="W102" s="72"/>
    </row>
    <row r="103" ht="12.5" spans="5:23">
      <c r="E103" s="192"/>
      <c r="F103" s="72"/>
      <c r="L103" s="72"/>
      <c r="Q103" s="72"/>
      <c r="W103" s="72"/>
    </row>
    <row r="104" ht="12.5" spans="5:23">
      <c r="E104" s="192"/>
      <c r="F104" s="72"/>
      <c r="L104" s="72"/>
      <c r="Q104" s="72"/>
      <c r="W104" s="72"/>
    </row>
    <row r="105" ht="12.5" spans="5:23">
      <c r="E105" s="192"/>
      <c r="F105" s="72"/>
      <c r="L105" s="72"/>
      <c r="Q105" s="72"/>
      <c r="W105" s="72"/>
    </row>
    <row r="106" ht="12.5" spans="5:23">
      <c r="E106" s="192"/>
      <c r="F106" s="72"/>
      <c r="L106" s="72"/>
      <c r="Q106" s="72"/>
      <c r="W106" s="72"/>
    </row>
    <row r="107" ht="12.5" spans="5:23">
      <c r="E107" s="192"/>
      <c r="F107" s="72"/>
      <c r="L107" s="72"/>
      <c r="Q107" s="72"/>
      <c r="W107" s="72"/>
    </row>
    <row r="108" ht="12.5" spans="5:23">
      <c r="E108" s="192"/>
      <c r="F108" s="72"/>
      <c r="L108" s="72"/>
      <c r="Q108" s="72"/>
      <c r="W108" s="72"/>
    </row>
    <row r="109" ht="12.5" spans="5:23">
      <c r="E109" s="192"/>
      <c r="F109" s="72"/>
      <c r="L109" s="72"/>
      <c r="Q109" s="72"/>
      <c r="W109" s="72"/>
    </row>
    <row r="110" ht="12.5" spans="5:23">
      <c r="E110" s="192"/>
      <c r="F110" s="72"/>
      <c r="L110" s="72"/>
      <c r="Q110" s="72"/>
      <c r="W110" s="72"/>
    </row>
    <row r="111" ht="12.5" spans="5:23">
      <c r="E111" s="192"/>
      <c r="F111" s="72"/>
      <c r="L111" s="72"/>
      <c r="Q111" s="72"/>
      <c r="W111" s="72"/>
    </row>
    <row r="112" ht="12.5" spans="5:23">
      <c r="E112" s="192"/>
      <c r="F112" s="72"/>
      <c r="L112" s="72"/>
      <c r="Q112" s="72"/>
      <c r="W112" s="72"/>
    </row>
    <row r="113" ht="12.5" spans="5:23">
      <c r="E113" s="192"/>
      <c r="F113" s="72"/>
      <c r="L113" s="72"/>
      <c r="Q113" s="72"/>
      <c r="W113" s="72"/>
    </row>
    <row r="114" ht="12.5" spans="5:23">
      <c r="E114" s="192"/>
      <c r="F114" s="72"/>
      <c r="L114" s="72"/>
      <c r="Q114" s="72"/>
      <c r="W114" s="72"/>
    </row>
    <row r="115" ht="12.5" spans="5:23">
      <c r="E115" s="192"/>
      <c r="F115" s="72"/>
      <c r="L115" s="72"/>
      <c r="Q115" s="72"/>
      <c r="W115" s="72"/>
    </row>
    <row r="116" ht="12.5" spans="5:23">
      <c r="E116" s="192"/>
      <c r="F116" s="72"/>
      <c r="L116" s="72"/>
      <c r="Q116" s="72"/>
      <c r="W116" s="72"/>
    </row>
    <row r="117" ht="12.5" spans="5:23">
      <c r="E117" s="192"/>
      <c r="F117" s="72"/>
      <c r="L117" s="72"/>
      <c r="Q117" s="72"/>
      <c r="W117" s="72"/>
    </row>
    <row r="118" ht="12.5" spans="5:23">
      <c r="E118" s="192"/>
      <c r="F118" s="72"/>
      <c r="L118" s="72"/>
      <c r="Q118" s="72"/>
      <c r="W118" s="72"/>
    </row>
    <row r="119" ht="12.5" spans="5:23">
      <c r="E119" s="192"/>
      <c r="F119" s="72"/>
      <c r="L119" s="72"/>
      <c r="Q119" s="72"/>
      <c r="W119" s="72"/>
    </row>
    <row r="120" ht="12.5" spans="5:23">
      <c r="E120" s="192"/>
      <c r="F120" s="72"/>
      <c r="L120" s="72"/>
      <c r="Q120" s="72"/>
      <c r="W120" s="72"/>
    </row>
    <row r="121" ht="12.5" spans="5:23">
      <c r="E121" s="192"/>
      <c r="F121" s="72"/>
      <c r="L121" s="72"/>
      <c r="Q121" s="72"/>
      <c r="W121" s="72"/>
    </row>
    <row r="122" ht="12.5" spans="5:23">
      <c r="E122" s="192"/>
      <c r="F122" s="72"/>
      <c r="L122" s="72"/>
      <c r="Q122" s="72"/>
      <c r="W122" s="72"/>
    </row>
    <row r="123" ht="12.5" spans="5:23">
      <c r="E123" s="192"/>
      <c r="F123" s="72"/>
      <c r="L123" s="72"/>
      <c r="Q123" s="72"/>
      <c r="W123" s="72"/>
    </row>
    <row r="124" ht="12.5" spans="5:23">
      <c r="E124" s="192"/>
      <c r="F124" s="72"/>
      <c r="L124" s="72"/>
      <c r="Q124" s="72"/>
      <c r="W124" s="72"/>
    </row>
    <row r="125" ht="12.5" spans="5:23">
      <c r="E125" s="192"/>
      <c r="F125" s="72"/>
      <c r="L125" s="72"/>
      <c r="Q125" s="72"/>
      <c r="W125" s="72"/>
    </row>
    <row r="126" ht="12.5" spans="5:23">
      <c r="E126" s="192"/>
      <c r="F126" s="72"/>
      <c r="L126" s="72"/>
      <c r="Q126" s="72"/>
      <c r="W126" s="72"/>
    </row>
    <row r="127" ht="12.5" spans="5:23">
      <c r="E127" s="192"/>
      <c r="F127" s="72"/>
      <c r="L127" s="72"/>
      <c r="Q127" s="72"/>
      <c r="W127" s="72"/>
    </row>
    <row r="128" ht="12.5" spans="5:23">
      <c r="E128" s="192"/>
      <c r="F128" s="72"/>
      <c r="L128" s="72"/>
      <c r="Q128" s="72"/>
      <c r="W128" s="72"/>
    </row>
    <row r="129" ht="12.5" spans="5:23">
      <c r="E129" s="192"/>
      <c r="F129" s="72"/>
      <c r="L129" s="72"/>
      <c r="Q129" s="72"/>
      <c r="W129" s="72"/>
    </row>
    <row r="130" ht="12.5" spans="5:23">
      <c r="E130" s="192"/>
      <c r="F130" s="72"/>
      <c r="L130" s="72"/>
      <c r="Q130" s="72"/>
      <c r="W130" s="72"/>
    </row>
    <row r="131" ht="12.5" spans="5:23">
      <c r="E131" s="192"/>
      <c r="F131" s="72"/>
      <c r="L131" s="72"/>
      <c r="Q131" s="72"/>
      <c r="W131" s="72"/>
    </row>
    <row r="132" ht="12.5" spans="5:23">
      <c r="E132" s="192"/>
      <c r="F132" s="72"/>
      <c r="L132" s="72"/>
      <c r="Q132" s="72"/>
      <c r="W132" s="72"/>
    </row>
    <row r="133" ht="12.5" spans="5:23">
      <c r="E133" s="192"/>
      <c r="F133" s="72"/>
      <c r="L133" s="72"/>
      <c r="Q133" s="72"/>
      <c r="W133" s="72"/>
    </row>
    <row r="134" ht="12.5" spans="5:23">
      <c r="E134" s="192"/>
      <c r="F134" s="72"/>
      <c r="L134" s="72"/>
      <c r="Q134" s="72"/>
      <c r="W134" s="72"/>
    </row>
    <row r="135" ht="12.5" spans="5:23">
      <c r="E135" s="192"/>
      <c r="F135" s="72"/>
      <c r="L135" s="72"/>
      <c r="Q135" s="72"/>
      <c r="W135" s="72"/>
    </row>
    <row r="136" ht="12.5" spans="5:23">
      <c r="E136" s="192"/>
      <c r="F136" s="72"/>
      <c r="L136" s="72"/>
      <c r="Q136" s="72"/>
      <c r="W136" s="72"/>
    </row>
    <row r="137" ht="12.5" spans="5:23">
      <c r="E137" s="192"/>
      <c r="F137" s="72"/>
      <c r="L137" s="72"/>
      <c r="Q137" s="72"/>
      <c r="W137" s="72"/>
    </row>
    <row r="138" ht="12.5" spans="5:23">
      <c r="E138" s="192"/>
      <c r="F138" s="72"/>
      <c r="L138" s="72"/>
      <c r="Q138" s="72"/>
      <c r="W138" s="72"/>
    </row>
    <row r="139" ht="12.5" spans="5:23">
      <c r="E139" s="192"/>
      <c r="F139" s="72"/>
      <c r="L139" s="72"/>
      <c r="Q139" s="72"/>
      <c r="W139" s="72"/>
    </row>
    <row r="140" ht="12.5" spans="5:23">
      <c r="E140" s="192"/>
      <c r="F140" s="72"/>
      <c r="L140" s="72"/>
      <c r="Q140" s="72"/>
      <c r="W140" s="72"/>
    </row>
    <row r="141" ht="12.5" spans="5:23">
      <c r="E141" s="192"/>
      <c r="F141" s="72"/>
      <c r="L141" s="72"/>
      <c r="Q141" s="72"/>
      <c r="W141" s="72"/>
    </row>
    <row r="142" ht="12.5" spans="5:23">
      <c r="E142" s="192"/>
      <c r="F142" s="72"/>
      <c r="L142" s="72"/>
      <c r="Q142" s="72"/>
      <c r="W142" s="72"/>
    </row>
    <row r="143" ht="12.5" spans="5:23">
      <c r="E143" s="192"/>
      <c r="F143" s="72"/>
      <c r="L143" s="72"/>
      <c r="Q143" s="72"/>
      <c r="W143" s="72"/>
    </row>
    <row r="144" ht="12.5" spans="5:23">
      <c r="E144" s="192"/>
      <c r="F144" s="72"/>
      <c r="L144" s="72"/>
      <c r="Q144" s="72"/>
      <c r="W144" s="72"/>
    </row>
    <row r="145" ht="12.5" spans="5:23">
      <c r="E145" s="192"/>
      <c r="F145" s="72"/>
      <c r="L145" s="72"/>
      <c r="Q145" s="72"/>
      <c r="W145" s="72"/>
    </row>
    <row r="146" ht="12.5" spans="5:23">
      <c r="E146" s="192"/>
      <c r="F146" s="72"/>
      <c r="L146" s="72"/>
      <c r="Q146" s="72"/>
      <c r="W146" s="72"/>
    </row>
    <row r="147" ht="12.5" spans="5:23">
      <c r="E147" s="192"/>
      <c r="F147" s="72"/>
      <c r="L147" s="72"/>
      <c r="Q147" s="72"/>
      <c r="W147" s="72"/>
    </row>
    <row r="148" ht="12.5" spans="5:23">
      <c r="E148" s="192"/>
      <c r="F148" s="72"/>
      <c r="L148" s="72"/>
      <c r="Q148" s="72"/>
      <c r="W148" s="72"/>
    </row>
    <row r="149" ht="12.5" spans="5:23">
      <c r="E149" s="192"/>
      <c r="F149" s="72"/>
      <c r="L149" s="72"/>
      <c r="Q149" s="72"/>
      <c r="W149" s="72"/>
    </row>
    <row r="150" ht="12.5" spans="5:23">
      <c r="E150" s="192"/>
      <c r="F150" s="72"/>
      <c r="L150" s="72"/>
      <c r="Q150" s="72"/>
      <c r="W150" s="72"/>
    </row>
    <row r="151" ht="12.5" spans="5:23">
      <c r="E151" s="192"/>
      <c r="F151" s="72"/>
      <c r="L151" s="72"/>
      <c r="Q151" s="72"/>
      <c r="W151" s="72"/>
    </row>
    <row r="152" ht="12.5" spans="5:23">
      <c r="E152" s="192"/>
      <c r="F152" s="72"/>
      <c r="L152" s="72"/>
      <c r="Q152" s="72"/>
      <c r="W152" s="72"/>
    </row>
    <row r="153" ht="12.5" spans="5:23">
      <c r="E153" s="192"/>
      <c r="F153" s="72"/>
      <c r="L153" s="72"/>
      <c r="Q153" s="72"/>
      <c r="W153" s="72"/>
    </row>
    <row r="154" ht="12.5" spans="5:23">
      <c r="E154" s="192"/>
      <c r="F154" s="72"/>
      <c r="L154" s="72"/>
      <c r="Q154" s="72"/>
      <c r="W154" s="72"/>
    </row>
    <row r="155" ht="12.5" spans="5:23">
      <c r="E155" s="192"/>
      <c r="F155" s="72"/>
      <c r="L155" s="72"/>
      <c r="Q155" s="72"/>
      <c r="W155" s="72"/>
    </row>
    <row r="156" ht="12.5" spans="5:23">
      <c r="E156" s="192"/>
      <c r="F156" s="72"/>
      <c r="L156" s="72"/>
      <c r="Q156" s="72"/>
      <c r="W156" s="72"/>
    </row>
    <row r="157" ht="12.5" spans="5:23">
      <c r="E157" s="192"/>
      <c r="F157" s="72"/>
      <c r="L157" s="72"/>
      <c r="Q157" s="72"/>
      <c r="W157" s="72"/>
    </row>
    <row r="158" ht="12.5" spans="5:23">
      <c r="E158" s="192"/>
      <c r="F158" s="72"/>
      <c r="L158" s="72"/>
      <c r="Q158" s="72"/>
      <c r="W158" s="72"/>
    </row>
    <row r="159" ht="12.5" spans="5:23">
      <c r="E159" s="192"/>
      <c r="F159" s="72"/>
      <c r="L159" s="72"/>
      <c r="Q159" s="72"/>
      <c r="W159" s="72"/>
    </row>
    <row r="160" ht="12.5" spans="5:23">
      <c r="E160" s="192"/>
      <c r="F160" s="72"/>
      <c r="L160" s="72"/>
      <c r="Q160" s="72"/>
      <c r="W160" s="72"/>
    </row>
    <row r="161" ht="12.5" spans="5:23">
      <c r="E161" s="192"/>
      <c r="F161" s="72"/>
      <c r="L161" s="72"/>
      <c r="Q161" s="72"/>
      <c r="W161" s="72"/>
    </row>
    <row r="162" ht="12.5" spans="5:23">
      <c r="E162" s="192"/>
      <c r="F162" s="72"/>
      <c r="L162" s="72"/>
      <c r="Q162" s="72"/>
      <c r="W162" s="72"/>
    </row>
    <row r="163" ht="12.5" spans="5:23">
      <c r="E163" s="192"/>
      <c r="F163" s="72"/>
      <c r="L163" s="72"/>
      <c r="Q163" s="72"/>
      <c r="W163" s="72"/>
    </row>
    <row r="164" ht="12.5" spans="5:23">
      <c r="E164" s="192"/>
      <c r="F164" s="72"/>
      <c r="L164" s="72"/>
      <c r="Q164" s="72"/>
      <c r="W164" s="72"/>
    </row>
    <row r="165" ht="12.5" spans="5:23">
      <c r="E165" s="192"/>
      <c r="F165" s="72"/>
      <c r="L165" s="72"/>
      <c r="Q165" s="72"/>
      <c r="W165" s="72"/>
    </row>
    <row r="166" ht="12.5" spans="5:23">
      <c r="E166" s="192"/>
      <c r="F166" s="72"/>
      <c r="L166" s="72"/>
      <c r="Q166" s="72"/>
      <c r="W166" s="72"/>
    </row>
    <row r="167" ht="12.5" spans="5:23">
      <c r="E167" s="192"/>
      <c r="F167" s="72"/>
      <c r="L167" s="72"/>
      <c r="Q167" s="72"/>
      <c r="W167" s="72"/>
    </row>
    <row r="168" ht="12.5" spans="5:23">
      <c r="E168" s="192"/>
      <c r="F168" s="72"/>
      <c r="L168" s="72"/>
      <c r="Q168" s="72"/>
      <c r="W168" s="72"/>
    </row>
    <row r="169" ht="12.5" spans="5:23">
      <c r="E169" s="192"/>
      <c r="F169" s="72"/>
      <c r="L169" s="72"/>
      <c r="Q169" s="72"/>
      <c r="W169" s="72"/>
    </row>
    <row r="170" ht="12.5" spans="5:23">
      <c r="E170" s="192"/>
      <c r="F170" s="72"/>
      <c r="L170" s="72"/>
      <c r="Q170" s="72"/>
      <c r="W170" s="72"/>
    </row>
    <row r="171" ht="12.5" spans="5:23">
      <c r="E171" s="192"/>
      <c r="F171" s="72"/>
      <c r="L171" s="72"/>
      <c r="Q171" s="72"/>
      <c r="W171" s="72"/>
    </row>
    <row r="172" ht="12.5" spans="5:23">
      <c r="E172" s="192"/>
      <c r="F172" s="72"/>
      <c r="L172" s="72"/>
      <c r="Q172" s="72"/>
      <c r="W172" s="72"/>
    </row>
    <row r="173" ht="12.5" spans="5:23">
      <c r="E173" s="192"/>
      <c r="F173" s="72"/>
      <c r="L173" s="72"/>
      <c r="Q173" s="72"/>
      <c r="W173" s="72"/>
    </row>
    <row r="174" ht="12.5" spans="5:23">
      <c r="E174" s="192"/>
      <c r="F174" s="72"/>
      <c r="L174" s="72"/>
      <c r="Q174" s="72"/>
      <c r="W174" s="72"/>
    </row>
    <row r="175" ht="12.5" spans="5:23">
      <c r="E175" s="192"/>
      <c r="F175" s="72"/>
      <c r="L175" s="72"/>
      <c r="Q175" s="72"/>
      <c r="W175" s="72"/>
    </row>
    <row r="176" ht="12.5" spans="5:23">
      <c r="E176" s="192"/>
      <c r="F176" s="72"/>
      <c r="L176" s="72"/>
      <c r="Q176" s="72"/>
      <c r="W176" s="72"/>
    </row>
    <row r="177" ht="12.5" spans="5:23">
      <c r="E177" s="192"/>
      <c r="F177" s="72"/>
      <c r="L177" s="72"/>
      <c r="Q177" s="72"/>
      <c r="W177" s="72"/>
    </row>
    <row r="178" ht="12.5" spans="5:23">
      <c r="E178" s="192"/>
      <c r="F178" s="72"/>
      <c r="L178" s="72"/>
      <c r="Q178" s="72"/>
      <c r="W178" s="72"/>
    </row>
    <row r="179" ht="12.5" spans="5:23">
      <c r="E179" s="192"/>
      <c r="F179" s="72"/>
      <c r="L179" s="72"/>
      <c r="Q179" s="72"/>
      <c r="W179" s="72"/>
    </row>
    <row r="180" ht="12.5" spans="5:23">
      <c r="E180" s="192"/>
      <c r="F180" s="72"/>
      <c r="L180" s="72"/>
      <c r="Q180" s="72"/>
      <c r="W180" s="72"/>
    </row>
    <row r="181" ht="12.5" spans="5:23">
      <c r="E181" s="192"/>
      <c r="F181" s="72"/>
      <c r="L181" s="72"/>
      <c r="Q181" s="72"/>
      <c r="W181" s="72"/>
    </row>
    <row r="182" ht="12.5" spans="5:23">
      <c r="E182" s="192"/>
      <c r="F182" s="72"/>
      <c r="L182" s="72"/>
      <c r="Q182" s="72"/>
      <c r="W182" s="72"/>
    </row>
    <row r="183" ht="12.5" spans="5:23">
      <c r="E183" s="192"/>
      <c r="F183" s="72"/>
      <c r="L183" s="72"/>
      <c r="Q183" s="72"/>
      <c r="W183" s="72"/>
    </row>
    <row r="184" ht="12.5" spans="5:23">
      <c r="E184" s="192"/>
      <c r="F184" s="72"/>
      <c r="L184" s="72"/>
      <c r="Q184" s="72"/>
      <c r="W184" s="72"/>
    </row>
    <row r="185" ht="12.5" spans="5:23">
      <c r="E185" s="192"/>
      <c r="F185" s="72"/>
      <c r="L185" s="72"/>
      <c r="Q185" s="72"/>
      <c r="W185" s="72"/>
    </row>
    <row r="186" ht="12.5" spans="5:23">
      <c r="E186" s="192"/>
      <c r="F186" s="72"/>
      <c r="L186" s="72"/>
      <c r="Q186" s="72"/>
      <c r="W186" s="72"/>
    </row>
    <row r="187" ht="12.5" spans="5:23">
      <c r="E187" s="192"/>
      <c r="F187" s="72"/>
      <c r="L187" s="72"/>
      <c r="Q187" s="72"/>
      <c r="W187" s="72"/>
    </row>
    <row r="188" ht="12.5" spans="5:23">
      <c r="E188" s="192"/>
      <c r="F188" s="72"/>
      <c r="L188" s="72"/>
      <c r="Q188" s="72"/>
      <c r="W188" s="72"/>
    </row>
    <row r="189" ht="12.5" spans="5:23">
      <c r="E189" s="192"/>
      <c r="F189" s="72"/>
      <c r="L189" s="72"/>
      <c r="Q189" s="72"/>
      <c r="W189" s="72"/>
    </row>
    <row r="190" ht="12.5" spans="5:23">
      <c r="E190" s="192"/>
      <c r="F190" s="72"/>
      <c r="L190" s="72"/>
      <c r="Q190" s="72"/>
      <c r="W190" s="72"/>
    </row>
    <row r="191" ht="12.5" spans="5:23">
      <c r="E191" s="192"/>
      <c r="F191" s="72"/>
      <c r="L191" s="72"/>
      <c r="Q191" s="72"/>
      <c r="W191" s="72"/>
    </row>
    <row r="192" ht="12.5" spans="5:23">
      <c r="E192" s="192"/>
      <c r="F192" s="72"/>
      <c r="L192" s="72"/>
      <c r="Q192" s="72"/>
      <c r="W192" s="72"/>
    </row>
    <row r="193" ht="12.5" spans="5:23">
      <c r="E193" s="192"/>
      <c r="F193" s="72"/>
      <c r="L193" s="72"/>
      <c r="Q193" s="72"/>
      <c r="W193" s="72"/>
    </row>
    <row r="194" ht="12.5" spans="5:23">
      <c r="E194" s="192"/>
      <c r="F194" s="72"/>
      <c r="L194" s="72"/>
      <c r="Q194" s="72"/>
      <c r="W194" s="72"/>
    </row>
    <row r="195" ht="12.5" spans="5:23">
      <c r="E195" s="192"/>
      <c r="F195" s="72"/>
      <c r="L195" s="72"/>
      <c r="Q195" s="72"/>
      <c r="W195" s="72"/>
    </row>
    <row r="196" ht="12.5" spans="5:23">
      <c r="E196" s="192"/>
      <c r="F196" s="72"/>
      <c r="L196" s="72"/>
      <c r="Q196" s="72"/>
      <c r="W196" s="72"/>
    </row>
    <row r="197" ht="12.5" spans="5:23">
      <c r="E197" s="192"/>
      <c r="F197" s="72"/>
      <c r="L197" s="72"/>
      <c r="Q197" s="72"/>
      <c r="W197" s="72"/>
    </row>
    <row r="198" ht="12.5" spans="5:23">
      <c r="E198" s="192"/>
      <c r="F198" s="72"/>
      <c r="L198" s="72"/>
      <c r="Q198" s="72"/>
      <c r="W198" s="72"/>
    </row>
    <row r="199" ht="12.5" spans="5:23">
      <c r="E199" s="192"/>
      <c r="F199" s="72"/>
      <c r="L199" s="72"/>
      <c r="Q199" s="72"/>
      <c r="W199" s="72"/>
    </row>
    <row r="200" ht="12.5" spans="5:23">
      <c r="E200" s="192"/>
      <c r="F200" s="72"/>
      <c r="L200" s="72"/>
      <c r="Q200" s="72"/>
      <c r="W200" s="72"/>
    </row>
    <row r="201" ht="12.5" spans="5:23">
      <c r="E201" s="192"/>
      <c r="F201" s="72"/>
      <c r="L201" s="72"/>
      <c r="Q201" s="72"/>
      <c r="W201" s="72"/>
    </row>
    <row r="202" ht="12.5" spans="5:23">
      <c r="E202" s="192"/>
      <c r="F202" s="72"/>
      <c r="L202" s="72"/>
      <c r="Q202" s="72"/>
      <c r="W202" s="72"/>
    </row>
    <row r="203" ht="12.5" spans="5:23">
      <c r="E203" s="192"/>
      <c r="F203" s="72"/>
      <c r="L203" s="72"/>
      <c r="Q203" s="72"/>
      <c r="W203" s="72"/>
    </row>
    <row r="204" ht="12.5" spans="5:23">
      <c r="E204" s="192"/>
      <c r="F204" s="72"/>
      <c r="L204" s="72"/>
      <c r="Q204" s="72"/>
      <c r="W204" s="72"/>
    </row>
    <row r="205" ht="12.5" spans="5:23">
      <c r="E205" s="192"/>
      <c r="F205" s="72"/>
      <c r="L205" s="72"/>
      <c r="Q205" s="72"/>
      <c r="W205" s="72"/>
    </row>
    <row r="206" ht="12.5" spans="5:23">
      <c r="E206" s="192"/>
      <c r="F206" s="72"/>
      <c r="L206" s="72"/>
      <c r="Q206" s="72"/>
      <c r="W206" s="72"/>
    </row>
    <row r="207" ht="12.5" spans="5:23">
      <c r="E207" s="192"/>
      <c r="F207" s="72"/>
      <c r="L207" s="72"/>
      <c r="Q207" s="72"/>
      <c r="W207" s="72"/>
    </row>
    <row r="208" ht="12.5" spans="5:23">
      <c r="E208" s="192"/>
      <c r="F208" s="72"/>
      <c r="L208" s="72"/>
      <c r="Q208" s="72"/>
      <c r="W208" s="72"/>
    </row>
    <row r="209" ht="12.5" spans="5:23">
      <c r="E209" s="192"/>
      <c r="F209" s="72"/>
      <c r="L209" s="72"/>
      <c r="Q209" s="72"/>
      <c r="W209" s="72"/>
    </row>
    <row r="210" ht="12.5" spans="5:23">
      <c r="E210" s="192"/>
      <c r="F210" s="72"/>
      <c r="L210" s="72"/>
      <c r="Q210" s="72"/>
      <c r="W210" s="72"/>
    </row>
    <row r="211" ht="12.5" spans="5:23">
      <c r="E211" s="192"/>
      <c r="F211" s="72"/>
      <c r="L211" s="72"/>
      <c r="Q211" s="72"/>
      <c r="W211" s="72"/>
    </row>
    <row r="212" ht="12.5" spans="5:23">
      <c r="E212" s="192"/>
      <c r="F212" s="72"/>
      <c r="L212" s="72"/>
      <c r="Q212" s="72"/>
      <c r="W212" s="72"/>
    </row>
    <row r="213" ht="12.5" spans="5:23">
      <c r="E213" s="192"/>
      <c r="F213" s="72"/>
      <c r="L213" s="72"/>
      <c r="Q213" s="72"/>
      <c r="W213" s="72"/>
    </row>
    <row r="214" ht="12.5" spans="5:23">
      <c r="E214" s="192"/>
      <c r="F214" s="72"/>
      <c r="L214" s="72"/>
      <c r="Q214" s="72"/>
      <c r="W214" s="72"/>
    </row>
    <row r="215" ht="12.5" spans="5:23">
      <c r="E215" s="192"/>
      <c r="F215" s="72"/>
      <c r="L215" s="72"/>
      <c r="Q215" s="72"/>
      <c r="W215" s="72"/>
    </row>
    <row r="216" ht="12.5" spans="5:23">
      <c r="E216" s="192"/>
      <c r="F216" s="72"/>
      <c r="L216" s="72"/>
      <c r="Q216" s="72"/>
      <c r="W216" s="72"/>
    </row>
    <row r="217" ht="12.5" spans="5:23">
      <c r="E217" s="192"/>
      <c r="F217" s="72"/>
      <c r="L217" s="72"/>
      <c r="Q217" s="72"/>
      <c r="W217" s="72"/>
    </row>
    <row r="218" ht="12.5" spans="5:23">
      <c r="E218" s="192"/>
      <c r="F218" s="72"/>
      <c r="L218" s="72"/>
      <c r="Q218" s="72"/>
      <c r="W218" s="72"/>
    </row>
    <row r="219" ht="12.5" spans="5:23">
      <c r="E219" s="192"/>
      <c r="F219" s="72"/>
      <c r="L219" s="72"/>
      <c r="Q219" s="72"/>
      <c r="W219" s="72"/>
    </row>
    <row r="220" ht="12.5" spans="5:23">
      <c r="E220" s="192"/>
      <c r="F220" s="72"/>
      <c r="L220" s="72"/>
      <c r="Q220" s="72"/>
      <c r="W220" s="72"/>
    </row>
    <row r="221" ht="12.5" spans="5:23">
      <c r="E221" s="192"/>
      <c r="F221" s="72"/>
      <c r="L221" s="72"/>
      <c r="Q221" s="72"/>
      <c r="W221" s="72"/>
    </row>
    <row r="222" ht="12.5" spans="5:23">
      <c r="E222" s="192"/>
      <c r="F222" s="72"/>
      <c r="L222" s="72"/>
      <c r="Q222" s="72"/>
      <c r="W222" s="72"/>
    </row>
    <row r="223" ht="12.5" spans="5:23">
      <c r="E223" s="192"/>
      <c r="F223" s="72"/>
      <c r="L223" s="72"/>
      <c r="Q223" s="72"/>
      <c r="W223" s="72"/>
    </row>
    <row r="224" ht="12.5" spans="5:23">
      <c r="E224" s="192"/>
      <c r="F224" s="72"/>
      <c r="L224" s="72"/>
      <c r="Q224" s="72"/>
      <c r="W224" s="72"/>
    </row>
    <row r="225" ht="12.5" spans="5:23">
      <c r="E225" s="192"/>
      <c r="F225" s="72"/>
      <c r="L225" s="72"/>
      <c r="Q225" s="72"/>
      <c r="W225" s="72"/>
    </row>
    <row r="226" ht="12.5" spans="5:23">
      <c r="E226" s="192"/>
      <c r="F226" s="72"/>
      <c r="L226" s="72"/>
      <c r="Q226" s="72"/>
      <c r="W226" s="72"/>
    </row>
    <row r="227" ht="12.5" spans="5:23">
      <c r="E227" s="192"/>
      <c r="F227" s="72"/>
      <c r="L227" s="72"/>
      <c r="Q227" s="72"/>
      <c r="W227" s="72"/>
    </row>
    <row r="228" ht="12.5" spans="5:23">
      <c r="E228" s="192"/>
      <c r="F228" s="72"/>
      <c r="L228" s="72"/>
      <c r="Q228" s="72"/>
      <c r="W228" s="72"/>
    </row>
    <row r="229" ht="12.5" spans="5:23">
      <c r="E229" s="192"/>
      <c r="F229" s="72"/>
      <c r="L229" s="72"/>
      <c r="Q229" s="72"/>
      <c r="W229" s="72"/>
    </row>
    <row r="230" ht="12.5" spans="5:23">
      <c r="E230" s="192"/>
      <c r="F230" s="72"/>
      <c r="L230" s="72"/>
      <c r="Q230" s="72"/>
      <c r="W230" s="72"/>
    </row>
    <row r="231" ht="12.5" spans="5:23">
      <c r="E231" s="192"/>
      <c r="F231" s="72"/>
      <c r="L231" s="72"/>
      <c r="Q231" s="72"/>
      <c r="W231" s="72"/>
    </row>
    <row r="232" ht="12.5" spans="5:23">
      <c r="E232" s="192"/>
      <c r="F232" s="72"/>
      <c r="L232" s="72"/>
      <c r="Q232" s="72"/>
      <c r="W232" s="72"/>
    </row>
    <row r="233" ht="12.5" spans="5:23">
      <c r="E233" s="192"/>
      <c r="F233" s="72"/>
      <c r="L233" s="72"/>
      <c r="Q233" s="72"/>
      <c r="W233" s="72"/>
    </row>
    <row r="234" ht="12.5" spans="5:23">
      <c r="E234" s="192"/>
      <c r="F234" s="72"/>
      <c r="L234" s="72"/>
      <c r="Q234" s="72"/>
      <c r="W234" s="72"/>
    </row>
    <row r="235" ht="12.5" spans="5:23">
      <c r="E235" s="192"/>
      <c r="F235" s="72"/>
      <c r="L235" s="72"/>
      <c r="Q235" s="72"/>
      <c r="W235" s="72"/>
    </row>
    <row r="236" ht="12.5" spans="5:23">
      <c r="E236" s="192"/>
      <c r="F236" s="72"/>
      <c r="L236" s="72"/>
      <c r="Q236" s="72"/>
      <c r="W236" s="72"/>
    </row>
    <row r="237" ht="12.5" spans="5:23">
      <c r="E237" s="192"/>
      <c r="F237" s="72"/>
      <c r="L237" s="72"/>
      <c r="Q237" s="72"/>
      <c r="W237" s="72"/>
    </row>
    <row r="238" ht="12.5" spans="5:23">
      <c r="E238" s="192"/>
      <c r="F238" s="72"/>
      <c r="L238" s="72"/>
      <c r="Q238" s="72"/>
      <c r="W238" s="72"/>
    </row>
    <row r="239" ht="12.5" spans="5:23">
      <c r="E239" s="192"/>
      <c r="F239" s="72"/>
      <c r="L239" s="72"/>
      <c r="Q239" s="72"/>
      <c r="W239" s="72"/>
    </row>
    <row r="240" ht="12.5" spans="5:23">
      <c r="E240" s="192"/>
      <c r="F240" s="72"/>
      <c r="L240" s="72"/>
      <c r="Q240" s="72"/>
      <c r="W240" s="72"/>
    </row>
    <row r="241" ht="12.5" spans="5:23">
      <c r="E241" s="192"/>
      <c r="F241" s="72"/>
      <c r="L241" s="72"/>
      <c r="Q241" s="72"/>
      <c r="W241" s="72"/>
    </row>
    <row r="242" ht="12.5" spans="5:23">
      <c r="E242" s="192"/>
      <c r="F242" s="72"/>
      <c r="L242" s="72"/>
      <c r="Q242" s="72"/>
      <c r="W242" s="72"/>
    </row>
    <row r="243" ht="12.5" spans="5:23">
      <c r="E243" s="192"/>
      <c r="F243" s="72"/>
      <c r="L243" s="72"/>
      <c r="Q243" s="72"/>
      <c r="W243" s="72"/>
    </row>
    <row r="244" ht="12.5" spans="5:23">
      <c r="E244" s="192"/>
      <c r="F244" s="72"/>
      <c r="L244" s="72"/>
      <c r="Q244" s="72"/>
      <c r="W244" s="72"/>
    </row>
    <row r="245" ht="12.5" spans="5:23">
      <c r="E245" s="192"/>
      <c r="F245" s="72"/>
      <c r="L245" s="72"/>
      <c r="Q245" s="72"/>
      <c r="W245" s="72"/>
    </row>
    <row r="246" ht="12.5" spans="5:23">
      <c r="E246" s="192"/>
      <c r="F246" s="72"/>
      <c r="L246" s="72"/>
      <c r="Q246" s="72"/>
      <c r="W246" s="72"/>
    </row>
    <row r="247" ht="12.5" spans="5:23">
      <c r="E247" s="192"/>
      <c r="F247" s="72"/>
      <c r="L247" s="72"/>
      <c r="Q247" s="72"/>
      <c r="W247" s="72"/>
    </row>
    <row r="248" ht="12.5" spans="5:23">
      <c r="E248" s="192"/>
      <c r="F248" s="72"/>
      <c r="L248" s="72"/>
      <c r="Q248" s="72"/>
      <c r="W248" s="72"/>
    </row>
    <row r="249" ht="12.5" spans="5:23">
      <c r="E249" s="192"/>
      <c r="F249" s="72"/>
      <c r="L249" s="72"/>
      <c r="Q249" s="72"/>
      <c r="W249" s="72"/>
    </row>
    <row r="250" ht="12.5" spans="5:23">
      <c r="E250" s="192"/>
      <c r="F250" s="72"/>
      <c r="L250" s="72"/>
      <c r="Q250" s="72"/>
      <c r="W250" s="72"/>
    </row>
    <row r="251" ht="12.5" spans="5:23">
      <c r="E251" s="192"/>
      <c r="F251" s="72"/>
      <c r="L251" s="72"/>
      <c r="Q251" s="72"/>
      <c r="W251" s="72"/>
    </row>
    <row r="252" ht="12.5" spans="5:23">
      <c r="E252" s="192"/>
      <c r="F252" s="72"/>
      <c r="L252" s="72"/>
      <c r="Q252" s="72"/>
      <c r="W252" s="72"/>
    </row>
    <row r="253" ht="12.5" spans="5:23">
      <c r="E253" s="192"/>
      <c r="F253" s="72"/>
      <c r="L253" s="72"/>
      <c r="Q253" s="72"/>
      <c r="W253" s="72"/>
    </row>
    <row r="254" ht="12.5" spans="5:23">
      <c r="E254" s="192"/>
      <c r="F254" s="72"/>
      <c r="L254" s="72"/>
      <c r="Q254" s="72"/>
      <c r="W254" s="72"/>
    </row>
    <row r="255" ht="12.5" spans="5:23">
      <c r="E255" s="192"/>
      <c r="F255" s="72"/>
      <c r="L255" s="72"/>
      <c r="Q255" s="72"/>
      <c r="W255" s="72"/>
    </row>
    <row r="256" ht="12.5" spans="5:23">
      <c r="E256" s="192"/>
      <c r="F256" s="72"/>
      <c r="L256" s="72"/>
      <c r="Q256" s="72"/>
      <c r="W256" s="72"/>
    </row>
    <row r="257" ht="12.5" spans="5:23">
      <c r="E257" s="192"/>
      <c r="F257" s="72"/>
      <c r="L257" s="72"/>
      <c r="Q257" s="72"/>
      <c r="W257" s="72"/>
    </row>
    <row r="258" ht="12.5" spans="5:23">
      <c r="E258" s="192"/>
      <c r="F258" s="72"/>
      <c r="L258" s="72"/>
      <c r="Q258" s="72"/>
      <c r="W258" s="72"/>
    </row>
    <row r="259" ht="12.5" spans="5:23">
      <c r="E259" s="192"/>
      <c r="F259" s="72"/>
      <c r="L259" s="72"/>
      <c r="Q259" s="72"/>
      <c r="W259" s="72"/>
    </row>
    <row r="260" ht="12.5" spans="5:23">
      <c r="E260" s="192"/>
      <c r="F260" s="72"/>
      <c r="L260" s="72"/>
      <c r="Q260" s="72"/>
      <c r="W260" s="72"/>
    </row>
    <row r="261" ht="12.5" spans="5:23">
      <c r="E261" s="192"/>
      <c r="F261" s="72"/>
      <c r="L261" s="72"/>
      <c r="Q261" s="72"/>
      <c r="W261" s="72"/>
    </row>
    <row r="262" ht="12.5" spans="5:23">
      <c r="E262" s="192"/>
      <c r="F262" s="72"/>
      <c r="L262" s="72"/>
      <c r="Q262" s="72"/>
      <c r="W262" s="72"/>
    </row>
    <row r="263" ht="12.5" spans="5:23">
      <c r="E263" s="192"/>
      <c r="F263" s="72"/>
      <c r="L263" s="72"/>
      <c r="Q263" s="72"/>
      <c r="W263" s="72"/>
    </row>
    <row r="264" ht="12.5" spans="5:23">
      <c r="E264" s="192"/>
      <c r="F264" s="72"/>
      <c r="L264" s="72"/>
      <c r="Q264" s="72"/>
      <c r="W264" s="72"/>
    </row>
    <row r="265" ht="12.5" spans="5:23">
      <c r="E265" s="192"/>
      <c r="F265" s="72"/>
      <c r="L265" s="72"/>
      <c r="Q265" s="72"/>
      <c r="W265" s="72"/>
    </row>
    <row r="266" ht="12.5" spans="5:23">
      <c r="E266" s="192"/>
      <c r="F266" s="72"/>
      <c r="L266" s="72"/>
      <c r="Q266" s="72"/>
      <c r="W266" s="72"/>
    </row>
    <row r="267" ht="12.5" spans="5:23">
      <c r="E267" s="192"/>
      <c r="F267" s="72"/>
      <c r="L267" s="72"/>
      <c r="Q267" s="72"/>
      <c r="W267" s="72"/>
    </row>
    <row r="268" ht="12.5" spans="5:23">
      <c r="E268" s="192"/>
      <c r="F268" s="72"/>
      <c r="L268" s="72"/>
      <c r="Q268" s="72"/>
      <c r="W268" s="72"/>
    </row>
    <row r="269" ht="12.5" spans="5:23">
      <c r="E269" s="192"/>
      <c r="F269" s="72"/>
      <c r="L269" s="72"/>
      <c r="Q269" s="72"/>
      <c r="W269" s="72"/>
    </row>
    <row r="270" ht="12.5" spans="5:23">
      <c r="E270" s="192"/>
      <c r="F270" s="72"/>
      <c r="L270" s="72"/>
      <c r="Q270" s="72"/>
      <c r="W270" s="72"/>
    </row>
    <row r="271" ht="12.5" spans="5:23">
      <c r="E271" s="192"/>
      <c r="F271" s="72"/>
      <c r="L271" s="72"/>
      <c r="Q271" s="72"/>
      <c r="W271" s="72"/>
    </row>
    <row r="272" ht="12.5" spans="5:23">
      <c r="E272" s="192"/>
      <c r="F272" s="72"/>
      <c r="L272" s="72"/>
      <c r="Q272" s="72"/>
      <c r="W272" s="72"/>
    </row>
    <row r="273" ht="12.5" spans="5:23">
      <c r="E273" s="192"/>
      <c r="F273" s="72"/>
      <c r="L273" s="72"/>
      <c r="Q273" s="72"/>
      <c r="W273" s="72"/>
    </row>
    <row r="274" ht="12.5" spans="5:23">
      <c r="E274" s="192"/>
      <c r="F274" s="72"/>
      <c r="L274" s="72"/>
      <c r="Q274" s="72"/>
      <c r="W274" s="72"/>
    </row>
    <row r="275" ht="12.5" spans="5:23">
      <c r="E275" s="192"/>
      <c r="F275" s="72"/>
      <c r="L275" s="72"/>
      <c r="Q275" s="72"/>
      <c r="W275" s="72"/>
    </row>
    <row r="276" ht="12.5" spans="5:23">
      <c r="E276" s="192"/>
      <c r="F276" s="72"/>
      <c r="L276" s="72"/>
      <c r="Q276" s="72"/>
      <c r="W276" s="72"/>
    </row>
    <row r="277" ht="12.5" spans="5:23">
      <c r="E277" s="192"/>
      <c r="F277" s="72"/>
      <c r="L277" s="72"/>
      <c r="Q277" s="72"/>
      <c r="W277" s="72"/>
    </row>
    <row r="278" ht="12.5" spans="5:23">
      <c r="E278" s="192"/>
      <c r="F278" s="72"/>
      <c r="L278" s="72"/>
      <c r="Q278" s="72"/>
      <c r="W278" s="72"/>
    </row>
    <row r="279" ht="12.5" spans="5:23">
      <c r="E279" s="192"/>
      <c r="F279" s="72"/>
      <c r="L279" s="72"/>
      <c r="Q279" s="72"/>
      <c r="W279" s="72"/>
    </row>
    <row r="280" ht="12.5" spans="5:23">
      <c r="E280" s="192"/>
      <c r="F280" s="72"/>
      <c r="L280" s="72"/>
      <c r="Q280" s="72"/>
      <c r="W280" s="72"/>
    </row>
    <row r="281" ht="12.5" spans="5:23">
      <c r="E281" s="192"/>
      <c r="F281" s="72"/>
      <c r="L281" s="72"/>
      <c r="Q281" s="72"/>
      <c r="W281" s="72"/>
    </row>
    <row r="282" ht="12.5" spans="5:23">
      <c r="E282" s="192"/>
      <c r="F282" s="72"/>
      <c r="L282" s="72"/>
      <c r="Q282" s="72"/>
      <c r="W282" s="72"/>
    </row>
    <row r="283" ht="12.5" spans="5:23">
      <c r="E283" s="192"/>
      <c r="F283" s="72"/>
      <c r="L283" s="72"/>
      <c r="Q283" s="72"/>
      <c r="W283" s="72"/>
    </row>
    <row r="284" ht="12.5" spans="5:23">
      <c r="E284" s="192"/>
      <c r="F284" s="72"/>
      <c r="L284" s="72"/>
      <c r="Q284" s="72"/>
      <c r="W284" s="72"/>
    </row>
    <row r="285" ht="12.5" spans="5:23">
      <c r="E285" s="192"/>
      <c r="F285" s="72"/>
      <c r="L285" s="72"/>
      <c r="Q285" s="72"/>
      <c r="W285" s="72"/>
    </row>
    <row r="286" ht="12.5" spans="5:23">
      <c r="E286" s="192"/>
      <c r="F286" s="72"/>
      <c r="L286" s="72"/>
      <c r="Q286" s="72"/>
      <c r="W286" s="72"/>
    </row>
    <row r="287" ht="12.5" spans="5:23">
      <c r="E287" s="192"/>
      <c r="F287" s="72"/>
      <c r="L287" s="72"/>
      <c r="Q287" s="72"/>
      <c r="W287" s="72"/>
    </row>
    <row r="288" ht="12.5" spans="5:23">
      <c r="E288" s="192"/>
      <c r="F288" s="72"/>
      <c r="L288" s="72"/>
      <c r="Q288" s="72"/>
      <c r="W288" s="72"/>
    </row>
    <row r="289" ht="12.5" spans="5:23">
      <c r="E289" s="192"/>
      <c r="F289" s="72"/>
      <c r="L289" s="72"/>
      <c r="Q289" s="72"/>
      <c r="W289" s="72"/>
    </row>
    <row r="290" ht="12.5" spans="5:23">
      <c r="E290" s="192"/>
      <c r="F290" s="72"/>
      <c r="L290" s="72"/>
      <c r="Q290" s="72"/>
      <c r="W290" s="72"/>
    </row>
    <row r="291" ht="12.5" spans="5:23">
      <c r="E291" s="192"/>
      <c r="F291" s="72"/>
      <c r="L291" s="72"/>
      <c r="Q291" s="72"/>
      <c r="W291" s="72"/>
    </row>
    <row r="292" ht="12.5" spans="5:23">
      <c r="E292" s="192"/>
      <c r="F292" s="72"/>
      <c r="L292" s="72"/>
      <c r="Q292" s="72"/>
      <c r="W292" s="72"/>
    </row>
    <row r="293" ht="12.5" spans="5:23">
      <c r="E293" s="192"/>
      <c r="F293" s="72"/>
      <c r="L293" s="72"/>
      <c r="Q293" s="72"/>
      <c r="W293" s="72"/>
    </row>
    <row r="294" ht="12.5" spans="5:23">
      <c r="E294" s="192"/>
      <c r="F294" s="72"/>
      <c r="L294" s="72"/>
      <c r="Q294" s="72"/>
      <c r="W294" s="72"/>
    </row>
    <row r="295" ht="12.5" spans="5:23">
      <c r="E295" s="192"/>
      <c r="F295" s="72"/>
      <c r="L295" s="72"/>
      <c r="Q295" s="72"/>
      <c r="W295" s="72"/>
    </row>
    <row r="296" ht="12.5" spans="5:23">
      <c r="E296" s="192"/>
      <c r="F296" s="72"/>
      <c r="L296" s="72"/>
      <c r="Q296" s="72"/>
      <c r="W296" s="72"/>
    </row>
    <row r="297" ht="12.5" spans="5:23">
      <c r="E297" s="192"/>
      <c r="F297" s="72"/>
      <c r="L297" s="72"/>
      <c r="Q297" s="72"/>
      <c r="W297" s="72"/>
    </row>
    <row r="298" ht="12.5" spans="5:23">
      <c r="E298" s="192"/>
      <c r="F298" s="72"/>
      <c r="L298" s="72"/>
      <c r="Q298" s="72"/>
      <c r="W298" s="72"/>
    </row>
    <row r="299" ht="12.5" spans="5:23">
      <c r="E299" s="192"/>
      <c r="F299" s="72"/>
      <c r="L299" s="72"/>
      <c r="Q299" s="72"/>
      <c r="W299" s="72"/>
    </row>
    <row r="300" ht="12.5" spans="5:23">
      <c r="E300" s="192"/>
      <c r="F300" s="72"/>
      <c r="L300" s="72"/>
      <c r="Q300" s="72"/>
      <c r="W300" s="72"/>
    </row>
    <row r="301" ht="12.5" spans="5:23">
      <c r="E301" s="192"/>
      <c r="F301" s="72"/>
      <c r="L301" s="72"/>
      <c r="Q301" s="72"/>
      <c r="W301" s="72"/>
    </row>
    <row r="302" ht="12.5" spans="5:23">
      <c r="E302" s="192"/>
      <c r="F302" s="72"/>
      <c r="L302" s="72"/>
      <c r="Q302" s="72"/>
      <c r="W302" s="72"/>
    </row>
    <row r="303" ht="12.5" spans="5:23">
      <c r="E303" s="192"/>
      <c r="F303" s="72"/>
      <c r="L303" s="72"/>
      <c r="Q303" s="72"/>
      <c r="W303" s="72"/>
    </row>
    <row r="304" ht="12.5" spans="5:23">
      <c r="E304" s="192"/>
      <c r="F304" s="72"/>
      <c r="L304" s="72"/>
      <c r="Q304" s="72"/>
      <c r="W304" s="72"/>
    </row>
    <row r="305" ht="12.5" spans="5:23">
      <c r="E305" s="192"/>
      <c r="F305" s="72"/>
      <c r="L305" s="72"/>
      <c r="Q305" s="72"/>
      <c r="W305" s="72"/>
    </row>
    <row r="306" ht="12.5" spans="5:23">
      <c r="E306" s="192"/>
      <c r="F306" s="72"/>
      <c r="L306" s="72"/>
      <c r="Q306" s="72"/>
      <c r="W306" s="72"/>
    </row>
    <row r="307" ht="12.5" spans="5:23">
      <c r="E307" s="192"/>
      <c r="F307" s="72"/>
      <c r="L307" s="72"/>
      <c r="Q307" s="72"/>
      <c r="W307" s="72"/>
    </row>
    <row r="308" ht="12.5" spans="5:23">
      <c r="E308" s="192"/>
      <c r="F308" s="72"/>
      <c r="L308" s="72"/>
      <c r="Q308" s="72"/>
      <c r="W308" s="72"/>
    </row>
    <row r="309" ht="12.5" spans="5:23">
      <c r="E309" s="192"/>
      <c r="F309" s="72"/>
      <c r="L309" s="72"/>
      <c r="Q309" s="72"/>
      <c r="W309" s="72"/>
    </row>
    <row r="310" ht="12.5" spans="5:23">
      <c r="E310" s="192"/>
      <c r="F310" s="72"/>
      <c r="L310" s="72"/>
      <c r="Q310" s="72"/>
      <c r="W310" s="72"/>
    </row>
    <row r="311" ht="12.5" spans="5:23">
      <c r="E311" s="192"/>
      <c r="F311" s="72"/>
      <c r="L311" s="72"/>
      <c r="Q311" s="72"/>
      <c r="W311" s="72"/>
    </row>
    <row r="312" ht="12.5" spans="5:23">
      <c r="E312" s="192"/>
      <c r="F312" s="72"/>
      <c r="L312" s="72"/>
      <c r="Q312" s="72"/>
      <c r="W312" s="72"/>
    </row>
    <row r="313" ht="12.5" spans="5:23">
      <c r="E313" s="192"/>
      <c r="F313" s="72"/>
      <c r="L313" s="72"/>
      <c r="Q313" s="72"/>
      <c r="W313" s="72"/>
    </row>
    <row r="314" ht="12.5" spans="5:23">
      <c r="E314" s="192"/>
      <c r="F314" s="72"/>
      <c r="L314" s="72"/>
      <c r="Q314" s="72"/>
      <c r="W314" s="72"/>
    </row>
    <row r="315" ht="12.5" spans="5:23">
      <c r="E315" s="192"/>
      <c r="F315" s="72"/>
      <c r="L315" s="72"/>
      <c r="Q315" s="72"/>
      <c r="W315" s="72"/>
    </row>
    <row r="316" ht="12.5" spans="5:23">
      <c r="E316" s="192"/>
      <c r="F316" s="72"/>
      <c r="L316" s="72"/>
      <c r="Q316" s="72"/>
      <c r="W316" s="72"/>
    </row>
    <row r="317" ht="12.5" spans="5:23">
      <c r="E317" s="192"/>
      <c r="F317" s="72"/>
      <c r="L317" s="72"/>
      <c r="Q317" s="72"/>
      <c r="W317" s="72"/>
    </row>
    <row r="318" ht="12.5" spans="5:23">
      <c r="E318" s="192"/>
      <c r="F318" s="72"/>
      <c r="L318" s="72"/>
      <c r="Q318" s="72"/>
      <c r="W318" s="72"/>
    </row>
    <row r="319" ht="12.5" spans="5:23">
      <c r="E319" s="192"/>
      <c r="F319" s="72"/>
      <c r="L319" s="72"/>
      <c r="Q319" s="72"/>
      <c r="W319" s="72"/>
    </row>
    <row r="320" ht="12.5" spans="5:23">
      <c r="E320" s="192"/>
      <c r="F320" s="72"/>
      <c r="L320" s="72"/>
      <c r="Q320" s="72"/>
      <c r="W320" s="72"/>
    </row>
    <row r="321" ht="12.5" spans="5:23">
      <c r="E321" s="192"/>
      <c r="F321" s="72"/>
      <c r="L321" s="72"/>
      <c r="Q321" s="72"/>
      <c r="W321" s="72"/>
    </row>
    <row r="322" ht="12.5" spans="5:23">
      <c r="E322" s="192"/>
      <c r="F322" s="72"/>
      <c r="L322" s="72"/>
      <c r="Q322" s="72"/>
      <c r="W322" s="72"/>
    </row>
    <row r="323" ht="12.5" spans="5:23">
      <c r="E323" s="192"/>
      <c r="F323" s="72"/>
      <c r="L323" s="72"/>
      <c r="Q323" s="72"/>
      <c r="W323" s="72"/>
    </row>
    <row r="324" ht="12.5" spans="5:23">
      <c r="E324" s="192"/>
      <c r="F324" s="72"/>
      <c r="L324" s="72"/>
      <c r="Q324" s="72"/>
      <c r="W324" s="72"/>
    </row>
    <row r="325" ht="12.5" spans="5:23">
      <c r="E325" s="192"/>
      <c r="F325" s="72"/>
      <c r="L325" s="72"/>
      <c r="Q325" s="72"/>
      <c r="W325" s="72"/>
    </row>
    <row r="326" ht="12.5" spans="5:23">
      <c r="E326" s="192"/>
      <c r="F326" s="72"/>
      <c r="L326" s="72"/>
      <c r="Q326" s="72"/>
      <c r="W326" s="72"/>
    </row>
    <row r="327" ht="12.5" spans="5:23">
      <c r="E327" s="192"/>
      <c r="F327" s="72"/>
      <c r="L327" s="72"/>
      <c r="Q327" s="72"/>
      <c r="W327" s="72"/>
    </row>
    <row r="328" ht="12.5" spans="5:23">
      <c r="E328" s="192"/>
      <c r="F328" s="72"/>
      <c r="L328" s="72"/>
      <c r="Q328" s="72"/>
      <c r="W328" s="72"/>
    </row>
    <row r="329" ht="12.5" spans="5:23">
      <c r="E329" s="192"/>
      <c r="F329" s="72"/>
      <c r="L329" s="72"/>
      <c r="Q329" s="72"/>
      <c r="W329" s="72"/>
    </row>
    <row r="330" ht="12.5" spans="5:23">
      <c r="E330" s="192"/>
      <c r="F330" s="72"/>
      <c r="L330" s="72"/>
      <c r="Q330" s="72"/>
      <c r="W330" s="72"/>
    </row>
    <row r="331" ht="12.5" spans="5:23">
      <c r="E331" s="192"/>
      <c r="F331" s="72"/>
      <c r="L331" s="72"/>
      <c r="Q331" s="72"/>
      <c r="W331" s="72"/>
    </row>
    <row r="332" ht="12.5" spans="5:23">
      <c r="E332" s="192"/>
      <c r="F332" s="72"/>
      <c r="L332" s="72"/>
      <c r="Q332" s="72"/>
      <c r="W332" s="72"/>
    </row>
    <row r="333" ht="12.5" spans="5:23">
      <c r="E333" s="192"/>
      <c r="F333" s="72"/>
      <c r="L333" s="72"/>
      <c r="Q333" s="72"/>
      <c r="W333" s="72"/>
    </row>
    <row r="334" ht="12.5" spans="5:23">
      <c r="E334" s="192"/>
      <c r="F334" s="72"/>
      <c r="L334" s="72"/>
      <c r="Q334" s="72"/>
      <c r="W334" s="72"/>
    </row>
    <row r="335" ht="12.5" spans="5:23">
      <c r="E335" s="192"/>
      <c r="F335" s="72"/>
      <c r="L335" s="72"/>
      <c r="Q335" s="72"/>
      <c r="W335" s="72"/>
    </row>
    <row r="336" ht="12.5" spans="5:23">
      <c r="E336" s="192"/>
      <c r="F336" s="72"/>
      <c r="L336" s="72"/>
      <c r="Q336" s="72"/>
      <c r="W336" s="72"/>
    </row>
    <row r="337" ht="12.5" spans="5:23">
      <c r="E337" s="192"/>
      <c r="F337" s="72"/>
      <c r="L337" s="72"/>
      <c r="Q337" s="72"/>
      <c r="W337" s="72"/>
    </row>
    <row r="338" ht="12.5" spans="5:23">
      <c r="E338" s="192"/>
      <c r="F338" s="72"/>
      <c r="L338" s="72"/>
      <c r="Q338" s="72"/>
      <c r="W338" s="72"/>
    </row>
    <row r="339" ht="12.5" spans="5:23">
      <c r="E339" s="192"/>
      <c r="F339" s="72"/>
      <c r="L339" s="72"/>
      <c r="Q339" s="72"/>
      <c r="W339" s="72"/>
    </row>
    <row r="340" ht="12.5" spans="5:23">
      <c r="E340" s="192"/>
      <c r="F340" s="72"/>
      <c r="L340" s="72"/>
      <c r="Q340" s="72"/>
      <c r="W340" s="72"/>
    </row>
    <row r="341" ht="12.5" spans="5:23">
      <c r="E341" s="192"/>
      <c r="F341" s="72"/>
      <c r="L341" s="72"/>
      <c r="Q341" s="72"/>
      <c r="W341" s="72"/>
    </row>
    <row r="342" ht="12.5" spans="5:23">
      <c r="E342" s="192"/>
      <c r="F342" s="72"/>
      <c r="L342" s="72"/>
      <c r="Q342" s="72"/>
      <c r="W342" s="72"/>
    </row>
    <row r="343" ht="12.5" spans="5:23">
      <c r="E343" s="192"/>
      <c r="F343" s="72"/>
      <c r="L343" s="72"/>
      <c r="Q343" s="72"/>
      <c r="W343" s="72"/>
    </row>
    <row r="344" ht="12.5" spans="5:23">
      <c r="E344" s="192"/>
      <c r="F344" s="72"/>
      <c r="L344" s="72"/>
      <c r="Q344" s="72"/>
      <c r="W344" s="72"/>
    </row>
    <row r="345" ht="12.5" spans="5:23">
      <c r="E345" s="192"/>
      <c r="F345" s="72"/>
      <c r="L345" s="72"/>
      <c r="Q345" s="72"/>
      <c r="W345" s="72"/>
    </row>
    <row r="346" ht="12.5" spans="5:23">
      <c r="E346" s="192"/>
      <c r="F346" s="72"/>
      <c r="L346" s="72"/>
      <c r="Q346" s="72"/>
      <c r="W346" s="72"/>
    </row>
    <row r="347" ht="12.5" spans="5:23">
      <c r="E347" s="192"/>
      <c r="F347" s="72"/>
      <c r="L347" s="72"/>
      <c r="Q347" s="72"/>
      <c r="W347" s="72"/>
    </row>
    <row r="348" ht="12.5" spans="5:23">
      <c r="E348" s="192"/>
      <c r="F348" s="72"/>
      <c r="L348" s="72"/>
      <c r="Q348" s="72"/>
      <c r="W348" s="72"/>
    </row>
    <row r="349" ht="12.5" spans="5:23">
      <c r="E349" s="192"/>
      <c r="F349" s="72"/>
      <c r="L349" s="72"/>
      <c r="Q349" s="72"/>
      <c r="W349" s="72"/>
    </row>
    <row r="350" ht="12.5" spans="5:23">
      <c r="E350" s="192"/>
      <c r="F350" s="72"/>
      <c r="L350" s="72"/>
      <c r="Q350" s="72"/>
      <c r="W350" s="72"/>
    </row>
    <row r="351" ht="12.5" spans="5:23">
      <c r="E351" s="192"/>
      <c r="F351" s="72"/>
      <c r="L351" s="72"/>
      <c r="Q351" s="72"/>
      <c r="W351" s="72"/>
    </row>
    <row r="352" ht="12.5" spans="5:23">
      <c r="E352" s="192"/>
      <c r="F352" s="72"/>
      <c r="L352" s="72"/>
      <c r="Q352" s="72"/>
      <c r="W352" s="72"/>
    </row>
    <row r="353" ht="12.5" spans="5:23">
      <c r="E353" s="192"/>
      <c r="F353" s="72"/>
      <c r="L353" s="72"/>
      <c r="Q353" s="72"/>
      <c r="W353" s="72"/>
    </row>
    <row r="354" ht="12.5" spans="5:23">
      <c r="E354" s="192"/>
      <c r="F354" s="72"/>
      <c r="L354" s="72"/>
      <c r="Q354" s="72"/>
      <c r="W354" s="72"/>
    </row>
    <row r="355" ht="12.5" spans="5:23">
      <c r="E355" s="192"/>
      <c r="F355" s="72"/>
      <c r="L355" s="72"/>
      <c r="Q355" s="72"/>
      <c r="W355" s="72"/>
    </row>
    <row r="356" ht="12.5" spans="5:23">
      <c r="E356" s="192"/>
      <c r="F356" s="72"/>
      <c r="L356" s="72"/>
      <c r="Q356" s="72"/>
      <c r="W356" s="72"/>
    </row>
    <row r="357" ht="12.5" spans="5:23">
      <c r="E357" s="192"/>
      <c r="F357" s="72"/>
      <c r="L357" s="72"/>
      <c r="Q357" s="72"/>
      <c r="W357" s="72"/>
    </row>
    <row r="358" ht="12.5" spans="5:23">
      <c r="E358" s="192"/>
      <c r="F358" s="72"/>
      <c r="L358" s="72"/>
      <c r="Q358" s="72"/>
      <c r="W358" s="72"/>
    </row>
    <row r="359" ht="12.5" spans="5:23">
      <c r="E359" s="192"/>
      <c r="F359" s="72"/>
      <c r="L359" s="72"/>
      <c r="Q359" s="72"/>
      <c r="W359" s="72"/>
    </row>
    <row r="360" ht="12.5" spans="5:23">
      <c r="E360" s="192"/>
      <c r="F360" s="72"/>
      <c r="L360" s="72"/>
      <c r="Q360" s="72"/>
      <c r="W360" s="72"/>
    </row>
    <row r="361" ht="12.5" spans="5:23">
      <c r="E361" s="192"/>
      <c r="F361" s="72"/>
      <c r="L361" s="72"/>
      <c r="Q361" s="72"/>
      <c r="W361" s="72"/>
    </row>
    <row r="362" ht="12.5" spans="5:23">
      <c r="E362" s="192"/>
      <c r="F362" s="72"/>
      <c r="L362" s="72"/>
      <c r="Q362" s="72"/>
      <c r="W362" s="72"/>
    </row>
    <row r="363" ht="12.5" spans="5:23">
      <c r="E363" s="192"/>
      <c r="F363" s="72"/>
      <c r="L363" s="72"/>
      <c r="Q363" s="72"/>
      <c r="W363" s="72"/>
    </row>
    <row r="364" ht="12.5" spans="5:23">
      <c r="E364" s="192"/>
      <c r="F364" s="72"/>
      <c r="L364" s="72"/>
      <c r="Q364" s="72"/>
      <c r="W364" s="72"/>
    </row>
    <row r="365" ht="12.5" spans="5:23">
      <c r="E365" s="192"/>
      <c r="F365" s="72"/>
      <c r="L365" s="72"/>
      <c r="Q365" s="72"/>
      <c r="W365" s="72"/>
    </row>
    <row r="366" ht="12.5" spans="5:23">
      <c r="E366" s="192"/>
      <c r="F366" s="72"/>
      <c r="L366" s="72"/>
      <c r="Q366" s="72"/>
      <c r="W366" s="72"/>
    </row>
    <row r="367" ht="12.5" spans="5:23">
      <c r="E367" s="192"/>
      <c r="F367" s="72"/>
      <c r="L367" s="72"/>
      <c r="Q367" s="72"/>
      <c r="W367" s="72"/>
    </row>
    <row r="368" ht="12.5" spans="5:23">
      <c r="E368" s="192"/>
      <c r="F368" s="72"/>
      <c r="L368" s="72"/>
      <c r="Q368" s="72"/>
      <c r="W368" s="72"/>
    </row>
    <row r="369" ht="12.5" spans="5:23">
      <c r="E369" s="192"/>
      <c r="F369" s="72"/>
      <c r="L369" s="72"/>
      <c r="Q369" s="72"/>
      <c r="W369" s="72"/>
    </row>
    <row r="370" ht="12.5" spans="5:23">
      <c r="E370" s="192"/>
      <c r="F370" s="72"/>
      <c r="L370" s="72"/>
      <c r="Q370" s="72"/>
      <c r="W370" s="72"/>
    </row>
    <row r="371" ht="12.5" spans="5:23">
      <c r="E371" s="192"/>
      <c r="F371" s="72"/>
      <c r="L371" s="72"/>
      <c r="Q371" s="72"/>
      <c r="W371" s="72"/>
    </row>
    <row r="372" ht="12.5" spans="5:23">
      <c r="E372" s="192"/>
      <c r="F372" s="72"/>
      <c r="L372" s="72"/>
      <c r="Q372" s="72"/>
      <c r="W372" s="72"/>
    </row>
    <row r="373" ht="12.5" spans="5:23">
      <c r="E373" s="192"/>
      <c r="F373" s="72"/>
      <c r="L373" s="72"/>
      <c r="Q373" s="72"/>
      <c r="W373" s="72"/>
    </row>
    <row r="374" ht="12.5" spans="5:23">
      <c r="E374" s="192"/>
      <c r="F374" s="72"/>
      <c r="L374" s="72"/>
      <c r="Q374" s="72"/>
      <c r="W374" s="72"/>
    </row>
    <row r="375" ht="12.5" spans="5:23">
      <c r="E375" s="192"/>
      <c r="F375" s="72"/>
      <c r="L375" s="72"/>
      <c r="Q375" s="72"/>
      <c r="W375" s="72"/>
    </row>
    <row r="376" ht="12.5" spans="5:23">
      <c r="E376" s="192"/>
      <c r="F376" s="72"/>
      <c r="L376" s="72"/>
      <c r="Q376" s="72"/>
      <c r="W376" s="72"/>
    </row>
    <row r="377" ht="12.5" spans="5:23">
      <c r="E377" s="192"/>
      <c r="F377" s="72"/>
      <c r="L377" s="72"/>
      <c r="Q377" s="72"/>
      <c r="W377" s="72"/>
    </row>
    <row r="378" ht="12.5" spans="5:23">
      <c r="E378" s="192"/>
      <c r="F378" s="72"/>
      <c r="L378" s="72"/>
      <c r="Q378" s="72"/>
      <c r="W378" s="72"/>
    </row>
    <row r="379" ht="12.5" spans="5:23">
      <c r="E379" s="192"/>
      <c r="F379" s="72"/>
      <c r="L379" s="72"/>
      <c r="Q379" s="72"/>
      <c r="W379" s="72"/>
    </row>
    <row r="380" ht="12.5" spans="5:23">
      <c r="E380" s="192"/>
      <c r="F380" s="72"/>
      <c r="L380" s="72"/>
      <c r="Q380" s="72"/>
      <c r="W380" s="72"/>
    </row>
    <row r="381" ht="12.5" spans="5:23">
      <c r="E381" s="192"/>
      <c r="F381" s="72"/>
      <c r="L381" s="72"/>
      <c r="Q381" s="72"/>
      <c r="W381" s="72"/>
    </row>
    <row r="382" ht="12.5" spans="5:23">
      <c r="E382" s="192"/>
      <c r="F382" s="72"/>
      <c r="L382" s="72"/>
      <c r="Q382" s="72"/>
      <c r="W382" s="72"/>
    </row>
    <row r="383" ht="12.5" spans="5:23">
      <c r="E383" s="192"/>
      <c r="F383" s="72"/>
      <c r="L383" s="72"/>
      <c r="Q383" s="72"/>
      <c r="W383" s="72"/>
    </row>
    <row r="384" ht="12.5" spans="5:23">
      <c r="E384" s="192"/>
      <c r="F384" s="72"/>
      <c r="L384" s="72"/>
      <c r="Q384" s="72"/>
      <c r="W384" s="72"/>
    </row>
    <row r="385" ht="12.5" spans="5:23">
      <c r="E385" s="192"/>
      <c r="F385" s="72"/>
      <c r="L385" s="72"/>
      <c r="Q385" s="72"/>
      <c r="W385" s="72"/>
    </row>
    <row r="386" ht="12.5" spans="5:23">
      <c r="E386" s="192"/>
      <c r="F386" s="72"/>
      <c r="L386" s="72"/>
      <c r="Q386" s="72"/>
      <c r="W386" s="72"/>
    </row>
    <row r="387" ht="12.5" spans="5:23">
      <c r="E387" s="192"/>
      <c r="F387" s="72"/>
      <c r="L387" s="72"/>
      <c r="Q387" s="72"/>
      <c r="W387" s="72"/>
    </row>
    <row r="388" ht="12.5" spans="5:23">
      <c r="E388" s="192"/>
      <c r="F388" s="72"/>
      <c r="L388" s="72"/>
      <c r="Q388" s="72"/>
      <c r="W388" s="72"/>
    </row>
    <row r="389" ht="12.5" spans="5:23">
      <c r="E389" s="192"/>
      <c r="F389" s="72"/>
      <c r="L389" s="72"/>
      <c r="Q389" s="72"/>
      <c r="W389" s="72"/>
    </row>
    <row r="390" ht="12.5" spans="5:23">
      <c r="E390" s="192"/>
      <c r="F390" s="72"/>
      <c r="L390" s="72"/>
      <c r="Q390" s="72"/>
      <c r="W390" s="72"/>
    </row>
    <row r="391" ht="12.5" spans="5:23">
      <c r="E391" s="192"/>
      <c r="F391" s="72"/>
      <c r="L391" s="72"/>
      <c r="Q391" s="72"/>
      <c r="W391" s="72"/>
    </row>
    <row r="392" ht="12.5" spans="5:23">
      <c r="E392" s="192"/>
      <c r="F392" s="72"/>
      <c r="L392" s="72"/>
      <c r="Q392" s="72"/>
      <c r="W392" s="72"/>
    </row>
    <row r="393" ht="12.5" spans="5:23">
      <c r="E393" s="192"/>
      <c r="F393" s="72"/>
      <c r="L393" s="72"/>
      <c r="Q393" s="72"/>
      <c r="W393" s="72"/>
    </row>
    <row r="394" ht="12.5" spans="5:23">
      <c r="E394" s="192"/>
      <c r="F394" s="72"/>
      <c r="L394" s="72"/>
      <c r="Q394" s="72"/>
      <c r="W394" s="72"/>
    </row>
    <row r="395" ht="12.5" spans="5:23">
      <c r="E395" s="192"/>
      <c r="F395" s="72"/>
      <c r="L395" s="72"/>
      <c r="Q395" s="72"/>
      <c r="W395" s="72"/>
    </row>
    <row r="396" ht="12.5" spans="5:23">
      <c r="E396" s="192"/>
      <c r="F396" s="72"/>
      <c r="L396" s="72"/>
      <c r="Q396" s="72"/>
      <c r="W396" s="72"/>
    </row>
    <row r="397" ht="12.5" spans="5:23">
      <c r="E397" s="192"/>
      <c r="F397" s="72"/>
      <c r="L397" s="72"/>
      <c r="Q397" s="72"/>
      <c r="W397" s="72"/>
    </row>
    <row r="398" ht="12.5" spans="5:23">
      <c r="E398" s="192"/>
      <c r="F398" s="72"/>
      <c r="L398" s="72"/>
      <c r="Q398" s="72"/>
      <c r="W398" s="72"/>
    </row>
    <row r="399" ht="12.5" spans="5:23">
      <c r="E399" s="192"/>
      <c r="F399" s="72"/>
      <c r="L399" s="72"/>
      <c r="Q399" s="72"/>
      <c r="W399" s="72"/>
    </row>
    <row r="400" ht="12.5" spans="5:23">
      <c r="E400" s="192"/>
      <c r="F400" s="72"/>
      <c r="L400" s="72"/>
      <c r="Q400" s="72"/>
      <c r="W400" s="72"/>
    </row>
    <row r="401" ht="12.5" spans="5:23">
      <c r="E401" s="192"/>
      <c r="F401" s="72"/>
      <c r="L401" s="72"/>
      <c r="Q401" s="72"/>
      <c r="W401" s="72"/>
    </row>
    <row r="402" ht="12.5" spans="5:23">
      <c r="E402" s="192"/>
      <c r="F402" s="72"/>
      <c r="L402" s="72"/>
      <c r="Q402" s="72"/>
      <c r="W402" s="72"/>
    </row>
    <row r="403" ht="12.5" spans="5:23">
      <c r="E403" s="192"/>
      <c r="F403" s="72"/>
      <c r="L403" s="72"/>
      <c r="Q403" s="72"/>
      <c r="W403" s="72"/>
    </row>
    <row r="404" ht="12.5" spans="5:23">
      <c r="E404" s="192"/>
      <c r="F404" s="72"/>
      <c r="L404" s="72"/>
      <c r="Q404" s="72"/>
      <c r="W404" s="72"/>
    </row>
    <row r="405" ht="12.5" spans="5:23">
      <c r="E405" s="192"/>
      <c r="F405" s="72"/>
      <c r="L405" s="72"/>
      <c r="Q405" s="72"/>
      <c r="W405" s="72"/>
    </row>
    <row r="406" ht="12.5" spans="5:23">
      <c r="E406" s="192"/>
      <c r="F406" s="72"/>
      <c r="L406" s="72"/>
      <c r="Q406" s="72"/>
      <c r="W406" s="72"/>
    </row>
    <row r="407" ht="12.5" spans="5:23">
      <c r="E407" s="192"/>
      <c r="F407" s="72"/>
      <c r="L407" s="72"/>
      <c r="Q407" s="72"/>
      <c r="W407" s="72"/>
    </row>
    <row r="408" ht="12.5" spans="5:23">
      <c r="E408" s="192"/>
      <c r="F408" s="72"/>
      <c r="L408" s="72"/>
      <c r="Q408" s="72"/>
      <c r="W408" s="72"/>
    </row>
    <row r="409" ht="12.5" spans="5:23">
      <c r="E409" s="192"/>
      <c r="F409" s="72"/>
      <c r="L409" s="72"/>
      <c r="Q409" s="72"/>
      <c r="W409" s="72"/>
    </row>
    <row r="410" ht="12.5" spans="5:23">
      <c r="E410" s="192"/>
      <c r="F410" s="72"/>
      <c r="L410" s="72"/>
      <c r="Q410" s="72"/>
      <c r="W410" s="72"/>
    </row>
    <row r="411" ht="12.5" spans="5:23">
      <c r="E411" s="192"/>
      <c r="F411" s="72"/>
      <c r="L411" s="72"/>
      <c r="Q411" s="72"/>
      <c r="W411" s="72"/>
    </row>
    <row r="412" ht="12.5" spans="5:23">
      <c r="E412" s="192"/>
      <c r="F412" s="72"/>
      <c r="L412" s="72"/>
      <c r="Q412" s="72"/>
      <c r="W412" s="72"/>
    </row>
    <row r="413" ht="12.5" spans="5:23">
      <c r="E413" s="192"/>
      <c r="F413" s="72"/>
      <c r="L413" s="72"/>
      <c r="Q413" s="72"/>
      <c r="W413" s="72"/>
    </row>
    <row r="414" ht="12.5" spans="5:23">
      <c r="E414" s="192"/>
      <c r="F414" s="72"/>
      <c r="L414" s="72"/>
      <c r="Q414" s="72"/>
      <c r="W414" s="72"/>
    </row>
    <row r="415" ht="12.5" spans="5:23">
      <c r="E415" s="192"/>
      <c r="F415" s="72"/>
      <c r="L415" s="72"/>
      <c r="Q415" s="72"/>
      <c r="W415" s="72"/>
    </row>
    <row r="416" ht="12.5" spans="5:23">
      <c r="E416" s="192"/>
      <c r="F416" s="72"/>
      <c r="L416" s="72"/>
      <c r="Q416" s="72"/>
      <c r="W416" s="72"/>
    </row>
    <row r="417" ht="12.5" spans="5:23">
      <c r="E417" s="192"/>
      <c r="F417" s="72"/>
      <c r="L417" s="72"/>
      <c r="Q417" s="72"/>
      <c r="W417" s="72"/>
    </row>
    <row r="418" ht="12.5" spans="5:23">
      <c r="E418" s="192"/>
      <c r="F418" s="72"/>
      <c r="L418" s="72"/>
      <c r="Q418" s="72"/>
      <c r="W418" s="72"/>
    </row>
    <row r="419" ht="12.5" spans="5:23">
      <c r="E419" s="192"/>
      <c r="F419" s="72"/>
      <c r="L419" s="72"/>
      <c r="Q419" s="72"/>
      <c r="W419" s="72"/>
    </row>
    <row r="420" ht="12.5" spans="5:23">
      <c r="E420" s="192"/>
      <c r="F420" s="72"/>
      <c r="L420" s="72"/>
      <c r="Q420" s="72"/>
      <c r="W420" s="72"/>
    </row>
    <row r="421" ht="12.5" spans="5:23">
      <c r="E421" s="192"/>
      <c r="F421" s="72"/>
      <c r="L421" s="72"/>
      <c r="Q421" s="72"/>
      <c r="W421" s="72"/>
    </row>
    <row r="422" ht="12.5" spans="5:23">
      <c r="E422" s="192"/>
      <c r="F422" s="72"/>
      <c r="L422" s="72"/>
      <c r="Q422" s="72"/>
      <c r="W422" s="72"/>
    </row>
    <row r="423" ht="12.5" spans="5:23">
      <c r="E423" s="192"/>
      <c r="F423" s="72"/>
      <c r="L423" s="72"/>
      <c r="Q423" s="72"/>
      <c r="W423" s="72"/>
    </row>
    <row r="424" ht="12.5" spans="5:23">
      <c r="E424" s="192"/>
      <c r="F424" s="72"/>
      <c r="L424" s="72"/>
      <c r="Q424" s="72"/>
      <c r="W424" s="72"/>
    </row>
    <row r="425" ht="12.5" spans="5:23">
      <c r="E425" s="192"/>
      <c r="F425" s="72"/>
      <c r="L425" s="72"/>
      <c r="Q425" s="72"/>
      <c r="W425" s="72"/>
    </row>
    <row r="426" ht="12.5" spans="5:23">
      <c r="E426" s="192"/>
      <c r="F426" s="72"/>
      <c r="L426" s="72"/>
      <c r="Q426" s="72"/>
      <c r="W426" s="72"/>
    </row>
    <row r="427" ht="12.5" spans="5:23">
      <c r="E427" s="192"/>
      <c r="F427" s="72"/>
      <c r="L427" s="72"/>
      <c r="Q427" s="72"/>
      <c r="W427" s="72"/>
    </row>
    <row r="428" ht="12.5" spans="5:23">
      <c r="E428" s="192"/>
      <c r="F428" s="72"/>
      <c r="L428" s="72"/>
      <c r="Q428" s="72"/>
      <c r="W428" s="72"/>
    </row>
    <row r="429" ht="12.5" spans="5:23">
      <c r="E429" s="192"/>
      <c r="F429" s="72"/>
      <c r="L429" s="72"/>
      <c r="Q429" s="72"/>
      <c r="W429" s="72"/>
    </row>
    <row r="430" ht="12.5" spans="5:23">
      <c r="E430" s="192"/>
      <c r="F430" s="72"/>
      <c r="L430" s="72"/>
      <c r="Q430" s="72"/>
      <c r="W430" s="72"/>
    </row>
    <row r="431" ht="12.5" spans="5:23">
      <c r="E431" s="192"/>
      <c r="F431" s="72"/>
      <c r="L431" s="72"/>
      <c r="Q431" s="72"/>
      <c r="W431" s="72"/>
    </row>
    <row r="432" ht="12.5" spans="5:23">
      <c r="E432" s="192"/>
      <c r="F432" s="72"/>
      <c r="L432" s="72"/>
      <c r="Q432" s="72"/>
      <c r="W432" s="72"/>
    </row>
    <row r="433" ht="12.5" spans="5:23">
      <c r="E433" s="192"/>
      <c r="F433" s="72"/>
      <c r="L433" s="72"/>
      <c r="Q433" s="72"/>
      <c r="W433" s="72"/>
    </row>
    <row r="434" ht="12.5" spans="5:23">
      <c r="E434" s="192"/>
      <c r="F434" s="72"/>
      <c r="L434" s="72"/>
      <c r="Q434" s="72"/>
      <c r="W434" s="72"/>
    </row>
    <row r="435" ht="12.5" spans="5:23">
      <c r="E435" s="192"/>
      <c r="F435" s="72"/>
      <c r="L435" s="72"/>
      <c r="Q435" s="72"/>
      <c r="W435" s="72"/>
    </row>
    <row r="436" ht="12.5" spans="5:23">
      <c r="E436" s="192"/>
      <c r="F436" s="72"/>
      <c r="L436" s="72"/>
      <c r="Q436" s="72"/>
      <c r="W436" s="72"/>
    </row>
    <row r="437" ht="12.5" spans="5:23">
      <c r="E437" s="192"/>
      <c r="F437" s="72"/>
      <c r="L437" s="72"/>
      <c r="Q437" s="72"/>
      <c r="W437" s="72"/>
    </row>
    <row r="438" ht="12.5" spans="5:23">
      <c r="E438" s="192"/>
      <c r="F438" s="72"/>
      <c r="L438" s="72"/>
      <c r="Q438" s="72"/>
      <c r="W438" s="72"/>
    </row>
    <row r="439" ht="12.5" spans="5:23">
      <c r="E439" s="192"/>
      <c r="F439" s="72"/>
      <c r="L439" s="72"/>
      <c r="Q439" s="72"/>
      <c r="W439" s="72"/>
    </row>
    <row r="440" ht="12.5" spans="5:23">
      <c r="E440" s="192"/>
      <c r="F440" s="72"/>
      <c r="L440" s="72"/>
      <c r="Q440" s="72"/>
      <c r="W440" s="72"/>
    </row>
    <row r="441" ht="12.5" spans="5:23">
      <c r="E441" s="192"/>
      <c r="F441" s="72"/>
      <c r="L441" s="72"/>
      <c r="Q441" s="72"/>
      <c r="W441" s="72"/>
    </row>
    <row r="442" ht="12.5" spans="5:23">
      <c r="E442" s="192"/>
      <c r="F442" s="72"/>
      <c r="L442" s="72"/>
      <c r="Q442" s="72"/>
      <c r="W442" s="72"/>
    </row>
    <row r="443" ht="12.5" spans="5:23">
      <c r="E443" s="192"/>
      <c r="F443" s="72"/>
      <c r="L443" s="72"/>
      <c r="Q443" s="72"/>
      <c r="W443" s="72"/>
    </row>
    <row r="444" ht="12.5" spans="5:23">
      <c r="E444" s="192"/>
      <c r="F444" s="72"/>
      <c r="L444" s="72"/>
      <c r="Q444" s="72"/>
      <c r="W444" s="72"/>
    </row>
    <row r="445" ht="12.5" spans="5:23">
      <c r="E445" s="192"/>
      <c r="F445" s="72"/>
      <c r="L445" s="72"/>
      <c r="Q445" s="72"/>
      <c r="W445" s="72"/>
    </row>
    <row r="446" ht="12.5" spans="5:23">
      <c r="E446" s="192"/>
      <c r="F446" s="72"/>
      <c r="L446" s="72"/>
      <c r="Q446" s="72"/>
      <c r="W446" s="72"/>
    </row>
    <row r="447" ht="12.5" spans="5:23">
      <c r="E447" s="192"/>
      <c r="F447" s="72"/>
      <c r="L447" s="72"/>
      <c r="Q447" s="72"/>
      <c r="W447" s="72"/>
    </row>
    <row r="448" ht="12.5" spans="5:23">
      <c r="E448" s="192"/>
      <c r="F448" s="72"/>
      <c r="L448" s="72"/>
      <c r="Q448" s="72"/>
      <c r="W448" s="72"/>
    </row>
    <row r="449" ht="12.5" spans="5:23">
      <c r="E449" s="192"/>
      <c r="F449" s="72"/>
      <c r="L449" s="72"/>
      <c r="Q449" s="72"/>
      <c r="W449" s="72"/>
    </row>
    <row r="450" ht="12.5" spans="5:23">
      <c r="E450" s="192"/>
      <c r="F450" s="72"/>
      <c r="L450" s="72"/>
      <c r="Q450" s="72"/>
      <c r="W450" s="72"/>
    </row>
    <row r="451" ht="12.5" spans="5:23">
      <c r="E451" s="192"/>
      <c r="F451" s="72"/>
      <c r="L451" s="72"/>
      <c r="Q451" s="72"/>
      <c r="W451" s="72"/>
    </row>
    <row r="452" ht="12.5" spans="5:23">
      <c r="E452" s="192"/>
      <c r="F452" s="72"/>
      <c r="L452" s="72"/>
      <c r="Q452" s="72"/>
      <c r="W452" s="72"/>
    </row>
    <row r="453" ht="12.5" spans="5:23">
      <c r="E453" s="192"/>
      <c r="F453" s="72"/>
      <c r="L453" s="72"/>
      <c r="Q453" s="72"/>
      <c r="W453" s="72"/>
    </row>
    <row r="454" ht="12.5" spans="5:23">
      <c r="E454" s="192"/>
      <c r="F454" s="72"/>
      <c r="L454" s="72"/>
      <c r="Q454" s="72"/>
      <c r="W454" s="72"/>
    </row>
    <row r="455" ht="12.5" spans="5:23">
      <c r="E455" s="192"/>
      <c r="F455" s="72"/>
      <c r="L455" s="72"/>
      <c r="Q455" s="72"/>
      <c r="W455" s="72"/>
    </row>
    <row r="456" ht="12.5" spans="5:23">
      <c r="E456" s="192"/>
      <c r="F456" s="72"/>
      <c r="L456" s="72"/>
      <c r="Q456" s="72"/>
      <c r="W456" s="72"/>
    </row>
    <row r="457" ht="12.5" spans="5:23">
      <c r="E457" s="192"/>
      <c r="F457" s="72"/>
      <c r="L457" s="72"/>
      <c r="Q457" s="72"/>
      <c r="W457" s="72"/>
    </row>
    <row r="458" ht="12.5" spans="5:23">
      <c r="E458" s="192"/>
      <c r="F458" s="72"/>
      <c r="L458" s="72"/>
      <c r="Q458" s="72"/>
      <c r="W458" s="72"/>
    </row>
    <row r="459" ht="12.5" spans="5:23">
      <c r="E459" s="192"/>
      <c r="F459" s="72"/>
      <c r="L459" s="72"/>
      <c r="Q459" s="72"/>
      <c r="W459" s="72"/>
    </row>
    <row r="460" ht="12.5" spans="5:23">
      <c r="E460" s="192"/>
      <c r="F460" s="72"/>
      <c r="L460" s="72"/>
      <c r="Q460" s="72"/>
      <c r="W460" s="72"/>
    </row>
    <row r="461" ht="12.5" spans="5:23">
      <c r="E461" s="192"/>
      <c r="F461" s="72"/>
      <c r="L461" s="72"/>
      <c r="Q461" s="72"/>
      <c r="W461" s="72"/>
    </row>
    <row r="462" ht="12.5" spans="5:23">
      <c r="E462" s="192"/>
      <c r="F462" s="72"/>
      <c r="L462" s="72"/>
      <c r="Q462" s="72"/>
      <c r="W462" s="72"/>
    </row>
    <row r="463" ht="12.5" spans="5:23">
      <c r="E463" s="192"/>
      <c r="F463" s="72"/>
      <c r="L463" s="72"/>
      <c r="Q463" s="72"/>
      <c r="W463" s="72"/>
    </row>
    <row r="464" ht="12.5" spans="5:23">
      <c r="E464" s="192"/>
      <c r="F464" s="72"/>
      <c r="L464" s="72"/>
      <c r="Q464" s="72"/>
      <c r="W464" s="72"/>
    </row>
    <row r="465" ht="12.5" spans="5:23">
      <c r="E465" s="192"/>
      <c r="F465" s="72"/>
      <c r="L465" s="72"/>
      <c r="Q465" s="72"/>
      <c r="W465" s="72"/>
    </row>
    <row r="466" ht="12.5" spans="5:23">
      <c r="E466" s="192"/>
      <c r="F466" s="72"/>
      <c r="L466" s="72"/>
      <c r="Q466" s="72"/>
      <c r="W466" s="72"/>
    </row>
    <row r="467" ht="12.5" spans="5:23">
      <c r="E467" s="192"/>
      <c r="F467" s="72"/>
      <c r="L467" s="72"/>
      <c r="Q467" s="72"/>
      <c r="W467" s="72"/>
    </row>
    <row r="468" ht="12.5" spans="5:23">
      <c r="E468" s="192"/>
      <c r="F468" s="72"/>
      <c r="L468" s="72"/>
      <c r="Q468" s="72"/>
      <c r="W468" s="72"/>
    </row>
    <row r="469" ht="12.5" spans="5:23">
      <c r="E469" s="192"/>
      <c r="F469" s="72"/>
      <c r="L469" s="72"/>
      <c r="Q469" s="72"/>
      <c r="W469" s="72"/>
    </row>
    <row r="470" ht="12.5" spans="5:23">
      <c r="E470" s="192"/>
      <c r="F470" s="72"/>
      <c r="L470" s="72"/>
      <c r="Q470" s="72"/>
      <c r="W470" s="72"/>
    </row>
    <row r="471" ht="12.5" spans="5:23">
      <c r="E471" s="192"/>
      <c r="F471" s="72"/>
      <c r="L471" s="72"/>
      <c r="Q471" s="72"/>
      <c r="W471" s="72"/>
    </row>
    <row r="472" ht="12.5" spans="5:23">
      <c r="E472" s="192"/>
      <c r="F472" s="72"/>
      <c r="L472" s="72"/>
      <c r="Q472" s="72"/>
      <c r="W472" s="72"/>
    </row>
    <row r="473" ht="12.5" spans="5:23">
      <c r="E473" s="192"/>
      <c r="F473" s="72"/>
      <c r="L473" s="72"/>
      <c r="Q473" s="72"/>
      <c r="W473" s="72"/>
    </row>
    <row r="474" ht="12.5" spans="5:23">
      <c r="E474" s="192"/>
      <c r="F474" s="72"/>
      <c r="L474" s="72"/>
      <c r="Q474" s="72"/>
      <c r="W474" s="72"/>
    </row>
    <row r="475" ht="12.5" spans="5:23">
      <c r="E475" s="192"/>
      <c r="F475" s="72"/>
      <c r="L475" s="72"/>
      <c r="Q475" s="72"/>
      <c r="W475" s="72"/>
    </row>
    <row r="476" ht="12.5" spans="5:23">
      <c r="E476" s="192"/>
      <c r="F476" s="72"/>
      <c r="L476" s="72"/>
      <c r="Q476" s="72"/>
      <c r="W476" s="72"/>
    </row>
    <row r="477" ht="12.5" spans="5:23">
      <c r="E477" s="192"/>
      <c r="F477" s="72"/>
      <c r="L477" s="72"/>
      <c r="Q477" s="72"/>
      <c r="W477" s="72"/>
    </row>
    <row r="478" ht="12.5" spans="5:23">
      <c r="E478" s="192"/>
      <c r="F478" s="72"/>
      <c r="L478" s="72"/>
      <c r="Q478" s="72"/>
      <c r="W478" s="72"/>
    </row>
    <row r="479" ht="12.5" spans="5:23">
      <c r="E479" s="192"/>
      <c r="F479" s="72"/>
      <c r="L479" s="72"/>
      <c r="Q479" s="72"/>
      <c r="W479" s="72"/>
    </row>
    <row r="480" ht="12.5" spans="5:23">
      <c r="E480" s="192"/>
      <c r="F480" s="72"/>
      <c r="L480" s="72"/>
      <c r="Q480" s="72"/>
      <c r="W480" s="72"/>
    </row>
    <row r="481" ht="12.5" spans="5:23">
      <c r="E481" s="192"/>
      <c r="F481" s="72"/>
      <c r="L481" s="72"/>
      <c r="Q481" s="72"/>
      <c r="W481" s="72"/>
    </row>
    <row r="482" ht="12.5" spans="5:23">
      <c r="E482" s="192"/>
      <c r="F482" s="72"/>
      <c r="L482" s="72"/>
      <c r="Q482" s="72"/>
      <c r="W482" s="72"/>
    </row>
    <row r="483" ht="12.5" spans="5:23">
      <c r="E483" s="192"/>
      <c r="F483" s="72"/>
      <c r="L483" s="72"/>
      <c r="Q483" s="72"/>
      <c r="W483" s="72"/>
    </row>
    <row r="484" ht="12.5" spans="5:23">
      <c r="E484" s="192"/>
      <c r="F484" s="72"/>
      <c r="L484" s="72"/>
      <c r="Q484" s="72"/>
      <c r="W484" s="72"/>
    </row>
    <row r="485" ht="12.5" spans="5:23">
      <c r="E485" s="192"/>
      <c r="F485" s="72"/>
      <c r="L485" s="72"/>
      <c r="Q485" s="72"/>
      <c r="W485" s="72"/>
    </row>
    <row r="486" ht="12.5" spans="5:23">
      <c r="E486" s="192"/>
      <c r="F486" s="72"/>
      <c r="L486" s="72"/>
      <c r="Q486" s="72"/>
      <c r="W486" s="72"/>
    </row>
    <row r="487" ht="12.5" spans="5:23">
      <c r="E487" s="192"/>
      <c r="F487" s="72"/>
      <c r="L487" s="72"/>
      <c r="Q487" s="72"/>
      <c r="W487" s="72"/>
    </row>
    <row r="488" ht="12.5" spans="5:23">
      <c r="E488" s="192"/>
      <c r="F488" s="72"/>
      <c r="L488" s="72"/>
      <c r="Q488" s="72"/>
      <c r="W488" s="72"/>
    </row>
    <row r="489" ht="12.5" spans="5:23">
      <c r="E489" s="192"/>
      <c r="F489" s="72"/>
      <c r="L489" s="72"/>
      <c r="Q489" s="72"/>
      <c r="W489" s="72"/>
    </row>
    <row r="490" ht="12.5" spans="5:23">
      <c r="E490" s="192"/>
      <c r="F490" s="72"/>
      <c r="L490" s="72"/>
      <c r="Q490" s="72"/>
      <c r="W490" s="72"/>
    </row>
    <row r="491" ht="12.5" spans="5:23">
      <c r="E491" s="192"/>
      <c r="F491" s="72"/>
      <c r="L491" s="72"/>
      <c r="Q491" s="72"/>
      <c r="W491" s="72"/>
    </row>
    <row r="492" ht="12.5" spans="5:23">
      <c r="E492" s="192"/>
      <c r="F492" s="72"/>
      <c r="L492" s="72"/>
      <c r="Q492" s="72"/>
      <c r="W492" s="72"/>
    </row>
    <row r="493" ht="12.5" spans="5:23">
      <c r="E493" s="192"/>
      <c r="F493" s="72"/>
      <c r="L493" s="72"/>
      <c r="Q493" s="72"/>
      <c r="W493" s="72"/>
    </row>
    <row r="494" ht="12.5" spans="5:23">
      <c r="E494" s="192"/>
      <c r="F494" s="72"/>
      <c r="L494" s="72"/>
      <c r="Q494" s="72"/>
      <c r="W494" s="72"/>
    </row>
    <row r="495" ht="12.5" spans="5:23">
      <c r="E495" s="192"/>
      <c r="F495" s="72"/>
      <c r="L495" s="72"/>
      <c r="Q495" s="72"/>
      <c r="W495" s="72"/>
    </row>
    <row r="496" ht="12.5" spans="5:23">
      <c r="E496" s="192"/>
      <c r="F496" s="72"/>
      <c r="L496" s="72"/>
      <c r="Q496" s="72"/>
      <c r="W496" s="72"/>
    </row>
    <row r="497" ht="12.5" spans="5:23">
      <c r="E497" s="192"/>
      <c r="F497" s="72"/>
      <c r="L497" s="72"/>
      <c r="Q497" s="72"/>
      <c r="W497" s="72"/>
    </row>
    <row r="498" ht="12.5" spans="5:23">
      <c r="E498" s="192"/>
      <c r="F498" s="72"/>
      <c r="L498" s="72"/>
      <c r="Q498" s="72"/>
      <c r="W498" s="72"/>
    </row>
    <row r="499" ht="12.5" spans="5:23">
      <c r="E499" s="192"/>
      <c r="F499" s="72"/>
      <c r="L499" s="72"/>
      <c r="Q499" s="72"/>
      <c r="W499" s="72"/>
    </row>
    <row r="500" ht="12.5" spans="5:23">
      <c r="E500" s="192"/>
      <c r="F500" s="72"/>
      <c r="L500" s="72"/>
      <c r="Q500" s="72"/>
      <c r="W500" s="72"/>
    </row>
    <row r="501" ht="12.5" spans="5:23">
      <c r="E501" s="192"/>
      <c r="F501" s="72"/>
      <c r="L501" s="72"/>
      <c r="Q501" s="72"/>
      <c r="W501" s="72"/>
    </row>
    <row r="502" ht="12.5" spans="5:23">
      <c r="E502" s="192"/>
      <c r="F502" s="72"/>
      <c r="L502" s="72"/>
      <c r="Q502" s="72"/>
      <c r="W502" s="72"/>
    </row>
    <row r="503" ht="12.5" spans="5:23">
      <c r="E503" s="192"/>
      <c r="F503" s="72"/>
      <c r="L503" s="72"/>
      <c r="Q503" s="72"/>
      <c r="W503" s="72"/>
    </row>
    <row r="504" ht="12.5" spans="5:23">
      <c r="E504" s="192"/>
      <c r="F504" s="72"/>
      <c r="L504" s="72"/>
      <c r="Q504" s="72"/>
      <c r="W504" s="72"/>
    </row>
    <row r="505" ht="12.5" spans="5:23">
      <c r="E505" s="192"/>
      <c r="F505" s="72"/>
      <c r="L505" s="72"/>
      <c r="Q505" s="72"/>
      <c r="W505" s="72"/>
    </row>
    <row r="506" ht="12.5" spans="5:23">
      <c r="E506" s="192"/>
      <c r="F506" s="72"/>
      <c r="L506" s="72"/>
      <c r="Q506" s="72"/>
      <c r="W506" s="72"/>
    </row>
    <row r="507" ht="12.5" spans="5:23">
      <c r="E507" s="192"/>
      <c r="F507" s="72"/>
      <c r="L507" s="72"/>
      <c r="Q507" s="72"/>
      <c r="W507" s="72"/>
    </row>
    <row r="508" ht="12.5" spans="5:23">
      <c r="E508" s="192"/>
      <c r="F508" s="72"/>
      <c r="L508" s="72"/>
      <c r="Q508" s="72"/>
      <c r="W508" s="72"/>
    </row>
    <row r="509" ht="12.5" spans="5:23">
      <c r="E509" s="192"/>
      <c r="F509" s="72"/>
      <c r="L509" s="72"/>
      <c r="Q509" s="72"/>
      <c r="W509" s="72"/>
    </row>
    <row r="510" ht="12.5" spans="5:23">
      <c r="E510" s="192"/>
      <c r="F510" s="72"/>
      <c r="L510" s="72"/>
      <c r="Q510" s="72"/>
      <c r="W510" s="72"/>
    </row>
    <row r="511" ht="12.5" spans="5:23">
      <c r="E511" s="192"/>
      <c r="F511" s="72"/>
      <c r="L511" s="72"/>
      <c r="Q511" s="72"/>
      <c r="W511" s="72"/>
    </row>
    <row r="512" ht="12.5" spans="5:23">
      <c r="E512" s="192"/>
      <c r="F512" s="72"/>
      <c r="L512" s="72"/>
      <c r="Q512" s="72"/>
      <c r="W512" s="72"/>
    </row>
    <row r="513" ht="12.5" spans="5:23">
      <c r="E513" s="192"/>
      <c r="F513" s="72"/>
      <c r="L513" s="72"/>
      <c r="Q513" s="72"/>
      <c r="W513" s="72"/>
    </row>
    <row r="514" ht="12.5" spans="5:23">
      <c r="E514" s="192"/>
      <c r="F514" s="72"/>
      <c r="L514" s="72"/>
      <c r="Q514" s="72"/>
      <c r="W514" s="72"/>
    </row>
    <row r="515" ht="12.5" spans="5:23">
      <c r="E515" s="192"/>
      <c r="F515" s="72"/>
      <c r="L515" s="72"/>
      <c r="Q515" s="72"/>
      <c r="W515" s="72"/>
    </row>
    <row r="516" ht="12.5" spans="5:23">
      <c r="E516" s="192"/>
      <c r="F516" s="72"/>
      <c r="L516" s="72"/>
      <c r="Q516" s="72"/>
      <c r="W516" s="72"/>
    </row>
    <row r="517" ht="12.5" spans="5:23">
      <c r="E517" s="192"/>
      <c r="F517" s="72"/>
      <c r="L517" s="72"/>
      <c r="Q517" s="72"/>
      <c r="W517" s="72"/>
    </row>
    <row r="518" ht="12.5" spans="5:23">
      <c r="E518" s="192"/>
      <c r="F518" s="72"/>
      <c r="L518" s="72"/>
      <c r="Q518" s="72"/>
      <c r="W518" s="72"/>
    </row>
    <row r="519" ht="12.5" spans="5:23">
      <c r="E519" s="192"/>
      <c r="F519" s="72"/>
      <c r="L519" s="72"/>
      <c r="Q519" s="72"/>
      <c r="W519" s="72"/>
    </row>
    <row r="520" ht="12.5" spans="5:23">
      <c r="E520" s="192"/>
      <c r="F520" s="72"/>
      <c r="L520" s="72"/>
      <c r="Q520" s="72"/>
      <c r="W520" s="72"/>
    </row>
    <row r="521" ht="12.5" spans="5:23">
      <c r="E521" s="192"/>
      <c r="F521" s="72"/>
      <c r="L521" s="72"/>
      <c r="Q521" s="72"/>
      <c r="W521" s="72"/>
    </row>
    <row r="522" ht="12.5" spans="5:23">
      <c r="E522" s="192"/>
      <c r="F522" s="72"/>
      <c r="L522" s="72"/>
      <c r="Q522" s="72"/>
      <c r="W522" s="72"/>
    </row>
    <row r="523" ht="12.5" spans="5:23">
      <c r="E523" s="192"/>
      <c r="F523" s="72"/>
      <c r="L523" s="72"/>
      <c r="Q523" s="72"/>
      <c r="W523" s="72"/>
    </row>
    <row r="524" ht="12.5" spans="5:23">
      <c r="E524" s="192"/>
      <c r="F524" s="72"/>
      <c r="L524" s="72"/>
      <c r="Q524" s="72"/>
      <c r="W524" s="72"/>
    </row>
    <row r="525" ht="12.5" spans="5:23">
      <c r="E525" s="192"/>
      <c r="F525" s="72"/>
      <c r="L525" s="72"/>
      <c r="Q525" s="72"/>
      <c r="W525" s="72"/>
    </row>
    <row r="526" ht="12.5" spans="5:23">
      <c r="E526" s="192"/>
      <c r="F526" s="72"/>
      <c r="L526" s="72"/>
      <c r="Q526" s="72"/>
      <c r="W526" s="72"/>
    </row>
    <row r="527" ht="12.5" spans="5:23">
      <c r="E527" s="192"/>
      <c r="F527" s="72"/>
      <c r="L527" s="72"/>
      <c r="Q527" s="72"/>
      <c r="W527" s="72"/>
    </row>
    <row r="528" ht="12.5" spans="5:23">
      <c r="E528" s="192"/>
      <c r="F528" s="72"/>
      <c r="L528" s="72"/>
      <c r="Q528" s="72"/>
      <c r="W528" s="72"/>
    </row>
    <row r="529" ht="12.5" spans="5:23">
      <c r="E529" s="192"/>
      <c r="F529" s="72"/>
      <c r="L529" s="72"/>
      <c r="Q529" s="72"/>
      <c r="W529" s="72"/>
    </row>
    <row r="530" ht="12.5" spans="5:23">
      <c r="E530" s="192"/>
      <c r="F530" s="72"/>
      <c r="L530" s="72"/>
      <c r="Q530" s="72"/>
      <c r="W530" s="72"/>
    </row>
    <row r="531" ht="12.5" spans="5:23">
      <c r="E531" s="192"/>
      <c r="F531" s="72"/>
      <c r="L531" s="72"/>
      <c r="Q531" s="72"/>
      <c r="W531" s="72"/>
    </row>
    <row r="532" ht="12.5" spans="5:23">
      <c r="E532" s="192"/>
      <c r="F532" s="72"/>
      <c r="L532" s="72"/>
      <c r="Q532" s="72"/>
      <c r="W532" s="72"/>
    </row>
    <row r="533" ht="12.5" spans="5:23">
      <c r="E533" s="192"/>
      <c r="F533" s="72"/>
      <c r="L533" s="72"/>
      <c r="Q533" s="72"/>
      <c r="W533" s="72"/>
    </row>
    <row r="534" ht="12.5" spans="5:23">
      <c r="E534" s="192"/>
      <c r="F534" s="72"/>
      <c r="L534" s="72"/>
      <c r="Q534" s="72"/>
      <c r="W534" s="72"/>
    </row>
    <row r="535" ht="12.5" spans="5:23">
      <c r="E535" s="192"/>
      <c r="F535" s="72"/>
      <c r="L535" s="72"/>
      <c r="Q535" s="72"/>
      <c r="W535" s="72"/>
    </row>
    <row r="536" ht="12.5" spans="5:23">
      <c r="E536" s="192"/>
      <c r="F536" s="72"/>
      <c r="L536" s="72"/>
      <c r="Q536" s="72"/>
      <c r="W536" s="72"/>
    </row>
    <row r="537" ht="12.5" spans="5:23">
      <c r="E537" s="192"/>
      <c r="F537" s="72"/>
      <c r="L537" s="72"/>
      <c r="Q537" s="72"/>
      <c r="W537" s="72"/>
    </row>
    <row r="538" ht="12.5" spans="5:23">
      <c r="E538" s="192"/>
      <c r="F538" s="72"/>
      <c r="L538" s="72"/>
      <c r="Q538" s="72"/>
      <c r="W538" s="72"/>
    </row>
    <row r="539" ht="12.5" spans="5:23">
      <c r="E539" s="192"/>
      <c r="F539" s="72"/>
      <c r="L539" s="72"/>
      <c r="Q539" s="72"/>
      <c r="W539" s="72"/>
    </row>
    <row r="540" ht="12.5" spans="5:23">
      <c r="E540" s="192"/>
      <c r="F540" s="72"/>
      <c r="L540" s="72"/>
      <c r="Q540" s="72"/>
      <c r="W540" s="72"/>
    </row>
    <row r="541" ht="12.5" spans="5:23">
      <c r="E541" s="192"/>
      <c r="F541" s="72"/>
      <c r="L541" s="72"/>
      <c r="Q541" s="72"/>
      <c r="W541" s="72"/>
    </row>
    <row r="542" ht="12.5" spans="5:23">
      <c r="E542" s="192"/>
      <c r="F542" s="72"/>
      <c r="L542" s="72"/>
      <c r="Q542" s="72"/>
      <c r="W542" s="72"/>
    </row>
    <row r="543" ht="12.5" spans="5:23">
      <c r="E543" s="192"/>
      <c r="F543" s="72"/>
      <c r="L543" s="72"/>
      <c r="Q543" s="72"/>
      <c r="W543" s="72"/>
    </row>
    <row r="544" ht="12.5" spans="5:23">
      <c r="E544" s="192"/>
      <c r="F544" s="72"/>
      <c r="L544" s="72"/>
      <c r="Q544" s="72"/>
      <c r="W544" s="72"/>
    </row>
    <row r="545" ht="12.5" spans="5:23">
      <c r="E545" s="192"/>
      <c r="F545" s="72"/>
      <c r="L545" s="72"/>
      <c r="Q545" s="72"/>
      <c r="W545" s="72"/>
    </row>
    <row r="546" ht="12.5" spans="5:23">
      <c r="E546" s="192"/>
      <c r="F546" s="72"/>
      <c r="L546" s="72"/>
      <c r="Q546" s="72"/>
      <c r="W546" s="72"/>
    </row>
    <row r="547" ht="12.5" spans="5:23">
      <c r="E547" s="192"/>
      <c r="F547" s="72"/>
      <c r="L547" s="72"/>
      <c r="Q547" s="72"/>
      <c r="W547" s="72"/>
    </row>
    <row r="548" ht="12.5" spans="5:23">
      <c r="E548" s="192"/>
      <c r="F548" s="72"/>
      <c r="L548" s="72"/>
      <c r="Q548" s="72"/>
      <c r="W548" s="72"/>
    </row>
    <row r="549" ht="12.5" spans="5:23">
      <c r="E549" s="192"/>
      <c r="F549" s="72"/>
      <c r="L549" s="72"/>
      <c r="Q549" s="72"/>
      <c r="W549" s="72"/>
    </row>
    <row r="550" ht="12.5" spans="5:23">
      <c r="E550" s="192"/>
      <c r="F550" s="72"/>
      <c r="L550" s="72"/>
      <c r="Q550" s="72"/>
      <c r="W550" s="72"/>
    </row>
    <row r="551" ht="12.5" spans="5:23">
      <c r="E551" s="192"/>
      <c r="F551" s="72"/>
      <c r="L551" s="72"/>
      <c r="Q551" s="72"/>
      <c r="W551" s="72"/>
    </row>
    <row r="552" ht="12.5" spans="5:23">
      <c r="E552" s="192"/>
      <c r="F552" s="72"/>
      <c r="L552" s="72"/>
      <c r="Q552" s="72"/>
      <c r="W552" s="72"/>
    </row>
    <row r="553" ht="12.5" spans="5:23">
      <c r="E553" s="192"/>
      <c r="F553" s="72"/>
      <c r="L553" s="72"/>
      <c r="Q553" s="72"/>
      <c r="W553" s="72"/>
    </row>
    <row r="554" ht="12.5" spans="5:23">
      <c r="E554" s="192"/>
      <c r="F554" s="72"/>
      <c r="L554" s="72"/>
      <c r="Q554" s="72"/>
      <c r="W554" s="72"/>
    </row>
    <row r="555" ht="12.5" spans="5:23">
      <c r="E555" s="192"/>
      <c r="F555" s="72"/>
      <c r="L555" s="72"/>
      <c r="Q555" s="72"/>
      <c r="W555" s="72"/>
    </row>
    <row r="556" ht="12.5" spans="5:23">
      <c r="E556" s="192"/>
      <c r="F556" s="72"/>
      <c r="L556" s="72"/>
      <c r="Q556" s="72"/>
      <c r="W556" s="72"/>
    </row>
    <row r="557" ht="12.5" spans="5:23">
      <c r="E557" s="192"/>
      <c r="F557" s="72"/>
      <c r="L557" s="72"/>
      <c r="Q557" s="72"/>
      <c r="W557" s="72"/>
    </row>
    <row r="558" ht="12.5" spans="5:23">
      <c r="E558" s="192"/>
      <c r="F558" s="72"/>
      <c r="L558" s="72"/>
      <c r="Q558" s="72"/>
      <c r="W558" s="72"/>
    </row>
    <row r="559" ht="12.5" spans="5:23">
      <c r="E559" s="192"/>
      <c r="F559" s="72"/>
      <c r="L559" s="72"/>
      <c r="Q559" s="72"/>
      <c r="W559" s="72"/>
    </row>
    <row r="560" ht="12.5" spans="5:23">
      <c r="E560" s="192"/>
      <c r="F560" s="72"/>
      <c r="L560" s="72"/>
      <c r="Q560" s="72"/>
      <c r="W560" s="72"/>
    </row>
    <row r="561" ht="12.5" spans="5:23">
      <c r="E561" s="192"/>
      <c r="F561" s="72"/>
      <c r="L561" s="72"/>
      <c r="Q561" s="72"/>
      <c r="W561" s="72"/>
    </row>
    <row r="562" ht="12.5" spans="5:23">
      <c r="E562" s="192"/>
      <c r="F562" s="72"/>
      <c r="L562" s="72"/>
      <c r="Q562" s="72"/>
      <c r="W562" s="72"/>
    </row>
    <row r="563" ht="12.5" spans="5:23">
      <c r="E563" s="192"/>
      <c r="F563" s="72"/>
      <c r="L563" s="72"/>
      <c r="Q563" s="72"/>
      <c r="W563" s="72"/>
    </row>
    <row r="564" ht="12.5" spans="5:23">
      <c r="E564" s="192"/>
      <c r="F564" s="72"/>
      <c r="L564" s="72"/>
      <c r="Q564" s="72"/>
      <c r="W564" s="72"/>
    </row>
    <row r="565" ht="12.5" spans="5:23">
      <c r="E565" s="192"/>
      <c r="F565" s="72"/>
      <c r="L565" s="72"/>
      <c r="Q565" s="72"/>
      <c r="W565" s="72"/>
    </row>
    <row r="566" ht="12.5" spans="5:23">
      <c r="E566" s="192"/>
      <c r="F566" s="72"/>
      <c r="L566" s="72"/>
      <c r="Q566" s="72"/>
      <c r="W566" s="72"/>
    </row>
    <row r="567" ht="12.5" spans="5:23">
      <c r="E567" s="192"/>
      <c r="F567" s="72"/>
      <c r="L567" s="72"/>
      <c r="Q567" s="72"/>
      <c r="W567" s="72"/>
    </row>
    <row r="568" ht="12.5" spans="5:23">
      <c r="E568" s="192"/>
      <c r="F568" s="72"/>
      <c r="L568" s="72"/>
      <c r="Q568" s="72"/>
      <c r="W568" s="72"/>
    </row>
    <row r="569" ht="12.5" spans="5:23">
      <c r="E569" s="192"/>
      <c r="F569" s="72"/>
      <c r="L569" s="72"/>
      <c r="Q569" s="72"/>
      <c r="W569" s="72"/>
    </row>
    <row r="570" ht="12.5" spans="5:23">
      <c r="E570" s="192"/>
      <c r="F570" s="72"/>
      <c r="L570" s="72"/>
      <c r="Q570" s="72"/>
      <c r="W570" s="72"/>
    </row>
    <row r="571" ht="12.5" spans="5:23">
      <c r="E571" s="192"/>
      <c r="F571" s="72"/>
      <c r="L571" s="72"/>
      <c r="Q571" s="72"/>
      <c r="W571" s="72"/>
    </row>
    <row r="572" ht="12.5" spans="5:23">
      <c r="E572" s="192"/>
      <c r="F572" s="72"/>
      <c r="L572" s="72"/>
      <c r="Q572" s="72"/>
      <c r="W572" s="72"/>
    </row>
    <row r="573" ht="12.5" spans="5:23">
      <c r="E573" s="192"/>
      <c r="F573" s="72"/>
      <c r="L573" s="72"/>
      <c r="Q573" s="72"/>
      <c r="W573" s="72"/>
    </row>
    <row r="574" ht="12.5" spans="5:23">
      <c r="E574" s="192"/>
      <c r="F574" s="72"/>
      <c r="L574" s="72"/>
      <c r="Q574" s="72"/>
      <c r="W574" s="72"/>
    </row>
    <row r="575" ht="12.5" spans="5:23">
      <c r="E575" s="192"/>
      <c r="F575" s="72"/>
      <c r="L575" s="72"/>
      <c r="Q575" s="72"/>
      <c r="W575" s="72"/>
    </row>
    <row r="576" ht="12.5" spans="5:23">
      <c r="E576" s="192"/>
      <c r="F576" s="72"/>
      <c r="L576" s="72"/>
      <c r="Q576" s="72"/>
      <c r="W576" s="72"/>
    </row>
    <row r="577" ht="12.5" spans="5:23">
      <c r="E577" s="192"/>
      <c r="F577" s="72"/>
      <c r="L577" s="72"/>
      <c r="Q577" s="72"/>
      <c r="W577" s="72"/>
    </row>
    <row r="578" ht="12.5" spans="5:23">
      <c r="E578" s="192"/>
      <c r="F578" s="72"/>
      <c r="L578" s="72"/>
      <c r="Q578" s="72"/>
      <c r="W578" s="72"/>
    </row>
    <row r="579" ht="12.5" spans="5:23">
      <c r="E579" s="192"/>
      <c r="F579" s="72"/>
      <c r="L579" s="72"/>
      <c r="Q579" s="72"/>
      <c r="W579" s="72"/>
    </row>
    <row r="580" ht="12.5" spans="5:23">
      <c r="E580" s="192"/>
      <c r="F580" s="72"/>
      <c r="L580" s="72"/>
      <c r="Q580" s="72"/>
      <c r="W580" s="72"/>
    </row>
    <row r="581" ht="12.5" spans="5:23">
      <c r="E581" s="192"/>
      <c r="F581" s="72"/>
      <c r="L581" s="72"/>
      <c r="Q581" s="72"/>
      <c r="W581" s="72"/>
    </row>
    <row r="582" ht="12.5" spans="5:23">
      <c r="E582" s="192"/>
      <c r="F582" s="72"/>
      <c r="L582" s="72"/>
      <c r="Q582" s="72"/>
      <c r="W582" s="72"/>
    </row>
    <row r="583" ht="12.5" spans="5:23">
      <c r="E583" s="192"/>
      <c r="F583" s="72"/>
      <c r="L583" s="72"/>
      <c r="Q583" s="72"/>
      <c r="W583" s="72"/>
    </row>
    <row r="584" ht="12.5" spans="5:23">
      <c r="E584" s="192"/>
      <c r="F584" s="72"/>
      <c r="L584" s="72"/>
      <c r="Q584" s="72"/>
      <c r="W584" s="72"/>
    </row>
    <row r="585" ht="12.5" spans="5:23">
      <c r="E585" s="192"/>
      <c r="F585" s="72"/>
      <c r="L585" s="72"/>
      <c r="Q585" s="72"/>
      <c r="W585" s="72"/>
    </row>
    <row r="586" ht="12.5" spans="5:23">
      <c r="E586" s="192"/>
      <c r="F586" s="72"/>
      <c r="L586" s="72"/>
      <c r="Q586" s="72"/>
      <c r="W586" s="72"/>
    </row>
  </sheetData>
  <mergeCells count="1">
    <mergeCell ref="A2:N2"/>
  </mergeCells>
  <pageMargins left="0.75" right="0.75" top="1" bottom="1" header="0.5" footer="0.5"/>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1142"/>
  <sheetViews>
    <sheetView workbookViewId="0">
      <pane ySplit="3" topLeftCell="A4" activePane="bottomLeft" state="frozen"/>
      <selection/>
      <selection pane="bottomLeft" activeCell="J10" sqref="J10"/>
    </sheetView>
  </sheetViews>
  <sheetFormatPr defaultColWidth="12.6363636363636" defaultRowHeight="15.75" customHeight="1"/>
  <cols>
    <col min="1" max="1" width="9.72727272727273" customWidth="1"/>
    <col min="2" max="2" width="26.6363636363636" customWidth="1"/>
    <col min="3" max="3" width="25.9090909090909" customWidth="1"/>
    <col min="4" max="4" width="29.0909090909091" customWidth="1"/>
    <col min="5" max="5" width="13.2727272727273" customWidth="1"/>
    <col min="6" max="8" width="9.36363636363636" customWidth="1"/>
    <col min="9" max="9" width="29.7272727272727" style="69" customWidth="1"/>
    <col min="10" max="10" width="22.6363636363636" customWidth="1"/>
    <col min="11" max="11" width="21.9090909090909" customWidth="1"/>
    <col min="12" max="12" width="90.0909090909091" customWidth="1"/>
    <col min="13" max="13" width="133.363636363636" hidden="1" customWidth="1"/>
    <col min="14" max="14" width="75.0909090909091" hidden="1" customWidth="1"/>
    <col min="15" max="15" width="11.6363636363636" hidden="1" customWidth="1"/>
    <col min="16" max="16" width="10.9090909090909" hidden="1" customWidth="1"/>
    <col min="17" max="17" width="77.9090909090909" hidden="1" customWidth="1"/>
    <col min="18" max="18" width="18.5454545454545" hidden="1" customWidth="1"/>
    <col min="19" max="19" width="20.5454545454545" hidden="1" customWidth="1"/>
    <col min="20" max="20" width="29" hidden="1" customWidth="1"/>
    <col min="21" max="21" width="25.3636363636364" customWidth="1"/>
    <col min="22" max="22" width="22.5454545454545" customWidth="1"/>
    <col min="23" max="23" width="14.9090909090909" customWidth="1"/>
  </cols>
  <sheetData>
    <row r="1" ht="18.5" spans="1:23">
      <c r="A1" s="34"/>
      <c r="B1" s="601"/>
      <c r="C1" s="601"/>
      <c r="D1" s="601"/>
      <c r="E1" s="601"/>
      <c r="F1" s="601"/>
      <c r="G1" s="601"/>
      <c r="H1" s="601"/>
      <c r="I1" s="197"/>
      <c r="J1" s="601"/>
      <c r="K1" s="602"/>
      <c r="L1" s="601"/>
      <c r="M1" s="601"/>
      <c r="N1" s="601"/>
      <c r="O1" s="601"/>
      <c r="P1" s="601"/>
      <c r="Q1" s="601"/>
      <c r="R1" s="601"/>
      <c r="S1" s="601"/>
      <c r="T1" s="601"/>
      <c r="U1" s="602"/>
      <c r="V1" s="602"/>
      <c r="W1" s="601"/>
    </row>
    <row r="2" ht="27.75" customHeight="1" spans="1:23">
      <c r="A2" s="129"/>
      <c r="B2" s="197"/>
      <c r="C2" s="197"/>
      <c r="E2" s="199" t="s">
        <v>518</v>
      </c>
      <c r="F2" s="199">
        <f>SUM(F4:F1142)</f>
        <v>1414</v>
      </c>
      <c r="G2" s="197">
        <f t="shared" ref="G2:H2" si="0">SUM(G4:G1412)</f>
        <v>1247</v>
      </c>
      <c r="H2" s="197">
        <f t="shared" si="0"/>
        <v>167</v>
      </c>
      <c r="I2" s="197"/>
      <c r="J2" s="197"/>
      <c r="K2" s="200"/>
      <c r="L2" s="200"/>
      <c r="M2" s="198"/>
      <c r="N2" s="198"/>
      <c r="O2" s="197"/>
      <c r="P2" s="197"/>
      <c r="Q2" s="198"/>
      <c r="R2" s="197"/>
      <c r="S2" s="197"/>
      <c r="T2" s="202"/>
      <c r="U2" s="200"/>
      <c r="V2" s="200"/>
      <c r="W2" s="197"/>
    </row>
    <row r="3" ht="59.25" customHeight="1" spans="1:23">
      <c r="A3" s="129" t="s">
        <v>42</v>
      </c>
      <c r="B3" s="197" t="s">
        <v>519</v>
      </c>
      <c r="C3" s="197" t="s">
        <v>44</v>
      </c>
      <c r="D3" s="199" t="s">
        <v>520</v>
      </c>
      <c r="E3" s="199" t="s">
        <v>45</v>
      </c>
      <c r="F3" s="197" t="s">
        <v>521</v>
      </c>
      <c r="G3" s="197" t="s">
        <v>522</v>
      </c>
      <c r="H3" s="197" t="s">
        <v>523</v>
      </c>
      <c r="I3" s="197" t="s">
        <v>524</v>
      </c>
      <c r="J3" s="197" t="s">
        <v>525</v>
      </c>
      <c r="K3" s="200" t="s">
        <v>51</v>
      </c>
      <c r="L3" s="200" t="s">
        <v>52</v>
      </c>
      <c r="M3" s="198" t="s">
        <v>53</v>
      </c>
      <c r="N3" s="198" t="s">
        <v>54</v>
      </c>
      <c r="O3" s="197" t="s">
        <v>55</v>
      </c>
      <c r="P3" s="197" t="s">
        <v>56</v>
      </c>
      <c r="Q3" s="198" t="s">
        <v>57</v>
      </c>
      <c r="R3" s="197" t="s">
        <v>58</v>
      </c>
      <c r="S3" s="197" t="s">
        <v>59</v>
      </c>
      <c r="T3" s="202" t="s">
        <v>60</v>
      </c>
      <c r="U3" s="200" t="s">
        <v>61</v>
      </c>
      <c r="V3" s="200" t="s">
        <v>62</v>
      </c>
      <c r="W3" s="197" t="s">
        <v>63</v>
      </c>
    </row>
    <row r="4" ht="12.5" spans="1:23">
      <c r="A4" s="117">
        <v>1</v>
      </c>
      <c r="B4" s="37" t="s">
        <v>64</v>
      </c>
      <c r="C4" s="37" t="s">
        <v>526</v>
      </c>
      <c r="D4" s="37" t="s">
        <v>527</v>
      </c>
      <c r="E4" s="37">
        <v>6000053421</v>
      </c>
      <c r="F4" s="37">
        <v>1</v>
      </c>
      <c r="G4" s="37">
        <v>1</v>
      </c>
      <c r="H4" s="37">
        <v>0</v>
      </c>
      <c r="I4" s="69">
        <v>46121</v>
      </c>
      <c r="J4" s="37" t="s">
        <v>501</v>
      </c>
      <c r="K4" s="114">
        <v>516301480426001</v>
      </c>
      <c r="L4" s="114" t="s">
        <v>66</v>
      </c>
      <c r="M4" s="37"/>
      <c r="N4" s="34"/>
      <c r="O4" s="34" t="s">
        <v>528</v>
      </c>
      <c r="P4" s="115">
        <f t="shared" ref="P4:P183" si="1">I4+1</f>
        <v>46122</v>
      </c>
      <c r="Q4" s="34"/>
      <c r="R4" s="34" t="s">
        <v>528</v>
      </c>
      <c r="S4" s="115">
        <f t="shared" ref="S4:S258" si="2">I4+1</f>
        <v>46122</v>
      </c>
      <c r="T4" s="34" t="s">
        <v>68</v>
      </c>
      <c r="U4" s="34"/>
      <c r="V4" s="34"/>
      <c r="W4" s="34"/>
    </row>
    <row r="5" ht="12.5" spans="1:23">
      <c r="A5" s="117">
        <v>2</v>
      </c>
      <c r="B5" s="37" t="s">
        <v>64</v>
      </c>
      <c r="C5" s="37" t="s">
        <v>529</v>
      </c>
      <c r="D5" s="37" t="s">
        <v>527</v>
      </c>
      <c r="E5" s="37">
        <v>6000053421</v>
      </c>
      <c r="F5" s="37">
        <v>1</v>
      </c>
      <c r="G5" s="37">
        <v>0</v>
      </c>
      <c r="H5" s="37">
        <v>1</v>
      </c>
      <c r="I5" s="69">
        <v>46121</v>
      </c>
      <c r="J5" s="37" t="s">
        <v>501</v>
      </c>
      <c r="K5" s="114">
        <v>516301480426002</v>
      </c>
      <c r="L5" s="114" t="s">
        <v>530</v>
      </c>
      <c r="M5" s="114" t="s">
        <v>531</v>
      </c>
      <c r="N5" s="34" t="s">
        <v>532</v>
      </c>
      <c r="O5" s="34" t="s">
        <v>528</v>
      </c>
      <c r="P5" s="115">
        <f t="shared" si="1"/>
        <v>46122</v>
      </c>
      <c r="Q5" s="34" t="s">
        <v>533</v>
      </c>
      <c r="R5" s="34" t="s">
        <v>528</v>
      </c>
      <c r="S5" s="115">
        <f t="shared" si="2"/>
        <v>46122</v>
      </c>
      <c r="T5" s="34" t="s">
        <v>68</v>
      </c>
      <c r="U5" s="114" t="s">
        <v>510</v>
      </c>
      <c r="V5" s="114" t="s">
        <v>13</v>
      </c>
      <c r="W5" s="34"/>
    </row>
    <row r="6" ht="14.5" spans="1:23">
      <c r="A6" s="117">
        <v>3</v>
      </c>
      <c r="B6" s="37" t="s">
        <v>64</v>
      </c>
      <c r="C6" s="37" t="s">
        <v>529</v>
      </c>
      <c r="D6" s="37" t="s">
        <v>527</v>
      </c>
      <c r="E6" s="37">
        <v>6000053421</v>
      </c>
      <c r="F6" s="37">
        <v>4</v>
      </c>
      <c r="G6" s="37">
        <v>4</v>
      </c>
      <c r="H6" s="37">
        <v>0</v>
      </c>
      <c r="I6" s="69">
        <v>46121</v>
      </c>
      <c r="J6" s="37" t="s">
        <v>501</v>
      </c>
      <c r="K6" s="114" t="s">
        <v>534</v>
      </c>
      <c r="L6" s="114" t="s">
        <v>66</v>
      </c>
      <c r="M6" s="603"/>
      <c r="N6" s="34"/>
      <c r="O6" s="34" t="s">
        <v>528</v>
      </c>
      <c r="P6" s="115">
        <f t="shared" si="1"/>
        <v>46122</v>
      </c>
      <c r="Q6" s="34"/>
      <c r="R6" s="34" t="s">
        <v>528</v>
      </c>
      <c r="S6" s="115">
        <f t="shared" si="2"/>
        <v>46122</v>
      </c>
      <c r="T6" s="34" t="s">
        <v>68</v>
      </c>
      <c r="U6" s="34"/>
      <c r="V6" s="34"/>
      <c r="W6" s="34"/>
    </row>
    <row r="7" ht="14.5" spans="1:23">
      <c r="A7" s="117">
        <v>4</v>
      </c>
      <c r="B7" s="37" t="s">
        <v>64</v>
      </c>
      <c r="C7" s="603" t="s">
        <v>535</v>
      </c>
      <c r="D7" s="37" t="s">
        <v>527</v>
      </c>
      <c r="E7" s="37">
        <v>6000053421</v>
      </c>
      <c r="F7" s="37">
        <v>19</v>
      </c>
      <c r="G7" s="37">
        <v>19</v>
      </c>
      <c r="H7" s="37">
        <v>0</v>
      </c>
      <c r="I7" s="69">
        <v>46122</v>
      </c>
      <c r="J7" s="37" t="s">
        <v>501</v>
      </c>
      <c r="K7" s="114" t="s">
        <v>536</v>
      </c>
      <c r="L7" s="114" t="s">
        <v>66</v>
      </c>
      <c r="M7" s="37"/>
      <c r="N7" s="34"/>
      <c r="O7" s="34" t="s">
        <v>528</v>
      </c>
      <c r="P7" s="115">
        <f t="shared" si="1"/>
        <v>46123</v>
      </c>
      <c r="Q7" s="34"/>
      <c r="R7" s="34" t="s">
        <v>528</v>
      </c>
      <c r="S7" s="115">
        <f t="shared" si="2"/>
        <v>46123</v>
      </c>
      <c r="T7" s="34" t="s">
        <v>68</v>
      </c>
      <c r="U7" s="34"/>
      <c r="V7" s="34"/>
      <c r="W7" s="34"/>
    </row>
    <row r="8" ht="12.5" spans="1:23">
      <c r="A8" s="117">
        <v>5</v>
      </c>
      <c r="B8" s="37" t="s">
        <v>64</v>
      </c>
      <c r="C8" s="37" t="s">
        <v>537</v>
      </c>
      <c r="D8" s="37" t="s">
        <v>538</v>
      </c>
      <c r="E8" s="37">
        <v>6000053421</v>
      </c>
      <c r="F8" s="37">
        <v>6</v>
      </c>
      <c r="G8" s="37">
        <v>6</v>
      </c>
      <c r="H8" s="37">
        <v>0</v>
      </c>
      <c r="I8" s="69">
        <v>46141</v>
      </c>
      <c r="J8" s="37" t="s">
        <v>501</v>
      </c>
      <c r="K8" s="114" t="s">
        <v>539</v>
      </c>
      <c r="L8" s="114" t="s">
        <v>66</v>
      </c>
      <c r="M8" s="37"/>
      <c r="N8" s="34"/>
      <c r="O8" s="34" t="s">
        <v>528</v>
      </c>
      <c r="P8" s="115">
        <f t="shared" si="1"/>
        <v>46142</v>
      </c>
      <c r="Q8" s="34"/>
      <c r="R8" s="34" t="s">
        <v>528</v>
      </c>
      <c r="S8" s="115">
        <f t="shared" si="2"/>
        <v>46142</v>
      </c>
      <c r="T8" s="34" t="s">
        <v>68</v>
      </c>
      <c r="U8" s="34"/>
      <c r="V8" s="34"/>
      <c r="W8" s="34"/>
    </row>
    <row r="9" ht="12.5" spans="1:23">
      <c r="A9" s="117">
        <v>6</v>
      </c>
      <c r="B9" s="37" t="s">
        <v>64</v>
      </c>
      <c r="C9" s="37" t="s">
        <v>537</v>
      </c>
      <c r="D9" s="37" t="s">
        <v>538</v>
      </c>
      <c r="E9" s="37">
        <v>6000053421</v>
      </c>
      <c r="F9" s="37">
        <v>1</v>
      </c>
      <c r="G9" s="37">
        <v>0</v>
      </c>
      <c r="H9" s="37">
        <v>1</v>
      </c>
      <c r="I9" s="69">
        <v>46141</v>
      </c>
      <c r="J9" s="37" t="s">
        <v>501</v>
      </c>
      <c r="K9" s="114">
        <v>516301480426032</v>
      </c>
      <c r="L9" s="114" t="s">
        <v>540</v>
      </c>
      <c r="M9" s="37"/>
      <c r="N9" s="34"/>
      <c r="O9" s="34" t="s">
        <v>528</v>
      </c>
      <c r="P9" s="115">
        <f t="shared" si="1"/>
        <v>46142</v>
      </c>
      <c r="Q9" s="34"/>
      <c r="R9" s="34" t="s">
        <v>528</v>
      </c>
      <c r="S9" s="115">
        <f t="shared" si="2"/>
        <v>46142</v>
      </c>
      <c r="T9" s="34" t="s">
        <v>68</v>
      </c>
      <c r="U9" s="114" t="s">
        <v>512</v>
      </c>
      <c r="V9" s="114" t="s">
        <v>13</v>
      </c>
      <c r="W9" s="34"/>
    </row>
    <row r="10" ht="12.5" spans="1:23">
      <c r="A10" s="117">
        <v>7</v>
      </c>
      <c r="B10" s="37" t="s">
        <v>64</v>
      </c>
      <c r="C10" s="37" t="s">
        <v>537</v>
      </c>
      <c r="D10" s="37" t="s">
        <v>538</v>
      </c>
      <c r="E10" s="37">
        <v>6000053421</v>
      </c>
      <c r="F10" s="37">
        <v>1</v>
      </c>
      <c r="G10" s="37">
        <v>1</v>
      </c>
      <c r="H10" s="37">
        <v>0</v>
      </c>
      <c r="I10" s="69">
        <v>46141</v>
      </c>
      <c r="J10" s="37" t="s">
        <v>501</v>
      </c>
      <c r="K10" s="114">
        <v>516301480426033</v>
      </c>
      <c r="L10" s="114" t="s">
        <v>66</v>
      </c>
      <c r="M10" s="37"/>
      <c r="N10" s="34"/>
      <c r="O10" s="34" t="s">
        <v>528</v>
      </c>
      <c r="P10" s="115">
        <f t="shared" si="1"/>
        <v>46142</v>
      </c>
      <c r="Q10" s="34"/>
      <c r="R10" s="34" t="s">
        <v>528</v>
      </c>
      <c r="S10" s="115">
        <f t="shared" si="2"/>
        <v>46142</v>
      </c>
      <c r="T10" s="34" t="s">
        <v>68</v>
      </c>
      <c r="U10" s="34"/>
      <c r="V10" s="34"/>
      <c r="W10" s="34"/>
    </row>
    <row r="11" ht="12.5" spans="1:23">
      <c r="A11" s="117">
        <v>8</v>
      </c>
      <c r="B11" s="37" t="s">
        <v>64</v>
      </c>
      <c r="C11" s="37" t="s">
        <v>537</v>
      </c>
      <c r="D11" s="37" t="s">
        <v>538</v>
      </c>
      <c r="E11" s="37">
        <v>6000053421</v>
      </c>
      <c r="F11" s="37">
        <v>1</v>
      </c>
      <c r="G11" s="37">
        <v>0</v>
      </c>
      <c r="H11" s="37">
        <v>1</v>
      </c>
      <c r="I11" s="69">
        <v>46141</v>
      </c>
      <c r="J11" s="37" t="s">
        <v>501</v>
      </c>
      <c r="K11" s="114">
        <v>516301480426034</v>
      </c>
      <c r="L11" s="114" t="s">
        <v>541</v>
      </c>
      <c r="M11" s="37"/>
      <c r="N11" s="34"/>
      <c r="O11" s="34" t="s">
        <v>528</v>
      </c>
      <c r="P11" s="115">
        <f t="shared" si="1"/>
        <v>46142</v>
      </c>
      <c r="Q11" s="34"/>
      <c r="R11" s="34" t="s">
        <v>528</v>
      </c>
      <c r="S11" s="115">
        <f t="shared" si="2"/>
        <v>46142</v>
      </c>
      <c r="T11" s="34" t="s">
        <v>68</v>
      </c>
      <c r="U11" s="34" t="s">
        <v>514</v>
      </c>
      <c r="V11" s="34" t="s">
        <v>17</v>
      </c>
      <c r="W11" s="34"/>
    </row>
    <row r="12" ht="12.5" spans="1:23">
      <c r="A12" s="117">
        <v>9</v>
      </c>
      <c r="B12" s="37" t="s">
        <v>64</v>
      </c>
      <c r="C12" s="37" t="s">
        <v>537</v>
      </c>
      <c r="D12" s="37" t="s">
        <v>538</v>
      </c>
      <c r="E12" s="37">
        <v>6000053421</v>
      </c>
      <c r="F12" s="37">
        <v>1</v>
      </c>
      <c r="G12" s="37">
        <v>1</v>
      </c>
      <c r="H12" s="37">
        <v>0</v>
      </c>
      <c r="I12" s="69">
        <v>46141</v>
      </c>
      <c r="J12" s="37" t="s">
        <v>501</v>
      </c>
      <c r="K12" s="114">
        <v>516301480426035</v>
      </c>
      <c r="L12" s="114" t="s">
        <v>66</v>
      </c>
      <c r="M12" s="37"/>
      <c r="N12" s="34"/>
      <c r="O12" s="34" t="s">
        <v>528</v>
      </c>
      <c r="P12" s="115">
        <f t="shared" si="1"/>
        <v>46142</v>
      </c>
      <c r="Q12" s="34"/>
      <c r="R12" s="34" t="s">
        <v>528</v>
      </c>
      <c r="S12" s="115">
        <f t="shared" si="2"/>
        <v>46142</v>
      </c>
      <c r="T12" s="34" t="s">
        <v>68</v>
      </c>
      <c r="U12" s="34"/>
      <c r="V12" s="34"/>
      <c r="W12" s="34"/>
    </row>
    <row r="13" ht="12.5" spans="1:23">
      <c r="A13" s="117">
        <v>10</v>
      </c>
      <c r="B13" s="37" t="s">
        <v>64</v>
      </c>
      <c r="C13" s="37" t="s">
        <v>529</v>
      </c>
      <c r="D13" s="37" t="s">
        <v>538</v>
      </c>
      <c r="E13" s="37">
        <v>6000053421</v>
      </c>
      <c r="F13" s="37">
        <v>5</v>
      </c>
      <c r="G13" s="37">
        <v>5</v>
      </c>
      <c r="H13" s="37">
        <v>0</v>
      </c>
      <c r="I13" s="69">
        <v>46170</v>
      </c>
      <c r="J13" s="37" t="s">
        <v>501</v>
      </c>
      <c r="K13" s="114" t="s">
        <v>542</v>
      </c>
      <c r="L13" s="114" t="s">
        <v>66</v>
      </c>
      <c r="M13" s="37"/>
      <c r="N13" s="34"/>
      <c r="O13" s="34" t="s">
        <v>528</v>
      </c>
      <c r="P13" s="115">
        <f t="shared" si="1"/>
        <v>46171</v>
      </c>
      <c r="Q13" s="34"/>
      <c r="R13" s="34" t="s">
        <v>528</v>
      </c>
      <c r="S13" s="115">
        <f t="shared" si="2"/>
        <v>46171</v>
      </c>
      <c r="T13" s="34" t="s">
        <v>68</v>
      </c>
      <c r="U13" s="34"/>
      <c r="V13" s="34"/>
      <c r="W13" s="34"/>
    </row>
    <row r="14" ht="12.5" spans="1:23">
      <c r="A14" s="117">
        <v>11</v>
      </c>
      <c r="B14" s="37" t="s">
        <v>64</v>
      </c>
      <c r="C14" s="37" t="s">
        <v>529</v>
      </c>
      <c r="D14" s="37" t="s">
        <v>538</v>
      </c>
      <c r="E14" s="37">
        <v>6000053421</v>
      </c>
      <c r="F14" s="37">
        <v>1</v>
      </c>
      <c r="G14" s="37">
        <v>0</v>
      </c>
      <c r="H14" s="37">
        <v>1</v>
      </c>
      <c r="I14" s="69">
        <v>46170</v>
      </c>
      <c r="J14" s="37" t="s">
        <v>501</v>
      </c>
      <c r="K14" s="114">
        <v>516301480526079</v>
      </c>
      <c r="L14" s="114" t="s">
        <v>543</v>
      </c>
      <c r="M14" s="114" t="s">
        <v>544</v>
      </c>
      <c r="N14" s="34" t="s">
        <v>545</v>
      </c>
      <c r="O14" s="34" t="s">
        <v>528</v>
      </c>
      <c r="P14" s="115">
        <f t="shared" si="1"/>
        <v>46171</v>
      </c>
      <c r="Q14" s="34" t="s">
        <v>546</v>
      </c>
      <c r="R14" s="34" t="s">
        <v>528</v>
      </c>
      <c r="S14" s="115">
        <f t="shared" si="2"/>
        <v>46171</v>
      </c>
      <c r="T14" s="34" t="s">
        <v>68</v>
      </c>
      <c r="U14" s="114" t="s">
        <v>547</v>
      </c>
      <c r="V14" s="114" t="s">
        <v>13</v>
      </c>
      <c r="W14" s="34"/>
    </row>
    <row r="15" ht="12.5" spans="1:23">
      <c r="A15" s="117">
        <v>12</v>
      </c>
      <c r="B15" s="37" t="s">
        <v>64</v>
      </c>
      <c r="C15" s="37" t="s">
        <v>529</v>
      </c>
      <c r="D15" s="37" t="s">
        <v>538</v>
      </c>
      <c r="E15" s="37">
        <v>6000053421</v>
      </c>
      <c r="F15" s="37">
        <v>1</v>
      </c>
      <c r="G15" s="37">
        <v>1</v>
      </c>
      <c r="H15" s="37">
        <v>0</v>
      </c>
      <c r="I15" s="69">
        <v>46170</v>
      </c>
      <c r="J15" s="37" t="s">
        <v>501</v>
      </c>
      <c r="K15" s="114">
        <v>516301480526080</v>
      </c>
      <c r="L15" s="114" t="s">
        <v>66</v>
      </c>
      <c r="M15" s="37"/>
      <c r="N15" s="34"/>
      <c r="O15" s="34" t="s">
        <v>528</v>
      </c>
      <c r="P15" s="115">
        <f t="shared" si="1"/>
        <v>46171</v>
      </c>
      <c r="Q15" s="34"/>
      <c r="R15" s="34" t="s">
        <v>528</v>
      </c>
      <c r="S15" s="115">
        <f t="shared" si="2"/>
        <v>46171</v>
      </c>
      <c r="T15" s="34" t="s">
        <v>68</v>
      </c>
      <c r="U15" s="34"/>
      <c r="V15" s="34"/>
      <c r="W15" s="34"/>
    </row>
    <row r="16" ht="12.5" spans="1:23">
      <c r="A16" s="117">
        <v>13</v>
      </c>
      <c r="B16" s="37" t="s">
        <v>64</v>
      </c>
      <c r="C16" s="37" t="s">
        <v>529</v>
      </c>
      <c r="D16" s="37" t="s">
        <v>538</v>
      </c>
      <c r="E16" s="37">
        <v>6000053421</v>
      </c>
      <c r="F16" s="37">
        <v>1</v>
      </c>
      <c r="G16" s="37">
        <v>0</v>
      </c>
      <c r="H16" s="37">
        <v>1</v>
      </c>
      <c r="I16" s="69">
        <v>46170</v>
      </c>
      <c r="J16" s="37" t="s">
        <v>501</v>
      </c>
      <c r="K16" s="114">
        <v>516301480526081</v>
      </c>
      <c r="L16" s="114" t="s">
        <v>548</v>
      </c>
      <c r="M16" s="114" t="s">
        <v>544</v>
      </c>
      <c r="N16" s="34" t="s">
        <v>545</v>
      </c>
      <c r="O16" s="34" t="s">
        <v>528</v>
      </c>
      <c r="P16" s="115">
        <f t="shared" si="1"/>
        <v>46171</v>
      </c>
      <c r="Q16" s="34" t="s">
        <v>546</v>
      </c>
      <c r="R16" s="34" t="s">
        <v>528</v>
      </c>
      <c r="S16" s="115">
        <f t="shared" si="2"/>
        <v>46171</v>
      </c>
      <c r="T16" s="34" t="s">
        <v>68</v>
      </c>
      <c r="U16" s="114" t="s">
        <v>547</v>
      </c>
      <c r="V16" s="114" t="s">
        <v>13</v>
      </c>
      <c r="W16" s="34"/>
    </row>
    <row r="17" ht="12.5" spans="1:23">
      <c r="A17" s="117">
        <v>14</v>
      </c>
      <c r="B17" s="37" t="s">
        <v>64</v>
      </c>
      <c r="C17" s="37" t="s">
        <v>529</v>
      </c>
      <c r="D17" s="37" t="s">
        <v>538</v>
      </c>
      <c r="E17" s="37">
        <v>6000053421</v>
      </c>
      <c r="F17" s="37">
        <v>2</v>
      </c>
      <c r="G17" s="37">
        <v>2</v>
      </c>
      <c r="H17" s="37">
        <v>0</v>
      </c>
      <c r="I17" s="69">
        <v>46170</v>
      </c>
      <c r="J17" s="37" t="s">
        <v>501</v>
      </c>
      <c r="K17" s="114" t="s">
        <v>549</v>
      </c>
      <c r="L17" s="114" t="s">
        <v>66</v>
      </c>
      <c r="M17" s="37"/>
      <c r="N17" s="34"/>
      <c r="O17" s="34" t="s">
        <v>528</v>
      </c>
      <c r="P17" s="115">
        <f t="shared" si="1"/>
        <v>46171</v>
      </c>
      <c r="Q17" s="34"/>
      <c r="R17" s="34" t="s">
        <v>528</v>
      </c>
      <c r="S17" s="115">
        <f t="shared" si="2"/>
        <v>46171</v>
      </c>
      <c r="T17" s="34" t="s">
        <v>68</v>
      </c>
      <c r="U17" s="34"/>
      <c r="V17" s="34"/>
      <c r="W17" s="34"/>
    </row>
    <row r="18" ht="39" customHeight="1" spans="1:23">
      <c r="A18" s="117">
        <v>15</v>
      </c>
      <c r="B18" s="37" t="s">
        <v>64</v>
      </c>
      <c r="C18" s="37" t="s">
        <v>529</v>
      </c>
      <c r="D18" s="37" t="s">
        <v>538</v>
      </c>
      <c r="E18" s="37">
        <v>6000053421</v>
      </c>
      <c r="F18" s="37">
        <v>1</v>
      </c>
      <c r="G18" s="37">
        <v>0</v>
      </c>
      <c r="H18" s="37">
        <v>1</v>
      </c>
      <c r="I18" s="69">
        <v>46170</v>
      </c>
      <c r="J18" s="37" t="s">
        <v>501</v>
      </c>
      <c r="K18" s="114">
        <v>516301480526084</v>
      </c>
      <c r="L18" s="114" t="s">
        <v>550</v>
      </c>
      <c r="M18" s="114" t="s">
        <v>551</v>
      </c>
      <c r="N18" s="34" t="s">
        <v>552</v>
      </c>
      <c r="O18" s="34" t="s">
        <v>528</v>
      </c>
      <c r="P18" s="115">
        <f t="shared" si="1"/>
        <v>46171</v>
      </c>
      <c r="Q18" s="34" t="s">
        <v>553</v>
      </c>
      <c r="R18" s="34" t="s">
        <v>528</v>
      </c>
      <c r="S18" s="115">
        <f t="shared" si="2"/>
        <v>46171</v>
      </c>
      <c r="T18" s="34" t="s">
        <v>68</v>
      </c>
      <c r="U18" s="114" t="s">
        <v>512</v>
      </c>
      <c r="V18" s="114" t="s">
        <v>13</v>
      </c>
      <c r="W18" s="34"/>
    </row>
    <row r="19" ht="12.5" spans="1:23">
      <c r="A19" s="117">
        <v>16</v>
      </c>
      <c r="B19" s="37" t="s">
        <v>64</v>
      </c>
      <c r="C19" s="37" t="s">
        <v>529</v>
      </c>
      <c r="D19" s="37" t="s">
        <v>538</v>
      </c>
      <c r="E19" s="37">
        <v>6000053421</v>
      </c>
      <c r="F19" s="37">
        <v>2</v>
      </c>
      <c r="G19" s="37">
        <v>2</v>
      </c>
      <c r="H19" s="37">
        <v>0</v>
      </c>
      <c r="I19" s="69">
        <v>46170</v>
      </c>
      <c r="J19" s="37" t="s">
        <v>501</v>
      </c>
      <c r="K19" s="114" t="s">
        <v>554</v>
      </c>
      <c r="L19" s="114" t="s">
        <v>66</v>
      </c>
      <c r="M19" s="37"/>
      <c r="N19" s="34"/>
      <c r="O19" s="34" t="s">
        <v>528</v>
      </c>
      <c r="P19" s="115">
        <f t="shared" si="1"/>
        <v>46171</v>
      </c>
      <c r="Q19" s="34"/>
      <c r="R19" s="34" t="s">
        <v>528</v>
      </c>
      <c r="S19" s="115">
        <f t="shared" si="2"/>
        <v>46171</v>
      </c>
      <c r="T19" s="34" t="s">
        <v>68</v>
      </c>
      <c r="U19" s="34"/>
      <c r="V19" s="34"/>
      <c r="W19" s="34"/>
    </row>
    <row r="20" ht="12.5" spans="1:23">
      <c r="A20" s="117">
        <v>17</v>
      </c>
      <c r="B20" s="37" t="s">
        <v>64</v>
      </c>
      <c r="C20" s="37" t="s">
        <v>529</v>
      </c>
      <c r="D20" s="37" t="s">
        <v>555</v>
      </c>
      <c r="E20" s="37">
        <v>6000053421</v>
      </c>
      <c r="F20" s="37">
        <v>2</v>
      </c>
      <c r="G20" s="37">
        <v>2</v>
      </c>
      <c r="H20" s="37">
        <v>0</v>
      </c>
      <c r="I20" s="69">
        <v>46177</v>
      </c>
      <c r="J20" s="37" t="s">
        <v>501</v>
      </c>
      <c r="K20" s="114" t="s">
        <v>556</v>
      </c>
      <c r="L20" s="114" t="s">
        <v>66</v>
      </c>
      <c r="M20" s="37"/>
      <c r="N20" s="34"/>
      <c r="O20" s="34" t="s">
        <v>528</v>
      </c>
      <c r="P20" s="115">
        <f t="shared" si="1"/>
        <v>46178</v>
      </c>
      <c r="Q20" s="34"/>
      <c r="R20" s="34" t="s">
        <v>528</v>
      </c>
      <c r="S20" s="115">
        <f t="shared" si="2"/>
        <v>46178</v>
      </c>
      <c r="T20" s="34" t="s">
        <v>68</v>
      </c>
      <c r="U20" s="34"/>
      <c r="V20" s="34"/>
      <c r="W20" s="34"/>
    </row>
    <row r="21" ht="12.5" spans="1:23">
      <c r="A21" s="117">
        <v>18</v>
      </c>
      <c r="B21" s="67" t="s">
        <v>64</v>
      </c>
      <c r="C21" s="70" t="s">
        <v>557</v>
      </c>
      <c r="D21" s="37" t="s">
        <v>558</v>
      </c>
      <c r="E21" s="67">
        <v>6000053421</v>
      </c>
      <c r="F21" s="67">
        <v>13</v>
      </c>
      <c r="G21" s="67">
        <v>13</v>
      </c>
      <c r="H21" s="67">
        <v>0</v>
      </c>
      <c r="I21" s="69">
        <v>46181</v>
      </c>
      <c r="J21" s="37" t="s">
        <v>501</v>
      </c>
      <c r="K21" s="38" t="s">
        <v>559</v>
      </c>
      <c r="L21" s="38" t="s">
        <v>66</v>
      </c>
      <c r="M21" s="67"/>
      <c r="N21" s="174"/>
      <c r="O21" s="34" t="s">
        <v>528</v>
      </c>
      <c r="P21" s="115">
        <f t="shared" si="1"/>
        <v>46182</v>
      </c>
      <c r="Q21" s="174"/>
      <c r="R21" s="174" t="s">
        <v>528</v>
      </c>
      <c r="S21" s="115">
        <f t="shared" si="2"/>
        <v>46182</v>
      </c>
      <c r="T21" s="174" t="s">
        <v>68</v>
      </c>
      <c r="U21" s="174"/>
      <c r="V21" s="174"/>
      <c r="W21" s="174"/>
    </row>
    <row r="22" ht="12.5" spans="1:23">
      <c r="A22" s="117">
        <v>19</v>
      </c>
      <c r="B22" s="37" t="s">
        <v>64</v>
      </c>
      <c r="C22" s="70" t="s">
        <v>557</v>
      </c>
      <c r="D22" s="37" t="s">
        <v>560</v>
      </c>
      <c r="E22" s="37">
        <v>6000053421</v>
      </c>
      <c r="F22" s="37">
        <v>2</v>
      </c>
      <c r="G22" s="37">
        <v>2</v>
      </c>
      <c r="H22" s="37">
        <v>0</v>
      </c>
      <c r="I22" s="69">
        <v>46182</v>
      </c>
      <c r="J22" s="37" t="s">
        <v>501</v>
      </c>
      <c r="K22" s="114" t="s">
        <v>561</v>
      </c>
      <c r="L22" s="114" t="s">
        <v>66</v>
      </c>
      <c r="M22" s="37"/>
      <c r="N22" s="34"/>
      <c r="O22" s="34" t="s">
        <v>528</v>
      </c>
      <c r="P22" s="115">
        <f t="shared" si="1"/>
        <v>46183</v>
      </c>
      <c r="Q22" s="34"/>
      <c r="R22" s="34" t="s">
        <v>528</v>
      </c>
      <c r="S22" s="115">
        <f t="shared" si="2"/>
        <v>46183</v>
      </c>
      <c r="T22" s="34" t="s">
        <v>68</v>
      </c>
      <c r="U22" s="34"/>
      <c r="V22" s="34"/>
      <c r="W22" s="34"/>
    </row>
    <row r="23" ht="12.5" spans="1:23">
      <c r="A23" s="117">
        <v>20</v>
      </c>
      <c r="B23" s="37" t="s">
        <v>64</v>
      </c>
      <c r="C23" s="70" t="s">
        <v>557</v>
      </c>
      <c r="D23" s="37" t="s">
        <v>560</v>
      </c>
      <c r="E23" s="37">
        <v>6000053421</v>
      </c>
      <c r="F23" s="37">
        <v>1</v>
      </c>
      <c r="G23" s="37">
        <v>0</v>
      </c>
      <c r="H23" s="37">
        <v>1</v>
      </c>
      <c r="I23" s="69">
        <v>46182</v>
      </c>
      <c r="J23" s="37" t="s">
        <v>501</v>
      </c>
      <c r="K23" s="114">
        <v>516301480626104</v>
      </c>
      <c r="L23" s="114" t="s">
        <v>562</v>
      </c>
      <c r="M23" s="114" t="s">
        <v>563</v>
      </c>
      <c r="N23" s="34" t="s">
        <v>564</v>
      </c>
      <c r="O23" s="34" t="s">
        <v>528</v>
      </c>
      <c r="P23" s="115">
        <f t="shared" si="1"/>
        <v>46183</v>
      </c>
      <c r="Q23" s="34" t="s">
        <v>565</v>
      </c>
      <c r="R23" s="34" t="s">
        <v>528</v>
      </c>
      <c r="S23" s="115">
        <f t="shared" si="2"/>
        <v>46183</v>
      </c>
      <c r="T23" s="34" t="s">
        <v>68</v>
      </c>
      <c r="U23" s="114" t="s">
        <v>510</v>
      </c>
      <c r="V23" s="114" t="s">
        <v>13</v>
      </c>
      <c r="W23" s="34"/>
    </row>
    <row r="24" ht="16.5" customHeight="1" spans="1:23">
      <c r="A24" s="117">
        <v>21</v>
      </c>
      <c r="B24" s="37" t="s">
        <v>64</v>
      </c>
      <c r="C24" s="37" t="s">
        <v>529</v>
      </c>
      <c r="D24" s="37" t="s">
        <v>560</v>
      </c>
      <c r="E24" s="37">
        <v>6000053421</v>
      </c>
      <c r="F24" s="37">
        <v>3</v>
      </c>
      <c r="G24" s="37">
        <v>3</v>
      </c>
      <c r="H24" s="37">
        <v>0</v>
      </c>
      <c r="I24" s="69">
        <v>46182</v>
      </c>
      <c r="J24" s="37" t="s">
        <v>501</v>
      </c>
      <c r="K24" s="114" t="s">
        <v>566</v>
      </c>
      <c r="L24" s="114" t="s">
        <v>66</v>
      </c>
      <c r="M24" s="37"/>
      <c r="N24" s="34"/>
      <c r="O24" s="34" t="s">
        <v>528</v>
      </c>
      <c r="P24" s="115">
        <f t="shared" si="1"/>
        <v>46183</v>
      </c>
      <c r="Q24" s="34"/>
      <c r="R24" s="34" t="s">
        <v>528</v>
      </c>
      <c r="S24" s="115">
        <f t="shared" si="2"/>
        <v>46183</v>
      </c>
      <c r="T24" s="34" t="s">
        <v>68</v>
      </c>
      <c r="U24" s="34"/>
      <c r="V24" s="34"/>
      <c r="W24" s="34"/>
    </row>
    <row r="25" ht="12.5" spans="1:23">
      <c r="A25" s="117">
        <v>22</v>
      </c>
      <c r="B25" s="37" t="s">
        <v>64</v>
      </c>
      <c r="C25" s="37" t="s">
        <v>557</v>
      </c>
      <c r="D25" s="37" t="s">
        <v>560</v>
      </c>
      <c r="E25" s="37">
        <v>6000053421</v>
      </c>
      <c r="F25" s="37">
        <v>1</v>
      </c>
      <c r="G25" s="37">
        <v>0</v>
      </c>
      <c r="H25" s="37">
        <v>1</v>
      </c>
      <c r="I25" s="69">
        <v>46182</v>
      </c>
      <c r="J25" s="37" t="s">
        <v>501</v>
      </c>
      <c r="K25" s="114">
        <v>516301480626108</v>
      </c>
      <c r="L25" s="114" t="s">
        <v>567</v>
      </c>
      <c r="M25" s="37"/>
      <c r="N25" s="34"/>
      <c r="O25" s="34" t="s">
        <v>528</v>
      </c>
      <c r="P25" s="115">
        <f t="shared" si="1"/>
        <v>46183</v>
      </c>
      <c r="Q25" s="34"/>
      <c r="R25" s="34" t="s">
        <v>528</v>
      </c>
      <c r="S25" s="115">
        <f t="shared" si="2"/>
        <v>46183</v>
      </c>
      <c r="T25" s="34" t="s">
        <v>68</v>
      </c>
      <c r="U25" s="114" t="s">
        <v>547</v>
      </c>
      <c r="V25" s="114" t="s">
        <v>13</v>
      </c>
      <c r="W25" s="34"/>
    </row>
    <row r="26" ht="12.5" spans="1:23">
      <c r="A26" s="117">
        <v>23</v>
      </c>
      <c r="B26" s="37" t="s">
        <v>64</v>
      </c>
      <c r="C26" s="37" t="s">
        <v>529</v>
      </c>
      <c r="D26" s="37" t="s">
        <v>568</v>
      </c>
      <c r="E26" s="37">
        <v>6000053421</v>
      </c>
      <c r="F26" s="37">
        <v>3</v>
      </c>
      <c r="G26" s="37">
        <v>3</v>
      </c>
      <c r="H26" s="37">
        <v>0</v>
      </c>
      <c r="I26" s="69">
        <v>46183</v>
      </c>
      <c r="J26" s="37" t="s">
        <v>501</v>
      </c>
      <c r="K26" s="114" t="s">
        <v>569</v>
      </c>
      <c r="L26" s="114" t="s">
        <v>66</v>
      </c>
      <c r="M26" s="37"/>
      <c r="N26" s="34"/>
      <c r="O26" s="34" t="s">
        <v>528</v>
      </c>
      <c r="P26" s="115">
        <f t="shared" si="1"/>
        <v>46184</v>
      </c>
      <c r="Q26" s="34"/>
      <c r="R26" s="34" t="s">
        <v>528</v>
      </c>
      <c r="S26" s="115">
        <f t="shared" si="2"/>
        <v>46184</v>
      </c>
      <c r="T26" s="34" t="s">
        <v>68</v>
      </c>
      <c r="U26" s="34"/>
      <c r="V26" s="34"/>
      <c r="W26" s="34"/>
    </row>
    <row r="27" ht="12.5" spans="1:23">
      <c r="A27" s="117">
        <v>24</v>
      </c>
      <c r="B27" s="37" t="s">
        <v>64</v>
      </c>
      <c r="C27" s="37" t="s">
        <v>529</v>
      </c>
      <c r="D27" s="37" t="s">
        <v>570</v>
      </c>
      <c r="E27" s="37">
        <v>6000053421</v>
      </c>
      <c r="F27" s="37">
        <v>1</v>
      </c>
      <c r="G27" s="37">
        <v>1</v>
      </c>
      <c r="H27" s="37">
        <v>0</v>
      </c>
      <c r="I27" s="69">
        <v>46186</v>
      </c>
      <c r="J27" s="37" t="s">
        <v>501</v>
      </c>
      <c r="K27" s="114">
        <v>516301480626112</v>
      </c>
      <c r="L27" s="114" t="s">
        <v>66</v>
      </c>
      <c r="M27" s="37"/>
      <c r="N27" s="34"/>
      <c r="O27" s="34" t="s">
        <v>528</v>
      </c>
      <c r="P27" s="115">
        <f t="shared" si="1"/>
        <v>46187</v>
      </c>
      <c r="Q27" s="34"/>
      <c r="R27" s="34" t="s">
        <v>528</v>
      </c>
      <c r="S27" s="115">
        <f t="shared" si="2"/>
        <v>46187</v>
      </c>
      <c r="T27" s="34" t="s">
        <v>68</v>
      </c>
      <c r="U27" s="34"/>
      <c r="V27" s="34"/>
      <c r="W27" s="34"/>
    </row>
    <row r="28" ht="12.5" spans="1:23">
      <c r="A28" s="117">
        <v>25</v>
      </c>
      <c r="B28" s="37" t="s">
        <v>64</v>
      </c>
      <c r="C28" s="37" t="s">
        <v>529</v>
      </c>
      <c r="D28" s="37" t="s">
        <v>570</v>
      </c>
      <c r="E28" s="37">
        <v>6000053421</v>
      </c>
      <c r="F28" s="37">
        <v>1</v>
      </c>
      <c r="G28" s="37">
        <v>0</v>
      </c>
      <c r="H28" s="37">
        <v>1</v>
      </c>
      <c r="I28" s="69">
        <v>46186</v>
      </c>
      <c r="J28" s="37" t="s">
        <v>501</v>
      </c>
      <c r="K28" s="114">
        <v>516301480626113</v>
      </c>
      <c r="L28" s="114" t="s">
        <v>571</v>
      </c>
      <c r="M28" s="37"/>
      <c r="N28" s="34"/>
      <c r="O28" s="34" t="s">
        <v>528</v>
      </c>
      <c r="P28" s="115">
        <f t="shared" si="1"/>
        <v>46187</v>
      </c>
      <c r="Q28" s="34"/>
      <c r="R28" s="34" t="s">
        <v>528</v>
      </c>
      <c r="S28" s="115">
        <f t="shared" si="2"/>
        <v>46187</v>
      </c>
      <c r="T28" s="34" t="s">
        <v>68</v>
      </c>
      <c r="U28" s="114" t="s">
        <v>547</v>
      </c>
      <c r="V28" s="114" t="s">
        <v>13</v>
      </c>
      <c r="W28" s="34"/>
    </row>
    <row r="29" ht="12.5" spans="1:23">
      <c r="A29" s="117">
        <v>26</v>
      </c>
      <c r="B29" s="37" t="s">
        <v>64</v>
      </c>
      <c r="C29" s="37" t="s">
        <v>529</v>
      </c>
      <c r="D29" s="37" t="s">
        <v>570</v>
      </c>
      <c r="E29" s="37">
        <v>6000053421</v>
      </c>
      <c r="F29" s="37">
        <v>2</v>
      </c>
      <c r="G29" s="37">
        <v>2</v>
      </c>
      <c r="H29" s="37">
        <v>0</v>
      </c>
      <c r="I29" s="69">
        <v>46186</v>
      </c>
      <c r="J29" s="37" t="s">
        <v>501</v>
      </c>
      <c r="K29" s="114" t="s">
        <v>572</v>
      </c>
      <c r="L29" s="114" t="s">
        <v>66</v>
      </c>
      <c r="M29" s="37"/>
      <c r="N29" s="34"/>
      <c r="O29" s="34" t="s">
        <v>528</v>
      </c>
      <c r="P29" s="115">
        <f t="shared" si="1"/>
        <v>46187</v>
      </c>
      <c r="Q29" s="34"/>
      <c r="R29" s="34" t="s">
        <v>528</v>
      </c>
      <c r="S29" s="115">
        <f t="shared" si="2"/>
        <v>46187</v>
      </c>
      <c r="T29" s="34" t="s">
        <v>68</v>
      </c>
      <c r="U29" s="34"/>
      <c r="V29" s="34"/>
      <c r="W29" s="34"/>
    </row>
    <row r="30" ht="12.5" spans="1:23">
      <c r="A30" s="117">
        <v>27</v>
      </c>
      <c r="B30" s="37" t="s">
        <v>64</v>
      </c>
      <c r="C30" s="37" t="s">
        <v>529</v>
      </c>
      <c r="D30" s="37" t="s">
        <v>570</v>
      </c>
      <c r="E30" s="37">
        <v>6000053421</v>
      </c>
      <c r="F30" s="37">
        <v>1</v>
      </c>
      <c r="G30" s="37">
        <v>0</v>
      </c>
      <c r="H30" s="37">
        <v>1</v>
      </c>
      <c r="I30" s="69">
        <v>46186</v>
      </c>
      <c r="J30" s="37" t="s">
        <v>501</v>
      </c>
      <c r="K30" s="114">
        <v>516301480626116</v>
      </c>
      <c r="L30" s="114" t="s">
        <v>573</v>
      </c>
      <c r="M30" s="37"/>
      <c r="N30" s="34"/>
      <c r="O30" s="34" t="s">
        <v>528</v>
      </c>
      <c r="P30" s="115">
        <f t="shared" si="1"/>
        <v>46187</v>
      </c>
      <c r="Q30" s="34"/>
      <c r="R30" s="34" t="s">
        <v>528</v>
      </c>
      <c r="S30" s="115">
        <f t="shared" si="2"/>
        <v>46187</v>
      </c>
      <c r="T30" s="34" t="s">
        <v>68</v>
      </c>
      <c r="U30" s="114" t="s">
        <v>512</v>
      </c>
      <c r="V30" s="114" t="s">
        <v>13</v>
      </c>
      <c r="W30" s="34"/>
    </row>
    <row r="31" ht="12.5" spans="1:23">
      <c r="A31" s="117">
        <v>28</v>
      </c>
      <c r="B31" s="37" t="s">
        <v>64</v>
      </c>
      <c r="C31" s="37" t="s">
        <v>529</v>
      </c>
      <c r="D31" s="37" t="s">
        <v>570</v>
      </c>
      <c r="E31" s="37">
        <v>6000053421</v>
      </c>
      <c r="F31" s="37">
        <v>5</v>
      </c>
      <c r="G31" s="37">
        <v>5</v>
      </c>
      <c r="H31" s="37">
        <v>0</v>
      </c>
      <c r="I31" s="69">
        <v>46188</v>
      </c>
      <c r="J31" s="37" t="s">
        <v>501</v>
      </c>
      <c r="K31" s="114" t="s">
        <v>574</v>
      </c>
      <c r="L31" s="114" t="s">
        <v>66</v>
      </c>
      <c r="M31" s="37"/>
      <c r="N31" s="34"/>
      <c r="O31" s="34" t="s">
        <v>528</v>
      </c>
      <c r="P31" s="115">
        <f t="shared" si="1"/>
        <v>46189</v>
      </c>
      <c r="Q31" s="34"/>
      <c r="R31" s="34" t="s">
        <v>528</v>
      </c>
      <c r="S31" s="115">
        <f t="shared" si="2"/>
        <v>46189</v>
      </c>
      <c r="T31" s="34" t="s">
        <v>68</v>
      </c>
      <c r="U31" s="34"/>
      <c r="V31" s="34"/>
      <c r="W31" s="34"/>
    </row>
    <row r="32" ht="12.5" spans="1:23">
      <c r="A32" s="117">
        <v>29</v>
      </c>
      <c r="B32" s="37" t="s">
        <v>64</v>
      </c>
      <c r="C32" s="37" t="s">
        <v>529</v>
      </c>
      <c r="D32" s="37" t="s">
        <v>570</v>
      </c>
      <c r="E32" s="37">
        <v>6000053421</v>
      </c>
      <c r="F32" s="37">
        <v>1</v>
      </c>
      <c r="G32" s="37">
        <v>0</v>
      </c>
      <c r="H32" s="37">
        <v>1</v>
      </c>
      <c r="I32" s="69">
        <v>46188</v>
      </c>
      <c r="J32" s="37" t="s">
        <v>501</v>
      </c>
      <c r="K32" s="114">
        <v>516301480626122</v>
      </c>
      <c r="L32" s="114" t="s">
        <v>575</v>
      </c>
      <c r="M32" s="114" t="s">
        <v>576</v>
      </c>
      <c r="N32" s="34" t="s">
        <v>577</v>
      </c>
      <c r="O32" s="34" t="s">
        <v>528</v>
      </c>
      <c r="P32" s="115">
        <f t="shared" si="1"/>
        <v>46189</v>
      </c>
      <c r="Q32" s="34" t="s">
        <v>578</v>
      </c>
      <c r="R32" s="34" t="s">
        <v>528</v>
      </c>
      <c r="S32" s="115">
        <f t="shared" si="2"/>
        <v>46189</v>
      </c>
      <c r="T32" s="34" t="s">
        <v>68</v>
      </c>
      <c r="U32" s="114" t="s">
        <v>512</v>
      </c>
      <c r="V32" s="114" t="s">
        <v>13</v>
      </c>
      <c r="W32" s="34"/>
    </row>
    <row r="33" ht="12.5" spans="1:23">
      <c r="A33" s="117">
        <v>30</v>
      </c>
      <c r="B33" s="37" t="s">
        <v>64</v>
      </c>
      <c r="C33" s="37" t="s">
        <v>529</v>
      </c>
      <c r="D33" s="37" t="s">
        <v>570</v>
      </c>
      <c r="E33" s="37">
        <v>6000053421</v>
      </c>
      <c r="F33" s="37">
        <v>1</v>
      </c>
      <c r="G33" s="37">
        <v>0</v>
      </c>
      <c r="H33" s="37">
        <v>1</v>
      </c>
      <c r="I33" s="69">
        <v>46188</v>
      </c>
      <c r="J33" s="37" t="s">
        <v>501</v>
      </c>
      <c r="K33" s="114">
        <v>516301480626123</v>
      </c>
      <c r="L33" s="114" t="s">
        <v>579</v>
      </c>
      <c r="M33" s="37"/>
      <c r="N33" s="34"/>
      <c r="O33" s="34" t="s">
        <v>528</v>
      </c>
      <c r="P33" s="115">
        <f t="shared" si="1"/>
        <v>46189</v>
      </c>
      <c r="Q33" s="34"/>
      <c r="R33" s="34" t="s">
        <v>528</v>
      </c>
      <c r="S33" s="115">
        <f t="shared" si="2"/>
        <v>46189</v>
      </c>
      <c r="T33" s="34" t="s">
        <v>68</v>
      </c>
      <c r="U33" s="34" t="s">
        <v>517</v>
      </c>
      <c r="V33" s="34" t="s">
        <v>17</v>
      </c>
      <c r="W33" s="34"/>
    </row>
    <row r="34" ht="12.5" spans="1:23">
      <c r="A34" s="117">
        <v>31</v>
      </c>
      <c r="B34" s="37" t="s">
        <v>64</v>
      </c>
      <c r="C34" s="37" t="s">
        <v>529</v>
      </c>
      <c r="D34" s="37" t="s">
        <v>570</v>
      </c>
      <c r="E34" s="37">
        <v>6000053421</v>
      </c>
      <c r="F34" s="37">
        <v>8</v>
      </c>
      <c r="G34" s="37">
        <v>8</v>
      </c>
      <c r="H34" s="37">
        <v>0</v>
      </c>
      <c r="I34" s="69">
        <v>46188</v>
      </c>
      <c r="J34" s="37" t="s">
        <v>501</v>
      </c>
      <c r="K34" s="114" t="s">
        <v>580</v>
      </c>
      <c r="L34" s="114" t="s">
        <v>66</v>
      </c>
      <c r="M34" s="37"/>
      <c r="N34" s="34"/>
      <c r="O34" s="34" t="s">
        <v>528</v>
      </c>
      <c r="P34" s="115">
        <f t="shared" si="1"/>
        <v>46189</v>
      </c>
      <c r="Q34" s="34"/>
      <c r="R34" s="34" t="s">
        <v>528</v>
      </c>
      <c r="S34" s="115">
        <f t="shared" si="2"/>
        <v>46189</v>
      </c>
      <c r="T34" s="34" t="s">
        <v>68</v>
      </c>
      <c r="U34" s="34"/>
      <c r="V34" s="34"/>
      <c r="W34" s="34"/>
    </row>
    <row r="35" ht="53.25" customHeight="1" spans="1:23">
      <c r="A35" s="117">
        <v>32</v>
      </c>
      <c r="B35" s="67" t="s">
        <v>64</v>
      </c>
      <c r="C35" s="37" t="s">
        <v>529</v>
      </c>
      <c r="D35" s="37" t="s">
        <v>568</v>
      </c>
      <c r="E35" s="67">
        <v>6000053421</v>
      </c>
      <c r="F35" s="604">
        <v>1</v>
      </c>
      <c r="G35" s="604">
        <v>0</v>
      </c>
      <c r="H35" s="604">
        <v>1</v>
      </c>
      <c r="I35" s="69">
        <v>46192</v>
      </c>
      <c r="J35" s="37" t="s">
        <v>501</v>
      </c>
      <c r="K35" s="38">
        <v>516301480626132</v>
      </c>
      <c r="L35" s="38" t="s">
        <v>581</v>
      </c>
      <c r="M35" s="38" t="s">
        <v>582</v>
      </c>
      <c r="N35" s="174" t="s">
        <v>583</v>
      </c>
      <c r="O35" s="174" t="s">
        <v>528</v>
      </c>
      <c r="P35" s="605">
        <f t="shared" si="1"/>
        <v>46193</v>
      </c>
      <c r="Q35" s="174" t="s">
        <v>584</v>
      </c>
      <c r="R35" s="174" t="s">
        <v>528</v>
      </c>
      <c r="S35" s="605">
        <f t="shared" si="2"/>
        <v>46193</v>
      </c>
      <c r="T35" s="174" t="s">
        <v>68</v>
      </c>
      <c r="U35" s="174" t="s">
        <v>511</v>
      </c>
      <c r="V35" s="174" t="s">
        <v>13</v>
      </c>
      <c r="W35" s="174"/>
    </row>
    <row r="36" ht="12.5" spans="1:23">
      <c r="A36" s="117">
        <v>33</v>
      </c>
      <c r="B36" s="37" t="s">
        <v>64</v>
      </c>
      <c r="C36" s="37" t="s">
        <v>529</v>
      </c>
      <c r="D36" s="37" t="s">
        <v>568</v>
      </c>
      <c r="E36" s="37">
        <v>6000053421</v>
      </c>
      <c r="F36" s="241"/>
      <c r="G36" s="241"/>
      <c r="H36" s="241"/>
      <c r="I36" s="69">
        <v>46192</v>
      </c>
      <c r="J36" s="37" t="s">
        <v>501</v>
      </c>
      <c r="K36" s="114">
        <v>516301480626132</v>
      </c>
      <c r="L36" s="114" t="s">
        <v>585</v>
      </c>
      <c r="M36" s="37"/>
      <c r="N36" s="34"/>
      <c r="O36" s="34" t="s">
        <v>528</v>
      </c>
      <c r="P36" s="115">
        <f t="shared" si="1"/>
        <v>46193</v>
      </c>
      <c r="Q36" s="34"/>
      <c r="R36" s="34" t="s">
        <v>528</v>
      </c>
      <c r="S36" s="115">
        <f t="shared" si="2"/>
        <v>46193</v>
      </c>
      <c r="T36" s="34" t="s">
        <v>68</v>
      </c>
      <c r="U36" s="114" t="s">
        <v>510</v>
      </c>
      <c r="V36" s="34" t="s">
        <v>13</v>
      </c>
      <c r="W36" s="34"/>
    </row>
    <row r="37" ht="12.5" spans="1:23">
      <c r="A37" s="117">
        <v>34</v>
      </c>
      <c r="B37" s="37" t="s">
        <v>64</v>
      </c>
      <c r="C37" s="37" t="s">
        <v>529</v>
      </c>
      <c r="D37" s="37" t="s">
        <v>568</v>
      </c>
      <c r="E37" s="37">
        <v>6000053421</v>
      </c>
      <c r="F37" s="37">
        <v>5</v>
      </c>
      <c r="G37" s="37">
        <v>5</v>
      </c>
      <c r="H37" s="37">
        <v>0</v>
      </c>
      <c r="I37" s="69">
        <v>46192</v>
      </c>
      <c r="J37" s="37" t="s">
        <v>501</v>
      </c>
      <c r="K37" s="114" t="s">
        <v>586</v>
      </c>
      <c r="L37" s="114" t="s">
        <v>66</v>
      </c>
      <c r="M37" s="37"/>
      <c r="N37" s="34"/>
      <c r="O37" s="34" t="s">
        <v>528</v>
      </c>
      <c r="P37" s="115">
        <f t="shared" si="1"/>
        <v>46193</v>
      </c>
      <c r="Q37" s="34"/>
      <c r="R37" s="34" t="s">
        <v>528</v>
      </c>
      <c r="S37" s="115">
        <f t="shared" si="2"/>
        <v>46193</v>
      </c>
      <c r="T37" s="34" t="s">
        <v>68</v>
      </c>
      <c r="U37" s="34"/>
      <c r="V37" s="34"/>
      <c r="W37" s="34"/>
    </row>
    <row r="38" ht="12.5" spans="1:23">
      <c r="A38" s="117">
        <v>35</v>
      </c>
      <c r="B38" s="37" t="s">
        <v>64</v>
      </c>
      <c r="C38" s="37" t="s">
        <v>529</v>
      </c>
      <c r="D38" s="37" t="s">
        <v>568</v>
      </c>
      <c r="E38" s="37">
        <v>6000053421</v>
      </c>
      <c r="F38" s="37">
        <v>1</v>
      </c>
      <c r="G38" s="37">
        <v>0</v>
      </c>
      <c r="H38" s="37">
        <v>1</v>
      </c>
      <c r="I38" s="69">
        <v>46192</v>
      </c>
      <c r="J38" s="37" t="s">
        <v>501</v>
      </c>
      <c r="K38" s="114">
        <v>516301480626138</v>
      </c>
      <c r="L38" s="114" t="s">
        <v>587</v>
      </c>
      <c r="M38" s="37"/>
      <c r="N38" s="34"/>
      <c r="O38" s="34" t="s">
        <v>528</v>
      </c>
      <c r="P38" s="115">
        <f t="shared" si="1"/>
        <v>46193</v>
      </c>
      <c r="Q38" s="34"/>
      <c r="R38" s="34" t="s">
        <v>528</v>
      </c>
      <c r="S38" s="115">
        <f t="shared" si="2"/>
        <v>46193</v>
      </c>
      <c r="T38" s="34" t="s">
        <v>68</v>
      </c>
      <c r="U38" s="114" t="s">
        <v>547</v>
      </c>
      <c r="V38" s="114" t="s">
        <v>13</v>
      </c>
      <c r="W38" s="34"/>
    </row>
    <row r="39" ht="12.5" spans="1:23">
      <c r="A39" s="117">
        <v>36</v>
      </c>
      <c r="B39" s="37" t="s">
        <v>64</v>
      </c>
      <c r="C39" s="37" t="s">
        <v>529</v>
      </c>
      <c r="D39" s="37" t="s">
        <v>588</v>
      </c>
      <c r="E39" s="37">
        <v>6000053421</v>
      </c>
      <c r="F39" s="37">
        <v>2</v>
      </c>
      <c r="G39" s="37">
        <v>2</v>
      </c>
      <c r="H39" s="37">
        <v>0</v>
      </c>
      <c r="I39" s="69">
        <v>46192</v>
      </c>
      <c r="J39" s="37" t="s">
        <v>501</v>
      </c>
      <c r="K39" s="114" t="s">
        <v>589</v>
      </c>
      <c r="L39" s="114" t="s">
        <v>66</v>
      </c>
      <c r="M39" s="37"/>
      <c r="N39" s="34"/>
      <c r="O39" s="34" t="s">
        <v>528</v>
      </c>
      <c r="P39" s="115">
        <f t="shared" si="1"/>
        <v>46193</v>
      </c>
      <c r="Q39" s="34"/>
      <c r="R39" s="34" t="s">
        <v>528</v>
      </c>
      <c r="S39" s="115">
        <f t="shared" si="2"/>
        <v>46193</v>
      </c>
      <c r="T39" s="34" t="s">
        <v>68</v>
      </c>
      <c r="U39" s="34"/>
      <c r="V39" s="34"/>
      <c r="W39" s="34"/>
    </row>
    <row r="40" ht="12.5" spans="1:23">
      <c r="A40" s="117">
        <v>37</v>
      </c>
      <c r="B40" s="37" t="s">
        <v>64</v>
      </c>
      <c r="C40" s="37" t="s">
        <v>529</v>
      </c>
      <c r="D40" s="37" t="s">
        <v>570</v>
      </c>
      <c r="E40" s="37">
        <v>6000053421</v>
      </c>
      <c r="F40" s="37">
        <v>1</v>
      </c>
      <c r="G40" s="37">
        <v>1</v>
      </c>
      <c r="H40" s="37">
        <v>0</v>
      </c>
      <c r="I40" s="69">
        <v>46192</v>
      </c>
      <c r="J40" s="37" t="s">
        <v>501</v>
      </c>
      <c r="K40" s="114">
        <v>516301480626141</v>
      </c>
      <c r="L40" s="114" t="s">
        <v>66</v>
      </c>
      <c r="M40" s="37"/>
      <c r="N40" s="34"/>
      <c r="O40" s="34" t="s">
        <v>528</v>
      </c>
      <c r="P40" s="115">
        <f t="shared" si="1"/>
        <v>46193</v>
      </c>
      <c r="Q40" s="34"/>
      <c r="R40" s="34"/>
      <c r="S40" s="115">
        <f t="shared" si="2"/>
        <v>46193</v>
      </c>
      <c r="T40" s="34"/>
      <c r="U40" s="34"/>
      <c r="V40" s="34"/>
      <c r="W40" s="34"/>
    </row>
    <row r="41" ht="12.5" spans="1:23">
      <c r="A41" s="117">
        <v>38</v>
      </c>
      <c r="B41" s="37" t="s">
        <v>64</v>
      </c>
      <c r="C41" s="37" t="s">
        <v>529</v>
      </c>
      <c r="D41" s="37" t="s">
        <v>570</v>
      </c>
      <c r="E41" s="37">
        <v>6000053421</v>
      </c>
      <c r="F41" s="37">
        <v>1</v>
      </c>
      <c r="G41" s="37">
        <v>0</v>
      </c>
      <c r="H41" s="37">
        <v>1</v>
      </c>
      <c r="I41" s="69">
        <v>46192</v>
      </c>
      <c r="J41" s="37" t="s">
        <v>501</v>
      </c>
      <c r="K41" s="114">
        <v>516301480626142</v>
      </c>
      <c r="L41" s="114" t="s">
        <v>590</v>
      </c>
      <c r="M41" s="37"/>
      <c r="N41" s="34"/>
      <c r="O41" s="34" t="s">
        <v>528</v>
      </c>
      <c r="P41" s="115">
        <f t="shared" si="1"/>
        <v>46193</v>
      </c>
      <c r="Q41" s="34"/>
      <c r="R41" s="34" t="s">
        <v>528</v>
      </c>
      <c r="S41" s="115">
        <f t="shared" si="2"/>
        <v>46193</v>
      </c>
      <c r="T41" s="34" t="s">
        <v>68</v>
      </c>
      <c r="U41" s="114" t="s">
        <v>516</v>
      </c>
      <c r="V41" s="114" t="s">
        <v>13</v>
      </c>
      <c r="W41" s="34"/>
    </row>
    <row r="42" ht="12.5" spans="1:23">
      <c r="A42" s="117">
        <v>39</v>
      </c>
      <c r="B42" s="37" t="s">
        <v>64</v>
      </c>
      <c r="C42" s="37" t="s">
        <v>529</v>
      </c>
      <c r="D42" s="37" t="s">
        <v>570</v>
      </c>
      <c r="E42" s="37">
        <v>6000053421</v>
      </c>
      <c r="F42" s="37">
        <v>2</v>
      </c>
      <c r="G42" s="37">
        <v>2</v>
      </c>
      <c r="H42" s="37">
        <v>0</v>
      </c>
      <c r="I42" s="69">
        <v>46192</v>
      </c>
      <c r="J42" s="37" t="s">
        <v>501</v>
      </c>
      <c r="K42" s="114" t="s">
        <v>591</v>
      </c>
      <c r="L42" s="114" t="s">
        <v>66</v>
      </c>
      <c r="M42" s="37"/>
      <c r="N42" s="34"/>
      <c r="O42" s="34" t="s">
        <v>528</v>
      </c>
      <c r="P42" s="115">
        <f t="shared" si="1"/>
        <v>46193</v>
      </c>
      <c r="Q42" s="34"/>
      <c r="R42" s="34" t="s">
        <v>528</v>
      </c>
      <c r="S42" s="115">
        <f t="shared" si="2"/>
        <v>46193</v>
      </c>
      <c r="T42" s="34" t="s">
        <v>68</v>
      </c>
      <c r="U42" s="34"/>
      <c r="V42" s="34"/>
      <c r="W42" s="34"/>
    </row>
    <row r="43" ht="12.5" spans="1:23">
      <c r="A43" s="117">
        <v>40</v>
      </c>
      <c r="B43" s="37" t="s">
        <v>64</v>
      </c>
      <c r="C43" s="37" t="s">
        <v>529</v>
      </c>
      <c r="D43" s="37" t="s">
        <v>570</v>
      </c>
      <c r="E43" s="37">
        <v>6000053421</v>
      </c>
      <c r="F43" s="37">
        <v>4</v>
      </c>
      <c r="G43" s="37">
        <v>4</v>
      </c>
      <c r="H43" s="37">
        <v>0</v>
      </c>
      <c r="I43" s="69">
        <v>46193</v>
      </c>
      <c r="J43" s="37" t="s">
        <v>501</v>
      </c>
      <c r="K43" s="114" t="s">
        <v>592</v>
      </c>
      <c r="L43" s="114" t="s">
        <v>66</v>
      </c>
      <c r="M43" s="37"/>
      <c r="N43" s="34"/>
      <c r="O43" s="34" t="s">
        <v>528</v>
      </c>
      <c r="P43" s="115">
        <f t="shared" si="1"/>
        <v>46194</v>
      </c>
      <c r="Q43" s="34"/>
      <c r="R43" s="34" t="s">
        <v>528</v>
      </c>
      <c r="S43" s="115">
        <f t="shared" si="2"/>
        <v>46194</v>
      </c>
      <c r="T43" s="34" t="s">
        <v>68</v>
      </c>
      <c r="U43" s="34"/>
      <c r="V43" s="34"/>
      <c r="W43" s="34"/>
    </row>
    <row r="44" ht="12.5" spans="1:23">
      <c r="A44" s="117">
        <v>41</v>
      </c>
      <c r="B44" s="37" t="s">
        <v>64</v>
      </c>
      <c r="C44" s="37" t="s">
        <v>529</v>
      </c>
      <c r="D44" s="37" t="s">
        <v>570</v>
      </c>
      <c r="E44" s="37">
        <v>6000053421</v>
      </c>
      <c r="F44" s="37">
        <v>1</v>
      </c>
      <c r="G44" s="37">
        <v>0</v>
      </c>
      <c r="H44" s="37">
        <v>1</v>
      </c>
      <c r="I44" s="69">
        <v>46193</v>
      </c>
      <c r="J44" s="37" t="s">
        <v>501</v>
      </c>
      <c r="K44" s="114">
        <v>516301480626149</v>
      </c>
      <c r="L44" s="114" t="s">
        <v>593</v>
      </c>
      <c r="M44" s="34" t="s">
        <v>594</v>
      </c>
      <c r="N44" s="34" t="s">
        <v>595</v>
      </c>
      <c r="O44" s="34" t="s">
        <v>528</v>
      </c>
      <c r="P44" s="115">
        <f t="shared" si="1"/>
        <v>46194</v>
      </c>
      <c r="Q44" s="34" t="s">
        <v>596</v>
      </c>
      <c r="R44" s="34" t="s">
        <v>528</v>
      </c>
      <c r="S44" s="115">
        <f t="shared" si="2"/>
        <v>46194</v>
      </c>
      <c r="T44" s="34" t="s">
        <v>68</v>
      </c>
      <c r="U44" s="114" t="s">
        <v>547</v>
      </c>
      <c r="V44" s="114" t="s">
        <v>13</v>
      </c>
      <c r="W44" s="34"/>
    </row>
    <row r="45" ht="12.5" spans="1:23">
      <c r="A45" s="117">
        <v>42</v>
      </c>
      <c r="B45" s="37" t="s">
        <v>64</v>
      </c>
      <c r="C45" s="37" t="s">
        <v>529</v>
      </c>
      <c r="D45" s="37" t="s">
        <v>570</v>
      </c>
      <c r="E45" s="37">
        <v>6000053421</v>
      </c>
      <c r="F45" s="37">
        <v>2</v>
      </c>
      <c r="G45" s="37">
        <v>2</v>
      </c>
      <c r="H45" s="37">
        <v>0</v>
      </c>
      <c r="I45" s="69">
        <v>46193</v>
      </c>
      <c r="J45" s="37" t="s">
        <v>501</v>
      </c>
      <c r="K45" s="114" t="s">
        <v>597</v>
      </c>
      <c r="L45" s="114" t="s">
        <v>66</v>
      </c>
      <c r="M45" s="37"/>
      <c r="N45" s="34"/>
      <c r="O45" s="34" t="s">
        <v>528</v>
      </c>
      <c r="P45" s="115">
        <f t="shared" si="1"/>
        <v>46194</v>
      </c>
      <c r="Q45" s="34"/>
      <c r="R45" s="34" t="s">
        <v>528</v>
      </c>
      <c r="S45" s="115">
        <f t="shared" si="2"/>
        <v>46194</v>
      </c>
      <c r="T45" s="34" t="s">
        <v>68</v>
      </c>
      <c r="U45" s="34"/>
      <c r="V45" s="34"/>
      <c r="W45" s="34"/>
    </row>
    <row r="46" ht="12.5" spans="1:23">
      <c r="A46" s="117">
        <v>43</v>
      </c>
      <c r="B46" s="37" t="s">
        <v>64</v>
      </c>
      <c r="C46" s="37" t="s">
        <v>529</v>
      </c>
      <c r="D46" s="37" t="s">
        <v>570</v>
      </c>
      <c r="E46" s="37">
        <v>6000053421</v>
      </c>
      <c r="F46" s="37">
        <v>4</v>
      </c>
      <c r="G46" s="37">
        <v>4</v>
      </c>
      <c r="H46" s="37">
        <v>0</v>
      </c>
      <c r="I46" s="69">
        <v>46197</v>
      </c>
      <c r="J46" s="37" t="s">
        <v>501</v>
      </c>
      <c r="K46" s="114" t="s">
        <v>598</v>
      </c>
      <c r="L46" s="114" t="s">
        <v>66</v>
      </c>
      <c r="M46" s="37"/>
      <c r="N46" s="34"/>
      <c r="O46" s="34" t="s">
        <v>528</v>
      </c>
      <c r="P46" s="115">
        <f t="shared" si="1"/>
        <v>46198</v>
      </c>
      <c r="Q46" s="34"/>
      <c r="R46" s="34" t="s">
        <v>528</v>
      </c>
      <c r="S46" s="115">
        <f t="shared" si="2"/>
        <v>46198</v>
      </c>
      <c r="T46" s="34" t="s">
        <v>68</v>
      </c>
      <c r="U46" s="34"/>
      <c r="V46" s="34"/>
      <c r="W46" s="34"/>
    </row>
    <row r="47" ht="12.5" spans="1:23">
      <c r="A47" s="117">
        <v>44</v>
      </c>
      <c r="B47" s="37" t="s">
        <v>64</v>
      </c>
      <c r="C47" s="37" t="s">
        <v>529</v>
      </c>
      <c r="D47" s="37" t="s">
        <v>570</v>
      </c>
      <c r="E47" s="37">
        <v>6000053421</v>
      </c>
      <c r="F47" s="37">
        <v>1</v>
      </c>
      <c r="G47" s="37">
        <v>0</v>
      </c>
      <c r="H47" s="37">
        <v>1</v>
      </c>
      <c r="I47" s="69">
        <v>46197</v>
      </c>
      <c r="J47" s="37" t="s">
        <v>501</v>
      </c>
      <c r="K47" s="114">
        <v>516301480626156</v>
      </c>
      <c r="L47" s="114" t="s">
        <v>599</v>
      </c>
      <c r="M47" s="114" t="s">
        <v>563</v>
      </c>
      <c r="N47" s="34" t="s">
        <v>600</v>
      </c>
      <c r="O47" s="34" t="s">
        <v>528</v>
      </c>
      <c r="P47" s="115">
        <f t="shared" si="1"/>
        <v>46198</v>
      </c>
      <c r="Q47" s="34" t="s">
        <v>565</v>
      </c>
      <c r="R47" s="34" t="s">
        <v>528</v>
      </c>
      <c r="S47" s="115">
        <f t="shared" si="2"/>
        <v>46198</v>
      </c>
      <c r="T47" s="34" t="s">
        <v>68</v>
      </c>
      <c r="U47" s="114" t="s">
        <v>510</v>
      </c>
      <c r="V47" s="114" t="s">
        <v>13</v>
      </c>
      <c r="W47" s="34"/>
    </row>
    <row r="48" ht="12.5" spans="1:23">
      <c r="A48" s="117">
        <v>45</v>
      </c>
      <c r="B48" s="37" t="s">
        <v>64</v>
      </c>
      <c r="C48" s="37" t="s">
        <v>529</v>
      </c>
      <c r="D48" s="37" t="s">
        <v>570</v>
      </c>
      <c r="E48" s="37">
        <v>6000053421</v>
      </c>
      <c r="F48" s="37">
        <v>2</v>
      </c>
      <c r="G48" s="37">
        <v>2</v>
      </c>
      <c r="H48" s="37">
        <v>0</v>
      </c>
      <c r="I48" s="69">
        <v>46197</v>
      </c>
      <c r="J48" s="37" t="s">
        <v>501</v>
      </c>
      <c r="K48" s="114" t="s">
        <v>601</v>
      </c>
      <c r="L48" s="114" t="s">
        <v>66</v>
      </c>
      <c r="M48" s="37"/>
      <c r="N48" s="34"/>
      <c r="O48" s="34" t="s">
        <v>528</v>
      </c>
      <c r="P48" s="115">
        <f t="shared" si="1"/>
        <v>46198</v>
      </c>
      <c r="Q48" s="34"/>
      <c r="R48" s="34" t="s">
        <v>528</v>
      </c>
      <c r="S48" s="115">
        <f t="shared" si="2"/>
        <v>46198</v>
      </c>
      <c r="T48" s="34" t="s">
        <v>68</v>
      </c>
      <c r="U48" s="34"/>
      <c r="V48" s="34"/>
      <c r="W48" s="34"/>
    </row>
    <row r="49" ht="12.5" spans="1:23">
      <c r="A49" s="117">
        <v>46</v>
      </c>
      <c r="B49" s="37" t="s">
        <v>64</v>
      </c>
      <c r="C49" s="37" t="s">
        <v>529</v>
      </c>
      <c r="D49" s="37" t="s">
        <v>602</v>
      </c>
      <c r="E49" s="37">
        <v>6000053421</v>
      </c>
      <c r="F49" s="37">
        <v>7</v>
      </c>
      <c r="G49" s="37">
        <v>7</v>
      </c>
      <c r="H49" s="37">
        <v>0</v>
      </c>
      <c r="I49" s="69">
        <v>46200</v>
      </c>
      <c r="J49" s="37" t="s">
        <v>501</v>
      </c>
      <c r="K49" s="114" t="s">
        <v>603</v>
      </c>
      <c r="L49" s="114" t="s">
        <v>66</v>
      </c>
      <c r="M49" s="37"/>
      <c r="N49" s="34"/>
      <c r="O49" s="34" t="s">
        <v>528</v>
      </c>
      <c r="P49" s="115">
        <f t="shared" si="1"/>
        <v>46201</v>
      </c>
      <c r="Q49" s="34"/>
      <c r="R49" s="34" t="s">
        <v>528</v>
      </c>
      <c r="S49" s="115">
        <f t="shared" si="2"/>
        <v>46201</v>
      </c>
      <c r="T49" s="34" t="s">
        <v>68</v>
      </c>
      <c r="U49" s="34"/>
      <c r="V49" s="34"/>
      <c r="W49" s="34"/>
    </row>
    <row r="50" ht="12.5" spans="1:23">
      <c r="A50" s="117">
        <v>47</v>
      </c>
      <c r="B50" s="37" t="s">
        <v>64</v>
      </c>
      <c r="C50" s="37" t="s">
        <v>529</v>
      </c>
      <c r="D50" s="37" t="s">
        <v>588</v>
      </c>
      <c r="E50" s="37">
        <v>6000053421</v>
      </c>
      <c r="F50" s="37">
        <v>1</v>
      </c>
      <c r="G50" s="37">
        <v>0</v>
      </c>
      <c r="H50" s="37">
        <v>1</v>
      </c>
      <c r="I50" s="69">
        <v>46200</v>
      </c>
      <c r="J50" s="37" t="s">
        <v>501</v>
      </c>
      <c r="K50" s="114">
        <v>516301480626166</v>
      </c>
      <c r="L50" s="114" t="s">
        <v>604</v>
      </c>
      <c r="M50" s="37"/>
      <c r="N50" s="34"/>
      <c r="O50" s="34" t="s">
        <v>528</v>
      </c>
      <c r="P50" s="115">
        <f t="shared" si="1"/>
        <v>46201</v>
      </c>
      <c r="Q50" s="34"/>
      <c r="R50" s="34" t="s">
        <v>528</v>
      </c>
      <c r="S50" s="115">
        <f t="shared" si="2"/>
        <v>46201</v>
      </c>
      <c r="T50" s="34" t="s">
        <v>68</v>
      </c>
      <c r="U50" s="114" t="s">
        <v>547</v>
      </c>
      <c r="V50" s="114" t="s">
        <v>13</v>
      </c>
      <c r="W50" s="34"/>
    </row>
    <row r="51" ht="12.5" spans="1:23">
      <c r="A51" s="117">
        <v>48</v>
      </c>
      <c r="B51" s="37" t="s">
        <v>64</v>
      </c>
      <c r="C51" s="37" t="s">
        <v>529</v>
      </c>
      <c r="D51" s="37" t="s">
        <v>602</v>
      </c>
      <c r="E51" s="37">
        <v>6000053421</v>
      </c>
      <c r="F51" s="37">
        <v>1</v>
      </c>
      <c r="G51" s="37">
        <v>1</v>
      </c>
      <c r="H51" s="37">
        <v>0</v>
      </c>
      <c r="I51" s="69">
        <v>46200</v>
      </c>
      <c r="J51" s="37" t="s">
        <v>501</v>
      </c>
      <c r="K51" s="114">
        <v>516301480626167</v>
      </c>
      <c r="L51" s="114" t="s">
        <v>66</v>
      </c>
      <c r="M51" s="37"/>
      <c r="N51" s="34"/>
      <c r="O51" s="34" t="s">
        <v>528</v>
      </c>
      <c r="P51" s="115">
        <f t="shared" si="1"/>
        <v>46201</v>
      </c>
      <c r="Q51" s="34"/>
      <c r="R51" s="34" t="s">
        <v>528</v>
      </c>
      <c r="S51" s="115">
        <f t="shared" si="2"/>
        <v>46201</v>
      </c>
      <c r="T51" s="34" t="s">
        <v>68</v>
      </c>
      <c r="U51" s="34"/>
      <c r="V51" s="34"/>
      <c r="W51" s="34"/>
    </row>
    <row r="52" ht="12.5" spans="1:23">
      <c r="A52" s="117">
        <v>49</v>
      </c>
      <c r="B52" s="67" t="s">
        <v>64</v>
      </c>
      <c r="C52" s="37" t="s">
        <v>529</v>
      </c>
      <c r="D52" s="37" t="s">
        <v>602</v>
      </c>
      <c r="E52" s="67">
        <v>6000053421</v>
      </c>
      <c r="F52" s="67">
        <v>1</v>
      </c>
      <c r="G52" s="67">
        <v>0</v>
      </c>
      <c r="H52" s="67">
        <v>1</v>
      </c>
      <c r="I52" s="69">
        <v>46200</v>
      </c>
      <c r="J52" s="37" t="s">
        <v>501</v>
      </c>
      <c r="K52" s="38">
        <v>516301480626168</v>
      </c>
      <c r="L52" s="38" t="s">
        <v>605</v>
      </c>
      <c r="M52" s="67"/>
      <c r="N52" s="67"/>
      <c r="O52" s="67" t="s">
        <v>528</v>
      </c>
      <c r="P52" s="118">
        <f t="shared" si="1"/>
        <v>46201</v>
      </c>
      <c r="Q52" s="67"/>
      <c r="R52" s="34" t="s">
        <v>528</v>
      </c>
      <c r="S52" s="118">
        <f t="shared" si="2"/>
        <v>46201</v>
      </c>
      <c r="T52" s="67" t="s">
        <v>68</v>
      </c>
      <c r="U52" s="114" t="s">
        <v>547</v>
      </c>
      <c r="V52" s="114" t="s">
        <v>13</v>
      </c>
      <c r="W52" s="67"/>
    </row>
    <row r="53" ht="12.5" spans="1:23">
      <c r="A53" s="117">
        <v>50</v>
      </c>
      <c r="B53" s="37" t="s">
        <v>64</v>
      </c>
      <c r="C53" s="37" t="s">
        <v>529</v>
      </c>
      <c r="D53" s="37" t="s">
        <v>588</v>
      </c>
      <c r="E53" s="37">
        <v>6000053421</v>
      </c>
      <c r="F53" s="37">
        <v>4</v>
      </c>
      <c r="G53" s="37">
        <v>4</v>
      </c>
      <c r="H53" s="37">
        <v>0</v>
      </c>
      <c r="I53" s="69">
        <v>46200</v>
      </c>
      <c r="J53" s="37" t="s">
        <v>501</v>
      </c>
      <c r="K53" s="114" t="s">
        <v>606</v>
      </c>
      <c r="L53" s="114" t="s">
        <v>66</v>
      </c>
      <c r="M53" s="37"/>
      <c r="N53" s="34"/>
      <c r="O53" s="34" t="s">
        <v>528</v>
      </c>
      <c r="P53" s="115">
        <f t="shared" si="1"/>
        <v>46201</v>
      </c>
      <c r="Q53" s="34"/>
      <c r="R53" s="34" t="s">
        <v>528</v>
      </c>
      <c r="S53" s="115">
        <f t="shared" si="2"/>
        <v>46201</v>
      </c>
      <c r="T53" s="34" t="s">
        <v>68</v>
      </c>
      <c r="U53" s="34"/>
      <c r="V53" s="34"/>
      <c r="W53" s="34"/>
    </row>
    <row r="54" ht="12.5" spans="1:23">
      <c r="A54" s="117">
        <v>51</v>
      </c>
      <c r="B54" s="37" t="s">
        <v>64</v>
      </c>
      <c r="C54" s="37" t="s">
        <v>529</v>
      </c>
      <c r="D54" s="37" t="s">
        <v>588</v>
      </c>
      <c r="E54" s="37">
        <v>6000053421</v>
      </c>
      <c r="F54" s="37">
        <v>1</v>
      </c>
      <c r="G54" s="37">
        <v>0</v>
      </c>
      <c r="H54" s="37">
        <v>1</v>
      </c>
      <c r="I54" s="69">
        <v>46200</v>
      </c>
      <c r="J54" s="37" t="s">
        <v>501</v>
      </c>
      <c r="K54" s="114">
        <v>516301480626173</v>
      </c>
      <c r="L54" s="114" t="s">
        <v>607</v>
      </c>
      <c r="M54" s="37"/>
      <c r="N54" s="34"/>
      <c r="O54" s="34" t="s">
        <v>528</v>
      </c>
      <c r="P54" s="115">
        <f t="shared" si="1"/>
        <v>46201</v>
      </c>
      <c r="Q54" s="34"/>
      <c r="R54" s="34" t="s">
        <v>528</v>
      </c>
      <c r="S54" s="115">
        <f t="shared" si="2"/>
        <v>46201</v>
      </c>
      <c r="T54" s="34" t="s">
        <v>68</v>
      </c>
      <c r="U54" s="114" t="s">
        <v>512</v>
      </c>
      <c r="V54" s="114" t="s">
        <v>13</v>
      </c>
      <c r="W54" s="34"/>
    </row>
    <row r="55" ht="12.5" spans="1:23">
      <c r="A55" s="117">
        <v>52</v>
      </c>
      <c r="B55" s="37" t="s">
        <v>64</v>
      </c>
      <c r="C55" s="37" t="s">
        <v>529</v>
      </c>
      <c r="D55" s="37" t="s">
        <v>588</v>
      </c>
      <c r="E55" s="37">
        <v>6000053421</v>
      </c>
      <c r="F55" s="37">
        <v>5</v>
      </c>
      <c r="G55" s="37">
        <v>5</v>
      </c>
      <c r="H55" s="37">
        <v>0</v>
      </c>
      <c r="I55" s="69">
        <v>46202</v>
      </c>
      <c r="J55" s="37" t="s">
        <v>501</v>
      </c>
      <c r="K55" s="62" t="s">
        <v>608</v>
      </c>
      <c r="L55" s="114" t="s">
        <v>66</v>
      </c>
      <c r="M55" s="37"/>
      <c r="N55" s="34"/>
      <c r="O55" s="34" t="s">
        <v>528</v>
      </c>
      <c r="P55" s="115">
        <f t="shared" si="1"/>
        <v>46203</v>
      </c>
      <c r="Q55" s="34"/>
      <c r="R55" s="34" t="s">
        <v>528</v>
      </c>
      <c r="S55" s="115">
        <f t="shared" si="2"/>
        <v>46203</v>
      </c>
      <c r="T55" s="34" t="s">
        <v>68</v>
      </c>
      <c r="U55" s="34"/>
      <c r="V55" s="34"/>
      <c r="W55" s="34"/>
    </row>
    <row r="56" ht="12.5" spans="1:23">
      <c r="A56" s="117">
        <v>53</v>
      </c>
      <c r="B56" s="37" t="s">
        <v>64</v>
      </c>
      <c r="C56" s="37" t="s">
        <v>529</v>
      </c>
      <c r="D56" s="37" t="s">
        <v>538</v>
      </c>
      <c r="E56" s="37">
        <v>6000053421</v>
      </c>
      <c r="F56" s="37">
        <v>3</v>
      </c>
      <c r="G56" s="37">
        <v>3</v>
      </c>
      <c r="H56" s="37">
        <v>0</v>
      </c>
      <c r="I56" s="69">
        <v>46204</v>
      </c>
      <c r="J56" s="37" t="s">
        <v>501</v>
      </c>
      <c r="K56" s="114" t="s">
        <v>609</v>
      </c>
      <c r="L56" s="114" t="s">
        <v>66</v>
      </c>
      <c r="M56" s="37"/>
      <c r="N56" s="34"/>
      <c r="O56" s="34" t="s">
        <v>528</v>
      </c>
      <c r="P56" s="115">
        <f t="shared" si="1"/>
        <v>46205</v>
      </c>
      <c r="Q56" s="34"/>
      <c r="R56" s="34" t="s">
        <v>528</v>
      </c>
      <c r="S56" s="115">
        <f t="shared" si="2"/>
        <v>46205</v>
      </c>
      <c r="T56" s="34" t="s">
        <v>68</v>
      </c>
      <c r="U56" s="34"/>
      <c r="V56" s="34"/>
      <c r="W56" s="34"/>
    </row>
    <row r="57" ht="18.75" customHeight="1" spans="1:23">
      <c r="A57" s="117">
        <v>54</v>
      </c>
      <c r="B57" s="37" t="s">
        <v>64</v>
      </c>
      <c r="C57" s="37" t="s">
        <v>529</v>
      </c>
      <c r="D57" s="37" t="s">
        <v>538</v>
      </c>
      <c r="E57" s="37">
        <v>6000053421</v>
      </c>
      <c r="F57" s="37">
        <v>1</v>
      </c>
      <c r="G57" s="37">
        <v>0</v>
      </c>
      <c r="H57" s="37">
        <v>1</v>
      </c>
      <c r="I57" s="69">
        <v>46204</v>
      </c>
      <c r="J57" s="37" t="s">
        <v>501</v>
      </c>
      <c r="K57" s="114">
        <v>516301480626182</v>
      </c>
      <c r="L57" s="114" t="s">
        <v>610</v>
      </c>
      <c r="M57" s="37"/>
      <c r="N57" s="34"/>
      <c r="O57" s="34" t="s">
        <v>528</v>
      </c>
      <c r="P57" s="115">
        <f t="shared" si="1"/>
        <v>46205</v>
      </c>
      <c r="Q57" s="34"/>
      <c r="R57" s="34" t="s">
        <v>528</v>
      </c>
      <c r="S57" s="115">
        <f t="shared" si="2"/>
        <v>46205</v>
      </c>
      <c r="T57" s="34" t="s">
        <v>68</v>
      </c>
      <c r="U57" s="34" t="s">
        <v>515</v>
      </c>
      <c r="V57" s="34" t="s">
        <v>17</v>
      </c>
      <c r="W57" s="34"/>
    </row>
    <row r="58" ht="12.5" spans="1:23">
      <c r="A58" s="117">
        <v>55</v>
      </c>
      <c r="B58" s="37" t="s">
        <v>64</v>
      </c>
      <c r="C58" s="37" t="s">
        <v>529</v>
      </c>
      <c r="D58" s="37" t="s">
        <v>538</v>
      </c>
      <c r="E58" s="37">
        <v>6000053421</v>
      </c>
      <c r="F58" s="37">
        <v>4</v>
      </c>
      <c r="G58" s="37">
        <v>4</v>
      </c>
      <c r="H58" s="37">
        <v>0</v>
      </c>
      <c r="I58" s="69">
        <v>46204</v>
      </c>
      <c r="J58" s="37" t="s">
        <v>501</v>
      </c>
      <c r="K58" s="114" t="s">
        <v>611</v>
      </c>
      <c r="L58" s="114" t="s">
        <v>66</v>
      </c>
      <c r="M58" s="37"/>
      <c r="N58" s="34"/>
      <c r="O58" s="34" t="s">
        <v>528</v>
      </c>
      <c r="P58" s="115">
        <f t="shared" si="1"/>
        <v>46205</v>
      </c>
      <c r="Q58" s="34"/>
      <c r="R58" s="34" t="s">
        <v>528</v>
      </c>
      <c r="S58" s="115">
        <f t="shared" si="2"/>
        <v>46205</v>
      </c>
      <c r="T58" s="34" t="s">
        <v>68</v>
      </c>
      <c r="U58" s="34"/>
      <c r="V58" s="34"/>
      <c r="W58" s="34"/>
    </row>
    <row r="59" ht="12.5" spans="1:23">
      <c r="A59" s="117">
        <v>56</v>
      </c>
      <c r="B59" s="37" t="s">
        <v>64</v>
      </c>
      <c r="C59" s="37" t="s">
        <v>529</v>
      </c>
      <c r="D59" s="37" t="s">
        <v>538</v>
      </c>
      <c r="E59" s="37">
        <v>6000053421</v>
      </c>
      <c r="F59" s="37">
        <v>1</v>
      </c>
      <c r="G59" s="37">
        <v>0</v>
      </c>
      <c r="H59" s="37">
        <v>1</v>
      </c>
      <c r="I59" s="69">
        <v>46204</v>
      </c>
      <c r="J59" s="37" t="s">
        <v>501</v>
      </c>
      <c r="K59" s="114">
        <v>516301480626187</v>
      </c>
      <c r="L59" s="114" t="s">
        <v>612</v>
      </c>
      <c r="M59" s="37"/>
      <c r="N59" s="34"/>
      <c r="O59" s="34" t="s">
        <v>528</v>
      </c>
      <c r="P59" s="115">
        <f t="shared" si="1"/>
        <v>46205</v>
      </c>
      <c r="Q59" s="34"/>
      <c r="R59" s="34" t="s">
        <v>528</v>
      </c>
      <c r="S59" s="115">
        <f t="shared" si="2"/>
        <v>46205</v>
      </c>
      <c r="T59" s="34" t="s">
        <v>68</v>
      </c>
      <c r="U59" s="34" t="s">
        <v>515</v>
      </c>
      <c r="V59" s="34" t="s">
        <v>17</v>
      </c>
      <c r="W59" s="34"/>
    </row>
    <row r="60" ht="12.5" spans="1:23">
      <c r="A60" s="117">
        <v>57</v>
      </c>
      <c r="B60" s="67" t="s">
        <v>64</v>
      </c>
      <c r="C60" s="37" t="s">
        <v>529</v>
      </c>
      <c r="D60" s="37" t="s">
        <v>538</v>
      </c>
      <c r="E60" s="67">
        <v>6000053421</v>
      </c>
      <c r="F60" s="67">
        <v>1</v>
      </c>
      <c r="G60" s="67">
        <v>0</v>
      </c>
      <c r="H60" s="67">
        <v>1</v>
      </c>
      <c r="I60" s="69">
        <v>46204</v>
      </c>
      <c r="J60" s="37" t="s">
        <v>501</v>
      </c>
      <c r="K60" s="38">
        <v>516301480626188</v>
      </c>
      <c r="L60" s="38" t="s">
        <v>613</v>
      </c>
      <c r="M60" s="38" t="s">
        <v>614</v>
      </c>
      <c r="N60" s="174"/>
      <c r="O60" s="174" t="s">
        <v>528</v>
      </c>
      <c r="P60" s="605">
        <f t="shared" si="1"/>
        <v>46205</v>
      </c>
      <c r="Q60" s="174"/>
      <c r="R60" s="174" t="s">
        <v>528</v>
      </c>
      <c r="S60" s="605">
        <f t="shared" si="2"/>
        <v>46205</v>
      </c>
      <c r="T60" s="174" t="s">
        <v>68</v>
      </c>
      <c r="U60" s="114" t="s">
        <v>510</v>
      </c>
      <c r="V60" s="114" t="s">
        <v>13</v>
      </c>
      <c r="W60" s="174"/>
    </row>
    <row r="61" ht="12.5" spans="1:23">
      <c r="A61" s="117">
        <v>58</v>
      </c>
      <c r="B61" s="37" t="s">
        <v>64</v>
      </c>
      <c r="C61" s="37" t="s">
        <v>529</v>
      </c>
      <c r="D61" s="37" t="s">
        <v>538</v>
      </c>
      <c r="E61" s="37">
        <v>6000053421</v>
      </c>
      <c r="F61" s="37">
        <v>3</v>
      </c>
      <c r="G61" s="37">
        <v>3</v>
      </c>
      <c r="H61" s="37">
        <v>0</v>
      </c>
      <c r="I61" s="69">
        <v>46204</v>
      </c>
      <c r="J61" s="37" t="s">
        <v>501</v>
      </c>
      <c r="K61" s="114" t="s">
        <v>615</v>
      </c>
      <c r="L61" s="114" t="s">
        <v>66</v>
      </c>
      <c r="M61" s="37"/>
      <c r="N61" s="34"/>
      <c r="O61" s="34" t="s">
        <v>528</v>
      </c>
      <c r="P61" s="115">
        <f t="shared" si="1"/>
        <v>46205</v>
      </c>
      <c r="Q61" s="34"/>
      <c r="R61" s="34" t="s">
        <v>528</v>
      </c>
      <c r="S61" s="115">
        <f t="shared" si="2"/>
        <v>46205</v>
      </c>
      <c r="T61" s="34" t="s">
        <v>68</v>
      </c>
      <c r="U61" s="34"/>
      <c r="V61" s="34"/>
      <c r="W61" s="34"/>
    </row>
    <row r="62" ht="12.5" spans="1:23">
      <c r="A62" s="117">
        <v>59</v>
      </c>
      <c r="B62" s="37" t="s">
        <v>64</v>
      </c>
      <c r="C62" s="37" t="s">
        <v>529</v>
      </c>
      <c r="D62" s="37" t="s">
        <v>588</v>
      </c>
      <c r="E62" s="37">
        <v>6000053421</v>
      </c>
      <c r="F62" s="37">
        <v>4</v>
      </c>
      <c r="G62" s="37">
        <v>4</v>
      </c>
      <c r="H62" s="37">
        <v>0</v>
      </c>
      <c r="I62" s="69">
        <v>46204</v>
      </c>
      <c r="J62" s="37" t="s">
        <v>501</v>
      </c>
      <c r="K62" s="114" t="s">
        <v>616</v>
      </c>
      <c r="L62" s="114" t="s">
        <v>66</v>
      </c>
      <c r="M62" s="37"/>
      <c r="N62" s="34"/>
      <c r="O62" s="34" t="s">
        <v>528</v>
      </c>
      <c r="P62" s="115">
        <f t="shared" si="1"/>
        <v>46205</v>
      </c>
      <c r="Q62" s="34"/>
      <c r="R62" s="34" t="s">
        <v>528</v>
      </c>
      <c r="S62" s="115">
        <f t="shared" si="2"/>
        <v>46205</v>
      </c>
      <c r="T62" s="34"/>
      <c r="U62" s="34"/>
      <c r="V62" s="34"/>
      <c r="W62" s="34"/>
    </row>
    <row r="63" ht="16.5" customHeight="1" spans="1:23">
      <c r="A63" s="117">
        <v>60</v>
      </c>
      <c r="B63" s="37" t="s">
        <v>64</v>
      </c>
      <c r="C63" s="37" t="s">
        <v>529</v>
      </c>
      <c r="D63" s="37" t="s">
        <v>588</v>
      </c>
      <c r="E63" s="37">
        <v>6000053421</v>
      </c>
      <c r="F63" s="37">
        <v>1</v>
      </c>
      <c r="G63" s="37">
        <v>0</v>
      </c>
      <c r="H63" s="37">
        <v>1</v>
      </c>
      <c r="I63" s="69">
        <v>46204</v>
      </c>
      <c r="J63" s="37" t="s">
        <v>501</v>
      </c>
      <c r="K63" s="114">
        <v>516301480626196</v>
      </c>
      <c r="L63" s="114" t="s">
        <v>617</v>
      </c>
      <c r="M63" s="37"/>
      <c r="N63" s="34"/>
      <c r="O63" s="34" t="s">
        <v>528</v>
      </c>
      <c r="P63" s="115">
        <f t="shared" si="1"/>
        <v>46205</v>
      </c>
      <c r="Q63" s="34"/>
      <c r="R63" s="34" t="s">
        <v>528</v>
      </c>
      <c r="S63" s="115">
        <f t="shared" si="2"/>
        <v>46205</v>
      </c>
      <c r="T63" s="34" t="s">
        <v>68</v>
      </c>
      <c r="U63" s="114" t="s">
        <v>547</v>
      </c>
      <c r="V63" s="114" t="s">
        <v>13</v>
      </c>
      <c r="W63" s="34"/>
    </row>
    <row r="64" ht="12.5" spans="1:23">
      <c r="A64" s="117">
        <v>61</v>
      </c>
      <c r="B64" s="37" t="s">
        <v>64</v>
      </c>
      <c r="C64" s="37" t="s">
        <v>529</v>
      </c>
      <c r="D64" s="37" t="s">
        <v>588</v>
      </c>
      <c r="E64" s="37">
        <v>6000053421</v>
      </c>
      <c r="F64" s="37">
        <v>1</v>
      </c>
      <c r="G64" s="37">
        <v>1</v>
      </c>
      <c r="H64" s="37">
        <v>0</v>
      </c>
      <c r="I64" s="69">
        <v>46204</v>
      </c>
      <c r="J64" s="37" t="s">
        <v>501</v>
      </c>
      <c r="K64" s="114">
        <v>516301480626197</v>
      </c>
      <c r="L64" s="114" t="s">
        <v>66</v>
      </c>
      <c r="M64" s="37"/>
      <c r="N64" s="34"/>
      <c r="O64" s="34" t="s">
        <v>528</v>
      </c>
      <c r="P64" s="115">
        <f t="shared" si="1"/>
        <v>46205</v>
      </c>
      <c r="Q64" s="34"/>
      <c r="R64" s="34" t="s">
        <v>528</v>
      </c>
      <c r="S64" s="115">
        <f t="shared" si="2"/>
        <v>46205</v>
      </c>
      <c r="T64" s="34" t="s">
        <v>68</v>
      </c>
      <c r="U64" s="34"/>
      <c r="V64" s="34"/>
      <c r="W64" s="34"/>
    </row>
    <row r="65" ht="12.5" spans="1:23">
      <c r="A65" s="117">
        <v>62</v>
      </c>
      <c r="B65" s="37" t="s">
        <v>64</v>
      </c>
      <c r="C65" s="37" t="s">
        <v>529</v>
      </c>
      <c r="D65" s="37" t="s">
        <v>588</v>
      </c>
      <c r="E65" s="37">
        <v>6000053421</v>
      </c>
      <c r="F65" s="37">
        <v>2</v>
      </c>
      <c r="G65" s="37">
        <v>2</v>
      </c>
      <c r="H65" s="37">
        <v>0</v>
      </c>
      <c r="I65" s="69">
        <v>46204</v>
      </c>
      <c r="J65" s="37" t="s">
        <v>501</v>
      </c>
      <c r="K65" s="114" t="s">
        <v>618</v>
      </c>
      <c r="L65" s="114" t="s">
        <v>66</v>
      </c>
      <c r="M65" s="37"/>
      <c r="N65" s="34"/>
      <c r="O65" s="34" t="s">
        <v>528</v>
      </c>
      <c r="P65" s="115">
        <f t="shared" si="1"/>
        <v>46205</v>
      </c>
      <c r="Q65" s="34"/>
      <c r="R65" s="34" t="s">
        <v>528</v>
      </c>
      <c r="S65" s="115">
        <f t="shared" si="2"/>
        <v>46205</v>
      </c>
      <c r="T65" s="34" t="s">
        <v>68</v>
      </c>
      <c r="U65" s="34"/>
      <c r="V65" s="34"/>
      <c r="W65" s="34"/>
    </row>
    <row r="66" ht="12.5" spans="1:23">
      <c r="A66" s="117">
        <v>63</v>
      </c>
      <c r="B66" s="37" t="s">
        <v>64</v>
      </c>
      <c r="C66" s="37" t="s">
        <v>529</v>
      </c>
      <c r="D66" s="37" t="s">
        <v>588</v>
      </c>
      <c r="E66" s="37">
        <v>6000053421</v>
      </c>
      <c r="F66" s="37">
        <v>2</v>
      </c>
      <c r="G66" s="37">
        <v>2</v>
      </c>
      <c r="H66" s="37">
        <v>0</v>
      </c>
      <c r="I66" s="69">
        <v>46205</v>
      </c>
      <c r="J66" s="37" t="s">
        <v>501</v>
      </c>
      <c r="K66" s="114" t="s">
        <v>619</v>
      </c>
      <c r="L66" s="114" t="s">
        <v>66</v>
      </c>
      <c r="M66" s="37"/>
      <c r="N66" s="34"/>
      <c r="O66" s="34" t="s">
        <v>528</v>
      </c>
      <c r="P66" s="115">
        <f t="shared" si="1"/>
        <v>46206</v>
      </c>
      <c r="Q66" s="34"/>
      <c r="R66" s="34" t="s">
        <v>528</v>
      </c>
      <c r="S66" s="115">
        <f t="shared" si="2"/>
        <v>46206</v>
      </c>
      <c r="T66" s="34" t="s">
        <v>68</v>
      </c>
      <c r="U66" s="34"/>
      <c r="V66" s="34"/>
      <c r="W66" s="34"/>
    </row>
    <row r="67" ht="12.5" spans="1:23">
      <c r="A67" s="117">
        <v>64</v>
      </c>
      <c r="B67" s="37" t="s">
        <v>64</v>
      </c>
      <c r="C67" s="37" t="s">
        <v>529</v>
      </c>
      <c r="D67" s="37" t="s">
        <v>570</v>
      </c>
      <c r="E67" s="37">
        <v>6000053421</v>
      </c>
      <c r="F67" s="37">
        <v>5</v>
      </c>
      <c r="G67" s="37">
        <v>5</v>
      </c>
      <c r="H67" s="37">
        <v>0</v>
      </c>
      <c r="I67" s="69">
        <v>46210</v>
      </c>
      <c r="J67" s="37" t="s">
        <v>501</v>
      </c>
      <c r="K67" s="114" t="s">
        <v>620</v>
      </c>
      <c r="L67" s="114" t="s">
        <v>66</v>
      </c>
      <c r="M67" s="37"/>
      <c r="N67" s="34"/>
      <c r="O67" s="34" t="s">
        <v>528</v>
      </c>
      <c r="P67" s="115">
        <f t="shared" si="1"/>
        <v>46211</v>
      </c>
      <c r="Q67" s="34"/>
      <c r="R67" s="34" t="s">
        <v>528</v>
      </c>
      <c r="S67" s="115">
        <f t="shared" si="2"/>
        <v>46211</v>
      </c>
      <c r="T67" s="34" t="s">
        <v>68</v>
      </c>
      <c r="U67" s="34"/>
      <c r="V67" s="34"/>
      <c r="W67" s="34"/>
    </row>
    <row r="68" ht="12.5" spans="1:23">
      <c r="A68" s="117">
        <v>65</v>
      </c>
      <c r="B68" s="37" t="s">
        <v>64</v>
      </c>
      <c r="C68" s="37" t="s">
        <v>529</v>
      </c>
      <c r="D68" s="37" t="s">
        <v>570</v>
      </c>
      <c r="E68" s="37">
        <v>6000053421</v>
      </c>
      <c r="F68" s="37">
        <v>1</v>
      </c>
      <c r="G68" s="37">
        <v>0</v>
      </c>
      <c r="H68" s="37">
        <v>1</v>
      </c>
      <c r="I68" s="69">
        <v>46210</v>
      </c>
      <c r="J68" s="37" t="s">
        <v>501</v>
      </c>
      <c r="K68" s="114">
        <v>516301480726207</v>
      </c>
      <c r="L68" s="114" t="s">
        <v>621</v>
      </c>
      <c r="M68" s="37"/>
      <c r="N68" s="34"/>
      <c r="O68" s="34" t="s">
        <v>528</v>
      </c>
      <c r="P68" s="115">
        <f t="shared" si="1"/>
        <v>46211</v>
      </c>
      <c r="Q68" s="34"/>
      <c r="R68" s="34" t="s">
        <v>528</v>
      </c>
      <c r="S68" s="115">
        <f t="shared" si="2"/>
        <v>46211</v>
      </c>
      <c r="T68" s="34" t="s">
        <v>68</v>
      </c>
      <c r="U68" s="114" t="s">
        <v>547</v>
      </c>
      <c r="V68" s="114" t="s">
        <v>13</v>
      </c>
      <c r="W68" s="34"/>
    </row>
    <row r="69" ht="12.5" spans="1:23">
      <c r="A69" s="117">
        <v>66</v>
      </c>
      <c r="B69" s="37" t="s">
        <v>64</v>
      </c>
      <c r="C69" s="37" t="s">
        <v>529</v>
      </c>
      <c r="D69" s="37" t="s">
        <v>570</v>
      </c>
      <c r="E69" s="37">
        <v>6000053421</v>
      </c>
      <c r="F69" s="266">
        <v>1</v>
      </c>
      <c r="G69" s="604">
        <v>0</v>
      </c>
      <c r="H69" s="604">
        <v>1</v>
      </c>
      <c r="I69" s="69">
        <v>46210</v>
      </c>
      <c r="J69" s="37" t="s">
        <v>501</v>
      </c>
      <c r="K69" s="114">
        <v>516301480726208</v>
      </c>
      <c r="L69" s="114" t="s">
        <v>622</v>
      </c>
      <c r="M69" s="34" t="s">
        <v>594</v>
      </c>
      <c r="N69" s="34" t="s">
        <v>595</v>
      </c>
      <c r="O69" s="34" t="s">
        <v>528</v>
      </c>
      <c r="P69" s="115">
        <f t="shared" si="1"/>
        <v>46211</v>
      </c>
      <c r="Q69" s="34" t="s">
        <v>596</v>
      </c>
      <c r="R69" s="174" t="s">
        <v>528</v>
      </c>
      <c r="S69" s="115">
        <f t="shared" si="2"/>
        <v>46211</v>
      </c>
      <c r="T69" s="34" t="s">
        <v>68</v>
      </c>
      <c r="U69" s="114" t="s">
        <v>547</v>
      </c>
      <c r="V69" s="114" t="s">
        <v>13</v>
      </c>
      <c r="W69" s="34"/>
    </row>
    <row r="70" ht="12.5" spans="1:23">
      <c r="A70" s="117">
        <v>67</v>
      </c>
      <c r="B70" s="37" t="s">
        <v>64</v>
      </c>
      <c r="C70" s="37" t="s">
        <v>529</v>
      </c>
      <c r="D70" s="37" t="s">
        <v>570</v>
      </c>
      <c r="E70" s="37">
        <v>6000053421</v>
      </c>
      <c r="F70" s="241"/>
      <c r="G70" s="241"/>
      <c r="H70" s="241"/>
      <c r="I70" s="69">
        <v>46210</v>
      </c>
      <c r="J70" s="37" t="s">
        <v>501</v>
      </c>
      <c r="K70" s="114">
        <v>516301480726208</v>
      </c>
      <c r="L70" s="114" t="s">
        <v>623</v>
      </c>
      <c r="M70" s="37"/>
      <c r="N70" s="34"/>
      <c r="O70" s="34" t="s">
        <v>528</v>
      </c>
      <c r="P70" s="115">
        <f t="shared" si="1"/>
        <v>46211</v>
      </c>
      <c r="Q70" s="34"/>
      <c r="R70" s="34" t="s">
        <v>528</v>
      </c>
      <c r="S70" s="115">
        <f t="shared" si="2"/>
        <v>46211</v>
      </c>
      <c r="T70" s="34" t="s">
        <v>68</v>
      </c>
      <c r="U70" s="114" t="s">
        <v>547</v>
      </c>
      <c r="V70" s="114" t="s">
        <v>13</v>
      </c>
      <c r="W70" s="34"/>
    </row>
    <row r="71" ht="12.5" spans="1:23">
      <c r="A71" s="117">
        <v>68</v>
      </c>
      <c r="B71" s="37" t="s">
        <v>64</v>
      </c>
      <c r="C71" s="37" t="s">
        <v>529</v>
      </c>
      <c r="D71" s="37" t="s">
        <v>570</v>
      </c>
      <c r="E71" s="37">
        <v>6000053421</v>
      </c>
      <c r="F71" s="37">
        <v>1</v>
      </c>
      <c r="G71" s="37">
        <v>1</v>
      </c>
      <c r="H71" s="37">
        <v>0</v>
      </c>
      <c r="I71" s="69">
        <v>46210</v>
      </c>
      <c r="J71" s="37" t="s">
        <v>501</v>
      </c>
      <c r="K71" s="114">
        <v>516301480726209</v>
      </c>
      <c r="L71" s="114" t="s">
        <v>66</v>
      </c>
      <c r="M71" s="37"/>
      <c r="N71" s="34"/>
      <c r="O71" s="34" t="s">
        <v>528</v>
      </c>
      <c r="P71" s="115">
        <f t="shared" si="1"/>
        <v>46211</v>
      </c>
      <c r="Q71" s="34"/>
      <c r="R71" s="34" t="s">
        <v>528</v>
      </c>
      <c r="S71" s="115">
        <f t="shared" si="2"/>
        <v>46211</v>
      </c>
      <c r="T71" s="34" t="s">
        <v>68</v>
      </c>
      <c r="U71" s="34"/>
      <c r="V71" s="34"/>
      <c r="W71" s="34"/>
    </row>
    <row r="72" ht="12.5" spans="1:23">
      <c r="A72" s="117">
        <v>69</v>
      </c>
      <c r="B72" s="37" t="s">
        <v>64</v>
      </c>
      <c r="C72" s="37" t="s">
        <v>529</v>
      </c>
      <c r="D72" s="37" t="s">
        <v>570</v>
      </c>
      <c r="E72" s="37">
        <v>6000053421</v>
      </c>
      <c r="F72" s="37">
        <v>1</v>
      </c>
      <c r="G72" s="37">
        <v>0</v>
      </c>
      <c r="H72" s="37">
        <v>1</v>
      </c>
      <c r="I72" s="69">
        <v>46210</v>
      </c>
      <c r="J72" s="37" t="s">
        <v>501</v>
      </c>
      <c r="K72" s="114">
        <v>516301480726210</v>
      </c>
      <c r="L72" s="114" t="s">
        <v>624</v>
      </c>
      <c r="M72" s="37"/>
      <c r="N72" s="34"/>
      <c r="O72" s="34" t="s">
        <v>528</v>
      </c>
      <c r="P72" s="115">
        <f t="shared" si="1"/>
        <v>46211</v>
      </c>
      <c r="Q72" s="34"/>
      <c r="R72" s="34" t="s">
        <v>528</v>
      </c>
      <c r="S72" s="115">
        <f t="shared" si="2"/>
        <v>46211</v>
      </c>
      <c r="T72" s="34" t="s">
        <v>68</v>
      </c>
      <c r="U72" s="114" t="s">
        <v>547</v>
      </c>
      <c r="V72" s="114" t="s">
        <v>13</v>
      </c>
      <c r="W72" s="34"/>
    </row>
    <row r="73" ht="12.5" spans="1:23">
      <c r="A73" s="117">
        <v>70</v>
      </c>
      <c r="B73" s="37" t="s">
        <v>64</v>
      </c>
      <c r="C73" s="37" t="s">
        <v>529</v>
      </c>
      <c r="D73" s="37" t="s">
        <v>570</v>
      </c>
      <c r="E73" s="37">
        <v>6000053421</v>
      </c>
      <c r="F73" s="37">
        <v>7</v>
      </c>
      <c r="G73" s="37">
        <v>7</v>
      </c>
      <c r="H73" s="37">
        <v>0</v>
      </c>
      <c r="I73" s="69">
        <v>46210</v>
      </c>
      <c r="J73" s="37" t="s">
        <v>501</v>
      </c>
      <c r="K73" s="114" t="s">
        <v>625</v>
      </c>
      <c r="L73" s="114" t="s">
        <v>66</v>
      </c>
      <c r="M73" s="37"/>
      <c r="N73" s="34"/>
      <c r="O73" s="34" t="s">
        <v>528</v>
      </c>
      <c r="P73" s="115">
        <f t="shared" si="1"/>
        <v>46211</v>
      </c>
      <c r="Q73" s="34"/>
      <c r="R73" s="34" t="s">
        <v>528</v>
      </c>
      <c r="S73" s="115">
        <f t="shared" si="2"/>
        <v>46211</v>
      </c>
      <c r="T73" s="34" t="s">
        <v>68</v>
      </c>
      <c r="U73" s="34"/>
      <c r="V73" s="34"/>
      <c r="W73" s="34"/>
    </row>
    <row r="74" ht="12.5" spans="1:23">
      <c r="A74" s="117">
        <v>71</v>
      </c>
      <c r="B74" s="37" t="s">
        <v>64</v>
      </c>
      <c r="C74" s="37" t="s">
        <v>557</v>
      </c>
      <c r="D74" s="37" t="s">
        <v>570</v>
      </c>
      <c r="E74" s="37">
        <v>6000053421</v>
      </c>
      <c r="F74" s="37">
        <v>16</v>
      </c>
      <c r="G74" s="37">
        <v>16</v>
      </c>
      <c r="H74" s="37">
        <v>0</v>
      </c>
      <c r="I74" s="69">
        <v>46212</v>
      </c>
      <c r="J74" s="37" t="s">
        <v>501</v>
      </c>
      <c r="K74" s="114" t="s">
        <v>626</v>
      </c>
      <c r="L74" s="114" t="s">
        <v>66</v>
      </c>
      <c r="M74" s="37"/>
      <c r="N74" s="34"/>
      <c r="O74" s="34" t="s">
        <v>528</v>
      </c>
      <c r="P74" s="115">
        <f t="shared" si="1"/>
        <v>46213</v>
      </c>
      <c r="Q74" s="34"/>
      <c r="R74" s="34" t="s">
        <v>528</v>
      </c>
      <c r="S74" s="115">
        <f t="shared" si="2"/>
        <v>46213</v>
      </c>
      <c r="T74" s="34" t="s">
        <v>68</v>
      </c>
      <c r="U74" s="34"/>
      <c r="V74" s="34"/>
      <c r="W74" s="34"/>
    </row>
    <row r="75" ht="12.5" spans="1:23">
      <c r="A75" s="117">
        <v>72</v>
      </c>
      <c r="B75" s="37" t="s">
        <v>64</v>
      </c>
      <c r="C75" s="37" t="s">
        <v>529</v>
      </c>
      <c r="D75" s="37" t="s">
        <v>627</v>
      </c>
      <c r="E75" s="37">
        <v>6000053421</v>
      </c>
      <c r="F75" s="37">
        <v>2</v>
      </c>
      <c r="G75" s="37">
        <v>2</v>
      </c>
      <c r="H75" s="37">
        <v>0</v>
      </c>
      <c r="I75" s="69">
        <v>46214</v>
      </c>
      <c r="J75" s="37" t="s">
        <v>501</v>
      </c>
      <c r="K75" s="114" t="s">
        <v>628</v>
      </c>
      <c r="L75" s="114" t="s">
        <v>66</v>
      </c>
      <c r="M75" s="37"/>
      <c r="N75" s="34"/>
      <c r="O75" s="34" t="s">
        <v>528</v>
      </c>
      <c r="P75" s="115">
        <f t="shared" si="1"/>
        <v>46215</v>
      </c>
      <c r="Q75" s="34"/>
      <c r="R75" s="34" t="s">
        <v>528</v>
      </c>
      <c r="S75" s="115">
        <f t="shared" si="2"/>
        <v>46215</v>
      </c>
      <c r="T75" s="34" t="s">
        <v>68</v>
      </c>
      <c r="U75" s="34"/>
      <c r="V75" s="34"/>
      <c r="W75" s="34"/>
    </row>
    <row r="76" ht="12.5" spans="1:23">
      <c r="A76" s="117">
        <v>73</v>
      </c>
      <c r="B76" s="37" t="s">
        <v>64</v>
      </c>
      <c r="C76" s="37" t="s">
        <v>529</v>
      </c>
      <c r="D76" s="37" t="s">
        <v>627</v>
      </c>
      <c r="E76" s="37">
        <v>6000053421</v>
      </c>
      <c r="F76" s="37">
        <v>1</v>
      </c>
      <c r="G76" s="37">
        <v>0</v>
      </c>
      <c r="H76" s="37">
        <v>1</v>
      </c>
      <c r="I76" s="69">
        <v>46214</v>
      </c>
      <c r="J76" s="37" t="s">
        <v>501</v>
      </c>
      <c r="K76" s="114">
        <v>516301480726236</v>
      </c>
      <c r="L76" s="114" t="s">
        <v>629</v>
      </c>
      <c r="M76" s="114" t="s">
        <v>630</v>
      </c>
      <c r="N76" s="34"/>
      <c r="O76" s="34" t="s">
        <v>528</v>
      </c>
      <c r="P76" s="115">
        <f t="shared" si="1"/>
        <v>46215</v>
      </c>
      <c r="Q76" s="34"/>
      <c r="R76" s="34" t="s">
        <v>528</v>
      </c>
      <c r="S76" s="115">
        <f t="shared" si="2"/>
        <v>46215</v>
      </c>
      <c r="T76" s="34" t="s">
        <v>68</v>
      </c>
      <c r="U76" s="114" t="s">
        <v>510</v>
      </c>
      <c r="V76" s="114" t="s">
        <v>13</v>
      </c>
      <c r="W76" s="34"/>
    </row>
    <row r="77" ht="12.5" spans="1:23">
      <c r="A77" s="117">
        <v>74</v>
      </c>
      <c r="B77" s="37" t="s">
        <v>64</v>
      </c>
      <c r="C77" s="37" t="s">
        <v>529</v>
      </c>
      <c r="D77" s="37" t="s">
        <v>627</v>
      </c>
      <c r="E77" s="37">
        <v>6000053421</v>
      </c>
      <c r="F77" s="37">
        <v>1</v>
      </c>
      <c r="G77" s="37">
        <v>0</v>
      </c>
      <c r="H77" s="37">
        <v>1</v>
      </c>
      <c r="I77" s="69">
        <v>46214</v>
      </c>
      <c r="J77" s="37" t="s">
        <v>501</v>
      </c>
      <c r="K77" s="114">
        <v>516301480726237</v>
      </c>
      <c r="L77" s="114" t="s">
        <v>631</v>
      </c>
      <c r="M77" s="114" t="s">
        <v>531</v>
      </c>
      <c r="N77" s="34"/>
      <c r="O77" s="34" t="s">
        <v>528</v>
      </c>
      <c r="P77" s="115">
        <f t="shared" si="1"/>
        <v>46215</v>
      </c>
      <c r="Q77" s="34"/>
      <c r="R77" s="34" t="s">
        <v>528</v>
      </c>
      <c r="S77" s="115">
        <f t="shared" si="2"/>
        <v>46215</v>
      </c>
      <c r="T77" s="34" t="s">
        <v>68</v>
      </c>
      <c r="U77" s="114" t="s">
        <v>510</v>
      </c>
      <c r="V77" s="114" t="s">
        <v>13</v>
      </c>
      <c r="W77" s="34"/>
    </row>
    <row r="78" ht="12.5" spans="1:23">
      <c r="A78" s="117">
        <v>75</v>
      </c>
      <c r="B78" s="37" t="s">
        <v>64</v>
      </c>
      <c r="C78" s="37" t="s">
        <v>529</v>
      </c>
      <c r="D78" s="37" t="s">
        <v>627</v>
      </c>
      <c r="E78" s="37">
        <v>6000053421</v>
      </c>
      <c r="F78" s="37">
        <v>2</v>
      </c>
      <c r="G78" s="37">
        <v>2</v>
      </c>
      <c r="H78" s="37">
        <v>0</v>
      </c>
      <c r="I78" s="69">
        <v>46214</v>
      </c>
      <c r="J78" s="37" t="s">
        <v>501</v>
      </c>
      <c r="K78" s="114" t="s">
        <v>632</v>
      </c>
      <c r="L78" s="114" t="s">
        <v>66</v>
      </c>
      <c r="M78" s="37"/>
      <c r="N78" s="34"/>
      <c r="O78" s="34" t="s">
        <v>528</v>
      </c>
      <c r="P78" s="115">
        <f t="shared" si="1"/>
        <v>46215</v>
      </c>
      <c r="Q78" s="34"/>
      <c r="R78" s="34" t="s">
        <v>528</v>
      </c>
      <c r="S78" s="115">
        <f t="shared" si="2"/>
        <v>46215</v>
      </c>
      <c r="T78" s="34" t="s">
        <v>68</v>
      </c>
      <c r="U78" s="34"/>
      <c r="V78" s="34"/>
      <c r="W78" s="34"/>
    </row>
    <row r="79" ht="12.5" spans="1:23">
      <c r="A79" s="117">
        <v>76</v>
      </c>
      <c r="B79" s="37" t="s">
        <v>64</v>
      </c>
      <c r="C79" s="37" t="s">
        <v>529</v>
      </c>
      <c r="D79" s="37" t="s">
        <v>627</v>
      </c>
      <c r="E79" s="37">
        <v>6000053421</v>
      </c>
      <c r="F79" s="37">
        <v>1</v>
      </c>
      <c r="G79" s="37">
        <v>0</v>
      </c>
      <c r="H79" s="37">
        <v>1</v>
      </c>
      <c r="I79" s="69">
        <v>46214</v>
      </c>
      <c r="J79" s="37" t="s">
        <v>501</v>
      </c>
      <c r="K79" s="114">
        <v>516301480726240</v>
      </c>
      <c r="L79" s="114" t="s">
        <v>633</v>
      </c>
      <c r="M79" s="114" t="s">
        <v>544</v>
      </c>
      <c r="N79" s="34" t="s">
        <v>545</v>
      </c>
      <c r="O79" s="34" t="s">
        <v>528</v>
      </c>
      <c r="P79" s="115">
        <f t="shared" si="1"/>
        <v>46215</v>
      </c>
      <c r="Q79" s="34" t="s">
        <v>546</v>
      </c>
      <c r="R79" s="34" t="s">
        <v>528</v>
      </c>
      <c r="S79" s="115">
        <f t="shared" si="2"/>
        <v>46215</v>
      </c>
      <c r="T79" s="34" t="s">
        <v>68</v>
      </c>
      <c r="U79" s="114" t="s">
        <v>547</v>
      </c>
      <c r="V79" s="114" t="s">
        <v>13</v>
      </c>
      <c r="W79" s="34"/>
    </row>
    <row r="80" ht="12.5" spans="1:23">
      <c r="A80" s="117">
        <v>77</v>
      </c>
      <c r="B80" s="37" t="s">
        <v>64</v>
      </c>
      <c r="C80" s="37" t="s">
        <v>529</v>
      </c>
      <c r="D80" s="37" t="s">
        <v>627</v>
      </c>
      <c r="E80" s="37">
        <v>6000053421</v>
      </c>
      <c r="F80" s="37">
        <v>5</v>
      </c>
      <c r="G80" s="37">
        <v>5</v>
      </c>
      <c r="H80" s="37">
        <v>0</v>
      </c>
      <c r="I80" s="69">
        <v>46214</v>
      </c>
      <c r="J80" s="37" t="s">
        <v>501</v>
      </c>
      <c r="K80" s="114" t="s">
        <v>634</v>
      </c>
      <c r="L80" s="114" t="s">
        <v>66</v>
      </c>
      <c r="M80" s="37"/>
      <c r="N80" s="34"/>
      <c r="O80" s="34" t="s">
        <v>528</v>
      </c>
      <c r="P80" s="115">
        <f t="shared" si="1"/>
        <v>46215</v>
      </c>
      <c r="Q80" s="34"/>
      <c r="R80" s="34" t="s">
        <v>528</v>
      </c>
      <c r="S80" s="115">
        <f t="shared" si="2"/>
        <v>46215</v>
      </c>
      <c r="T80" s="34" t="s">
        <v>68</v>
      </c>
      <c r="U80" s="34"/>
      <c r="V80" s="34"/>
      <c r="W80" s="34"/>
    </row>
    <row r="81" ht="12.5" spans="1:23">
      <c r="A81" s="117">
        <v>78</v>
      </c>
      <c r="B81" s="37" t="s">
        <v>64</v>
      </c>
      <c r="C81" s="37" t="s">
        <v>529</v>
      </c>
      <c r="D81" s="37" t="s">
        <v>627</v>
      </c>
      <c r="E81" s="37">
        <v>6000053421</v>
      </c>
      <c r="F81" s="266">
        <v>1</v>
      </c>
      <c r="G81" s="266">
        <v>0</v>
      </c>
      <c r="H81" s="266">
        <v>1</v>
      </c>
      <c r="I81" s="69">
        <v>46214</v>
      </c>
      <c r="J81" s="37" t="s">
        <v>501</v>
      </c>
      <c r="K81" s="114">
        <v>516301480726246</v>
      </c>
      <c r="L81" s="114" t="s">
        <v>635</v>
      </c>
      <c r="M81" s="37"/>
      <c r="N81" s="34"/>
      <c r="O81" s="34" t="s">
        <v>528</v>
      </c>
      <c r="P81" s="115">
        <f t="shared" si="1"/>
        <v>46215</v>
      </c>
      <c r="Q81" s="34"/>
      <c r="R81" s="34" t="s">
        <v>528</v>
      </c>
      <c r="S81" s="115">
        <f t="shared" si="2"/>
        <v>46215</v>
      </c>
      <c r="T81" s="34" t="s">
        <v>68</v>
      </c>
      <c r="U81" s="114" t="s">
        <v>547</v>
      </c>
      <c r="V81" s="114" t="s">
        <v>13</v>
      </c>
      <c r="W81" s="34"/>
    </row>
    <row r="82" ht="12.5" spans="1:23">
      <c r="A82" s="117">
        <v>79</v>
      </c>
      <c r="B82" s="37" t="s">
        <v>64</v>
      </c>
      <c r="C82" s="37" t="s">
        <v>529</v>
      </c>
      <c r="D82" s="37" t="s">
        <v>627</v>
      </c>
      <c r="E82" s="37">
        <v>6000053421</v>
      </c>
      <c r="F82" s="241"/>
      <c r="G82" s="241"/>
      <c r="H82" s="241"/>
      <c r="I82" s="69">
        <v>46214</v>
      </c>
      <c r="J82" s="37" t="s">
        <v>501</v>
      </c>
      <c r="K82" s="114">
        <v>516301480726246</v>
      </c>
      <c r="L82" s="114" t="s">
        <v>636</v>
      </c>
      <c r="M82" s="114" t="s">
        <v>637</v>
      </c>
      <c r="N82" s="34" t="s">
        <v>638</v>
      </c>
      <c r="O82" s="34" t="s">
        <v>528</v>
      </c>
      <c r="P82" s="115">
        <f t="shared" si="1"/>
        <v>46215</v>
      </c>
      <c r="Q82" s="34" t="s">
        <v>639</v>
      </c>
      <c r="R82" s="34" t="s">
        <v>528</v>
      </c>
      <c r="S82" s="115">
        <f t="shared" si="2"/>
        <v>46215</v>
      </c>
      <c r="T82" s="34" t="s">
        <v>68</v>
      </c>
      <c r="U82" s="114" t="s">
        <v>547</v>
      </c>
      <c r="V82" s="114" t="s">
        <v>13</v>
      </c>
      <c r="W82" s="34"/>
    </row>
    <row r="83" ht="12.5" spans="1:23">
      <c r="A83" s="117">
        <v>80</v>
      </c>
      <c r="B83" s="37" t="s">
        <v>64</v>
      </c>
      <c r="C83" s="37" t="s">
        <v>529</v>
      </c>
      <c r="D83" s="37" t="s">
        <v>627</v>
      </c>
      <c r="E83" s="37">
        <v>6000053421</v>
      </c>
      <c r="F83" s="37">
        <v>9</v>
      </c>
      <c r="G83" s="37">
        <v>9</v>
      </c>
      <c r="H83" s="37">
        <v>0</v>
      </c>
      <c r="I83" s="69">
        <v>46214</v>
      </c>
      <c r="J83" s="37" t="s">
        <v>501</v>
      </c>
      <c r="K83" s="114" t="s">
        <v>640</v>
      </c>
      <c r="L83" s="114" t="s">
        <v>66</v>
      </c>
      <c r="M83" s="37"/>
      <c r="N83" s="34"/>
      <c r="O83" s="34" t="s">
        <v>528</v>
      </c>
      <c r="P83" s="115">
        <f t="shared" si="1"/>
        <v>46215</v>
      </c>
      <c r="Q83" s="34"/>
      <c r="R83" s="34" t="s">
        <v>528</v>
      </c>
      <c r="S83" s="115">
        <f t="shared" si="2"/>
        <v>46215</v>
      </c>
      <c r="T83" s="34" t="s">
        <v>68</v>
      </c>
      <c r="U83" s="34"/>
      <c r="V83" s="34"/>
      <c r="W83" s="34"/>
    </row>
    <row r="84" ht="12.5" spans="1:23">
      <c r="A84" s="117">
        <v>81</v>
      </c>
      <c r="B84" s="37" t="s">
        <v>64</v>
      </c>
      <c r="C84" s="37" t="s">
        <v>529</v>
      </c>
      <c r="D84" s="37" t="s">
        <v>627</v>
      </c>
      <c r="E84" s="37">
        <v>6000053421</v>
      </c>
      <c r="F84" s="266">
        <v>1</v>
      </c>
      <c r="G84" s="266">
        <v>0</v>
      </c>
      <c r="H84" s="266">
        <v>1</v>
      </c>
      <c r="I84" s="69">
        <v>46214</v>
      </c>
      <c r="J84" s="37" t="s">
        <v>501</v>
      </c>
      <c r="K84" s="114">
        <v>516301480726256</v>
      </c>
      <c r="L84" s="114" t="s">
        <v>548</v>
      </c>
      <c r="M84" s="114" t="s">
        <v>544</v>
      </c>
      <c r="N84" s="34" t="s">
        <v>545</v>
      </c>
      <c r="O84" s="34" t="s">
        <v>528</v>
      </c>
      <c r="P84" s="115">
        <f t="shared" si="1"/>
        <v>46215</v>
      </c>
      <c r="Q84" s="34" t="s">
        <v>546</v>
      </c>
      <c r="R84" s="34" t="s">
        <v>528</v>
      </c>
      <c r="S84" s="115">
        <f t="shared" si="2"/>
        <v>46215</v>
      </c>
      <c r="T84" s="34" t="s">
        <v>68</v>
      </c>
      <c r="U84" s="114" t="s">
        <v>547</v>
      </c>
      <c r="V84" s="114" t="s">
        <v>13</v>
      </c>
      <c r="W84" s="34"/>
    </row>
    <row r="85" ht="12.5" spans="1:23">
      <c r="A85" s="117">
        <v>82</v>
      </c>
      <c r="B85" s="37" t="s">
        <v>64</v>
      </c>
      <c r="C85" s="37" t="s">
        <v>529</v>
      </c>
      <c r="D85" s="37" t="s">
        <v>627</v>
      </c>
      <c r="E85" s="37">
        <v>6000053421</v>
      </c>
      <c r="F85" s="241"/>
      <c r="G85" s="241"/>
      <c r="H85" s="241"/>
      <c r="I85" s="69">
        <v>46214</v>
      </c>
      <c r="J85" s="37" t="s">
        <v>501</v>
      </c>
      <c r="K85" s="114">
        <v>516301480726256</v>
      </c>
      <c r="L85" s="114" t="s">
        <v>641</v>
      </c>
      <c r="M85" s="114" t="s">
        <v>531</v>
      </c>
      <c r="N85" s="34"/>
      <c r="O85" s="34" t="s">
        <v>528</v>
      </c>
      <c r="P85" s="115">
        <f t="shared" si="1"/>
        <v>46215</v>
      </c>
      <c r="Q85" s="34"/>
      <c r="R85" s="34" t="s">
        <v>528</v>
      </c>
      <c r="S85" s="115">
        <f t="shared" si="2"/>
        <v>46215</v>
      </c>
      <c r="T85" s="34" t="s">
        <v>68</v>
      </c>
      <c r="U85" s="114" t="s">
        <v>510</v>
      </c>
      <c r="V85" s="114" t="s">
        <v>13</v>
      </c>
      <c r="W85" s="34"/>
    </row>
    <row r="86" ht="12.5" spans="1:23">
      <c r="A86" s="117">
        <v>83</v>
      </c>
      <c r="B86" s="37" t="s">
        <v>64</v>
      </c>
      <c r="C86" s="37" t="s">
        <v>529</v>
      </c>
      <c r="D86" s="37" t="s">
        <v>627</v>
      </c>
      <c r="E86" s="37">
        <v>6000053421</v>
      </c>
      <c r="F86" s="37">
        <v>1</v>
      </c>
      <c r="G86" s="37">
        <v>0</v>
      </c>
      <c r="H86" s="37">
        <v>1</v>
      </c>
      <c r="I86" s="69">
        <v>46214</v>
      </c>
      <c r="J86" s="37" t="s">
        <v>501</v>
      </c>
      <c r="K86" s="114">
        <v>516301480726257</v>
      </c>
      <c r="L86" s="114" t="s">
        <v>642</v>
      </c>
      <c r="M86" s="114" t="s">
        <v>643</v>
      </c>
      <c r="N86" s="34" t="s">
        <v>644</v>
      </c>
      <c r="O86" s="34" t="s">
        <v>528</v>
      </c>
      <c r="P86" s="115">
        <f t="shared" si="1"/>
        <v>46215</v>
      </c>
      <c r="Q86" s="34" t="s">
        <v>645</v>
      </c>
      <c r="R86" s="34" t="s">
        <v>528</v>
      </c>
      <c r="S86" s="115">
        <f t="shared" si="2"/>
        <v>46215</v>
      </c>
      <c r="T86" s="34" t="s">
        <v>68</v>
      </c>
      <c r="U86" s="114" t="s">
        <v>510</v>
      </c>
      <c r="V86" s="114" t="s">
        <v>13</v>
      </c>
      <c r="W86" s="34"/>
    </row>
    <row r="87" ht="12.5" spans="1:23">
      <c r="A87" s="117">
        <v>84</v>
      </c>
      <c r="B87" s="37" t="s">
        <v>64</v>
      </c>
      <c r="C87" s="37" t="s">
        <v>529</v>
      </c>
      <c r="D87" s="37" t="s">
        <v>627</v>
      </c>
      <c r="E87" s="37">
        <v>6000053421</v>
      </c>
      <c r="F87" s="37">
        <v>4</v>
      </c>
      <c r="G87" s="37">
        <v>4</v>
      </c>
      <c r="H87" s="37">
        <v>0</v>
      </c>
      <c r="I87" s="69">
        <v>46214</v>
      </c>
      <c r="J87" s="37" t="s">
        <v>501</v>
      </c>
      <c r="K87" s="114" t="s">
        <v>646</v>
      </c>
      <c r="L87" s="114" t="s">
        <v>66</v>
      </c>
      <c r="M87" s="37"/>
      <c r="N87" s="34"/>
      <c r="O87" s="34" t="s">
        <v>528</v>
      </c>
      <c r="P87" s="115">
        <f t="shared" si="1"/>
        <v>46215</v>
      </c>
      <c r="Q87" s="34"/>
      <c r="R87" s="34" t="s">
        <v>528</v>
      </c>
      <c r="S87" s="115">
        <f t="shared" si="2"/>
        <v>46215</v>
      </c>
      <c r="T87" s="34" t="s">
        <v>68</v>
      </c>
      <c r="U87" s="34"/>
      <c r="V87" s="34"/>
      <c r="W87" s="34"/>
    </row>
    <row r="88" ht="12.5" spans="1:23">
      <c r="A88" s="117">
        <v>85</v>
      </c>
      <c r="B88" s="37" t="s">
        <v>64</v>
      </c>
      <c r="C88" s="37" t="s">
        <v>529</v>
      </c>
      <c r="D88" s="37" t="s">
        <v>570</v>
      </c>
      <c r="E88" s="37">
        <v>6000053421</v>
      </c>
      <c r="F88" s="37">
        <v>1</v>
      </c>
      <c r="G88" s="37">
        <v>1</v>
      </c>
      <c r="H88" s="37">
        <v>0</v>
      </c>
      <c r="I88" s="69">
        <v>46219</v>
      </c>
      <c r="J88" s="37" t="s">
        <v>501</v>
      </c>
      <c r="K88" s="114">
        <v>516301480726262</v>
      </c>
      <c r="L88" s="114" t="s">
        <v>66</v>
      </c>
      <c r="M88" s="37"/>
      <c r="N88" s="34"/>
      <c r="O88" s="34" t="s">
        <v>528</v>
      </c>
      <c r="P88" s="115">
        <f t="shared" si="1"/>
        <v>46220</v>
      </c>
      <c r="Q88" s="34"/>
      <c r="R88" s="34"/>
      <c r="S88" s="115">
        <f t="shared" si="2"/>
        <v>46220</v>
      </c>
      <c r="T88" s="34" t="s">
        <v>68</v>
      </c>
      <c r="U88" s="34"/>
      <c r="V88" s="34"/>
      <c r="W88" s="34"/>
    </row>
    <row r="89" ht="12.5" spans="1:23">
      <c r="A89" s="117">
        <v>86</v>
      </c>
      <c r="B89" s="37" t="s">
        <v>64</v>
      </c>
      <c r="C89" s="37" t="s">
        <v>529</v>
      </c>
      <c r="D89" s="37" t="s">
        <v>570</v>
      </c>
      <c r="E89" s="37">
        <v>6000053421</v>
      </c>
      <c r="F89" s="266">
        <v>1</v>
      </c>
      <c r="G89" s="266">
        <v>0</v>
      </c>
      <c r="H89" s="266">
        <v>1</v>
      </c>
      <c r="I89" s="69">
        <v>46219</v>
      </c>
      <c r="J89" s="37" t="s">
        <v>501</v>
      </c>
      <c r="K89" s="114">
        <v>516301480726263</v>
      </c>
      <c r="L89" s="114" t="s">
        <v>647</v>
      </c>
      <c r="M89" s="37"/>
      <c r="N89" s="34"/>
      <c r="O89" s="34" t="s">
        <v>528</v>
      </c>
      <c r="P89" s="115">
        <f t="shared" si="1"/>
        <v>46220</v>
      </c>
      <c r="Q89" s="34"/>
      <c r="R89" s="34" t="s">
        <v>528</v>
      </c>
      <c r="S89" s="115">
        <f t="shared" si="2"/>
        <v>46220</v>
      </c>
      <c r="T89" s="34" t="s">
        <v>68</v>
      </c>
      <c r="U89" s="114" t="s">
        <v>547</v>
      </c>
      <c r="V89" s="114" t="s">
        <v>13</v>
      </c>
      <c r="W89" s="34"/>
    </row>
    <row r="90" ht="12.5" spans="1:23">
      <c r="A90" s="117">
        <v>87</v>
      </c>
      <c r="B90" s="37" t="s">
        <v>64</v>
      </c>
      <c r="C90" s="37" t="s">
        <v>529</v>
      </c>
      <c r="D90" s="37" t="s">
        <v>570</v>
      </c>
      <c r="E90" s="37">
        <v>6000053421</v>
      </c>
      <c r="F90" s="241"/>
      <c r="G90" s="241"/>
      <c r="H90" s="241"/>
      <c r="I90" s="69">
        <v>46219</v>
      </c>
      <c r="J90" s="37" t="s">
        <v>501</v>
      </c>
      <c r="K90" s="114">
        <v>516301480726263</v>
      </c>
      <c r="L90" s="114" t="s">
        <v>648</v>
      </c>
      <c r="M90" s="37"/>
      <c r="N90" s="34"/>
      <c r="O90" s="34" t="s">
        <v>528</v>
      </c>
      <c r="P90" s="115">
        <f t="shared" si="1"/>
        <v>46220</v>
      </c>
      <c r="Q90" s="34"/>
      <c r="R90" s="34" t="s">
        <v>528</v>
      </c>
      <c r="S90" s="115">
        <f t="shared" si="2"/>
        <v>46220</v>
      </c>
      <c r="T90" s="34" t="s">
        <v>68</v>
      </c>
      <c r="U90" s="114" t="s">
        <v>510</v>
      </c>
      <c r="V90" s="114" t="s">
        <v>13</v>
      </c>
      <c r="W90" s="34"/>
    </row>
    <row r="91" ht="12.5" spans="1:23">
      <c r="A91" s="117">
        <v>88</v>
      </c>
      <c r="B91" s="37" t="s">
        <v>64</v>
      </c>
      <c r="C91" s="37" t="s">
        <v>529</v>
      </c>
      <c r="D91" s="37" t="s">
        <v>570</v>
      </c>
      <c r="E91" s="37">
        <v>6000053421</v>
      </c>
      <c r="F91" s="37">
        <v>1</v>
      </c>
      <c r="G91" s="37">
        <v>1</v>
      </c>
      <c r="H91" s="37">
        <v>0</v>
      </c>
      <c r="I91" s="69">
        <v>46219</v>
      </c>
      <c r="J91" s="37" t="s">
        <v>501</v>
      </c>
      <c r="K91" s="114">
        <v>516301480726264</v>
      </c>
      <c r="L91" s="114" t="s">
        <v>649</v>
      </c>
      <c r="M91" s="37"/>
      <c r="N91" s="34"/>
      <c r="O91" s="34" t="s">
        <v>528</v>
      </c>
      <c r="P91" s="115">
        <f t="shared" si="1"/>
        <v>46220</v>
      </c>
      <c r="Q91" s="34"/>
      <c r="R91" s="34" t="s">
        <v>528</v>
      </c>
      <c r="S91" s="115">
        <f t="shared" si="2"/>
        <v>46220</v>
      </c>
      <c r="T91" s="34" t="s">
        <v>68</v>
      </c>
      <c r="U91" s="34"/>
      <c r="V91" s="34"/>
      <c r="W91" s="34"/>
    </row>
    <row r="92" ht="12.5" spans="1:23">
      <c r="A92" s="117">
        <v>89</v>
      </c>
      <c r="B92" s="37" t="s">
        <v>64</v>
      </c>
      <c r="C92" s="37" t="s">
        <v>529</v>
      </c>
      <c r="D92" s="37" t="s">
        <v>570</v>
      </c>
      <c r="E92" s="37">
        <v>6000053421</v>
      </c>
      <c r="F92" s="37">
        <v>1</v>
      </c>
      <c r="G92" s="37">
        <v>0</v>
      </c>
      <c r="H92" s="37">
        <v>1</v>
      </c>
      <c r="I92" s="69">
        <v>46219</v>
      </c>
      <c r="J92" s="37" t="s">
        <v>501</v>
      </c>
      <c r="K92" s="114">
        <v>516301480726265</v>
      </c>
      <c r="L92" s="114" t="s">
        <v>650</v>
      </c>
      <c r="M92" s="37"/>
      <c r="N92" s="34"/>
      <c r="O92" s="34" t="s">
        <v>528</v>
      </c>
      <c r="P92" s="115">
        <f t="shared" si="1"/>
        <v>46220</v>
      </c>
      <c r="Q92" s="34"/>
      <c r="R92" s="34" t="s">
        <v>528</v>
      </c>
      <c r="S92" s="115">
        <f t="shared" si="2"/>
        <v>46220</v>
      </c>
      <c r="T92" s="34" t="s">
        <v>68</v>
      </c>
      <c r="U92" s="114" t="s">
        <v>547</v>
      </c>
      <c r="V92" s="114" t="s">
        <v>13</v>
      </c>
      <c r="W92" s="34"/>
    </row>
    <row r="93" ht="12.5" spans="1:23">
      <c r="A93" s="117">
        <v>90</v>
      </c>
      <c r="B93" s="37" t="s">
        <v>64</v>
      </c>
      <c r="C93" s="37" t="s">
        <v>529</v>
      </c>
      <c r="D93" s="37" t="s">
        <v>570</v>
      </c>
      <c r="E93" s="37">
        <v>6000053421</v>
      </c>
      <c r="F93" s="37">
        <v>1</v>
      </c>
      <c r="G93" s="37">
        <v>0</v>
      </c>
      <c r="H93" s="37">
        <v>1</v>
      </c>
      <c r="I93" s="69">
        <v>46219</v>
      </c>
      <c r="J93" s="37" t="s">
        <v>501</v>
      </c>
      <c r="K93" s="114">
        <v>516301480726266</v>
      </c>
      <c r="L93" s="114" t="s">
        <v>636</v>
      </c>
      <c r="M93" s="114" t="s">
        <v>637</v>
      </c>
      <c r="N93" s="34" t="s">
        <v>638</v>
      </c>
      <c r="O93" s="34" t="s">
        <v>528</v>
      </c>
      <c r="P93" s="115">
        <f t="shared" si="1"/>
        <v>46220</v>
      </c>
      <c r="Q93" s="34" t="s">
        <v>639</v>
      </c>
      <c r="R93" s="34" t="s">
        <v>528</v>
      </c>
      <c r="S93" s="115">
        <f t="shared" si="2"/>
        <v>46220</v>
      </c>
      <c r="T93" s="34" t="s">
        <v>68</v>
      </c>
      <c r="U93" s="114" t="s">
        <v>547</v>
      </c>
      <c r="V93" s="114" t="s">
        <v>13</v>
      </c>
      <c r="W93" s="34"/>
    </row>
    <row r="94" ht="12.5" spans="1:23">
      <c r="A94" s="117">
        <v>91</v>
      </c>
      <c r="B94" s="37" t="s">
        <v>64</v>
      </c>
      <c r="C94" s="37" t="s">
        <v>529</v>
      </c>
      <c r="D94" s="37" t="s">
        <v>570</v>
      </c>
      <c r="E94" s="37">
        <v>6000053421</v>
      </c>
      <c r="F94" s="37">
        <v>3</v>
      </c>
      <c r="G94" s="37">
        <v>3</v>
      </c>
      <c r="H94" s="37">
        <v>0</v>
      </c>
      <c r="I94" s="69">
        <v>46219</v>
      </c>
      <c r="J94" s="37" t="s">
        <v>501</v>
      </c>
      <c r="K94" s="114" t="s">
        <v>651</v>
      </c>
      <c r="L94" s="114" t="s">
        <v>66</v>
      </c>
      <c r="M94" s="37"/>
      <c r="N94" s="34"/>
      <c r="O94" s="34" t="s">
        <v>528</v>
      </c>
      <c r="P94" s="115">
        <f t="shared" si="1"/>
        <v>46220</v>
      </c>
      <c r="Q94" s="34"/>
      <c r="R94" s="34" t="s">
        <v>528</v>
      </c>
      <c r="S94" s="115">
        <f t="shared" si="2"/>
        <v>46220</v>
      </c>
      <c r="T94" s="34" t="s">
        <v>68</v>
      </c>
      <c r="U94" s="34"/>
      <c r="V94" s="34"/>
      <c r="W94" s="34"/>
    </row>
    <row r="95" ht="12.5" spans="1:23">
      <c r="A95" s="117">
        <v>92</v>
      </c>
      <c r="B95" s="37" t="s">
        <v>64</v>
      </c>
      <c r="C95" s="37" t="s">
        <v>529</v>
      </c>
      <c r="D95" s="37" t="s">
        <v>570</v>
      </c>
      <c r="E95" s="37">
        <v>6000053421</v>
      </c>
      <c r="F95" s="37">
        <v>1</v>
      </c>
      <c r="G95" s="37">
        <v>0</v>
      </c>
      <c r="H95" s="37">
        <v>1</v>
      </c>
      <c r="I95" s="69">
        <v>46219</v>
      </c>
      <c r="J95" s="37" t="s">
        <v>501</v>
      </c>
      <c r="K95" s="114">
        <v>516301480726270</v>
      </c>
      <c r="L95" s="114" t="s">
        <v>648</v>
      </c>
      <c r="M95" s="37"/>
      <c r="N95" s="34"/>
      <c r="O95" s="34" t="s">
        <v>528</v>
      </c>
      <c r="P95" s="115">
        <f t="shared" si="1"/>
        <v>46220</v>
      </c>
      <c r="Q95" s="34"/>
      <c r="R95" s="34" t="s">
        <v>528</v>
      </c>
      <c r="S95" s="115">
        <f t="shared" si="2"/>
        <v>46220</v>
      </c>
      <c r="T95" s="34" t="s">
        <v>68</v>
      </c>
      <c r="U95" s="114" t="s">
        <v>510</v>
      </c>
      <c r="V95" s="114" t="s">
        <v>13</v>
      </c>
      <c r="W95" s="34"/>
    </row>
    <row r="96" ht="12.5" spans="1:23">
      <c r="A96" s="117">
        <v>93</v>
      </c>
      <c r="B96" s="37" t="s">
        <v>64</v>
      </c>
      <c r="C96" s="37" t="s">
        <v>529</v>
      </c>
      <c r="D96" s="37" t="s">
        <v>570</v>
      </c>
      <c r="E96" s="37">
        <v>6000053421</v>
      </c>
      <c r="F96" s="37">
        <v>1</v>
      </c>
      <c r="G96" s="37">
        <v>1</v>
      </c>
      <c r="H96" s="37">
        <v>0</v>
      </c>
      <c r="I96" s="69">
        <v>46219</v>
      </c>
      <c r="J96" s="37" t="s">
        <v>501</v>
      </c>
      <c r="K96" s="114">
        <v>516301480726271</v>
      </c>
      <c r="L96" s="114" t="s">
        <v>66</v>
      </c>
      <c r="M96" s="37"/>
      <c r="N96" s="34"/>
      <c r="O96" s="34" t="s">
        <v>528</v>
      </c>
      <c r="P96" s="115">
        <f t="shared" si="1"/>
        <v>46220</v>
      </c>
      <c r="Q96" s="34"/>
      <c r="R96" s="34" t="s">
        <v>528</v>
      </c>
      <c r="S96" s="115">
        <f t="shared" si="2"/>
        <v>46220</v>
      </c>
      <c r="T96" s="34" t="s">
        <v>68</v>
      </c>
      <c r="U96" s="34"/>
      <c r="V96" s="34"/>
      <c r="W96" s="34"/>
    </row>
    <row r="97" ht="12.5" spans="1:23">
      <c r="A97" s="117">
        <v>94</v>
      </c>
      <c r="B97" s="37" t="s">
        <v>64</v>
      </c>
      <c r="C97" s="37" t="s">
        <v>529</v>
      </c>
      <c r="D97" s="37" t="s">
        <v>570</v>
      </c>
      <c r="E97" s="37">
        <v>6000053421</v>
      </c>
      <c r="F97" s="37">
        <v>1</v>
      </c>
      <c r="G97" s="37">
        <v>0</v>
      </c>
      <c r="H97" s="37">
        <v>1</v>
      </c>
      <c r="I97" s="69">
        <v>46219</v>
      </c>
      <c r="J97" s="37" t="s">
        <v>501</v>
      </c>
      <c r="K97" s="114">
        <v>516301480726272</v>
      </c>
      <c r="L97" s="114" t="s">
        <v>652</v>
      </c>
      <c r="M97" s="114" t="s">
        <v>637</v>
      </c>
      <c r="N97" s="34" t="s">
        <v>638</v>
      </c>
      <c r="O97" s="34" t="s">
        <v>528</v>
      </c>
      <c r="P97" s="115">
        <f t="shared" si="1"/>
        <v>46220</v>
      </c>
      <c r="Q97" s="34" t="s">
        <v>639</v>
      </c>
      <c r="R97" s="34" t="s">
        <v>528</v>
      </c>
      <c r="S97" s="115">
        <f t="shared" si="2"/>
        <v>46220</v>
      </c>
      <c r="T97" s="34" t="s">
        <v>68</v>
      </c>
      <c r="U97" s="114" t="s">
        <v>547</v>
      </c>
      <c r="V97" s="114" t="s">
        <v>13</v>
      </c>
      <c r="W97" s="34"/>
    </row>
    <row r="98" ht="12.5" spans="1:23">
      <c r="A98" s="117">
        <v>95</v>
      </c>
      <c r="B98" s="37" t="s">
        <v>64</v>
      </c>
      <c r="C98" s="37" t="s">
        <v>529</v>
      </c>
      <c r="D98" s="37" t="s">
        <v>570</v>
      </c>
      <c r="E98" s="37">
        <v>6000053421</v>
      </c>
      <c r="F98" s="37">
        <v>1</v>
      </c>
      <c r="G98" s="37">
        <v>1</v>
      </c>
      <c r="H98" s="37">
        <v>0</v>
      </c>
      <c r="I98" s="69">
        <v>46219</v>
      </c>
      <c r="J98" s="37" t="s">
        <v>501</v>
      </c>
      <c r="K98" s="114">
        <v>516301480726273</v>
      </c>
      <c r="L98" s="114" t="s">
        <v>66</v>
      </c>
      <c r="M98" s="37"/>
      <c r="N98" s="34"/>
      <c r="O98" s="34" t="s">
        <v>528</v>
      </c>
      <c r="P98" s="115">
        <f t="shared" si="1"/>
        <v>46220</v>
      </c>
      <c r="Q98" s="34"/>
      <c r="R98" s="34" t="s">
        <v>528</v>
      </c>
      <c r="S98" s="115">
        <f t="shared" si="2"/>
        <v>46220</v>
      </c>
      <c r="T98" s="34" t="s">
        <v>68</v>
      </c>
      <c r="U98" s="34"/>
      <c r="V98" s="34"/>
      <c r="W98" s="34"/>
    </row>
    <row r="99" ht="12.5" spans="1:23">
      <c r="A99" s="117">
        <v>96</v>
      </c>
      <c r="B99" s="37" t="s">
        <v>64</v>
      </c>
      <c r="C99" s="37" t="s">
        <v>529</v>
      </c>
      <c r="D99" s="37" t="s">
        <v>570</v>
      </c>
      <c r="E99" s="37">
        <v>6000053421</v>
      </c>
      <c r="F99" s="37">
        <v>1</v>
      </c>
      <c r="G99" s="37">
        <v>0</v>
      </c>
      <c r="H99" s="37">
        <v>1</v>
      </c>
      <c r="I99" s="69">
        <v>46219</v>
      </c>
      <c r="J99" s="37" t="s">
        <v>501</v>
      </c>
      <c r="K99" s="114">
        <v>516301480726274</v>
      </c>
      <c r="L99" s="114" t="s">
        <v>653</v>
      </c>
      <c r="M99" s="37"/>
      <c r="N99" s="34"/>
      <c r="O99" s="34" t="s">
        <v>528</v>
      </c>
      <c r="P99" s="115">
        <f t="shared" si="1"/>
        <v>46220</v>
      </c>
      <c r="Q99" s="34"/>
      <c r="R99" s="34" t="s">
        <v>528</v>
      </c>
      <c r="S99" s="115">
        <f t="shared" si="2"/>
        <v>46220</v>
      </c>
      <c r="T99" s="34" t="s">
        <v>68</v>
      </c>
      <c r="U99" s="34" t="s">
        <v>514</v>
      </c>
      <c r="V99" s="34" t="s">
        <v>17</v>
      </c>
      <c r="W99" s="34"/>
    </row>
    <row r="100" ht="12.5" spans="1:23">
      <c r="A100" s="117">
        <v>97</v>
      </c>
      <c r="B100" s="37" t="s">
        <v>64</v>
      </c>
      <c r="C100" s="37" t="s">
        <v>529</v>
      </c>
      <c r="D100" s="37" t="s">
        <v>570</v>
      </c>
      <c r="E100" s="37">
        <v>6000053421</v>
      </c>
      <c r="F100" s="37">
        <v>1</v>
      </c>
      <c r="G100" s="37">
        <v>0</v>
      </c>
      <c r="H100" s="37">
        <v>1</v>
      </c>
      <c r="I100" s="69">
        <v>46219</v>
      </c>
      <c r="J100" s="37" t="s">
        <v>501</v>
      </c>
      <c r="K100" s="114">
        <v>516301480726275</v>
      </c>
      <c r="L100" s="114" t="s">
        <v>654</v>
      </c>
      <c r="M100" s="37"/>
      <c r="N100" s="34"/>
      <c r="O100" s="34" t="s">
        <v>528</v>
      </c>
      <c r="P100" s="115">
        <f t="shared" si="1"/>
        <v>46220</v>
      </c>
      <c r="Q100" s="34"/>
      <c r="R100" s="34" t="s">
        <v>528</v>
      </c>
      <c r="S100" s="115">
        <f t="shared" si="2"/>
        <v>46220</v>
      </c>
      <c r="T100" s="34" t="s">
        <v>68</v>
      </c>
      <c r="U100" s="114" t="s">
        <v>547</v>
      </c>
      <c r="V100" s="174" t="s">
        <v>13</v>
      </c>
      <c r="W100" s="34"/>
    </row>
    <row r="101" ht="12.5" spans="1:23">
      <c r="A101" s="117">
        <v>98</v>
      </c>
      <c r="B101" s="37" t="s">
        <v>64</v>
      </c>
      <c r="C101" s="37" t="s">
        <v>529</v>
      </c>
      <c r="D101" s="37" t="s">
        <v>570</v>
      </c>
      <c r="E101" s="37">
        <v>6000053421</v>
      </c>
      <c r="F101" s="37">
        <v>2</v>
      </c>
      <c r="G101" s="37">
        <v>2</v>
      </c>
      <c r="H101" s="37">
        <v>0</v>
      </c>
      <c r="I101" s="69">
        <v>46219</v>
      </c>
      <c r="J101" s="37" t="s">
        <v>501</v>
      </c>
      <c r="K101" s="114" t="s">
        <v>655</v>
      </c>
      <c r="L101" s="114" t="s">
        <v>66</v>
      </c>
      <c r="M101" s="37"/>
      <c r="N101" s="34"/>
      <c r="O101" s="34" t="s">
        <v>528</v>
      </c>
      <c r="P101" s="115">
        <f t="shared" si="1"/>
        <v>46220</v>
      </c>
      <c r="Q101" s="34"/>
      <c r="R101" s="34" t="s">
        <v>528</v>
      </c>
      <c r="S101" s="115">
        <f t="shared" si="2"/>
        <v>46220</v>
      </c>
      <c r="T101" s="34" t="s">
        <v>68</v>
      </c>
      <c r="U101" s="34"/>
      <c r="V101" s="34"/>
      <c r="W101" s="34"/>
    </row>
    <row r="102" ht="12.5" spans="1:23">
      <c r="A102" s="117">
        <v>99</v>
      </c>
      <c r="B102" s="37" t="s">
        <v>64</v>
      </c>
      <c r="C102" s="37" t="s">
        <v>656</v>
      </c>
      <c r="D102" s="37" t="s">
        <v>588</v>
      </c>
      <c r="E102" s="37">
        <v>6000053421</v>
      </c>
      <c r="F102" s="37">
        <v>16</v>
      </c>
      <c r="G102" s="37">
        <v>16</v>
      </c>
      <c r="H102" s="37">
        <v>0</v>
      </c>
      <c r="I102" s="69">
        <v>46220</v>
      </c>
      <c r="J102" s="37" t="s">
        <v>501</v>
      </c>
      <c r="K102" s="114" t="s">
        <v>657</v>
      </c>
      <c r="L102" s="114" t="s">
        <v>66</v>
      </c>
      <c r="M102" s="37"/>
      <c r="N102" s="34"/>
      <c r="O102" s="34" t="s">
        <v>528</v>
      </c>
      <c r="P102" s="115">
        <f t="shared" si="1"/>
        <v>46221</v>
      </c>
      <c r="Q102" s="34"/>
      <c r="R102" s="34" t="s">
        <v>528</v>
      </c>
      <c r="S102" s="115">
        <f t="shared" si="2"/>
        <v>46221</v>
      </c>
      <c r="T102" s="34" t="s">
        <v>68</v>
      </c>
      <c r="U102" s="34"/>
      <c r="V102" s="34"/>
      <c r="W102" s="34"/>
    </row>
    <row r="103" ht="12.5" spans="1:23">
      <c r="A103" s="117">
        <v>100</v>
      </c>
      <c r="B103" s="37" t="s">
        <v>64</v>
      </c>
      <c r="C103" s="37" t="s">
        <v>529</v>
      </c>
      <c r="D103" s="37" t="s">
        <v>588</v>
      </c>
      <c r="E103" s="37">
        <v>6000053421</v>
      </c>
      <c r="F103" s="37">
        <v>7</v>
      </c>
      <c r="G103" s="37">
        <v>7</v>
      </c>
      <c r="H103" s="37">
        <v>0</v>
      </c>
      <c r="I103" s="69">
        <v>46221</v>
      </c>
      <c r="J103" s="37" t="s">
        <v>501</v>
      </c>
      <c r="K103" s="114" t="s">
        <v>658</v>
      </c>
      <c r="L103" s="114" t="s">
        <v>66</v>
      </c>
      <c r="M103" s="37"/>
      <c r="N103" s="34"/>
      <c r="O103" s="34" t="s">
        <v>528</v>
      </c>
      <c r="P103" s="115">
        <f t="shared" si="1"/>
        <v>46222</v>
      </c>
      <c r="Q103" s="34"/>
      <c r="R103" s="34" t="s">
        <v>528</v>
      </c>
      <c r="S103" s="115">
        <f t="shared" si="2"/>
        <v>46222</v>
      </c>
      <c r="T103" s="34" t="s">
        <v>68</v>
      </c>
      <c r="U103" s="34"/>
      <c r="V103" s="34"/>
      <c r="W103" s="34"/>
    </row>
    <row r="104" ht="12.5" spans="1:23">
      <c r="A104" s="117">
        <v>101</v>
      </c>
      <c r="B104" s="37" t="s">
        <v>64</v>
      </c>
      <c r="C104" s="37" t="s">
        <v>529</v>
      </c>
      <c r="D104" s="37" t="s">
        <v>588</v>
      </c>
      <c r="E104" s="37">
        <v>6000053421</v>
      </c>
      <c r="F104" s="37">
        <v>1</v>
      </c>
      <c r="G104" s="37">
        <v>0</v>
      </c>
      <c r="H104" s="37">
        <v>1</v>
      </c>
      <c r="I104" s="69">
        <v>46221</v>
      </c>
      <c r="J104" s="37" t="s">
        <v>501</v>
      </c>
      <c r="K104" s="114">
        <v>516301480726301</v>
      </c>
      <c r="L104" s="114" t="s">
        <v>659</v>
      </c>
      <c r="M104" s="37"/>
      <c r="N104" s="34"/>
      <c r="O104" s="34" t="s">
        <v>528</v>
      </c>
      <c r="P104" s="115">
        <f t="shared" si="1"/>
        <v>46222</v>
      </c>
      <c r="Q104" s="34"/>
      <c r="R104" s="34" t="s">
        <v>528</v>
      </c>
      <c r="S104" s="115">
        <f t="shared" si="2"/>
        <v>46222</v>
      </c>
      <c r="T104" s="34" t="s">
        <v>68</v>
      </c>
      <c r="U104" s="34" t="s">
        <v>515</v>
      </c>
      <c r="V104" s="34" t="s">
        <v>17</v>
      </c>
      <c r="W104" s="34"/>
    </row>
    <row r="105" ht="12.5" spans="1:23">
      <c r="A105" s="117">
        <v>102</v>
      </c>
      <c r="B105" s="37" t="s">
        <v>64</v>
      </c>
      <c r="C105" s="37" t="s">
        <v>529</v>
      </c>
      <c r="D105" s="37" t="s">
        <v>588</v>
      </c>
      <c r="E105" s="37">
        <v>6000053421</v>
      </c>
      <c r="F105" s="37">
        <v>1</v>
      </c>
      <c r="G105" s="37">
        <v>1</v>
      </c>
      <c r="H105" s="37">
        <v>0</v>
      </c>
      <c r="I105" s="69">
        <v>46221</v>
      </c>
      <c r="J105" s="37" t="s">
        <v>501</v>
      </c>
      <c r="K105" s="114">
        <v>516301480726302</v>
      </c>
      <c r="L105" s="114" t="s">
        <v>66</v>
      </c>
      <c r="M105" s="37"/>
      <c r="N105" s="34"/>
      <c r="O105" s="34" t="s">
        <v>528</v>
      </c>
      <c r="P105" s="115">
        <f t="shared" si="1"/>
        <v>46222</v>
      </c>
      <c r="Q105" s="34"/>
      <c r="R105" s="34" t="s">
        <v>528</v>
      </c>
      <c r="S105" s="115">
        <f t="shared" si="2"/>
        <v>46222</v>
      </c>
      <c r="T105" s="34" t="s">
        <v>68</v>
      </c>
      <c r="U105" s="34"/>
      <c r="V105" s="34"/>
      <c r="W105" s="34"/>
    </row>
    <row r="106" ht="12.5" spans="1:23">
      <c r="A106" s="117">
        <v>103</v>
      </c>
      <c r="B106" s="37" t="s">
        <v>64</v>
      </c>
      <c r="C106" s="37" t="s">
        <v>529</v>
      </c>
      <c r="D106" s="37" t="s">
        <v>588</v>
      </c>
      <c r="E106" s="37">
        <v>6000053421</v>
      </c>
      <c r="F106" s="37">
        <v>1</v>
      </c>
      <c r="G106" s="37">
        <v>0</v>
      </c>
      <c r="H106" s="37">
        <v>1</v>
      </c>
      <c r="I106" s="69">
        <v>46221</v>
      </c>
      <c r="J106" s="37" t="s">
        <v>501</v>
      </c>
      <c r="K106" s="114">
        <v>516301480726303</v>
      </c>
      <c r="L106" s="114" t="s">
        <v>660</v>
      </c>
      <c r="M106" s="37"/>
      <c r="N106" s="34"/>
      <c r="O106" s="34" t="s">
        <v>528</v>
      </c>
      <c r="P106" s="115">
        <f t="shared" si="1"/>
        <v>46222</v>
      </c>
      <c r="Q106" s="34"/>
      <c r="R106" s="34" t="s">
        <v>528</v>
      </c>
      <c r="S106" s="115">
        <f t="shared" si="2"/>
        <v>46222</v>
      </c>
      <c r="T106" s="34" t="s">
        <v>68</v>
      </c>
      <c r="U106" s="114" t="s">
        <v>547</v>
      </c>
      <c r="V106" s="114" t="s">
        <v>13</v>
      </c>
      <c r="W106" s="34"/>
    </row>
    <row r="107" ht="12.5" spans="1:23">
      <c r="A107" s="117">
        <v>104</v>
      </c>
      <c r="B107" s="37" t="s">
        <v>64</v>
      </c>
      <c r="C107" s="37" t="s">
        <v>529</v>
      </c>
      <c r="D107" s="37" t="s">
        <v>588</v>
      </c>
      <c r="E107" s="37">
        <v>6000053421</v>
      </c>
      <c r="F107" s="37">
        <v>6</v>
      </c>
      <c r="G107" s="37">
        <v>6</v>
      </c>
      <c r="H107" s="37">
        <v>0</v>
      </c>
      <c r="I107" s="69">
        <v>46221</v>
      </c>
      <c r="J107" s="37" t="s">
        <v>501</v>
      </c>
      <c r="K107" s="114" t="s">
        <v>661</v>
      </c>
      <c r="L107" s="114" t="s">
        <v>66</v>
      </c>
      <c r="M107" s="37"/>
      <c r="N107" s="34"/>
      <c r="O107" s="34" t="s">
        <v>528</v>
      </c>
      <c r="P107" s="115">
        <f t="shared" si="1"/>
        <v>46222</v>
      </c>
      <c r="Q107" s="34"/>
      <c r="R107" s="34" t="s">
        <v>528</v>
      </c>
      <c r="S107" s="115">
        <f t="shared" si="2"/>
        <v>46222</v>
      </c>
      <c r="T107" s="34" t="s">
        <v>68</v>
      </c>
      <c r="U107" s="34"/>
      <c r="V107" s="34"/>
      <c r="W107" s="34"/>
    </row>
    <row r="108" ht="12.5" spans="1:23">
      <c r="A108" s="117">
        <v>105</v>
      </c>
      <c r="B108" s="37" t="s">
        <v>64</v>
      </c>
      <c r="C108" s="37" t="s">
        <v>529</v>
      </c>
      <c r="D108" s="37" t="s">
        <v>662</v>
      </c>
      <c r="E108" s="37">
        <v>6000053421</v>
      </c>
      <c r="F108" s="37">
        <v>4</v>
      </c>
      <c r="G108" s="37">
        <v>4</v>
      </c>
      <c r="H108" s="37">
        <v>0</v>
      </c>
      <c r="I108" s="69">
        <v>46221</v>
      </c>
      <c r="J108" s="37" t="s">
        <v>501</v>
      </c>
      <c r="K108" s="114" t="s">
        <v>663</v>
      </c>
      <c r="L108" s="114" t="s">
        <v>66</v>
      </c>
      <c r="M108" s="37"/>
      <c r="N108" s="34"/>
      <c r="O108" s="34" t="s">
        <v>528</v>
      </c>
      <c r="P108" s="115">
        <f t="shared" si="1"/>
        <v>46222</v>
      </c>
      <c r="Q108" s="34"/>
      <c r="R108" s="34" t="s">
        <v>528</v>
      </c>
      <c r="S108" s="115">
        <f t="shared" si="2"/>
        <v>46222</v>
      </c>
      <c r="T108" s="34"/>
      <c r="U108" s="34"/>
      <c r="V108" s="34"/>
      <c r="W108" s="34"/>
    </row>
    <row r="109" ht="12.5" spans="1:23">
      <c r="A109" s="117">
        <v>106</v>
      </c>
      <c r="B109" s="37" t="s">
        <v>64</v>
      </c>
      <c r="C109" s="37" t="s">
        <v>529</v>
      </c>
      <c r="D109" s="37" t="s">
        <v>662</v>
      </c>
      <c r="E109" s="37">
        <v>6000053421</v>
      </c>
      <c r="F109" s="37">
        <v>1</v>
      </c>
      <c r="G109" s="37">
        <v>0</v>
      </c>
      <c r="H109" s="37">
        <v>1</v>
      </c>
      <c r="I109" s="69">
        <v>46221</v>
      </c>
      <c r="J109" s="37" t="s">
        <v>501</v>
      </c>
      <c r="K109" s="114">
        <v>516301480726314</v>
      </c>
      <c r="L109" s="114" t="s">
        <v>664</v>
      </c>
      <c r="M109" s="37"/>
      <c r="N109" s="34"/>
      <c r="O109" s="34" t="s">
        <v>528</v>
      </c>
      <c r="P109" s="115">
        <f t="shared" si="1"/>
        <v>46222</v>
      </c>
      <c r="Q109" s="34"/>
      <c r="R109" s="34" t="s">
        <v>528</v>
      </c>
      <c r="S109" s="115">
        <f t="shared" si="2"/>
        <v>46222</v>
      </c>
      <c r="T109" s="34" t="s">
        <v>68</v>
      </c>
      <c r="U109" s="114" t="s">
        <v>547</v>
      </c>
      <c r="V109" s="114" t="s">
        <v>13</v>
      </c>
      <c r="W109" s="34"/>
    </row>
    <row r="110" ht="12.5" spans="1:23">
      <c r="A110" s="117">
        <v>107</v>
      </c>
      <c r="B110" s="37" t="s">
        <v>64</v>
      </c>
      <c r="C110" s="37" t="s">
        <v>529</v>
      </c>
      <c r="D110" s="37" t="s">
        <v>662</v>
      </c>
      <c r="E110" s="37">
        <v>6000053421</v>
      </c>
      <c r="F110" s="37">
        <v>3</v>
      </c>
      <c r="G110" s="37">
        <v>3</v>
      </c>
      <c r="H110" s="37">
        <v>0</v>
      </c>
      <c r="I110" s="69">
        <v>46221</v>
      </c>
      <c r="J110" s="37" t="s">
        <v>501</v>
      </c>
      <c r="K110" s="114" t="s">
        <v>665</v>
      </c>
      <c r="L110" s="114" t="s">
        <v>66</v>
      </c>
      <c r="M110" s="37"/>
      <c r="N110" s="34"/>
      <c r="O110" s="34" t="s">
        <v>528</v>
      </c>
      <c r="P110" s="115">
        <f t="shared" si="1"/>
        <v>46222</v>
      </c>
      <c r="Q110" s="34"/>
      <c r="R110" s="34" t="s">
        <v>528</v>
      </c>
      <c r="S110" s="115">
        <f t="shared" si="2"/>
        <v>46222</v>
      </c>
      <c r="T110" s="34" t="s">
        <v>68</v>
      </c>
      <c r="U110" s="34"/>
      <c r="V110" s="34"/>
      <c r="W110" s="34"/>
    </row>
    <row r="111" ht="12.5" spans="1:23">
      <c r="A111" s="117">
        <v>108</v>
      </c>
      <c r="B111" s="37" t="s">
        <v>64</v>
      </c>
      <c r="C111" s="37" t="s">
        <v>529</v>
      </c>
      <c r="D111" s="37" t="s">
        <v>570</v>
      </c>
      <c r="E111" s="37">
        <v>6000053421</v>
      </c>
      <c r="F111" s="37">
        <v>3</v>
      </c>
      <c r="G111" s="37">
        <v>3</v>
      </c>
      <c r="H111" s="37">
        <v>0</v>
      </c>
      <c r="I111" s="69">
        <v>46223</v>
      </c>
      <c r="J111" s="37" t="s">
        <v>501</v>
      </c>
      <c r="K111" s="114" t="s">
        <v>666</v>
      </c>
      <c r="L111" s="114" t="s">
        <v>66</v>
      </c>
      <c r="M111" s="37"/>
      <c r="N111" s="34"/>
      <c r="O111" s="34" t="s">
        <v>528</v>
      </c>
      <c r="P111" s="115">
        <f t="shared" si="1"/>
        <v>46224</v>
      </c>
      <c r="Q111" s="34"/>
      <c r="R111" s="34" t="s">
        <v>528</v>
      </c>
      <c r="S111" s="115">
        <f t="shared" si="2"/>
        <v>46224</v>
      </c>
      <c r="T111" s="34" t="s">
        <v>68</v>
      </c>
      <c r="U111" s="34"/>
      <c r="V111" s="34"/>
      <c r="W111" s="34"/>
    </row>
    <row r="112" ht="12.5" spans="1:23">
      <c r="A112" s="117">
        <v>109</v>
      </c>
      <c r="B112" s="37" t="s">
        <v>64</v>
      </c>
      <c r="C112" s="37" t="s">
        <v>529</v>
      </c>
      <c r="D112" s="37" t="s">
        <v>570</v>
      </c>
      <c r="E112" s="37">
        <v>6000053421</v>
      </c>
      <c r="F112" s="37">
        <v>1</v>
      </c>
      <c r="G112" s="37">
        <v>0</v>
      </c>
      <c r="H112" s="37">
        <v>1</v>
      </c>
      <c r="I112" s="69">
        <v>46223</v>
      </c>
      <c r="J112" s="37" t="s">
        <v>501</v>
      </c>
      <c r="K112" s="114">
        <v>516301480726321</v>
      </c>
      <c r="L112" s="114" t="s">
        <v>667</v>
      </c>
      <c r="M112" s="37"/>
      <c r="N112" s="34"/>
      <c r="O112" s="34" t="s">
        <v>528</v>
      </c>
      <c r="P112" s="115">
        <f t="shared" si="1"/>
        <v>46224</v>
      </c>
      <c r="Q112" s="34"/>
      <c r="R112" s="34" t="s">
        <v>528</v>
      </c>
      <c r="S112" s="115">
        <f t="shared" si="2"/>
        <v>46224</v>
      </c>
      <c r="T112" s="34" t="s">
        <v>68</v>
      </c>
      <c r="U112" s="34" t="s">
        <v>33</v>
      </c>
      <c r="V112" s="34" t="s">
        <v>17</v>
      </c>
      <c r="W112" s="34"/>
    </row>
    <row r="113" ht="12.5" spans="1:23">
      <c r="A113" s="117">
        <v>110</v>
      </c>
      <c r="B113" s="37" t="s">
        <v>64</v>
      </c>
      <c r="C113" s="37" t="s">
        <v>529</v>
      </c>
      <c r="D113" s="37" t="s">
        <v>570</v>
      </c>
      <c r="E113" s="37">
        <v>6000053421</v>
      </c>
      <c r="F113" s="37">
        <v>12</v>
      </c>
      <c r="G113" s="37">
        <v>12</v>
      </c>
      <c r="H113" s="37">
        <v>0</v>
      </c>
      <c r="I113" s="69">
        <v>46223</v>
      </c>
      <c r="J113" s="37" t="s">
        <v>501</v>
      </c>
      <c r="K113" s="114" t="s">
        <v>668</v>
      </c>
      <c r="L113" s="114" t="s">
        <v>66</v>
      </c>
      <c r="M113" s="37"/>
      <c r="N113" s="34"/>
      <c r="O113" s="34" t="s">
        <v>528</v>
      </c>
      <c r="P113" s="115">
        <f t="shared" si="1"/>
        <v>46224</v>
      </c>
      <c r="Q113" s="34"/>
      <c r="R113" s="34" t="s">
        <v>528</v>
      </c>
      <c r="S113" s="115">
        <f t="shared" si="2"/>
        <v>46224</v>
      </c>
      <c r="T113" s="34" t="s">
        <v>68</v>
      </c>
      <c r="U113" s="34"/>
      <c r="V113" s="34"/>
      <c r="W113" s="34"/>
    </row>
    <row r="114" ht="12.5" spans="1:23">
      <c r="A114" s="117">
        <v>111</v>
      </c>
      <c r="B114" s="37" t="s">
        <v>64</v>
      </c>
      <c r="C114" s="37" t="s">
        <v>529</v>
      </c>
      <c r="D114" s="37" t="s">
        <v>570</v>
      </c>
      <c r="E114" s="37">
        <v>6000053421</v>
      </c>
      <c r="F114" s="37">
        <v>15</v>
      </c>
      <c r="G114" s="37">
        <v>15</v>
      </c>
      <c r="H114" s="37">
        <v>0</v>
      </c>
      <c r="I114" s="69">
        <v>46224</v>
      </c>
      <c r="J114" s="37" t="s">
        <v>501</v>
      </c>
      <c r="K114" s="114" t="s">
        <v>669</v>
      </c>
      <c r="L114" s="114" t="s">
        <v>66</v>
      </c>
      <c r="M114" s="34"/>
      <c r="N114" s="34"/>
      <c r="O114" s="34" t="s">
        <v>528</v>
      </c>
      <c r="P114" s="115">
        <f t="shared" si="1"/>
        <v>46225</v>
      </c>
      <c r="Q114" s="34"/>
      <c r="R114" s="34" t="s">
        <v>528</v>
      </c>
      <c r="S114" s="115">
        <f t="shared" si="2"/>
        <v>46225</v>
      </c>
      <c r="T114" s="34" t="s">
        <v>68</v>
      </c>
      <c r="U114" s="34"/>
      <c r="V114" s="34"/>
      <c r="W114" s="34"/>
    </row>
    <row r="115" ht="12.5" spans="1:23">
      <c r="A115" s="117">
        <v>112</v>
      </c>
      <c r="B115" s="37" t="s">
        <v>64</v>
      </c>
      <c r="C115" s="37" t="s">
        <v>529</v>
      </c>
      <c r="D115" s="37" t="s">
        <v>570</v>
      </c>
      <c r="E115" s="37">
        <v>6000053421</v>
      </c>
      <c r="F115" s="37">
        <v>1</v>
      </c>
      <c r="G115" s="37">
        <v>0</v>
      </c>
      <c r="H115" s="37">
        <v>1</v>
      </c>
      <c r="I115" s="69">
        <v>46224</v>
      </c>
      <c r="J115" s="37" t="s">
        <v>501</v>
      </c>
      <c r="K115" s="114">
        <v>516301480726349</v>
      </c>
      <c r="L115" s="114" t="s">
        <v>670</v>
      </c>
      <c r="M115" s="34"/>
      <c r="N115" s="34"/>
      <c r="O115" s="34" t="s">
        <v>528</v>
      </c>
      <c r="P115" s="115">
        <f t="shared" si="1"/>
        <v>46225</v>
      </c>
      <c r="Q115" s="34"/>
      <c r="R115" s="34" t="s">
        <v>528</v>
      </c>
      <c r="S115" s="115">
        <f t="shared" si="2"/>
        <v>46225</v>
      </c>
      <c r="T115" s="34" t="s">
        <v>68</v>
      </c>
      <c r="U115" s="34" t="s">
        <v>517</v>
      </c>
      <c r="V115" s="34" t="s">
        <v>17</v>
      </c>
      <c r="W115" s="34"/>
    </row>
    <row r="116" ht="12.5" spans="1:23">
      <c r="A116" s="117">
        <v>114</v>
      </c>
      <c r="B116" s="37" t="s">
        <v>64</v>
      </c>
      <c r="C116" s="34" t="s">
        <v>671</v>
      </c>
      <c r="D116" s="37" t="s">
        <v>570</v>
      </c>
      <c r="E116" s="37">
        <v>6000053421</v>
      </c>
      <c r="F116" s="37">
        <v>16</v>
      </c>
      <c r="G116" s="37">
        <v>16</v>
      </c>
      <c r="H116" s="37">
        <v>0</v>
      </c>
      <c r="I116" s="69">
        <v>46228</v>
      </c>
      <c r="J116" s="37" t="s">
        <v>501</v>
      </c>
      <c r="K116" s="114" t="s">
        <v>672</v>
      </c>
      <c r="L116" s="114" t="s">
        <v>66</v>
      </c>
      <c r="M116" s="37"/>
      <c r="N116" s="34"/>
      <c r="O116" s="34" t="s">
        <v>528</v>
      </c>
      <c r="P116" s="115">
        <f t="shared" si="1"/>
        <v>46229</v>
      </c>
      <c r="Q116" s="174"/>
      <c r="R116" s="174" t="s">
        <v>528</v>
      </c>
      <c r="S116" s="115">
        <f t="shared" si="2"/>
        <v>46229</v>
      </c>
      <c r="T116" s="34" t="s">
        <v>68</v>
      </c>
      <c r="U116" s="34"/>
      <c r="V116" s="34"/>
      <c r="W116" s="34"/>
    </row>
    <row r="117" ht="12.5" spans="1:23">
      <c r="A117" s="117">
        <v>115</v>
      </c>
      <c r="B117" s="37" t="s">
        <v>64</v>
      </c>
      <c r="C117" s="37" t="s">
        <v>673</v>
      </c>
      <c r="D117" s="37" t="s">
        <v>570</v>
      </c>
      <c r="E117" s="37">
        <v>6000053421</v>
      </c>
      <c r="F117" s="37">
        <v>12</v>
      </c>
      <c r="G117" s="37">
        <v>12</v>
      </c>
      <c r="H117" s="37">
        <v>0</v>
      </c>
      <c r="I117" s="69">
        <v>46229</v>
      </c>
      <c r="J117" s="37" t="s">
        <v>501</v>
      </c>
      <c r="K117" s="114" t="s">
        <v>674</v>
      </c>
      <c r="L117" s="114" t="s">
        <v>66</v>
      </c>
      <c r="M117" s="37"/>
      <c r="N117" s="34"/>
      <c r="O117" s="34" t="s">
        <v>528</v>
      </c>
      <c r="P117" s="115">
        <f t="shared" si="1"/>
        <v>46230</v>
      </c>
      <c r="Q117" s="34"/>
      <c r="R117" s="34" t="s">
        <v>528</v>
      </c>
      <c r="S117" s="115">
        <f t="shared" si="2"/>
        <v>46230</v>
      </c>
      <c r="T117" s="34" t="s">
        <v>68</v>
      </c>
      <c r="U117" s="34"/>
      <c r="V117" s="34"/>
      <c r="W117" s="34"/>
    </row>
    <row r="118" ht="12.5" spans="1:23">
      <c r="A118" s="117">
        <v>117</v>
      </c>
      <c r="B118" s="37" t="s">
        <v>64</v>
      </c>
      <c r="C118" s="37" t="s">
        <v>673</v>
      </c>
      <c r="D118" s="37" t="s">
        <v>570</v>
      </c>
      <c r="E118" s="37">
        <v>6000053421</v>
      </c>
      <c r="F118" s="37">
        <v>1</v>
      </c>
      <c r="G118" s="37">
        <v>0</v>
      </c>
      <c r="H118" s="37">
        <v>1</v>
      </c>
      <c r="I118" s="69">
        <v>46229</v>
      </c>
      <c r="J118" s="37" t="s">
        <v>501</v>
      </c>
      <c r="K118" s="114">
        <v>516301480726378</v>
      </c>
      <c r="L118" s="114" t="s">
        <v>675</v>
      </c>
      <c r="M118" s="37"/>
      <c r="N118" s="34"/>
      <c r="O118" s="34" t="s">
        <v>528</v>
      </c>
      <c r="P118" s="115">
        <f t="shared" si="1"/>
        <v>46230</v>
      </c>
      <c r="Q118" s="34"/>
      <c r="R118" s="34" t="s">
        <v>528</v>
      </c>
      <c r="S118" s="115">
        <f t="shared" si="2"/>
        <v>46230</v>
      </c>
      <c r="T118" s="34" t="s">
        <v>68</v>
      </c>
      <c r="U118" s="114" t="s">
        <v>510</v>
      </c>
      <c r="V118" s="114" t="s">
        <v>13</v>
      </c>
      <c r="W118" s="34"/>
    </row>
    <row r="119" ht="12.5" spans="1:23">
      <c r="A119" s="117">
        <v>120</v>
      </c>
      <c r="B119" s="37" t="s">
        <v>64</v>
      </c>
      <c r="C119" s="37" t="s">
        <v>673</v>
      </c>
      <c r="D119" s="37" t="s">
        <v>570</v>
      </c>
      <c r="E119" s="37">
        <v>6000053421</v>
      </c>
      <c r="F119" s="37">
        <v>5</v>
      </c>
      <c r="G119" s="37">
        <v>5</v>
      </c>
      <c r="H119" s="37">
        <v>0</v>
      </c>
      <c r="I119" s="69">
        <v>46232</v>
      </c>
      <c r="J119" s="37" t="s">
        <v>501</v>
      </c>
      <c r="K119" s="114" t="s">
        <v>676</v>
      </c>
      <c r="L119" s="114" t="s">
        <v>66</v>
      </c>
      <c r="M119" s="37"/>
      <c r="N119" s="34"/>
      <c r="O119" s="34" t="s">
        <v>528</v>
      </c>
      <c r="P119" s="115">
        <f t="shared" si="1"/>
        <v>46233</v>
      </c>
      <c r="Q119" s="34"/>
      <c r="R119" s="34" t="s">
        <v>528</v>
      </c>
      <c r="S119" s="115">
        <f t="shared" si="2"/>
        <v>46233</v>
      </c>
      <c r="T119" s="34" t="s">
        <v>68</v>
      </c>
      <c r="U119" s="34"/>
      <c r="V119" s="34"/>
      <c r="W119" s="34"/>
    </row>
    <row r="120" ht="12.5" spans="1:23">
      <c r="A120" s="117">
        <v>118</v>
      </c>
      <c r="B120" s="37" t="s">
        <v>64</v>
      </c>
      <c r="C120" s="37" t="s">
        <v>673</v>
      </c>
      <c r="D120" s="37" t="s">
        <v>570</v>
      </c>
      <c r="E120" s="37">
        <v>6000053421</v>
      </c>
      <c r="F120" s="37">
        <v>1</v>
      </c>
      <c r="G120" s="37">
        <v>0</v>
      </c>
      <c r="H120" s="37">
        <v>1</v>
      </c>
      <c r="I120" s="69">
        <v>46229</v>
      </c>
      <c r="J120" s="37" t="s">
        <v>501</v>
      </c>
      <c r="K120" s="114">
        <v>516301480726384</v>
      </c>
      <c r="L120" s="114" t="s">
        <v>677</v>
      </c>
      <c r="M120" s="37"/>
      <c r="N120" s="34"/>
      <c r="O120" s="34" t="s">
        <v>528</v>
      </c>
      <c r="P120" s="115">
        <f t="shared" si="1"/>
        <v>46230</v>
      </c>
      <c r="Q120" s="34"/>
      <c r="R120" s="34" t="s">
        <v>528</v>
      </c>
      <c r="S120" s="115">
        <f t="shared" si="2"/>
        <v>46230</v>
      </c>
      <c r="T120" s="34" t="s">
        <v>68</v>
      </c>
      <c r="U120" s="114" t="s">
        <v>510</v>
      </c>
      <c r="V120" s="114" t="s">
        <v>13</v>
      </c>
      <c r="W120" s="34"/>
    </row>
    <row r="121" ht="12.5" spans="1:23">
      <c r="A121" s="117">
        <v>119</v>
      </c>
      <c r="B121" s="37" t="s">
        <v>64</v>
      </c>
      <c r="C121" s="37" t="s">
        <v>673</v>
      </c>
      <c r="D121" s="37" t="s">
        <v>570</v>
      </c>
      <c r="E121" s="37">
        <v>6000053421</v>
      </c>
      <c r="F121" s="37">
        <v>1</v>
      </c>
      <c r="G121" s="37">
        <v>1</v>
      </c>
      <c r="H121" s="37">
        <v>0</v>
      </c>
      <c r="I121" s="69">
        <v>46229</v>
      </c>
      <c r="J121" s="37" t="s">
        <v>501</v>
      </c>
      <c r="K121" s="114">
        <v>516301480726385</v>
      </c>
      <c r="L121" s="114" t="s">
        <v>66</v>
      </c>
      <c r="M121" s="37"/>
      <c r="N121" s="34"/>
      <c r="O121" s="34" t="s">
        <v>528</v>
      </c>
      <c r="P121" s="115">
        <f t="shared" si="1"/>
        <v>46230</v>
      </c>
      <c r="Q121" s="34"/>
      <c r="R121" s="34" t="s">
        <v>528</v>
      </c>
      <c r="S121" s="115">
        <f t="shared" si="2"/>
        <v>46230</v>
      </c>
      <c r="T121" s="34"/>
      <c r="U121" s="34"/>
      <c r="V121" s="34"/>
      <c r="W121" s="34"/>
    </row>
    <row r="122" ht="12.5" spans="1:23">
      <c r="A122" s="117">
        <v>121</v>
      </c>
      <c r="B122" s="37" t="s">
        <v>64</v>
      </c>
      <c r="C122" s="37" t="s">
        <v>529</v>
      </c>
      <c r="D122" s="37" t="s">
        <v>588</v>
      </c>
      <c r="E122" s="37">
        <v>6000053421</v>
      </c>
      <c r="F122" s="37">
        <v>2</v>
      </c>
      <c r="G122" s="37">
        <v>2</v>
      </c>
      <c r="H122" s="37">
        <v>0</v>
      </c>
      <c r="I122" s="69">
        <v>46232</v>
      </c>
      <c r="J122" s="37" t="s">
        <v>501</v>
      </c>
      <c r="K122" s="114" t="s">
        <v>678</v>
      </c>
      <c r="L122" s="114" t="s">
        <v>66</v>
      </c>
      <c r="M122" s="37"/>
      <c r="N122" s="34"/>
      <c r="O122" s="34" t="s">
        <v>528</v>
      </c>
      <c r="P122" s="115">
        <f t="shared" si="1"/>
        <v>46233</v>
      </c>
      <c r="Q122" s="34"/>
      <c r="R122" s="34" t="s">
        <v>528</v>
      </c>
      <c r="S122" s="115">
        <f t="shared" si="2"/>
        <v>46233</v>
      </c>
      <c r="T122" s="34" t="s">
        <v>68</v>
      </c>
      <c r="U122" s="34"/>
      <c r="V122" s="34"/>
      <c r="W122" s="34"/>
    </row>
    <row r="123" ht="12.5" spans="1:23">
      <c r="A123" s="117">
        <v>122</v>
      </c>
      <c r="B123" s="37" t="s">
        <v>64</v>
      </c>
      <c r="C123" s="37" t="s">
        <v>529</v>
      </c>
      <c r="D123" s="37" t="s">
        <v>588</v>
      </c>
      <c r="E123" s="37">
        <v>6000053421</v>
      </c>
      <c r="F123" s="37">
        <v>1</v>
      </c>
      <c r="G123" s="37">
        <v>0</v>
      </c>
      <c r="H123" s="37">
        <v>1</v>
      </c>
      <c r="I123" s="69">
        <v>46232</v>
      </c>
      <c r="J123" s="37" t="s">
        <v>501</v>
      </c>
      <c r="K123" s="114">
        <v>516301480726388</v>
      </c>
      <c r="L123" s="114" t="s">
        <v>679</v>
      </c>
      <c r="M123" s="37"/>
      <c r="N123" s="34"/>
      <c r="O123" s="34" t="s">
        <v>528</v>
      </c>
      <c r="P123" s="115">
        <f t="shared" si="1"/>
        <v>46233</v>
      </c>
      <c r="Q123" s="34"/>
      <c r="R123" s="34" t="s">
        <v>528</v>
      </c>
      <c r="S123" s="115">
        <f t="shared" si="2"/>
        <v>46233</v>
      </c>
      <c r="T123" s="34" t="s">
        <v>68</v>
      </c>
      <c r="U123" s="114" t="s">
        <v>510</v>
      </c>
      <c r="V123" s="114" t="s">
        <v>13</v>
      </c>
      <c r="W123" s="34"/>
    </row>
    <row r="124" ht="12.5" spans="1:23">
      <c r="A124" s="117">
        <v>124</v>
      </c>
      <c r="B124" s="37" t="s">
        <v>64</v>
      </c>
      <c r="C124" s="37" t="s">
        <v>529</v>
      </c>
      <c r="D124" s="37" t="s">
        <v>588</v>
      </c>
      <c r="E124" s="37">
        <v>6000053421</v>
      </c>
      <c r="F124" s="37">
        <v>13</v>
      </c>
      <c r="G124" s="37">
        <v>13</v>
      </c>
      <c r="H124" s="37">
        <v>0</v>
      </c>
      <c r="I124" s="69">
        <v>46232</v>
      </c>
      <c r="J124" s="37" t="s">
        <v>501</v>
      </c>
      <c r="K124" s="114" t="s">
        <v>680</v>
      </c>
      <c r="L124" s="114" t="s">
        <v>66</v>
      </c>
      <c r="M124" s="37"/>
      <c r="N124" s="34"/>
      <c r="O124" s="34" t="s">
        <v>528</v>
      </c>
      <c r="P124" s="115">
        <f t="shared" si="1"/>
        <v>46233</v>
      </c>
      <c r="Q124" s="34"/>
      <c r="R124" s="34" t="s">
        <v>528</v>
      </c>
      <c r="S124" s="115">
        <f t="shared" si="2"/>
        <v>46233</v>
      </c>
      <c r="T124" s="34"/>
      <c r="U124" s="34"/>
      <c r="V124" s="34"/>
      <c r="W124" s="34"/>
    </row>
    <row r="125" ht="12.5" spans="1:23">
      <c r="A125" s="117">
        <v>123</v>
      </c>
      <c r="B125" s="37" t="s">
        <v>64</v>
      </c>
      <c r="C125" s="37" t="s">
        <v>529</v>
      </c>
      <c r="D125" s="37" t="s">
        <v>570</v>
      </c>
      <c r="E125" s="37">
        <v>6000053421</v>
      </c>
      <c r="F125" s="37">
        <v>4</v>
      </c>
      <c r="G125" s="37">
        <v>4</v>
      </c>
      <c r="H125" s="37">
        <v>0</v>
      </c>
      <c r="I125" s="69">
        <v>46233</v>
      </c>
      <c r="J125" s="37" t="s">
        <v>501</v>
      </c>
      <c r="K125" s="114" t="s">
        <v>681</v>
      </c>
      <c r="L125" s="114" t="s">
        <v>66</v>
      </c>
      <c r="M125" s="37"/>
      <c r="N125" s="34"/>
      <c r="O125" s="34" t="s">
        <v>528</v>
      </c>
      <c r="P125" s="115">
        <f t="shared" si="1"/>
        <v>46234</v>
      </c>
      <c r="Q125" s="34"/>
      <c r="R125" s="34" t="s">
        <v>528</v>
      </c>
      <c r="S125" s="115">
        <f t="shared" si="2"/>
        <v>46234</v>
      </c>
      <c r="T125" s="34" t="s">
        <v>68</v>
      </c>
      <c r="U125" s="34"/>
      <c r="V125" s="34"/>
      <c r="W125" s="34"/>
    </row>
    <row r="126" ht="12.5" spans="1:23">
      <c r="A126" s="117">
        <v>126</v>
      </c>
      <c r="B126" s="37" t="s">
        <v>64</v>
      </c>
      <c r="C126" s="37" t="s">
        <v>529</v>
      </c>
      <c r="D126" s="37" t="s">
        <v>570</v>
      </c>
      <c r="E126" s="37">
        <v>6000053421</v>
      </c>
      <c r="F126" s="37">
        <v>1</v>
      </c>
      <c r="G126" s="37">
        <v>0</v>
      </c>
      <c r="H126" s="37">
        <v>1</v>
      </c>
      <c r="I126" s="69">
        <v>46233</v>
      </c>
      <c r="J126" s="37" t="s">
        <v>501</v>
      </c>
      <c r="K126" s="114">
        <v>516301480726406</v>
      </c>
      <c r="L126" s="114" t="s">
        <v>682</v>
      </c>
      <c r="M126" s="114" t="s">
        <v>643</v>
      </c>
      <c r="N126" s="34" t="s">
        <v>644</v>
      </c>
      <c r="O126" s="34" t="s">
        <v>528</v>
      </c>
      <c r="P126" s="115">
        <f t="shared" si="1"/>
        <v>46234</v>
      </c>
      <c r="Q126" s="34" t="s">
        <v>645</v>
      </c>
      <c r="R126" s="34" t="s">
        <v>528</v>
      </c>
      <c r="S126" s="115">
        <f t="shared" si="2"/>
        <v>46234</v>
      </c>
      <c r="T126" s="34" t="s">
        <v>68</v>
      </c>
      <c r="U126" s="114" t="s">
        <v>510</v>
      </c>
      <c r="V126" s="114" t="s">
        <v>13</v>
      </c>
      <c r="W126" s="34"/>
    </row>
    <row r="127" ht="12.5" spans="1:23">
      <c r="A127" s="117">
        <v>127</v>
      </c>
      <c r="B127" s="37" t="s">
        <v>64</v>
      </c>
      <c r="C127" s="37" t="s">
        <v>529</v>
      </c>
      <c r="D127" s="37" t="s">
        <v>570</v>
      </c>
      <c r="E127" s="37">
        <v>6000053421</v>
      </c>
      <c r="F127" s="37">
        <v>1</v>
      </c>
      <c r="G127" s="37">
        <v>1</v>
      </c>
      <c r="H127" s="37">
        <v>0</v>
      </c>
      <c r="I127" s="69">
        <v>46233</v>
      </c>
      <c r="J127" s="37" t="s">
        <v>501</v>
      </c>
      <c r="K127" s="114">
        <v>516301480726407</v>
      </c>
      <c r="L127" s="114" t="s">
        <v>66</v>
      </c>
      <c r="M127" s="37"/>
      <c r="N127" s="34"/>
      <c r="O127" s="34" t="s">
        <v>528</v>
      </c>
      <c r="P127" s="115">
        <f t="shared" si="1"/>
        <v>46234</v>
      </c>
      <c r="Q127" s="34"/>
      <c r="R127" s="34" t="s">
        <v>528</v>
      </c>
      <c r="S127" s="115">
        <f t="shared" si="2"/>
        <v>46234</v>
      </c>
      <c r="T127" s="34" t="s">
        <v>68</v>
      </c>
      <c r="U127" s="34"/>
      <c r="V127" s="34"/>
      <c r="W127" s="34"/>
    </row>
    <row r="128" ht="12.5" spans="1:23">
      <c r="A128" s="117">
        <v>128</v>
      </c>
      <c r="B128" s="37" t="s">
        <v>64</v>
      </c>
      <c r="C128" s="37" t="s">
        <v>529</v>
      </c>
      <c r="D128" s="37" t="s">
        <v>570</v>
      </c>
      <c r="E128" s="37">
        <v>6000053421</v>
      </c>
      <c r="F128" s="37">
        <v>1</v>
      </c>
      <c r="G128" s="37">
        <v>0</v>
      </c>
      <c r="H128" s="37">
        <v>1</v>
      </c>
      <c r="I128" s="69">
        <v>46233</v>
      </c>
      <c r="J128" s="37" t="s">
        <v>501</v>
      </c>
      <c r="K128" s="114">
        <v>516301480726408</v>
      </c>
      <c r="L128" s="114" t="s">
        <v>683</v>
      </c>
      <c r="M128" s="37"/>
      <c r="N128" s="34"/>
      <c r="O128" s="34" t="s">
        <v>528</v>
      </c>
      <c r="P128" s="115">
        <f t="shared" si="1"/>
        <v>46234</v>
      </c>
      <c r="Q128" s="34"/>
      <c r="R128" s="34" t="s">
        <v>528</v>
      </c>
      <c r="S128" s="115">
        <f t="shared" si="2"/>
        <v>46234</v>
      </c>
      <c r="T128" s="34" t="s">
        <v>68</v>
      </c>
      <c r="U128" s="114" t="s">
        <v>547</v>
      </c>
      <c r="V128" s="114" t="s">
        <v>13</v>
      </c>
      <c r="W128" s="34"/>
    </row>
    <row r="129" ht="12.5" spans="1:23">
      <c r="A129" s="117">
        <v>129</v>
      </c>
      <c r="B129" s="37" t="s">
        <v>64</v>
      </c>
      <c r="C129" s="37" t="s">
        <v>529</v>
      </c>
      <c r="D129" s="37" t="s">
        <v>570</v>
      </c>
      <c r="E129" s="37">
        <v>6000053421</v>
      </c>
      <c r="F129" s="37">
        <v>6</v>
      </c>
      <c r="G129" s="37">
        <v>6</v>
      </c>
      <c r="H129" s="37">
        <v>0</v>
      </c>
      <c r="I129" s="69">
        <v>46233</v>
      </c>
      <c r="J129" s="37" t="s">
        <v>501</v>
      </c>
      <c r="K129" s="114" t="s">
        <v>684</v>
      </c>
      <c r="L129" s="114" t="s">
        <v>66</v>
      </c>
      <c r="M129" s="37"/>
      <c r="N129" s="34"/>
      <c r="O129" s="34" t="s">
        <v>528</v>
      </c>
      <c r="P129" s="115">
        <f t="shared" si="1"/>
        <v>46234</v>
      </c>
      <c r="Q129" s="34"/>
      <c r="R129" s="34" t="s">
        <v>528</v>
      </c>
      <c r="S129" s="115">
        <f t="shared" si="2"/>
        <v>46234</v>
      </c>
      <c r="T129" s="34" t="s">
        <v>68</v>
      </c>
      <c r="U129" s="34"/>
      <c r="V129" s="34"/>
      <c r="W129" s="34"/>
    </row>
    <row r="130" ht="12.5" spans="1:23">
      <c r="A130" s="117">
        <v>130</v>
      </c>
      <c r="B130" s="37" t="s">
        <v>64</v>
      </c>
      <c r="C130" s="37" t="s">
        <v>685</v>
      </c>
      <c r="D130" s="37" t="s">
        <v>588</v>
      </c>
      <c r="E130" s="37">
        <v>6000053421</v>
      </c>
      <c r="F130" s="37">
        <v>1</v>
      </c>
      <c r="G130" s="37">
        <v>1</v>
      </c>
      <c r="H130" s="37">
        <v>0</v>
      </c>
      <c r="I130" s="69">
        <v>46233</v>
      </c>
      <c r="J130" s="37" t="s">
        <v>501</v>
      </c>
      <c r="K130" s="114">
        <v>516301480726415</v>
      </c>
      <c r="L130" s="114" t="s">
        <v>66</v>
      </c>
      <c r="M130" s="37"/>
      <c r="N130" s="34"/>
      <c r="O130" s="34" t="s">
        <v>528</v>
      </c>
      <c r="P130" s="115">
        <f t="shared" si="1"/>
        <v>46234</v>
      </c>
      <c r="Q130" s="34"/>
      <c r="R130" s="34" t="s">
        <v>528</v>
      </c>
      <c r="S130" s="115">
        <f t="shared" si="2"/>
        <v>46234</v>
      </c>
      <c r="T130" s="34"/>
      <c r="U130" s="34"/>
      <c r="V130" s="34"/>
      <c r="W130" s="34"/>
    </row>
    <row r="131" ht="12.5" spans="1:23">
      <c r="A131" s="117">
        <v>131</v>
      </c>
      <c r="B131" s="37" t="s">
        <v>64</v>
      </c>
      <c r="C131" s="37" t="s">
        <v>529</v>
      </c>
      <c r="D131" s="37" t="s">
        <v>588</v>
      </c>
      <c r="E131" s="37">
        <v>6000053421</v>
      </c>
      <c r="F131" s="37">
        <v>6</v>
      </c>
      <c r="G131" s="37">
        <v>6</v>
      </c>
      <c r="H131" s="37">
        <v>0</v>
      </c>
      <c r="I131" s="69">
        <v>46234</v>
      </c>
      <c r="J131" s="37" t="s">
        <v>501</v>
      </c>
      <c r="K131" s="114" t="s">
        <v>686</v>
      </c>
      <c r="L131" s="114" t="s">
        <v>66</v>
      </c>
      <c r="M131" s="37"/>
      <c r="N131" s="34"/>
      <c r="O131" s="34" t="s">
        <v>528</v>
      </c>
      <c r="P131" s="115">
        <f t="shared" si="1"/>
        <v>46235</v>
      </c>
      <c r="Q131" s="34"/>
      <c r="R131" s="34" t="s">
        <v>528</v>
      </c>
      <c r="S131" s="115">
        <f t="shared" si="2"/>
        <v>46235</v>
      </c>
      <c r="T131" s="34" t="s">
        <v>68</v>
      </c>
      <c r="U131" s="34"/>
      <c r="V131" s="34"/>
      <c r="W131" s="34"/>
    </row>
    <row r="132" ht="12.5" spans="1:23">
      <c r="A132" s="117">
        <v>132</v>
      </c>
      <c r="B132" s="37" t="s">
        <v>64</v>
      </c>
      <c r="C132" s="37" t="s">
        <v>685</v>
      </c>
      <c r="D132" s="37" t="s">
        <v>687</v>
      </c>
      <c r="E132" s="37" t="str">
        <f>IFERROR(__xludf.DUMMYFUNCTION("AI(""Fill an appropriate value for this cell based on the table context"")"),"6000053421")</f>
        <v>6000053421</v>
      </c>
      <c r="F132" s="37">
        <v>4</v>
      </c>
      <c r="G132" s="37">
        <v>4</v>
      </c>
      <c r="H132" s="37">
        <v>0</v>
      </c>
      <c r="I132" s="69">
        <v>46234</v>
      </c>
      <c r="J132" s="37" t="s">
        <v>501</v>
      </c>
      <c r="K132" s="114" t="s">
        <v>688</v>
      </c>
      <c r="L132" s="114" t="s">
        <v>66</v>
      </c>
      <c r="M132" s="37"/>
      <c r="N132" s="34"/>
      <c r="O132" s="34" t="s">
        <v>528</v>
      </c>
      <c r="P132" s="115">
        <f t="shared" si="1"/>
        <v>46235</v>
      </c>
      <c r="Q132" s="34"/>
      <c r="R132" s="34" t="s">
        <v>528</v>
      </c>
      <c r="S132" s="115">
        <f t="shared" si="2"/>
        <v>46235</v>
      </c>
      <c r="T132" s="34"/>
      <c r="U132" s="34"/>
      <c r="V132" s="34"/>
      <c r="W132" s="34"/>
    </row>
    <row r="133" ht="12.5" spans="1:23">
      <c r="A133" s="117">
        <v>133</v>
      </c>
      <c r="B133" s="37" t="s">
        <v>64</v>
      </c>
      <c r="C133" s="37" t="s">
        <v>529</v>
      </c>
      <c r="D133" s="37" t="s">
        <v>687</v>
      </c>
      <c r="E133" s="37">
        <v>6000053421</v>
      </c>
      <c r="F133" s="37">
        <v>1</v>
      </c>
      <c r="G133" s="37">
        <v>0</v>
      </c>
      <c r="H133" s="37">
        <v>1</v>
      </c>
      <c r="I133" s="69">
        <v>46234</v>
      </c>
      <c r="J133" s="37" t="s">
        <v>501</v>
      </c>
      <c r="K133" s="114">
        <v>516301480726426</v>
      </c>
      <c r="L133" s="114" t="s">
        <v>689</v>
      </c>
      <c r="M133" s="114" t="s">
        <v>544</v>
      </c>
      <c r="N133" s="34" t="s">
        <v>545</v>
      </c>
      <c r="O133" s="34" t="s">
        <v>528</v>
      </c>
      <c r="P133" s="115">
        <f t="shared" si="1"/>
        <v>46235</v>
      </c>
      <c r="Q133" s="34" t="s">
        <v>546</v>
      </c>
      <c r="R133" s="34" t="s">
        <v>528</v>
      </c>
      <c r="S133" s="115">
        <f t="shared" si="2"/>
        <v>46235</v>
      </c>
      <c r="T133" s="34" t="s">
        <v>68</v>
      </c>
      <c r="U133" s="114" t="s">
        <v>547</v>
      </c>
      <c r="V133" s="114" t="s">
        <v>13</v>
      </c>
      <c r="W133" s="34"/>
    </row>
    <row r="134" ht="12.5" spans="1:23">
      <c r="A134" s="117">
        <v>134</v>
      </c>
      <c r="B134" s="37" t="s">
        <v>64</v>
      </c>
      <c r="C134" s="37" t="s">
        <v>529</v>
      </c>
      <c r="D134" s="37" t="s">
        <v>690</v>
      </c>
      <c r="E134" s="37">
        <v>6000053421</v>
      </c>
      <c r="F134" s="37">
        <v>2</v>
      </c>
      <c r="G134" s="37">
        <v>2</v>
      </c>
      <c r="H134" s="37">
        <v>0</v>
      </c>
      <c r="I134" s="69">
        <v>46234</v>
      </c>
      <c r="J134" s="37" t="s">
        <v>501</v>
      </c>
      <c r="K134" s="114" t="s">
        <v>691</v>
      </c>
      <c r="L134" s="114" t="s">
        <v>66</v>
      </c>
      <c r="M134" s="37"/>
      <c r="N134" s="34"/>
      <c r="O134" s="34" t="s">
        <v>528</v>
      </c>
      <c r="P134" s="115">
        <f t="shared" si="1"/>
        <v>46235</v>
      </c>
      <c r="Q134" s="34"/>
      <c r="R134" s="34" t="s">
        <v>528</v>
      </c>
      <c r="S134" s="115">
        <f t="shared" si="2"/>
        <v>46235</v>
      </c>
      <c r="T134" s="34" t="s">
        <v>68</v>
      </c>
      <c r="U134" s="34"/>
      <c r="V134" s="34"/>
      <c r="W134" s="34"/>
    </row>
    <row r="135" ht="12.5" spans="1:23">
      <c r="A135" s="117">
        <v>135</v>
      </c>
      <c r="B135" s="37" t="s">
        <v>64</v>
      </c>
      <c r="C135" s="37" t="s">
        <v>685</v>
      </c>
      <c r="D135" s="37" t="s">
        <v>538</v>
      </c>
      <c r="E135" s="37">
        <v>6000053421</v>
      </c>
      <c r="F135" s="37">
        <v>3</v>
      </c>
      <c r="G135" s="37">
        <v>3</v>
      </c>
      <c r="H135" s="37">
        <v>0</v>
      </c>
      <c r="I135" s="69">
        <v>46234</v>
      </c>
      <c r="J135" s="37" t="s">
        <v>501</v>
      </c>
      <c r="K135" s="114" t="s">
        <v>692</v>
      </c>
      <c r="L135" s="114" t="s">
        <v>66</v>
      </c>
      <c r="M135" s="37"/>
      <c r="N135" s="34"/>
      <c r="O135" s="34" t="s">
        <v>528</v>
      </c>
      <c r="P135" s="115">
        <f t="shared" si="1"/>
        <v>46235</v>
      </c>
      <c r="Q135" s="34"/>
      <c r="R135" s="34" t="s">
        <v>528</v>
      </c>
      <c r="S135" s="115">
        <f t="shared" si="2"/>
        <v>46235</v>
      </c>
      <c r="T135" s="34"/>
      <c r="U135" s="34"/>
      <c r="V135" s="34"/>
      <c r="W135" s="34"/>
    </row>
    <row r="136" ht="12.5" spans="1:23">
      <c r="A136" s="117">
        <v>136</v>
      </c>
      <c r="B136" s="37" t="s">
        <v>64</v>
      </c>
      <c r="C136" s="37" t="s">
        <v>529</v>
      </c>
      <c r="D136" s="37" t="s">
        <v>588</v>
      </c>
      <c r="E136" s="37">
        <v>6000053421</v>
      </c>
      <c r="F136" s="37">
        <v>10</v>
      </c>
      <c r="G136" s="37">
        <v>10</v>
      </c>
      <c r="H136" s="37">
        <v>0</v>
      </c>
      <c r="I136" s="69">
        <v>46237</v>
      </c>
      <c r="J136" s="37" t="s">
        <v>501</v>
      </c>
      <c r="K136" s="114" t="s">
        <v>693</v>
      </c>
      <c r="L136" s="114" t="s">
        <v>66</v>
      </c>
      <c r="M136" s="37"/>
      <c r="N136" s="34"/>
      <c r="O136" s="34" t="s">
        <v>528</v>
      </c>
      <c r="P136" s="115">
        <f t="shared" si="1"/>
        <v>46238</v>
      </c>
      <c r="Q136" s="34"/>
      <c r="R136" s="34" t="s">
        <v>528</v>
      </c>
      <c r="S136" s="115">
        <f t="shared" si="2"/>
        <v>46238</v>
      </c>
      <c r="T136" s="34" t="s">
        <v>68</v>
      </c>
      <c r="U136" s="34"/>
      <c r="V136" s="34"/>
      <c r="W136" s="34"/>
    </row>
    <row r="137" ht="12.5" spans="1:23">
      <c r="A137" s="117">
        <v>137</v>
      </c>
      <c r="B137" s="37" t="s">
        <v>64</v>
      </c>
      <c r="C137" s="37" t="s">
        <v>529</v>
      </c>
      <c r="D137" s="37" t="s">
        <v>538</v>
      </c>
      <c r="E137" s="37">
        <v>6000053421</v>
      </c>
      <c r="F137" s="37">
        <v>1</v>
      </c>
      <c r="G137" s="37">
        <v>0</v>
      </c>
      <c r="H137" s="37">
        <v>1</v>
      </c>
      <c r="I137" s="69">
        <v>46237</v>
      </c>
      <c r="J137" s="37" t="s">
        <v>501</v>
      </c>
      <c r="K137" s="114">
        <v>516301480726442</v>
      </c>
      <c r="L137" s="38" t="s">
        <v>694</v>
      </c>
      <c r="M137" s="37"/>
      <c r="N137" s="34"/>
      <c r="O137" s="34" t="s">
        <v>528</v>
      </c>
      <c r="P137" s="115">
        <f t="shared" si="1"/>
        <v>46238</v>
      </c>
      <c r="Q137" s="34"/>
      <c r="R137" s="34" t="s">
        <v>528</v>
      </c>
      <c r="S137" s="115">
        <f t="shared" si="2"/>
        <v>46238</v>
      </c>
      <c r="T137" s="34" t="s">
        <v>68</v>
      </c>
      <c r="U137" s="114" t="s">
        <v>510</v>
      </c>
      <c r="V137" s="114" t="s">
        <v>13</v>
      </c>
      <c r="W137" s="34"/>
    </row>
    <row r="138" ht="12.5" spans="1:23">
      <c r="A138" s="117">
        <v>138</v>
      </c>
      <c r="B138" s="37" t="s">
        <v>64</v>
      </c>
      <c r="C138" s="37" t="s">
        <v>529</v>
      </c>
      <c r="D138" s="37" t="s">
        <v>538</v>
      </c>
      <c r="E138" s="37">
        <v>6000053421</v>
      </c>
      <c r="F138" s="37">
        <v>3</v>
      </c>
      <c r="G138" s="37">
        <v>3</v>
      </c>
      <c r="H138" s="37">
        <v>0</v>
      </c>
      <c r="I138" s="69">
        <v>46237</v>
      </c>
      <c r="J138" s="37" t="s">
        <v>501</v>
      </c>
      <c r="K138" s="114" t="s">
        <v>695</v>
      </c>
      <c r="L138" s="114" t="s">
        <v>66</v>
      </c>
      <c r="M138" s="37"/>
      <c r="N138" s="34"/>
      <c r="O138" s="34" t="s">
        <v>528</v>
      </c>
      <c r="P138" s="115">
        <f t="shared" si="1"/>
        <v>46238</v>
      </c>
      <c r="Q138" s="34"/>
      <c r="R138" s="34" t="s">
        <v>528</v>
      </c>
      <c r="S138" s="115">
        <f t="shared" si="2"/>
        <v>46238</v>
      </c>
      <c r="T138" s="34" t="s">
        <v>68</v>
      </c>
      <c r="U138" s="34"/>
      <c r="V138" s="34"/>
      <c r="W138" s="34"/>
    </row>
    <row r="139" ht="12.5" spans="1:23">
      <c r="A139" s="117">
        <v>139</v>
      </c>
      <c r="B139" s="37" t="s">
        <v>64</v>
      </c>
      <c r="C139" s="37" t="s">
        <v>529</v>
      </c>
      <c r="D139" s="37" t="s">
        <v>538</v>
      </c>
      <c r="E139" s="37">
        <v>6000053421</v>
      </c>
      <c r="F139" s="37">
        <v>9</v>
      </c>
      <c r="G139" s="37">
        <v>9</v>
      </c>
      <c r="H139" s="37">
        <v>0</v>
      </c>
      <c r="I139" s="69">
        <v>46238</v>
      </c>
      <c r="J139" s="37" t="s">
        <v>501</v>
      </c>
      <c r="K139" s="114" t="s">
        <v>696</v>
      </c>
      <c r="L139" s="114" t="s">
        <v>66</v>
      </c>
      <c r="M139" s="37"/>
      <c r="N139" s="34"/>
      <c r="O139" s="34" t="s">
        <v>528</v>
      </c>
      <c r="P139" s="115">
        <f t="shared" si="1"/>
        <v>46239</v>
      </c>
      <c r="Q139" s="34"/>
      <c r="R139" s="34" t="s">
        <v>528</v>
      </c>
      <c r="S139" s="115">
        <f t="shared" si="2"/>
        <v>46239</v>
      </c>
      <c r="T139" s="34" t="s">
        <v>68</v>
      </c>
      <c r="U139" s="34"/>
      <c r="V139" s="34"/>
      <c r="W139" s="34"/>
    </row>
    <row r="140" ht="12.5" spans="1:23">
      <c r="A140" s="117">
        <v>140</v>
      </c>
      <c r="B140" s="37" t="s">
        <v>64</v>
      </c>
      <c r="C140" s="37" t="s">
        <v>685</v>
      </c>
      <c r="D140" s="37" t="s">
        <v>570</v>
      </c>
      <c r="E140" s="37">
        <v>6000053421</v>
      </c>
      <c r="F140" s="37">
        <v>7</v>
      </c>
      <c r="G140" s="37">
        <v>7</v>
      </c>
      <c r="H140" s="37">
        <v>0</v>
      </c>
      <c r="I140" s="69">
        <v>46238</v>
      </c>
      <c r="J140" s="37" t="s">
        <v>501</v>
      </c>
      <c r="K140" s="114" t="s">
        <v>697</v>
      </c>
      <c r="L140" s="114" t="s">
        <v>66</v>
      </c>
      <c r="M140" s="37"/>
      <c r="N140" s="34"/>
      <c r="O140" s="34" t="s">
        <v>528</v>
      </c>
      <c r="P140" s="115">
        <f t="shared" si="1"/>
        <v>46239</v>
      </c>
      <c r="Q140" s="34"/>
      <c r="R140" s="34" t="s">
        <v>528</v>
      </c>
      <c r="S140" s="115">
        <f t="shared" si="2"/>
        <v>46239</v>
      </c>
      <c r="T140" s="34"/>
      <c r="U140" s="34"/>
      <c r="V140" s="34"/>
      <c r="W140" s="34"/>
    </row>
    <row r="141" ht="12.5" spans="1:23">
      <c r="A141" s="117">
        <v>141</v>
      </c>
      <c r="B141" s="37" t="s">
        <v>64</v>
      </c>
      <c r="C141" s="37" t="s">
        <v>529</v>
      </c>
      <c r="D141" s="37" t="s">
        <v>588</v>
      </c>
      <c r="E141" s="37">
        <v>6000053421</v>
      </c>
      <c r="F141" s="37">
        <v>1</v>
      </c>
      <c r="G141" s="37">
        <v>0</v>
      </c>
      <c r="H141" s="37">
        <v>1</v>
      </c>
      <c r="I141" s="69">
        <v>46239</v>
      </c>
      <c r="J141" s="37" t="s">
        <v>501</v>
      </c>
      <c r="K141" s="114">
        <v>516301480826462</v>
      </c>
      <c r="L141" s="38" t="s">
        <v>698</v>
      </c>
      <c r="M141" s="34" t="s">
        <v>699</v>
      </c>
      <c r="N141" s="34" t="s">
        <v>700</v>
      </c>
      <c r="O141" s="34" t="s">
        <v>528</v>
      </c>
      <c r="P141" s="115">
        <f t="shared" si="1"/>
        <v>46240</v>
      </c>
      <c r="Q141" s="34"/>
      <c r="R141" s="34" t="s">
        <v>528</v>
      </c>
      <c r="S141" s="115">
        <f t="shared" si="2"/>
        <v>46240</v>
      </c>
      <c r="T141" s="34" t="s">
        <v>68</v>
      </c>
      <c r="U141" s="114" t="s">
        <v>510</v>
      </c>
      <c r="V141" s="114" t="s">
        <v>13</v>
      </c>
      <c r="W141" s="34"/>
    </row>
    <row r="142" ht="12.5" spans="1:23">
      <c r="A142" s="117">
        <v>142</v>
      </c>
      <c r="B142" s="37" t="s">
        <v>64</v>
      </c>
      <c r="C142" s="37" t="s">
        <v>529</v>
      </c>
      <c r="D142" s="37" t="s">
        <v>588</v>
      </c>
      <c r="E142" s="37">
        <v>6000053421</v>
      </c>
      <c r="F142" s="37">
        <v>5</v>
      </c>
      <c r="G142" s="37">
        <v>5</v>
      </c>
      <c r="H142" s="37">
        <v>0</v>
      </c>
      <c r="I142" s="69">
        <v>46239</v>
      </c>
      <c r="J142" s="37" t="s">
        <v>501</v>
      </c>
      <c r="K142" s="114" t="s">
        <v>701</v>
      </c>
      <c r="L142" s="114" t="s">
        <v>66</v>
      </c>
      <c r="M142" s="37"/>
      <c r="N142" s="34"/>
      <c r="O142" s="34" t="s">
        <v>528</v>
      </c>
      <c r="P142" s="115">
        <f t="shared" si="1"/>
        <v>46240</v>
      </c>
      <c r="Q142" s="34"/>
      <c r="R142" s="34" t="s">
        <v>528</v>
      </c>
      <c r="S142" s="115">
        <f t="shared" si="2"/>
        <v>46240</v>
      </c>
      <c r="T142" s="34" t="s">
        <v>68</v>
      </c>
      <c r="U142" s="34"/>
      <c r="V142" s="34"/>
      <c r="W142" s="34"/>
    </row>
    <row r="143" ht="12.5" spans="1:23">
      <c r="A143" s="117">
        <v>143</v>
      </c>
      <c r="B143" s="37" t="s">
        <v>64</v>
      </c>
      <c r="C143" s="37" t="s">
        <v>529</v>
      </c>
      <c r="D143" s="37" t="s">
        <v>588</v>
      </c>
      <c r="E143" s="37">
        <v>6000053421</v>
      </c>
      <c r="F143" s="37">
        <v>1</v>
      </c>
      <c r="G143" s="37">
        <v>0</v>
      </c>
      <c r="H143" s="37">
        <v>1</v>
      </c>
      <c r="I143" s="69">
        <v>46239</v>
      </c>
      <c r="J143" s="37" t="s">
        <v>501</v>
      </c>
      <c r="K143" s="114">
        <v>516301480826468</v>
      </c>
      <c r="L143" s="38" t="s">
        <v>702</v>
      </c>
      <c r="M143" s="34" t="s">
        <v>699</v>
      </c>
      <c r="N143" s="34" t="s">
        <v>700</v>
      </c>
      <c r="O143" s="34" t="s">
        <v>528</v>
      </c>
      <c r="P143" s="115">
        <f t="shared" si="1"/>
        <v>46240</v>
      </c>
      <c r="Q143" s="34"/>
      <c r="R143" s="34" t="s">
        <v>528</v>
      </c>
      <c r="S143" s="115">
        <f t="shared" si="2"/>
        <v>46240</v>
      </c>
      <c r="T143" s="34" t="s">
        <v>68</v>
      </c>
      <c r="U143" s="114" t="s">
        <v>513</v>
      </c>
      <c r="V143" s="114" t="s">
        <v>13</v>
      </c>
      <c r="W143" s="34"/>
    </row>
    <row r="144" ht="12.5" spans="1:23">
      <c r="A144" s="117">
        <v>144</v>
      </c>
      <c r="B144" s="37" t="s">
        <v>64</v>
      </c>
      <c r="C144" s="37" t="s">
        <v>529</v>
      </c>
      <c r="D144" s="37" t="s">
        <v>588</v>
      </c>
      <c r="E144" s="37">
        <v>6000053421</v>
      </c>
      <c r="F144" s="37">
        <v>4</v>
      </c>
      <c r="G144" s="37">
        <v>4</v>
      </c>
      <c r="H144" s="37">
        <v>0</v>
      </c>
      <c r="I144" s="69">
        <v>46239</v>
      </c>
      <c r="J144" s="37" t="s">
        <v>501</v>
      </c>
      <c r="K144" s="114" t="s">
        <v>703</v>
      </c>
      <c r="L144" s="114" t="s">
        <v>66</v>
      </c>
      <c r="M144" s="37"/>
      <c r="N144" s="34"/>
      <c r="O144" s="34" t="s">
        <v>528</v>
      </c>
      <c r="P144" s="115">
        <f t="shared" si="1"/>
        <v>46240</v>
      </c>
      <c r="Q144" s="34"/>
      <c r="R144" s="34" t="s">
        <v>528</v>
      </c>
      <c r="S144" s="115">
        <f t="shared" si="2"/>
        <v>46240</v>
      </c>
      <c r="T144" s="34" t="s">
        <v>68</v>
      </c>
      <c r="U144" s="34"/>
      <c r="V144" s="34"/>
      <c r="W144" s="34"/>
    </row>
    <row r="145" ht="12.5" spans="1:23">
      <c r="A145" s="117">
        <v>145</v>
      </c>
      <c r="B145" s="37" t="s">
        <v>64</v>
      </c>
      <c r="C145" s="37" t="s">
        <v>529</v>
      </c>
      <c r="D145" s="37" t="s">
        <v>588</v>
      </c>
      <c r="E145" s="37">
        <v>6000053421</v>
      </c>
      <c r="F145" s="37">
        <v>1</v>
      </c>
      <c r="G145" s="37">
        <v>0</v>
      </c>
      <c r="H145" s="37">
        <v>1</v>
      </c>
      <c r="I145" s="69">
        <v>46239</v>
      </c>
      <c r="J145" s="37" t="s">
        <v>501</v>
      </c>
      <c r="K145" s="114">
        <v>516301480826473</v>
      </c>
      <c r="L145" s="38" t="s">
        <v>704</v>
      </c>
      <c r="M145" s="37"/>
      <c r="N145" s="34"/>
      <c r="O145" s="34" t="s">
        <v>528</v>
      </c>
      <c r="P145" s="115">
        <f t="shared" si="1"/>
        <v>46240</v>
      </c>
      <c r="Q145" s="34"/>
      <c r="R145" s="34" t="s">
        <v>528</v>
      </c>
      <c r="S145" s="115">
        <f t="shared" si="2"/>
        <v>46240</v>
      </c>
      <c r="T145" s="34" t="s">
        <v>68</v>
      </c>
      <c r="U145" s="114" t="s">
        <v>510</v>
      </c>
      <c r="V145" s="114" t="s">
        <v>13</v>
      </c>
      <c r="W145" s="34"/>
    </row>
    <row r="146" ht="12.5" spans="1:23">
      <c r="A146" s="117">
        <v>146</v>
      </c>
      <c r="B146" s="37" t="s">
        <v>64</v>
      </c>
      <c r="C146" s="37" t="s">
        <v>529</v>
      </c>
      <c r="D146" s="37" t="s">
        <v>588</v>
      </c>
      <c r="E146" s="37">
        <v>6000053421</v>
      </c>
      <c r="F146" s="37">
        <v>5</v>
      </c>
      <c r="G146" s="37">
        <v>5</v>
      </c>
      <c r="H146" s="37">
        <v>0</v>
      </c>
      <c r="I146" s="69">
        <v>46239</v>
      </c>
      <c r="J146" s="37" t="s">
        <v>501</v>
      </c>
      <c r="K146" s="114" t="s">
        <v>705</v>
      </c>
      <c r="L146" s="114" t="s">
        <v>66</v>
      </c>
      <c r="M146" s="37"/>
      <c r="N146" s="34"/>
      <c r="O146" s="34" t="s">
        <v>528</v>
      </c>
      <c r="P146" s="115">
        <f t="shared" si="1"/>
        <v>46240</v>
      </c>
      <c r="Q146" s="34"/>
      <c r="R146" s="34" t="s">
        <v>528</v>
      </c>
      <c r="S146" s="115">
        <f t="shared" si="2"/>
        <v>46240</v>
      </c>
      <c r="T146" s="34" t="s">
        <v>68</v>
      </c>
      <c r="U146" s="34"/>
      <c r="V146" s="34"/>
      <c r="W146" s="34"/>
    </row>
    <row r="147" ht="12.5" spans="1:23">
      <c r="A147" s="117">
        <v>148</v>
      </c>
      <c r="B147" s="37" t="s">
        <v>64</v>
      </c>
      <c r="C147" s="37" t="s">
        <v>529</v>
      </c>
      <c r="D147" s="37" t="s">
        <v>588</v>
      </c>
      <c r="E147" s="37">
        <v>6000053421</v>
      </c>
      <c r="F147" s="37">
        <v>1</v>
      </c>
      <c r="G147" s="37">
        <v>0</v>
      </c>
      <c r="H147" s="37">
        <v>1</v>
      </c>
      <c r="I147" s="69">
        <v>46240</v>
      </c>
      <c r="J147" s="37" t="s">
        <v>501</v>
      </c>
      <c r="K147" s="114">
        <v>516301480826479</v>
      </c>
      <c r="L147" s="38" t="s">
        <v>706</v>
      </c>
      <c r="M147" s="37"/>
      <c r="N147" s="34"/>
      <c r="O147" s="34" t="s">
        <v>528</v>
      </c>
      <c r="P147" s="115">
        <f t="shared" si="1"/>
        <v>46241</v>
      </c>
      <c r="Q147" s="34"/>
      <c r="R147" s="34" t="s">
        <v>528</v>
      </c>
      <c r="S147" s="115">
        <f t="shared" si="2"/>
        <v>46241</v>
      </c>
      <c r="T147" s="34" t="s">
        <v>68</v>
      </c>
      <c r="U147" s="114" t="s">
        <v>510</v>
      </c>
      <c r="V147" s="114" t="s">
        <v>13</v>
      </c>
      <c r="W147" s="34"/>
    </row>
    <row r="148" ht="12.5" spans="1:23">
      <c r="A148" s="117">
        <v>149</v>
      </c>
      <c r="B148" s="37" t="s">
        <v>64</v>
      </c>
      <c r="C148" s="37" t="s">
        <v>529</v>
      </c>
      <c r="D148" s="37" t="s">
        <v>588</v>
      </c>
      <c r="E148" s="37">
        <v>6000053421</v>
      </c>
      <c r="F148" s="37">
        <v>2</v>
      </c>
      <c r="G148" s="37">
        <v>2</v>
      </c>
      <c r="H148" s="37">
        <v>0</v>
      </c>
      <c r="I148" s="69">
        <v>46240</v>
      </c>
      <c r="J148" s="37" t="s">
        <v>501</v>
      </c>
      <c r="K148" s="114" t="s">
        <v>707</v>
      </c>
      <c r="L148" s="114" t="s">
        <v>66</v>
      </c>
      <c r="M148" s="37"/>
      <c r="N148" s="34"/>
      <c r="O148" s="34" t="s">
        <v>528</v>
      </c>
      <c r="P148" s="115">
        <f t="shared" si="1"/>
        <v>46241</v>
      </c>
      <c r="Q148" s="34"/>
      <c r="R148" s="34" t="s">
        <v>528</v>
      </c>
      <c r="S148" s="115">
        <f t="shared" si="2"/>
        <v>46241</v>
      </c>
      <c r="T148" s="34" t="s">
        <v>68</v>
      </c>
      <c r="U148" s="34"/>
      <c r="V148" s="34"/>
      <c r="W148" s="34"/>
    </row>
    <row r="149" ht="12.5" spans="1:23">
      <c r="A149" s="117">
        <v>150</v>
      </c>
      <c r="B149" s="37" t="s">
        <v>64</v>
      </c>
      <c r="C149" s="37" t="s">
        <v>529</v>
      </c>
      <c r="D149" s="37" t="s">
        <v>588</v>
      </c>
      <c r="E149" s="37">
        <v>6000053421</v>
      </c>
      <c r="F149" s="37">
        <v>1</v>
      </c>
      <c r="G149" s="37">
        <v>0</v>
      </c>
      <c r="H149" s="37">
        <v>1</v>
      </c>
      <c r="I149" s="69">
        <v>46240</v>
      </c>
      <c r="J149" s="37" t="s">
        <v>501</v>
      </c>
      <c r="K149" s="114">
        <v>516301480826482</v>
      </c>
      <c r="L149" s="38" t="s">
        <v>708</v>
      </c>
      <c r="M149" s="37"/>
      <c r="N149" s="34"/>
      <c r="O149" s="34" t="s">
        <v>528</v>
      </c>
      <c r="P149" s="115">
        <f t="shared" si="1"/>
        <v>46241</v>
      </c>
      <c r="Q149" s="34"/>
      <c r="R149" s="34" t="s">
        <v>528</v>
      </c>
      <c r="S149" s="115">
        <f t="shared" si="2"/>
        <v>46241</v>
      </c>
      <c r="T149" s="34" t="s">
        <v>68</v>
      </c>
      <c r="U149" s="114" t="s">
        <v>547</v>
      </c>
      <c r="V149" s="114" t="s">
        <v>13</v>
      </c>
      <c r="W149" s="34"/>
    </row>
    <row r="150" ht="12.5" spans="1:23">
      <c r="A150" s="117">
        <v>151</v>
      </c>
      <c r="B150" s="37" t="s">
        <v>64</v>
      </c>
      <c r="C150" s="37" t="s">
        <v>529</v>
      </c>
      <c r="D150" s="37" t="s">
        <v>588</v>
      </c>
      <c r="E150" s="37">
        <v>6000053421</v>
      </c>
      <c r="F150" s="37">
        <v>1</v>
      </c>
      <c r="G150" s="37">
        <v>1</v>
      </c>
      <c r="H150" s="37">
        <v>0</v>
      </c>
      <c r="I150" s="69">
        <v>46240</v>
      </c>
      <c r="J150" s="37" t="s">
        <v>501</v>
      </c>
      <c r="K150" s="114">
        <v>516301480826483</v>
      </c>
      <c r="L150" s="114" t="s">
        <v>66</v>
      </c>
      <c r="M150" s="37"/>
      <c r="N150" s="34"/>
      <c r="O150" s="34" t="s">
        <v>528</v>
      </c>
      <c r="P150" s="115">
        <f t="shared" si="1"/>
        <v>46241</v>
      </c>
      <c r="Q150" s="34"/>
      <c r="R150" s="34" t="s">
        <v>528</v>
      </c>
      <c r="S150" s="115">
        <f t="shared" si="2"/>
        <v>46241</v>
      </c>
      <c r="T150" s="34" t="s">
        <v>68</v>
      </c>
      <c r="U150" s="34"/>
      <c r="V150" s="34"/>
      <c r="W150" s="34"/>
    </row>
    <row r="151" ht="12.5" spans="1:23">
      <c r="A151" s="117">
        <v>152</v>
      </c>
      <c r="B151" s="37" t="s">
        <v>64</v>
      </c>
      <c r="C151" s="37" t="s">
        <v>529</v>
      </c>
      <c r="D151" s="37" t="s">
        <v>588</v>
      </c>
      <c r="E151" s="37">
        <v>6000053421</v>
      </c>
      <c r="F151" s="37">
        <v>1</v>
      </c>
      <c r="G151" s="37">
        <v>0</v>
      </c>
      <c r="H151" s="37">
        <v>1</v>
      </c>
      <c r="I151" s="69">
        <v>46240</v>
      </c>
      <c r="J151" s="37" t="s">
        <v>501</v>
      </c>
      <c r="K151" s="114">
        <v>516301480826484</v>
      </c>
      <c r="L151" s="38" t="s">
        <v>709</v>
      </c>
      <c r="M151" s="37"/>
      <c r="N151" s="34"/>
      <c r="O151" s="34" t="s">
        <v>528</v>
      </c>
      <c r="P151" s="115">
        <f t="shared" si="1"/>
        <v>46241</v>
      </c>
      <c r="Q151" s="34"/>
      <c r="R151" s="34" t="s">
        <v>528</v>
      </c>
      <c r="S151" s="115">
        <f t="shared" si="2"/>
        <v>46241</v>
      </c>
      <c r="T151" s="34" t="s">
        <v>68</v>
      </c>
      <c r="U151" s="174" t="s">
        <v>511</v>
      </c>
      <c r="V151" s="174" t="s">
        <v>13</v>
      </c>
      <c r="W151" s="34"/>
    </row>
    <row r="152" ht="12.5" spans="1:23">
      <c r="A152" s="117">
        <v>153</v>
      </c>
      <c r="B152" s="37" t="s">
        <v>64</v>
      </c>
      <c r="C152" s="37" t="s">
        <v>529</v>
      </c>
      <c r="D152" s="37" t="s">
        <v>588</v>
      </c>
      <c r="E152" s="37">
        <v>6000053421</v>
      </c>
      <c r="F152" s="37">
        <v>4</v>
      </c>
      <c r="G152" s="37">
        <v>4</v>
      </c>
      <c r="H152" s="37">
        <v>0</v>
      </c>
      <c r="I152" s="69">
        <v>46240</v>
      </c>
      <c r="J152" s="37" t="s">
        <v>501</v>
      </c>
      <c r="K152" s="114" t="s">
        <v>710</v>
      </c>
      <c r="L152" s="114" t="s">
        <v>66</v>
      </c>
      <c r="M152" s="37"/>
      <c r="N152" s="34"/>
      <c r="O152" s="34" t="s">
        <v>528</v>
      </c>
      <c r="P152" s="115">
        <f t="shared" si="1"/>
        <v>46241</v>
      </c>
      <c r="Q152" s="34"/>
      <c r="R152" s="34" t="s">
        <v>528</v>
      </c>
      <c r="S152" s="115">
        <f t="shared" si="2"/>
        <v>46241</v>
      </c>
      <c r="T152" s="34" t="s">
        <v>68</v>
      </c>
      <c r="U152" s="34"/>
      <c r="V152" s="34"/>
      <c r="W152" s="34"/>
    </row>
    <row r="153" ht="12.5" spans="1:23">
      <c r="A153" s="117">
        <v>154</v>
      </c>
      <c r="B153" s="37" t="s">
        <v>64</v>
      </c>
      <c r="C153" s="37" t="s">
        <v>529</v>
      </c>
      <c r="D153" s="37" t="s">
        <v>588</v>
      </c>
      <c r="E153" s="37">
        <v>6000053421</v>
      </c>
      <c r="F153" s="37">
        <v>1</v>
      </c>
      <c r="G153" s="37">
        <v>0</v>
      </c>
      <c r="H153" s="37">
        <v>1</v>
      </c>
      <c r="I153" s="69">
        <v>46240</v>
      </c>
      <c r="J153" s="37" t="s">
        <v>501</v>
      </c>
      <c r="K153" s="114">
        <v>516301480826489</v>
      </c>
      <c r="L153" s="38" t="s">
        <v>711</v>
      </c>
      <c r="M153" s="37"/>
      <c r="N153" s="34"/>
      <c r="O153" s="34" t="s">
        <v>528</v>
      </c>
      <c r="P153" s="115">
        <f t="shared" si="1"/>
        <v>46241</v>
      </c>
      <c r="Q153" s="34"/>
      <c r="R153" s="34" t="s">
        <v>528</v>
      </c>
      <c r="S153" s="115">
        <f t="shared" si="2"/>
        <v>46241</v>
      </c>
      <c r="T153" s="34" t="s">
        <v>68</v>
      </c>
      <c r="U153" s="114" t="s">
        <v>516</v>
      </c>
      <c r="V153" s="114" t="s">
        <v>13</v>
      </c>
      <c r="W153" s="34"/>
    </row>
    <row r="154" ht="12.5" spans="1:23">
      <c r="A154" s="117">
        <v>155</v>
      </c>
      <c r="B154" s="37" t="s">
        <v>64</v>
      </c>
      <c r="C154" s="37" t="s">
        <v>685</v>
      </c>
      <c r="D154" s="37" t="s">
        <v>588</v>
      </c>
      <c r="E154" s="37">
        <v>6000053421</v>
      </c>
      <c r="F154" s="72">
        <v>4</v>
      </c>
      <c r="G154" s="37">
        <v>4</v>
      </c>
      <c r="H154" s="37">
        <v>0</v>
      </c>
      <c r="I154" s="69">
        <v>46240</v>
      </c>
      <c r="J154" s="37" t="s">
        <v>501</v>
      </c>
      <c r="K154" s="114" t="s">
        <v>712</v>
      </c>
      <c r="L154" s="38" t="s">
        <v>66</v>
      </c>
      <c r="M154" s="37"/>
      <c r="N154" s="34"/>
      <c r="O154" s="34" t="s">
        <v>528</v>
      </c>
      <c r="P154" s="115">
        <f t="shared" si="1"/>
        <v>46241</v>
      </c>
      <c r="Q154" s="34"/>
      <c r="R154" s="34" t="s">
        <v>528</v>
      </c>
      <c r="S154" s="115">
        <f t="shared" si="2"/>
        <v>46241</v>
      </c>
      <c r="T154" s="34"/>
      <c r="U154" s="34"/>
      <c r="V154" s="34"/>
      <c r="W154" s="34"/>
    </row>
    <row r="155" ht="12.5" spans="1:23">
      <c r="A155" s="117">
        <v>156</v>
      </c>
      <c r="B155" s="37" t="s">
        <v>64</v>
      </c>
      <c r="C155" s="37" t="s">
        <v>557</v>
      </c>
      <c r="D155" s="37" t="s">
        <v>570</v>
      </c>
      <c r="E155" s="37">
        <v>6000053421</v>
      </c>
      <c r="F155" s="37">
        <v>16</v>
      </c>
      <c r="G155" s="37">
        <v>16</v>
      </c>
      <c r="H155" s="37">
        <v>0</v>
      </c>
      <c r="I155" s="69">
        <v>46242</v>
      </c>
      <c r="J155" s="37" t="s">
        <v>501</v>
      </c>
      <c r="K155" s="114" t="s">
        <v>713</v>
      </c>
      <c r="L155" s="114" t="s">
        <v>66</v>
      </c>
      <c r="M155" s="37"/>
      <c r="N155" s="34"/>
      <c r="O155" s="34" t="s">
        <v>528</v>
      </c>
      <c r="P155" s="115">
        <f t="shared" si="1"/>
        <v>46243</v>
      </c>
      <c r="Q155" s="34"/>
      <c r="R155" s="34" t="s">
        <v>528</v>
      </c>
      <c r="S155" s="115">
        <f t="shared" si="2"/>
        <v>46243</v>
      </c>
      <c r="T155" s="34" t="s">
        <v>68</v>
      </c>
      <c r="U155" s="34"/>
      <c r="V155" s="34"/>
      <c r="W155" s="34"/>
    </row>
    <row r="156" ht="12.5" spans="1:23">
      <c r="A156" s="117">
        <v>157</v>
      </c>
      <c r="B156" s="37" t="s">
        <v>64</v>
      </c>
      <c r="C156" s="37" t="s">
        <v>529</v>
      </c>
      <c r="D156" s="37" t="s">
        <v>588</v>
      </c>
      <c r="E156" s="37">
        <v>6000053421</v>
      </c>
      <c r="F156" s="37">
        <v>3</v>
      </c>
      <c r="G156" s="37">
        <v>3</v>
      </c>
      <c r="H156" s="37">
        <v>0</v>
      </c>
      <c r="I156" s="69">
        <v>46244</v>
      </c>
      <c r="J156" s="37" t="s">
        <v>501</v>
      </c>
      <c r="K156" s="114" t="s">
        <v>714</v>
      </c>
      <c r="L156" s="114" t="s">
        <v>66</v>
      </c>
      <c r="M156" s="37"/>
      <c r="N156" s="34"/>
      <c r="O156" s="34" t="s">
        <v>528</v>
      </c>
      <c r="P156" s="115">
        <f t="shared" si="1"/>
        <v>46245</v>
      </c>
      <c r="Q156" s="34"/>
      <c r="R156" s="34" t="s">
        <v>528</v>
      </c>
      <c r="S156" s="115">
        <f t="shared" si="2"/>
        <v>46245</v>
      </c>
      <c r="T156" s="34" t="s">
        <v>68</v>
      </c>
      <c r="U156" s="34"/>
      <c r="V156" s="34"/>
      <c r="W156" s="34"/>
    </row>
    <row r="157" ht="12.5" spans="1:23">
      <c r="A157" s="117">
        <v>158</v>
      </c>
      <c r="B157" s="37" t="s">
        <v>64</v>
      </c>
      <c r="C157" s="37" t="s">
        <v>529</v>
      </c>
      <c r="D157" s="37" t="s">
        <v>588</v>
      </c>
      <c r="E157" s="37">
        <v>6000053421</v>
      </c>
      <c r="F157" s="37">
        <v>1</v>
      </c>
      <c r="G157" s="37">
        <v>0</v>
      </c>
      <c r="H157" s="37">
        <v>1</v>
      </c>
      <c r="I157" s="69">
        <v>46244</v>
      </c>
      <c r="J157" s="37" t="s">
        <v>501</v>
      </c>
      <c r="K157" s="114">
        <v>516301480826513</v>
      </c>
      <c r="L157" s="38" t="s">
        <v>715</v>
      </c>
      <c r="M157" s="37"/>
      <c r="N157" s="34"/>
      <c r="O157" s="34" t="s">
        <v>528</v>
      </c>
      <c r="P157" s="115">
        <f t="shared" si="1"/>
        <v>46245</v>
      </c>
      <c r="Q157" s="34"/>
      <c r="R157" s="34" t="s">
        <v>528</v>
      </c>
      <c r="S157" s="115">
        <f t="shared" si="2"/>
        <v>46245</v>
      </c>
      <c r="T157" s="34" t="s">
        <v>68</v>
      </c>
      <c r="U157" s="114" t="s">
        <v>547</v>
      </c>
      <c r="V157" s="114" t="s">
        <v>13</v>
      </c>
      <c r="W157" s="34"/>
    </row>
    <row r="158" ht="12.5" spans="1:23">
      <c r="A158" s="117">
        <v>159</v>
      </c>
      <c r="B158" s="37" t="s">
        <v>64</v>
      </c>
      <c r="C158" s="37" t="s">
        <v>529</v>
      </c>
      <c r="D158" s="37" t="s">
        <v>588</v>
      </c>
      <c r="E158" s="37">
        <v>6000053421</v>
      </c>
      <c r="F158" s="37">
        <v>6</v>
      </c>
      <c r="G158" s="37">
        <v>6</v>
      </c>
      <c r="H158" s="37">
        <v>0</v>
      </c>
      <c r="I158" s="69">
        <v>46244</v>
      </c>
      <c r="J158" s="37" t="s">
        <v>501</v>
      </c>
      <c r="K158" s="114" t="s">
        <v>716</v>
      </c>
      <c r="L158" s="114" t="s">
        <v>66</v>
      </c>
      <c r="M158" s="37"/>
      <c r="N158" s="34"/>
      <c r="O158" s="34" t="s">
        <v>528</v>
      </c>
      <c r="P158" s="115">
        <f t="shared" si="1"/>
        <v>46245</v>
      </c>
      <c r="Q158" s="174"/>
      <c r="R158" s="174" t="s">
        <v>528</v>
      </c>
      <c r="S158" s="115">
        <f t="shared" si="2"/>
        <v>46245</v>
      </c>
      <c r="T158" s="34" t="s">
        <v>68</v>
      </c>
      <c r="U158" s="34"/>
      <c r="V158" s="34"/>
      <c r="W158" s="34"/>
    </row>
    <row r="159" ht="12.5" spans="1:23">
      <c r="A159" s="117">
        <v>160</v>
      </c>
      <c r="B159" s="37" t="s">
        <v>64</v>
      </c>
      <c r="C159" s="37" t="s">
        <v>529</v>
      </c>
      <c r="D159" s="37" t="s">
        <v>588</v>
      </c>
      <c r="E159" s="37">
        <v>6000053421</v>
      </c>
      <c r="F159" s="37">
        <v>1</v>
      </c>
      <c r="G159" s="37">
        <v>0</v>
      </c>
      <c r="H159" s="37">
        <v>1</v>
      </c>
      <c r="I159" s="69">
        <v>46244</v>
      </c>
      <c r="J159" s="37" t="s">
        <v>501</v>
      </c>
      <c r="K159" s="114">
        <v>516301480826520</v>
      </c>
      <c r="L159" s="38" t="s">
        <v>717</v>
      </c>
      <c r="M159" s="37"/>
      <c r="N159" s="34"/>
      <c r="O159" s="34" t="s">
        <v>528</v>
      </c>
      <c r="P159" s="115">
        <f t="shared" si="1"/>
        <v>46245</v>
      </c>
      <c r="Q159" s="34"/>
      <c r="R159" s="34" t="s">
        <v>528</v>
      </c>
      <c r="S159" s="115">
        <f t="shared" si="2"/>
        <v>46245</v>
      </c>
      <c r="T159" s="34" t="s">
        <v>68</v>
      </c>
      <c r="U159" s="114" t="s">
        <v>547</v>
      </c>
      <c r="V159" s="114" t="s">
        <v>13</v>
      </c>
      <c r="W159" s="34"/>
    </row>
    <row r="160" ht="12.5" spans="1:23">
      <c r="A160" s="117">
        <v>161</v>
      </c>
      <c r="B160" s="37" t="s">
        <v>64</v>
      </c>
      <c r="C160" s="37" t="s">
        <v>529</v>
      </c>
      <c r="D160" s="37" t="s">
        <v>588</v>
      </c>
      <c r="E160" s="37">
        <v>6000053421</v>
      </c>
      <c r="F160" s="37">
        <v>5</v>
      </c>
      <c r="G160" s="37">
        <v>5</v>
      </c>
      <c r="H160" s="37">
        <v>0</v>
      </c>
      <c r="I160" s="69">
        <v>46244</v>
      </c>
      <c r="J160" s="37" t="s">
        <v>501</v>
      </c>
      <c r="K160" s="114" t="s">
        <v>718</v>
      </c>
      <c r="L160" s="38" t="s">
        <v>66</v>
      </c>
      <c r="M160" s="37"/>
      <c r="N160" s="34"/>
      <c r="O160" s="34" t="s">
        <v>528</v>
      </c>
      <c r="P160" s="115">
        <f t="shared" si="1"/>
        <v>46245</v>
      </c>
      <c r="Q160" s="34"/>
      <c r="R160" s="34" t="s">
        <v>528</v>
      </c>
      <c r="S160" s="115">
        <f t="shared" si="2"/>
        <v>46245</v>
      </c>
      <c r="T160" s="34"/>
      <c r="U160" s="34"/>
      <c r="V160" s="34"/>
      <c r="W160" s="34"/>
    </row>
    <row r="161" ht="12.5" spans="1:23">
      <c r="A161" s="117">
        <v>162</v>
      </c>
      <c r="B161" s="37" t="s">
        <v>64</v>
      </c>
      <c r="C161" s="37" t="s">
        <v>529</v>
      </c>
      <c r="D161" s="37" t="s">
        <v>690</v>
      </c>
      <c r="E161" s="37">
        <v>6000053421</v>
      </c>
      <c r="F161" s="37">
        <v>16</v>
      </c>
      <c r="G161" s="37">
        <v>16</v>
      </c>
      <c r="H161" s="37">
        <v>0</v>
      </c>
      <c r="I161" s="69">
        <v>46246</v>
      </c>
      <c r="J161" s="37" t="s">
        <v>501</v>
      </c>
      <c r="K161" s="114" t="s">
        <v>719</v>
      </c>
      <c r="L161" s="114" t="s">
        <v>66</v>
      </c>
      <c r="M161" s="37"/>
      <c r="N161" s="34"/>
      <c r="O161" s="34" t="s">
        <v>528</v>
      </c>
      <c r="P161" s="115">
        <f t="shared" si="1"/>
        <v>46247</v>
      </c>
      <c r="Q161" s="34"/>
      <c r="R161" s="34" t="s">
        <v>528</v>
      </c>
      <c r="S161" s="115">
        <f t="shared" si="2"/>
        <v>46247</v>
      </c>
      <c r="T161" s="34" t="s">
        <v>68</v>
      </c>
      <c r="U161" s="34"/>
      <c r="V161" s="34"/>
      <c r="W161" s="34"/>
    </row>
    <row r="162" ht="12.5" spans="1:23">
      <c r="A162" s="117">
        <v>163</v>
      </c>
      <c r="B162" s="37" t="s">
        <v>64</v>
      </c>
      <c r="C162" s="37" t="s">
        <v>529</v>
      </c>
      <c r="D162" s="37" t="s">
        <v>690</v>
      </c>
      <c r="E162" s="37">
        <v>6000053421</v>
      </c>
      <c r="F162" s="37">
        <v>7</v>
      </c>
      <c r="G162" s="37">
        <v>7</v>
      </c>
      <c r="H162" s="37">
        <v>0</v>
      </c>
      <c r="I162" s="69">
        <v>46248</v>
      </c>
      <c r="J162" s="37" t="s">
        <v>501</v>
      </c>
      <c r="K162" s="114" t="s">
        <v>720</v>
      </c>
      <c r="L162" s="114" t="s">
        <v>66</v>
      </c>
      <c r="M162" s="37"/>
      <c r="N162" s="34"/>
      <c r="O162" s="34" t="s">
        <v>528</v>
      </c>
      <c r="P162" s="115">
        <f t="shared" si="1"/>
        <v>46249</v>
      </c>
      <c r="Q162" s="34"/>
      <c r="R162" s="34" t="s">
        <v>528</v>
      </c>
      <c r="S162" s="115">
        <f t="shared" si="2"/>
        <v>46249</v>
      </c>
      <c r="T162" s="34"/>
      <c r="U162" s="34"/>
      <c r="V162" s="34"/>
      <c r="W162" s="34"/>
    </row>
    <row r="163" ht="12.5" spans="1:23">
      <c r="A163" s="117">
        <v>164</v>
      </c>
      <c r="B163" s="37" t="s">
        <v>64</v>
      </c>
      <c r="C163" s="37" t="s">
        <v>529</v>
      </c>
      <c r="D163" s="37" t="s">
        <v>538</v>
      </c>
      <c r="E163" s="37">
        <v>6000053421</v>
      </c>
      <c r="F163" s="37">
        <v>3</v>
      </c>
      <c r="G163" s="37">
        <v>3</v>
      </c>
      <c r="H163" s="37">
        <v>0</v>
      </c>
      <c r="I163" s="69">
        <v>46248</v>
      </c>
      <c r="J163" s="37" t="s">
        <v>501</v>
      </c>
      <c r="K163" s="114" t="s">
        <v>721</v>
      </c>
      <c r="L163" s="114" t="s">
        <v>66</v>
      </c>
      <c r="M163" s="37"/>
      <c r="N163" s="34"/>
      <c r="O163" s="34" t="s">
        <v>528</v>
      </c>
      <c r="P163" s="115">
        <f t="shared" si="1"/>
        <v>46249</v>
      </c>
      <c r="Q163" s="34"/>
      <c r="R163" s="34" t="s">
        <v>528</v>
      </c>
      <c r="S163" s="115">
        <f t="shared" si="2"/>
        <v>46249</v>
      </c>
      <c r="T163" s="34" t="s">
        <v>68</v>
      </c>
      <c r="U163" s="34"/>
      <c r="V163" s="34"/>
      <c r="W163" s="34"/>
    </row>
    <row r="164" ht="12.5" spans="1:23">
      <c r="A164" s="117">
        <v>165</v>
      </c>
      <c r="B164" s="37" t="s">
        <v>64</v>
      </c>
      <c r="C164" s="37" t="s">
        <v>722</v>
      </c>
      <c r="D164" s="37" t="s">
        <v>588</v>
      </c>
      <c r="E164" s="37">
        <v>6000053421</v>
      </c>
      <c r="F164" s="37">
        <v>16</v>
      </c>
      <c r="G164" s="37">
        <v>16</v>
      </c>
      <c r="H164" s="37">
        <v>0</v>
      </c>
      <c r="I164" s="69">
        <v>46252</v>
      </c>
      <c r="J164" s="37" t="s">
        <v>501</v>
      </c>
      <c r="K164" s="114" t="s">
        <v>723</v>
      </c>
      <c r="L164" s="114" t="s">
        <v>66</v>
      </c>
      <c r="M164" s="37"/>
      <c r="N164" s="34"/>
      <c r="O164" s="34" t="s">
        <v>528</v>
      </c>
      <c r="P164" s="115">
        <f t="shared" si="1"/>
        <v>46253</v>
      </c>
      <c r="Q164" s="34"/>
      <c r="R164" s="34" t="s">
        <v>528</v>
      </c>
      <c r="S164" s="115">
        <f t="shared" si="2"/>
        <v>46253</v>
      </c>
      <c r="T164" s="34" t="s">
        <v>68</v>
      </c>
      <c r="U164" s="34"/>
      <c r="V164" s="34"/>
      <c r="W164" s="34"/>
    </row>
    <row r="165" ht="12.5" spans="1:23">
      <c r="A165" s="117">
        <v>166</v>
      </c>
      <c r="B165" s="37" t="s">
        <v>64</v>
      </c>
      <c r="C165" s="37" t="s">
        <v>724</v>
      </c>
      <c r="D165" s="37" t="s">
        <v>588</v>
      </c>
      <c r="E165" s="37">
        <v>6000053421</v>
      </c>
      <c r="F165" s="37">
        <v>16</v>
      </c>
      <c r="G165" s="37">
        <v>16</v>
      </c>
      <c r="H165" s="37">
        <v>0</v>
      </c>
      <c r="I165" s="69">
        <v>46254</v>
      </c>
      <c r="J165" s="37" t="s">
        <v>501</v>
      </c>
      <c r="K165" s="114" t="s">
        <v>725</v>
      </c>
      <c r="L165" s="114" t="s">
        <v>66</v>
      </c>
      <c r="M165" s="37"/>
      <c r="N165" s="34"/>
      <c r="O165" s="34" t="s">
        <v>528</v>
      </c>
      <c r="P165" s="115">
        <f t="shared" si="1"/>
        <v>46255</v>
      </c>
      <c r="Q165" s="34"/>
      <c r="R165" s="34" t="s">
        <v>528</v>
      </c>
      <c r="S165" s="115">
        <f t="shared" si="2"/>
        <v>46255</v>
      </c>
      <c r="T165" s="34" t="s">
        <v>68</v>
      </c>
      <c r="U165" s="34"/>
      <c r="V165" s="34"/>
      <c r="W165" s="34"/>
    </row>
    <row r="166" ht="12.5" spans="1:23">
      <c r="A166" s="117">
        <v>167</v>
      </c>
      <c r="B166" s="37" t="s">
        <v>64</v>
      </c>
      <c r="C166" s="37" t="s">
        <v>529</v>
      </c>
      <c r="D166" s="37" t="s">
        <v>538</v>
      </c>
      <c r="E166" s="37">
        <v>6000053421</v>
      </c>
      <c r="F166" s="37">
        <v>7</v>
      </c>
      <c r="G166" s="37">
        <v>7</v>
      </c>
      <c r="H166" s="37">
        <v>0</v>
      </c>
      <c r="I166" s="69">
        <v>46259</v>
      </c>
      <c r="J166" s="37" t="s">
        <v>501</v>
      </c>
      <c r="K166" s="114" t="s">
        <v>726</v>
      </c>
      <c r="L166" s="114" t="s">
        <v>66</v>
      </c>
      <c r="M166" s="37"/>
      <c r="N166" s="34"/>
      <c r="O166" s="34" t="s">
        <v>528</v>
      </c>
      <c r="P166" s="115">
        <f t="shared" si="1"/>
        <v>46260</v>
      </c>
      <c r="Q166" s="34"/>
      <c r="R166" s="34" t="s">
        <v>528</v>
      </c>
      <c r="S166" s="115">
        <f t="shared" si="2"/>
        <v>46260</v>
      </c>
      <c r="T166" s="34" t="s">
        <v>68</v>
      </c>
      <c r="U166" s="34"/>
      <c r="V166" s="34"/>
      <c r="W166" s="34"/>
    </row>
    <row r="167" ht="12.5" spans="1:23">
      <c r="A167" s="117">
        <v>168</v>
      </c>
      <c r="B167" s="37" t="s">
        <v>64</v>
      </c>
      <c r="C167" s="37" t="s">
        <v>529</v>
      </c>
      <c r="D167" s="37" t="s">
        <v>558</v>
      </c>
      <c r="E167" s="37">
        <v>6000053421</v>
      </c>
      <c r="F167" s="37">
        <v>13</v>
      </c>
      <c r="G167" s="37">
        <v>13</v>
      </c>
      <c r="H167" s="37">
        <v>0</v>
      </c>
      <c r="I167" s="69">
        <v>46260</v>
      </c>
      <c r="J167" s="37" t="s">
        <v>501</v>
      </c>
      <c r="K167" s="114" t="s">
        <v>727</v>
      </c>
      <c r="L167" s="114" t="s">
        <v>66</v>
      </c>
      <c r="M167" s="37"/>
      <c r="N167" s="34"/>
      <c r="O167" s="34" t="s">
        <v>528</v>
      </c>
      <c r="P167" s="115">
        <f t="shared" si="1"/>
        <v>46261</v>
      </c>
      <c r="Q167" s="34"/>
      <c r="R167" s="34" t="s">
        <v>528</v>
      </c>
      <c r="S167" s="115">
        <f t="shared" si="2"/>
        <v>46261</v>
      </c>
      <c r="T167" s="34" t="s">
        <v>68</v>
      </c>
      <c r="U167" s="34"/>
      <c r="V167" s="34"/>
      <c r="W167" s="34"/>
    </row>
    <row r="168" ht="12.5" spans="1:23">
      <c r="A168" s="117">
        <v>169</v>
      </c>
      <c r="B168" s="37" t="s">
        <v>64</v>
      </c>
      <c r="C168" s="37" t="s">
        <v>529</v>
      </c>
      <c r="D168" s="37" t="s">
        <v>560</v>
      </c>
      <c r="E168" s="37">
        <v>6000053421</v>
      </c>
      <c r="F168" s="37">
        <v>7</v>
      </c>
      <c r="G168" s="37">
        <v>7</v>
      </c>
      <c r="H168" s="37">
        <v>0</v>
      </c>
      <c r="I168" s="69">
        <v>46261</v>
      </c>
      <c r="J168" s="37" t="s">
        <v>501</v>
      </c>
      <c r="K168" s="114" t="s">
        <v>728</v>
      </c>
      <c r="L168" s="114" t="s">
        <v>66</v>
      </c>
      <c r="M168" s="34"/>
      <c r="N168" s="34"/>
      <c r="O168" s="34" t="s">
        <v>528</v>
      </c>
      <c r="P168" s="115">
        <f t="shared" si="1"/>
        <v>46262</v>
      </c>
      <c r="Q168" s="34"/>
      <c r="R168" s="34" t="s">
        <v>528</v>
      </c>
      <c r="S168" s="115">
        <f t="shared" si="2"/>
        <v>46262</v>
      </c>
      <c r="T168" s="34" t="s">
        <v>68</v>
      </c>
      <c r="U168" s="34"/>
      <c r="V168" s="34"/>
      <c r="W168" s="34"/>
    </row>
    <row r="169" ht="12.5" spans="1:23">
      <c r="A169" s="117">
        <v>170</v>
      </c>
      <c r="B169" s="37" t="s">
        <v>64</v>
      </c>
      <c r="C169" s="37" t="s">
        <v>529</v>
      </c>
      <c r="D169" s="37" t="s">
        <v>687</v>
      </c>
      <c r="E169" s="37">
        <v>6000053421</v>
      </c>
      <c r="F169" s="37">
        <v>13</v>
      </c>
      <c r="G169" s="37">
        <v>13</v>
      </c>
      <c r="H169" s="37">
        <v>0</v>
      </c>
      <c r="I169" s="69">
        <v>46261</v>
      </c>
      <c r="J169" s="37" t="s">
        <v>501</v>
      </c>
      <c r="K169" s="114" t="s">
        <v>729</v>
      </c>
      <c r="L169" s="114" t="s">
        <v>66</v>
      </c>
      <c r="M169" s="34"/>
      <c r="N169" s="34"/>
      <c r="O169" s="34" t="s">
        <v>528</v>
      </c>
      <c r="P169" s="115">
        <f t="shared" si="1"/>
        <v>46262</v>
      </c>
      <c r="Q169" s="34"/>
      <c r="R169" s="34" t="s">
        <v>528</v>
      </c>
      <c r="S169" s="115">
        <f t="shared" si="2"/>
        <v>46262</v>
      </c>
      <c r="T169" s="34" t="s">
        <v>68</v>
      </c>
      <c r="U169" s="34"/>
      <c r="V169" s="34"/>
      <c r="W169" s="34"/>
    </row>
    <row r="170" ht="12.5" spans="1:23">
      <c r="A170" s="117">
        <v>171</v>
      </c>
      <c r="B170" s="37" t="s">
        <v>64</v>
      </c>
      <c r="C170" s="37" t="s">
        <v>529</v>
      </c>
      <c r="D170" s="37" t="s">
        <v>570</v>
      </c>
      <c r="E170" s="37">
        <v>6000053421</v>
      </c>
      <c r="F170" s="37">
        <v>1</v>
      </c>
      <c r="G170" s="37">
        <v>1</v>
      </c>
      <c r="H170" s="37">
        <v>0</v>
      </c>
      <c r="I170" s="69">
        <v>46264</v>
      </c>
      <c r="J170" s="37" t="s">
        <v>501</v>
      </c>
      <c r="K170" s="114">
        <v>516301480826624</v>
      </c>
      <c r="L170" s="114" t="s">
        <v>66</v>
      </c>
      <c r="M170" s="34"/>
      <c r="N170" s="34"/>
      <c r="O170" s="34" t="s">
        <v>528</v>
      </c>
      <c r="P170" s="115">
        <f t="shared" si="1"/>
        <v>46265</v>
      </c>
      <c r="Q170" s="34"/>
      <c r="R170" s="34" t="s">
        <v>528</v>
      </c>
      <c r="S170" s="115">
        <f t="shared" si="2"/>
        <v>46265</v>
      </c>
      <c r="T170" s="34" t="s">
        <v>68</v>
      </c>
      <c r="U170" s="34"/>
      <c r="V170" s="34"/>
      <c r="W170" s="34"/>
    </row>
    <row r="171" ht="12.5" spans="1:23">
      <c r="A171" s="117">
        <v>172</v>
      </c>
      <c r="B171" s="37" t="s">
        <v>64</v>
      </c>
      <c r="C171" s="37" t="s">
        <v>529</v>
      </c>
      <c r="D171" s="37" t="s">
        <v>570</v>
      </c>
      <c r="E171" s="37">
        <v>6000053421</v>
      </c>
      <c r="F171" s="37">
        <v>1</v>
      </c>
      <c r="G171" s="37">
        <v>0</v>
      </c>
      <c r="H171" s="37">
        <v>1</v>
      </c>
      <c r="I171" s="69">
        <v>46264</v>
      </c>
      <c r="J171" s="37" t="s">
        <v>501</v>
      </c>
      <c r="K171" s="114">
        <v>516301480826625</v>
      </c>
      <c r="L171" s="114" t="s">
        <v>730</v>
      </c>
      <c r="M171" s="34"/>
      <c r="N171" s="34"/>
      <c r="O171" s="34" t="s">
        <v>528</v>
      </c>
      <c r="P171" s="115">
        <f t="shared" si="1"/>
        <v>46265</v>
      </c>
      <c r="Q171" s="34"/>
      <c r="R171" s="34" t="s">
        <v>528</v>
      </c>
      <c r="S171" s="115">
        <f t="shared" si="2"/>
        <v>46265</v>
      </c>
      <c r="T171" s="34" t="s">
        <v>68</v>
      </c>
      <c r="U171" s="114" t="s">
        <v>547</v>
      </c>
      <c r="V171" s="114" t="s">
        <v>13</v>
      </c>
      <c r="W171" s="34"/>
    </row>
    <row r="172" ht="12.5" spans="1:23">
      <c r="A172" s="117">
        <v>173</v>
      </c>
      <c r="B172" s="37" t="s">
        <v>64</v>
      </c>
      <c r="C172" s="37" t="s">
        <v>529</v>
      </c>
      <c r="D172" s="37" t="s">
        <v>570</v>
      </c>
      <c r="E172" s="37">
        <v>6000053421</v>
      </c>
      <c r="F172" s="37">
        <v>1</v>
      </c>
      <c r="G172" s="37">
        <v>0</v>
      </c>
      <c r="H172" s="37">
        <v>1</v>
      </c>
      <c r="I172" s="69">
        <v>46264</v>
      </c>
      <c r="J172" s="37" t="s">
        <v>501</v>
      </c>
      <c r="K172" s="114">
        <v>516301480826626</v>
      </c>
      <c r="L172" s="114" t="s">
        <v>731</v>
      </c>
      <c r="M172" s="34"/>
      <c r="N172" s="34"/>
      <c r="O172" s="34" t="s">
        <v>528</v>
      </c>
      <c r="P172" s="115">
        <f t="shared" si="1"/>
        <v>46265</v>
      </c>
      <c r="Q172" s="34"/>
      <c r="R172" s="34" t="s">
        <v>528</v>
      </c>
      <c r="S172" s="115">
        <f t="shared" si="2"/>
        <v>46265</v>
      </c>
      <c r="T172" s="34" t="s">
        <v>68</v>
      </c>
      <c r="U172" s="114" t="s">
        <v>510</v>
      </c>
      <c r="V172" s="114" t="s">
        <v>13</v>
      </c>
      <c r="W172" s="34"/>
    </row>
    <row r="173" ht="12.5" spans="1:23">
      <c r="A173" s="117">
        <v>174</v>
      </c>
      <c r="B173" s="37" t="s">
        <v>64</v>
      </c>
      <c r="C173" s="37" t="s">
        <v>529</v>
      </c>
      <c r="D173" s="37" t="s">
        <v>570</v>
      </c>
      <c r="E173" s="37">
        <v>6000053421</v>
      </c>
      <c r="F173" s="37">
        <v>12</v>
      </c>
      <c r="G173" s="37">
        <v>12</v>
      </c>
      <c r="H173" s="37">
        <v>0</v>
      </c>
      <c r="I173" s="69">
        <v>46264</v>
      </c>
      <c r="J173" s="37" t="s">
        <v>501</v>
      </c>
      <c r="K173" s="114" t="s">
        <v>732</v>
      </c>
      <c r="L173" s="114" t="s">
        <v>66</v>
      </c>
      <c r="M173" s="34"/>
      <c r="N173" s="34"/>
      <c r="O173" s="34" t="s">
        <v>528</v>
      </c>
      <c r="P173" s="115">
        <f t="shared" si="1"/>
        <v>46265</v>
      </c>
      <c r="Q173" s="34"/>
      <c r="R173" s="34" t="s">
        <v>528</v>
      </c>
      <c r="S173" s="115">
        <f t="shared" si="2"/>
        <v>46265</v>
      </c>
      <c r="T173" s="34" t="s">
        <v>68</v>
      </c>
      <c r="U173" s="34"/>
      <c r="V173" s="34"/>
      <c r="W173" s="34"/>
    </row>
    <row r="174" ht="12.5" spans="1:23">
      <c r="A174" s="117">
        <v>175</v>
      </c>
      <c r="B174" s="37" t="s">
        <v>64</v>
      </c>
      <c r="C174" s="37" t="s">
        <v>656</v>
      </c>
      <c r="D174" s="37" t="s">
        <v>733</v>
      </c>
      <c r="E174" s="37">
        <v>6000053421</v>
      </c>
      <c r="F174" s="37">
        <v>8</v>
      </c>
      <c r="G174" s="37">
        <v>8</v>
      </c>
      <c r="H174" s="37">
        <v>0</v>
      </c>
      <c r="I174" s="69">
        <v>46265</v>
      </c>
      <c r="J174" s="37" t="s">
        <v>501</v>
      </c>
      <c r="K174" s="114" t="s">
        <v>734</v>
      </c>
      <c r="L174" s="114" t="s">
        <v>66</v>
      </c>
      <c r="M174" s="34"/>
      <c r="N174" s="34"/>
      <c r="O174" s="34" t="s">
        <v>528</v>
      </c>
      <c r="P174" s="115">
        <f t="shared" si="1"/>
        <v>46266</v>
      </c>
      <c r="Q174" s="34"/>
      <c r="R174" s="34" t="s">
        <v>528</v>
      </c>
      <c r="S174" s="115">
        <f t="shared" si="2"/>
        <v>46266</v>
      </c>
      <c r="T174" s="34" t="s">
        <v>68</v>
      </c>
      <c r="U174" s="34"/>
      <c r="V174" s="34"/>
      <c r="W174" s="34"/>
    </row>
    <row r="175" ht="14.5" spans="1:23">
      <c r="A175" s="117">
        <v>176</v>
      </c>
      <c r="B175" s="37" t="s">
        <v>64</v>
      </c>
      <c r="C175" s="37" t="s">
        <v>529</v>
      </c>
      <c r="D175" s="37" t="s">
        <v>733</v>
      </c>
      <c r="E175" s="37">
        <v>6000053421</v>
      </c>
      <c r="F175" s="24">
        <v>1</v>
      </c>
      <c r="G175" s="37">
        <v>0</v>
      </c>
      <c r="H175" s="37">
        <v>1</v>
      </c>
      <c r="I175" s="69">
        <v>46266</v>
      </c>
      <c r="J175" s="37" t="s">
        <v>501</v>
      </c>
      <c r="K175" s="114">
        <v>516301480826647</v>
      </c>
      <c r="L175" s="114" t="s">
        <v>735</v>
      </c>
      <c r="M175" s="34" t="s">
        <v>594</v>
      </c>
      <c r="N175" s="34" t="s">
        <v>595</v>
      </c>
      <c r="O175" s="34" t="s">
        <v>528</v>
      </c>
      <c r="P175" s="115">
        <f t="shared" si="1"/>
        <v>46267</v>
      </c>
      <c r="Q175" s="34" t="s">
        <v>596</v>
      </c>
      <c r="R175" s="34" t="s">
        <v>528</v>
      </c>
      <c r="S175" s="115">
        <f t="shared" si="2"/>
        <v>46267</v>
      </c>
      <c r="T175" s="34" t="s">
        <v>68</v>
      </c>
      <c r="U175" s="114" t="s">
        <v>547</v>
      </c>
      <c r="V175" s="114" t="s">
        <v>13</v>
      </c>
      <c r="W175" s="34"/>
    </row>
    <row r="176" ht="14.5" spans="1:23">
      <c r="A176" s="117">
        <v>177</v>
      </c>
      <c r="B176" s="37" t="s">
        <v>64</v>
      </c>
      <c r="C176" s="37" t="s">
        <v>529</v>
      </c>
      <c r="D176" s="37" t="s">
        <v>733</v>
      </c>
      <c r="E176" s="37">
        <v>6000053421</v>
      </c>
      <c r="F176" s="24">
        <v>1</v>
      </c>
      <c r="G176" s="37">
        <v>0</v>
      </c>
      <c r="H176" s="37">
        <v>1</v>
      </c>
      <c r="I176" s="69">
        <v>46266</v>
      </c>
      <c r="J176" s="37" t="s">
        <v>501</v>
      </c>
      <c r="K176" s="114">
        <v>516301480826648</v>
      </c>
      <c r="L176" s="114" t="s">
        <v>735</v>
      </c>
      <c r="M176" s="34" t="s">
        <v>594</v>
      </c>
      <c r="N176" s="34" t="s">
        <v>595</v>
      </c>
      <c r="O176" s="34" t="s">
        <v>528</v>
      </c>
      <c r="P176" s="115">
        <f t="shared" si="1"/>
        <v>46267</v>
      </c>
      <c r="Q176" s="34" t="s">
        <v>596</v>
      </c>
      <c r="R176" s="34" t="s">
        <v>528</v>
      </c>
      <c r="S176" s="115">
        <f t="shared" si="2"/>
        <v>46267</v>
      </c>
      <c r="T176" s="34" t="s">
        <v>68</v>
      </c>
      <c r="U176" s="114" t="s">
        <v>547</v>
      </c>
      <c r="V176" s="114" t="s">
        <v>13</v>
      </c>
      <c r="W176" s="34"/>
    </row>
    <row r="177" ht="14.5" spans="1:23">
      <c r="A177" s="117">
        <v>178</v>
      </c>
      <c r="B177" s="37" t="s">
        <v>64</v>
      </c>
      <c r="C177" s="37" t="s">
        <v>529</v>
      </c>
      <c r="D177" s="37" t="s">
        <v>733</v>
      </c>
      <c r="E177" s="37">
        <v>6000053421</v>
      </c>
      <c r="F177" s="24">
        <v>1</v>
      </c>
      <c r="G177" s="37">
        <v>1</v>
      </c>
      <c r="H177" s="37">
        <v>0</v>
      </c>
      <c r="I177" s="69">
        <v>46266</v>
      </c>
      <c r="J177" s="37" t="s">
        <v>501</v>
      </c>
      <c r="K177" s="114">
        <v>516301480826649</v>
      </c>
      <c r="L177" s="114" t="s">
        <v>66</v>
      </c>
      <c r="M177" s="34"/>
      <c r="N177" s="34"/>
      <c r="O177" s="34" t="s">
        <v>528</v>
      </c>
      <c r="P177" s="115">
        <f t="shared" si="1"/>
        <v>46267</v>
      </c>
      <c r="Q177" s="34"/>
      <c r="R177" s="34"/>
      <c r="S177" s="115">
        <f t="shared" si="2"/>
        <v>46267</v>
      </c>
      <c r="T177" s="34" t="s">
        <v>68</v>
      </c>
      <c r="U177" s="34"/>
      <c r="V177" s="34"/>
      <c r="W177" s="34"/>
    </row>
    <row r="178" ht="14.5" spans="1:23">
      <c r="A178" s="117">
        <v>179</v>
      </c>
      <c r="B178" s="37" t="s">
        <v>64</v>
      </c>
      <c r="C178" s="37" t="s">
        <v>529</v>
      </c>
      <c r="D178" s="37" t="s">
        <v>733</v>
      </c>
      <c r="E178" s="37">
        <v>6000053421</v>
      </c>
      <c r="F178" s="24">
        <v>1</v>
      </c>
      <c r="G178" s="37">
        <v>0</v>
      </c>
      <c r="H178" s="37">
        <v>1</v>
      </c>
      <c r="I178" s="69">
        <v>46266</v>
      </c>
      <c r="J178" s="37" t="s">
        <v>501</v>
      </c>
      <c r="K178" s="114">
        <v>516301480826650</v>
      </c>
      <c r="L178" s="114" t="s">
        <v>735</v>
      </c>
      <c r="M178" s="34" t="s">
        <v>594</v>
      </c>
      <c r="N178" s="34" t="s">
        <v>595</v>
      </c>
      <c r="O178" s="34" t="s">
        <v>528</v>
      </c>
      <c r="P178" s="115">
        <f t="shared" si="1"/>
        <v>46267</v>
      </c>
      <c r="Q178" s="34" t="s">
        <v>596</v>
      </c>
      <c r="R178" s="34" t="s">
        <v>528</v>
      </c>
      <c r="S178" s="115">
        <f t="shared" si="2"/>
        <v>46267</v>
      </c>
      <c r="T178" s="34" t="s">
        <v>68</v>
      </c>
      <c r="U178" s="114" t="s">
        <v>547</v>
      </c>
      <c r="V178" s="114" t="s">
        <v>13</v>
      </c>
      <c r="W178" s="34"/>
    </row>
    <row r="179" ht="14.5" spans="1:23">
      <c r="A179" s="117">
        <v>180</v>
      </c>
      <c r="B179" s="37" t="s">
        <v>64</v>
      </c>
      <c r="C179" s="37" t="s">
        <v>529</v>
      </c>
      <c r="D179" s="37" t="s">
        <v>733</v>
      </c>
      <c r="E179" s="37">
        <v>6000053421</v>
      </c>
      <c r="F179" s="24">
        <v>2</v>
      </c>
      <c r="G179" s="37">
        <v>2</v>
      </c>
      <c r="H179" s="37">
        <v>0</v>
      </c>
      <c r="I179" s="69">
        <v>46266</v>
      </c>
      <c r="J179" s="37" t="s">
        <v>501</v>
      </c>
      <c r="K179" s="114" t="s">
        <v>736</v>
      </c>
      <c r="L179" s="114" t="s">
        <v>66</v>
      </c>
      <c r="M179" s="34"/>
      <c r="N179" s="34"/>
      <c r="O179" s="34" t="s">
        <v>528</v>
      </c>
      <c r="P179" s="115">
        <f t="shared" si="1"/>
        <v>46267</v>
      </c>
      <c r="Q179" s="34"/>
      <c r="R179" s="34" t="s">
        <v>528</v>
      </c>
      <c r="S179" s="115">
        <f t="shared" si="2"/>
        <v>46267</v>
      </c>
      <c r="T179" s="34" t="s">
        <v>68</v>
      </c>
      <c r="U179" s="34"/>
      <c r="V179" s="34"/>
      <c r="W179" s="34"/>
    </row>
    <row r="180" ht="14.5" spans="1:23">
      <c r="A180" s="117">
        <v>181</v>
      </c>
      <c r="B180" s="37" t="s">
        <v>64</v>
      </c>
      <c r="C180" s="37" t="s">
        <v>529</v>
      </c>
      <c r="D180" s="37" t="s">
        <v>733</v>
      </c>
      <c r="E180" s="37">
        <v>6000053421</v>
      </c>
      <c r="F180" s="24">
        <v>1</v>
      </c>
      <c r="G180" s="37">
        <v>0</v>
      </c>
      <c r="H180" s="37">
        <v>1</v>
      </c>
      <c r="I180" s="69">
        <v>46266</v>
      </c>
      <c r="J180" s="37" t="s">
        <v>501</v>
      </c>
      <c r="K180" s="114">
        <v>516301480826653</v>
      </c>
      <c r="L180" s="114" t="s">
        <v>735</v>
      </c>
      <c r="M180" s="34" t="s">
        <v>594</v>
      </c>
      <c r="N180" s="34" t="s">
        <v>595</v>
      </c>
      <c r="O180" s="34" t="s">
        <v>528</v>
      </c>
      <c r="P180" s="115">
        <f t="shared" si="1"/>
        <v>46267</v>
      </c>
      <c r="Q180" s="34" t="s">
        <v>596</v>
      </c>
      <c r="R180" s="34" t="s">
        <v>528</v>
      </c>
      <c r="S180" s="115">
        <f t="shared" si="2"/>
        <v>46267</v>
      </c>
      <c r="T180" s="34" t="s">
        <v>68</v>
      </c>
      <c r="U180" s="114" t="s">
        <v>547</v>
      </c>
      <c r="V180" s="114" t="s">
        <v>13</v>
      </c>
      <c r="W180" s="34"/>
    </row>
    <row r="181" ht="14.5" spans="1:23">
      <c r="A181" s="117">
        <v>182</v>
      </c>
      <c r="B181" s="37" t="s">
        <v>64</v>
      </c>
      <c r="C181" s="37" t="s">
        <v>529</v>
      </c>
      <c r="D181" s="37" t="s">
        <v>733</v>
      </c>
      <c r="E181" s="37">
        <v>6000053421</v>
      </c>
      <c r="F181" s="24">
        <v>5</v>
      </c>
      <c r="G181" s="37">
        <v>5</v>
      </c>
      <c r="H181" s="37">
        <v>0</v>
      </c>
      <c r="I181" s="69">
        <v>46266</v>
      </c>
      <c r="J181" s="37" t="s">
        <v>501</v>
      </c>
      <c r="K181" s="114" t="s">
        <v>737</v>
      </c>
      <c r="L181" s="114" t="s">
        <v>66</v>
      </c>
      <c r="M181" s="34"/>
      <c r="N181" s="34"/>
      <c r="O181" s="34" t="s">
        <v>528</v>
      </c>
      <c r="P181" s="115">
        <f t="shared" si="1"/>
        <v>46267</v>
      </c>
      <c r="Q181" s="34"/>
      <c r="R181" s="34" t="s">
        <v>528</v>
      </c>
      <c r="S181" s="115">
        <f t="shared" si="2"/>
        <v>46267</v>
      </c>
      <c r="T181" s="34" t="s">
        <v>68</v>
      </c>
      <c r="U181" s="34"/>
      <c r="V181" s="34"/>
      <c r="W181" s="34"/>
    </row>
    <row r="182" ht="14.5" spans="1:23">
      <c r="A182" s="117">
        <v>183</v>
      </c>
      <c r="B182" s="37" t="s">
        <v>64</v>
      </c>
      <c r="C182" s="24" t="s">
        <v>685</v>
      </c>
      <c r="D182" s="37" t="s">
        <v>570</v>
      </c>
      <c r="E182" s="37">
        <v>6000053421</v>
      </c>
      <c r="F182" s="24">
        <v>11</v>
      </c>
      <c r="G182" s="37">
        <v>11</v>
      </c>
      <c r="H182" s="37">
        <v>0</v>
      </c>
      <c r="I182" s="69">
        <v>46267</v>
      </c>
      <c r="J182" s="37" t="s">
        <v>501</v>
      </c>
      <c r="K182" s="114" t="s">
        <v>738</v>
      </c>
      <c r="L182" s="114" t="s">
        <v>66</v>
      </c>
      <c r="M182" s="34"/>
      <c r="N182" s="34"/>
      <c r="O182" s="34" t="s">
        <v>528</v>
      </c>
      <c r="P182" s="115">
        <f t="shared" si="1"/>
        <v>46268</v>
      </c>
      <c r="Q182" s="34"/>
      <c r="R182" s="34" t="s">
        <v>528</v>
      </c>
      <c r="S182" s="115">
        <f t="shared" si="2"/>
        <v>46268</v>
      </c>
      <c r="T182" s="34" t="s">
        <v>68</v>
      </c>
      <c r="U182" s="34"/>
      <c r="V182" s="34"/>
      <c r="W182" s="34"/>
    </row>
    <row r="183" ht="14.5" spans="1:23">
      <c r="A183" s="117">
        <v>184</v>
      </c>
      <c r="B183" s="37" t="s">
        <v>64</v>
      </c>
      <c r="C183" s="24" t="s">
        <v>722</v>
      </c>
      <c r="D183" s="37" t="s">
        <v>570</v>
      </c>
      <c r="E183" s="37">
        <v>6000053421</v>
      </c>
      <c r="F183" s="24">
        <v>16</v>
      </c>
      <c r="G183" s="37">
        <v>16</v>
      </c>
      <c r="H183" s="37">
        <v>0</v>
      </c>
      <c r="I183" s="69">
        <v>46270</v>
      </c>
      <c r="J183" s="37" t="s">
        <v>501</v>
      </c>
      <c r="K183" s="114" t="s">
        <v>739</v>
      </c>
      <c r="L183" s="114" t="s">
        <v>66</v>
      </c>
      <c r="M183" s="34"/>
      <c r="N183" s="34"/>
      <c r="O183" s="34" t="s">
        <v>528</v>
      </c>
      <c r="P183" s="115">
        <f t="shared" si="1"/>
        <v>46271</v>
      </c>
      <c r="Q183" s="34"/>
      <c r="R183" s="34" t="s">
        <v>528</v>
      </c>
      <c r="S183" s="115">
        <f t="shared" si="2"/>
        <v>46271</v>
      </c>
      <c r="T183" s="34" t="s">
        <v>68</v>
      </c>
      <c r="U183" s="34"/>
      <c r="V183" s="34"/>
      <c r="W183" s="34"/>
    </row>
    <row r="184" ht="14.5" spans="1:23">
      <c r="A184" s="117">
        <v>185</v>
      </c>
      <c r="B184" s="37" t="s">
        <v>64</v>
      </c>
      <c r="C184" s="24" t="s">
        <v>722</v>
      </c>
      <c r="D184" s="37" t="s">
        <v>570</v>
      </c>
      <c r="E184" s="37">
        <v>6000053421</v>
      </c>
      <c r="F184" s="24">
        <v>5</v>
      </c>
      <c r="G184" s="37">
        <v>5</v>
      </c>
      <c r="H184" s="37">
        <v>0</v>
      </c>
      <c r="I184" s="69">
        <v>46272</v>
      </c>
      <c r="J184" s="37" t="s">
        <v>501</v>
      </c>
      <c r="K184" s="114" t="s">
        <v>740</v>
      </c>
      <c r="L184" s="114" t="s">
        <v>66</v>
      </c>
      <c r="M184" s="34"/>
      <c r="N184" s="34"/>
      <c r="O184" s="34" t="s">
        <v>528</v>
      </c>
      <c r="P184" s="606">
        <v>46273</v>
      </c>
      <c r="Q184" s="34"/>
      <c r="R184" s="34" t="s">
        <v>528</v>
      </c>
      <c r="S184" s="115">
        <f t="shared" si="2"/>
        <v>46273</v>
      </c>
      <c r="T184" s="34" t="s">
        <v>68</v>
      </c>
      <c r="U184" s="34"/>
      <c r="V184" s="34"/>
      <c r="W184" s="34"/>
    </row>
    <row r="185" ht="14.5" spans="1:23">
      <c r="A185" s="117">
        <v>186</v>
      </c>
      <c r="B185" s="37" t="s">
        <v>64</v>
      </c>
      <c r="C185" s="37" t="s">
        <v>529</v>
      </c>
      <c r="D185" s="37" t="s">
        <v>570</v>
      </c>
      <c r="E185" s="37">
        <v>6000053421</v>
      </c>
      <c r="F185" s="24">
        <v>3</v>
      </c>
      <c r="G185" s="37">
        <v>3</v>
      </c>
      <c r="H185" s="37">
        <v>0</v>
      </c>
      <c r="I185" s="69">
        <v>46273</v>
      </c>
      <c r="J185" s="37" t="s">
        <v>501</v>
      </c>
      <c r="K185" s="114" t="s">
        <v>741</v>
      </c>
      <c r="L185" s="114" t="s">
        <v>66</v>
      </c>
      <c r="M185" s="34"/>
      <c r="N185" s="34"/>
      <c r="O185" s="34" t="s">
        <v>528</v>
      </c>
      <c r="P185" s="606">
        <v>46273</v>
      </c>
      <c r="Q185" s="34"/>
      <c r="R185" s="34" t="s">
        <v>528</v>
      </c>
      <c r="S185" s="115">
        <f t="shared" si="2"/>
        <v>46274</v>
      </c>
      <c r="T185" s="34" t="s">
        <v>68</v>
      </c>
      <c r="U185" s="34"/>
      <c r="V185" s="34"/>
      <c r="W185" s="34"/>
    </row>
    <row r="186" ht="14.5" spans="1:23">
      <c r="A186" s="117">
        <v>187</v>
      </c>
      <c r="B186" s="37" t="s">
        <v>64</v>
      </c>
      <c r="C186" s="24" t="s">
        <v>685</v>
      </c>
      <c r="D186" s="37" t="s">
        <v>570</v>
      </c>
      <c r="E186" s="37">
        <v>6000053421</v>
      </c>
      <c r="F186" s="24">
        <v>1</v>
      </c>
      <c r="G186" s="37">
        <v>0</v>
      </c>
      <c r="H186" s="37">
        <v>1</v>
      </c>
      <c r="I186" s="69">
        <v>46273</v>
      </c>
      <c r="J186" s="37" t="s">
        <v>501</v>
      </c>
      <c r="K186" s="114">
        <v>516301480926694</v>
      </c>
      <c r="L186" s="114" t="s">
        <v>735</v>
      </c>
      <c r="M186" s="34" t="s">
        <v>594</v>
      </c>
      <c r="N186" s="34" t="s">
        <v>595</v>
      </c>
      <c r="O186" s="34" t="s">
        <v>528</v>
      </c>
      <c r="P186" s="115">
        <f t="shared" ref="P186:P267" si="3">I186+1</f>
        <v>46274</v>
      </c>
      <c r="Q186" s="34" t="s">
        <v>596</v>
      </c>
      <c r="R186" s="34" t="s">
        <v>528</v>
      </c>
      <c r="S186" s="115">
        <f t="shared" si="2"/>
        <v>46274</v>
      </c>
      <c r="T186" s="34" t="s">
        <v>68</v>
      </c>
      <c r="U186" s="114" t="s">
        <v>547</v>
      </c>
      <c r="V186" s="114" t="s">
        <v>13</v>
      </c>
      <c r="W186" s="34"/>
    </row>
    <row r="187" ht="14.5" spans="1:23">
      <c r="A187" s="117">
        <v>188</v>
      </c>
      <c r="B187" s="37" t="s">
        <v>64</v>
      </c>
      <c r="C187" s="24" t="s">
        <v>685</v>
      </c>
      <c r="D187" s="37" t="s">
        <v>570</v>
      </c>
      <c r="E187" s="37">
        <v>6000053421</v>
      </c>
      <c r="F187" s="24">
        <v>4</v>
      </c>
      <c r="G187" s="37">
        <v>4</v>
      </c>
      <c r="H187" s="37">
        <v>0</v>
      </c>
      <c r="I187" s="69">
        <v>46273</v>
      </c>
      <c r="J187" s="37" t="s">
        <v>501</v>
      </c>
      <c r="K187" s="114" t="s">
        <v>742</v>
      </c>
      <c r="L187" s="114" t="s">
        <v>66</v>
      </c>
      <c r="M187" s="34"/>
      <c r="N187" s="34"/>
      <c r="O187" s="34" t="s">
        <v>528</v>
      </c>
      <c r="P187" s="115">
        <f t="shared" si="3"/>
        <v>46274</v>
      </c>
      <c r="Q187" s="34"/>
      <c r="R187" s="34" t="s">
        <v>528</v>
      </c>
      <c r="S187" s="115">
        <f t="shared" si="2"/>
        <v>46274</v>
      </c>
      <c r="T187" s="34" t="s">
        <v>68</v>
      </c>
      <c r="U187" s="34"/>
      <c r="V187" s="34"/>
      <c r="W187" s="34"/>
    </row>
    <row r="188" ht="14.5" spans="1:23">
      <c r="A188" s="117">
        <v>189</v>
      </c>
      <c r="B188" s="37" t="s">
        <v>64</v>
      </c>
      <c r="C188" s="24" t="s">
        <v>685</v>
      </c>
      <c r="D188" s="37" t="s">
        <v>570</v>
      </c>
      <c r="E188" s="37">
        <v>6000053421</v>
      </c>
      <c r="F188" s="24">
        <v>1</v>
      </c>
      <c r="G188" s="37">
        <v>0</v>
      </c>
      <c r="H188" s="37">
        <v>1</v>
      </c>
      <c r="I188" s="69">
        <v>46273</v>
      </c>
      <c r="J188" s="37" t="s">
        <v>501</v>
      </c>
      <c r="K188" s="114">
        <v>516301480926699</v>
      </c>
      <c r="L188" s="114" t="s">
        <v>735</v>
      </c>
      <c r="M188" s="34" t="s">
        <v>594</v>
      </c>
      <c r="N188" s="34" t="s">
        <v>595</v>
      </c>
      <c r="O188" s="34" t="s">
        <v>528</v>
      </c>
      <c r="P188" s="115">
        <f t="shared" si="3"/>
        <v>46274</v>
      </c>
      <c r="Q188" s="34" t="s">
        <v>596</v>
      </c>
      <c r="R188" s="34" t="s">
        <v>528</v>
      </c>
      <c r="S188" s="115">
        <f t="shared" si="2"/>
        <v>46274</v>
      </c>
      <c r="T188" s="34" t="s">
        <v>68</v>
      </c>
      <c r="U188" s="114" t="s">
        <v>547</v>
      </c>
      <c r="V188" s="114" t="s">
        <v>13</v>
      </c>
      <c r="W188" s="34"/>
    </row>
    <row r="189" ht="14.5" spans="1:23">
      <c r="A189" s="117">
        <v>190</v>
      </c>
      <c r="B189" s="37" t="s">
        <v>64</v>
      </c>
      <c r="C189" s="24" t="s">
        <v>685</v>
      </c>
      <c r="D189" s="37" t="s">
        <v>570</v>
      </c>
      <c r="E189" s="37">
        <v>6000053421</v>
      </c>
      <c r="F189" s="24">
        <v>1</v>
      </c>
      <c r="G189" s="37">
        <v>1</v>
      </c>
      <c r="H189" s="37">
        <v>0</v>
      </c>
      <c r="I189" s="69">
        <v>46273</v>
      </c>
      <c r="J189" s="37" t="s">
        <v>501</v>
      </c>
      <c r="K189" s="114">
        <v>516301480926700</v>
      </c>
      <c r="L189" s="114" t="s">
        <v>66</v>
      </c>
      <c r="M189" s="34"/>
      <c r="N189" s="34"/>
      <c r="O189" s="34" t="s">
        <v>528</v>
      </c>
      <c r="P189" s="115">
        <f t="shared" si="3"/>
        <v>46274</v>
      </c>
      <c r="Q189" s="34"/>
      <c r="R189" s="34" t="s">
        <v>528</v>
      </c>
      <c r="S189" s="115">
        <f t="shared" si="2"/>
        <v>46274</v>
      </c>
      <c r="T189" s="34" t="s">
        <v>68</v>
      </c>
      <c r="U189" s="34"/>
      <c r="V189" s="34"/>
      <c r="W189" s="34"/>
    </row>
    <row r="190" ht="14.5" spans="1:23">
      <c r="A190" s="117">
        <v>191</v>
      </c>
      <c r="B190" s="37" t="s">
        <v>64</v>
      </c>
      <c r="C190" s="24" t="s">
        <v>685</v>
      </c>
      <c r="D190" s="37" t="s">
        <v>570</v>
      </c>
      <c r="E190" s="37">
        <v>6000053421</v>
      </c>
      <c r="F190" s="24">
        <v>1</v>
      </c>
      <c r="G190" s="37">
        <v>1</v>
      </c>
      <c r="H190" s="37">
        <v>0</v>
      </c>
      <c r="I190" s="69">
        <v>46273</v>
      </c>
      <c r="J190" s="37" t="s">
        <v>501</v>
      </c>
      <c r="K190" s="114">
        <v>516301480926701</v>
      </c>
      <c r="L190" s="114" t="s">
        <v>66</v>
      </c>
      <c r="M190" s="34"/>
      <c r="N190" s="34"/>
      <c r="O190" s="34" t="s">
        <v>528</v>
      </c>
      <c r="P190" s="115">
        <f t="shared" si="3"/>
        <v>46274</v>
      </c>
      <c r="Q190" s="34"/>
      <c r="R190" s="34" t="s">
        <v>528</v>
      </c>
      <c r="S190" s="115">
        <f t="shared" si="2"/>
        <v>46274</v>
      </c>
      <c r="T190" s="34" t="s">
        <v>68</v>
      </c>
      <c r="U190" s="34"/>
      <c r="V190" s="34"/>
      <c r="W190" s="34"/>
    </row>
    <row r="191" ht="14.5" spans="1:23">
      <c r="A191" s="117">
        <v>192</v>
      </c>
      <c r="B191" s="37" t="s">
        <v>64</v>
      </c>
      <c r="C191" s="37" t="s">
        <v>529</v>
      </c>
      <c r="D191" s="37" t="s">
        <v>570</v>
      </c>
      <c r="E191" s="37">
        <v>6000053421</v>
      </c>
      <c r="F191" s="24">
        <v>2</v>
      </c>
      <c r="G191" s="37">
        <v>2</v>
      </c>
      <c r="H191" s="37">
        <v>0</v>
      </c>
      <c r="I191" s="69">
        <v>46274</v>
      </c>
      <c r="J191" s="37" t="s">
        <v>501</v>
      </c>
      <c r="K191" s="114" t="s">
        <v>743</v>
      </c>
      <c r="L191" s="114" t="s">
        <v>66</v>
      </c>
      <c r="M191" s="34"/>
      <c r="N191" s="34"/>
      <c r="O191" s="34" t="s">
        <v>528</v>
      </c>
      <c r="P191" s="115">
        <f t="shared" si="3"/>
        <v>46275</v>
      </c>
      <c r="Q191" s="34"/>
      <c r="R191" s="34" t="s">
        <v>528</v>
      </c>
      <c r="S191" s="115">
        <f t="shared" si="2"/>
        <v>46275</v>
      </c>
      <c r="T191" s="34" t="s">
        <v>68</v>
      </c>
      <c r="U191" s="34"/>
      <c r="V191" s="34"/>
      <c r="W191" s="34"/>
    </row>
    <row r="192" ht="14.5" spans="1:23">
      <c r="A192" s="117">
        <v>193</v>
      </c>
      <c r="B192" s="37" t="s">
        <v>64</v>
      </c>
      <c r="C192" s="37" t="s">
        <v>529</v>
      </c>
      <c r="D192" s="37" t="s">
        <v>570</v>
      </c>
      <c r="E192" s="37">
        <v>6000053421</v>
      </c>
      <c r="F192" s="24">
        <v>1</v>
      </c>
      <c r="G192" s="37">
        <v>0</v>
      </c>
      <c r="H192" s="37">
        <v>1</v>
      </c>
      <c r="I192" s="69">
        <v>46274</v>
      </c>
      <c r="J192" s="37" t="s">
        <v>501</v>
      </c>
      <c r="K192" s="114">
        <v>516301480926704</v>
      </c>
      <c r="L192" s="607" t="s">
        <v>744</v>
      </c>
      <c r="M192" s="34"/>
      <c r="N192" s="34"/>
      <c r="O192" s="34" t="s">
        <v>528</v>
      </c>
      <c r="P192" s="115">
        <f t="shared" si="3"/>
        <v>46275</v>
      </c>
      <c r="Q192" s="34"/>
      <c r="R192" s="34" t="s">
        <v>528</v>
      </c>
      <c r="S192" s="115">
        <f t="shared" si="2"/>
        <v>46275</v>
      </c>
      <c r="T192" s="34" t="s">
        <v>68</v>
      </c>
      <c r="U192" s="114" t="s">
        <v>547</v>
      </c>
      <c r="V192" s="114" t="s">
        <v>13</v>
      </c>
      <c r="W192" s="34"/>
    </row>
    <row r="193" ht="14.5" spans="1:23">
      <c r="A193" s="117">
        <v>194</v>
      </c>
      <c r="B193" s="37" t="s">
        <v>64</v>
      </c>
      <c r="C193" s="37" t="s">
        <v>529</v>
      </c>
      <c r="D193" s="37" t="s">
        <v>570</v>
      </c>
      <c r="E193" s="37">
        <v>6000053421</v>
      </c>
      <c r="F193" s="24">
        <v>5</v>
      </c>
      <c r="G193" s="37">
        <v>5</v>
      </c>
      <c r="H193" s="37">
        <v>0</v>
      </c>
      <c r="I193" s="69">
        <v>46274</v>
      </c>
      <c r="J193" s="37" t="s">
        <v>501</v>
      </c>
      <c r="K193" s="114" t="s">
        <v>745</v>
      </c>
      <c r="L193" s="114" t="s">
        <v>66</v>
      </c>
      <c r="M193" s="34"/>
      <c r="N193" s="34"/>
      <c r="O193" s="34" t="s">
        <v>528</v>
      </c>
      <c r="P193" s="115">
        <f t="shared" si="3"/>
        <v>46275</v>
      </c>
      <c r="Q193" s="34"/>
      <c r="R193" s="34" t="s">
        <v>528</v>
      </c>
      <c r="S193" s="115">
        <f t="shared" si="2"/>
        <v>46275</v>
      </c>
      <c r="T193" s="34" t="s">
        <v>68</v>
      </c>
      <c r="U193" s="34"/>
      <c r="V193" s="34"/>
      <c r="W193" s="34"/>
    </row>
    <row r="194" ht="14.5" spans="1:23">
      <c r="A194" s="117">
        <v>195</v>
      </c>
      <c r="B194" s="37" t="s">
        <v>64</v>
      </c>
      <c r="C194" s="37" t="s">
        <v>529</v>
      </c>
      <c r="D194" s="37" t="s">
        <v>570</v>
      </c>
      <c r="E194" s="37">
        <v>6000053421</v>
      </c>
      <c r="F194" s="24">
        <v>1</v>
      </c>
      <c r="G194" s="37">
        <v>0</v>
      </c>
      <c r="H194" s="37">
        <v>1</v>
      </c>
      <c r="I194" s="69">
        <v>46274</v>
      </c>
      <c r="J194" s="37" t="s">
        <v>501</v>
      </c>
      <c r="K194" s="114">
        <v>516301480926710</v>
      </c>
      <c r="L194" s="607" t="s">
        <v>746</v>
      </c>
      <c r="M194" s="34"/>
      <c r="N194" s="34"/>
      <c r="O194" s="34" t="s">
        <v>528</v>
      </c>
      <c r="P194" s="115">
        <f t="shared" si="3"/>
        <v>46275</v>
      </c>
      <c r="Q194" s="34"/>
      <c r="R194" s="34" t="s">
        <v>528</v>
      </c>
      <c r="S194" s="115">
        <f t="shared" si="2"/>
        <v>46275</v>
      </c>
      <c r="T194" s="34" t="s">
        <v>68</v>
      </c>
      <c r="U194" s="114" t="s">
        <v>547</v>
      </c>
      <c r="V194" s="114" t="s">
        <v>13</v>
      </c>
      <c r="W194" s="34"/>
    </row>
    <row r="195" ht="14.5" spans="1:23">
      <c r="A195" s="117">
        <v>196</v>
      </c>
      <c r="B195" s="37" t="s">
        <v>64</v>
      </c>
      <c r="C195" s="37" t="s">
        <v>529</v>
      </c>
      <c r="D195" s="37" t="s">
        <v>570</v>
      </c>
      <c r="E195" s="37">
        <v>6000053421</v>
      </c>
      <c r="F195" s="24">
        <v>6</v>
      </c>
      <c r="G195" s="37">
        <v>6</v>
      </c>
      <c r="H195" s="37">
        <v>0</v>
      </c>
      <c r="I195" s="69">
        <v>46274</v>
      </c>
      <c r="J195" s="37" t="s">
        <v>501</v>
      </c>
      <c r="K195" s="114" t="s">
        <v>747</v>
      </c>
      <c r="L195" s="114" t="s">
        <v>66</v>
      </c>
      <c r="M195" s="34"/>
      <c r="N195" s="34"/>
      <c r="O195" s="34" t="s">
        <v>528</v>
      </c>
      <c r="P195" s="115">
        <f t="shared" si="3"/>
        <v>46275</v>
      </c>
      <c r="Q195" s="34"/>
      <c r="R195" s="34" t="s">
        <v>528</v>
      </c>
      <c r="S195" s="115">
        <f t="shared" si="2"/>
        <v>46275</v>
      </c>
      <c r="T195" s="34" t="s">
        <v>68</v>
      </c>
      <c r="U195" s="34"/>
      <c r="V195" s="34"/>
      <c r="W195" s="34"/>
    </row>
    <row r="196" ht="12.5" spans="1:23">
      <c r="A196" s="117">
        <v>197</v>
      </c>
      <c r="B196" s="37" t="s">
        <v>64</v>
      </c>
      <c r="C196" s="117" t="s">
        <v>529</v>
      </c>
      <c r="D196" s="37" t="s">
        <v>748</v>
      </c>
      <c r="E196" s="117">
        <v>6000064696</v>
      </c>
      <c r="F196" s="117">
        <v>1</v>
      </c>
      <c r="G196" s="117">
        <v>1</v>
      </c>
      <c r="H196" s="117">
        <v>0</v>
      </c>
      <c r="I196" s="69">
        <v>46162</v>
      </c>
      <c r="J196" s="37" t="s">
        <v>507</v>
      </c>
      <c r="K196" s="253">
        <v>516336270526001</v>
      </c>
      <c r="L196" s="114" t="s">
        <v>66</v>
      </c>
      <c r="M196" s="34"/>
      <c r="N196" s="34"/>
      <c r="O196" s="34" t="s">
        <v>528</v>
      </c>
      <c r="P196" s="115">
        <f t="shared" si="3"/>
        <v>46163</v>
      </c>
      <c r="Q196" s="34"/>
      <c r="R196" s="34" t="s">
        <v>528</v>
      </c>
      <c r="S196" s="115">
        <f t="shared" si="2"/>
        <v>46163</v>
      </c>
      <c r="T196" s="34" t="s">
        <v>68</v>
      </c>
      <c r="U196" s="34"/>
      <c r="V196" s="34"/>
      <c r="W196" s="34"/>
    </row>
    <row r="197" ht="12.5" spans="1:23">
      <c r="A197" s="117">
        <v>198</v>
      </c>
      <c r="B197" s="37" t="s">
        <v>64</v>
      </c>
      <c r="C197" s="117" t="s">
        <v>529</v>
      </c>
      <c r="D197" s="37" t="s">
        <v>748</v>
      </c>
      <c r="E197" s="117">
        <v>6000064696</v>
      </c>
      <c r="F197" s="117">
        <v>1</v>
      </c>
      <c r="G197" s="117">
        <v>1</v>
      </c>
      <c r="H197" s="117">
        <v>0</v>
      </c>
      <c r="I197" s="69">
        <v>46241</v>
      </c>
      <c r="J197" s="37" t="s">
        <v>507</v>
      </c>
      <c r="K197" s="253">
        <v>516336270726002</v>
      </c>
      <c r="L197" s="114" t="s">
        <v>66</v>
      </c>
      <c r="M197" s="34"/>
      <c r="N197" s="34"/>
      <c r="O197" s="34" t="s">
        <v>528</v>
      </c>
      <c r="P197" s="115">
        <f t="shared" si="3"/>
        <v>46242</v>
      </c>
      <c r="Q197" s="34"/>
      <c r="R197" s="34" t="s">
        <v>528</v>
      </c>
      <c r="S197" s="115">
        <f t="shared" si="2"/>
        <v>46242</v>
      </c>
      <c r="T197" s="34" t="s">
        <v>68</v>
      </c>
      <c r="U197" s="34"/>
      <c r="V197" s="34"/>
      <c r="W197" s="34"/>
    </row>
    <row r="198" ht="12.5" spans="1:23">
      <c r="A198" s="117">
        <v>199</v>
      </c>
      <c r="B198" s="37" t="s">
        <v>64</v>
      </c>
      <c r="C198" s="37" t="s">
        <v>529</v>
      </c>
      <c r="D198" s="37"/>
      <c r="E198" s="37">
        <v>6000052974</v>
      </c>
      <c r="F198" s="117">
        <v>1</v>
      </c>
      <c r="G198" s="117">
        <v>0</v>
      </c>
      <c r="H198" s="117">
        <v>1</v>
      </c>
      <c r="I198" s="69">
        <v>46128</v>
      </c>
      <c r="J198" s="37" t="s">
        <v>506</v>
      </c>
      <c r="K198" s="253">
        <v>516301260426023</v>
      </c>
      <c r="L198" s="114" t="s">
        <v>749</v>
      </c>
      <c r="M198" s="34"/>
      <c r="N198" s="34"/>
      <c r="O198" s="34" t="s">
        <v>528</v>
      </c>
      <c r="P198" s="115">
        <f t="shared" si="3"/>
        <v>46129</v>
      </c>
      <c r="Q198" s="34"/>
      <c r="R198" s="34" t="s">
        <v>528</v>
      </c>
      <c r="S198" s="115">
        <f t="shared" si="2"/>
        <v>46129</v>
      </c>
      <c r="T198" s="34" t="s">
        <v>68</v>
      </c>
      <c r="U198" s="34" t="s">
        <v>514</v>
      </c>
      <c r="V198" s="34" t="s">
        <v>17</v>
      </c>
      <c r="W198" s="34"/>
    </row>
    <row r="199" ht="12.5" spans="1:23">
      <c r="A199" s="117">
        <v>200</v>
      </c>
      <c r="B199" s="37" t="s">
        <v>64</v>
      </c>
      <c r="C199" s="117" t="s">
        <v>529</v>
      </c>
      <c r="D199" s="37"/>
      <c r="E199" s="37">
        <v>6000052974</v>
      </c>
      <c r="F199" s="117">
        <v>2</v>
      </c>
      <c r="G199" s="117">
        <v>2</v>
      </c>
      <c r="H199" s="117">
        <v>0</v>
      </c>
      <c r="I199" s="69">
        <v>46241</v>
      </c>
      <c r="J199" s="37" t="s">
        <v>506</v>
      </c>
      <c r="K199" s="253" t="s">
        <v>750</v>
      </c>
      <c r="L199" s="114" t="s">
        <v>66</v>
      </c>
      <c r="M199" s="34"/>
      <c r="N199" s="34"/>
      <c r="O199" s="34" t="s">
        <v>528</v>
      </c>
      <c r="P199" s="115">
        <f t="shared" si="3"/>
        <v>46242</v>
      </c>
      <c r="Q199" s="34"/>
      <c r="R199" s="34" t="s">
        <v>528</v>
      </c>
      <c r="S199" s="115">
        <f t="shared" si="2"/>
        <v>46242</v>
      </c>
      <c r="T199" s="34" t="s">
        <v>68</v>
      </c>
      <c r="U199" s="34"/>
      <c r="V199" s="34"/>
      <c r="W199" s="34"/>
    </row>
    <row r="200" ht="14.5" spans="1:23">
      <c r="A200" s="117">
        <v>201</v>
      </c>
      <c r="B200" s="37" t="s">
        <v>64</v>
      </c>
      <c r="C200" s="37" t="s">
        <v>529</v>
      </c>
      <c r="D200" s="37"/>
      <c r="E200" s="24">
        <v>6000052974</v>
      </c>
      <c r="F200" s="24">
        <v>1</v>
      </c>
      <c r="G200" s="24">
        <v>1</v>
      </c>
      <c r="H200" s="24">
        <v>0</v>
      </c>
      <c r="I200" s="69">
        <v>46115</v>
      </c>
      <c r="J200" s="37" t="s">
        <v>506</v>
      </c>
      <c r="K200" s="166">
        <v>516301260326011</v>
      </c>
      <c r="L200" s="166" t="s">
        <v>66</v>
      </c>
      <c r="M200" s="34"/>
      <c r="N200" s="34"/>
      <c r="O200" s="34" t="s">
        <v>528</v>
      </c>
      <c r="P200" s="115">
        <f t="shared" si="3"/>
        <v>46116</v>
      </c>
      <c r="Q200" s="34"/>
      <c r="R200" s="34" t="s">
        <v>528</v>
      </c>
      <c r="S200" s="115">
        <f t="shared" si="2"/>
        <v>46116</v>
      </c>
      <c r="T200" s="34" t="s">
        <v>68</v>
      </c>
      <c r="U200" s="34"/>
      <c r="V200" s="34"/>
      <c r="W200" s="34"/>
    </row>
    <row r="201" ht="14.5" spans="1:23">
      <c r="A201" s="117">
        <v>202</v>
      </c>
      <c r="B201" s="37" t="s">
        <v>64</v>
      </c>
      <c r="C201" s="37" t="s">
        <v>529</v>
      </c>
      <c r="D201" s="37"/>
      <c r="E201" s="24">
        <v>6000052974</v>
      </c>
      <c r="F201" s="24">
        <v>1</v>
      </c>
      <c r="G201" s="24">
        <v>0</v>
      </c>
      <c r="H201" s="24">
        <v>1</v>
      </c>
      <c r="I201" s="69">
        <v>46115</v>
      </c>
      <c r="J201" s="37" t="s">
        <v>506</v>
      </c>
      <c r="K201" s="166">
        <v>51630126032612</v>
      </c>
      <c r="L201" s="166" t="s">
        <v>751</v>
      </c>
      <c r="M201" s="34"/>
      <c r="N201" s="34"/>
      <c r="O201" s="34" t="s">
        <v>528</v>
      </c>
      <c r="P201" s="115">
        <f t="shared" si="3"/>
        <v>46116</v>
      </c>
      <c r="Q201" s="34"/>
      <c r="R201" s="34" t="s">
        <v>528</v>
      </c>
      <c r="S201" s="115">
        <f t="shared" si="2"/>
        <v>46116</v>
      </c>
      <c r="T201" s="34" t="s">
        <v>68</v>
      </c>
      <c r="U201" s="174" t="s">
        <v>511</v>
      </c>
      <c r="V201" s="174" t="s">
        <v>13</v>
      </c>
      <c r="W201" s="34"/>
    </row>
    <row r="202" ht="14.5" spans="1:23">
      <c r="A202" s="117">
        <v>203</v>
      </c>
      <c r="B202" s="37" t="s">
        <v>64</v>
      </c>
      <c r="C202" s="37" t="s">
        <v>529</v>
      </c>
      <c r="D202" s="37"/>
      <c r="E202" s="24">
        <v>6000052974</v>
      </c>
      <c r="F202" s="24">
        <v>1</v>
      </c>
      <c r="G202" s="24">
        <v>1</v>
      </c>
      <c r="H202" s="24">
        <v>0</v>
      </c>
      <c r="I202" s="69">
        <v>46116</v>
      </c>
      <c r="J202" s="37" t="s">
        <v>506</v>
      </c>
      <c r="K202" s="166">
        <v>516301260326013</v>
      </c>
      <c r="L202" s="166" t="s">
        <v>66</v>
      </c>
      <c r="M202" s="34"/>
      <c r="N202" s="34"/>
      <c r="O202" s="34" t="s">
        <v>528</v>
      </c>
      <c r="P202" s="115">
        <f t="shared" si="3"/>
        <v>46117</v>
      </c>
      <c r="Q202" s="34"/>
      <c r="R202" s="34" t="s">
        <v>528</v>
      </c>
      <c r="S202" s="115">
        <f t="shared" si="2"/>
        <v>46117</v>
      </c>
      <c r="T202" s="34" t="s">
        <v>68</v>
      </c>
      <c r="U202" s="34"/>
      <c r="V202" s="34"/>
      <c r="W202" s="34"/>
    </row>
    <row r="203" ht="14.5" spans="1:23">
      <c r="A203" s="117">
        <v>204</v>
      </c>
      <c r="B203" s="37" t="s">
        <v>64</v>
      </c>
      <c r="C203" s="37" t="s">
        <v>529</v>
      </c>
      <c r="D203" s="37"/>
      <c r="E203" s="24">
        <v>6000052974</v>
      </c>
      <c r="F203" s="24">
        <v>1</v>
      </c>
      <c r="G203" s="24">
        <v>0</v>
      </c>
      <c r="H203" s="24">
        <v>1</v>
      </c>
      <c r="I203" s="69">
        <v>46116</v>
      </c>
      <c r="J203" s="37" t="s">
        <v>506</v>
      </c>
      <c r="K203" s="166">
        <v>516301260326014</v>
      </c>
      <c r="L203" s="166" t="s">
        <v>751</v>
      </c>
      <c r="M203" s="34"/>
      <c r="N203" s="34"/>
      <c r="O203" s="34" t="s">
        <v>528</v>
      </c>
      <c r="P203" s="115">
        <f t="shared" si="3"/>
        <v>46117</v>
      </c>
      <c r="Q203" s="34"/>
      <c r="R203" s="34" t="s">
        <v>528</v>
      </c>
      <c r="S203" s="115">
        <f t="shared" si="2"/>
        <v>46117</v>
      </c>
      <c r="T203" s="34" t="s">
        <v>68</v>
      </c>
      <c r="U203" s="174" t="s">
        <v>511</v>
      </c>
      <c r="V203" s="174" t="s">
        <v>13</v>
      </c>
      <c r="W203" s="34"/>
    </row>
    <row r="204" ht="14.5" spans="1:23">
      <c r="A204" s="117">
        <v>205</v>
      </c>
      <c r="B204" s="37" t="s">
        <v>64</v>
      </c>
      <c r="C204" s="24" t="s">
        <v>529</v>
      </c>
      <c r="D204" s="37"/>
      <c r="E204" s="24">
        <v>6000052974</v>
      </c>
      <c r="F204" s="24">
        <v>2</v>
      </c>
      <c r="G204" s="24">
        <v>2</v>
      </c>
      <c r="H204" s="24">
        <v>0</v>
      </c>
      <c r="I204" s="69">
        <v>46116</v>
      </c>
      <c r="J204" s="37" t="s">
        <v>506</v>
      </c>
      <c r="K204" s="166" t="s">
        <v>752</v>
      </c>
      <c r="L204" s="166" t="s">
        <v>66</v>
      </c>
      <c r="M204" s="34"/>
      <c r="N204" s="34"/>
      <c r="O204" s="34" t="s">
        <v>528</v>
      </c>
      <c r="P204" s="115">
        <f t="shared" si="3"/>
        <v>46117</v>
      </c>
      <c r="Q204" s="34"/>
      <c r="R204" s="34" t="s">
        <v>528</v>
      </c>
      <c r="S204" s="115">
        <f t="shared" si="2"/>
        <v>46117</v>
      </c>
      <c r="T204" s="34" t="s">
        <v>68</v>
      </c>
      <c r="U204" s="34"/>
      <c r="V204" s="34"/>
      <c r="W204" s="34"/>
    </row>
    <row r="205" ht="14.5" spans="1:23">
      <c r="A205" s="117">
        <v>206</v>
      </c>
      <c r="B205" s="37" t="s">
        <v>64</v>
      </c>
      <c r="C205" s="117" t="s">
        <v>753</v>
      </c>
      <c r="D205" s="37"/>
      <c r="E205" s="24">
        <v>6000052974</v>
      </c>
      <c r="F205" s="117">
        <v>6</v>
      </c>
      <c r="G205" s="117">
        <v>6</v>
      </c>
      <c r="H205" s="117">
        <v>0</v>
      </c>
      <c r="I205" s="69">
        <v>46129</v>
      </c>
      <c r="J205" s="37" t="s">
        <v>506</v>
      </c>
      <c r="K205" s="166" t="s">
        <v>754</v>
      </c>
      <c r="L205" s="253" t="s">
        <v>66</v>
      </c>
      <c r="M205" s="34"/>
      <c r="N205" s="34"/>
      <c r="O205" s="34" t="s">
        <v>528</v>
      </c>
      <c r="P205" s="115">
        <f t="shared" si="3"/>
        <v>46130</v>
      </c>
      <c r="Q205" s="34"/>
      <c r="R205" s="34" t="s">
        <v>528</v>
      </c>
      <c r="S205" s="115">
        <f t="shared" si="2"/>
        <v>46130</v>
      </c>
      <c r="T205" s="34" t="s">
        <v>68</v>
      </c>
      <c r="U205" s="34"/>
      <c r="V205" s="34"/>
      <c r="W205" s="34"/>
    </row>
    <row r="206" ht="14.5" spans="1:23">
      <c r="A206" s="117">
        <v>207</v>
      </c>
      <c r="B206" s="37" t="s">
        <v>64</v>
      </c>
      <c r="C206" s="117" t="s">
        <v>753</v>
      </c>
      <c r="D206" s="37"/>
      <c r="E206" s="24">
        <v>6000052974</v>
      </c>
      <c r="F206" s="117">
        <v>1</v>
      </c>
      <c r="G206" s="117">
        <v>0</v>
      </c>
      <c r="H206" s="117">
        <v>1</v>
      </c>
      <c r="I206" s="69">
        <v>46129</v>
      </c>
      <c r="J206" s="37" t="s">
        <v>506</v>
      </c>
      <c r="K206" s="166">
        <v>516301260426019</v>
      </c>
      <c r="L206" s="253" t="s">
        <v>755</v>
      </c>
      <c r="M206" s="34"/>
      <c r="N206" s="34"/>
      <c r="O206" s="34" t="s">
        <v>528</v>
      </c>
      <c r="P206" s="115">
        <f t="shared" si="3"/>
        <v>46130</v>
      </c>
      <c r="Q206" s="34"/>
      <c r="R206" s="34" t="s">
        <v>528</v>
      </c>
      <c r="S206" s="115">
        <f t="shared" si="2"/>
        <v>46130</v>
      </c>
      <c r="T206" s="34" t="s">
        <v>68</v>
      </c>
      <c r="U206" s="114" t="s">
        <v>547</v>
      </c>
      <c r="V206" s="114" t="s">
        <v>13</v>
      </c>
      <c r="W206" s="34"/>
    </row>
    <row r="207" ht="14.5" spans="1:23">
      <c r="A207" s="117">
        <v>208</v>
      </c>
      <c r="B207" s="37" t="s">
        <v>64</v>
      </c>
      <c r="C207" s="117" t="s">
        <v>753</v>
      </c>
      <c r="D207" s="37"/>
      <c r="E207" s="24">
        <v>6000052974</v>
      </c>
      <c r="F207" s="117">
        <v>1</v>
      </c>
      <c r="G207" s="117">
        <v>1</v>
      </c>
      <c r="H207" s="117">
        <v>0</v>
      </c>
      <c r="I207" s="69">
        <v>46129</v>
      </c>
      <c r="J207" s="37" t="s">
        <v>506</v>
      </c>
      <c r="K207" s="166">
        <v>516301260426020</v>
      </c>
      <c r="L207" s="253" t="s">
        <v>66</v>
      </c>
      <c r="M207" s="34"/>
      <c r="N207" s="34"/>
      <c r="O207" s="34" t="s">
        <v>528</v>
      </c>
      <c r="P207" s="115">
        <f t="shared" si="3"/>
        <v>46130</v>
      </c>
      <c r="Q207" s="34"/>
      <c r="R207" s="34" t="s">
        <v>528</v>
      </c>
      <c r="S207" s="115">
        <f t="shared" si="2"/>
        <v>46130</v>
      </c>
      <c r="T207" s="34" t="s">
        <v>68</v>
      </c>
      <c r="U207" s="34"/>
      <c r="V207" s="34"/>
      <c r="W207" s="34"/>
    </row>
    <row r="208" ht="14.5" spans="1:23">
      <c r="A208" s="117">
        <v>209</v>
      </c>
      <c r="B208" s="37" t="s">
        <v>64</v>
      </c>
      <c r="C208" s="117" t="s">
        <v>753</v>
      </c>
      <c r="D208" s="37"/>
      <c r="E208" s="24">
        <v>6000052974</v>
      </c>
      <c r="F208" s="117">
        <v>1</v>
      </c>
      <c r="G208" s="117">
        <v>0</v>
      </c>
      <c r="H208" s="117">
        <v>1</v>
      </c>
      <c r="I208" s="69">
        <v>46129</v>
      </c>
      <c r="J208" s="37" t="s">
        <v>506</v>
      </c>
      <c r="K208" s="166">
        <v>516301260426021</v>
      </c>
      <c r="L208" s="253" t="s">
        <v>756</v>
      </c>
      <c r="M208" s="34"/>
      <c r="N208" s="34"/>
      <c r="O208" s="34" t="s">
        <v>528</v>
      </c>
      <c r="P208" s="115">
        <f t="shared" si="3"/>
        <v>46130</v>
      </c>
      <c r="Q208" s="174"/>
      <c r="R208" s="174" t="s">
        <v>528</v>
      </c>
      <c r="S208" s="115">
        <f t="shared" si="2"/>
        <v>46130</v>
      </c>
      <c r="T208" s="34" t="s">
        <v>68</v>
      </c>
      <c r="U208" s="114" t="s">
        <v>547</v>
      </c>
      <c r="V208" s="114" t="s">
        <v>13</v>
      </c>
      <c r="W208" s="34"/>
    </row>
    <row r="209" ht="14.5" spans="1:23">
      <c r="A209" s="117">
        <v>210</v>
      </c>
      <c r="B209" s="37" t="s">
        <v>64</v>
      </c>
      <c r="C209" s="117" t="s">
        <v>753</v>
      </c>
      <c r="D209" s="37"/>
      <c r="E209" s="24">
        <v>6000052974</v>
      </c>
      <c r="F209" s="117">
        <v>1</v>
      </c>
      <c r="G209" s="117">
        <v>1</v>
      </c>
      <c r="H209" s="117">
        <v>0</v>
      </c>
      <c r="I209" s="69">
        <v>46129</v>
      </c>
      <c r="J209" s="37" t="s">
        <v>506</v>
      </c>
      <c r="K209" s="166">
        <v>516301260426022</v>
      </c>
      <c r="L209" s="253" t="s">
        <v>66</v>
      </c>
      <c r="M209" s="34"/>
      <c r="N209" s="34"/>
      <c r="O209" s="34" t="s">
        <v>528</v>
      </c>
      <c r="P209" s="115">
        <f t="shared" si="3"/>
        <v>46130</v>
      </c>
      <c r="Q209" s="34"/>
      <c r="R209" s="34" t="s">
        <v>528</v>
      </c>
      <c r="S209" s="115">
        <f t="shared" si="2"/>
        <v>46130</v>
      </c>
      <c r="T209" s="34" t="s">
        <v>68</v>
      </c>
      <c r="U209" s="34"/>
      <c r="V209" s="34"/>
      <c r="W209" s="34"/>
    </row>
    <row r="210" ht="14.5" spans="1:23">
      <c r="A210" s="117">
        <v>211</v>
      </c>
      <c r="B210" s="37" t="s">
        <v>64</v>
      </c>
      <c r="C210" s="24" t="s">
        <v>529</v>
      </c>
      <c r="D210" s="37"/>
      <c r="E210" s="24">
        <v>6000052974</v>
      </c>
      <c r="F210" s="117">
        <v>2</v>
      </c>
      <c r="G210" s="117">
        <v>2</v>
      </c>
      <c r="H210" s="117">
        <v>0</v>
      </c>
      <c r="I210" s="69">
        <v>46241</v>
      </c>
      <c r="J210" s="37" t="s">
        <v>506</v>
      </c>
      <c r="K210" s="166" t="s">
        <v>757</v>
      </c>
      <c r="L210" s="253" t="s">
        <v>66</v>
      </c>
      <c r="M210" s="34"/>
      <c r="N210" s="34"/>
      <c r="O210" s="34" t="s">
        <v>528</v>
      </c>
      <c r="P210" s="115">
        <f t="shared" si="3"/>
        <v>46242</v>
      </c>
      <c r="Q210" s="34"/>
      <c r="R210" s="34" t="s">
        <v>528</v>
      </c>
      <c r="S210" s="115">
        <f t="shared" si="2"/>
        <v>46242</v>
      </c>
      <c r="T210" s="34" t="s">
        <v>68</v>
      </c>
      <c r="U210" s="34"/>
      <c r="V210" s="34"/>
      <c r="W210" s="34"/>
    </row>
    <row r="211" ht="14.5" spans="1:23">
      <c r="A211" s="117">
        <v>212</v>
      </c>
      <c r="B211" s="37" t="s">
        <v>64</v>
      </c>
      <c r="C211" s="24" t="s">
        <v>529</v>
      </c>
      <c r="D211" s="37" t="s">
        <v>748</v>
      </c>
      <c r="E211" s="117">
        <v>6000064902</v>
      </c>
      <c r="F211" s="117">
        <v>1</v>
      </c>
      <c r="G211" s="117">
        <v>1</v>
      </c>
      <c r="H211" s="117">
        <v>0</v>
      </c>
      <c r="I211" s="69">
        <v>46213</v>
      </c>
      <c r="J211" s="37" t="s">
        <v>508</v>
      </c>
      <c r="K211" s="253">
        <v>516323260726001</v>
      </c>
      <c r="L211" s="192" t="s">
        <v>66</v>
      </c>
      <c r="M211" s="34"/>
      <c r="N211" s="34"/>
      <c r="O211" s="34" t="s">
        <v>528</v>
      </c>
      <c r="P211" s="115">
        <f t="shared" si="3"/>
        <v>46214</v>
      </c>
      <c r="Q211" s="34"/>
      <c r="R211" s="34" t="s">
        <v>528</v>
      </c>
      <c r="S211" s="115">
        <f t="shared" si="2"/>
        <v>46214</v>
      </c>
      <c r="T211" s="34" t="s">
        <v>68</v>
      </c>
      <c r="U211" s="34"/>
      <c r="V211" s="34"/>
      <c r="W211" s="34"/>
    </row>
    <row r="212" ht="12.5" spans="1:23">
      <c r="A212" s="117">
        <v>213</v>
      </c>
      <c r="B212" s="37" t="s">
        <v>64</v>
      </c>
      <c r="C212" s="37" t="s">
        <v>529</v>
      </c>
      <c r="D212" s="37" t="s">
        <v>748</v>
      </c>
      <c r="E212" s="117">
        <v>6000064902</v>
      </c>
      <c r="F212" s="117">
        <v>1</v>
      </c>
      <c r="G212" s="117">
        <v>1</v>
      </c>
      <c r="H212" s="117">
        <v>0</v>
      </c>
      <c r="I212" s="69">
        <v>46241</v>
      </c>
      <c r="J212" s="37" t="s">
        <v>508</v>
      </c>
      <c r="K212" s="253">
        <v>516323260826002</v>
      </c>
      <c r="L212" s="253" t="s">
        <v>66</v>
      </c>
      <c r="M212" s="34"/>
      <c r="N212" s="34"/>
      <c r="O212" s="34" t="s">
        <v>528</v>
      </c>
      <c r="P212" s="115">
        <f t="shared" si="3"/>
        <v>46242</v>
      </c>
      <c r="Q212" s="34"/>
      <c r="R212" s="34" t="s">
        <v>528</v>
      </c>
      <c r="S212" s="115">
        <f t="shared" si="2"/>
        <v>46242</v>
      </c>
      <c r="T212" s="34" t="s">
        <v>68</v>
      </c>
      <c r="U212" s="34"/>
      <c r="V212" s="34"/>
      <c r="W212" s="34"/>
    </row>
    <row r="213" ht="12.5" spans="1:23">
      <c r="A213" s="117">
        <v>214</v>
      </c>
      <c r="B213" s="37" t="s">
        <v>64</v>
      </c>
      <c r="C213" s="37" t="s">
        <v>529</v>
      </c>
      <c r="D213" s="37" t="s">
        <v>748</v>
      </c>
      <c r="E213" s="37">
        <v>6000052795</v>
      </c>
      <c r="F213" s="37">
        <v>5</v>
      </c>
      <c r="G213" s="37">
        <v>5</v>
      </c>
      <c r="H213" s="37">
        <v>0</v>
      </c>
      <c r="I213" s="69">
        <v>46147</v>
      </c>
      <c r="J213" s="37" t="s">
        <v>505</v>
      </c>
      <c r="K213" s="114" t="s">
        <v>758</v>
      </c>
      <c r="L213" s="114" t="s">
        <v>66</v>
      </c>
      <c r="M213" s="34"/>
      <c r="N213" s="34"/>
      <c r="O213" s="34" t="s">
        <v>528</v>
      </c>
      <c r="P213" s="115">
        <f t="shared" si="3"/>
        <v>46148</v>
      </c>
      <c r="Q213" s="34"/>
      <c r="R213" s="34" t="s">
        <v>528</v>
      </c>
      <c r="S213" s="115">
        <f t="shared" si="2"/>
        <v>46148</v>
      </c>
      <c r="T213" s="34" t="s">
        <v>68</v>
      </c>
      <c r="U213" s="34"/>
      <c r="V213" s="34"/>
      <c r="W213" s="34"/>
    </row>
    <row r="214" ht="12.5" spans="1:23">
      <c r="A214" s="117">
        <v>215</v>
      </c>
      <c r="B214" s="37" t="s">
        <v>64</v>
      </c>
      <c r="C214" s="37" t="s">
        <v>656</v>
      </c>
      <c r="D214" s="37" t="s">
        <v>748</v>
      </c>
      <c r="E214" s="37">
        <v>6000052795</v>
      </c>
      <c r="F214" s="37">
        <v>5</v>
      </c>
      <c r="G214" s="37">
        <v>5</v>
      </c>
      <c r="H214" s="37">
        <v>0</v>
      </c>
      <c r="I214" s="69">
        <v>46221</v>
      </c>
      <c r="J214" s="37" t="s">
        <v>505</v>
      </c>
      <c r="K214" s="114" t="s">
        <v>759</v>
      </c>
      <c r="L214" s="114" t="s">
        <v>66</v>
      </c>
      <c r="M214" s="34"/>
      <c r="N214" s="34"/>
      <c r="O214" s="34" t="s">
        <v>528</v>
      </c>
      <c r="P214" s="115">
        <f t="shared" si="3"/>
        <v>46222</v>
      </c>
      <c r="Q214" s="34"/>
      <c r="R214" s="34" t="s">
        <v>528</v>
      </c>
      <c r="S214" s="115">
        <f t="shared" si="2"/>
        <v>46222</v>
      </c>
      <c r="T214" s="34" t="s">
        <v>68</v>
      </c>
      <c r="U214" s="34"/>
      <c r="V214" s="34"/>
      <c r="W214" s="34"/>
    </row>
    <row r="215" ht="12.5" spans="1:23">
      <c r="A215" s="117">
        <v>216</v>
      </c>
      <c r="B215" s="37" t="s">
        <v>64</v>
      </c>
      <c r="C215" s="37" t="s">
        <v>656</v>
      </c>
      <c r="D215" s="37" t="s">
        <v>748</v>
      </c>
      <c r="E215" s="37">
        <v>6000052795</v>
      </c>
      <c r="F215" s="37">
        <v>1</v>
      </c>
      <c r="G215" s="37">
        <v>0</v>
      </c>
      <c r="H215" s="37">
        <v>1</v>
      </c>
      <c r="I215" s="69">
        <v>46221</v>
      </c>
      <c r="J215" s="37" t="s">
        <v>505</v>
      </c>
      <c r="K215" s="114">
        <v>516302260726011</v>
      </c>
      <c r="L215" s="114" t="s">
        <v>760</v>
      </c>
      <c r="M215" s="34"/>
      <c r="N215" s="34"/>
      <c r="O215" s="34" t="s">
        <v>528</v>
      </c>
      <c r="P215" s="115">
        <f t="shared" si="3"/>
        <v>46222</v>
      </c>
      <c r="Q215" s="34"/>
      <c r="R215" s="34" t="s">
        <v>528</v>
      </c>
      <c r="S215" s="115">
        <f t="shared" si="2"/>
        <v>46222</v>
      </c>
      <c r="T215" s="34" t="s">
        <v>68</v>
      </c>
      <c r="U215" s="174" t="s">
        <v>511</v>
      </c>
      <c r="V215" s="174" t="s">
        <v>13</v>
      </c>
      <c r="W215" s="34"/>
    </row>
    <row r="216" ht="12.5" spans="1:23">
      <c r="A216" s="117">
        <v>217</v>
      </c>
      <c r="B216" s="37" t="s">
        <v>64</v>
      </c>
      <c r="C216" s="37" t="s">
        <v>656</v>
      </c>
      <c r="D216" s="37" t="s">
        <v>748</v>
      </c>
      <c r="E216" s="37">
        <v>6000052795</v>
      </c>
      <c r="F216" s="37">
        <v>1</v>
      </c>
      <c r="G216" s="37">
        <v>0</v>
      </c>
      <c r="H216" s="37">
        <v>1</v>
      </c>
      <c r="I216" s="69">
        <v>46221</v>
      </c>
      <c r="J216" s="37" t="s">
        <v>505</v>
      </c>
      <c r="K216" s="114">
        <v>516302260726012</v>
      </c>
      <c r="L216" s="114" t="s">
        <v>761</v>
      </c>
      <c r="M216" s="34"/>
      <c r="N216" s="34"/>
      <c r="O216" s="34" t="s">
        <v>528</v>
      </c>
      <c r="P216" s="115">
        <f t="shared" si="3"/>
        <v>46222</v>
      </c>
      <c r="Q216" s="34"/>
      <c r="R216" s="34" t="s">
        <v>528</v>
      </c>
      <c r="S216" s="115">
        <f t="shared" si="2"/>
        <v>46222</v>
      </c>
      <c r="T216" s="34" t="s">
        <v>68</v>
      </c>
      <c r="U216" s="114" t="s">
        <v>510</v>
      </c>
      <c r="V216" s="114" t="s">
        <v>13</v>
      </c>
      <c r="W216" s="34"/>
    </row>
    <row r="217" ht="12.5" spans="1:23">
      <c r="A217" s="117">
        <v>218</v>
      </c>
      <c r="B217" s="37" t="s">
        <v>64</v>
      </c>
      <c r="C217" s="37" t="s">
        <v>656</v>
      </c>
      <c r="D217" s="37" t="s">
        <v>748</v>
      </c>
      <c r="E217" s="37">
        <v>6000052795</v>
      </c>
      <c r="F217" s="37">
        <v>1</v>
      </c>
      <c r="G217" s="37">
        <v>0</v>
      </c>
      <c r="H217" s="37">
        <v>1</v>
      </c>
      <c r="I217" s="69">
        <v>46221</v>
      </c>
      <c r="J217" s="37" t="s">
        <v>505</v>
      </c>
      <c r="K217" s="114">
        <v>516302260726013</v>
      </c>
      <c r="L217" s="114" t="s">
        <v>760</v>
      </c>
      <c r="M217" s="34"/>
      <c r="N217" s="34"/>
      <c r="O217" s="34" t="s">
        <v>528</v>
      </c>
      <c r="P217" s="115">
        <f t="shared" si="3"/>
        <v>46222</v>
      </c>
      <c r="Q217" s="34"/>
      <c r="R217" s="34" t="s">
        <v>528</v>
      </c>
      <c r="S217" s="115">
        <f t="shared" si="2"/>
        <v>46222</v>
      </c>
      <c r="T217" s="34" t="s">
        <v>68</v>
      </c>
      <c r="U217" s="174" t="s">
        <v>511</v>
      </c>
      <c r="V217" s="174" t="s">
        <v>13</v>
      </c>
      <c r="W217" s="34"/>
    </row>
    <row r="218" ht="12.5" spans="1:23">
      <c r="A218" s="117">
        <v>219</v>
      </c>
      <c r="B218" s="37" t="s">
        <v>64</v>
      </c>
      <c r="C218" s="37" t="s">
        <v>656</v>
      </c>
      <c r="D218" s="37" t="s">
        <v>748</v>
      </c>
      <c r="E218" s="37">
        <v>6000052795</v>
      </c>
      <c r="F218" s="37">
        <v>8</v>
      </c>
      <c r="G218" s="37">
        <v>8</v>
      </c>
      <c r="H218" s="37">
        <v>0</v>
      </c>
      <c r="I218" s="69">
        <v>46221</v>
      </c>
      <c r="J218" s="37" t="s">
        <v>505</v>
      </c>
      <c r="K218" s="114" t="s">
        <v>762</v>
      </c>
      <c r="L218" s="114" t="s">
        <v>66</v>
      </c>
      <c r="M218" s="34"/>
      <c r="N218" s="34"/>
      <c r="O218" s="34" t="s">
        <v>528</v>
      </c>
      <c r="P218" s="115">
        <f t="shared" si="3"/>
        <v>46222</v>
      </c>
      <c r="Q218" s="34"/>
      <c r="R218" s="34" t="s">
        <v>528</v>
      </c>
      <c r="S218" s="115">
        <f t="shared" si="2"/>
        <v>46222</v>
      </c>
      <c r="T218" s="34" t="s">
        <v>68</v>
      </c>
      <c r="U218" s="34"/>
      <c r="V218" s="34"/>
      <c r="W218" s="34"/>
    </row>
    <row r="219" ht="12.5" spans="1:23">
      <c r="A219" s="117">
        <v>220</v>
      </c>
      <c r="B219" s="37" t="s">
        <v>64</v>
      </c>
      <c r="C219" s="37" t="s">
        <v>529</v>
      </c>
      <c r="D219" s="37" t="s">
        <v>748</v>
      </c>
      <c r="E219" s="37">
        <v>6000052795</v>
      </c>
      <c r="F219" s="37">
        <v>3</v>
      </c>
      <c r="G219" s="37">
        <v>3</v>
      </c>
      <c r="H219" s="37">
        <v>0</v>
      </c>
      <c r="I219" s="69">
        <v>46255</v>
      </c>
      <c r="J219" s="37" t="s">
        <v>505</v>
      </c>
      <c r="K219" s="114" t="s">
        <v>763</v>
      </c>
      <c r="L219" s="114" t="s">
        <v>66</v>
      </c>
      <c r="M219" s="34"/>
      <c r="N219" s="34"/>
      <c r="O219" s="34" t="s">
        <v>528</v>
      </c>
      <c r="P219" s="115">
        <f t="shared" si="3"/>
        <v>46256</v>
      </c>
      <c r="Q219" s="34"/>
      <c r="R219" s="34" t="s">
        <v>528</v>
      </c>
      <c r="S219" s="115">
        <f t="shared" si="2"/>
        <v>46256</v>
      </c>
      <c r="T219" s="34" t="s">
        <v>68</v>
      </c>
      <c r="U219" s="34"/>
      <c r="V219" s="34"/>
      <c r="W219" s="34"/>
    </row>
    <row r="220" ht="12.5" spans="1:23">
      <c r="A220" s="117">
        <v>221</v>
      </c>
      <c r="B220" s="37" t="s">
        <v>64</v>
      </c>
      <c r="C220" s="37" t="s">
        <v>529</v>
      </c>
      <c r="D220" s="37" t="s">
        <v>748</v>
      </c>
      <c r="E220" s="37">
        <v>6000052795</v>
      </c>
      <c r="F220" s="266">
        <v>1</v>
      </c>
      <c r="G220" s="266">
        <v>0</v>
      </c>
      <c r="H220" s="266">
        <v>1</v>
      </c>
      <c r="I220" s="69">
        <v>46255</v>
      </c>
      <c r="J220" s="37" t="s">
        <v>505</v>
      </c>
      <c r="K220" s="114">
        <v>516302260826025</v>
      </c>
      <c r="L220" s="38" t="s">
        <v>764</v>
      </c>
      <c r="M220" s="34"/>
      <c r="N220" s="34"/>
      <c r="O220" s="34" t="s">
        <v>528</v>
      </c>
      <c r="P220" s="115">
        <f t="shared" si="3"/>
        <v>46256</v>
      </c>
      <c r="Q220" s="34"/>
      <c r="R220" s="34" t="s">
        <v>528</v>
      </c>
      <c r="S220" s="115">
        <f t="shared" si="2"/>
        <v>46256</v>
      </c>
      <c r="T220" s="34" t="s">
        <v>68</v>
      </c>
      <c r="U220" s="114" t="s">
        <v>547</v>
      </c>
      <c r="V220" s="114" t="s">
        <v>13</v>
      </c>
      <c r="W220" s="34"/>
    </row>
    <row r="221" ht="12.5" spans="1:23">
      <c r="A221" s="117">
        <v>222</v>
      </c>
      <c r="B221" s="37" t="s">
        <v>64</v>
      </c>
      <c r="C221" s="37" t="s">
        <v>529</v>
      </c>
      <c r="D221" s="37" t="s">
        <v>748</v>
      </c>
      <c r="E221" s="37">
        <v>6000052795</v>
      </c>
      <c r="F221" s="248"/>
      <c r="G221" s="248"/>
      <c r="H221" s="248"/>
      <c r="I221" s="69">
        <v>46255</v>
      </c>
      <c r="J221" s="37" t="s">
        <v>505</v>
      </c>
      <c r="K221" s="114">
        <v>516302260826025</v>
      </c>
      <c r="L221" s="38" t="s">
        <v>765</v>
      </c>
      <c r="M221" s="34"/>
      <c r="N221" s="34"/>
      <c r="O221" s="34" t="s">
        <v>528</v>
      </c>
      <c r="P221" s="115">
        <f t="shared" si="3"/>
        <v>46256</v>
      </c>
      <c r="Q221" s="34"/>
      <c r="R221" s="34" t="s">
        <v>528</v>
      </c>
      <c r="S221" s="115">
        <f t="shared" si="2"/>
        <v>46256</v>
      </c>
      <c r="T221" s="34" t="s">
        <v>68</v>
      </c>
      <c r="U221" s="114" t="s">
        <v>510</v>
      </c>
      <c r="V221" s="114" t="s">
        <v>13</v>
      </c>
      <c r="W221" s="34"/>
    </row>
    <row r="222" ht="12.5" spans="1:23">
      <c r="A222" s="117">
        <v>223</v>
      </c>
      <c r="B222" s="37" t="s">
        <v>64</v>
      </c>
      <c r="C222" s="37" t="s">
        <v>529</v>
      </c>
      <c r="D222" s="37" t="s">
        <v>748</v>
      </c>
      <c r="E222" s="37">
        <v>6000052795</v>
      </c>
      <c r="F222" s="241"/>
      <c r="G222" s="241"/>
      <c r="H222" s="241"/>
      <c r="I222" s="69">
        <v>46255</v>
      </c>
      <c r="J222" s="37" t="s">
        <v>505</v>
      </c>
      <c r="K222" s="114">
        <v>516302260826025</v>
      </c>
      <c r="L222" s="38" t="s">
        <v>766</v>
      </c>
      <c r="M222" s="34"/>
      <c r="N222" s="34"/>
      <c r="O222" s="34" t="s">
        <v>528</v>
      </c>
      <c r="P222" s="115">
        <f t="shared" si="3"/>
        <v>46256</v>
      </c>
      <c r="Q222" s="34"/>
      <c r="R222" s="34" t="s">
        <v>528</v>
      </c>
      <c r="S222" s="115">
        <f t="shared" si="2"/>
        <v>46256</v>
      </c>
      <c r="T222" s="34" t="s">
        <v>68</v>
      </c>
      <c r="U222" s="114" t="s">
        <v>547</v>
      </c>
      <c r="V222" s="114" t="s">
        <v>13</v>
      </c>
      <c r="W222" s="34"/>
    </row>
    <row r="223" ht="12.5" spans="1:23">
      <c r="A223" s="117">
        <v>224</v>
      </c>
      <c r="B223" s="37" t="s">
        <v>64</v>
      </c>
      <c r="C223" s="37" t="s">
        <v>529</v>
      </c>
      <c r="D223" s="37" t="s">
        <v>748</v>
      </c>
      <c r="E223" s="37">
        <v>6000052795</v>
      </c>
      <c r="F223" s="37">
        <v>2</v>
      </c>
      <c r="G223" s="117">
        <v>2</v>
      </c>
      <c r="H223" s="37">
        <v>0</v>
      </c>
      <c r="I223" s="69">
        <v>46255</v>
      </c>
      <c r="J223" s="37" t="s">
        <v>505</v>
      </c>
      <c r="K223" s="114" t="s">
        <v>767</v>
      </c>
      <c r="L223" s="114" t="s">
        <v>66</v>
      </c>
      <c r="M223" s="34"/>
      <c r="N223" s="34"/>
      <c r="O223" s="34" t="s">
        <v>528</v>
      </c>
      <c r="P223" s="115">
        <f t="shared" si="3"/>
        <v>46256</v>
      </c>
      <c r="Q223" s="34"/>
      <c r="R223" s="34" t="s">
        <v>528</v>
      </c>
      <c r="S223" s="115">
        <f t="shared" si="2"/>
        <v>46256</v>
      </c>
      <c r="T223" s="34" t="s">
        <v>68</v>
      </c>
      <c r="U223" s="34"/>
      <c r="V223" s="34"/>
      <c r="W223" s="34"/>
    </row>
    <row r="224" ht="12.5" spans="1:23">
      <c r="A224" s="117">
        <v>225</v>
      </c>
      <c r="B224" s="37" t="s">
        <v>64</v>
      </c>
      <c r="C224" s="37" t="s">
        <v>529</v>
      </c>
      <c r="D224" s="37" t="s">
        <v>748</v>
      </c>
      <c r="E224" s="37">
        <v>6000052795</v>
      </c>
      <c r="F224" s="37">
        <v>1</v>
      </c>
      <c r="G224" s="37">
        <v>0</v>
      </c>
      <c r="H224" s="37">
        <v>1</v>
      </c>
      <c r="I224" s="69">
        <v>46255</v>
      </c>
      <c r="J224" s="37" t="s">
        <v>505</v>
      </c>
      <c r="K224" s="114">
        <v>516302260826028</v>
      </c>
      <c r="L224" s="38" t="s">
        <v>768</v>
      </c>
      <c r="M224" s="34"/>
      <c r="N224" s="34"/>
      <c r="O224" s="34" t="s">
        <v>528</v>
      </c>
      <c r="P224" s="115">
        <f t="shared" si="3"/>
        <v>46256</v>
      </c>
      <c r="Q224" s="34"/>
      <c r="R224" s="34" t="s">
        <v>528</v>
      </c>
      <c r="S224" s="115">
        <f t="shared" si="2"/>
        <v>46256</v>
      </c>
      <c r="T224" s="34" t="s">
        <v>68</v>
      </c>
      <c r="U224" s="114" t="s">
        <v>513</v>
      </c>
      <c r="V224" s="114" t="s">
        <v>13</v>
      </c>
      <c r="W224" s="34"/>
    </row>
    <row r="225" ht="12.5" spans="1:23">
      <c r="A225" s="117">
        <v>226</v>
      </c>
      <c r="B225" s="37" t="s">
        <v>64</v>
      </c>
      <c r="C225" s="37" t="s">
        <v>529</v>
      </c>
      <c r="D225" s="37" t="s">
        <v>748</v>
      </c>
      <c r="E225" s="37">
        <v>6000052795</v>
      </c>
      <c r="F225" s="37">
        <v>1</v>
      </c>
      <c r="G225" s="37">
        <v>1</v>
      </c>
      <c r="H225" s="37">
        <v>0</v>
      </c>
      <c r="I225" s="69">
        <v>46255</v>
      </c>
      <c r="J225" s="37" t="s">
        <v>505</v>
      </c>
      <c r="K225" s="114">
        <v>516302260826029</v>
      </c>
      <c r="L225" s="114" t="s">
        <v>66</v>
      </c>
      <c r="M225" s="34"/>
      <c r="N225" s="34"/>
      <c r="O225" s="34" t="s">
        <v>528</v>
      </c>
      <c r="P225" s="115">
        <f t="shared" si="3"/>
        <v>46256</v>
      </c>
      <c r="Q225" s="34"/>
      <c r="R225" s="34" t="s">
        <v>528</v>
      </c>
      <c r="S225" s="115">
        <f t="shared" si="2"/>
        <v>46256</v>
      </c>
      <c r="T225" s="34" t="s">
        <v>68</v>
      </c>
      <c r="U225" s="34"/>
      <c r="V225" s="34"/>
      <c r="W225" s="34"/>
    </row>
    <row r="226" ht="12.5" spans="1:23">
      <c r="A226" s="117">
        <v>227</v>
      </c>
      <c r="B226" s="37" t="s">
        <v>64</v>
      </c>
      <c r="C226" s="37" t="s">
        <v>529</v>
      </c>
      <c r="D226" s="37" t="s">
        <v>748</v>
      </c>
      <c r="E226" s="37">
        <v>6000052795</v>
      </c>
      <c r="F226" s="37">
        <v>1</v>
      </c>
      <c r="G226" s="37">
        <v>0</v>
      </c>
      <c r="H226" s="37">
        <v>1</v>
      </c>
      <c r="I226" s="69">
        <v>46255</v>
      </c>
      <c r="J226" s="37" t="s">
        <v>505</v>
      </c>
      <c r="K226" s="114">
        <v>516302260826030</v>
      </c>
      <c r="L226" s="38" t="s">
        <v>768</v>
      </c>
      <c r="M226" s="34"/>
      <c r="N226" s="34"/>
      <c r="O226" s="34" t="s">
        <v>528</v>
      </c>
      <c r="P226" s="115">
        <f t="shared" si="3"/>
        <v>46256</v>
      </c>
      <c r="Q226" s="34"/>
      <c r="R226" s="34" t="s">
        <v>528</v>
      </c>
      <c r="S226" s="115">
        <f t="shared" si="2"/>
        <v>46256</v>
      </c>
      <c r="T226" s="34" t="s">
        <v>68</v>
      </c>
      <c r="U226" s="114" t="s">
        <v>513</v>
      </c>
      <c r="V226" s="114" t="s">
        <v>13</v>
      </c>
      <c r="W226" s="34"/>
    </row>
    <row r="227" ht="12.5" spans="1:23">
      <c r="A227" s="117">
        <v>228</v>
      </c>
      <c r="B227" s="37" t="s">
        <v>64</v>
      </c>
      <c r="C227" s="37" t="s">
        <v>656</v>
      </c>
      <c r="D227" s="37" t="s">
        <v>748</v>
      </c>
      <c r="E227" s="37">
        <v>6000052795</v>
      </c>
      <c r="F227" s="37">
        <v>3</v>
      </c>
      <c r="G227" s="37">
        <v>3</v>
      </c>
      <c r="H227" s="37">
        <v>0</v>
      </c>
      <c r="I227" s="69">
        <v>46262</v>
      </c>
      <c r="J227" s="37" t="s">
        <v>505</v>
      </c>
      <c r="K227" s="114" t="s">
        <v>769</v>
      </c>
      <c r="L227" s="114" t="s">
        <v>66</v>
      </c>
      <c r="M227" s="34"/>
      <c r="N227" s="34"/>
      <c r="O227" s="34" t="s">
        <v>528</v>
      </c>
      <c r="P227" s="115">
        <f t="shared" si="3"/>
        <v>46263</v>
      </c>
      <c r="Q227" s="34"/>
      <c r="R227" s="34"/>
      <c r="S227" s="115">
        <f t="shared" si="2"/>
        <v>46263</v>
      </c>
      <c r="T227" s="34" t="s">
        <v>68</v>
      </c>
      <c r="U227" s="34"/>
      <c r="V227" s="34"/>
      <c r="W227" s="34"/>
    </row>
    <row r="228" ht="12.5" spans="1:23">
      <c r="A228" s="117">
        <v>229</v>
      </c>
      <c r="B228" s="37" t="s">
        <v>64</v>
      </c>
      <c r="C228" s="37" t="s">
        <v>656</v>
      </c>
      <c r="D228" s="37" t="s">
        <v>748</v>
      </c>
      <c r="E228" s="37">
        <v>6000052795</v>
      </c>
      <c r="F228" s="37">
        <v>1</v>
      </c>
      <c r="G228" s="37">
        <v>0</v>
      </c>
      <c r="H228" s="37">
        <v>1</v>
      </c>
      <c r="I228" s="69">
        <v>46262</v>
      </c>
      <c r="J228" s="37" t="s">
        <v>505</v>
      </c>
      <c r="K228" s="114">
        <v>516302260826034</v>
      </c>
      <c r="L228" s="38" t="s">
        <v>770</v>
      </c>
      <c r="M228" s="34"/>
      <c r="N228" s="34"/>
      <c r="O228" s="34" t="s">
        <v>528</v>
      </c>
      <c r="P228" s="115">
        <f t="shared" si="3"/>
        <v>46263</v>
      </c>
      <c r="Q228" s="34"/>
      <c r="R228" s="34" t="s">
        <v>528</v>
      </c>
      <c r="S228" s="115">
        <f t="shared" si="2"/>
        <v>46263</v>
      </c>
      <c r="T228" s="34" t="s">
        <v>68</v>
      </c>
      <c r="U228" s="174" t="s">
        <v>511</v>
      </c>
      <c r="V228" s="174" t="s">
        <v>13</v>
      </c>
      <c r="W228" s="34"/>
    </row>
    <row r="229" ht="12.5" spans="1:23">
      <c r="A229" s="117">
        <v>230</v>
      </c>
      <c r="B229" s="37" t="s">
        <v>64</v>
      </c>
      <c r="C229" s="117" t="s">
        <v>771</v>
      </c>
      <c r="D229" s="37" t="s">
        <v>772</v>
      </c>
      <c r="E229" s="117">
        <v>9000030399</v>
      </c>
      <c r="F229" s="117">
        <v>16</v>
      </c>
      <c r="G229" s="117">
        <v>16</v>
      </c>
      <c r="H229" s="117">
        <v>0</v>
      </c>
      <c r="I229" s="69">
        <v>46189</v>
      </c>
      <c r="J229" s="37" t="s">
        <v>504</v>
      </c>
      <c r="K229" s="253" t="s">
        <v>773</v>
      </c>
      <c r="L229" s="253" t="s">
        <v>66</v>
      </c>
      <c r="M229" s="34"/>
      <c r="N229" s="34"/>
      <c r="O229" s="34" t="s">
        <v>528</v>
      </c>
      <c r="P229" s="115">
        <f t="shared" si="3"/>
        <v>46190</v>
      </c>
      <c r="Q229" s="34"/>
      <c r="R229" s="34" t="s">
        <v>528</v>
      </c>
      <c r="S229" s="115">
        <f t="shared" si="2"/>
        <v>46190</v>
      </c>
      <c r="T229" s="34" t="s">
        <v>68</v>
      </c>
      <c r="U229" s="34"/>
      <c r="V229" s="34"/>
      <c r="W229" s="34"/>
    </row>
    <row r="230" ht="12.5" spans="1:23">
      <c r="A230" s="117">
        <v>231</v>
      </c>
      <c r="B230" s="37" t="s">
        <v>64</v>
      </c>
      <c r="C230" s="117" t="s">
        <v>529</v>
      </c>
      <c r="D230" s="37" t="s">
        <v>772</v>
      </c>
      <c r="E230" s="117">
        <v>9000030399</v>
      </c>
      <c r="F230" s="117">
        <v>3</v>
      </c>
      <c r="G230" s="117">
        <v>3</v>
      </c>
      <c r="H230" s="117">
        <v>0</v>
      </c>
      <c r="I230" s="69">
        <v>46190</v>
      </c>
      <c r="J230" s="37" t="s">
        <v>504</v>
      </c>
      <c r="K230" s="253" t="s">
        <v>774</v>
      </c>
      <c r="L230" s="253" t="s">
        <v>66</v>
      </c>
      <c r="M230" s="34"/>
      <c r="N230" s="34"/>
      <c r="O230" s="34" t="s">
        <v>528</v>
      </c>
      <c r="P230" s="115">
        <f t="shared" si="3"/>
        <v>46191</v>
      </c>
      <c r="Q230" s="34"/>
      <c r="R230" s="34" t="s">
        <v>528</v>
      </c>
      <c r="S230" s="115">
        <f t="shared" si="2"/>
        <v>46191</v>
      </c>
      <c r="T230" s="34" t="s">
        <v>68</v>
      </c>
      <c r="U230" s="34"/>
      <c r="V230" s="34"/>
      <c r="W230" s="34"/>
    </row>
    <row r="231" ht="12.5" spans="1:23">
      <c r="A231" s="117">
        <v>232</v>
      </c>
      <c r="B231" s="37" t="s">
        <v>64</v>
      </c>
      <c r="C231" s="117" t="s">
        <v>529</v>
      </c>
      <c r="D231" s="37" t="s">
        <v>772</v>
      </c>
      <c r="E231" s="117">
        <v>9000030399</v>
      </c>
      <c r="F231" s="117">
        <v>1</v>
      </c>
      <c r="G231" s="117">
        <v>0</v>
      </c>
      <c r="H231" s="117">
        <v>1</v>
      </c>
      <c r="I231" s="69">
        <v>46190</v>
      </c>
      <c r="J231" s="37" t="s">
        <v>504</v>
      </c>
      <c r="K231" s="253">
        <v>516339020726020</v>
      </c>
      <c r="L231" s="253" t="s">
        <v>775</v>
      </c>
      <c r="M231" s="34"/>
      <c r="N231" s="34"/>
      <c r="O231" s="34" t="s">
        <v>528</v>
      </c>
      <c r="P231" s="115">
        <f t="shared" si="3"/>
        <v>46191</v>
      </c>
      <c r="Q231" s="34"/>
      <c r="R231" s="34" t="s">
        <v>528</v>
      </c>
      <c r="S231" s="115">
        <f t="shared" si="2"/>
        <v>46191</v>
      </c>
      <c r="T231" s="34" t="s">
        <v>68</v>
      </c>
      <c r="U231" s="114" t="s">
        <v>547</v>
      </c>
      <c r="V231" s="114" t="s">
        <v>13</v>
      </c>
      <c r="W231" s="34"/>
    </row>
    <row r="232" ht="12.5" spans="1:23">
      <c r="A232" s="117">
        <v>233</v>
      </c>
      <c r="B232" s="37" t="s">
        <v>64</v>
      </c>
      <c r="C232" s="117" t="s">
        <v>529</v>
      </c>
      <c r="D232" s="37" t="s">
        <v>772</v>
      </c>
      <c r="E232" s="117">
        <v>9000030399</v>
      </c>
      <c r="F232" s="117">
        <v>4</v>
      </c>
      <c r="G232" s="117">
        <v>4</v>
      </c>
      <c r="H232" s="117">
        <v>0</v>
      </c>
      <c r="I232" s="69">
        <v>46190</v>
      </c>
      <c r="J232" s="37" t="s">
        <v>504</v>
      </c>
      <c r="K232" s="253" t="s">
        <v>776</v>
      </c>
      <c r="L232" s="253" t="s">
        <v>66</v>
      </c>
      <c r="M232" s="34"/>
      <c r="N232" s="34"/>
      <c r="O232" s="34" t="s">
        <v>528</v>
      </c>
      <c r="P232" s="115">
        <f t="shared" si="3"/>
        <v>46191</v>
      </c>
      <c r="Q232" s="34"/>
      <c r="R232" s="34" t="s">
        <v>528</v>
      </c>
      <c r="S232" s="115">
        <f t="shared" si="2"/>
        <v>46191</v>
      </c>
      <c r="T232" s="34" t="s">
        <v>68</v>
      </c>
      <c r="U232" s="34"/>
      <c r="V232" s="34"/>
      <c r="W232" s="34"/>
    </row>
    <row r="233" ht="12.5" spans="1:23">
      <c r="A233" s="117">
        <v>234</v>
      </c>
      <c r="B233" s="37" t="s">
        <v>64</v>
      </c>
      <c r="C233" s="117" t="s">
        <v>529</v>
      </c>
      <c r="D233" s="37" t="s">
        <v>772</v>
      </c>
      <c r="E233" s="117">
        <v>9000030399</v>
      </c>
      <c r="F233" s="117">
        <v>1</v>
      </c>
      <c r="G233" s="117">
        <v>0</v>
      </c>
      <c r="H233" s="117">
        <v>1</v>
      </c>
      <c r="I233" s="69">
        <v>46190</v>
      </c>
      <c r="J233" s="37" t="s">
        <v>504</v>
      </c>
      <c r="K233" s="253">
        <v>516339020726025</v>
      </c>
      <c r="L233" s="253" t="s">
        <v>777</v>
      </c>
      <c r="M233" s="34"/>
      <c r="N233" s="34"/>
      <c r="O233" s="34" t="s">
        <v>528</v>
      </c>
      <c r="P233" s="115">
        <f t="shared" si="3"/>
        <v>46191</v>
      </c>
      <c r="Q233" s="34"/>
      <c r="R233" s="34" t="s">
        <v>528</v>
      </c>
      <c r="S233" s="115">
        <f t="shared" si="2"/>
        <v>46191</v>
      </c>
      <c r="T233" s="34" t="s">
        <v>68</v>
      </c>
      <c r="U233" s="114" t="s">
        <v>547</v>
      </c>
      <c r="V233" s="114" t="s">
        <v>13</v>
      </c>
      <c r="W233" s="34"/>
    </row>
    <row r="234" ht="12.5" spans="1:23">
      <c r="A234" s="117">
        <v>235</v>
      </c>
      <c r="B234" s="37" t="s">
        <v>64</v>
      </c>
      <c r="C234" s="117" t="s">
        <v>529</v>
      </c>
      <c r="D234" s="37" t="s">
        <v>772</v>
      </c>
      <c r="E234" s="117">
        <v>9000030399</v>
      </c>
      <c r="F234" s="117">
        <v>1</v>
      </c>
      <c r="G234" s="117">
        <v>0</v>
      </c>
      <c r="H234" s="117">
        <v>1</v>
      </c>
      <c r="I234" s="69">
        <v>46190</v>
      </c>
      <c r="J234" s="37" t="s">
        <v>504</v>
      </c>
      <c r="K234" s="253">
        <v>516339020726026</v>
      </c>
      <c r="L234" s="253" t="s">
        <v>778</v>
      </c>
      <c r="M234" s="34"/>
      <c r="N234" s="34"/>
      <c r="O234" s="34" t="s">
        <v>528</v>
      </c>
      <c r="P234" s="115">
        <f t="shared" si="3"/>
        <v>46191</v>
      </c>
      <c r="Q234" s="34"/>
      <c r="R234" s="34" t="s">
        <v>528</v>
      </c>
      <c r="S234" s="115">
        <f t="shared" si="2"/>
        <v>46191</v>
      </c>
      <c r="T234" s="34" t="s">
        <v>68</v>
      </c>
      <c r="U234" s="114" t="s">
        <v>547</v>
      </c>
      <c r="V234" s="114" t="s">
        <v>13</v>
      </c>
      <c r="W234" s="34"/>
    </row>
    <row r="235" ht="12.5" spans="1:23">
      <c r="A235" s="117">
        <v>236</v>
      </c>
      <c r="B235" s="37" t="s">
        <v>64</v>
      </c>
      <c r="C235" s="117" t="s">
        <v>529</v>
      </c>
      <c r="D235" s="37" t="s">
        <v>772</v>
      </c>
      <c r="E235" s="117">
        <v>9000030399</v>
      </c>
      <c r="F235" s="117">
        <v>6</v>
      </c>
      <c r="G235" s="117">
        <v>6</v>
      </c>
      <c r="H235" s="117">
        <v>0</v>
      </c>
      <c r="I235" s="69">
        <v>46190</v>
      </c>
      <c r="J235" s="37" t="s">
        <v>504</v>
      </c>
      <c r="K235" s="253" t="s">
        <v>779</v>
      </c>
      <c r="L235" s="253" t="s">
        <v>66</v>
      </c>
      <c r="M235" s="34"/>
      <c r="N235" s="34"/>
      <c r="O235" s="34" t="s">
        <v>528</v>
      </c>
      <c r="P235" s="115">
        <f t="shared" si="3"/>
        <v>46191</v>
      </c>
      <c r="Q235" s="34"/>
      <c r="R235" s="34" t="s">
        <v>528</v>
      </c>
      <c r="S235" s="115">
        <f t="shared" si="2"/>
        <v>46191</v>
      </c>
      <c r="T235" s="34" t="s">
        <v>68</v>
      </c>
      <c r="U235" s="34"/>
      <c r="V235" s="34"/>
      <c r="W235" s="34"/>
    </row>
    <row r="236" ht="12.5" spans="1:23">
      <c r="A236" s="117">
        <v>237</v>
      </c>
      <c r="B236" s="37" t="s">
        <v>64</v>
      </c>
      <c r="C236" s="117" t="s">
        <v>529</v>
      </c>
      <c r="D236" s="37" t="s">
        <v>772</v>
      </c>
      <c r="E236" s="117">
        <v>9000030399</v>
      </c>
      <c r="F236" s="117">
        <v>4</v>
      </c>
      <c r="G236" s="117">
        <v>4</v>
      </c>
      <c r="H236" s="117">
        <v>0</v>
      </c>
      <c r="I236" s="69">
        <v>46191</v>
      </c>
      <c r="J236" s="37" t="s">
        <v>504</v>
      </c>
      <c r="K236" s="253" t="s">
        <v>780</v>
      </c>
      <c r="L236" s="253" t="s">
        <v>66</v>
      </c>
      <c r="M236" s="34"/>
      <c r="N236" s="34"/>
      <c r="O236" s="34" t="s">
        <v>528</v>
      </c>
      <c r="P236" s="115">
        <f t="shared" si="3"/>
        <v>46192</v>
      </c>
      <c r="Q236" s="34"/>
      <c r="R236" s="34" t="s">
        <v>528</v>
      </c>
      <c r="S236" s="115">
        <f t="shared" si="2"/>
        <v>46192</v>
      </c>
      <c r="T236" s="34" t="s">
        <v>68</v>
      </c>
      <c r="U236" s="34"/>
      <c r="V236" s="34"/>
      <c r="W236" s="34"/>
    </row>
    <row r="237" ht="12.5" spans="1:23">
      <c r="A237" s="117">
        <v>238</v>
      </c>
      <c r="B237" s="37" t="s">
        <v>64</v>
      </c>
      <c r="C237" s="117" t="s">
        <v>529</v>
      </c>
      <c r="D237" s="37" t="s">
        <v>772</v>
      </c>
      <c r="E237" s="117">
        <v>9000030399</v>
      </c>
      <c r="F237" s="117">
        <v>6</v>
      </c>
      <c r="G237" s="117">
        <v>6</v>
      </c>
      <c r="H237" s="117">
        <v>0</v>
      </c>
      <c r="I237" s="69">
        <v>46199</v>
      </c>
      <c r="J237" s="37" t="s">
        <v>504</v>
      </c>
      <c r="K237" s="253" t="s">
        <v>781</v>
      </c>
      <c r="L237" s="253" t="s">
        <v>66</v>
      </c>
      <c r="M237" s="34"/>
      <c r="N237" s="34"/>
      <c r="O237" s="34" t="s">
        <v>528</v>
      </c>
      <c r="P237" s="115">
        <f t="shared" si="3"/>
        <v>46200</v>
      </c>
      <c r="Q237" s="34"/>
      <c r="R237" s="34" t="s">
        <v>528</v>
      </c>
      <c r="S237" s="115">
        <f t="shared" si="2"/>
        <v>46200</v>
      </c>
      <c r="T237" s="34" t="s">
        <v>68</v>
      </c>
      <c r="U237" s="34"/>
      <c r="V237" s="34"/>
      <c r="W237" s="34"/>
    </row>
    <row r="238" ht="12.5" spans="1:23">
      <c r="A238" s="117">
        <v>239</v>
      </c>
      <c r="B238" s="37" t="s">
        <v>64</v>
      </c>
      <c r="C238" s="117" t="s">
        <v>529</v>
      </c>
      <c r="D238" s="37" t="s">
        <v>772</v>
      </c>
      <c r="E238" s="117">
        <v>9000030399</v>
      </c>
      <c r="F238" s="117">
        <v>1</v>
      </c>
      <c r="G238" s="117">
        <v>0</v>
      </c>
      <c r="H238" s="117">
        <v>1</v>
      </c>
      <c r="I238" s="69">
        <v>46199</v>
      </c>
      <c r="J238" s="37" t="s">
        <v>504</v>
      </c>
      <c r="K238" s="253">
        <v>516339020626043</v>
      </c>
      <c r="L238" s="253" t="s">
        <v>782</v>
      </c>
      <c r="M238" s="34"/>
      <c r="N238" s="34"/>
      <c r="O238" s="34" t="s">
        <v>528</v>
      </c>
      <c r="P238" s="115">
        <f t="shared" si="3"/>
        <v>46200</v>
      </c>
      <c r="Q238" s="34"/>
      <c r="R238" s="34" t="s">
        <v>528</v>
      </c>
      <c r="S238" s="115">
        <f t="shared" si="2"/>
        <v>46200</v>
      </c>
      <c r="T238" s="34" t="s">
        <v>68</v>
      </c>
      <c r="U238" s="114" t="s">
        <v>547</v>
      </c>
      <c r="V238" s="114" t="s">
        <v>13</v>
      </c>
      <c r="W238" s="34"/>
    </row>
    <row r="239" ht="12.5" spans="1:23">
      <c r="A239" s="117">
        <v>240</v>
      </c>
      <c r="B239" s="37" t="s">
        <v>64</v>
      </c>
      <c r="C239" s="117" t="s">
        <v>529</v>
      </c>
      <c r="D239" s="37" t="s">
        <v>772</v>
      </c>
      <c r="E239" s="117">
        <v>9000030399</v>
      </c>
      <c r="F239" s="117">
        <v>8</v>
      </c>
      <c r="G239" s="117">
        <v>8</v>
      </c>
      <c r="H239" s="117">
        <v>0</v>
      </c>
      <c r="I239" s="69">
        <v>46199</v>
      </c>
      <c r="J239" s="37" t="s">
        <v>504</v>
      </c>
      <c r="K239" s="253" t="s">
        <v>783</v>
      </c>
      <c r="L239" s="253" t="s">
        <v>66</v>
      </c>
      <c r="M239" s="34"/>
      <c r="N239" s="34"/>
      <c r="O239" s="34" t="s">
        <v>528</v>
      </c>
      <c r="P239" s="115">
        <f t="shared" si="3"/>
        <v>46200</v>
      </c>
      <c r="Q239" s="34"/>
      <c r="R239" s="34" t="s">
        <v>528</v>
      </c>
      <c r="S239" s="115">
        <f t="shared" si="2"/>
        <v>46200</v>
      </c>
      <c r="T239" s="34" t="s">
        <v>68</v>
      </c>
      <c r="U239" s="34"/>
      <c r="V239" s="34"/>
      <c r="W239" s="34"/>
    </row>
    <row r="240" ht="12.5" spans="1:23">
      <c r="A240" s="117">
        <v>241</v>
      </c>
      <c r="B240" s="37" t="s">
        <v>64</v>
      </c>
      <c r="C240" s="117" t="s">
        <v>529</v>
      </c>
      <c r="D240" s="37" t="s">
        <v>772</v>
      </c>
      <c r="E240" s="117">
        <v>9000030399</v>
      </c>
      <c r="F240" s="117">
        <v>1</v>
      </c>
      <c r="G240" s="117">
        <v>0</v>
      </c>
      <c r="H240" s="117">
        <v>1</v>
      </c>
      <c r="I240" s="69">
        <v>46199</v>
      </c>
      <c r="J240" s="37" t="s">
        <v>504</v>
      </c>
      <c r="K240" s="253">
        <v>516339020626052</v>
      </c>
      <c r="L240" s="253" t="s">
        <v>784</v>
      </c>
      <c r="M240" s="34"/>
      <c r="N240" s="34"/>
      <c r="O240" s="34" t="s">
        <v>528</v>
      </c>
      <c r="P240" s="115">
        <f t="shared" si="3"/>
        <v>46200</v>
      </c>
      <c r="Q240" s="34"/>
      <c r="R240" s="34" t="s">
        <v>528</v>
      </c>
      <c r="S240" s="115">
        <f t="shared" si="2"/>
        <v>46200</v>
      </c>
      <c r="T240" s="34" t="s">
        <v>68</v>
      </c>
      <c r="U240" s="114" t="s">
        <v>547</v>
      </c>
      <c r="V240" s="114" t="s">
        <v>13</v>
      </c>
      <c r="W240" s="34"/>
    </row>
    <row r="241" ht="12.5" spans="1:23">
      <c r="A241" s="117">
        <v>242</v>
      </c>
      <c r="B241" s="37" t="s">
        <v>64</v>
      </c>
      <c r="C241" s="117" t="s">
        <v>529</v>
      </c>
      <c r="D241" s="37" t="s">
        <v>772</v>
      </c>
      <c r="E241" s="117">
        <v>9000030399</v>
      </c>
      <c r="F241" s="117">
        <v>4</v>
      </c>
      <c r="G241" s="117">
        <v>4</v>
      </c>
      <c r="H241" s="117">
        <v>0</v>
      </c>
      <c r="I241" s="69">
        <v>46199</v>
      </c>
      <c r="J241" s="37" t="s">
        <v>504</v>
      </c>
      <c r="K241" s="253" t="s">
        <v>785</v>
      </c>
      <c r="L241" s="253" t="s">
        <v>66</v>
      </c>
      <c r="M241" s="34"/>
      <c r="N241" s="34"/>
      <c r="O241" s="34" t="s">
        <v>528</v>
      </c>
      <c r="P241" s="115">
        <f t="shared" si="3"/>
        <v>46200</v>
      </c>
      <c r="Q241" s="34"/>
      <c r="R241" s="34" t="s">
        <v>528</v>
      </c>
      <c r="S241" s="115">
        <f t="shared" si="2"/>
        <v>46200</v>
      </c>
      <c r="T241" s="34" t="s">
        <v>68</v>
      </c>
      <c r="U241" s="34"/>
      <c r="V241" s="34"/>
      <c r="W241" s="34"/>
    </row>
    <row r="242" ht="12.5" spans="1:23">
      <c r="A242" s="117">
        <v>243</v>
      </c>
      <c r="B242" s="37" t="s">
        <v>64</v>
      </c>
      <c r="C242" s="117" t="s">
        <v>557</v>
      </c>
      <c r="D242" s="37" t="s">
        <v>772</v>
      </c>
      <c r="E242" s="117">
        <v>9000030399</v>
      </c>
      <c r="F242" s="117">
        <v>15</v>
      </c>
      <c r="G242" s="117">
        <v>15</v>
      </c>
      <c r="H242" s="117">
        <v>0</v>
      </c>
      <c r="I242" s="69">
        <v>46219</v>
      </c>
      <c r="J242" s="37" t="s">
        <v>504</v>
      </c>
      <c r="K242" s="253" t="s">
        <v>786</v>
      </c>
      <c r="L242" s="253" t="s">
        <v>66</v>
      </c>
      <c r="M242" s="34"/>
      <c r="N242" s="34"/>
      <c r="O242" s="34" t="s">
        <v>528</v>
      </c>
      <c r="P242" s="115">
        <f t="shared" si="3"/>
        <v>46220</v>
      </c>
      <c r="Q242" s="34"/>
      <c r="R242" s="34" t="s">
        <v>528</v>
      </c>
      <c r="S242" s="115">
        <f t="shared" si="2"/>
        <v>46220</v>
      </c>
      <c r="T242" s="34" t="s">
        <v>68</v>
      </c>
      <c r="U242" s="34"/>
      <c r="V242" s="34"/>
      <c r="W242" s="34"/>
    </row>
    <row r="243" ht="12.5" spans="1:23">
      <c r="A243" s="117">
        <v>244</v>
      </c>
      <c r="B243" s="37" t="s">
        <v>64</v>
      </c>
      <c r="C243" s="117" t="s">
        <v>557</v>
      </c>
      <c r="D243" s="37" t="s">
        <v>772</v>
      </c>
      <c r="E243" s="117">
        <v>9000030399</v>
      </c>
      <c r="F243" s="117">
        <v>1</v>
      </c>
      <c r="G243" s="117">
        <v>0</v>
      </c>
      <c r="H243" s="117">
        <v>1</v>
      </c>
      <c r="I243" s="69">
        <v>46219</v>
      </c>
      <c r="J243" s="37" t="s">
        <v>504</v>
      </c>
      <c r="K243" s="253">
        <v>516339020726072</v>
      </c>
      <c r="L243" s="253" t="s">
        <v>787</v>
      </c>
      <c r="M243" s="34"/>
      <c r="N243" s="34"/>
      <c r="O243" s="34" t="s">
        <v>528</v>
      </c>
      <c r="P243" s="115">
        <f t="shared" si="3"/>
        <v>46220</v>
      </c>
      <c r="Q243" s="34"/>
      <c r="R243" s="34" t="s">
        <v>528</v>
      </c>
      <c r="S243" s="115">
        <f t="shared" si="2"/>
        <v>46220</v>
      </c>
      <c r="T243" s="34" t="s">
        <v>68</v>
      </c>
      <c r="U243" s="114" t="s">
        <v>547</v>
      </c>
      <c r="V243" s="114" t="s">
        <v>13</v>
      </c>
      <c r="W243" s="34"/>
    </row>
    <row r="244" ht="12.5" spans="1:23">
      <c r="A244" s="117">
        <v>245</v>
      </c>
      <c r="B244" s="37" t="s">
        <v>64</v>
      </c>
      <c r="C244" s="117" t="s">
        <v>557</v>
      </c>
      <c r="D244" s="37" t="s">
        <v>772</v>
      </c>
      <c r="E244" s="117">
        <v>9000030399</v>
      </c>
      <c r="F244" s="117">
        <v>2</v>
      </c>
      <c r="G244" s="117">
        <v>2</v>
      </c>
      <c r="H244" s="117">
        <v>0</v>
      </c>
      <c r="I244" s="69">
        <v>46219</v>
      </c>
      <c r="J244" s="37" t="s">
        <v>504</v>
      </c>
      <c r="K244" s="253" t="s">
        <v>788</v>
      </c>
      <c r="L244" s="253" t="s">
        <v>66</v>
      </c>
      <c r="M244" s="34"/>
      <c r="N244" s="34"/>
      <c r="O244" s="34" t="s">
        <v>528</v>
      </c>
      <c r="P244" s="115">
        <f t="shared" si="3"/>
        <v>46220</v>
      </c>
      <c r="Q244" s="34"/>
      <c r="R244" s="34" t="s">
        <v>528</v>
      </c>
      <c r="S244" s="115">
        <f t="shared" si="2"/>
        <v>46220</v>
      </c>
      <c r="T244" s="34" t="s">
        <v>68</v>
      </c>
      <c r="U244" s="34"/>
      <c r="V244" s="34"/>
      <c r="W244" s="34"/>
    </row>
    <row r="245" ht="12.5" spans="1:23">
      <c r="A245" s="117">
        <v>246</v>
      </c>
      <c r="B245" s="37" t="s">
        <v>64</v>
      </c>
      <c r="C245" s="117" t="s">
        <v>673</v>
      </c>
      <c r="D245" s="37" t="s">
        <v>772</v>
      </c>
      <c r="E245" s="117">
        <v>9000030399</v>
      </c>
      <c r="F245" s="117">
        <v>5</v>
      </c>
      <c r="G245" s="117">
        <v>5</v>
      </c>
      <c r="H245" s="117">
        <v>0</v>
      </c>
      <c r="I245" s="69">
        <v>46227</v>
      </c>
      <c r="J245" s="37" t="s">
        <v>504</v>
      </c>
      <c r="K245" s="253" t="s">
        <v>789</v>
      </c>
      <c r="L245" s="253" t="s">
        <v>66</v>
      </c>
      <c r="M245" s="34"/>
      <c r="N245" s="34"/>
      <c r="O245" s="34" t="s">
        <v>528</v>
      </c>
      <c r="P245" s="115">
        <f t="shared" si="3"/>
        <v>46228</v>
      </c>
      <c r="Q245" s="34"/>
      <c r="R245" s="34" t="s">
        <v>528</v>
      </c>
      <c r="S245" s="115">
        <f t="shared" si="2"/>
        <v>46228</v>
      </c>
      <c r="T245" s="34" t="s">
        <v>68</v>
      </c>
      <c r="U245" s="34"/>
      <c r="V245" s="34"/>
      <c r="W245" s="34"/>
    </row>
    <row r="246" ht="12.5" spans="1:23">
      <c r="A246" s="117">
        <v>247</v>
      </c>
      <c r="B246" s="37" t="s">
        <v>64</v>
      </c>
      <c r="C246" s="37" t="s">
        <v>529</v>
      </c>
      <c r="D246" s="37" t="s">
        <v>772</v>
      </c>
      <c r="E246" s="117">
        <v>9000030399</v>
      </c>
      <c r="F246" s="117">
        <v>1</v>
      </c>
      <c r="G246" s="117">
        <v>0</v>
      </c>
      <c r="H246" s="117">
        <v>1</v>
      </c>
      <c r="I246" s="69">
        <v>46227</v>
      </c>
      <c r="J246" s="37" t="s">
        <v>504</v>
      </c>
      <c r="K246" s="253">
        <v>516339020726080</v>
      </c>
      <c r="L246" s="253" t="s">
        <v>790</v>
      </c>
      <c r="M246" s="34" t="s">
        <v>791</v>
      </c>
      <c r="N246" s="34" t="s">
        <v>792</v>
      </c>
      <c r="O246" s="34" t="s">
        <v>528</v>
      </c>
      <c r="P246" s="115">
        <f t="shared" si="3"/>
        <v>46228</v>
      </c>
      <c r="Q246" s="34" t="s">
        <v>793</v>
      </c>
      <c r="R246" s="34" t="s">
        <v>528</v>
      </c>
      <c r="S246" s="115">
        <f t="shared" si="2"/>
        <v>46228</v>
      </c>
      <c r="T246" s="34" t="s">
        <v>68</v>
      </c>
      <c r="U246" s="114" t="s">
        <v>547</v>
      </c>
      <c r="V246" s="114" t="s">
        <v>13</v>
      </c>
      <c r="W246" s="34"/>
    </row>
    <row r="247" ht="12.5" spans="1:23">
      <c r="A247" s="117">
        <v>248</v>
      </c>
      <c r="B247" s="37" t="s">
        <v>64</v>
      </c>
      <c r="C247" s="37" t="s">
        <v>529</v>
      </c>
      <c r="D247" s="37" t="s">
        <v>772</v>
      </c>
      <c r="E247" s="117">
        <v>9000030399</v>
      </c>
      <c r="F247" s="117">
        <v>1</v>
      </c>
      <c r="G247" s="117">
        <v>0</v>
      </c>
      <c r="H247" s="117">
        <v>1</v>
      </c>
      <c r="I247" s="69">
        <v>46227</v>
      </c>
      <c r="J247" s="37" t="s">
        <v>504</v>
      </c>
      <c r="K247" s="253">
        <v>516339020726081</v>
      </c>
      <c r="L247" s="253" t="s">
        <v>790</v>
      </c>
      <c r="M247" s="34" t="s">
        <v>791</v>
      </c>
      <c r="N247" s="34" t="s">
        <v>792</v>
      </c>
      <c r="O247" s="34" t="s">
        <v>528</v>
      </c>
      <c r="P247" s="115">
        <f t="shared" si="3"/>
        <v>46228</v>
      </c>
      <c r="Q247" s="34" t="s">
        <v>793</v>
      </c>
      <c r="R247" s="34" t="s">
        <v>528</v>
      </c>
      <c r="S247" s="115">
        <f t="shared" si="2"/>
        <v>46228</v>
      </c>
      <c r="T247" s="34" t="s">
        <v>68</v>
      </c>
      <c r="U247" s="114" t="s">
        <v>547</v>
      </c>
      <c r="V247" s="114" t="s">
        <v>13</v>
      </c>
      <c r="W247" s="34"/>
    </row>
    <row r="248" ht="12.5" spans="1:23">
      <c r="A248" s="117">
        <v>249</v>
      </c>
      <c r="B248" s="37" t="s">
        <v>64</v>
      </c>
      <c r="C248" s="117" t="s">
        <v>673</v>
      </c>
      <c r="D248" s="37" t="s">
        <v>772</v>
      </c>
      <c r="E248" s="117">
        <v>9000030399</v>
      </c>
      <c r="F248" s="117">
        <v>1</v>
      </c>
      <c r="G248" s="117">
        <v>1</v>
      </c>
      <c r="H248" s="117">
        <v>0</v>
      </c>
      <c r="I248" s="69">
        <v>46227</v>
      </c>
      <c r="J248" s="37" t="s">
        <v>504</v>
      </c>
      <c r="K248" s="253">
        <v>516339020726082</v>
      </c>
      <c r="L248" s="114" t="s">
        <v>66</v>
      </c>
      <c r="M248" s="34"/>
      <c r="N248" s="34"/>
      <c r="O248" s="34" t="s">
        <v>528</v>
      </c>
      <c r="P248" s="115">
        <f t="shared" si="3"/>
        <v>46228</v>
      </c>
      <c r="Q248" s="34"/>
      <c r="R248" s="34" t="s">
        <v>528</v>
      </c>
      <c r="S248" s="115">
        <f t="shared" si="2"/>
        <v>46228</v>
      </c>
      <c r="T248" s="34" t="s">
        <v>68</v>
      </c>
      <c r="U248" s="34"/>
      <c r="V248" s="34"/>
      <c r="W248" s="34"/>
    </row>
    <row r="249" ht="12.5" spans="1:23">
      <c r="A249" s="117">
        <v>250</v>
      </c>
      <c r="B249" s="37" t="s">
        <v>64</v>
      </c>
      <c r="C249" s="117" t="s">
        <v>673</v>
      </c>
      <c r="D249" s="37" t="s">
        <v>772</v>
      </c>
      <c r="E249" s="117">
        <v>9000030399</v>
      </c>
      <c r="F249" s="117">
        <v>8</v>
      </c>
      <c r="G249" s="117">
        <v>8</v>
      </c>
      <c r="H249" s="117">
        <v>0</v>
      </c>
      <c r="I249" s="69">
        <v>46228</v>
      </c>
      <c r="J249" s="37" t="s">
        <v>504</v>
      </c>
      <c r="K249" s="253" t="s">
        <v>794</v>
      </c>
      <c r="L249" s="253" t="s">
        <v>66</v>
      </c>
      <c r="M249" s="34"/>
      <c r="N249" s="34"/>
      <c r="O249" s="34" t="s">
        <v>528</v>
      </c>
      <c r="P249" s="115">
        <f t="shared" si="3"/>
        <v>46229</v>
      </c>
      <c r="Q249" s="34"/>
      <c r="R249" s="34" t="s">
        <v>528</v>
      </c>
      <c r="S249" s="115">
        <f t="shared" si="2"/>
        <v>46229</v>
      </c>
      <c r="T249" s="34" t="s">
        <v>68</v>
      </c>
      <c r="U249" s="34"/>
      <c r="V249" s="34"/>
      <c r="W249" s="34"/>
    </row>
    <row r="250" ht="12.5" spans="1:23">
      <c r="A250" s="117">
        <v>251</v>
      </c>
      <c r="B250" s="37" t="s">
        <v>64</v>
      </c>
      <c r="C250" s="117" t="s">
        <v>673</v>
      </c>
      <c r="D250" s="37" t="s">
        <v>772</v>
      </c>
      <c r="E250" s="117">
        <v>9000030399</v>
      </c>
      <c r="F250" s="117">
        <v>8</v>
      </c>
      <c r="G250" s="117">
        <v>8</v>
      </c>
      <c r="H250" s="117">
        <v>0</v>
      </c>
      <c r="I250" s="69">
        <v>46230</v>
      </c>
      <c r="J250" s="37" t="s">
        <v>504</v>
      </c>
      <c r="K250" s="253" t="s">
        <v>795</v>
      </c>
      <c r="L250" s="253" t="s">
        <v>66</v>
      </c>
      <c r="M250" s="34"/>
      <c r="N250" s="34"/>
      <c r="O250" s="34" t="s">
        <v>528</v>
      </c>
      <c r="P250" s="115">
        <f t="shared" si="3"/>
        <v>46231</v>
      </c>
      <c r="Q250" s="34"/>
      <c r="R250" s="34" t="s">
        <v>528</v>
      </c>
      <c r="S250" s="115">
        <f t="shared" si="2"/>
        <v>46231</v>
      </c>
      <c r="T250" s="34" t="s">
        <v>68</v>
      </c>
      <c r="U250" s="34"/>
      <c r="V250" s="34"/>
      <c r="W250" s="34"/>
    </row>
    <row r="251" ht="12.5" spans="1:23">
      <c r="A251" s="117">
        <v>252</v>
      </c>
      <c r="B251" s="37" t="s">
        <v>64</v>
      </c>
      <c r="C251" s="37" t="s">
        <v>529</v>
      </c>
      <c r="D251" s="37" t="s">
        <v>772</v>
      </c>
      <c r="E251" s="117">
        <v>9000030399</v>
      </c>
      <c r="F251" s="117">
        <v>8</v>
      </c>
      <c r="G251" s="117">
        <v>8</v>
      </c>
      <c r="H251" s="117">
        <v>0</v>
      </c>
      <c r="I251" s="69">
        <v>46232</v>
      </c>
      <c r="J251" s="37" t="s">
        <v>504</v>
      </c>
      <c r="K251" s="253" t="s">
        <v>796</v>
      </c>
      <c r="L251" s="253" t="s">
        <v>66</v>
      </c>
      <c r="M251" s="34"/>
      <c r="N251" s="34"/>
      <c r="O251" s="34" t="s">
        <v>528</v>
      </c>
      <c r="P251" s="115">
        <f t="shared" si="3"/>
        <v>46233</v>
      </c>
      <c r="Q251" s="34"/>
      <c r="R251" s="34" t="s">
        <v>528</v>
      </c>
      <c r="S251" s="115">
        <f t="shared" si="2"/>
        <v>46233</v>
      </c>
      <c r="T251" s="34" t="s">
        <v>68</v>
      </c>
      <c r="U251" s="34"/>
      <c r="V251" s="34"/>
      <c r="W251" s="34"/>
    </row>
    <row r="252" ht="12.5" spans="1:23">
      <c r="A252" s="117">
        <v>253</v>
      </c>
      <c r="B252" s="37" t="s">
        <v>64</v>
      </c>
      <c r="C252" s="74" t="s">
        <v>797</v>
      </c>
      <c r="D252" s="37" t="s">
        <v>772</v>
      </c>
      <c r="E252" s="216">
        <v>9000030399</v>
      </c>
      <c r="F252" s="117">
        <v>9</v>
      </c>
      <c r="G252" s="117">
        <v>9</v>
      </c>
      <c r="H252" s="117">
        <v>0</v>
      </c>
      <c r="I252" s="69">
        <v>46247</v>
      </c>
      <c r="J252" s="37" t="s">
        <v>504</v>
      </c>
      <c r="K252" s="253" t="s">
        <v>798</v>
      </c>
      <c r="L252" s="253" t="s">
        <v>66</v>
      </c>
      <c r="M252" s="34"/>
      <c r="N252" s="34"/>
      <c r="O252" s="34" t="s">
        <v>528</v>
      </c>
      <c r="P252" s="115">
        <f t="shared" si="3"/>
        <v>46248</v>
      </c>
      <c r="Q252" s="34"/>
      <c r="R252" s="34" t="s">
        <v>528</v>
      </c>
      <c r="S252" s="115">
        <f t="shared" si="2"/>
        <v>46248</v>
      </c>
      <c r="T252" s="34" t="s">
        <v>68</v>
      </c>
      <c r="U252" s="34"/>
      <c r="V252" s="34"/>
      <c r="W252" s="34"/>
    </row>
    <row r="253" ht="12.5" spans="1:23">
      <c r="A253" s="117">
        <v>254</v>
      </c>
      <c r="B253" s="37" t="s">
        <v>64</v>
      </c>
      <c r="C253" s="74" t="s">
        <v>797</v>
      </c>
      <c r="D253" s="37" t="s">
        <v>772</v>
      </c>
      <c r="E253" s="117">
        <v>9000023856</v>
      </c>
      <c r="F253" s="117">
        <v>19</v>
      </c>
      <c r="G253" s="117">
        <v>19</v>
      </c>
      <c r="H253" s="117">
        <v>0</v>
      </c>
      <c r="I253" s="69">
        <v>46251</v>
      </c>
      <c r="J253" s="37" t="s">
        <v>799</v>
      </c>
      <c r="K253" s="253" t="s">
        <v>800</v>
      </c>
      <c r="L253" s="253" t="s">
        <v>66</v>
      </c>
      <c r="M253" s="34"/>
      <c r="N253" s="34"/>
      <c r="O253" s="34" t="s">
        <v>528</v>
      </c>
      <c r="P253" s="115">
        <f t="shared" si="3"/>
        <v>46252</v>
      </c>
      <c r="Q253" s="34"/>
      <c r="R253" s="34" t="s">
        <v>528</v>
      </c>
      <c r="S253" s="115">
        <f t="shared" si="2"/>
        <v>46252</v>
      </c>
      <c r="T253" s="34" t="s">
        <v>68</v>
      </c>
      <c r="U253" s="34"/>
      <c r="V253" s="34"/>
      <c r="W253" s="34"/>
    </row>
    <row r="254" ht="12.5" spans="1:23">
      <c r="A254" s="117">
        <v>255</v>
      </c>
      <c r="B254" s="37" t="s">
        <v>64</v>
      </c>
      <c r="C254" s="37" t="s">
        <v>529</v>
      </c>
      <c r="D254" s="37" t="s">
        <v>772</v>
      </c>
      <c r="E254" s="117">
        <v>9000023856</v>
      </c>
      <c r="F254" s="117">
        <v>1</v>
      </c>
      <c r="G254" s="117">
        <v>0</v>
      </c>
      <c r="H254" s="117">
        <v>1</v>
      </c>
      <c r="I254" s="69">
        <v>46253</v>
      </c>
      <c r="J254" s="37" t="s">
        <v>799</v>
      </c>
      <c r="K254" s="253">
        <v>516314000826020</v>
      </c>
      <c r="L254" s="607" t="s">
        <v>801</v>
      </c>
      <c r="M254" s="34"/>
      <c r="N254" s="34"/>
      <c r="O254" s="34" t="s">
        <v>528</v>
      </c>
      <c r="P254" s="115">
        <f t="shared" si="3"/>
        <v>46254</v>
      </c>
      <c r="Q254" s="34"/>
      <c r="R254" s="34" t="s">
        <v>528</v>
      </c>
      <c r="S254" s="115">
        <f t="shared" si="2"/>
        <v>46254</v>
      </c>
      <c r="T254" s="34" t="s">
        <v>68</v>
      </c>
      <c r="U254" s="174" t="s">
        <v>511</v>
      </c>
      <c r="V254" s="174" t="s">
        <v>13</v>
      </c>
      <c r="W254" s="34"/>
    </row>
    <row r="255" ht="12.5" spans="1:23">
      <c r="A255" s="117">
        <v>256</v>
      </c>
      <c r="B255" s="37" t="s">
        <v>64</v>
      </c>
      <c r="C255" s="37" t="s">
        <v>529</v>
      </c>
      <c r="D255" s="37" t="s">
        <v>772</v>
      </c>
      <c r="E255" s="117">
        <v>9000023856</v>
      </c>
      <c r="F255" s="117">
        <v>5</v>
      </c>
      <c r="G255" s="117">
        <v>5</v>
      </c>
      <c r="H255" s="117">
        <v>0</v>
      </c>
      <c r="I255" s="69">
        <v>46253</v>
      </c>
      <c r="J255" s="37" t="s">
        <v>799</v>
      </c>
      <c r="K255" s="253" t="s">
        <v>802</v>
      </c>
      <c r="L255" s="253" t="s">
        <v>66</v>
      </c>
      <c r="M255" s="34"/>
      <c r="N255" s="34"/>
      <c r="O255" s="34" t="s">
        <v>528</v>
      </c>
      <c r="P255" s="115">
        <f t="shared" si="3"/>
        <v>46254</v>
      </c>
      <c r="Q255" s="34"/>
      <c r="R255" s="34" t="s">
        <v>528</v>
      </c>
      <c r="S255" s="115">
        <f t="shared" si="2"/>
        <v>46254</v>
      </c>
      <c r="T255" s="34" t="s">
        <v>68</v>
      </c>
      <c r="U255" s="34"/>
      <c r="V255" s="34"/>
      <c r="W255" s="34"/>
    </row>
    <row r="256" ht="12.5" spans="1:23">
      <c r="A256" s="117">
        <v>257</v>
      </c>
      <c r="B256" s="37" t="s">
        <v>64</v>
      </c>
      <c r="C256" s="37" t="s">
        <v>529</v>
      </c>
      <c r="D256" s="37" t="s">
        <v>772</v>
      </c>
      <c r="E256" s="117">
        <v>9000023856</v>
      </c>
      <c r="F256" s="216">
        <v>1</v>
      </c>
      <c r="G256" s="117">
        <v>0</v>
      </c>
      <c r="H256" s="117">
        <v>1</v>
      </c>
      <c r="I256" s="69">
        <v>46253</v>
      </c>
      <c r="J256" s="37" t="s">
        <v>799</v>
      </c>
      <c r="K256" s="253">
        <v>516314000826026</v>
      </c>
      <c r="L256" s="607" t="s">
        <v>801</v>
      </c>
      <c r="M256" s="34"/>
      <c r="N256" s="34"/>
      <c r="O256" s="34" t="s">
        <v>528</v>
      </c>
      <c r="P256" s="115">
        <f t="shared" si="3"/>
        <v>46254</v>
      </c>
      <c r="Q256" s="174"/>
      <c r="R256" s="174" t="s">
        <v>528</v>
      </c>
      <c r="S256" s="115">
        <f t="shared" si="2"/>
        <v>46254</v>
      </c>
      <c r="T256" s="34" t="s">
        <v>68</v>
      </c>
      <c r="U256" s="174" t="s">
        <v>511</v>
      </c>
      <c r="V256" s="174" t="s">
        <v>13</v>
      </c>
      <c r="W256" s="34"/>
    </row>
    <row r="257" ht="12.5" spans="1:23">
      <c r="A257" s="117">
        <v>258</v>
      </c>
      <c r="B257" s="37" t="s">
        <v>64</v>
      </c>
      <c r="C257" s="37" t="s">
        <v>529</v>
      </c>
      <c r="D257" s="37" t="s">
        <v>772</v>
      </c>
      <c r="E257" s="117">
        <v>9000023856</v>
      </c>
      <c r="F257" s="117">
        <v>2</v>
      </c>
      <c r="G257" s="117">
        <v>2</v>
      </c>
      <c r="H257" s="117">
        <v>0</v>
      </c>
      <c r="I257" s="69">
        <v>46253</v>
      </c>
      <c r="J257" s="37" t="s">
        <v>799</v>
      </c>
      <c r="K257" s="253" t="s">
        <v>803</v>
      </c>
      <c r="L257" s="253" t="s">
        <v>66</v>
      </c>
      <c r="M257" s="34"/>
      <c r="N257" s="34"/>
      <c r="O257" s="34" t="s">
        <v>528</v>
      </c>
      <c r="P257" s="115">
        <f t="shared" si="3"/>
        <v>46254</v>
      </c>
      <c r="Q257" s="34"/>
      <c r="R257" s="34" t="s">
        <v>528</v>
      </c>
      <c r="S257" s="115">
        <f t="shared" si="2"/>
        <v>46254</v>
      </c>
      <c r="T257" s="34" t="s">
        <v>68</v>
      </c>
      <c r="U257" s="34"/>
      <c r="V257" s="34"/>
      <c r="W257" s="34"/>
    </row>
    <row r="258" ht="12.5" spans="1:23">
      <c r="A258" s="117">
        <v>259</v>
      </c>
      <c r="B258" s="37" t="s">
        <v>64</v>
      </c>
      <c r="C258" s="37" t="s">
        <v>529</v>
      </c>
      <c r="D258" s="37" t="s">
        <v>772</v>
      </c>
      <c r="E258" s="117">
        <v>9000023856</v>
      </c>
      <c r="F258" s="117">
        <v>1</v>
      </c>
      <c r="G258" s="117">
        <v>0</v>
      </c>
      <c r="H258" s="117">
        <v>1</v>
      </c>
      <c r="I258" s="69">
        <v>46253</v>
      </c>
      <c r="J258" s="37" t="s">
        <v>799</v>
      </c>
      <c r="K258" s="253">
        <v>516314000826029</v>
      </c>
      <c r="L258" s="607" t="s">
        <v>804</v>
      </c>
      <c r="M258" s="34"/>
      <c r="N258" s="34"/>
      <c r="O258" s="34" t="s">
        <v>528</v>
      </c>
      <c r="P258" s="115">
        <f t="shared" si="3"/>
        <v>46254</v>
      </c>
      <c r="Q258" s="34"/>
      <c r="R258" s="34" t="s">
        <v>528</v>
      </c>
      <c r="S258" s="115">
        <f t="shared" si="2"/>
        <v>46254</v>
      </c>
      <c r="T258" s="34" t="s">
        <v>68</v>
      </c>
      <c r="U258" s="174" t="s">
        <v>511</v>
      </c>
      <c r="V258" s="174" t="s">
        <v>13</v>
      </c>
      <c r="W258" s="34"/>
    </row>
    <row r="259" ht="12.5" spans="1:23">
      <c r="A259" s="117">
        <v>260</v>
      </c>
      <c r="B259" s="37" t="s">
        <v>64</v>
      </c>
      <c r="C259" s="37" t="s">
        <v>529</v>
      </c>
      <c r="D259" s="37" t="s">
        <v>772</v>
      </c>
      <c r="E259" s="117">
        <v>9000023856</v>
      </c>
      <c r="F259" s="117">
        <v>7</v>
      </c>
      <c r="G259" s="117">
        <v>7</v>
      </c>
      <c r="H259" s="117">
        <v>0</v>
      </c>
      <c r="I259" s="69">
        <v>46253</v>
      </c>
      <c r="J259" s="37" t="s">
        <v>799</v>
      </c>
      <c r="K259" s="253" t="s">
        <v>805</v>
      </c>
      <c r="L259" s="253" t="s">
        <v>66</v>
      </c>
      <c r="M259" s="34"/>
      <c r="N259" s="34"/>
      <c r="O259" s="34" t="s">
        <v>528</v>
      </c>
      <c r="P259" s="115">
        <f t="shared" si="3"/>
        <v>46254</v>
      </c>
      <c r="Q259" s="34"/>
      <c r="R259" s="34" t="s">
        <v>528</v>
      </c>
      <c r="S259" s="115">
        <f t="shared" ref="S259:S267" si="4">I259+1</f>
        <v>46254</v>
      </c>
      <c r="T259" s="34" t="s">
        <v>68</v>
      </c>
      <c r="U259" s="34"/>
      <c r="V259" s="34"/>
      <c r="W259" s="34"/>
    </row>
    <row r="260" ht="12.5" spans="1:23">
      <c r="A260" s="117">
        <v>261</v>
      </c>
      <c r="B260" s="37" t="s">
        <v>64</v>
      </c>
      <c r="C260" s="37" t="s">
        <v>529</v>
      </c>
      <c r="D260" s="37" t="s">
        <v>772</v>
      </c>
      <c r="E260" s="117">
        <v>9000023856</v>
      </c>
      <c r="F260" s="117">
        <v>7</v>
      </c>
      <c r="G260" s="117">
        <v>7</v>
      </c>
      <c r="H260" s="117">
        <v>0</v>
      </c>
      <c r="I260" s="69">
        <v>46256</v>
      </c>
      <c r="J260" s="37" t="s">
        <v>799</v>
      </c>
      <c r="K260" s="253" t="s">
        <v>806</v>
      </c>
      <c r="L260" s="114" t="s">
        <v>66</v>
      </c>
      <c r="M260" s="34"/>
      <c r="N260" s="34"/>
      <c r="O260" s="34" t="s">
        <v>528</v>
      </c>
      <c r="P260" s="115">
        <f t="shared" si="3"/>
        <v>46257</v>
      </c>
      <c r="Q260" s="34"/>
      <c r="R260" s="34" t="s">
        <v>528</v>
      </c>
      <c r="S260" s="115">
        <f t="shared" si="4"/>
        <v>46257</v>
      </c>
      <c r="T260" s="34" t="s">
        <v>68</v>
      </c>
      <c r="U260" s="34"/>
      <c r="V260" s="34"/>
      <c r="W260" s="34"/>
    </row>
    <row r="261" ht="12.5" spans="1:23">
      <c r="A261" s="117">
        <v>262</v>
      </c>
      <c r="B261" s="37" t="s">
        <v>64</v>
      </c>
      <c r="C261" s="117" t="s">
        <v>656</v>
      </c>
      <c r="D261" s="37" t="s">
        <v>772</v>
      </c>
      <c r="E261" s="117">
        <v>9000023856</v>
      </c>
      <c r="F261" s="117">
        <v>9</v>
      </c>
      <c r="G261" s="117">
        <v>9</v>
      </c>
      <c r="H261" s="117">
        <v>0</v>
      </c>
      <c r="I261" s="69">
        <v>46257</v>
      </c>
      <c r="J261" s="37" t="s">
        <v>799</v>
      </c>
      <c r="K261" s="253" t="s">
        <v>807</v>
      </c>
      <c r="L261" s="114" t="s">
        <v>66</v>
      </c>
      <c r="M261" s="34"/>
      <c r="N261" s="34"/>
      <c r="O261" s="34" t="s">
        <v>528</v>
      </c>
      <c r="P261" s="115">
        <f t="shared" si="3"/>
        <v>46258</v>
      </c>
      <c r="Q261" s="34"/>
      <c r="R261" s="34" t="s">
        <v>528</v>
      </c>
      <c r="S261" s="115">
        <f t="shared" si="4"/>
        <v>46258</v>
      </c>
      <c r="T261" s="34" t="s">
        <v>68</v>
      </c>
      <c r="U261" s="34"/>
      <c r="V261" s="34"/>
      <c r="W261" s="34"/>
    </row>
    <row r="262" ht="12.5" spans="1:23">
      <c r="A262" s="117">
        <v>263</v>
      </c>
      <c r="B262" s="37" t="s">
        <v>64</v>
      </c>
      <c r="C262" s="37" t="s">
        <v>529</v>
      </c>
      <c r="D262" s="37" t="s">
        <v>772</v>
      </c>
      <c r="E262" s="117">
        <v>9000023856</v>
      </c>
      <c r="F262" s="117">
        <v>3</v>
      </c>
      <c r="G262" s="117">
        <v>3</v>
      </c>
      <c r="H262" s="117">
        <v>0</v>
      </c>
      <c r="I262" s="69">
        <v>46259</v>
      </c>
      <c r="J262" s="37" t="s">
        <v>799</v>
      </c>
      <c r="K262" s="253" t="s">
        <v>808</v>
      </c>
      <c r="L262" s="253" t="s">
        <v>66</v>
      </c>
      <c r="M262" s="34"/>
      <c r="N262" s="34"/>
      <c r="O262" s="34" t="s">
        <v>528</v>
      </c>
      <c r="P262" s="115">
        <f t="shared" si="3"/>
        <v>46260</v>
      </c>
      <c r="Q262" s="34"/>
      <c r="R262" s="34" t="s">
        <v>528</v>
      </c>
      <c r="S262" s="115">
        <f t="shared" si="4"/>
        <v>46260</v>
      </c>
      <c r="T262" s="34" t="s">
        <v>68</v>
      </c>
      <c r="U262" s="34"/>
      <c r="V262" s="34"/>
      <c r="W262" s="34"/>
    </row>
    <row r="263" ht="12.5" spans="1:23">
      <c r="A263" s="117">
        <v>264</v>
      </c>
      <c r="B263" s="37" t="s">
        <v>64</v>
      </c>
      <c r="C263" s="37" t="s">
        <v>529</v>
      </c>
      <c r="D263" s="37" t="s">
        <v>772</v>
      </c>
      <c r="E263" s="117">
        <v>9000023856</v>
      </c>
      <c r="F263" s="117">
        <v>1</v>
      </c>
      <c r="G263" s="117">
        <v>0</v>
      </c>
      <c r="H263" s="117">
        <v>1</v>
      </c>
      <c r="I263" s="69">
        <v>46259</v>
      </c>
      <c r="J263" s="37" t="s">
        <v>799</v>
      </c>
      <c r="K263" s="253">
        <v>516314000826056</v>
      </c>
      <c r="L263" s="607" t="s">
        <v>809</v>
      </c>
      <c r="M263" s="34"/>
      <c r="N263" s="34"/>
      <c r="O263" s="34" t="s">
        <v>528</v>
      </c>
      <c r="P263" s="115">
        <f t="shared" si="3"/>
        <v>46260</v>
      </c>
      <c r="Q263" s="34"/>
      <c r="R263" s="34" t="s">
        <v>528</v>
      </c>
      <c r="S263" s="115">
        <f t="shared" si="4"/>
        <v>46260</v>
      </c>
      <c r="T263" s="34" t="s">
        <v>68</v>
      </c>
      <c r="U263" s="114" t="s">
        <v>547</v>
      </c>
      <c r="V263" s="114" t="s">
        <v>13</v>
      </c>
      <c r="W263" s="34"/>
    </row>
    <row r="264" ht="12.5" spans="1:23">
      <c r="A264" s="117">
        <v>265</v>
      </c>
      <c r="B264" s="37" t="s">
        <v>64</v>
      </c>
      <c r="C264" s="37" t="s">
        <v>529</v>
      </c>
      <c r="D264" s="37" t="s">
        <v>772</v>
      </c>
      <c r="E264" s="117">
        <v>9000023856</v>
      </c>
      <c r="F264" s="117">
        <v>4</v>
      </c>
      <c r="G264" s="117">
        <v>4</v>
      </c>
      <c r="H264" s="117">
        <v>0</v>
      </c>
      <c r="I264" s="69">
        <v>46259</v>
      </c>
      <c r="J264" s="37" t="s">
        <v>799</v>
      </c>
      <c r="K264" s="253" t="s">
        <v>810</v>
      </c>
      <c r="L264" s="253" t="s">
        <v>66</v>
      </c>
      <c r="M264" s="34"/>
      <c r="N264" s="34"/>
      <c r="O264" s="34" t="s">
        <v>528</v>
      </c>
      <c r="P264" s="115">
        <f t="shared" si="3"/>
        <v>46260</v>
      </c>
      <c r="Q264" s="34"/>
      <c r="R264" s="34" t="s">
        <v>528</v>
      </c>
      <c r="S264" s="115">
        <f t="shared" si="4"/>
        <v>46260</v>
      </c>
      <c r="T264" s="34" t="s">
        <v>68</v>
      </c>
      <c r="U264" s="34"/>
      <c r="V264" s="34"/>
      <c r="W264" s="34"/>
    </row>
    <row r="265" ht="12.5" spans="1:23">
      <c r="A265" s="117">
        <v>266</v>
      </c>
      <c r="B265" s="37" t="s">
        <v>64</v>
      </c>
      <c r="C265" s="37" t="s">
        <v>529</v>
      </c>
      <c r="D265" s="37" t="s">
        <v>772</v>
      </c>
      <c r="E265" s="117">
        <v>9000023856</v>
      </c>
      <c r="F265" s="117">
        <v>7</v>
      </c>
      <c r="G265" s="117">
        <v>7</v>
      </c>
      <c r="H265" s="117">
        <v>0</v>
      </c>
      <c r="I265" s="69">
        <v>46260</v>
      </c>
      <c r="J265" s="37" t="s">
        <v>799</v>
      </c>
      <c r="K265" s="253" t="s">
        <v>811</v>
      </c>
      <c r="L265" s="253" t="s">
        <v>66</v>
      </c>
      <c r="M265" s="34"/>
      <c r="N265" s="34"/>
      <c r="O265" s="34" t="s">
        <v>528</v>
      </c>
      <c r="P265" s="115">
        <f t="shared" si="3"/>
        <v>46261</v>
      </c>
      <c r="Q265" s="34"/>
      <c r="R265" s="34" t="s">
        <v>528</v>
      </c>
      <c r="S265" s="115">
        <f t="shared" si="4"/>
        <v>46261</v>
      </c>
      <c r="T265" s="34" t="s">
        <v>68</v>
      </c>
      <c r="U265" s="34"/>
      <c r="V265" s="34"/>
      <c r="W265" s="34"/>
    </row>
    <row r="266" ht="12.5" spans="1:23">
      <c r="A266" s="117">
        <v>267</v>
      </c>
      <c r="B266" s="37" t="s">
        <v>64</v>
      </c>
      <c r="C266" s="37" t="s">
        <v>529</v>
      </c>
      <c r="D266" s="37" t="s">
        <v>772</v>
      </c>
      <c r="E266" s="117">
        <v>9000023856</v>
      </c>
      <c r="F266" s="117">
        <v>7</v>
      </c>
      <c r="G266" s="117">
        <v>7</v>
      </c>
      <c r="H266" s="117">
        <v>0</v>
      </c>
      <c r="I266" s="69">
        <v>46263</v>
      </c>
      <c r="J266" s="37" t="s">
        <v>799</v>
      </c>
      <c r="K266" s="253" t="s">
        <v>812</v>
      </c>
      <c r="L266" s="253" t="s">
        <v>66</v>
      </c>
      <c r="M266" s="34"/>
      <c r="N266" s="34"/>
      <c r="O266" s="34" t="s">
        <v>528</v>
      </c>
      <c r="P266" s="115">
        <f t="shared" si="3"/>
        <v>46264</v>
      </c>
      <c r="Q266" s="34"/>
      <c r="R266" s="34" t="s">
        <v>528</v>
      </c>
      <c r="S266" s="115">
        <f t="shared" si="4"/>
        <v>46264</v>
      </c>
      <c r="T266" s="34" t="s">
        <v>68</v>
      </c>
      <c r="U266" s="34"/>
      <c r="V266" s="34"/>
      <c r="W266" s="34"/>
    </row>
    <row r="267" ht="12.5" spans="1:23">
      <c r="A267" s="117">
        <v>268</v>
      </c>
      <c r="B267" s="37" t="s">
        <v>64</v>
      </c>
      <c r="C267" s="117" t="s">
        <v>673</v>
      </c>
      <c r="D267" s="37" t="s">
        <v>772</v>
      </c>
      <c r="E267" s="117">
        <v>9000023856</v>
      </c>
      <c r="F267" s="117">
        <v>8</v>
      </c>
      <c r="G267" s="117">
        <v>8</v>
      </c>
      <c r="H267" s="117">
        <v>0</v>
      </c>
      <c r="I267" s="69">
        <v>46265</v>
      </c>
      <c r="J267" s="37" t="s">
        <v>799</v>
      </c>
      <c r="K267" s="253" t="s">
        <v>813</v>
      </c>
      <c r="L267" s="253" t="s">
        <v>66</v>
      </c>
      <c r="M267" s="34"/>
      <c r="N267" s="34"/>
      <c r="O267" s="34" t="s">
        <v>528</v>
      </c>
      <c r="P267" s="115">
        <f t="shared" si="3"/>
        <v>46266</v>
      </c>
      <c r="Q267" s="34"/>
      <c r="R267" s="34" t="s">
        <v>528</v>
      </c>
      <c r="S267" s="115">
        <f t="shared" si="4"/>
        <v>46266</v>
      </c>
      <c r="T267" s="34" t="s">
        <v>68</v>
      </c>
      <c r="U267" s="34"/>
      <c r="V267" s="34"/>
      <c r="W267" s="34"/>
    </row>
    <row r="268" ht="12.5" spans="1:23">
      <c r="A268" s="117">
        <v>269</v>
      </c>
      <c r="B268" s="37" t="s">
        <v>64</v>
      </c>
      <c r="C268" s="117" t="s">
        <v>685</v>
      </c>
      <c r="D268" s="37" t="s">
        <v>772</v>
      </c>
      <c r="E268" s="117">
        <v>9000023856</v>
      </c>
      <c r="F268" s="117">
        <v>5</v>
      </c>
      <c r="G268" s="117">
        <v>5</v>
      </c>
      <c r="H268" s="117">
        <v>0</v>
      </c>
      <c r="I268" s="69">
        <v>46269</v>
      </c>
      <c r="J268" s="37" t="s">
        <v>799</v>
      </c>
      <c r="K268" s="253" t="s">
        <v>814</v>
      </c>
      <c r="L268" s="253" t="s">
        <v>66</v>
      </c>
      <c r="M268" s="34"/>
      <c r="N268" s="34"/>
      <c r="O268" s="34"/>
      <c r="P268" s="34"/>
      <c r="Q268" s="34"/>
      <c r="R268" s="34"/>
      <c r="S268" s="34"/>
      <c r="T268" s="34"/>
      <c r="U268" s="34"/>
      <c r="V268" s="34"/>
      <c r="W268" s="34"/>
    </row>
    <row r="269" ht="12.5" spans="1:23">
      <c r="A269" s="117">
        <v>270</v>
      </c>
      <c r="B269" s="37" t="s">
        <v>64</v>
      </c>
      <c r="C269" s="117" t="s">
        <v>685</v>
      </c>
      <c r="D269" s="37" t="s">
        <v>772</v>
      </c>
      <c r="E269" s="117">
        <v>9000023856</v>
      </c>
      <c r="F269" s="117">
        <v>1</v>
      </c>
      <c r="G269" s="117">
        <v>0</v>
      </c>
      <c r="H269" s="117">
        <v>1</v>
      </c>
      <c r="I269" s="69">
        <v>46269</v>
      </c>
      <c r="J269" s="37" t="s">
        <v>799</v>
      </c>
      <c r="K269" s="253">
        <v>516314000926088</v>
      </c>
      <c r="L269" s="253" t="s">
        <v>815</v>
      </c>
      <c r="M269" s="34"/>
      <c r="N269" s="34"/>
      <c r="O269" s="34"/>
      <c r="P269" s="34"/>
      <c r="Q269" s="34"/>
      <c r="R269" s="34"/>
      <c r="S269" s="34"/>
      <c r="T269" s="34"/>
      <c r="U269" s="114" t="s">
        <v>547</v>
      </c>
      <c r="V269" s="114" t="s">
        <v>13</v>
      </c>
      <c r="W269" s="34"/>
    </row>
    <row r="270" ht="12.5" spans="1:23">
      <c r="A270" s="117">
        <v>271</v>
      </c>
      <c r="B270" s="37" t="s">
        <v>64</v>
      </c>
      <c r="C270" s="117" t="s">
        <v>685</v>
      </c>
      <c r="D270" s="37" t="s">
        <v>772</v>
      </c>
      <c r="E270" s="117">
        <v>9000023856</v>
      </c>
      <c r="F270" s="117">
        <v>6</v>
      </c>
      <c r="G270" s="117">
        <v>6</v>
      </c>
      <c r="H270" s="117">
        <v>0</v>
      </c>
      <c r="I270" s="69">
        <v>46269</v>
      </c>
      <c r="J270" s="37" t="s">
        <v>799</v>
      </c>
      <c r="K270" s="253" t="s">
        <v>816</v>
      </c>
      <c r="L270" s="253" t="s">
        <v>66</v>
      </c>
      <c r="M270" s="34"/>
      <c r="N270" s="34"/>
      <c r="O270" s="34"/>
      <c r="P270" s="34"/>
      <c r="Q270" s="34"/>
      <c r="R270" s="34"/>
      <c r="S270" s="34"/>
      <c r="T270" s="34"/>
      <c r="U270" s="34"/>
      <c r="V270" s="34"/>
      <c r="W270" s="34"/>
    </row>
    <row r="271" ht="12.5" spans="1:23">
      <c r="A271" s="117"/>
      <c r="B271" s="37"/>
      <c r="C271" s="117" t="s">
        <v>685</v>
      </c>
      <c r="D271" s="37" t="s">
        <v>772</v>
      </c>
      <c r="E271" s="117">
        <v>9000023856</v>
      </c>
      <c r="F271" s="117">
        <v>12</v>
      </c>
      <c r="G271" s="117">
        <v>12</v>
      </c>
      <c r="H271" s="117">
        <v>0</v>
      </c>
      <c r="I271" s="69">
        <v>46270</v>
      </c>
      <c r="J271" s="37" t="s">
        <v>799</v>
      </c>
      <c r="K271" s="253" t="s">
        <v>817</v>
      </c>
      <c r="L271" s="253"/>
      <c r="M271" s="34"/>
      <c r="N271" s="34"/>
      <c r="O271" s="34"/>
      <c r="P271" s="34"/>
      <c r="Q271" s="34"/>
      <c r="R271" s="34"/>
      <c r="S271" s="34"/>
      <c r="T271" s="34"/>
      <c r="U271" s="34"/>
      <c r="V271" s="34"/>
      <c r="W271" s="34"/>
    </row>
    <row r="272" ht="12.5" spans="1:23">
      <c r="A272" s="117">
        <v>269</v>
      </c>
      <c r="B272" s="37" t="s">
        <v>64</v>
      </c>
      <c r="C272" s="117" t="s">
        <v>529</v>
      </c>
      <c r="D272" s="37" t="s">
        <v>772</v>
      </c>
      <c r="E272" s="117">
        <v>6000064678</v>
      </c>
      <c r="F272" s="117">
        <v>8</v>
      </c>
      <c r="G272" s="117">
        <v>8</v>
      </c>
      <c r="H272" s="117">
        <v>0</v>
      </c>
      <c r="I272" s="69">
        <v>46184</v>
      </c>
      <c r="J272" s="37" t="s">
        <v>502</v>
      </c>
      <c r="K272" s="253" t="s">
        <v>818</v>
      </c>
      <c r="L272" s="253" t="s">
        <v>66</v>
      </c>
      <c r="M272" s="34"/>
      <c r="N272" s="34"/>
      <c r="O272" s="34" t="s">
        <v>528</v>
      </c>
      <c r="P272" s="115">
        <f t="shared" ref="P272:P360" si="5">I272+1</f>
        <v>46185</v>
      </c>
      <c r="Q272" s="34"/>
      <c r="R272" s="34" t="s">
        <v>528</v>
      </c>
      <c r="S272" s="115">
        <f t="shared" ref="S272:S385" si="6">I272+1</f>
        <v>46185</v>
      </c>
      <c r="T272" s="34" t="s">
        <v>68</v>
      </c>
      <c r="U272" s="34"/>
      <c r="V272" s="34"/>
      <c r="W272" s="34"/>
    </row>
    <row r="273" ht="12.5" spans="1:23">
      <c r="A273" s="117">
        <v>270</v>
      </c>
      <c r="B273" s="37" t="s">
        <v>64</v>
      </c>
      <c r="C273" s="117" t="s">
        <v>529</v>
      </c>
      <c r="D273" s="37" t="s">
        <v>772</v>
      </c>
      <c r="E273" s="117">
        <v>6000064678</v>
      </c>
      <c r="F273" s="117">
        <v>1</v>
      </c>
      <c r="G273" s="117">
        <v>0</v>
      </c>
      <c r="H273" s="117">
        <v>1</v>
      </c>
      <c r="I273" s="69">
        <v>46184</v>
      </c>
      <c r="J273" s="37" t="s">
        <v>502</v>
      </c>
      <c r="K273" s="253">
        <v>516339010626009</v>
      </c>
      <c r="L273" s="253" t="s">
        <v>819</v>
      </c>
      <c r="M273" s="34"/>
      <c r="N273" s="34"/>
      <c r="O273" s="34" t="s">
        <v>528</v>
      </c>
      <c r="P273" s="115">
        <f t="shared" si="5"/>
        <v>46185</v>
      </c>
      <c r="Q273" s="34"/>
      <c r="R273" s="34" t="s">
        <v>528</v>
      </c>
      <c r="S273" s="115">
        <f t="shared" si="6"/>
        <v>46185</v>
      </c>
      <c r="T273" s="34" t="s">
        <v>68</v>
      </c>
      <c r="U273" s="34" t="s">
        <v>514</v>
      </c>
      <c r="V273" s="34" t="s">
        <v>17</v>
      </c>
      <c r="W273" s="34"/>
    </row>
    <row r="274" ht="12.5" spans="1:23">
      <c r="A274" s="117">
        <v>271</v>
      </c>
      <c r="B274" s="37" t="s">
        <v>64</v>
      </c>
      <c r="C274" s="117" t="s">
        <v>529</v>
      </c>
      <c r="D274" s="37" t="s">
        <v>772</v>
      </c>
      <c r="E274" s="117">
        <v>6000064678</v>
      </c>
      <c r="F274" s="117">
        <v>2</v>
      </c>
      <c r="G274" s="117">
        <v>2</v>
      </c>
      <c r="H274" s="117">
        <v>0</v>
      </c>
      <c r="I274" s="69">
        <v>46184</v>
      </c>
      <c r="J274" s="37" t="s">
        <v>502</v>
      </c>
      <c r="K274" s="253" t="s">
        <v>820</v>
      </c>
      <c r="L274" s="253" t="s">
        <v>66</v>
      </c>
      <c r="M274" s="34"/>
      <c r="N274" s="34"/>
      <c r="O274" s="34" t="s">
        <v>528</v>
      </c>
      <c r="P274" s="115">
        <f t="shared" si="5"/>
        <v>46185</v>
      </c>
      <c r="Q274" s="34"/>
      <c r="R274" s="34" t="s">
        <v>528</v>
      </c>
      <c r="S274" s="115">
        <f t="shared" si="6"/>
        <v>46185</v>
      </c>
      <c r="T274" s="34" t="s">
        <v>68</v>
      </c>
      <c r="U274" s="34"/>
      <c r="V274" s="34"/>
      <c r="W274" s="34"/>
    </row>
    <row r="275" ht="12.5" spans="1:23">
      <c r="A275" s="117">
        <v>272</v>
      </c>
      <c r="B275" s="37" t="s">
        <v>64</v>
      </c>
      <c r="C275" s="117" t="s">
        <v>529</v>
      </c>
      <c r="D275" s="37" t="s">
        <v>772</v>
      </c>
      <c r="E275" s="117">
        <v>6000064678</v>
      </c>
      <c r="F275" s="117">
        <v>1</v>
      </c>
      <c r="G275" s="117">
        <v>0</v>
      </c>
      <c r="H275" s="117">
        <v>1</v>
      </c>
      <c r="I275" s="69">
        <v>46184</v>
      </c>
      <c r="J275" s="37" t="s">
        <v>502</v>
      </c>
      <c r="K275" s="253">
        <v>516339010626012</v>
      </c>
      <c r="L275" s="253" t="s">
        <v>821</v>
      </c>
      <c r="M275" s="34"/>
      <c r="N275" s="34"/>
      <c r="O275" s="34" t="s">
        <v>528</v>
      </c>
      <c r="P275" s="115">
        <f t="shared" si="5"/>
        <v>46185</v>
      </c>
      <c r="Q275" s="34"/>
      <c r="R275" s="34" t="s">
        <v>528</v>
      </c>
      <c r="S275" s="115">
        <f t="shared" si="6"/>
        <v>46185</v>
      </c>
      <c r="T275" s="34" t="s">
        <v>68</v>
      </c>
      <c r="U275" s="114" t="s">
        <v>547</v>
      </c>
      <c r="V275" s="114" t="s">
        <v>13</v>
      </c>
      <c r="W275" s="34"/>
    </row>
    <row r="276" ht="12.5" spans="1:23">
      <c r="A276" s="117">
        <v>273</v>
      </c>
      <c r="B276" s="37" t="s">
        <v>64</v>
      </c>
      <c r="C276" s="117" t="s">
        <v>529</v>
      </c>
      <c r="D276" s="37" t="s">
        <v>772</v>
      </c>
      <c r="E276" s="117">
        <v>6000064678</v>
      </c>
      <c r="F276" s="117">
        <v>4</v>
      </c>
      <c r="G276" s="117">
        <v>4</v>
      </c>
      <c r="H276" s="117">
        <v>0</v>
      </c>
      <c r="I276" s="69">
        <v>46184</v>
      </c>
      <c r="J276" s="37" t="s">
        <v>502</v>
      </c>
      <c r="K276" s="253" t="s">
        <v>822</v>
      </c>
      <c r="L276" s="253" t="s">
        <v>66</v>
      </c>
      <c r="M276" s="34"/>
      <c r="N276" s="34"/>
      <c r="O276" s="34" t="s">
        <v>528</v>
      </c>
      <c r="P276" s="115">
        <f t="shared" si="5"/>
        <v>46185</v>
      </c>
      <c r="Q276" s="34"/>
      <c r="R276" s="34" t="s">
        <v>528</v>
      </c>
      <c r="S276" s="115">
        <f t="shared" si="6"/>
        <v>46185</v>
      </c>
      <c r="T276" s="34" t="s">
        <v>68</v>
      </c>
      <c r="U276" s="34"/>
      <c r="V276" s="34"/>
      <c r="W276" s="34"/>
    </row>
    <row r="277" ht="12.5" spans="1:23">
      <c r="A277" s="117">
        <v>274</v>
      </c>
      <c r="B277" s="37" t="s">
        <v>64</v>
      </c>
      <c r="C277" s="117" t="s">
        <v>823</v>
      </c>
      <c r="D277" s="37" t="s">
        <v>772</v>
      </c>
      <c r="E277" s="117">
        <v>6000064678</v>
      </c>
      <c r="F277" s="117">
        <v>1</v>
      </c>
      <c r="G277" s="117">
        <v>0</v>
      </c>
      <c r="H277" s="117">
        <v>1</v>
      </c>
      <c r="I277" s="69">
        <v>46185</v>
      </c>
      <c r="J277" s="37" t="s">
        <v>502</v>
      </c>
      <c r="K277" s="253" t="s">
        <v>824</v>
      </c>
      <c r="L277" s="253" t="s">
        <v>825</v>
      </c>
      <c r="M277" s="34"/>
      <c r="N277" s="34"/>
      <c r="O277" s="34" t="s">
        <v>528</v>
      </c>
      <c r="P277" s="115">
        <f t="shared" si="5"/>
        <v>46186</v>
      </c>
      <c r="Q277" s="34"/>
      <c r="R277" s="34" t="s">
        <v>528</v>
      </c>
      <c r="S277" s="115">
        <f t="shared" si="6"/>
        <v>46186</v>
      </c>
      <c r="T277" s="34" t="s">
        <v>68</v>
      </c>
      <c r="U277" s="114" t="s">
        <v>547</v>
      </c>
      <c r="V277" s="114" t="s">
        <v>13</v>
      </c>
      <c r="W277" s="34"/>
    </row>
    <row r="278" ht="12.5" spans="1:23">
      <c r="A278" s="117">
        <v>275</v>
      </c>
      <c r="B278" s="37" t="s">
        <v>64</v>
      </c>
      <c r="C278" s="117" t="s">
        <v>823</v>
      </c>
      <c r="D278" s="37" t="s">
        <v>772</v>
      </c>
      <c r="E278" s="117">
        <v>6000064678</v>
      </c>
      <c r="F278" s="117">
        <v>6</v>
      </c>
      <c r="G278" s="117">
        <v>6</v>
      </c>
      <c r="H278" s="117">
        <v>0</v>
      </c>
      <c r="I278" s="69">
        <v>46185</v>
      </c>
      <c r="J278" s="37" t="s">
        <v>502</v>
      </c>
      <c r="K278" s="253" t="s">
        <v>826</v>
      </c>
      <c r="L278" s="253" t="s">
        <v>66</v>
      </c>
      <c r="M278" s="34"/>
      <c r="N278" s="34"/>
      <c r="O278" s="34" t="s">
        <v>528</v>
      </c>
      <c r="P278" s="115">
        <f t="shared" si="5"/>
        <v>46186</v>
      </c>
      <c r="Q278" s="34"/>
      <c r="R278" s="34" t="s">
        <v>528</v>
      </c>
      <c r="S278" s="115">
        <f t="shared" si="6"/>
        <v>46186</v>
      </c>
      <c r="T278" s="34" t="s">
        <v>68</v>
      </c>
      <c r="U278" s="34"/>
      <c r="V278" s="34"/>
      <c r="W278" s="34"/>
    </row>
    <row r="279" ht="12.5" spans="1:23">
      <c r="A279" s="117">
        <v>276</v>
      </c>
      <c r="B279" s="37" t="s">
        <v>64</v>
      </c>
      <c r="C279" s="117" t="s">
        <v>823</v>
      </c>
      <c r="D279" s="37" t="s">
        <v>772</v>
      </c>
      <c r="E279" s="117">
        <v>6000064678</v>
      </c>
      <c r="F279" s="117">
        <v>1</v>
      </c>
      <c r="G279" s="117">
        <v>0</v>
      </c>
      <c r="H279" s="117">
        <v>1</v>
      </c>
      <c r="I279" s="69">
        <v>46185</v>
      </c>
      <c r="J279" s="37" t="s">
        <v>502</v>
      </c>
      <c r="K279" s="253">
        <v>516339010626024</v>
      </c>
      <c r="L279" s="253" t="s">
        <v>825</v>
      </c>
      <c r="M279" s="34"/>
      <c r="N279" s="34"/>
      <c r="O279" s="34" t="s">
        <v>528</v>
      </c>
      <c r="P279" s="115">
        <f t="shared" si="5"/>
        <v>46186</v>
      </c>
      <c r="Q279" s="34"/>
      <c r="R279" s="34"/>
      <c r="S279" s="115">
        <f t="shared" si="6"/>
        <v>46186</v>
      </c>
      <c r="T279" s="34" t="s">
        <v>68</v>
      </c>
      <c r="U279" s="114" t="s">
        <v>547</v>
      </c>
      <c r="V279" s="114" t="s">
        <v>13</v>
      </c>
      <c r="W279" s="34"/>
    </row>
    <row r="280" ht="12.5" spans="1:23">
      <c r="A280" s="117">
        <v>277</v>
      </c>
      <c r="B280" s="37" t="s">
        <v>64</v>
      </c>
      <c r="C280" s="117" t="s">
        <v>823</v>
      </c>
      <c r="D280" s="37" t="s">
        <v>772</v>
      </c>
      <c r="E280" s="117">
        <v>6000064678</v>
      </c>
      <c r="F280" s="117">
        <v>15</v>
      </c>
      <c r="G280" s="117">
        <v>15</v>
      </c>
      <c r="H280" s="117">
        <v>0</v>
      </c>
      <c r="I280" s="69">
        <v>46185</v>
      </c>
      <c r="J280" s="37" t="s">
        <v>502</v>
      </c>
      <c r="K280" s="253" t="s">
        <v>827</v>
      </c>
      <c r="L280" s="253" t="s">
        <v>66</v>
      </c>
      <c r="M280" s="34"/>
      <c r="N280" s="34"/>
      <c r="O280" s="34" t="s">
        <v>528</v>
      </c>
      <c r="P280" s="115">
        <f t="shared" si="5"/>
        <v>46186</v>
      </c>
      <c r="Q280" s="34"/>
      <c r="R280" s="34" t="s">
        <v>528</v>
      </c>
      <c r="S280" s="115">
        <f t="shared" si="6"/>
        <v>46186</v>
      </c>
      <c r="T280" s="34" t="s">
        <v>68</v>
      </c>
      <c r="U280" s="34"/>
      <c r="V280" s="34"/>
      <c r="W280" s="34"/>
    </row>
    <row r="281" ht="12.5" spans="1:23">
      <c r="A281" s="117">
        <v>278</v>
      </c>
      <c r="B281" s="37" t="s">
        <v>64</v>
      </c>
      <c r="C281" s="117" t="s">
        <v>529</v>
      </c>
      <c r="D281" s="37" t="s">
        <v>772</v>
      </c>
      <c r="E281" s="117">
        <v>6000064678</v>
      </c>
      <c r="F281" s="117">
        <v>1</v>
      </c>
      <c r="G281" s="117">
        <v>1</v>
      </c>
      <c r="H281" s="117">
        <v>0</v>
      </c>
      <c r="I281" s="69">
        <v>46198</v>
      </c>
      <c r="J281" s="37" t="s">
        <v>502</v>
      </c>
      <c r="K281" s="253">
        <v>516339010626041</v>
      </c>
      <c r="L281" s="253" t="s">
        <v>66</v>
      </c>
      <c r="M281" s="34"/>
      <c r="N281" s="34"/>
      <c r="O281" s="34" t="s">
        <v>528</v>
      </c>
      <c r="P281" s="115">
        <f t="shared" si="5"/>
        <v>46199</v>
      </c>
      <c r="Q281" s="34"/>
      <c r="R281" s="34" t="s">
        <v>528</v>
      </c>
      <c r="S281" s="115">
        <f t="shared" si="6"/>
        <v>46199</v>
      </c>
      <c r="T281" s="34" t="s">
        <v>68</v>
      </c>
      <c r="U281" s="34"/>
      <c r="V281" s="34"/>
      <c r="W281" s="34"/>
    </row>
    <row r="282" ht="12.5" spans="1:23">
      <c r="A282" s="117">
        <v>279</v>
      </c>
      <c r="B282" s="37" t="s">
        <v>64</v>
      </c>
      <c r="C282" s="117" t="s">
        <v>529</v>
      </c>
      <c r="D282" s="37" t="s">
        <v>772</v>
      </c>
      <c r="E282" s="117">
        <v>6000064678</v>
      </c>
      <c r="F282" s="117">
        <v>1</v>
      </c>
      <c r="G282" s="117">
        <v>0</v>
      </c>
      <c r="H282" s="117">
        <v>1</v>
      </c>
      <c r="I282" s="69">
        <v>46198</v>
      </c>
      <c r="J282" s="37" t="s">
        <v>502</v>
      </c>
      <c r="K282" s="253">
        <v>516339010626042</v>
      </c>
      <c r="L282" s="253" t="s">
        <v>828</v>
      </c>
      <c r="M282" s="34"/>
      <c r="N282" s="34"/>
      <c r="O282" s="34" t="s">
        <v>528</v>
      </c>
      <c r="P282" s="115">
        <f t="shared" si="5"/>
        <v>46199</v>
      </c>
      <c r="Q282" s="34"/>
      <c r="R282" s="34" t="s">
        <v>528</v>
      </c>
      <c r="S282" s="115">
        <f t="shared" si="6"/>
        <v>46199</v>
      </c>
      <c r="T282" s="34" t="s">
        <v>68</v>
      </c>
      <c r="U282" s="34" t="s">
        <v>514</v>
      </c>
      <c r="V282" s="34" t="s">
        <v>17</v>
      </c>
      <c r="W282" s="34"/>
    </row>
    <row r="283" ht="12.5" spans="1:23">
      <c r="A283" s="117">
        <v>280</v>
      </c>
      <c r="B283" s="37" t="s">
        <v>64</v>
      </c>
      <c r="C283" s="117" t="s">
        <v>529</v>
      </c>
      <c r="D283" s="37" t="s">
        <v>772</v>
      </c>
      <c r="E283" s="117">
        <v>6000064678</v>
      </c>
      <c r="F283" s="117">
        <v>2</v>
      </c>
      <c r="G283" s="117">
        <v>2</v>
      </c>
      <c r="H283" s="117">
        <v>0</v>
      </c>
      <c r="I283" s="69">
        <v>46198</v>
      </c>
      <c r="J283" s="37" t="s">
        <v>502</v>
      </c>
      <c r="K283" s="253" t="s">
        <v>829</v>
      </c>
      <c r="L283" s="253" t="s">
        <v>66</v>
      </c>
      <c r="M283" s="34"/>
      <c r="N283" s="34"/>
      <c r="O283" s="34" t="s">
        <v>528</v>
      </c>
      <c r="P283" s="115">
        <f t="shared" si="5"/>
        <v>46199</v>
      </c>
      <c r="Q283" s="34"/>
      <c r="R283" s="34" t="s">
        <v>528</v>
      </c>
      <c r="S283" s="115">
        <f t="shared" si="6"/>
        <v>46199</v>
      </c>
      <c r="T283" s="34" t="s">
        <v>68</v>
      </c>
      <c r="U283" s="34"/>
      <c r="V283" s="34"/>
      <c r="W283" s="34"/>
    </row>
    <row r="284" ht="15.5" spans="1:23">
      <c r="A284" s="117">
        <v>281</v>
      </c>
      <c r="B284" s="37" t="s">
        <v>64</v>
      </c>
      <c r="C284" s="117" t="s">
        <v>529</v>
      </c>
      <c r="D284" s="37" t="s">
        <v>772</v>
      </c>
      <c r="E284" s="117">
        <v>6000064678</v>
      </c>
      <c r="F284" s="117">
        <v>1</v>
      </c>
      <c r="G284" s="117">
        <v>0</v>
      </c>
      <c r="H284" s="117">
        <v>1</v>
      </c>
      <c r="I284" s="69">
        <v>46198</v>
      </c>
      <c r="J284" s="37" t="s">
        <v>502</v>
      </c>
      <c r="K284" s="253">
        <v>516339010626045</v>
      </c>
      <c r="L284" s="253" t="s">
        <v>830</v>
      </c>
      <c r="M284" s="34"/>
      <c r="N284" s="34"/>
      <c r="O284" s="34" t="s">
        <v>528</v>
      </c>
      <c r="P284" s="115">
        <f t="shared" si="5"/>
        <v>46199</v>
      </c>
      <c r="Q284" s="34"/>
      <c r="R284" s="34" t="s">
        <v>528</v>
      </c>
      <c r="S284" s="115">
        <f t="shared" si="6"/>
        <v>46199</v>
      </c>
      <c r="T284" s="34" t="s">
        <v>68</v>
      </c>
      <c r="U284" s="608" t="s">
        <v>33</v>
      </c>
      <c r="V284" s="34" t="s">
        <v>17</v>
      </c>
      <c r="W284" s="34"/>
    </row>
    <row r="285" ht="12.5" spans="1:23">
      <c r="A285" s="117">
        <v>282</v>
      </c>
      <c r="B285" s="37" t="s">
        <v>64</v>
      </c>
      <c r="C285" s="117" t="s">
        <v>529</v>
      </c>
      <c r="D285" s="37" t="s">
        <v>772</v>
      </c>
      <c r="E285" s="117">
        <v>6000064678</v>
      </c>
      <c r="F285" s="117">
        <v>8</v>
      </c>
      <c r="G285" s="117">
        <v>8</v>
      </c>
      <c r="H285" s="117">
        <v>0</v>
      </c>
      <c r="I285" s="69">
        <v>46198</v>
      </c>
      <c r="J285" s="37" t="s">
        <v>502</v>
      </c>
      <c r="K285" s="253" t="s">
        <v>831</v>
      </c>
      <c r="L285" s="253" t="s">
        <v>66</v>
      </c>
      <c r="M285" s="34"/>
      <c r="N285" s="34"/>
      <c r="O285" s="34" t="s">
        <v>528</v>
      </c>
      <c r="P285" s="115">
        <f t="shared" si="5"/>
        <v>46199</v>
      </c>
      <c r="Q285" s="34"/>
      <c r="R285" s="34" t="s">
        <v>528</v>
      </c>
      <c r="S285" s="115">
        <f t="shared" si="6"/>
        <v>46199</v>
      </c>
      <c r="T285" s="34" t="s">
        <v>68</v>
      </c>
      <c r="U285" s="34"/>
      <c r="V285" s="34"/>
      <c r="W285" s="34"/>
    </row>
    <row r="286" ht="12.5" spans="1:23">
      <c r="A286" s="117">
        <v>283</v>
      </c>
      <c r="B286" s="37" t="s">
        <v>64</v>
      </c>
      <c r="C286" s="117" t="s">
        <v>529</v>
      </c>
      <c r="D286" s="37" t="s">
        <v>772</v>
      </c>
      <c r="E286" s="117">
        <v>6000064678</v>
      </c>
      <c r="F286" s="117">
        <v>1</v>
      </c>
      <c r="G286" s="117">
        <v>0</v>
      </c>
      <c r="H286" s="117">
        <v>1</v>
      </c>
      <c r="I286" s="69">
        <v>46198</v>
      </c>
      <c r="J286" s="37" t="s">
        <v>502</v>
      </c>
      <c r="K286" s="253">
        <v>516339010626054</v>
      </c>
      <c r="L286" s="253" t="s">
        <v>486</v>
      </c>
      <c r="M286" s="34"/>
      <c r="N286" s="34"/>
      <c r="O286" s="34" t="s">
        <v>528</v>
      </c>
      <c r="P286" s="115">
        <f t="shared" si="5"/>
        <v>46199</v>
      </c>
      <c r="Q286" s="34"/>
      <c r="R286" s="34" t="s">
        <v>528</v>
      </c>
      <c r="S286" s="115">
        <f t="shared" si="6"/>
        <v>46199</v>
      </c>
      <c r="T286" s="34" t="s">
        <v>68</v>
      </c>
      <c r="U286" s="114" t="s">
        <v>512</v>
      </c>
      <c r="V286" s="114" t="s">
        <v>13</v>
      </c>
      <c r="W286" s="34"/>
    </row>
    <row r="287" ht="12.5" spans="1:23">
      <c r="A287" s="117">
        <v>284</v>
      </c>
      <c r="B287" s="37" t="s">
        <v>64</v>
      </c>
      <c r="C287" s="117" t="s">
        <v>529</v>
      </c>
      <c r="D287" s="37" t="s">
        <v>772</v>
      </c>
      <c r="E287" s="117">
        <v>6000064678</v>
      </c>
      <c r="F287" s="117">
        <v>1</v>
      </c>
      <c r="G287" s="117">
        <v>1</v>
      </c>
      <c r="H287" s="117">
        <v>0</v>
      </c>
      <c r="I287" s="69">
        <v>46198</v>
      </c>
      <c r="J287" s="37" t="s">
        <v>502</v>
      </c>
      <c r="K287" s="253">
        <v>516339010626055</v>
      </c>
      <c r="L287" s="253" t="s">
        <v>66</v>
      </c>
      <c r="M287" s="34"/>
      <c r="N287" s="34"/>
      <c r="O287" s="34" t="s">
        <v>528</v>
      </c>
      <c r="P287" s="115">
        <f t="shared" si="5"/>
        <v>46199</v>
      </c>
      <c r="Q287" s="34"/>
      <c r="R287" s="34" t="s">
        <v>528</v>
      </c>
      <c r="S287" s="115">
        <f t="shared" si="6"/>
        <v>46199</v>
      </c>
      <c r="T287" s="34" t="s">
        <v>68</v>
      </c>
      <c r="U287" s="34"/>
      <c r="V287" s="34"/>
      <c r="W287" s="34"/>
    </row>
    <row r="288" ht="12.5" spans="1:23">
      <c r="A288" s="117">
        <v>285</v>
      </c>
      <c r="B288" s="37" t="s">
        <v>64</v>
      </c>
      <c r="C288" s="117" t="s">
        <v>529</v>
      </c>
      <c r="D288" s="37" t="s">
        <v>772</v>
      </c>
      <c r="E288" s="117">
        <v>6000064678</v>
      </c>
      <c r="F288" s="117">
        <v>1</v>
      </c>
      <c r="G288" s="117">
        <v>0</v>
      </c>
      <c r="H288" s="117">
        <v>1</v>
      </c>
      <c r="I288" s="69">
        <v>46198</v>
      </c>
      <c r="J288" s="37" t="s">
        <v>502</v>
      </c>
      <c r="K288" s="253">
        <v>516339010626056</v>
      </c>
      <c r="L288" s="253" t="s">
        <v>832</v>
      </c>
      <c r="M288" s="34"/>
      <c r="N288" s="34"/>
      <c r="O288" s="34" t="s">
        <v>528</v>
      </c>
      <c r="P288" s="115">
        <f t="shared" si="5"/>
        <v>46199</v>
      </c>
      <c r="Q288" s="34"/>
      <c r="R288" s="34" t="s">
        <v>528</v>
      </c>
      <c r="S288" s="115">
        <f t="shared" si="6"/>
        <v>46199</v>
      </c>
      <c r="T288" s="34" t="s">
        <v>68</v>
      </c>
      <c r="U288" s="114" t="s">
        <v>33</v>
      </c>
      <c r="V288" s="114" t="s">
        <v>13</v>
      </c>
      <c r="W288" s="34"/>
    </row>
    <row r="289" ht="12.5" spans="1:23">
      <c r="A289" s="117">
        <v>286</v>
      </c>
      <c r="B289" s="37" t="s">
        <v>64</v>
      </c>
      <c r="C289" s="117" t="s">
        <v>529</v>
      </c>
      <c r="D289" s="37" t="s">
        <v>772</v>
      </c>
      <c r="E289" s="117">
        <v>6000064678</v>
      </c>
      <c r="F289" s="117">
        <v>13</v>
      </c>
      <c r="G289" s="117">
        <v>13</v>
      </c>
      <c r="H289" s="117">
        <v>0</v>
      </c>
      <c r="I289" s="69">
        <v>46207</v>
      </c>
      <c r="J289" s="37" t="s">
        <v>502</v>
      </c>
      <c r="K289" s="253" t="s">
        <v>833</v>
      </c>
      <c r="L289" s="253" t="s">
        <v>66</v>
      </c>
      <c r="M289" s="34"/>
      <c r="N289" s="34"/>
      <c r="O289" s="34" t="s">
        <v>528</v>
      </c>
      <c r="P289" s="115">
        <f t="shared" si="5"/>
        <v>46208</v>
      </c>
      <c r="Q289" s="34"/>
      <c r="R289" s="34" t="s">
        <v>528</v>
      </c>
      <c r="S289" s="115">
        <f t="shared" si="6"/>
        <v>46208</v>
      </c>
      <c r="T289" s="34" t="s">
        <v>68</v>
      </c>
      <c r="U289" s="34"/>
      <c r="V289" s="34"/>
      <c r="W289" s="34"/>
    </row>
    <row r="290" ht="12.5" spans="1:23">
      <c r="A290" s="117">
        <v>287</v>
      </c>
      <c r="B290" s="37" t="s">
        <v>64</v>
      </c>
      <c r="C290" s="117" t="s">
        <v>529</v>
      </c>
      <c r="D290" s="37" t="s">
        <v>772</v>
      </c>
      <c r="E290" s="117">
        <v>6000064678</v>
      </c>
      <c r="F290" s="117">
        <v>6</v>
      </c>
      <c r="G290" s="117">
        <v>6</v>
      </c>
      <c r="H290" s="117">
        <v>0</v>
      </c>
      <c r="I290" s="69">
        <v>46208</v>
      </c>
      <c r="J290" s="37" t="s">
        <v>502</v>
      </c>
      <c r="K290" s="253" t="s">
        <v>834</v>
      </c>
      <c r="L290" s="253" t="s">
        <v>66</v>
      </c>
      <c r="M290" s="34"/>
      <c r="N290" s="34"/>
      <c r="O290" s="34" t="s">
        <v>528</v>
      </c>
      <c r="P290" s="115">
        <f t="shared" si="5"/>
        <v>46209</v>
      </c>
      <c r="Q290" s="34"/>
      <c r="R290" s="34" t="s">
        <v>528</v>
      </c>
      <c r="S290" s="115">
        <f t="shared" si="6"/>
        <v>46209</v>
      </c>
      <c r="T290" s="34" t="s">
        <v>68</v>
      </c>
      <c r="U290" s="34"/>
      <c r="V290" s="34"/>
      <c r="W290" s="34"/>
    </row>
    <row r="291" ht="12.5" spans="1:23">
      <c r="A291" s="117">
        <v>288</v>
      </c>
      <c r="B291" s="37" t="s">
        <v>64</v>
      </c>
      <c r="C291" s="117" t="s">
        <v>529</v>
      </c>
      <c r="D291" s="37" t="s">
        <v>772</v>
      </c>
      <c r="E291" s="117">
        <v>6000064678</v>
      </c>
      <c r="F291" s="117">
        <v>32</v>
      </c>
      <c r="G291" s="117">
        <v>32</v>
      </c>
      <c r="H291" s="117">
        <v>0</v>
      </c>
      <c r="I291" s="69">
        <v>46225</v>
      </c>
      <c r="J291" s="37" t="s">
        <v>502</v>
      </c>
      <c r="K291" s="253" t="s">
        <v>835</v>
      </c>
      <c r="L291" s="253" t="s">
        <v>66</v>
      </c>
      <c r="M291" s="34"/>
      <c r="N291" s="34"/>
      <c r="O291" s="34" t="s">
        <v>528</v>
      </c>
      <c r="P291" s="115">
        <f t="shared" si="5"/>
        <v>46226</v>
      </c>
      <c r="Q291" s="34"/>
      <c r="R291" s="34" t="s">
        <v>528</v>
      </c>
      <c r="S291" s="115">
        <f t="shared" si="6"/>
        <v>46226</v>
      </c>
      <c r="T291" s="34" t="s">
        <v>68</v>
      </c>
      <c r="U291" s="34"/>
      <c r="V291" s="34"/>
      <c r="W291" s="34"/>
    </row>
    <row r="292" ht="12.5" spans="1:23">
      <c r="A292" s="117">
        <v>289</v>
      </c>
      <c r="B292" s="37" t="s">
        <v>64</v>
      </c>
      <c r="C292" s="117" t="s">
        <v>529</v>
      </c>
      <c r="D292" s="37" t="s">
        <v>772</v>
      </c>
      <c r="E292" s="117">
        <v>6000064678</v>
      </c>
      <c r="F292" s="117">
        <v>1</v>
      </c>
      <c r="G292" s="117">
        <v>0</v>
      </c>
      <c r="H292" s="117">
        <v>1</v>
      </c>
      <c r="I292" s="69">
        <v>46225</v>
      </c>
      <c r="J292" s="37" t="s">
        <v>502</v>
      </c>
      <c r="K292" s="253">
        <v>516339010726094</v>
      </c>
      <c r="L292" s="253" t="s">
        <v>836</v>
      </c>
      <c r="M292" s="34" t="s">
        <v>563</v>
      </c>
      <c r="N292" s="34" t="s">
        <v>600</v>
      </c>
      <c r="O292" s="34" t="s">
        <v>528</v>
      </c>
      <c r="P292" s="115">
        <f t="shared" si="5"/>
        <v>46226</v>
      </c>
      <c r="Q292" s="34" t="s">
        <v>565</v>
      </c>
      <c r="R292" s="34" t="s">
        <v>528</v>
      </c>
      <c r="S292" s="115">
        <f t="shared" si="6"/>
        <v>46226</v>
      </c>
      <c r="T292" s="34" t="s">
        <v>68</v>
      </c>
      <c r="U292" s="114" t="s">
        <v>510</v>
      </c>
      <c r="V292" s="114" t="s">
        <v>13</v>
      </c>
      <c r="W292" s="34"/>
    </row>
    <row r="293" ht="12.5" spans="1:23">
      <c r="A293" s="117">
        <v>290</v>
      </c>
      <c r="B293" s="37" t="s">
        <v>64</v>
      </c>
      <c r="C293" s="117" t="s">
        <v>529</v>
      </c>
      <c r="D293" s="37" t="s">
        <v>772</v>
      </c>
      <c r="E293" s="117">
        <v>6000064678</v>
      </c>
      <c r="F293" s="117">
        <v>7</v>
      </c>
      <c r="G293" s="117">
        <v>7</v>
      </c>
      <c r="H293" s="117">
        <v>0</v>
      </c>
      <c r="I293" s="69">
        <v>46225</v>
      </c>
      <c r="J293" s="37" t="s">
        <v>502</v>
      </c>
      <c r="K293" s="253" t="s">
        <v>837</v>
      </c>
      <c r="L293" s="253" t="s">
        <v>66</v>
      </c>
      <c r="M293" s="34"/>
      <c r="N293" s="34"/>
      <c r="O293" s="34" t="s">
        <v>528</v>
      </c>
      <c r="P293" s="115">
        <f t="shared" si="5"/>
        <v>46226</v>
      </c>
      <c r="Q293" s="34"/>
      <c r="R293" s="34" t="s">
        <v>528</v>
      </c>
      <c r="S293" s="115">
        <f t="shared" si="6"/>
        <v>46226</v>
      </c>
      <c r="T293" s="34" t="s">
        <v>68</v>
      </c>
      <c r="U293" s="34"/>
      <c r="V293" s="34"/>
      <c r="W293" s="34"/>
    </row>
    <row r="294" ht="12.5" spans="1:23">
      <c r="A294" s="117">
        <v>291</v>
      </c>
      <c r="B294" s="37" t="s">
        <v>64</v>
      </c>
      <c r="C294" s="117" t="s">
        <v>529</v>
      </c>
      <c r="D294" s="37" t="s">
        <v>772</v>
      </c>
      <c r="E294" s="117">
        <v>6000064678</v>
      </c>
      <c r="F294" s="117">
        <v>1</v>
      </c>
      <c r="G294" s="117">
        <v>0</v>
      </c>
      <c r="H294" s="117">
        <v>1</v>
      </c>
      <c r="I294" s="69">
        <v>46225</v>
      </c>
      <c r="J294" s="37" t="s">
        <v>502</v>
      </c>
      <c r="K294" s="253">
        <v>516339010726102</v>
      </c>
      <c r="L294" s="253" t="s">
        <v>838</v>
      </c>
      <c r="M294" s="34"/>
      <c r="N294" s="34"/>
      <c r="O294" s="34" t="s">
        <v>528</v>
      </c>
      <c r="P294" s="115">
        <f t="shared" si="5"/>
        <v>46226</v>
      </c>
      <c r="Q294" s="34"/>
      <c r="R294" s="34" t="s">
        <v>528</v>
      </c>
      <c r="S294" s="115">
        <f t="shared" si="6"/>
        <v>46226</v>
      </c>
      <c r="T294" s="34" t="s">
        <v>68</v>
      </c>
      <c r="U294" s="114" t="s">
        <v>513</v>
      </c>
      <c r="V294" s="114" t="s">
        <v>13</v>
      </c>
      <c r="W294" s="34"/>
    </row>
    <row r="295" ht="12.5" spans="1:23">
      <c r="A295" s="117">
        <v>292</v>
      </c>
      <c r="B295" s="37" t="s">
        <v>64</v>
      </c>
      <c r="C295" s="117" t="s">
        <v>529</v>
      </c>
      <c r="D295" s="37" t="s">
        <v>772</v>
      </c>
      <c r="E295" s="117">
        <v>6000064678</v>
      </c>
      <c r="F295" s="117">
        <v>1</v>
      </c>
      <c r="G295" s="117">
        <v>0</v>
      </c>
      <c r="H295" s="117">
        <v>1</v>
      </c>
      <c r="I295" s="69">
        <v>46225</v>
      </c>
      <c r="J295" s="37" t="s">
        <v>502</v>
      </c>
      <c r="K295" s="253">
        <v>516339010726103</v>
      </c>
      <c r="L295" s="253" t="s">
        <v>839</v>
      </c>
      <c r="M295" s="34"/>
      <c r="N295" s="34"/>
      <c r="O295" s="34" t="s">
        <v>528</v>
      </c>
      <c r="P295" s="115">
        <f t="shared" si="5"/>
        <v>46226</v>
      </c>
      <c r="Q295" s="34"/>
      <c r="R295" s="34" t="s">
        <v>528</v>
      </c>
      <c r="S295" s="115">
        <f t="shared" si="6"/>
        <v>46226</v>
      </c>
      <c r="T295" s="34" t="s">
        <v>68</v>
      </c>
      <c r="U295" s="34" t="s">
        <v>33</v>
      </c>
      <c r="V295" s="34" t="s">
        <v>17</v>
      </c>
      <c r="W295" s="34"/>
    </row>
    <row r="296" ht="12.5" spans="1:23">
      <c r="A296" s="117">
        <v>293</v>
      </c>
      <c r="B296" s="37" t="s">
        <v>64</v>
      </c>
      <c r="C296" s="117" t="s">
        <v>529</v>
      </c>
      <c r="D296" s="37" t="s">
        <v>772</v>
      </c>
      <c r="E296" s="117">
        <v>6000064678</v>
      </c>
      <c r="F296" s="117">
        <v>2</v>
      </c>
      <c r="G296" s="117">
        <v>2</v>
      </c>
      <c r="H296" s="117">
        <v>0</v>
      </c>
      <c r="I296" s="69">
        <v>46225</v>
      </c>
      <c r="J296" s="37" t="s">
        <v>502</v>
      </c>
      <c r="K296" s="253" t="s">
        <v>840</v>
      </c>
      <c r="L296" s="253" t="s">
        <v>66</v>
      </c>
      <c r="M296" s="34"/>
      <c r="N296" s="34"/>
      <c r="O296" s="34" t="s">
        <v>528</v>
      </c>
      <c r="P296" s="115">
        <f t="shared" si="5"/>
        <v>46226</v>
      </c>
      <c r="Q296" s="34"/>
      <c r="R296" s="34" t="s">
        <v>528</v>
      </c>
      <c r="S296" s="115">
        <f t="shared" si="6"/>
        <v>46226</v>
      </c>
      <c r="T296" s="34" t="s">
        <v>68</v>
      </c>
      <c r="U296" s="34"/>
      <c r="V296" s="34"/>
      <c r="W296" s="34"/>
    </row>
    <row r="297" ht="12.5" spans="1:23">
      <c r="A297" s="117">
        <v>294</v>
      </c>
      <c r="B297" s="37" t="s">
        <v>64</v>
      </c>
      <c r="C297" s="117" t="s">
        <v>529</v>
      </c>
      <c r="D297" s="37" t="s">
        <v>772</v>
      </c>
      <c r="E297" s="117">
        <v>6000064678</v>
      </c>
      <c r="F297" s="117">
        <v>1</v>
      </c>
      <c r="G297" s="117">
        <v>0</v>
      </c>
      <c r="H297" s="117">
        <v>1</v>
      </c>
      <c r="I297" s="69">
        <v>46225</v>
      </c>
      <c r="J297" s="37" t="s">
        <v>502</v>
      </c>
      <c r="K297" s="253">
        <v>516339010726106</v>
      </c>
      <c r="L297" s="253" t="s">
        <v>841</v>
      </c>
      <c r="M297" s="34"/>
      <c r="N297" s="34"/>
      <c r="O297" s="34" t="s">
        <v>528</v>
      </c>
      <c r="P297" s="115">
        <f t="shared" si="5"/>
        <v>46226</v>
      </c>
      <c r="Q297" s="34"/>
      <c r="R297" s="34" t="s">
        <v>528</v>
      </c>
      <c r="S297" s="115">
        <f t="shared" si="6"/>
        <v>46226</v>
      </c>
      <c r="T297" s="34" t="s">
        <v>68</v>
      </c>
      <c r="U297" s="114" t="s">
        <v>547</v>
      </c>
      <c r="V297" s="114" t="s">
        <v>13</v>
      </c>
      <c r="W297" s="34"/>
    </row>
    <row r="298" ht="12.5" spans="1:23">
      <c r="A298" s="117">
        <v>295</v>
      </c>
      <c r="B298" s="37" t="s">
        <v>64</v>
      </c>
      <c r="C298" s="117" t="s">
        <v>168</v>
      </c>
      <c r="D298" s="37" t="s">
        <v>772</v>
      </c>
      <c r="E298" s="117">
        <v>6000064678</v>
      </c>
      <c r="F298" s="117">
        <v>5</v>
      </c>
      <c r="G298" s="117">
        <v>5</v>
      </c>
      <c r="H298" s="117">
        <v>0</v>
      </c>
      <c r="I298" s="69">
        <v>46226</v>
      </c>
      <c r="J298" s="37" t="s">
        <v>502</v>
      </c>
      <c r="K298" s="253" t="s">
        <v>842</v>
      </c>
      <c r="L298" s="253" t="s">
        <v>66</v>
      </c>
      <c r="M298" s="34"/>
      <c r="N298" s="34"/>
      <c r="O298" s="34" t="s">
        <v>528</v>
      </c>
      <c r="P298" s="115">
        <f t="shared" si="5"/>
        <v>46227</v>
      </c>
      <c r="Q298" s="34"/>
      <c r="R298" s="34" t="s">
        <v>528</v>
      </c>
      <c r="S298" s="115">
        <f t="shared" si="6"/>
        <v>46227</v>
      </c>
      <c r="T298" s="34" t="s">
        <v>68</v>
      </c>
      <c r="U298" s="34"/>
      <c r="V298" s="34"/>
      <c r="W298" s="34"/>
    </row>
    <row r="299" ht="12.5" spans="1:23">
      <c r="A299" s="117">
        <v>296</v>
      </c>
      <c r="B299" s="37" t="s">
        <v>64</v>
      </c>
      <c r="C299" s="117" t="s">
        <v>168</v>
      </c>
      <c r="D299" s="37" t="s">
        <v>772</v>
      </c>
      <c r="E299" s="117">
        <v>6000064678</v>
      </c>
      <c r="F299" s="117">
        <v>1</v>
      </c>
      <c r="G299" s="117">
        <v>0</v>
      </c>
      <c r="H299" s="117">
        <v>1</v>
      </c>
      <c r="I299" s="69">
        <v>46226</v>
      </c>
      <c r="J299" s="37" t="s">
        <v>502</v>
      </c>
      <c r="K299" s="253">
        <v>516339010726112</v>
      </c>
      <c r="L299" s="253" t="s">
        <v>843</v>
      </c>
      <c r="M299" s="34" t="s">
        <v>563</v>
      </c>
      <c r="N299" s="34" t="s">
        <v>600</v>
      </c>
      <c r="O299" s="34" t="s">
        <v>528</v>
      </c>
      <c r="P299" s="115">
        <f t="shared" si="5"/>
        <v>46227</v>
      </c>
      <c r="Q299" s="34" t="s">
        <v>565</v>
      </c>
      <c r="R299" s="34" t="s">
        <v>528</v>
      </c>
      <c r="S299" s="115">
        <f t="shared" si="6"/>
        <v>46227</v>
      </c>
      <c r="T299" s="34" t="s">
        <v>68</v>
      </c>
      <c r="U299" s="114"/>
      <c r="V299" s="114"/>
      <c r="W299" s="34"/>
    </row>
    <row r="300" ht="12.5" spans="1:23">
      <c r="A300" s="117">
        <v>297</v>
      </c>
      <c r="B300" s="37" t="s">
        <v>64</v>
      </c>
      <c r="C300" s="117" t="s">
        <v>168</v>
      </c>
      <c r="D300" s="37" t="s">
        <v>772</v>
      </c>
      <c r="E300" s="117">
        <v>6000064678</v>
      </c>
      <c r="F300" s="117">
        <v>3</v>
      </c>
      <c r="G300" s="117">
        <v>3</v>
      </c>
      <c r="H300" s="117">
        <v>0</v>
      </c>
      <c r="I300" s="69">
        <v>46226</v>
      </c>
      <c r="J300" s="37" t="s">
        <v>502</v>
      </c>
      <c r="K300" s="253" t="s">
        <v>844</v>
      </c>
      <c r="L300" s="253" t="s">
        <v>66</v>
      </c>
      <c r="M300" s="34"/>
      <c r="N300" s="34"/>
      <c r="O300" s="34" t="s">
        <v>528</v>
      </c>
      <c r="P300" s="115">
        <f t="shared" si="5"/>
        <v>46227</v>
      </c>
      <c r="Q300" s="34"/>
      <c r="R300" s="34" t="s">
        <v>528</v>
      </c>
      <c r="S300" s="115">
        <f t="shared" si="6"/>
        <v>46227</v>
      </c>
      <c r="T300" s="34" t="s">
        <v>68</v>
      </c>
      <c r="U300" s="34"/>
      <c r="V300" s="34"/>
      <c r="W300" s="34"/>
    </row>
    <row r="301" ht="12.5" spans="1:23">
      <c r="A301" s="117">
        <v>298</v>
      </c>
      <c r="B301" s="37" t="s">
        <v>64</v>
      </c>
      <c r="C301" s="117" t="s">
        <v>656</v>
      </c>
      <c r="D301" s="37" t="s">
        <v>772</v>
      </c>
      <c r="E301" s="117">
        <v>6000064678</v>
      </c>
      <c r="F301" s="117">
        <v>16</v>
      </c>
      <c r="G301" s="117">
        <v>16</v>
      </c>
      <c r="H301" s="117">
        <v>0</v>
      </c>
      <c r="I301" s="69">
        <v>46249</v>
      </c>
      <c r="J301" s="37" t="s">
        <v>502</v>
      </c>
      <c r="K301" s="253" t="s">
        <v>845</v>
      </c>
      <c r="L301" s="253" t="s">
        <v>66</v>
      </c>
      <c r="M301" s="34"/>
      <c r="N301" s="34"/>
      <c r="O301" s="34" t="s">
        <v>528</v>
      </c>
      <c r="P301" s="115">
        <f t="shared" si="5"/>
        <v>46250</v>
      </c>
      <c r="Q301" s="34"/>
      <c r="R301" s="34" t="s">
        <v>528</v>
      </c>
      <c r="S301" s="115">
        <f t="shared" si="6"/>
        <v>46250</v>
      </c>
      <c r="T301" s="34" t="s">
        <v>68</v>
      </c>
      <c r="U301" s="34"/>
      <c r="V301" s="34"/>
      <c r="W301" s="34"/>
    </row>
    <row r="302" ht="12.5" spans="1:23">
      <c r="A302" s="117">
        <v>299</v>
      </c>
      <c r="B302" s="37" t="s">
        <v>64</v>
      </c>
      <c r="C302" s="117" t="s">
        <v>656</v>
      </c>
      <c r="D302" s="37" t="s">
        <v>772</v>
      </c>
      <c r="E302" s="117">
        <v>6000064678</v>
      </c>
      <c r="F302" s="117">
        <v>1</v>
      </c>
      <c r="G302" s="117">
        <v>0</v>
      </c>
      <c r="H302" s="117">
        <v>1</v>
      </c>
      <c r="I302" s="69">
        <v>46249</v>
      </c>
      <c r="J302" s="37" t="s">
        <v>502</v>
      </c>
      <c r="K302" s="253">
        <v>516339010826132</v>
      </c>
      <c r="L302" s="607" t="s">
        <v>846</v>
      </c>
      <c r="M302" s="34" t="s">
        <v>563</v>
      </c>
      <c r="N302" s="34" t="s">
        <v>600</v>
      </c>
      <c r="O302" s="34" t="s">
        <v>528</v>
      </c>
      <c r="P302" s="115">
        <f t="shared" si="5"/>
        <v>46250</v>
      </c>
      <c r="Q302" s="34" t="s">
        <v>565</v>
      </c>
      <c r="R302" s="34" t="s">
        <v>528</v>
      </c>
      <c r="S302" s="115">
        <f t="shared" si="6"/>
        <v>46250</v>
      </c>
      <c r="T302" s="34" t="s">
        <v>68</v>
      </c>
      <c r="U302" s="114" t="s">
        <v>510</v>
      </c>
      <c r="V302" s="114" t="s">
        <v>13</v>
      </c>
      <c r="W302" s="34"/>
    </row>
    <row r="303" ht="12.5" spans="1:23">
      <c r="A303" s="117">
        <v>300</v>
      </c>
      <c r="B303" s="37" t="s">
        <v>64</v>
      </c>
      <c r="C303" s="117" t="s">
        <v>656</v>
      </c>
      <c r="D303" s="37" t="s">
        <v>772</v>
      </c>
      <c r="E303" s="117">
        <v>6000064678</v>
      </c>
      <c r="F303" s="117">
        <v>1</v>
      </c>
      <c r="G303" s="117">
        <v>1</v>
      </c>
      <c r="H303" s="117">
        <v>0</v>
      </c>
      <c r="I303" s="69">
        <v>46249</v>
      </c>
      <c r="J303" s="37" t="s">
        <v>502</v>
      </c>
      <c r="K303" s="253">
        <v>516339010826133</v>
      </c>
      <c r="L303" s="253" t="s">
        <v>66</v>
      </c>
      <c r="M303" s="34"/>
      <c r="N303" s="34"/>
      <c r="O303" s="34" t="s">
        <v>528</v>
      </c>
      <c r="P303" s="115">
        <f t="shared" si="5"/>
        <v>46250</v>
      </c>
      <c r="Q303" s="34"/>
      <c r="R303" s="34" t="s">
        <v>528</v>
      </c>
      <c r="S303" s="115">
        <f t="shared" si="6"/>
        <v>46250</v>
      </c>
      <c r="T303" s="34" t="s">
        <v>68</v>
      </c>
      <c r="U303" s="34"/>
      <c r="V303" s="34"/>
      <c r="W303" s="34"/>
    </row>
    <row r="304" ht="12.5" spans="1:23">
      <c r="A304" s="117">
        <v>301</v>
      </c>
      <c r="B304" s="37" t="s">
        <v>64</v>
      </c>
      <c r="C304" s="117" t="s">
        <v>529</v>
      </c>
      <c r="D304" s="37" t="s">
        <v>772</v>
      </c>
      <c r="E304" s="117">
        <v>6000064678</v>
      </c>
      <c r="F304" s="117">
        <v>3</v>
      </c>
      <c r="G304" s="117">
        <v>3</v>
      </c>
      <c r="H304" s="117">
        <v>0</v>
      </c>
      <c r="I304" s="69">
        <v>46251</v>
      </c>
      <c r="J304" s="37" t="s">
        <v>502</v>
      </c>
      <c r="K304" s="253" t="s">
        <v>847</v>
      </c>
      <c r="L304" s="253" t="s">
        <v>66</v>
      </c>
      <c r="M304" s="34"/>
      <c r="N304" s="34"/>
      <c r="O304" s="34" t="s">
        <v>528</v>
      </c>
      <c r="P304" s="115">
        <f t="shared" si="5"/>
        <v>46252</v>
      </c>
      <c r="Q304" s="34"/>
      <c r="R304" s="34" t="s">
        <v>528</v>
      </c>
      <c r="S304" s="115">
        <f t="shared" si="6"/>
        <v>46252</v>
      </c>
      <c r="T304" s="34" t="s">
        <v>68</v>
      </c>
      <c r="U304" s="34"/>
      <c r="V304" s="34"/>
      <c r="W304" s="34"/>
    </row>
    <row r="305" ht="12.5" spans="1:23">
      <c r="A305" s="117">
        <v>302</v>
      </c>
      <c r="B305" s="37" t="s">
        <v>64</v>
      </c>
      <c r="C305" s="117" t="s">
        <v>529</v>
      </c>
      <c r="D305" s="37" t="s">
        <v>772</v>
      </c>
      <c r="E305" s="117">
        <v>6000064678</v>
      </c>
      <c r="F305" s="117">
        <v>1</v>
      </c>
      <c r="G305" s="117">
        <v>0</v>
      </c>
      <c r="H305" s="117">
        <v>1</v>
      </c>
      <c r="I305" s="69">
        <v>46251</v>
      </c>
      <c r="J305" s="37" t="s">
        <v>502</v>
      </c>
      <c r="K305" s="253">
        <v>516339010826137</v>
      </c>
      <c r="L305" s="607" t="s">
        <v>848</v>
      </c>
      <c r="M305" s="34"/>
      <c r="N305" s="34"/>
      <c r="O305" s="34" t="s">
        <v>528</v>
      </c>
      <c r="P305" s="115">
        <f t="shared" si="5"/>
        <v>46252</v>
      </c>
      <c r="Q305" s="34"/>
      <c r="R305" s="34" t="s">
        <v>528</v>
      </c>
      <c r="S305" s="115">
        <f t="shared" si="6"/>
        <v>46252</v>
      </c>
      <c r="T305" s="34" t="s">
        <v>68</v>
      </c>
      <c r="U305" s="114" t="s">
        <v>547</v>
      </c>
      <c r="V305" s="114" t="s">
        <v>13</v>
      </c>
      <c r="W305" s="34"/>
    </row>
    <row r="306" ht="12.5" spans="1:23">
      <c r="A306" s="117">
        <v>303</v>
      </c>
      <c r="B306" s="37" t="s">
        <v>64</v>
      </c>
      <c r="C306" s="117" t="s">
        <v>529</v>
      </c>
      <c r="D306" s="37" t="s">
        <v>772</v>
      </c>
      <c r="E306" s="117">
        <v>6000064678</v>
      </c>
      <c r="F306" s="117">
        <v>3</v>
      </c>
      <c r="G306" s="117">
        <v>3</v>
      </c>
      <c r="H306" s="117">
        <v>0</v>
      </c>
      <c r="I306" s="69">
        <v>46251</v>
      </c>
      <c r="J306" s="37" t="s">
        <v>502</v>
      </c>
      <c r="K306" s="253" t="s">
        <v>849</v>
      </c>
      <c r="L306" s="253" t="s">
        <v>66</v>
      </c>
      <c r="M306" s="34"/>
      <c r="N306" s="34"/>
      <c r="O306" s="34" t="s">
        <v>528</v>
      </c>
      <c r="P306" s="115">
        <f t="shared" si="5"/>
        <v>46252</v>
      </c>
      <c r="Q306" s="34"/>
      <c r="R306" s="34" t="s">
        <v>528</v>
      </c>
      <c r="S306" s="115">
        <f t="shared" si="6"/>
        <v>46252</v>
      </c>
      <c r="T306" s="34" t="s">
        <v>68</v>
      </c>
      <c r="U306" s="34"/>
      <c r="V306" s="34"/>
      <c r="W306" s="34"/>
    </row>
    <row r="307" ht="12.5" spans="1:23">
      <c r="A307" s="117">
        <v>304</v>
      </c>
      <c r="B307" s="37" t="s">
        <v>64</v>
      </c>
      <c r="C307" s="117" t="s">
        <v>529</v>
      </c>
      <c r="D307" s="37" t="s">
        <v>772</v>
      </c>
      <c r="E307" s="117">
        <v>6000064678</v>
      </c>
      <c r="F307" s="117">
        <v>1</v>
      </c>
      <c r="G307" s="117">
        <v>0</v>
      </c>
      <c r="H307" s="117">
        <v>1</v>
      </c>
      <c r="I307" s="69">
        <v>46251</v>
      </c>
      <c r="J307" s="37" t="s">
        <v>502</v>
      </c>
      <c r="K307" s="253">
        <v>516339010826151</v>
      </c>
      <c r="L307" s="607" t="s">
        <v>850</v>
      </c>
      <c r="M307" s="34"/>
      <c r="N307" s="34"/>
      <c r="O307" s="34" t="s">
        <v>528</v>
      </c>
      <c r="P307" s="115">
        <f t="shared" si="5"/>
        <v>46252</v>
      </c>
      <c r="Q307" s="34"/>
      <c r="R307" s="34" t="s">
        <v>528</v>
      </c>
      <c r="S307" s="115">
        <f t="shared" si="6"/>
        <v>46252</v>
      </c>
      <c r="T307" s="34" t="s">
        <v>68</v>
      </c>
      <c r="U307" s="114" t="s">
        <v>510</v>
      </c>
      <c r="V307" s="114" t="s">
        <v>13</v>
      </c>
      <c r="W307" s="34"/>
    </row>
    <row r="308" ht="12.5" spans="1:23">
      <c r="A308" s="117">
        <v>305</v>
      </c>
      <c r="B308" s="37" t="s">
        <v>64</v>
      </c>
      <c r="C308" s="117" t="s">
        <v>529</v>
      </c>
      <c r="D308" s="37" t="s">
        <v>772</v>
      </c>
      <c r="E308" s="117">
        <v>6000064678</v>
      </c>
      <c r="F308" s="117">
        <v>1</v>
      </c>
      <c r="G308" s="117">
        <v>0</v>
      </c>
      <c r="H308" s="117">
        <v>1</v>
      </c>
      <c r="I308" s="69">
        <v>46251</v>
      </c>
      <c r="J308" s="37" t="s">
        <v>502</v>
      </c>
      <c r="K308" s="253">
        <v>516339010826152</v>
      </c>
      <c r="L308" s="607" t="s">
        <v>744</v>
      </c>
      <c r="M308" s="34"/>
      <c r="N308" s="34"/>
      <c r="O308" s="34" t="s">
        <v>528</v>
      </c>
      <c r="P308" s="115">
        <f t="shared" si="5"/>
        <v>46252</v>
      </c>
      <c r="Q308" s="174"/>
      <c r="R308" s="174" t="s">
        <v>528</v>
      </c>
      <c r="S308" s="115">
        <f t="shared" si="6"/>
        <v>46252</v>
      </c>
      <c r="T308" s="34" t="s">
        <v>68</v>
      </c>
      <c r="U308" s="114" t="s">
        <v>547</v>
      </c>
      <c r="V308" s="114" t="s">
        <v>13</v>
      </c>
      <c r="W308" s="34"/>
    </row>
    <row r="309" ht="12.5" spans="1:23">
      <c r="A309" s="117">
        <v>306</v>
      </c>
      <c r="B309" s="37" t="s">
        <v>64</v>
      </c>
      <c r="C309" s="117" t="s">
        <v>529</v>
      </c>
      <c r="D309" s="37" t="s">
        <v>772</v>
      </c>
      <c r="E309" s="117">
        <v>6000064678</v>
      </c>
      <c r="F309" s="117">
        <v>9</v>
      </c>
      <c r="G309" s="117">
        <v>9</v>
      </c>
      <c r="H309" s="117">
        <v>0</v>
      </c>
      <c r="I309" s="69">
        <v>46251</v>
      </c>
      <c r="J309" s="37" t="s">
        <v>502</v>
      </c>
      <c r="K309" s="253" t="s">
        <v>851</v>
      </c>
      <c r="L309" s="253" t="s">
        <v>66</v>
      </c>
      <c r="M309" s="34"/>
      <c r="N309" s="34"/>
      <c r="O309" s="34" t="s">
        <v>528</v>
      </c>
      <c r="P309" s="115">
        <f t="shared" si="5"/>
        <v>46252</v>
      </c>
      <c r="Q309" s="34"/>
      <c r="R309" s="34" t="s">
        <v>528</v>
      </c>
      <c r="S309" s="115">
        <f t="shared" si="6"/>
        <v>46252</v>
      </c>
      <c r="T309" s="34" t="s">
        <v>68</v>
      </c>
      <c r="U309" s="34"/>
      <c r="V309" s="34"/>
      <c r="W309" s="34"/>
    </row>
    <row r="310" ht="12.5" spans="1:23">
      <c r="A310" s="117">
        <v>307</v>
      </c>
      <c r="B310" s="37" t="s">
        <v>64</v>
      </c>
      <c r="C310" s="117" t="s">
        <v>529</v>
      </c>
      <c r="D310" s="37" t="s">
        <v>772</v>
      </c>
      <c r="E310" s="117">
        <v>6000064678</v>
      </c>
      <c r="F310" s="117">
        <v>1</v>
      </c>
      <c r="G310" s="117">
        <v>0</v>
      </c>
      <c r="H310" s="117">
        <v>1</v>
      </c>
      <c r="I310" s="69">
        <v>46251</v>
      </c>
      <c r="J310" s="37" t="s">
        <v>502</v>
      </c>
      <c r="K310" s="253">
        <v>516339010826162</v>
      </c>
      <c r="L310" s="607" t="s">
        <v>852</v>
      </c>
      <c r="M310" s="34"/>
      <c r="N310" s="34"/>
      <c r="O310" s="34" t="s">
        <v>528</v>
      </c>
      <c r="P310" s="115">
        <f t="shared" si="5"/>
        <v>46252</v>
      </c>
      <c r="Q310" s="34"/>
      <c r="R310" s="34" t="s">
        <v>528</v>
      </c>
      <c r="S310" s="115">
        <f t="shared" si="6"/>
        <v>46252</v>
      </c>
      <c r="T310" s="34" t="s">
        <v>68</v>
      </c>
      <c r="U310" s="114" t="s">
        <v>547</v>
      </c>
      <c r="V310" s="114" t="s">
        <v>13</v>
      </c>
      <c r="W310" s="34"/>
    </row>
    <row r="311" ht="12.5" spans="1:23">
      <c r="A311" s="117">
        <v>308</v>
      </c>
      <c r="B311" s="37" t="s">
        <v>64</v>
      </c>
      <c r="C311" s="117" t="s">
        <v>529</v>
      </c>
      <c r="D311" s="37" t="s">
        <v>772</v>
      </c>
      <c r="E311" s="117">
        <v>6000064678</v>
      </c>
      <c r="F311" s="117">
        <v>1</v>
      </c>
      <c r="G311" s="117">
        <v>0</v>
      </c>
      <c r="H311" s="117">
        <v>1</v>
      </c>
      <c r="I311" s="69">
        <v>46251</v>
      </c>
      <c r="J311" s="37" t="s">
        <v>502</v>
      </c>
      <c r="K311" s="253">
        <v>516339010826163</v>
      </c>
      <c r="L311" s="607" t="s">
        <v>853</v>
      </c>
      <c r="M311" s="34"/>
      <c r="N311" s="34"/>
      <c r="O311" s="34" t="s">
        <v>528</v>
      </c>
      <c r="P311" s="115">
        <f t="shared" si="5"/>
        <v>46252</v>
      </c>
      <c r="Q311" s="34"/>
      <c r="R311" s="34" t="s">
        <v>528</v>
      </c>
      <c r="S311" s="115">
        <f t="shared" si="6"/>
        <v>46252</v>
      </c>
      <c r="T311" s="34" t="s">
        <v>68</v>
      </c>
      <c r="U311" s="114" t="s">
        <v>510</v>
      </c>
      <c r="V311" s="114" t="s">
        <v>13</v>
      </c>
      <c r="W311" s="34"/>
    </row>
    <row r="312" ht="12.5" spans="1:23">
      <c r="A312" s="117">
        <v>309</v>
      </c>
      <c r="B312" s="37" t="s">
        <v>64</v>
      </c>
      <c r="C312" s="117" t="s">
        <v>529</v>
      </c>
      <c r="D312" s="37" t="s">
        <v>772</v>
      </c>
      <c r="E312" s="117">
        <v>6000064678</v>
      </c>
      <c r="F312" s="117">
        <v>1</v>
      </c>
      <c r="G312" s="117">
        <v>0</v>
      </c>
      <c r="H312" s="117">
        <v>1</v>
      </c>
      <c r="I312" s="69">
        <v>46251</v>
      </c>
      <c r="J312" s="37" t="s">
        <v>502</v>
      </c>
      <c r="K312" s="253">
        <v>516339010826164</v>
      </c>
      <c r="L312" s="607" t="s">
        <v>853</v>
      </c>
      <c r="M312" s="34"/>
      <c r="N312" s="34"/>
      <c r="O312" s="34" t="s">
        <v>528</v>
      </c>
      <c r="P312" s="115">
        <f t="shared" si="5"/>
        <v>46252</v>
      </c>
      <c r="Q312" s="34"/>
      <c r="R312" s="34" t="s">
        <v>528</v>
      </c>
      <c r="S312" s="115">
        <f t="shared" si="6"/>
        <v>46252</v>
      </c>
      <c r="T312" s="34" t="s">
        <v>68</v>
      </c>
      <c r="U312" s="114" t="s">
        <v>510</v>
      </c>
      <c r="V312" s="114" t="s">
        <v>13</v>
      </c>
      <c r="W312" s="34"/>
    </row>
    <row r="313" ht="12.5" spans="1:23">
      <c r="A313" s="117">
        <v>310</v>
      </c>
      <c r="B313" s="37" t="s">
        <v>64</v>
      </c>
      <c r="C313" s="117" t="s">
        <v>529</v>
      </c>
      <c r="D313" s="37" t="s">
        <v>772</v>
      </c>
      <c r="E313" s="117">
        <v>6000064678</v>
      </c>
      <c r="F313" s="117">
        <v>1</v>
      </c>
      <c r="G313" s="117">
        <v>1</v>
      </c>
      <c r="H313" s="117">
        <v>0</v>
      </c>
      <c r="I313" s="69">
        <v>46251</v>
      </c>
      <c r="J313" s="37" t="s">
        <v>502</v>
      </c>
      <c r="K313" s="253">
        <v>516339010826165</v>
      </c>
      <c r="L313" s="253" t="s">
        <v>66</v>
      </c>
      <c r="M313" s="34"/>
      <c r="N313" s="34"/>
      <c r="O313" s="34" t="s">
        <v>528</v>
      </c>
      <c r="P313" s="115">
        <f t="shared" si="5"/>
        <v>46252</v>
      </c>
      <c r="Q313" s="34"/>
      <c r="R313" s="34" t="s">
        <v>528</v>
      </c>
      <c r="S313" s="115">
        <f t="shared" si="6"/>
        <v>46252</v>
      </c>
      <c r="T313" s="34" t="s">
        <v>68</v>
      </c>
      <c r="U313" s="34"/>
      <c r="V313" s="34"/>
      <c r="W313" s="34"/>
    </row>
    <row r="314" ht="12.5" spans="1:23">
      <c r="A314" s="117">
        <v>311</v>
      </c>
      <c r="B314" s="37" t="s">
        <v>64</v>
      </c>
      <c r="C314" s="117" t="s">
        <v>656</v>
      </c>
      <c r="D314" s="37" t="s">
        <v>772</v>
      </c>
      <c r="E314" s="117">
        <v>6000064678</v>
      </c>
      <c r="F314" s="117">
        <v>16</v>
      </c>
      <c r="G314" s="117">
        <v>16</v>
      </c>
      <c r="H314" s="117">
        <v>0</v>
      </c>
      <c r="I314" s="69">
        <v>46257</v>
      </c>
      <c r="J314" s="37" t="s">
        <v>502</v>
      </c>
      <c r="K314" s="253" t="s">
        <v>854</v>
      </c>
      <c r="L314" s="253" t="s">
        <v>66</v>
      </c>
      <c r="M314" s="34"/>
      <c r="N314" s="34"/>
      <c r="O314" s="34" t="s">
        <v>528</v>
      </c>
      <c r="P314" s="115">
        <f t="shared" si="5"/>
        <v>46258</v>
      </c>
      <c r="Q314" s="34"/>
      <c r="R314" s="34" t="s">
        <v>528</v>
      </c>
      <c r="S314" s="115">
        <f t="shared" si="6"/>
        <v>46258</v>
      </c>
      <c r="T314" s="34" t="s">
        <v>68</v>
      </c>
      <c r="U314" s="34"/>
      <c r="V314" s="34"/>
      <c r="W314" s="34"/>
    </row>
    <row r="315" ht="12.5" spans="1:23">
      <c r="A315" s="117">
        <v>312</v>
      </c>
      <c r="B315" s="37" t="s">
        <v>64</v>
      </c>
      <c r="C315" s="117" t="s">
        <v>529</v>
      </c>
      <c r="D315" s="37" t="s">
        <v>772</v>
      </c>
      <c r="E315" s="117">
        <v>6000064678</v>
      </c>
      <c r="F315" s="117">
        <v>4</v>
      </c>
      <c r="G315" s="117">
        <v>4</v>
      </c>
      <c r="H315" s="117">
        <v>0</v>
      </c>
      <c r="I315" s="69">
        <v>46258</v>
      </c>
      <c r="J315" s="37" t="s">
        <v>502</v>
      </c>
      <c r="K315" s="253" t="s">
        <v>855</v>
      </c>
      <c r="L315" s="253" t="s">
        <v>66</v>
      </c>
      <c r="M315" s="34"/>
      <c r="N315" s="34"/>
      <c r="O315" s="34" t="s">
        <v>528</v>
      </c>
      <c r="P315" s="115">
        <f t="shared" si="5"/>
        <v>46259</v>
      </c>
      <c r="Q315" s="34"/>
      <c r="R315" s="34" t="s">
        <v>528</v>
      </c>
      <c r="S315" s="115">
        <f t="shared" si="6"/>
        <v>46259</v>
      </c>
      <c r="T315" s="34" t="s">
        <v>68</v>
      </c>
      <c r="U315" s="34"/>
      <c r="V315" s="34"/>
      <c r="W315" s="34"/>
    </row>
    <row r="316" ht="12.5" spans="1:23">
      <c r="A316" s="117">
        <v>313</v>
      </c>
      <c r="B316" s="67" t="s">
        <v>64</v>
      </c>
      <c r="C316" s="117" t="s">
        <v>529</v>
      </c>
      <c r="D316" s="37" t="s">
        <v>772</v>
      </c>
      <c r="E316" s="70">
        <v>6000064678</v>
      </c>
      <c r="F316" s="70">
        <v>1</v>
      </c>
      <c r="G316" s="70">
        <v>0</v>
      </c>
      <c r="H316" s="70">
        <v>1</v>
      </c>
      <c r="I316" s="69">
        <v>46258</v>
      </c>
      <c r="J316" s="37" t="s">
        <v>502</v>
      </c>
      <c r="K316" s="607">
        <v>516339010826186</v>
      </c>
      <c r="L316" s="607" t="s">
        <v>735</v>
      </c>
      <c r="M316" s="34" t="s">
        <v>594</v>
      </c>
      <c r="N316" s="34" t="s">
        <v>595</v>
      </c>
      <c r="O316" s="174" t="s">
        <v>528</v>
      </c>
      <c r="P316" s="605">
        <f t="shared" si="5"/>
        <v>46259</v>
      </c>
      <c r="Q316" s="34" t="s">
        <v>596</v>
      </c>
      <c r="R316" s="174" t="s">
        <v>528</v>
      </c>
      <c r="S316" s="605">
        <f t="shared" si="6"/>
        <v>46259</v>
      </c>
      <c r="T316" s="174" t="s">
        <v>68</v>
      </c>
      <c r="U316" s="114" t="s">
        <v>547</v>
      </c>
      <c r="V316" s="114" t="s">
        <v>13</v>
      </c>
      <c r="W316" s="174"/>
    </row>
    <row r="317" ht="12.5" spans="1:23">
      <c r="A317" s="117">
        <v>315</v>
      </c>
      <c r="B317" s="37" t="s">
        <v>64</v>
      </c>
      <c r="C317" s="117" t="s">
        <v>529</v>
      </c>
      <c r="D317" s="37" t="s">
        <v>772</v>
      </c>
      <c r="E317" s="117">
        <v>6000064678</v>
      </c>
      <c r="F317" s="117">
        <v>11</v>
      </c>
      <c r="G317" s="117">
        <v>11</v>
      </c>
      <c r="H317" s="117">
        <v>0</v>
      </c>
      <c r="I317" s="69">
        <v>46258</v>
      </c>
      <c r="J317" s="37" t="s">
        <v>502</v>
      </c>
      <c r="K317" s="253" t="s">
        <v>856</v>
      </c>
      <c r="L317" s="253" t="s">
        <v>66</v>
      </c>
      <c r="M317" s="34"/>
      <c r="N317" s="34"/>
      <c r="O317" s="34" t="s">
        <v>528</v>
      </c>
      <c r="P317" s="115">
        <f t="shared" si="5"/>
        <v>46259</v>
      </c>
      <c r="Q317" s="34"/>
      <c r="R317" s="34" t="s">
        <v>528</v>
      </c>
      <c r="S317" s="115">
        <f t="shared" si="6"/>
        <v>46259</v>
      </c>
      <c r="T317" s="34" t="s">
        <v>68</v>
      </c>
      <c r="U317" s="34"/>
      <c r="V317" s="34"/>
      <c r="W317" s="34"/>
    </row>
    <row r="318" ht="12.5" spans="1:23">
      <c r="A318" s="117">
        <v>316</v>
      </c>
      <c r="B318" s="37" t="s">
        <v>64</v>
      </c>
      <c r="C318" s="37" t="s">
        <v>722</v>
      </c>
      <c r="D318" s="37" t="s">
        <v>772</v>
      </c>
      <c r="E318" s="117">
        <v>6000064678</v>
      </c>
      <c r="F318" s="37">
        <v>1</v>
      </c>
      <c r="G318" s="37">
        <v>0</v>
      </c>
      <c r="H318" s="37">
        <v>1</v>
      </c>
      <c r="I318" s="69">
        <v>46268</v>
      </c>
      <c r="J318" s="37" t="s">
        <v>502</v>
      </c>
      <c r="K318" s="253">
        <v>516339010926198</v>
      </c>
      <c r="L318" s="114" t="s">
        <v>857</v>
      </c>
      <c r="M318" s="34"/>
      <c r="N318" s="34"/>
      <c r="O318" s="34" t="s">
        <v>528</v>
      </c>
      <c r="P318" s="609">
        <f t="shared" si="5"/>
        <v>46269</v>
      </c>
      <c r="Q318" s="34"/>
      <c r="R318" s="34" t="s">
        <v>528</v>
      </c>
      <c r="S318" s="609">
        <f t="shared" si="6"/>
        <v>46269</v>
      </c>
      <c r="T318" s="34" t="s">
        <v>68</v>
      </c>
      <c r="U318" s="114" t="s">
        <v>514</v>
      </c>
      <c r="V318" s="114" t="s">
        <v>17</v>
      </c>
      <c r="W318" s="34"/>
    </row>
    <row r="319" ht="12.5" spans="1:23">
      <c r="A319" s="117">
        <v>317</v>
      </c>
      <c r="B319" s="37" t="s">
        <v>64</v>
      </c>
      <c r="C319" s="37" t="s">
        <v>722</v>
      </c>
      <c r="D319" s="37" t="s">
        <v>772</v>
      </c>
      <c r="E319" s="117">
        <v>6000064678</v>
      </c>
      <c r="F319" s="37">
        <v>5</v>
      </c>
      <c r="G319" s="37">
        <v>5</v>
      </c>
      <c r="H319" s="37">
        <v>0</v>
      </c>
      <c r="I319" s="69">
        <v>46268</v>
      </c>
      <c r="J319" s="37" t="s">
        <v>502</v>
      </c>
      <c r="K319" s="253" t="s">
        <v>858</v>
      </c>
      <c r="L319" s="114" t="s">
        <v>66</v>
      </c>
      <c r="M319" s="34"/>
      <c r="N319" s="34"/>
      <c r="O319" s="34" t="s">
        <v>528</v>
      </c>
      <c r="P319" s="609">
        <f t="shared" si="5"/>
        <v>46269</v>
      </c>
      <c r="Q319" s="34"/>
      <c r="R319" s="34" t="s">
        <v>528</v>
      </c>
      <c r="S319" s="609">
        <f t="shared" si="6"/>
        <v>46269</v>
      </c>
      <c r="T319" s="34" t="s">
        <v>68</v>
      </c>
      <c r="U319" s="34"/>
      <c r="V319" s="34"/>
      <c r="W319" s="34"/>
    </row>
    <row r="320" customHeight="1" spans="1:23">
      <c r="A320" s="117">
        <v>318</v>
      </c>
      <c r="B320" s="37" t="s">
        <v>64</v>
      </c>
      <c r="C320" s="37" t="s">
        <v>722</v>
      </c>
      <c r="D320" s="37" t="s">
        <v>772</v>
      </c>
      <c r="E320" s="117">
        <v>6000064678</v>
      </c>
      <c r="F320" s="37">
        <v>1</v>
      </c>
      <c r="G320" s="37">
        <v>0</v>
      </c>
      <c r="H320" s="37">
        <v>1</v>
      </c>
      <c r="I320" s="69">
        <v>46268</v>
      </c>
      <c r="J320" s="37" t="s">
        <v>502</v>
      </c>
      <c r="K320" s="114">
        <v>516339010926204</v>
      </c>
      <c r="L320" s="114" t="s">
        <v>859</v>
      </c>
      <c r="M320" s="114" t="s">
        <v>544</v>
      </c>
      <c r="N320" s="34" t="s">
        <v>545</v>
      </c>
      <c r="O320" s="34" t="s">
        <v>528</v>
      </c>
      <c r="P320" s="609">
        <f t="shared" si="5"/>
        <v>46269</v>
      </c>
      <c r="Q320" s="34" t="s">
        <v>546</v>
      </c>
      <c r="R320" s="34" t="s">
        <v>528</v>
      </c>
      <c r="S320" s="609">
        <f t="shared" si="6"/>
        <v>46269</v>
      </c>
      <c r="T320" s="34" t="s">
        <v>68</v>
      </c>
      <c r="U320" s="114" t="s">
        <v>547</v>
      </c>
      <c r="V320" s="114" t="s">
        <v>13</v>
      </c>
      <c r="W320" s="34"/>
    </row>
    <row r="321" ht="12.5" spans="1:23">
      <c r="A321" s="117">
        <v>319</v>
      </c>
      <c r="B321" s="37" t="s">
        <v>64</v>
      </c>
      <c r="C321" s="37" t="s">
        <v>722</v>
      </c>
      <c r="D321" s="37" t="s">
        <v>772</v>
      </c>
      <c r="E321" s="117">
        <v>6000064678</v>
      </c>
      <c r="F321" s="37">
        <v>5</v>
      </c>
      <c r="G321" s="37">
        <v>5</v>
      </c>
      <c r="H321" s="37">
        <v>0</v>
      </c>
      <c r="I321" s="69">
        <v>46268</v>
      </c>
      <c r="J321" s="37" t="s">
        <v>502</v>
      </c>
      <c r="K321" s="114" t="s">
        <v>860</v>
      </c>
      <c r="L321" s="114" t="s">
        <v>66</v>
      </c>
      <c r="M321" s="34"/>
      <c r="N321" s="34"/>
      <c r="O321" s="34" t="s">
        <v>528</v>
      </c>
      <c r="P321" s="609">
        <f t="shared" si="5"/>
        <v>46269</v>
      </c>
      <c r="Q321" s="34"/>
      <c r="R321" s="34" t="s">
        <v>528</v>
      </c>
      <c r="S321" s="609">
        <f t="shared" si="6"/>
        <v>46269</v>
      </c>
      <c r="T321" s="34" t="s">
        <v>68</v>
      </c>
      <c r="U321" s="34"/>
      <c r="V321" s="34"/>
      <c r="W321" s="34"/>
    </row>
    <row r="322" ht="12.5" spans="1:23">
      <c r="A322" s="117">
        <v>272</v>
      </c>
      <c r="B322" s="37" t="s">
        <v>64</v>
      </c>
      <c r="C322" s="117" t="s">
        <v>685</v>
      </c>
      <c r="D322" s="37" t="s">
        <v>772</v>
      </c>
      <c r="E322" s="117">
        <v>9000023856</v>
      </c>
      <c r="F322" s="37">
        <v>12</v>
      </c>
      <c r="G322" s="37">
        <v>12</v>
      </c>
      <c r="H322" s="37">
        <v>0</v>
      </c>
      <c r="I322" s="69">
        <v>46273</v>
      </c>
      <c r="J322" s="37" t="s">
        <v>502</v>
      </c>
      <c r="K322" s="253" t="s">
        <v>861</v>
      </c>
      <c r="L322" s="114" t="s">
        <v>66</v>
      </c>
      <c r="M322" s="34"/>
      <c r="N322" s="34"/>
      <c r="O322" s="34" t="s">
        <v>528</v>
      </c>
      <c r="P322" s="610">
        <f t="shared" si="5"/>
        <v>46274</v>
      </c>
      <c r="Q322" s="34"/>
      <c r="R322" s="34" t="s">
        <v>528</v>
      </c>
      <c r="S322" s="610">
        <f t="shared" si="6"/>
        <v>46274</v>
      </c>
      <c r="T322" s="34"/>
      <c r="U322" s="34"/>
      <c r="V322" s="34"/>
      <c r="W322" s="34"/>
    </row>
    <row r="323" ht="12.5" spans="1:23">
      <c r="A323" s="117">
        <v>321</v>
      </c>
      <c r="B323" s="37" t="s">
        <v>64</v>
      </c>
      <c r="C323" s="37" t="s">
        <v>722</v>
      </c>
      <c r="D323" s="37" t="s">
        <v>772</v>
      </c>
      <c r="E323" s="117">
        <v>6000064678</v>
      </c>
      <c r="F323" s="37">
        <v>6</v>
      </c>
      <c r="G323" s="37">
        <v>6</v>
      </c>
      <c r="H323" s="37">
        <v>0</v>
      </c>
      <c r="I323" s="69">
        <v>46268</v>
      </c>
      <c r="J323" s="37" t="s">
        <v>502</v>
      </c>
      <c r="K323" s="114" t="s">
        <v>862</v>
      </c>
      <c r="L323" s="114" t="s">
        <v>66</v>
      </c>
      <c r="M323" s="34"/>
      <c r="N323" s="34"/>
      <c r="O323" s="34" t="s">
        <v>528</v>
      </c>
      <c r="P323" s="609">
        <f t="shared" si="5"/>
        <v>46269</v>
      </c>
      <c r="Q323" s="34"/>
      <c r="R323" s="34" t="s">
        <v>528</v>
      </c>
      <c r="S323" s="609">
        <f t="shared" si="6"/>
        <v>46269</v>
      </c>
      <c r="T323" s="34" t="s">
        <v>68</v>
      </c>
      <c r="U323" s="34"/>
      <c r="V323" s="34"/>
      <c r="W323" s="34"/>
    </row>
    <row r="324" customHeight="1" spans="1:23">
      <c r="A324" s="117">
        <v>322</v>
      </c>
      <c r="B324" s="37" t="s">
        <v>64</v>
      </c>
      <c r="C324" s="37" t="s">
        <v>722</v>
      </c>
      <c r="D324" s="37" t="s">
        <v>772</v>
      </c>
      <c r="E324" s="117">
        <v>6000064678</v>
      </c>
      <c r="F324" s="37">
        <v>1</v>
      </c>
      <c r="G324" s="37">
        <v>0</v>
      </c>
      <c r="H324" s="37">
        <v>1</v>
      </c>
      <c r="I324" s="69">
        <v>46268</v>
      </c>
      <c r="J324" s="37" t="s">
        <v>502</v>
      </c>
      <c r="K324" s="114">
        <v>516339010926204</v>
      </c>
      <c r="L324" s="114" t="s">
        <v>863</v>
      </c>
      <c r="M324" s="114" t="s">
        <v>544</v>
      </c>
      <c r="N324" s="34" t="s">
        <v>545</v>
      </c>
      <c r="O324" s="34" t="s">
        <v>528</v>
      </c>
      <c r="P324" s="609">
        <f t="shared" si="5"/>
        <v>46269</v>
      </c>
      <c r="Q324" s="34" t="s">
        <v>546</v>
      </c>
      <c r="R324" s="34" t="s">
        <v>528</v>
      </c>
      <c r="S324" s="609">
        <f t="shared" si="6"/>
        <v>46269</v>
      </c>
      <c r="T324" s="34" t="s">
        <v>68</v>
      </c>
      <c r="U324" s="114" t="s">
        <v>547</v>
      </c>
      <c r="V324" s="114" t="s">
        <v>13</v>
      </c>
      <c r="W324" s="34"/>
    </row>
    <row r="325" ht="12.5" spans="1:23">
      <c r="A325" s="117">
        <v>323</v>
      </c>
      <c r="B325" s="37" t="s">
        <v>64</v>
      </c>
      <c r="C325" s="37" t="s">
        <v>722</v>
      </c>
      <c r="D325" s="37" t="s">
        <v>772</v>
      </c>
      <c r="E325" s="117">
        <v>6000064678</v>
      </c>
      <c r="F325" s="37">
        <v>5</v>
      </c>
      <c r="G325" s="37">
        <v>5</v>
      </c>
      <c r="H325" s="37">
        <v>0</v>
      </c>
      <c r="I325" s="69">
        <v>46268</v>
      </c>
      <c r="J325" s="37" t="s">
        <v>502</v>
      </c>
      <c r="K325" s="114" t="s">
        <v>864</v>
      </c>
      <c r="L325" s="114" t="s">
        <v>66</v>
      </c>
      <c r="M325" s="37"/>
      <c r="N325" s="37"/>
      <c r="O325" s="34" t="s">
        <v>528</v>
      </c>
      <c r="P325" s="609">
        <f t="shared" si="5"/>
        <v>46269</v>
      </c>
      <c r="Q325" s="34"/>
      <c r="R325" s="34" t="s">
        <v>528</v>
      </c>
      <c r="S325" s="609">
        <f t="shared" si="6"/>
        <v>46269</v>
      </c>
      <c r="T325" s="34" t="s">
        <v>68</v>
      </c>
      <c r="U325" s="34"/>
      <c r="V325" s="34"/>
      <c r="W325" s="34"/>
    </row>
    <row r="326" ht="41.25" customHeight="1" spans="1:23">
      <c r="A326" s="117">
        <v>324</v>
      </c>
      <c r="B326" s="37" t="s">
        <v>64</v>
      </c>
      <c r="C326" s="37" t="s">
        <v>722</v>
      </c>
      <c r="D326" s="37" t="s">
        <v>772</v>
      </c>
      <c r="E326" s="117">
        <v>6000064678</v>
      </c>
      <c r="F326" s="37">
        <v>1</v>
      </c>
      <c r="G326" s="37">
        <v>0</v>
      </c>
      <c r="H326" s="37">
        <v>1</v>
      </c>
      <c r="I326" s="69">
        <v>46270</v>
      </c>
      <c r="J326" s="37" t="s">
        <v>502</v>
      </c>
      <c r="K326" s="114">
        <v>516339010926210</v>
      </c>
      <c r="L326" s="114" t="s">
        <v>652</v>
      </c>
      <c r="M326" s="114" t="s">
        <v>637</v>
      </c>
      <c r="N326" s="34" t="s">
        <v>638</v>
      </c>
      <c r="O326" s="34" t="s">
        <v>528</v>
      </c>
      <c r="P326" s="609">
        <f t="shared" si="5"/>
        <v>46271</v>
      </c>
      <c r="Q326" s="34" t="s">
        <v>639</v>
      </c>
      <c r="R326" s="34" t="s">
        <v>528</v>
      </c>
      <c r="S326" s="609">
        <f t="shared" si="6"/>
        <v>46271</v>
      </c>
      <c r="T326" s="34" t="s">
        <v>68</v>
      </c>
      <c r="U326" s="114" t="s">
        <v>547</v>
      </c>
      <c r="V326" s="114" t="s">
        <v>13</v>
      </c>
      <c r="W326" s="34"/>
    </row>
    <row r="327" ht="12.5" spans="1:23">
      <c r="A327" s="117">
        <v>325</v>
      </c>
      <c r="B327" s="37" t="s">
        <v>64</v>
      </c>
      <c r="C327" s="37" t="s">
        <v>722</v>
      </c>
      <c r="D327" s="37" t="s">
        <v>772</v>
      </c>
      <c r="E327" s="117">
        <v>6000064678</v>
      </c>
      <c r="F327" s="37">
        <v>1</v>
      </c>
      <c r="G327" s="37">
        <v>1</v>
      </c>
      <c r="H327" s="37">
        <v>0</v>
      </c>
      <c r="I327" s="69">
        <v>46270</v>
      </c>
      <c r="J327" s="37" t="s">
        <v>502</v>
      </c>
      <c r="K327" s="114">
        <v>516339010926211</v>
      </c>
      <c r="L327" s="114" t="s">
        <v>66</v>
      </c>
      <c r="M327" s="37"/>
      <c r="N327" s="37"/>
      <c r="O327" s="34" t="s">
        <v>528</v>
      </c>
      <c r="P327" s="609">
        <f t="shared" si="5"/>
        <v>46271</v>
      </c>
      <c r="Q327" s="34"/>
      <c r="R327" s="34" t="s">
        <v>528</v>
      </c>
      <c r="S327" s="609">
        <f t="shared" si="6"/>
        <v>46271</v>
      </c>
      <c r="T327" s="34" t="s">
        <v>68</v>
      </c>
      <c r="U327" s="34"/>
      <c r="V327" s="34"/>
      <c r="W327" s="34"/>
    </row>
    <row r="328" ht="12.5" spans="1:23">
      <c r="A328" s="117">
        <v>326</v>
      </c>
      <c r="B328" s="37" t="s">
        <v>64</v>
      </c>
      <c r="C328" s="37" t="s">
        <v>722</v>
      </c>
      <c r="D328" s="37" t="s">
        <v>772</v>
      </c>
      <c r="E328" s="117">
        <v>6000064678</v>
      </c>
      <c r="F328" s="37">
        <v>1</v>
      </c>
      <c r="G328" s="37">
        <v>0</v>
      </c>
      <c r="H328" s="37">
        <v>1</v>
      </c>
      <c r="I328" s="69">
        <v>46270</v>
      </c>
      <c r="J328" s="37" t="s">
        <v>502</v>
      </c>
      <c r="K328" s="114">
        <v>516339010926212</v>
      </c>
      <c r="L328" s="114" t="s">
        <v>865</v>
      </c>
      <c r="M328" s="37"/>
      <c r="N328" s="34"/>
      <c r="O328" s="34" t="s">
        <v>528</v>
      </c>
      <c r="P328" s="609">
        <f t="shared" si="5"/>
        <v>46271</v>
      </c>
      <c r="Q328" s="34"/>
      <c r="R328" s="34" t="s">
        <v>528</v>
      </c>
      <c r="S328" s="609">
        <f t="shared" si="6"/>
        <v>46271</v>
      </c>
      <c r="T328" s="34" t="s">
        <v>68</v>
      </c>
      <c r="U328" s="114" t="s">
        <v>510</v>
      </c>
      <c r="V328" s="114" t="s">
        <v>13</v>
      </c>
      <c r="W328" s="34"/>
    </row>
    <row r="329" ht="12.5" spans="1:23">
      <c r="A329" s="117">
        <v>327</v>
      </c>
      <c r="B329" s="37" t="s">
        <v>64</v>
      </c>
      <c r="C329" s="37" t="s">
        <v>722</v>
      </c>
      <c r="D329" s="37" t="s">
        <v>772</v>
      </c>
      <c r="E329" s="117">
        <v>6000064678</v>
      </c>
      <c r="F329" s="37">
        <v>2</v>
      </c>
      <c r="G329" s="37">
        <v>2</v>
      </c>
      <c r="H329" s="37">
        <v>0</v>
      </c>
      <c r="I329" s="69">
        <v>46270</v>
      </c>
      <c r="J329" s="37" t="s">
        <v>502</v>
      </c>
      <c r="K329" s="114" t="s">
        <v>866</v>
      </c>
      <c r="L329" s="114" t="s">
        <v>66</v>
      </c>
      <c r="M329" s="37"/>
      <c r="N329" s="37"/>
      <c r="O329" s="34" t="s">
        <v>528</v>
      </c>
      <c r="P329" s="609">
        <f t="shared" si="5"/>
        <v>46271</v>
      </c>
      <c r="Q329" s="34"/>
      <c r="R329" s="34" t="s">
        <v>528</v>
      </c>
      <c r="S329" s="609">
        <f t="shared" si="6"/>
        <v>46271</v>
      </c>
      <c r="T329" s="34" t="s">
        <v>68</v>
      </c>
      <c r="U329" s="34"/>
      <c r="V329" s="34"/>
      <c r="W329" s="34"/>
    </row>
    <row r="330" ht="12.5" spans="1:23">
      <c r="A330" s="117">
        <v>328</v>
      </c>
      <c r="B330" s="37" t="s">
        <v>64</v>
      </c>
      <c r="C330" s="37" t="s">
        <v>722</v>
      </c>
      <c r="D330" s="37" t="s">
        <v>772</v>
      </c>
      <c r="E330" s="117">
        <v>6000064678</v>
      </c>
      <c r="F330" s="37">
        <v>1</v>
      </c>
      <c r="G330" s="37">
        <v>0</v>
      </c>
      <c r="H330" s="37">
        <v>1</v>
      </c>
      <c r="I330" s="69">
        <v>46270</v>
      </c>
      <c r="J330" s="37" t="s">
        <v>502</v>
      </c>
      <c r="K330" s="114">
        <v>516339010926215</v>
      </c>
      <c r="L330" s="114" t="s">
        <v>867</v>
      </c>
      <c r="M330" s="37"/>
      <c r="N330" s="34"/>
      <c r="O330" s="34" t="s">
        <v>528</v>
      </c>
      <c r="P330" s="609">
        <f t="shared" si="5"/>
        <v>46271</v>
      </c>
      <c r="Q330" s="34"/>
      <c r="R330" s="34" t="s">
        <v>528</v>
      </c>
      <c r="S330" s="609">
        <f t="shared" si="6"/>
        <v>46271</v>
      </c>
      <c r="T330" s="34" t="s">
        <v>68</v>
      </c>
      <c r="U330" s="114" t="s">
        <v>512</v>
      </c>
      <c r="V330" s="114" t="s">
        <v>13</v>
      </c>
      <c r="W330" s="34"/>
    </row>
    <row r="331" ht="12.5" spans="1:23">
      <c r="A331" s="117">
        <v>329</v>
      </c>
      <c r="B331" s="37" t="s">
        <v>64</v>
      </c>
      <c r="C331" s="37" t="s">
        <v>722</v>
      </c>
      <c r="D331" s="37" t="s">
        <v>772</v>
      </c>
      <c r="E331" s="117">
        <v>6000064678</v>
      </c>
      <c r="F331" s="37">
        <v>1</v>
      </c>
      <c r="G331" s="37">
        <v>1</v>
      </c>
      <c r="H331" s="37">
        <v>0</v>
      </c>
      <c r="I331" s="69">
        <v>46270</v>
      </c>
      <c r="J331" s="37" t="s">
        <v>502</v>
      </c>
      <c r="K331" s="114">
        <v>516339010926216</v>
      </c>
      <c r="L331" s="114" t="s">
        <v>66</v>
      </c>
      <c r="M331" s="37"/>
      <c r="N331" s="37"/>
      <c r="O331" s="34" t="s">
        <v>528</v>
      </c>
      <c r="P331" s="609">
        <f t="shared" si="5"/>
        <v>46271</v>
      </c>
      <c r="Q331" s="34"/>
      <c r="R331" s="34" t="s">
        <v>528</v>
      </c>
      <c r="S331" s="609">
        <f t="shared" si="6"/>
        <v>46271</v>
      </c>
      <c r="T331" s="34" t="s">
        <v>68</v>
      </c>
      <c r="U331" s="34"/>
      <c r="V331" s="34"/>
      <c r="W331" s="34"/>
    </row>
    <row r="332" ht="12.5" spans="1:23">
      <c r="A332" s="117">
        <v>330</v>
      </c>
      <c r="B332" s="37" t="s">
        <v>64</v>
      </c>
      <c r="C332" s="37" t="s">
        <v>722</v>
      </c>
      <c r="D332" s="37" t="s">
        <v>772</v>
      </c>
      <c r="E332" s="117">
        <v>6000064678</v>
      </c>
      <c r="F332" s="37">
        <v>1</v>
      </c>
      <c r="G332" s="37">
        <v>0</v>
      </c>
      <c r="H332" s="37">
        <v>1</v>
      </c>
      <c r="I332" s="69">
        <v>46270</v>
      </c>
      <c r="J332" s="37" t="s">
        <v>502</v>
      </c>
      <c r="K332" s="114">
        <v>516339010926217</v>
      </c>
      <c r="L332" s="114" t="s">
        <v>868</v>
      </c>
      <c r="M332" s="37"/>
      <c r="N332" s="34"/>
      <c r="O332" s="34" t="s">
        <v>528</v>
      </c>
      <c r="P332" s="609">
        <f t="shared" si="5"/>
        <v>46271</v>
      </c>
      <c r="Q332" s="34"/>
      <c r="R332" s="34" t="s">
        <v>528</v>
      </c>
      <c r="S332" s="609">
        <f t="shared" si="6"/>
        <v>46271</v>
      </c>
      <c r="T332" s="34" t="s">
        <v>68</v>
      </c>
      <c r="U332" s="114" t="s">
        <v>512</v>
      </c>
      <c r="V332" s="114" t="s">
        <v>13</v>
      </c>
      <c r="W332" s="34"/>
    </row>
    <row r="333" ht="12.5" spans="1:23">
      <c r="A333" s="117">
        <v>331</v>
      </c>
      <c r="B333" s="37" t="s">
        <v>64</v>
      </c>
      <c r="C333" s="37" t="s">
        <v>722</v>
      </c>
      <c r="D333" s="37" t="s">
        <v>772</v>
      </c>
      <c r="E333" s="117">
        <v>6000064678</v>
      </c>
      <c r="F333" s="37">
        <v>1</v>
      </c>
      <c r="G333" s="37">
        <v>0</v>
      </c>
      <c r="H333" s="37">
        <v>1</v>
      </c>
      <c r="I333" s="69">
        <v>46270</v>
      </c>
      <c r="J333" s="37" t="s">
        <v>502</v>
      </c>
      <c r="K333" s="114">
        <v>516339010926218</v>
      </c>
      <c r="L333" s="114" t="s">
        <v>869</v>
      </c>
      <c r="M333" s="37"/>
      <c r="O333" s="34" t="s">
        <v>528</v>
      </c>
      <c r="P333" s="609">
        <f t="shared" si="5"/>
        <v>46271</v>
      </c>
      <c r="Q333" s="34"/>
      <c r="R333" s="34" t="s">
        <v>528</v>
      </c>
      <c r="S333" s="609">
        <f t="shared" si="6"/>
        <v>46271</v>
      </c>
      <c r="T333" s="34" t="s">
        <v>68</v>
      </c>
      <c r="U333" s="114" t="s">
        <v>547</v>
      </c>
      <c r="V333" s="114" t="s">
        <v>13</v>
      </c>
      <c r="W333" s="34"/>
    </row>
    <row r="334" ht="12.5" spans="1:23">
      <c r="A334" s="117">
        <v>332</v>
      </c>
      <c r="B334" s="37" t="s">
        <v>64</v>
      </c>
      <c r="C334" s="37" t="s">
        <v>722</v>
      </c>
      <c r="D334" s="37" t="s">
        <v>772</v>
      </c>
      <c r="E334" s="117">
        <v>6000064678</v>
      </c>
      <c r="F334" s="37">
        <v>2</v>
      </c>
      <c r="G334" s="37">
        <v>2</v>
      </c>
      <c r="H334" s="37">
        <v>0</v>
      </c>
      <c r="I334" s="69">
        <v>46270</v>
      </c>
      <c r="J334" s="37" t="s">
        <v>502</v>
      </c>
      <c r="K334" s="114" t="s">
        <v>870</v>
      </c>
      <c r="L334" s="114" t="s">
        <v>66</v>
      </c>
      <c r="M334" s="37"/>
      <c r="N334" s="37"/>
      <c r="O334" s="34" t="s">
        <v>528</v>
      </c>
      <c r="P334" s="609">
        <f t="shared" si="5"/>
        <v>46271</v>
      </c>
      <c r="Q334" s="34"/>
      <c r="R334" s="34" t="s">
        <v>528</v>
      </c>
      <c r="S334" s="609">
        <f t="shared" si="6"/>
        <v>46271</v>
      </c>
      <c r="T334" s="34" t="s">
        <v>68</v>
      </c>
      <c r="U334" s="34"/>
      <c r="V334" s="34"/>
      <c r="W334" s="34"/>
    </row>
    <row r="335" ht="12.5" spans="1:23">
      <c r="A335" s="117">
        <v>333</v>
      </c>
      <c r="B335" s="37" t="s">
        <v>64</v>
      </c>
      <c r="C335" s="37" t="s">
        <v>722</v>
      </c>
      <c r="D335" s="37" t="s">
        <v>772</v>
      </c>
      <c r="E335" s="117">
        <v>6000064678</v>
      </c>
      <c r="F335" s="37">
        <v>1</v>
      </c>
      <c r="G335" s="37">
        <v>0</v>
      </c>
      <c r="H335" s="37">
        <v>1</v>
      </c>
      <c r="I335" s="69">
        <v>46270</v>
      </c>
      <c r="J335" s="37" t="s">
        <v>502</v>
      </c>
      <c r="K335" s="114">
        <v>516339010926221</v>
      </c>
      <c r="L335" s="114" t="s">
        <v>838</v>
      </c>
      <c r="M335" s="37"/>
      <c r="N335" s="37"/>
      <c r="O335" s="34" t="s">
        <v>528</v>
      </c>
      <c r="P335" s="609">
        <f t="shared" si="5"/>
        <v>46271</v>
      </c>
      <c r="Q335" s="34"/>
      <c r="R335" s="34" t="s">
        <v>528</v>
      </c>
      <c r="S335" s="609">
        <f t="shared" si="6"/>
        <v>46271</v>
      </c>
      <c r="T335" s="34" t="s">
        <v>68</v>
      </c>
      <c r="U335" s="114" t="s">
        <v>513</v>
      </c>
      <c r="V335" s="114" t="s">
        <v>13</v>
      </c>
      <c r="W335" s="34"/>
    </row>
    <row r="336" ht="12.5" spans="1:23">
      <c r="A336" s="117">
        <v>334</v>
      </c>
      <c r="B336" s="37" t="s">
        <v>64</v>
      </c>
      <c r="C336" s="37" t="s">
        <v>557</v>
      </c>
      <c r="D336" s="37" t="s">
        <v>772</v>
      </c>
      <c r="E336" s="117">
        <v>6000064678</v>
      </c>
      <c r="F336" s="37">
        <v>8</v>
      </c>
      <c r="G336" s="37">
        <v>8</v>
      </c>
      <c r="H336" s="37">
        <v>0</v>
      </c>
      <c r="I336" s="69">
        <v>46273</v>
      </c>
      <c r="J336" s="37" t="s">
        <v>502</v>
      </c>
      <c r="K336" s="114" t="s">
        <v>871</v>
      </c>
      <c r="L336" s="114" t="s">
        <v>649</v>
      </c>
      <c r="M336" s="37"/>
      <c r="N336" s="37"/>
      <c r="O336" s="34" t="s">
        <v>528</v>
      </c>
      <c r="P336" s="609">
        <f t="shared" si="5"/>
        <v>46274</v>
      </c>
      <c r="Q336" s="34"/>
      <c r="R336" s="34" t="s">
        <v>528</v>
      </c>
      <c r="S336" s="609">
        <f t="shared" si="6"/>
        <v>46274</v>
      </c>
      <c r="T336" s="34" t="s">
        <v>68</v>
      </c>
      <c r="U336" s="34"/>
      <c r="V336" s="34"/>
      <c r="W336" s="34"/>
    </row>
    <row r="337" ht="12.5" spans="1:23">
      <c r="A337" s="117">
        <v>335</v>
      </c>
      <c r="B337" s="37" t="s">
        <v>64</v>
      </c>
      <c r="C337" s="37" t="s">
        <v>529</v>
      </c>
      <c r="D337" s="37" t="s">
        <v>570</v>
      </c>
      <c r="E337" s="37">
        <v>6000053421</v>
      </c>
      <c r="F337" s="37">
        <v>1</v>
      </c>
      <c r="G337" s="37">
        <v>0</v>
      </c>
      <c r="H337" s="37">
        <v>1</v>
      </c>
      <c r="I337" s="69">
        <v>46275</v>
      </c>
      <c r="J337" s="37" t="s">
        <v>501</v>
      </c>
      <c r="K337" s="114">
        <v>516301480926717</v>
      </c>
      <c r="L337" s="62" t="s">
        <v>735</v>
      </c>
      <c r="M337" s="34" t="s">
        <v>594</v>
      </c>
      <c r="N337" s="34" t="s">
        <v>872</v>
      </c>
      <c r="O337" s="34" t="s">
        <v>528</v>
      </c>
      <c r="P337" s="606">
        <f t="shared" si="5"/>
        <v>46276</v>
      </c>
      <c r="Q337" s="34" t="s">
        <v>596</v>
      </c>
      <c r="R337" s="34" t="s">
        <v>528</v>
      </c>
      <c r="S337" s="606">
        <f t="shared" si="6"/>
        <v>46276</v>
      </c>
      <c r="T337" s="34" t="s">
        <v>68</v>
      </c>
      <c r="U337" s="114" t="s">
        <v>547</v>
      </c>
      <c r="V337" s="114" t="s">
        <v>13</v>
      </c>
      <c r="W337" s="34"/>
    </row>
    <row r="338" ht="12.5" spans="1:23">
      <c r="A338" s="117">
        <v>336</v>
      </c>
      <c r="B338" s="37" t="s">
        <v>64</v>
      </c>
      <c r="C338" s="37" t="s">
        <v>529</v>
      </c>
      <c r="D338" s="37" t="s">
        <v>570</v>
      </c>
      <c r="E338" s="37">
        <v>6000053421</v>
      </c>
      <c r="F338" s="37">
        <v>1</v>
      </c>
      <c r="G338" s="37">
        <v>0</v>
      </c>
      <c r="H338" s="37">
        <v>1</v>
      </c>
      <c r="I338" s="69">
        <v>46275</v>
      </c>
      <c r="J338" s="37" t="s">
        <v>501</v>
      </c>
      <c r="K338" s="114">
        <v>516301480926717</v>
      </c>
      <c r="L338" s="114" t="s">
        <v>873</v>
      </c>
      <c r="M338" s="37"/>
      <c r="N338" s="34"/>
      <c r="O338" s="34" t="s">
        <v>528</v>
      </c>
      <c r="P338" s="606">
        <f t="shared" si="5"/>
        <v>46276</v>
      </c>
      <c r="Q338" s="34"/>
      <c r="R338" s="34" t="s">
        <v>528</v>
      </c>
      <c r="S338" s="606">
        <f t="shared" si="6"/>
        <v>46276</v>
      </c>
      <c r="T338" s="34" t="s">
        <v>68</v>
      </c>
      <c r="U338" s="114" t="s">
        <v>547</v>
      </c>
      <c r="V338" s="114" t="s">
        <v>13</v>
      </c>
      <c r="W338" s="34"/>
    </row>
    <row r="339" ht="12.5" spans="1:23">
      <c r="A339" s="117">
        <v>337</v>
      </c>
      <c r="B339" s="37" t="s">
        <v>64</v>
      </c>
      <c r="C339" s="37" t="s">
        <v>529</v>
      </c>
      <c r="D339" s="37" t="s">
        <v>570</v>
      </c>
      <c r="E339" s="37">
        <v>6000053421</v>
      </c>
      <c r="F339" s="37">
        <v>3</v>
      </c>
      <c r="G339" s="37">
        <v>3</v>
      </c>
      <c r="H339" s="37">
        <v>0</v>
      </c>
      <c r="I339" s="69">
        <v>46275</v>
      </c>
      <c r="J339" s="37" t="s">
        <v>501</v>
      </c>
      <c r="K339" s="114" t="s">
        <v>874</v>
      </c>
      <c r="L339" s="114" t="s">
        <v>66</v>
      </c>
      <c r="M339" s="37"/>
      <c r="N339" s="37"/>
      <c r="O339" s="34" t="s">
        <v>528</v>
      </c>
      <c r="P339" s="606">
        <f t="shared" si="5"/>
        <v>46276</v>
      </c>
      <c r="Q339" s="34"/>
      <c r="R339" s="34" t="s">
        <v>528</v>
      </c>
      <c r="S339" s="606">
        <f t="shared" si="6"/>
        <v>46276</v>
      </c>
      <c r="T339" s="34" t="s">
        <v>68</v>
      </c>
      <c r="U339" s="34"/>
      <c r="V339" s="34"/>
      <c r="W339" s="34"/>
    </row>
    <row r="340" ht="12.5" spans="1:23">
      <c r="A340" s="117">
        <v>338</v>
      </c>
      <c r="B340" s="37" t="s">
        <v>64</v>
      </c>
      <c r="C340" s="37" t="s">
        <v>529</v>
      </c>
      <c r="D340" s="37" t="s">
        <v>570</v>
      </c>
      <c r="E340" s="37">
        <v>6000053421</v>
      </c>
      <c r="F340" s="37">
        <v>1</v>
      </c>
      <c r="G340" s="37">
        <v>0</v>
      </c>
      <c r="H340" s="37">
        <v>1</v>
      </c>
      <c r="I340" s="69">
        <v>46275</v>
      </c>
      <c r="J340" s="37" t="s">
        <v>501</v>
      </c>
      <c r="K340" s="114">
        <v>516301480926721</v>
      </c>
      <c r="L340" s="607" t="s">
        <v>735</v>
      </c>
      <c r="M340" s="34" t="s">
        <v>594</v>
      </c>
      <c r="N340" s="34" t="s">
        <v>595</v>
      </c>
      <c r="O340" s="34" t="s">
        <v>528</v>
      </c>
      <c r="P340" s="606">
        <f t="shared" si="5"/>
        <v>46276</v>
      </c>
      <c r="Q340" s="34" t="s">
        <v>596</v>
      </c>
      <c r="R340" s="34" t="s">
        <v>528</v>
      </c>
      <c r="S340" s="606">
        <f t="shared" si="6"/>
        <v>46276</v>
      </c>
      <c r="T340" s="34" t="s">
        <v>68</v>
      </c>
      <c r="U340" s="114" t="s">
        <v>547</v>
      </c>
      <c r="V340" s="114" t="s">
        <v>13</v>
      </c>
      <c r="W340" s="34"/>
    </row>
    <row r="341" ht="12.5" spans="1:23">
      <c r="A341" s="117">
        <v>339</v>
      </c>
      <c r="B341" s="37" t="s">
        <v>64</v>
      </c>
      <c r="C341" s="37" t="s">
        <v>529</v>
      </c>
      <c r="D341" s="37" t="s">
        <v>570</v>
      </c>
      <c r="E341" s="37">
        <v>6000053421</v>
      </c>
      <c r="F341" s="37">
        <v>2</v>
      </c>
      <c r="G341" s="37">
        <v>2</v>
      </c>
      <c r="H341" s="37">
        <v>0</v>
      </c>
      <c r="I341" s="69">
        <v>46275</v>
      </c>
      <c r="J341" s="37" t="s">
        <v>501</v>
      </c>
      <c r="K341" s="114" t="s">
        <v>875</v>
      </c>
      <c r="L341" s="114" t="s">
        <v>66</v>
      </c>
      <c r="M341" s="37"/>
      <c r="N341" s="37"/>
      <c r="O341" s="34" t="s">
        <v>528</v>
      </c>
      <c r="P341" s="606">
        <f t="shared" si="5"/>
        <v>46276</v>
      </c>
      <c r="Q341" s="34"/>
      <c r="R341" s="34" t="s">
        <v>528</v>
      </c>
      <c r="S341" s="606">
        <f t="shared" si="6"/>
        <v>46276</v>
      </c>
      <c r="T341" s="34" t="s">
        <v>68</v>
      </c>
      <c r="U341" s="34"/>
      <c r="V341" s="34"/>
      <c r="W341" s="34"/>
    </row>
    <row r="342" ht="12.5" spans="1:23">
      <c r="A342" s="117">
        <v>340</v>
      </c>
      <c r="B342" s="37" t="s">
        <v>64</v>
      </c>
      <c r="C342" s="37" t="s">
        <v>529</v>
      </c>
      <c r="D342" s="37" t="s">
        <v>570</v>
      </c>
      <c r="E342" s="37">
        <v>6000053421</v>
      </c>
      <c r="F342" s="37">
        <v>1</v>
      </c>
      <c r="G342" s="37">
        <v>0</v>
      </c>
      <c r="H342" s="37">
        <v>1</v>
      </c>
      <c r="I342" s="69">
        <v>46275</v>
      </c>
      <c r="J342" s="37" t="s">
        <v>501</v>
      </c>
      <c r="K342" s="114">
        <v>516301480926724</v>
      </c>
      <c r="L342" s="607" t="s">
        <v>735</v>
      </c>
      <c r="M342" s="34" t="s">
        <v>594</v>
      </c>
      <c r="N342" s="34" t="s">
        <v>595</v>
      </c>
      <c r="O342" s="34" t="s">
        <v>528</v>
      </c>
      <c r="P342" s="606">
        <f t="shared" si="5"/>
        <v>46276</v>
      </c>
      <c r="Q342" s="34" t="s">
        <v>596</v>
      </c>
      <c r="R342" s="34" t="s">
        <v>528</v>
      </c>
      <c r="S342" s="606">
        <f t="shared" si="6"/>
        <v>46276</v>
      </c>
      <c r="T342" s="34" t="s">
        <v>68</v>
      </c>
      <c r="U342" s="114" t="s">
        <v>547</v>
      </c>
      <c r="V342" s="114" t="s">
        <v>13</v>
      </c>
      <c r="W342" s="34"/>
    </row>
    <row r="343" ht="12.5" spans="1:23">
      <c r="A343" s="117">
        <v>341</v>
      </c>
      <c r="B343" s="37" t="s">
        <v>64</v>
      </c>
      <c r="C343" s="37" t="s">
        <v>529</v>
      </c>
      <c r="D343" s="37" t="s">
        <v>570</v>
      </c>
      <c r="E343" s="37">
        <v>6000053421</v>
      </c>
      <c r="F343" s="37">
        <v>1</v>
      </c>
      <c r="G343" s="37">
        <v>1</v>
      </c>
      <c r="H343" s="37">
        <v>0</v>
      </c>
      <c r="I343" s="69">
        <v>46275</v>
      </c>
      <c r="J343" s="37" t="s">
        <v>501</v>
      </c>
      <c r="K343" s="114">
        <v>516301480926725</v>
      </c>
      <c r="L343" s="114" t="s">
        <v>66</v>
      </c>
      <c r="M343" s="37"/>
      <c r="N343" s="37"/>
      <c r="O343" s="34" t="s">
        <v>528</v>
      </c>
      <c r="P343" s="606">
        <f t="shared" si="5"/>
        <v>46276</v>
      </c>
      <c r="Q343" s="34"/>
      <c r="R343" s="34" t="s">
        <v>528</v>
      </c>
      <c r="S343" s="606">
        <f t="shared" si="6"/>
        <v>46276</v>
      </c>
      <c r="T343" s="34" t="s">
        <v>68</v>
      </c>
      <c r="U343" s="34"/>
      <c r="V343" s="34"/>
      <c r="W343" s="34"/>
    </row>
    <row r="344" ht="12.5" spans="1:23">
      <c r="A344" s="117">
        <v>342</v>
      </c>
      <c r="B344" s="37" t="s">
        <v>64</v>
      </c>
      <c r="C344" s="37" t="s">
        <v>529</v>
      </c>
      <c r="D344" s="37" t="s">
        <v>570</v>
      </c>
      <c r="E344" s="37">
        <v>6000053421</v>
      </c>
      <c r="F344" s="37">
        <v>1</v>
      </c>
      <c r="G344" s="37">
        <v>0</v>
      </c>
      <c r="H344" s="37">
        <v>1</v>
      </c>
      <c r="I344" s="69">
        <v>46275</v>
      </c>
      <c r="J344" s="37" t="s">
        <v>501</v>
      </c>
      <c r="K344" s="114">
        <v>516301480926726</v>
      </c>
      <c r="L344" s="607" t="s">
        <v>735</v>
      </c>
      <c r="M344" s="34" t="s">
        <v>594</v>
      </c>
      <c r="N344" s="34" t="s">
        <v>595</v>
      </c>
      <c r="O344" s="34" t="s">
        <v>528</v>
      </c>
      <c r="P344" s="606">
        <f t="shared" si="5"/>
        <v>46276</v>
      </c>
      <c r="Q344" s="34" t="s">
        <v>596</v>
      </c>
      <c r="R344" s="34" t="s">
        <v>528</v>
      </c>
      <c r="S344" s="606">
        <f t="shared" si="6"/>
        <v>46276</v>
      </c>
      <c r="T344" s="34" t="s">
        <v>68</v>
      </c>
      <c r="U344" s="114" t="s">
        <v>547</v>
      </c>
      <c r="V344" s="114" t="s">
        <v>13</v>
      </c>
      <c r="W344" s="34"/>
    </row>
    <row r="345" ht="12.5" spans="1:23">
      <c r="A345" s="117">
        <v>343</v>
      </c>
      <c r="B345" s="37" t="s">
        <v>64</v>
      </c>
      <c r="C345" s="37" t="s">
        <v>529</v>
      </c>
      <c r="D345" s="37" t="s">
        <v>570</v>
      </c>
      <c r="E345" s="37">
        <v>6000053421</v>
      </c>
      <c r="F345" s="37">
        <v>2</v>
      </c>
      <c r="G345" s="37">
        <v>2</v>
      </c>
      <c r="H345" s="37">
        <v>0</v>
      </c>
      <c r="I345" s="69">
        <v>46275</v>
      </c>
      <c r="J345" s="37" t="s">
        <v>501</v>
      </c>
      <c r="K345" s="114" t="s">
        <v>876</v>
      </c>
      <c r="L345" s="114" t="s">
        <v>66</v>
      </c>
      <c r="M345" s="37"/>
      <c r="N345" s="37"/>
      <c r="O345" s="34" t="s">
        <v>528</v>
      </c>
      <c r="P345" s="606">
        <f t="shared" si="5"/>
        <v>46276</v>
      </c>
      <c r="Q345" s="34"/>
      <c r="R345" s="34" t="s">
        <v>528</v>
      </c>
      <c r="S345" s="606">
        <f t="shared" si="6"/>
        <v>46276</v>
      </c>
      <c r="T345" s="34" t="s">
        <v>68</v>
      </c>
      <c r="U345" s="34"/>
      <c r="V345" s="34"/>
      <c r="W345" s="34"/>
    </row>
    <row r="346" ht="12.5" spans="1:23">
      <c r="A346" s="117">
        <v>344</v>
      </c>
      <c r="B346" s="37" t="s">
        <v>64</v>
      </c>
      <c r="C346" s="37" t="s">
        <v>529</v>
      </c>
      <c r="D346" s="37" t="s">
        <v>570</v>
      </c>
      <c r="E346" s="37">
        <v>6000053421</v>
      </c>
      <c r="F346" s="37">
        <v>1</v>
      </c>
      <c r="G346" s="37">
        <v>0</v>
      </c>
      <c r="H346" s="37">
        <v>1</v>
      </c>
      <c r="I346" s="69">
        <v>46275</v>
      </c>
      <c r="J346" s="37" t="s">
        <v>501</v>
      </c>
      <c r="K346" s="114">
        <v>516301480926729</v>
      </c>
      <c r="L346" s="114" t="s">
        <v>877</v>
      </c>
      <c r="M346" s="114" t="s">
        <v>643</v>
      </c>
      <c r="N346" s="114" t="s">
        <v>644</v>
      </c>
      <c r="O346" s="34" t="s">
        <v>528</v>
      </c>
      <c r="P346" s="606">
        <f t="shared" si="5"/>
        <v>46276</v>
      </c>
      <c r="Q346" s="34" t="s">
        <v>645</v>
      </c>
      <c r="R346" s="34" t="s">
        <v>528</v>
      </c>
      <c r="S346" s="606">
        <f t="shared" si="6"/>
        <v>46276</v>
      </c>
      <c r="T346" s="34" t="s">
        <v>68</v>
      </c>
      <c r="U346" s="114" t="s">
        <v>510</v>
      </c>
      <c r="V346" s="114" t="s">
        <v>13</v>
      </c>
      <c r="W346" s="34"/>
    </row>
    <row r="347" ht="12.5" spans="1:23">
      <c r="A347" s="117">
        <v>345</v>
      </c>
      <c r="B347" s="37" t="s">
        <v>64</v>
      </c>
      <c r="C347" s="37" t="s">
        <v>529</v>
      </c>
      <c r="D347" s="37" t="s">
        <v>570</v>
      </c>
      <c r="E347" s="37">
        <v>6000053421</v>
      </c>
      <c r="F347" s="37">
        <v>1</v>
      </c>
      <c r="G347" s="37">
        <v>0</v>
      </c>
      <c r="H347" s="37">
        <v>1</v>
      </c>
      <c r="I347" s="69">
        <v>46275</v>
      </c>
      <c r="J347" s="37" t="s">
        <v>501</v>
      </c>
      <c r="K347" s="114">
        <v>516301480926730</v>
      </c>
      <c r="L347" s="607" t="s">
        <v>735</v>
      </c>
      <c r="M347" s="34" t="s">
        <v>594</v>
      </c>
      <c r="N347" s="34" t="s">
        <v>595</v>
      </c>
      <c r="O347" s="34" t="s">
        <v>528</v>
      </c>
      <c r="P347" s="606">
        <f t="shared" si="5"/>
        <v>46276</v>
      </c>
      <c r="Q347" s="34" t="s">
        <v>596</v>
      </c>
      <c r="R347" s="34" t="s">
        <v>528</v>
      </c>
      <c r="S347" s="606">
        <f t="shared" si="6"/>
        <v>46276</v>
      </c>
      <c r="T347" s="34" t="s">
        <v>68</v>
      </c>
      <c r="U347" s="114" t="s">
        <v>547</v>
      </c>
      <c r="V347" s="114" t="s">
        <v>13</v>
      </c>
      <c r="W347" s="34"/>
    </row>
    <row r="348" ht="12.5" spans="1:23">
      <c r="A348" s="117">
        <v>346</v>
      </c>
      <c r="B348" s="37" t="s">
        <v>64</v>
      </c>
      <c r="C348" s="37" t="s">
        <v>529</v>
      </c>
      <c r="D348" s="37" t="s">
        <v>570</v>
      </c>
      <c r="E348" s="37">
        <v>6000053421</v>
      </c>
      <c r="F348" s="37">
        <v>1</v>
      </c>
      <c r="G348" s="37">
        <v>0</v>
      </c>
      <c r="H348" s="37">
        <v>1</v>
      </c>
      <c r="I348" s="69">
        <v>46275</v>
      </c>
      <c r="J348" s="37" t="s">
        <v>501</v>
      </c>
      <c r="K348" s="114">
        <v>516301480926731</v>
      </c>
      <c r="L348" s="607" t="s">
        <v>735</v>
      </c>
      <c r="M348" s="34" t="s">
        <v>594</v>
      </c>
      <c r="N348" s="34" t="s">
        <v>595</v>
      </c>
      <c r="O348" s="34" t="s">
        <v>528</v>
      </c>
      <c r="P348" s="606">
        <f t="shared" si="5"/>
        <v>46276</v>
      </c>
      <c r="Q348" s="34" t="s">
        <v>596</v>
      </c>
      <c r="R348" s="34" t="s">
        <v>528</v>
      </c>
      <c r="S348" s="606">
        <f t="shared" si="6"/>
        <v>46276</v>
      </c>
      <c r="T348" s="34" t="s">
        <v>68</v>
      </c>
      <c r="U348" s="114" t="s">
        <v>547</v>
      </c>
      <c r="V348" s="114" t="s">
        <v>13</v>
      </c>
      <c r="W348" s="34"/>
    </row>
    <row r="349" ht="12.5" spans="1:23">
      <c r="A349" s="117">
        <v>347</v>
      </c>
      <c r="B349" s="37" t="s">
        <v>64</v>
      </c>
      <c r="C349" s="37" t="s">
        <v>529</v>
      </c>
      <c r="D349" s="37" t="s">
        <v>570</v>
      </c>
      <c r="E349" s="37">
        <v>6000053421</v>
      </c>
      <c r="F349" s="37">
        <v>1</v>
      </c>
      <c r="G349" s="37">
        <v>1</v>
      </c>
      <c r="H349" s="37">
        <v>0</v>
      </c>
      <c r="I349" s="69">
        <v>46275</v>
      </c>
      <c r="J349" s="37" t="s">
        <v>501</v>
      </c>
      <c r="K349" s="114">
        <v>516301480926732</v>
      </c>
      <c r="L349" s="114" t="s">
        <v>66</v>
      </c>
      <c r="M349" s="37"/>
      <c r="N349" s="37"/>
      <c r="O349" s="34" t="s">
        <v>528</v>
      </c>
      <c r="P349" s="606">
        <f t="shared" si="5"/>
        <v>46276</v>
      </c>
      <c r="Q349" s="34"/>
      <c r="R349" s="34" t="s">
        <v>528</v>
      </c>
      <c r="S349" s="606">
        <f t="shared" si="6"/>
        <v>46276</v>
      </c>
      <c r="T349" s="34" t="s">
        <v>68</v>
      </c>
      <c r="U349" s="34"/>
      <c r="V349" s="34"/>
      <c r="W349" s="34"/>
    </row>
    <row r="350" ht="12.5" spans="1:23">
      <c r="A350" s="117">
        <v>348</v>
      </c>
      <c r="B350" s="37" t="s">
        <v>64</v>
      </c>
      <c r="C350" s="37" t="s">
        <v>529</v>
      </c>
      <c r="D350" s="37" t="s">
        <v>588</v>
      </c>
      <c r="E350" s="37">
        <v>6000053421</v>
      </c>
      <c r="F350" s="37">
        <v>1</v>
      </c>
      <c r="G350" s="37">
        <v>1</v>
      </c>
      <c r="H350" s="37">
        <v>0</v>
      </c>
      <c r="I350" s="69">
        <v>46276</v>
      </c>
      <c r="J350" s="37" t="s">
        <v>501</v>
      </c>
      <c r="K350" s="114">
        <v>516301480926733</v>
      </c>
      <c r="L350" s="114" t="s">
        <v>66</v>
      </c>
      <c r="M350" s="37"/>
      <c r="N350" s="37"/>
      <c r="O350" s="34" t="s">
        <v>528</v>
      </c>
      <c r="P350" s="606">
        <f t="shared" si="5"/>
        <v>46277</v>
      </c>
      <c r="Q350" s="34"/>
      <c r="R350" s="34" t="s">
        <v>528</v>
      </c>
      <c r="S350" s="606">
        <f t="shared" si="6"/>
        <v>46277</v>
      </c>
      <c r="T350" s="34" t="s">
        <v>68</v>
      </c>
      <c r="U350" s="34"/>
      <c r="V350" s="34"/>
      <c r="W350" s="34"/>
    </row>
    <row r="351" ht="12.5" spans="1:23">
      <c r="A351" s="117">
        <v>349</v>
      </c>
      <c r="B351" s="37" t="s">
        <v>64</v>
      </c>
      <c r="C351" s="37" t="s">
        <v>529</v>
      </c>
      <c r="D351" s="37" t="s">
        <v>588</v>
      </c>
      <c r="E351" s="37">
        <v>6000053421</v>
      </c>
      <c r="F351" s="266">
        <v>1</v>
      </c>
      <c r="G351" s="266">
        <v>0</v>
      </c>
      <c r="H351" s="266">
        <v>1</v>
      </c>
      <c r="I351" s="69">
        <v>46276</v>
      </c>
      <c r="J351" s="37" t="s">
        <v>501</v>
      </c>
      <c r="K351" s="114">
        <v>516301480926734</v>
      </c>
      <c r="L351" s="114" t="s">
        <v>878</v>
      </c>
      <c r="M351" s="34" t="s">
        <v>594</v>
      </c>
      <c r="N351" s="34" t="s">
        <v>595</v>
      </c>
      <c r="O351" s="34" t="s">
        <v>528</v>
      </c>
      <c r="P351" s="606">
        <f t="shared" si="5"/>
        <v>46277</v>
      </c>
      <c r="Q351" s="34" t="s">
        <v>596</v>
      </c>
      <c r="R351" s="34" t="s">
        <v>528</v>
      </c>
      <c r="S351" s="606">
        <f t="shared" si="6"/>
        <v>46277</v>
      </c>
      <c r="T351" s="34" t="s">
        <v>68</v>
      </c>
      <c r="U351" s="114" t="s">
        <v>547</v>
      </c>
      <c r="V351" s="114" t="s">
        <v>13</v>
      </c>
      <c r="W351" s="34"/>
    </row>
    <row r="352" ht="12.5" spans="1:23">
      <c r="A352" s="117">
        <v>350</v>
      </c>
      <c r="B352" s="37" t="s">
        <v>64</v>
      </c>
      <c r="C352" s="37" t="s">
        <v>529</v>
      </c>
      <c r="D352" s="37" t="s">
        <v>588</v>
      </c>
      <c r="E352" s="37">
        <v>6000053421</v>
      </c>
      <c r="F352" s="241"/>
      <c r="G352" s="241"/>
      <c r="H352" s="241"/>
      <c r="I352" s="69">
        <v>46276</v>
      </c>
      <c r="J352" s="37" t="s">
        <v>501</v>
      </c>
      <c r="K352" s="114">
        <v>516301480926734</v>
      </c>
      <c r="L352" s="607" t="s">
        <v>879</v>
      </c>
      <c r="M352" s="37"/>
      <c r="N352" s="37"/>
      <c r="O352" s="34" t="s">
        <v>528</v>
      </c>
      <c r="P352" s="606">
        <f t="shared" si="5"/>
        <v>46277</v>
      </c>
      <c r="Q352" s="34"/>
      <c r="R352" s="34" t="s">
        <v>528</v>
      </c>
      <c r="S352" s="606">
        <f t="shared" si="6"/>
        <v>46277</v>
      </c>
      <c r="T352" s="34" t="s">
        <v>68</v>
      </c>
      <c r="U352" s="114" t="s">
        <v>547</v>
      </c>
      <c r="V352" s="114" t="s">
        <v>13</v>
      </c>
      <c r="W352" s="34"/>
    </row>
    <row r="353" ht="12.5" spans="1:23">
      <c r="A353" s="117">
        <v>351</v>
      </c>
      <c r="B353" s="37" t="s">
        <v>64</v>
      </c>
      <c r="C353" s="37" t="s">
        <v>529</v>
      </c>
      <c r="D353" s="37" t="s">
        <v>588</v>
      </c>
      <c r="E353" s="37">
        <v>6000053421</v>
      </c>
      <c r="F353" s="37">
        <v>6</v>
      </c>
      <c r="G353" s="37">
        <v>6</v>
      </c>
      <c r="H353" s="37">
        <v>0</v>
      </c>
      <c r="I353" s="69">
        <v>46276</v>
      </c>
      <c r="J353" s="37" t="s">
        <v>501</v>
      </c>
      <c r="K353" s="114" t="s">
        <v>880</v>
      </c>
      <c r="L353" s="114" t="s">
        <v>66</v>
      </c>
      <c r="M353" s="37"/>
      <c r="N353" s="37"/>
      <c r="O353" s="34" t="s">
        <v>528</v>
      </c>
      <c r="P353" s="606">
        <f t="shared" si="5"/>
        <v>46277</v>
      </c>
      <c r="Q353" s="34"/>
      <c r="R353" s="34" t="s">
        <v>528</v>
      </c>
      <c r="S353" s="606">
        <f t="shared" si="6"/>
        <v>46277</v>
      </c>
      <c r="T353" s="34" t="s">
        <v>68</v>
      </c>
      <c r="U353" s="34"/>
      <c r="V353" s="34"/>
      <c r="W353" s="34"/>
    </row>
    <row r="354" ht="12.5" spans="1:23">
      <c r="A354" s="117">
        <v>352</v>
      </c>
      <c r="B354" s="37" t="s">
        <v>64</v>
      </c>
      <c r="C354" s="37" t="s">
        <v>529</v>
      </c>
      <c r="D354" s="37" t="s">
        <v>588</v>
      </c>
      <c r="E354" s="37">
        <v>6000053421</v>
      </c>
      <c r="F354" s="37">
        <v>1</v>
      </c>
      <c r="G354" s="37">
        <v>0</v>
      </c>
      <c r="H354" s="37">
        <v>1</v>
      </c>
      <c r="I354" s="69">
        <v>46276</v>
      </c>
      <c r="J354" s="37" t="s">
        <v>501</v>
      </c>
      <c r="K354" s="114">
        <v>516301480926741</v>
      </c>
      <c r="L354" s="114" t="s">
        <v>881</v>
      </c>
      <c r="M354" s="37"/>
      <c r="N354" s="37"/>
      <c r="O354" s="34" t="s">
        <v>528</v>
      </c>
      <c r="P354" s="606">
        <f t="shared" si="5"/>
        <v>46277</v>
      </c>
      <c r="Q354" s="34"/>
      <c r="R354" s="34" t="s">
        <v>528</v>
      </c>
      <c r="S354" s="606">
        <f t="shared" si="6"/>
        <v>46277</v>
      </c>
      <c r="T354" s="34" t="s">
        <v>68</v>
      </c>
      <c r="U354" s="114" t="s">
        <v>547</v>
      </c>
      <c r="V354" s="114" t="s">
        <v>13</v>
      </c>
      <c r="W354" s="34"/>
    </row>
    <row r="355" ht="12.5" spans="1:23">
      <c r="A355" s="117">
        <v>353</v>
      </c>
      <c r="B355" s="37" t="s">
        <v>64</v>
      </c>
      <c r="C355" s="37" t="s">
        <v>529</v>
      </c>
      <c r="D355" s="37" t="s">
        <v>588</v>
      </c>
      <c r="E355" s="37">
        <v>6000053421</v>
      </c>
      <c r="F355" s="37">
        <v>2</v>
      </c>
      <c r="G355" s="37">
        <v>2</v>
      </c>
      <c r="H355" s="37">
        <v>0</v>
      </c>
      <c r="I355" s="69">
        <v>46276</v>
      </c>
      <c r="J355" s="37" t="s">
        <v>501</v>
      </c>
      <c r="K355" s="114" t="s">
        <v>882</v>
      </c>
      <c r="L355" s="114" t="s">
        <v>66</v>
      </c>
      <c r="M355" s="37"/>
      <c r="N355" s="37"/>
      <c r="O355" s="34" t="s">
        <v>528</v>
      </c>
      <c r="P355" s="606">
        <f t="shared" si="5"/>
        <v>46277</v>
      </c>
      <c r="Q355" s="174"/>
      <c r="R355" s="174" t="s">
        <v>528</v>
      </c>
      <c r="S355" s="606">
        <f t="shared" si="6"/>
        <v>46277</v>
      </c>
      <c r="T355" s="34" t="s">
        <v>68</v>
      </c>
      <c r="U355" s="34"/>
      <c r="V355" s="34"/>
      <c r="W355" s="34"/>
    </row>
    <row r="356" ht="12.5" spans="1:23">
      <c r="A356" s="117">
        <v>354</v>
      </c>
      <c r="B356" s="37" t="s">
        <v>64</v>
      </c>
      <c r="C356" s="37" t="s">
        <v>529</v>
      </c>
      <c r="D356" s="37" t="s">
        <v>588</v>
      </c>
      <c r="E356" s="37">
        <v>6000053421</v>
      </c>
      <c r="F356" s="37">
        <v>1</v>
      </c>
      <c r="G356" s="37">
        <v>0</v>
      </c>
      <c r="H356" s="37">
        <v>1</v>
      </c>
      <c r="I356" s="69">
        <v>46276</v>
      </c>
      <c r="J356" s="37" t="s">
        <v>501</v>
      </c>
      <c r="K356" s="114">
        <v>516301480926744</v>
      </c>
      <c r="L356" s="607" t="s">
        <v>883</v>
      </c>
      <c r="M356" s="37"/>
      <c r="N356" s="37"/>
      <c r="O356" s="34" t="s">
        <v>528</v>
      </c>
      <c r="P356" s="606">
        <f t="shared" si="5"/>
        <v>46277</v>
      </c>
      <c r="Q356" s="34"/>
      <c r="R356" s="34" t="s">
        <v>528</v>
      </c>
      <c r="S356" s="606">
        <f t="shared" si="6"/>
        <v>46277</v>
      </c>
      <c r="T356" s="34" t="s">
        <v>68</v>
      </c>
      <c r="U356" s="114" t="s">
        <v>547</v>
      </c>
      <c r="V356" s="114" t="s">
        <v>13</v>
      </c>
      <c r="W356" s="34"/>
    </row>
    <row r="357" ht="12.5" spans="1:23">
      <c r="A357" s="117">
        <v>355</v>
      </c>
      <c r="B357" s="37" t="s">
        <v>64</v>
      </c>
      <c r="C357" s="37" t="s">
        <v>529</v>
      </c>
      <c r="D357" s="37" t="s">
        <v>588</v>
      </c>
      <c r="E357" s="37">
        <v>6000053421</v>
      </c>
      <c r="F357" s="37">
        <v>1</v>
      </c>
      <c r="G357" s="37">
        <v>1</v>
      </c>
      <c r="H357" s="37">
        <v>0</v>
      </c>
      <c r="I357" s="69">
        <v>46276</v>
      </c>
      <c r="J357" s="37" t="s">
        <v>501</v>
      </c>
      <c r="K357" s="114">
        <v>516301480926745</v>
      </c>
      <c r="L357" s="114" t="s">
        <v>66</v>
      </c>
      <c r="M357" s="37"/>
      <c r="N357" s="37"/>
      <c r="O357" s="34" t="s">
        <v>528</v>
      </c>
      <c r="P357" s="606">
        <f t="shared" si="5"/>
        <v>46277</v>
      </c>
      <c r="Q357" s="34"/>
      <c r="R357" s="34" t="s">
        <v>528</v>
      </c>
      <c r="S357" s="606">
        <f t="shared" si="6"/>
        <v>46277</v>
      </c>
      <c r="T357" s="34" t="s">
        <v>68</v>
      </c>
      <c r="U357" s="34"/>
      <c r="V357" s="34"/>
      <c r="W357" s="34"/>
    </row>
    <row r="358" ht="12.5" spans="1:23">
      <c r="A358" s="117">
        <v>356</v>
      </c>
      <c r="B358" s="37" t="s">
        <v>64</v>
      </c>
      <c r="C358" s="37" t="s">
        <v>529</v>
      </c>
      <c r="D358" s="37" t="s">
        <v>588</v>
      </c>
      <c r="E358" s="37">
        <v>6000053421</v>
      </c>
      <c r="F358" s="37">
        <v>1</v>
      </c>
      <c r="G358" s="37">
        <v>0</v>
      </c>
      <c r="H358" s="37">
        <v>1</v>
      </c>
      <c r="I358" s="69">
        <v>46276</v>
      </c>
      <c r="J358" s="37" t="s">
        <v>501</v>
      </c>
      <c r="K358" s="114">
        <v>516301480926746</v>
      </c>
      <c r="L358" s="114" t="s">
        <v>884</v>
      </c>
      <c r="M358" s="34" t="s">
        <v>594</v>
      </c>
      <c r="N358" s="34" t="s">
        <v>595</v>
      </c>
      <c r="O358" s="34" t="s">
        <v>528</v>
      </c>
      <c r="P358" s="606">
        <f t="shared" si="5"/>
        <v>46277</v>
      </c>
      <c r="Q358" s="34" t="s">
        <v>596</v>
      </c>
      <c r="R358" s="34" t="s">
        <v>528</v>
      </c>
      <c r="S358" s="606">
        <f t="shared" si="6"/>
        <v>46277</v>
      </c>
      <c r="T358" s="34" t="s">
        <v>68</v>
      </c>
      <c r="U358" s="114" t="s">
        <v>547</v>
      </c>
      <c r="V358" s="114" t="s">
        <v>13</v>
      </c>
      <c r="W358" s="34"/>
    </row>
    <row r="359" ht="12.5" spans="1:23">
      <c r="A359" s="117">
        <v>357</v>
      </c>
      <c r="B359" s="37" t="s">
        <v>64</v>
      </c>
      <c r="C359" s="37" t="s">
        <v>529</v>
      </c>
      <c r="D359" s="37" t="s">
        <v>588</v>
      </c>
      <c r="E359" s="37">
        <v>6000053421</v>
      </c>
      <c r="F359" s="37">
        <v>1</v>
      </c>
      <c r="G359" s="37">
        <v>0</v>
      </c>
      <c r="H359" s="37">
        <v>1</v>
      </c>
      <c r="I359" s="69">
        <v>46276</v>
      </c>
      <c r="J359" s="37" t="s">
        <v>501</v>
      </c>
      <c r="K359" s="114">
        <v>516301480926747</v>
      </c>
      <c r="L359" s="114" t="s">
        <v>884</v>
      </c>
      <c r="M359" s="34" t="s">
        <v>594</v>
      </c>
      <c r="N359" s="34" t="s">
        <v>595</v>
      </c>
      <c r="O359" s="34" t="s">
        <v>528</v>
      </c>
      <c r="P359" s="606">
        <f t="shared" si="5"/>
        <v>46277</v>
      </c>
      <c r="Q359" s="34" t="s">
        <v>596</v>
      </c>
      <c r="R359" s="34" t="s">
        <v>528</v>
      </c>
      <c r="S359" s="606">
        <f t="shared" si="6"/>
        <v>46277</v>
      </c>
      <c r="T359" s="34" t="s">
        <v>68</v>
      </c>
      <c r="U359" s="114" t="s">
        <v>547</v>
      </c>
      <c r="V359" s="114" t="s">
        <v>13</v>
      </c>
      <c r="W359" s="34"/>
    </row>
    <row r="360" ht="12.5" spans="1:23">
      <c r="A360" s="117">
        <v>358</v>
      </c>
      <c r="B360" s="37" t="s">
        <v>64</v>
      </c>
      <c r="C360" s="37" t="s">
        <v>529</v>
      </c>
      <c r="D360" s="37" t="s">
        <v>588</v>
      </c>
      <c r="E360" s="37">
        <v>6000053421</v>
      </c>
      <c r="F360" s="37">
        <v>1</v>
      </c>
      <c r="G360" s="37">
        <v>1</v>
      </c>
      <c r="H360" s="37">
        <v>0</v>
      </c>
      <c r="I360" s="69">
        <v>46276</v>
      </c>
      <c r="J360" s="37" t="s">
        <v>501</v>
      </c>
      <c r="K360" s="114">
        <v>516301480926748</v>
      </c>
      <c r="L360" s="114" t="s">
        <v>66</v>
      </c>
      <c r="M360" s="37"/>
      <c r="N360" s="37"/>
      <c r="O360" s="34" t="s">
        <v>528</v>
      </c>
      <c r="P360" s="606">
        <f t="shared" si="5"/>
        <v>46277</v>
      </c>
      <c r="Q360" s="34"/>
      <c r="R360" s="34" t="s">
        <v>528</v>
      </c>
      <c r="S360" s="606">
        <f t="shared" si="6"/>
        <v>46277</v>
      </c>
      <c r="T360" s="34" t="s">
        <v>68</v>
      </c>
      <c r="U360" s="34"/>
      <c r="V360" s="34"/>
      <c r="W360" s="34"/>
    </row>
    <row r="361" ht="12.5" spans="1:23">
      <c r="A361" s="117">
        <v>273</v>
      </c>
      <c r="B361" s="37" t="s">
        <v>64</v>
      </c>
      <c r="C361" s="37" t="s">
        <v>529</v>
      </c>
      <c r="D361" s="37" t="s">
        <v>772</v>
      </c>
      <c r="E361" s="37">
        <v>9000023856</v>
      </c>
      <c r="F361" s="37">
        <v>2</v>
      </c>
      <c r="G361" s="37">
        <v>2</v>
      </c>
      <c r="H361" s="37">
        <v>0</v>
      </c>
      <c r="I361" s="69">
        <v>46276</v>
      </c>
      <c r="J361" s="37" t="s">
        <v>799</v>
      </c>
      <c r="K361" s="114" t="s">
        <v>885</v>
      </c>
      <c r="L361" s="114" t="s">
        <v>66</v>
      </c>
      <c r="M361" s="37"/>
      <c r="N361" s="37"/>
      <c r="O361" s="114"/>
      <c r="P361" s="34"/>
      <c r="Q361" s="34"/>
      <c r="R361" s="34" t="s">
        <v>528</v>
      </c>
      <c r="S361" s="606">
        <f t="shared" si="6"/>
        <v>46277</v>
      </c>
      <c r="T361" s="34" t="s">
        <v>68</v>
      </c>
      <c r="U361" s="34"/>
      <c r="V361" s="34"/>
      <c r="W361" s="34"/>
    </row>
    <row r="362" ht="12.5" spans="1:23">
      <c r="A362" s="117">
        <v>274</v>
      </c>
      <c r="B362" s="37" t="s">
        <v>64</v>
      </c>
      <c r="C362" s="37" t="s">
        <v>529</v>
      </c>
      <c r="D362" s="37" t="s">
        <v>772</v>
      </c>
      <c r="E362" s="37">
        <v>9000023856</v>
      </c>
      <c r="F362" s="37">
        <v>1</v>
      </c>
      <c r="G362" s="37">
        <v>0</v>
      </c>
      <c r="H362" s="37">
        <v>1</v>
      </c>
      <c r="I362" s="69">
        <v>46276</v>
      </c>
      <c r="J362" s="37" t="s">
        <v>799</v>
      </c>
      <c r="K362" s="114">
        <v>516314000926109</v>
      </c>
      <c r="L362" s="114" t="s">
        <v>886</v>
      </c>
      <c r="M362" s="37"/>
      <c r="N362" s="37"/>
      <c r="O362" s="34" t="s">
        <v>528</v>
      </c>
      <c r="P362" s="606">
        <f>I362+1</f>
        <v>46277</v>
      </c>
      <c r="Q362" s="34"/>
      <c r="R362" s="34" t="s">
        <v>528</v>
      </c>
      <c r="S362" s="606">
        <f t="shared" si="6"/>
        <v>46277</v>
      </c>
      <c r="T362" s="34" t="s">
        <v>68</v>
      </c>
      <c r="U362" s="114" t="s">
        <v>547</v>
      </c>
      <c r="V362" s="114" t="s">
        <v>13</v>
      </c>
      <c r="W362" s="34"/>
    </row>
    <row r="363" ht="12.5" spans="1:23">
      <c r="A363" s="117">
        <v>275</v>
      </c>
      <c r="B363" s="37" t="s">
        <v>64</v>
      </c>
      <c r="C363" s="37" t="s">
        <v>529</v>
      </c>
      <c r="D363" s="37" t="s">
        <v>772</v>
      </c>
      <c r="E363" s="37">
        <v>9000023856</v>
      </c>
      <c r="F363" s="37">
        <v>3</v>
      </c>
      <c r="G363" s="37">
        <v>3</v>
      </c>
      <c r="H363" s="37">
        <v>0</v>
      </c>
      <c r="I363" s="69">
        <v>46276</v>
      </c>
      <c r="J363" s="37" t="s">
        <v>799</v>
      </c>
      <c r="K363" s="114" t="s">
        <v>887</v>
      </c>
      <c r="L363" s="114" t="s">
        <v>66</v>
      </c>
      <c r="M363" s="37"/>
      <c r="N363" s="37"/>
      <c r="O363" s="114"/>
      <c r="P363" s="34"/>
      <c r="Q363" s="34"/>
      <c r="R363" s="34" t="s">
        <v>528</v>
      </c>
      <c r="S363" s="606">
        <f t="shared" si="6"/>
        <v>46277</v>
      </c>
      <c r="T363" s="34" t="s">
        <v>68</v>
      </c>
      <c r="U363" s="34"/>
      <c r="V363" s="34"/>
      <c r="W363" s="34"/>
    </row>
    <row r="364" ht="12.5" spans="1:23">
      <c r="A364" s="117">
        <v>276</v>
      </c>
      <c r="B364" s="37" t="s">
        <v>64</v>
      </c>
      <c r="C364" s="37" t="s">
        <v>529</v>
      </c>
      <c r="D364" s="37" t="s">
        <v>772</v>
      </c>
      <c r="E364" s="37">
        <v>9000023856</v>
      </c>
      <c r="F364" s="37">
        <v>1</v>
      </c>
      <c r="G364" s="37">
        <v>0</v>
      </c>
      <c r="H364" s="37">
        <v>1</v>
      </c>
      <c r="I364" s="69">
        <v>46276</v>
      </c>
      <c r="J364" s="37" t="s">
        <v>799</v>
      </c>
      <c r="K364" s="114">
        <v>516314000926113</v>
      </c>
      <c r="L364" s="114" t="s">
        <v>888</v>
      </c>
      <c r="M364" s="37"/>
      <c r="N364" s="37"/>
      <c r="O364" s="34" t="s">
        <v>528</v>
      </c>
      <c r="P364" s="606">
        <f>I364+1</f>
        <v>46277</v>
      </c>
      <c r="Q364" s="34"/>
      <c r="R364" s="34" t="s">
        <v>528</v>
      </c>
      <c r="S364" s="606">
        <f t="shared" si="6"/>
        <v>46277</v>
      </c>
      <c r="T364" s="34" t="s">
        <v>68</v>
      </c>
      <c r="U364" s="114" t="s">
        <v>547</v>
      </c>
      <c r="V364" s="114" t="s">
        <v>13</v>
      </c>
      <c r="W364" s="34"/>
    </row>
    <row r="365" ht="12.5" spans="1:23">
      <c r="A365" s="117">
        <v>363</v>
      </c>
      <c r="B365" s="37" t="s">
        <v>64</v>
      </c>
      <c r="C365" s="37" t="s">
        <v>529</v>
      </c>
      <c r="D365" s="37" t="s">
        <v>588</v>
      </c>
      <c r="E365" s="37">
        <v>6000053421</v>
      </c>
      <c r="F365" s="37">
        <v>1</v>
      </c>
      <c r="G365" s="37">
        <v>1</v>
      </c>
      <c r="H365" s="37">
        <v>0</v>
      </c>
      <c r="I365" s="69">
        <v>46278</v>
      </c>
      <c r="J365" s="37" t="s">
        <v>501</v>
      </c>
      <c r="K365" s="114">
        <v>516301480926749</v>
      </c>
      <c r="L365" s="114" t="s">
        <v>66</v>
      </c>
      <c r="M365" s="37"/>
      <c r="N365" s="37"/>
      <c r="O365" s="114"/>
      <c r="P365" s="34"/>
      <c r="Q365" s="34"/>
      <c r="R365" s="34" t="s">
        <v>528</v>
      </c>
      <c r="S365" s="606">
        <f t="shared" si="6"/>
        <v>46279</v>
      </c>
      <c r="T365" s="34" t="s">
        <v>68</v>
      </c>
      <c r="U365" s="34"/>
      <c r="V365" s="34"/>
      <c r="W365" s="34"/>
    </row>
    <row r="366" ht="12.5" spans="1:23">
      <c r="A366" s="117">
        <v>364</v>
      </c>
      <c r="B366" s="37" t="s">
        <v>64</v>
      </c>
      <c r="C366" s="37" t="s">
        <v>529</v>
      </c>
      <c r="D366" s="37" t="s">
        <v>588</v>
      </c>
      <c r="E366" s="37">
        <v>6000053421</v>
      </c>
      <c r="F366" s="37">
        <v>1</v>
      </c>
      <c r="G366" s="37">
        <v>0</v>
      </c>
      <c r="H366" s="37">
        <v>1</v>
      </c>
      <c r="I366" s="69">
        <v>46278</v>
      </c>
      <c r="J366" s="37" t="s">
        <v>501</v>
      </c>
      <c r="K366" s="114">
        <v>516301480926750</v>
      </c>
      <c r="L366" s="114" t="s">
        <v>889</v>
      </c>
      <c r="M366" s="37"/>
      <c r="N366" s="37"/>
      <c r="O366" s="34" t="s">
        <v>528</v>
      </c>
      <c r="P366" s="606">
        <f>I366+1</f>
        <v>46279</v>
      </c>
      <c r="Q366" s="34"/>
      <c r="R366" s="34" t="s">
        <v>528</v>
      </c>
      <c r="S366" s="606">
        <f t="shared" si="6"/>
        <v>46279</v>
      </c>
      <c r="T366" s="34" t="s">
        <v>68</v>
      </c>
      <c r="U366" s="114" t="s">
        <v>33</v>
      </c>
      <c r="V366" s="114" t="s">
        <v>13</v>
      </c>
      <c r="W366" s="34"/>
    </row>
    <row r="367" ht="12.5" spans="1:23">
      <c r="A367" s="117">
        <v>365</v>
      </c>
      <c r="B367" s="37" t="s">
        <v>64</v>
      </c>
      <c r="C367" s="37" t="s">
        <v>529</v>
      </c>
      <c r="D367" s="37" t="s">
        <v>588</v>
      </c>
      <c r="E367" s="37">
        <v>6000053421</v>
      </c>
      <c r="F367" s="37">
        <v>1</v>
      </c>
      <c r="G367" s="37">
        <v>1</v>
      </c>
      <c r="H367" s="37">
        <v>0</v>
      </c>
      <c r="I367" s="69">
        <v>46278</v>
      </c>
      <c r="J367" s="37" t="s">
        <v>501</v>
      </c>
      <c r="K367" s="114">
        <v>516301480926751</v>
      </c>
      <c r="L367" s="114" t="s">
        <v>66</v>
      </c>
      <c r="M367" s="37"/>
      <c r="N367" s="37"/>
      <c r="O367" s="114"/>
      <c r="P367" s="34"/>
      <c r="Q367" s="34"/>
      <c r="R367" s="34" t="s">
        <v>528</v>
      </c>
      <c r="S367" s="606">
        <f t="shared" si="6"/>
        <v>46279</v>
      </c>
      <c r="T367" s="34" t="s">
        <v>68</v>
      </c>
      <c r="U367" s="34"/>
      <c r="V367" s="34"/>
      <c r="W367" s="34"/>
    </row>
    <row r="368" ht="34.5" customHeight="1" spans="1:23">
      <c r="A368" s="117">
        <v>366</v>
      </c>
      <c r="B368" s="37" t="s">
        <v>64</v>
      </c>
      <c r="C368" s="37" t="s">
        <v>529</v>
      </c>
      <c r="D368" s="37" t="s">
        <v>588</v>
      </c>
      <c r="E368" s="37">
        <v>6000053421</v>
      </c>
      <c r="F368" s="37">
        <v>1</v>
      </c>
      <c r="G368" s="37">
        <v>0</v>
      </c>
      <c r="H368" s="37">
        <v>1</v>
      </c>
      <c r="I368" s="69">
        <v>46278</v>
      </c>
      <c r="J368" s="37" t="s">
        <v>501</v>
      </c>
      <c r="K368" s="114">
        <v>516301480926752</v>
      </c>
      <c r="L368" s="114" t="s">
        <v>890</v>
      </c>
      <c r="M368" s="611" t="s">
        <v>891</v>
      </c>
      <c r="N368" s="114" t="s">
        <v>892</v>
      </c>
      <c r="O368" s="34" t="s">
        <v>528</v>
      </c>
      <c r="P368" s="606">
        <f t="shared" ref="P368:P369" si="7">I368+1</f>
        <v>46279</v>
      </c>
      <c r="Q368" s="34" t="s">
        <v>893</v>
      </c>
      <c r="R368" s="34" t="s">
        <v>528</v>
      </c>
      <c r="S368" s="606">
        <f t="shared" si="6"/>
        <v>46279</v>
      </c>
      <c r="T368" s="34" t="s">
        <v>68</v>
      </c>
      <c r="U368" s="114" t="s">
        <v>547</v>
      </c>
      <c r="V368" s="114" t="s">
        <v>13</v>
      </c>
      <c r="W368" s="34"/>
    </row>
    <row r="369" ht="12.5" spans="1:23">
      <c r="A369" s="117">
        <v>367</v>
      </c>
      <c r="B369" s="37" t="s">
        <v>64</v>
      </c>
      <c r="C369" s="37" t="s">
        <v>529</v>
      </c>
      <c r="D369" s="37" t="s">
        <v>733</v>
      </c>
      <c r="E369" s="37">
        <v>6000053421</v>
      </c>
      <c r="F369" s="37">
        <v>1</v>
      </c>
      <c r="G369" s="37">
        <v>0</v>
      </c>
      <c r="H369" s="37">
        <v>1</v>
      </c>
      <c r="I369" s="69">
        <v>46278</v>
      </c>
      <c r="J369" s="37" t="s">
        <v>501</v>
      </c>
      <c r="K369" s="114">
        <v>516301480926753</v>
      </c>
      <c r="L369" s="114" t="s">
        <v>894</v>
      </c>
      <c r="M369" s="37"/>
      <c r="N369" s="37"/>
      <c r="O369" s="34" t="s">
        <v>528</v>
      </c>
      <c r="P369" s="606">
        <f t="shared" si="7"/>
        <v>46279</v>
      </c>
      <c r="Q369" s="34"/>
      <c r="R369" s="34" t="s">
        <v>528</v>
      </c>
      <c r="S369" s="606">
        <f t="shared" si="6"/>
        <v>46279</v>
      </c>
      <c r="T369" s="34" t="s">
        <v>68</v>
      </c>
      <c r="U369" s="114" t="s">
        <v>547</v>
      </c>
      <c r="V369" s="114" t="s">
        <v>13</v>
      </c>
      <c r="W369" s="34"/>
    </row>
    <row r="370" ht="12.5" spans="1:23">
      <c r="A370" s="117">
        <v>368</v>
      </c>
      <c r="B370" s="37" t="s">
        <v>64</v>
      </c>
      <c r="C370" s="37" t="s">
        <v>529</v>
      </c>
      <c r="D370" s="37" t="s">
        <v>733</v>
      </c>
      <c r="E370" s="37">
        <v>6000053421</v>
      </c>
      <c r="F370" s="37">
        <v>6</v>
      </c>
      <c r="G370" s="37">
        <v>6</v>
      </c>
      <c r="H370" s="37">
        <v>0</v>
      </c>
      <c r="I370" s="69">
        <v>46278</v>
      </c>
      <c r="J370" s="37" t="s">
        <v>501</v>
      </c>
      <c r="K370" s="114" t="s">
        <v>895</v>
      </c>
      <c r="L370" s="114" t="s">
        <v>66</v>
      </c>
      <c r="M370" s="37"/>
      <c r="N370" s="37"/>
      <c r="O370" s="114"/>
      <c r="P370" s="34"/>
      <c r="Q370" s="34"/>
      <c r="R370" s="34" t="s">
        <v>528</v>
      </c>
      <c r="S370" s="606">
        <f t="shared" si="6"/>
        <v>46279</v>
      </c>
      <c r="T370" s="34" t="s">
        <v>68</v>
      </c>
      <c r="U370" s="34"/>
      <c r="V370" s="34"/>
      <c r="W370" s="34"/>
    </row>
    <row r="371" ht="12.5" spans="1:23">
      <c r="A371" s="117">
        <v>369</v>
      </c>
      <c r="B371" s="37" t="s">
        <v>64</v>
      </c>
      <c r="C371" s="37" t="s">
        <v>529</v>
      </c>
      <c r="D371" s="37" t="s">
        <v>733</v>
      </c>
      <c r="E371" s="37">
        <v>6000053421</v>
      </c>
      <c r="F371" s="37">
        <v>1</v>
      </c>
      <c r="G371" s="37">
        <v>0</v>
      </c>
      <c r="H371" s="37">
        <v>1</v>
      </c>
      <c r="I371" s="69">
        <v>46278</v>
      </c>
      <c r="J371" s="37" t="s">
        <v>501</v>
      </c>
      <c r="K371" s="673" t="s">
        <v>896</v>
      </c>
      <c r="L371" s="114" t="s">
        <v>897</v>
      </c>
      <c r="M371" s="37"/>
      <c r="N371" s="37"/>
      <c r="O371" s="34" t="s">
        <v>528</v>
      </c>
      <c r="P371" s="606">
        <f>I371+1</f>
        <v>46279</v>
      </c>
      <c r="Q371" s="34"/>
      <c r="R371" s="34" t="s">
        <v>528</v>
      </c>
      <c r="S371" s="606">
        <f t="shared" si="6"/>
        <v>46279</v>
      </c>
      <c r="T371" s="34" t="s">
        <v>68</v>
      </c>
      <c r="U371" s="114" t="s">
        <v>513</v>
      </c>
      <c r="V371" s="114" t="s">
        <v>13</v>
      </c>
      <c r="W371" s="34"/>
    </row>
    <row r="372" ht="12.5" spans="1:23">
      <c r="A372" s="117">
        <v>370</v>
      </c>
      <c r="B372" s="37" t="s">
        <v>64</v>
      </c>
      <c r="C372" s="37" t="s">
        <v>529</v>
      </c>
      <c r="D372" s="37" t="s">
        <v>733</v>
      </c>
      <c r="E372" s="37">
        <v>6000053421</v>
      </c>
      <c r="F372" s="37">
        <v>4</v>
      </c>
      <c r="G372" s="37">
        <v>4</v>
      </c>
      <c r="H372" s="37">
        <v>0</v>
      </c>
      <c r="I372" s="69">
        <v>46278</v>
      </c>
      <c r="J372" s="37" t="s">
        <v>501</v>
      </c>
      <c r="K372" s="673" t="s">
        <v>898</v>
      </c>
      <c r="L372" s="114" t="s">
        <v>66</v>
      </c>
      <c r="M372" s="37"/>
      <c r="N372" s="37"/>
      <c r="O372" s="114"/>
      <c r="P372" s="34"/>
      <c r="Q372" s="34"/>
      <c r="R372" s="34" t="s">
        <v>528</v>
      </c>
      <c r="S372" s="606">
        <f t="shared" si="6"/>
        <v>46279</v>
      </c>
      <c r="T372" s="34" t="s">
        <v>68</v>
      </c>
      <c r="U372" s="34"/>
      <c r="V372" s="34"/>
      <c r="W372" s="34"/>
    </row>
    <row r="373" ht="12.5" spans="1:23">
      <c r="A373" s="117">
        <v>456</v>
      </c>
      <c r="B373" s="37" t="s">
        <v>64</v>
      </c>
      <c r="C373" s="37" t="s">
        <v>529</v>
      </c>
      <c r="D373" s="37" t="s">
        <v>733</v>
      </c>
      <c r="E373" s="37">
        <v>6000053421</v>
      </c>
      <c r="F373" s="37">
        <v>1</v>
      </c>
      <c r="G373" s="37">
        <v>0</v>
      </c>
      <c r="H373" s="37">
        <v>1</v>
      </c>
      <c r="I373" s="69">
        <v>46278</v>
      </c>
      <c r="J373" s="37" t="s">
        <v>501</v>
      </c>
      <c r="K373" s="114">
        <v>516301480926765</v>
      </c>
      <c r="L373" s="114" t="s">
        <v>899</v>
      </c>
      <c r="M373" s="37"/>
      <c r="N373" s="37"/>
      <c r="O373" s="34" t="s">
        <v>528</v>
      </c>
      <c r="P373" s="606">
        <f>I373+1</f>
        <v>46279</v>
      </c>
      <c r="Q373" s="34"/>
      <c r="R373" s="34" t="s">
        <v>528</v>
      </c>
      <c r="S373" s="606">
        <f t="shared" si="6"/>
        <v>46279</v>
      </c>
      <c r="T373" s="34" t="s">
        <v>68</v>
      </c>
      <c r="U373" s="114" t="s">
        <v>547</v>
      </c>
      <c r="V373" s="114"/>
      <c r="W373" s="34"/>
    </row>
    <row r="374" ht="12.5" spans="1:23">
      <c r="A374" s="117">
        <v>372</v>
      </c>
      <c r="B374" s="37" t="s">
        <v>64</v>
      </c>
      <c r="C374" s="37" t="s">
        <v>529</v>
      </c>
      <c r="D374" s="37" t="s">
        <v>733</v>
      </c>
      <c r="E374" s="37">
        <v>6000053421</v>
      </c>
      <c r="F374" s="37">
        <v>3</v>
      </c>
      <c r="G374" s="37">
        <v>3</v>
      </c>
      <c r="H374" s="37">
        <v>0</v>
      </c>
      <c r="I374" s="69">
        <v>46278</v>
      </c>
      <c r="J374" s="37" t="s">
        <v>501</v>
      </c>
      <c r="K374" s="114" t="s">
        <v>900</v>
      </c>
      <c r="L374" s="114" t="s">
        <v>66</v>
      </c>
      <c r="M374" s="37"/>
      <c r="N374" s="37"/>
      <c r="O374" s="114"/>
      <c r="P374" s="34"/>
      <c r="Q374" s="34"/>
      <c r="R374" s="34" t="s">
        <v>528</v>
      </c>
      <c r="S374" s="606">
        <f t="shared" si="6"/>
        <v>46279</v>
      </c>
      <c r="T374" s="34" t="s">
        <v>68</v>
      </c>
      <c r="U374" s="34"/>
      <c r="V374" s="34"/>
      <c r="W374" s="34"/>
    </row>
    <row r="375" ht="12.5" spans="1:23">
      <c r="A375" s="117">
        <v>373</v>
      </c>
      <c r="B375" s="37" t="s">
        <v>64</v>
      </c>
      <c r="C375" s="37" t="s">
        <v>529</v>
      </c>
      <c r="D375" s="37" t="s">
        <v>772</v>
      </c>
      <c r="E375" s="37">
        <v>6000064678</v>
      </c>
      <c r="F375" s="37">
        <v>1</v>
      </c>
      <c r="G375" s="37">
        <v>1</v>
      </c>
      <c r="H375" s="37">
        <v>0</v>
      </c>
      <c r="I375" s="69">
        <v>46278</v>
      </c>
      <c r="J375" s="37" t="s">
        <v>502</v>
      </c>
      <c r="K375" s="114">
        <v>516339010926230</v>
      </c>
      <c r="L375" s="114" t="s">
        <v>66</v>
      </c>
      <c r="M375" s="37"/>
      <c r="N375" s="37"/>
      <c r="O375" s="114"/>
      <c r="P375" s="34"/>
      <c r="Q375" s="34"/>
      <c r="R375" s="34" t="s">
        <v>528</v>
      </c>
      <c r="S375" s="606">
        <f t="shared" si="6"/>
        <v>46279</v>
      </c>
      <c r="T375" s="34" t="s">
        <v>68</v>
      </c>
      <c r="U375" s="34"/>
      <c r="V375" s="34"/>
      <c r="W375" s="34"/>
    </row>
    <row r="376" ht="12.5" spans="1:23">
      <c r="A376" s="117">
        <v>374</v>
      </c>
      <c r="B376" s="37" t="s">
        <v>64</v>
      </c>
      <c r="C376" s="37" t="s">
        <v>529</v>
      </c>
      <c r="D376" s="37" t="s">
        <v>772</v>
      </c>
      <c r="E376" s="37">
        <v>6000064678</v>
      </c>
      <c r="F376" s="37">
        <v>1</v>
      </c>
      <c r="G376" s="37">
        <v>0</v>
      </c>
      <c r="H376" s="37">
        <v>1</v>
      </c>
      <c r="I376" s="69">
        <v>46278</v>
      </c>
      <c r="J376" s="37" t="s">
        <v>502</v>
      </c>
      <c r="K376" s="114">
        <v>516339010926231</v>
      </c>
      <c r="L376" s="114" t="s">
        <v>735</v>
      </c>
      <c r="M376" s="34" t="s">
        <v>594</v>
      </c>
      <c r="N376" s="34" t="s">
        <v>595</v>
      </c>
      <c r="O376" s="114"/>
      <c r="P376" s="34"/>
      <c r="Q376" s="34" t="s">
        <v>596</v>
      </c>
      <c r="R376" s="34" t="s">
        <v>528</v>
      </c>
      <c r="S376" s="606">
        <f t="shared" si="6"/>
        <v>46279</v>
      </c>
      <c r="T376" s="34" t="s">
        <v>68</v>
      </c>
      <c r="U376" s="114" t="s">
        <v>547</v>
      </c>
      <c r="V376" s="114" t="s">
        <v>13</v>
      </c>
      <c r="W376" s="34"/>
    </row>
    <row r="377" ht="12.5" spans="1:23">
      <c r="A377" s="117">
        <v>375</v>
      </c>
      <c r="B377" s="37" t="s">
        <v>64</v>
      </c>
      <c r="C377" s="37" t="s">
        <v>529</v>
      </c>
      <c r="D377" s="37" t="s">
        <v>772</v>
      </c>
      <c r="E377" s="37">
        <v>6000064678</v>
      </c>
      <c r="F377" s="37">
        <v>1</v>
      </c>
      <c r="G377" s="37">
        <v>1</v>
      </c>
      <c r="H377" s="37">
        <v>0</v>
      </c>
      <c r="I377" s="69">
        <v>46278</v>
      </c>
      <c r="J377" s="37" t="s">
        <v>502</v>
      </c>
      <c r="K377" s="114">
        <v>516339010926232</v>
      </c>
      <c r="L377" s="114" t="s">
        <v>66</v>
      </c>
      <c r="M377" s="37"/>
      <c r="N377" s="37"/>
      <c r="O377" s="114"/>
      <c r="P377" s="34"/>
      <c r="Q377" s="34"/>
      <c r="R377" s="34" t="s">
        <v>528</v>
      </c>
      <c r="S377" s="606">
        <f t="shared" si="6"/>
        <v>46279</v>
      </c>
      <c r="T377" s="34" t="s">
        <v>68</v>
      </c>
      <c r="U377" s="34"/>
      <c r="V377" s="34"/>
      <c r="W377" s="34"/>
    </row>
    <row r="378" ht="12.5" spans="1:23">
      <c r="A378" s="117">
        <v>376</v>
      </c>
      <c r="B378" s="37" t="s">
        <v>64</v>
      </c>
      <c r="C378" s="37" t="s">
        <v>529</v>
      </c>
      <c r="D378" s="37" t="s">
        <v>772</v>
      </c>
      <c r="E378" s="37">
        <v>6000064678</v>
      </c>
      <c r="F378" s="37">
        <v>1</v>
      </c>
      <c r="G378" s="37">
        <v>0</v>
      </c>
      <c r="H378" s="37">
        <v>1</v>
      </c>
      <c r="I378" s="69">
        <v>46278</v>
      </c>
      <c r="J378" s="37" t="s">
        <v>502</v>
      </c>
      <c r="K378" s="114">
        <v>516339010926233</v>
      </c>
      <c r="L378" s="114" t="s">
        <v>901</v>
      </c>
      <c r="M378" s="37"/>
      <c r="N378" s="37"/>
      <c r="O378" s="34" t="s">
        <v>528</v>
      </c>
      <c r="P378" s="606">
        <f>I378+1</f>
        <v>46279</v>
      </c>
      <c r="Q378" s="34"/>
      <c r="R378" s="34" t="s">
        <v>528</v>
      </c>
      <c r="S378" s="606">
        <f t="shared" si="6"/>
        <v>46279</v>
      </c>
      <c r="T378" s="34" t="s">
        <v>68</v>
      </c>
      <c r="U378" s="114" t="s">
        <v>510</v>
      </c>
      <c r="V378" s="114" t="s">
        <v>13</v>
      </c>
      <c r="W378" s="34"/>
    </row>
    <row r="379" ht="12.5" spans="1:23">
      <c r="A379" s="117">
        <v>377</v>
      </c>
      <c r="B379" s="37" t="s">
        <v>64</v>
      </c>
      <c r="C379" s="37" t="s">
        <v>529</v>
      </c>
      <c r="D379" s="37" t="s">
        <v>772</v>
      </c>
      <c r="E379" s="37">
        <v>6000064678</v>
      </c>
      <c r="F379" s="37">
        <v>1</v>
      </c>
      <c r="G379" s="37">
        <v>1</v>
      </c>
      <c r="H379" s="37">
        <v>0</v>
      </c>
      <c r="I379" s="69">
        <v>46278</v>
      </c>
      <c r="J379" s="37" t="s">
        <v>502</v>
      </c>
      <c r="K379" s="114">
        <v>516339010926234</v>
      </c>
      <c r="L379" s="114" t="s">
        <v>66</v>
      </c>
      <c r="M379" s="37"/>
      <c r="N379" s="37"/>
      <c r="O379" s="114"/>
      <c r="P379" s="34"/>
      <c r="Q379" s="34"/>
      <c r="R379" s="34" t="s">
        <v>528</v>
      </c>
      <c r="S379" s="606">
        <f t="shared" si="6"/>
        <v>46279</v>
      </c>
      <c r="T379" s="34" t="s">
        <v>68</v>
      </c>
      <c r="U379" s="34"/>
      <c r="V379" s="34"/>
      <c r="W379" s="34"/>
    </row>
    <row r="380" ht="12.5" spans="1:23">
      <c r="A380" s="117">
        <v>378</v>
      </c>
      <c r="B380" s="37" t="s">
        <v>64</v>
      </c>
      <c r="C380" s="37" t="s">
        <v>529</v>
      </c>
      <c r="D380" s="37" t="s">
        <v>772</v>
      </c>
      <c r="E380" s="37">
        <v>6000064678</v>
      </c>
      <c r="F380" s="37">
        <v>1</v>
      </c>
      <c r="G380" s="37">
        <v>0</v>
      </c>
      <c r="H380" s="37">
        <v>1</v>
      </c>
      <c r="I380" s="69">
        <v>46278</v>
      </c>
      <c r="J380" s="37" t="s">
        <v>502</v>
      </c>
      <c r="K380" s="114">
        <v>516339010926235</v>
      </c>
      <c r="L380" s="114" t="s">
        <v>902</v>
      </c>
      <c r="M380" s="34" t="s">
        <v>594</v>
      </c>
      <c r="N380" s="34" t="s">
        <v>595</v>
      </c>
      <c r="O380" s="114"/>
      <c r="P380" s="34"/>
      <c r="Q380" s="34" t="s">
        <v>596</v>
      </c>
      <c r="R380" s="34" t="s">
        <v>528</v>
      </c>
      <c r="S380" s="606">
        <f t="shared" si="6"/>
        <v>46279</v>
      </c>
      <c r="T380" s="34" t="s">
        <v>68</v>
      </c>
      <c r="U380" s="114" t="s">
        <v>547</v>
      </c>
      <c r="V380" s="114" t="s">
        <v>13</v>
      </c>
      <c r="W380" s="34"/>
    </row>
    <row r="381" ht="12.5" spans="1:23">
      <c r="A381" s="117">
        <v>379</v>
      </c>
      <c r="B381" s="37" t="s">
        <v>64</v>
      </c>
      <c r="C381" s="37" t="s">
        <v>529</v>
      </c>
      <c r="D381" s="37" t="s">
        <v>772</v>
      </c>
      <c r="E381" s="37">
        <v>6000064678</v>
      </c>
      <c r="F381" s="37">
        <v>1</v>
      </c>
      <c r="G381" s="37">
        <v>1</v>
      </c>
      <c r="H381" s="37">
        <v>0</v>
      </c>
      <c r="I381" s="69">
        <v>46278</v>
      </c>
      <c r="J381" s="37" t="s">
        <v>502</v>
      </c>
      <c r="K381" s="114">
        <v>516339010926236</v>
      </c>
      <c r="L381" s="114" t="s">
        <v>66</v>
      </c>
      <c r="M381" s="37"/>
      <c r="N381" s="37"/>
      <c r="O381" s="114"/>
      <c r="P381" s="34"/>
      <c r="Q381" s="34"/>
      <c r="R381" s="34" t="s">
        <v>528</v>
      </c>
      <c r="S381" s="606">
        <f t="shared" si="6"/>
        <v>46279</v>
      </c>
      <c r="T381" s="34" t="s">
        <v>68</v>
      </c>
      <c r="U381" s="34"/>
      <c r="V381" s="34"/>
      <c r="W381" s="34"/>
    </row>
    <row r="382" ht="12.5" spans="1:23">
      <c r="A382" s="117">
        <v>380</v>
      </c>
      <c r="B382" s="37" t="s">
        <v>64</v>
      </c>
      <c r="C382" s="37" t="s">
        <v>529</v>
      </c>
      <c r="D382" s="37" t="s">
        <v>772</v>
      </c>
      <c r="E382" s="37">
        <v>6000064678</v>
      </c>
      <c r="F382" s="37">
        <v>1</v>
      </c>
      <c r="G382" s="37">
        <v>0</v>
      </c>
      <c r="H382" s="37">
        <v>1</v>
      </c>
      <c r="I382" s="69">
        <v>46278</v>
      </c>
      <c r="J382" s="37" t="s">
        <v>502</v>
      </c>
      <c r="K382" s="114">
        <v>516339010926237</v>
      </c>
      <c r="L382" s="114" t="s">
        <v>901</v>
      </c>
      <c r="M382" s="37"/>
      <c r="N382" s="37"/>
      <c r="O382" s="34" t="s">
        <v>528</v>
      </c>
      <c r="P382" s="606">
        <f>I382+1</f>
        <v>46279</v>
      </c>
      <c r="Q382" s="34"/>
      <c r="R382" s="34" t="s">
        <v>528</v>
      </c>
      <c r="S382" s="606">
        <f t="shared" si="6"/>
        <v>46279</v>
      </c>
      <c r="T382" s="34" t="s">
        <v>68</v>
      </c>
      <c r="U382" s="114" t="s">
        <v>510</v>
      </c>
      <c r="V382" s="114" t="s">
        <v>13</v>
      </c>
      <c r="W382" s="34"/>
    </row>
    <row r="383" ht="12.5" spans="1:23">
      <c r="A383" s="117">
        <v>381</v>
      </c>
      <c r="B383" s="37" t="s">
        <v>64</v>
      </c>
      <c r="C383" s="37" t="s">
        <v>529</v>
      </c>
      <c r="D383" s="37" t="s">
        <v>772</v>
      </c>
      <c r="E383" s="37">
        <v>6000064678</v>
      </c>
      <c r="F383" s="37">
        <v>2</v>
      </c>
      <c r="G383" s="37">
        <v>2</v>
      </c>
      <c r="H383" s="37">
        <v>0</v>
      </c>
      <c r="I383" s="69">
        <v>46278</v>
      </c>
      <c r="J383" s="37" t="s">
        <v>502</v>
      </c>
      <c r="K383" s="114" t="s">
        <v>903</v>
      </c>
      <c r="L383" s="114" t="s">
        <v>66</v>
      </c>
      <c r="M383" s="37"/>
      <c r="N383" s="37"/>
      <c r="O383" s="114"/>
      <c r="P383" s="34"/>
      <c r="Q383" s="34"/>
      <c r="R383" s="34" t="s">
        <v>528</v>
      </c>
      <c r="S383" s="606">
        <f t="shared" si="6"/>
        <v>46279</v>
      </c>
      <c r="T383" s="34" t="s">
        <v>68</v>
      </c>
      <c r="U383" s="34"/>
      <c r="V383" s="34"/>
      <c r="W383" s="34"/>
    </row>
    <row r="384" ht="12.5" spans="1:23">
      <c r="A384" s="117">
        <v>277</v>
      </c>
      <c r="B384" s="37" t="s">
        <v>64</v>
      </c>
      <c r="C384" s="37" t="s">
        <v>529</v>
      </c>
      <c r="D384" s="37" t="s">
        <v>772</v>
      </c>
      <c r="E384" s="266">
        <v>9000023856</v>
      </c>
      <c r="F384" s="266">
        <v>1</v>
      </c>
      <c r="G384" s="266">
        <v>0</v>
      </c>
      <c r="H384" s="266">
        <v>1</v>
      </c>
      <c r="I384" s="69">
        <v>46286</v>
      </c>
      <c r="J384" s="37" t="s">
        <v>799</v>
      </c>
      <c r="K384" s="498">
        <v>516314000926114</v>
      </c>
      <c r="L384" s="114" t="s">
        <v>904</v>
      </c>
      <c r="M384" s="34"/>
      <c r="N384" s="37"/>
      <c r="O384" s="114"/>
      <c r="P384" s="34"/>
      <c r="Q384" s="34"/>
      <c r="R384" s="34" t="s">
        <v>528</v>
      </c>
      <c r="S384" s="606">
        <f t="shared" si="6"/>
        <v>46287</v>
      </c>
      <c r="T384" s="34" t="s">
        <v>68</v>
      </c>
      <c r="U384" s="114" t="s">
        <v>547</v>
      </c>
      <c r="V384" s="114" t="s">
        <v>13</v>
      </c>
      <c r="W384" s="34"/>
    </row>
    <row r="385" ht="12.5" spans="1:23">
      <c r="A385" s="117">
        <v>278</v>
      </c>
      <c r="B385" s="37" t="s">
        <v>64</v>
      </c>
      <c r="C385" s="37" t="s">
        <v>529</v>
      </c>
      <c r="D385" s="37" t="s">
        <v>772</v>
      </c>
      <c r="E385" s="241"/>
      <c r="F385" s="241"/>
      <c r="G385" s="241"/>
      <c r="H385" s="241"/>
      <c r="I385" s="69">
        <v>46286</v>
      </c>
      <c r="J385" s="37" t="s">
        <v>799</v>
      </c>
      <c r="K385" s="241"/>
      <c r="L385" s="114" t="s">
        <v>905</v>
      </c>
      <c r="M385" s="37"/>
      <c r="N385" s="37"/>
      <c r="O385" s="114"/>
      <c r="P385" s="34"/>
      <c r="Q385" s="34"/>
      <c r="R385" s="34" t="s">
        <v>528</v>
      </c>
      <c r="S385" s="606">
        <f t="shared" si="6"/>
        <v>46287</v>
      </c>
      <c r="T385" s="34" t="s">
        <v>68</v>
      </c>
      <c r="U385" s="114" t="s">
        <v>510</v>
      </c>
      <c r="V385" s="114" t="s">
        <v>13</v>
      </c>
      <c r="W385" s="34"/>
    </row>
    <row r="386" ht="12.5" spans="1:23">
      <c r="A386" s="117">
        <v>279</v>
      </c>
      <c r="B386" s="37" t="s">
        <v>64</v>
      </c>
      <c r="C386" s="117" t="s">
        <v>685</v>
      </c>
      <c r="D386" s="37" t="s">
        <v>733</v>
      </c>
      <c r="E386" s="37">
        <v>6000053421</v>
      </c>
      <c r="F386" s="37">
        <v>4</v>
      </c>
      <c r="G386" s="37">
        <v>4</v>
      </c>
      <c r="H386" s="37">
        <v>0</v>
      </c>
      <c r="I386" s="69">
        <v>46281</v>
      </c>
      <c r="J386" s="37" t="s">
        <v>501</v>
      </c>
      <c r="K386" s="114" t="s">
        <v>906</v>
      </c>
      <c r="L386" s="114" t="s">
        <v>66</v>
      </c>
      <c r="M386" s="37"/>
      <c r="N386" s="37"/>
      <c r="O386" s="114"/>
      <c r="P386" s="34"/>
      <c r="Q386" s="34"/>
      <c r="R386" s="34"/>
      <c r="S386" s="34"/>
      <c r="T386" s="34"/>
      <c r="U386" s="34"/>
      <c r="V386" s="34"/>
      <c r="W386" s="34"/>
    </row>
    <row r="387" ht="12.5" spans="1:23">
      <c r="A387" s="117">
        <v>280</v>
      </c>
      <c r="B387" s="37" t="s">
        <v>64</v>
      </c>
      <c r="C387" s="117" t="s">
        <v>685</v>
      </c>
      <c r="D387" s="37" t="s">
        <v>907</v>
      </c>
      <c r="E387" s="37">
        <v>6000053421</v>
      </c>
      <c r="F387" s="37">
        <v>12</v>
      </c>
      <c r="G387" s="37">
        <v>12</v>
      </c>
      <c r="H387" s="37">
        <v>0</v>
      </c>
      <c r="I387" s="69">
        <v>46281</v>
      </c>
      <c r="J387" s="37" t="s">
        <v>501</v>
      </c>
      <c r="K387" s="114" t="s">
        <v>908</v>
      </c>
      <c r="L387" s="114" t="s">
        <v>66</v>
      </c>
      <c r="M387" s="37"/>
      <c r="N387" s="37"/>
      <c r="O387" s="114"/>
      <c r="P387" s="34"/>
      <c r="Q387" s="34"/>
      <c r="R387" s="34"/>
      <c r="S387" s="34"/>
      <c r="T387" s="34"/>
      <c r="U387" s="34"/>
      <c r="V387" s="34"/>
      <c r="W387" s="34"/>
    </row>
    <row r="388" ht="12.5" spans="1:23">
      <c r="A388" s="117">
        <v>281</v>
      </c>
      <c r="B388" s="37" t="s">
        <v>64</v>
      </c>
      <c r="C388" s="37" t="s">
        <v>685</v>
      </c>
      <c r="D388" s="37" t="s">
        <v>909</v>
      </c>
      <c r="E388" s="37">
        <v>6000053421</v>
      </c>
      <c r="F388" s="37">
        <v>18</v>
      </c>
      <c r="G388" s="37">
        <v>18</v>
      </c>
      <c r="H388" s="37">
        <v>0</v>
      </c>
      <c r="I388" s="69">
        <v>46283</v>
      </c>
      <c r="J388" s="37" t="s">
        <v>501</v>
      </c>
      <c r="K388" s="177" t="s">
        <v>910</v>
      </c>
      <c r="L388" s="114" t="s">
        <v>66</v>
      </c>
      <c r="M388" s="37"/>
      <c r="N388" s="37"/>
      <c r="O388" s="114"/>
      <c r="P388" s="34"/>
      <c r="Q388" s="34"/>
      <c r="R388" s="34"/>
      <c r="S388" s="34"/>
      <c r="T388" s="34"/>
      <c r="U388" s="34"/>
      <c r="V388" s="34"/>
      <c r="W388" s="34"/>
    </row>
    <row r="389" ht="12.5" spans="1:23">
      <c r="A389" s="117">
        <v>285</v>
      </c>
      <c r="B389" s="37" t="s">
        <v>64</v>
      </c>
      <c r="C389" s="117" t="s">
        <v>685</v>
      </c>
      <c r="D389" s="37"/>
      <c r="E389" s="37">
        <v>6000053421</v>
      </c>
      <c r="F389" s="37">
        <v>15</v>
      </c>
      <c r="G389" s="37">
        <v>15</v>
      </c>
      <c r="H389" s="37">
        <v>0</v>
      </c>
      <c r="I389" s="69">
        <v>46284</v>
      </c>
      <c r="J389" s="37" t="s">
        <v>501</v>
      </c>
      <c r="K389" s="114" t="s">
        <v>911</v>
      </c>
      <c r="L389" s="114" t="s">
        <v>66</v>
      </c>
      <c r="M389" s="37"/>
      <c r="N389" s="37"/>
      <c r="O389" s="114"/>
      <c r="P389" s="34"/>
      <c r="Q389" s="34"/>
      <c r="R389" s="34"/>
      <c r="S389" s="34"/>
      <c r="T389" s="34"/>
      <c r="U389" s="34"/>
      <c r="V389" s="34"/>
      <c r="W389" s="34"/>
    </row>
    <row r="390" ht="12.5" spans="1:23">
      <c r="A390" s="117">
        <v>286</v>
      </c>
      <c r="B390" s="37" t="s">
        <v>64</v>
      </c>
      <c r="C390" s="117" t="s">
        <v>685</v>
      </c>
      <c r="D390" s="37"/>
      <c r="E390" s="37">
        <v>6000053421</v>
      </c>
      <c r="F390" s="37">
        <v>1</v>
      </c>
      <c r="G390" s="37">
        <v>0</v>
      </c>
      <c r="H390" s="37">
        <v>1</v>
      </c>
      <c r="I390" s="69">
        <v>46284</v>
      </c>
      <c r="J390" s="37" t="s">
        <v>501</v>
      </c>
      <c r="K390" s="114">
        <v>516301480926818</v>
      </c>
      <c r="L390" s="114" t="s">
        <v>912</v>
      </c>
      <c r="M390" s="34" t="s">
        <v>594</v>
      </c>
      <c r="N390" s="34" t="s">
        <v>595</v>
      </c>
      <c r="O390" s="114"/>
      <c r="P390" s="34"/>
      <c r="Q390" s="34" t="s">
        <v>596</v>
      </c>
      <c r="R390" s="34"/>
      <c r="S390" s="34"/>
      <c r="T390" s="34"/>
      <c r="U390" s="114" t="s">
        <v>547</v>
      </c>
      <c r="V390" s="114" t="s">
        <v>13</v>
      </c>
      <c r="W390" s="34"/>
    </row>
    <row r="391" ht="12.5" spans="1:23">
      <c r="A391" s="117">
        <v>287</v>
      </c>
      <c r="B391" s="37" t="s">
        <v>64</v>
      </c>
      <c r="C391" s="117" t="s">
        <v>685</v>
      </c>
      <c r="D391" s="37"/>
      <c r="E391" s="37">
        <v>6000053421</v>
      </c>
      <c r="F391" s="37">
        <v>1</v>
      </c>
      <c r="G391" s="37">
        <v>0</v>
      </c>
      <c r="H391" s="37">
        <v>1</v>
      </c>
      <c r="I391" s="69">
        <v>46284</v>
      </c>
      <c r="J391" s="37" t="s">
        <v>501</v>
      </c>
      <c r="K391" s="114">
        <v>516301480926819</v>
      </c>
      <c r="L391" s="114" t="s">
        <v>913</v>
      </c>
      <c r="M391" s="114" t="s">
        <v>531</v>
      </c>
      <c r="N391" s="114" t="s">
        <v>532</v>
      </c>
      <c r="O391" s="34" t="s">
        <v>528</v>
      </c>
      <c r="P391" s="606">
        <f>I391+1</f>
        <v>46285</v>
      </c>
      <c r="Q391" s="34" t="s">
        <v>533</v>
      </c>
      <c r="R391" s="34" t="s">
        <v>528</v>
      </c>
      <c r="S391" s="606">
        <f t="shared" ref="S391:S392" si="8">I391+1</f>
        <v>46285</v>
      </c>
      <c r="T391" s="34"/>
      <c r="U391" s="114" t="s">
        <v>510</v>
      </c>
      <c r="V391" s="114" t="s">
        <v>13</v>
      </c>
      <c r="W391" s="34"/>
    </row>
    <row r="392" ht="12.5" spans="1:23">
      <c r="A392" s="117"/>
      <c r="B392" s="37"/>
      <c r="C392" s="117" t="s">
        <v>685</v>
      </c>
      <c r="D392" s="37"/>
      <c r="E392" s="37">
        <v>6000053421</v>
      </c>
      <c r="F392" s="37">
        <v>1</v>
      </c>
      <c r="G392" s="37">
        <v>0</v>
      </c>
      <c r="H392" s="37">
        <v>1</v>
      </c>
      <c r="I392" s="69">
        <v>46284</v>
      </c>
      <c r="J392" s="37" t="s">
        <v>501</v>
      </c>
      <c r="K392" s="114">
        <v>516301480926820</v>
      </c>
      <c r="L392" s="114" t="s">
        <v>914</v>
      </c>
      <c r="M392" s="37"/>
      <c r="N392" s="37"/>
      <c r="O392" s="114"/>
      <c r="P392" s="34"/>
      <c r="Q392" s="34"/>
      <c r="R392" s="34" t="s">
        <v>528</v>
      </c>
      <c r="S392" s="606">
        <f t="shared" si="8"/>
        <v>46285</v>
      </c>
      <c r="T392" s="34" t="s">
        <v>68</v>
      </c>
      <c r="U392" s="114" t="s">
        <v>515</v>
      </c>
      <c r="V392" s="34" t="s">
        <v>17</v>
      </c>
      <c r="W392" s="34"/>
    </row>
    <row r="393" ht="12.5" spans="1:23">
      <c r="A393" s="117">
        <v>288</v>
      </c>
      <c r="B393" s="37" t="s">
        <v>64</v>
      </c>
      <c r="C393" s="117" t="s">
        <v>685</v>
      </c>
      <c r="D393" s="37"/>
      <c r="E393" s="37">
        <v>6000053421</v>
      </c>
      <c r="F393" s="37">
        <v>2</v>
      </c>
      <c r="G393" s="37">
        <v>2</v>
      </c>
      <c r="H393" s="37">
        <v>0</v>
      </c>
      <c r="I393" s="69">
        <v>46284</v>
      </c>
      <c r="J393" s="37" t="s">
        <v>501</v>
      </c>
      <c r="K393" s="114" t="s">
        <v>915</v>
      </c>
      <c r="L393" s="114" t="s">
        <v>66</v>
      </c>
      <c r="M393" s="37"/>
      <c r="N393" s="37"/>
      <c r="O393" s="114"/>
      <c r="P393" s="34"/>
      <c r="Q393" s="34"/>
      <c r="R393" s="34"/>
      <c r="S393" s="34"/>
      <c r="T393" s="34"/>
      <c r="U393" s="34"/>
      <c r="V393" s="34"/>
      <c r="W393" s="34"/>
    </row>
    <row r="394" ht="12.5" spans="1:23">
      <c r="A394" s="117">
        <v>289</v>
      </c>
      <c r="B394" s="37" t="s">
        <v>64</v>
      </c>
      <c r="C394" s="37" t="s">
        <v>529</v>
      </c>
      <c r="D394" s="37" t="s">
        <v>772</v>
      </c>
      <c r="E394" s="37">
        <v>9000023856</v>
      </c>
      <c r="F394" s="37">
        <v>1</v>
      </c>
      <c r="G394" s="37">
        <v>0</v>
      </c>
      <c r="H394" s="37">
        <v>1</v>
      </c>
      <c r="I394" s="69">
        <v>46286</v>
      </c>
      <c r="J394" s="37" t="s">
        <v>799</v>
      </c>
      <c r="K394" s="114">
        <v>516314000926115</v>
      </c>
      <c r="L394" s="114" t="s">
        <v>916</v>
      </c>
      <c r="M394" s="37"/>
      <c r="N394" s="37"/>
      <c r="O394" s="114"/>
      <c r="P394" s="34"/>
      <c r="Q394" s="34"/>
      <c r="R394" s="34" t="s">
        <v>528</v>
      </c>
      <c r="S394" s="610">
        <f>I394+1</f>
        <v>46287</v>
      </c>
      <c r="T394" s="34" t="s">
        <v>68</v>
      </c>
      <c r="U394" s="114" t="s">
        <v>510</v>
      </c>
      <c r="V394" s="114" t="s">
        <v>13</v>
      </c>
      <c r="W394" s="34"/>
    </row>
    <row r="395" ht="12.5" spans="1:23">
      <c r="A395" s="117">
        <v>290</v>
      </c>
      <c r="B395" s="37" t="s">
        <v>64</v>
      </c>
      <c r="C395" s="37" t="s">
        <v>529</v>
      </c>
      <c r="D395" s="37" t="s">
        <v>772</v>
      </c>
      <c r="E395" s="37">
        <v>9000023856</v>
      </c>
      <c r="F395" s="37">
        <v>1</v>
      </c>
      <c r="G395" s="37">
        <v>1</v>
      </c>
      <c r="H395" s="37">
        <v>0</v>
      </c>
      <c r="I395" s="69">
        <v>46286</v>
      </c>
      <c r="J395" s="37" t="s">
        <v>799</v>
      </c>
      <c r="K395" s="114">
        <v>516314000926116</v>
      </c>
      <c r="L395" s="114" t="s">
        <v>66</v>
      </c>
      <c r="M395" s="37"/>
      <c r="N395" s="37"/>
      <c r="O395" s="114"/>
      <c r="P395" s="34"/>
      <c r="Q395" s="34"/>
      <c r="R395" s="34"/>
      <c r="S395" s="34"/>
      <c r="T395" s="34"/>
      <c r="U395" s="34"/>
      <c r="V395" s="34"/>
      <c r="W395" s="34"/>
    </row>
    <row r="396" ht="12.5" spans="1:23">
      <c r="A396" s="117">
        <v>291</v>
      </c>
      <c r="B396" s="37" t="s">
        <v>64</v>
      </c>
      <c r="C396" s="37" t="s">
        <v>529</v>
      </c>
      <c r="D396" s="37" t="s">
        <v>772</v>
      </c>
      <c r="E396" s="37">
        <v>9000023856</v>
      </c>
      <c r="F396" s="37">
        <v>1</v>
      </c>
      <c r="G396" s="37">
        <v>0</v>
      </c>
      <c r="H396" s="37">
        <v>1</v>
      </c>
      <c r="I396" s="69">
        <v>46286</v>
      </c>
      <c r="J396" s="37" t="s">
        <v>799</v>
      </c>
      <c r="K396" s="114">
        <v>516314000926117</v>
      </c>
      <c r="L396" s="114" t="s">
        <v>917</v>
      </c>
      <c r="M396" s="37"/>
      <c r="N396" s="37"/>
      <c r="O396" s="114"/>
      <c r="P396" s="34"/>
      <c r="Q396" s="34"/>
      <c r="R396" s="34" t="s">
        <v>528</v>
      </c>
      <c r="S396" s="610">
        <f t="shared" ref="S396:S398" si="9">I396+1</f>
        <v>46287</v>
      </c>
      <c r="T396" s="34" t="s">
        <v>68</v>
      </c>
      <c r="U396" s="114" t="s">
        <v>547</v>
      </c>
      <c r="V396" s="114" t="s">
        <v>13</v>
      </c>
      <c r="W396" s="34"/>
    </row>
    <row r="397" ht="12.5" spans="1:23">
      <c r="A397" s="117">
        <v>292</v>
      </c>
      <c r="B397" s="37" t="s">
        <v>64</v>
      </c>
      <c r="C397" s="37" t="s">
        <v>529</v>
      </c>
      <c r="D397" s="37" t="s">
        <v>772</v>
      </c>
      <c r="E397" s="37">
        <v>9000023856</v>
      </c>
      <c r="F397" s="37">
        <v>1</v>
      </c>
      <c r="G397" s="37">
        <v>0</v>
      </c>
      <c r="H397" s="37">
        <v>1</v>
      </c>
      <c r="I397" s="69">
        <v>46286</v>
      </c>
      <c r="J397" s="37" t="s">
        <v>799</v>
      </c>
      <c r="K397" s="114">
        <v>516314000926118</v>
      </c>
      <c r="L397" s="114" t="s">
        <v>917</v>
      </c>
      <c r="M397" s="37"/>
      <c r="N397" s="37"/>
      <c r="O397" s="114"/>
      <c r="P397" s="34"/>
      <c r="Q397" s="34"/>
      <c r="R397" s="34" t="s">
        <v>528</v>
      </c>
      <c r="S397" s="610">
        <f t="shared" si="9"/>
        <v>46287</v>
      </c>
      <c r="T397" s="34" t="s">
        <v>68</v>
      </c>
      <c r="U397" s="114" t="s">
        <v>547</v>
      </c>
      <c r="V397" s="114" t="s">
        <v>13</v>
      </c>
      <c r="W397" s="34"/>
    </row>
    <row r="398" ht="12.5" spans="1:23">
      <c r="A398" s="117"/>
      <c r="B398" s="37" t="s">
        <v>64</v>
      </c>
      <c r="C398" s="37" t="s">
        <v>529</v>
      </c>
      <c r="D398" s="37" t="s">
        <v>772</v>
      </c>
      <c r="E398" s="37">
        <v>9000023856</v>
      </c>
      <c r="F398" s="37">
        <v>1</v>
      </c>
      <c r="G398" s="37">
        <v>0</v>
      </c>
      <c r="H398" s="37">
        <v>1</v>
      </c>
      <c r="I398" s="69">
        <v>46286</v>
      </c>
      <c r="J398" s="37" t="s">
        <v>799</v>
      </c>
      <c r="K398" s="114">
        <v>516314000926119</v>
      </c>
      <c r="L398" s="114" t="s">
        <v>916</v>
      </c>
      <c r="M398" s="37"/>
      <c r="N398" s="37"/>
      <c r="O398" s="114"/>
      <c r="P398" s="34"/>
      <c r="Q398" s="34"/>
      <c r="R398" s="34" t="s">
        <v>528</v>
      </c>
      <c r="S398" s="610">
        <f t="shared" si="9"/>
        <v>46287</v>
      </c>
      <c r="T398" s="34" t="s">
        <v>68</v>
      </c>
      <c r="U398" s="114" t="s">
        <v>510</v>
      </c>
      <c r="V398" s="114" t="s">
        <v>13</v>
      </c>
      <c r="W398" s="34"/>
    </row>
    <row r="399" ht="12.5" spans="1:23">
      <c r="A399" s="117"/>
      <c r="B399" s="37" t="s">
        <v>64</v>
      </c>
      <c r="C399" s="37" t="s">
        <v>529</v>
      </c>
      <c r="D399" s="37" t="s">
        <v>772</v>
      </c>
      <c r="E399" s="37">
        <v>9000023856</v>
      </c>
      <c r="F399" s="37">
        <v>2</v>
      </c>
      <c r="G399" s="37">
        <v>2</v>
      </c>
      <c r="H399" s="37">
        <v>0</v>
      </c>
      <c r="I399" s="69">
        <v>46286</v>
      </c>
      <c r="J399" s="37" t="s">
        <v>799</v>
      </c>
      <c r="K399" s="114" t="s">
        <v>918</v>
      </c>
      <c r="L399" s="114" t="s">
        <v>66</v>
      </c>
      <c r="M399" s="37"/>
      <c r="N399" s="37"/>
      <c r="O399" s="114"/>
      <c r="P399" s="34"/>
      <c r="Q399" s="34"/>
      <c r="R399" s="34"/>
      <c r="S399" s="34"/>
      <c r="T399" s="34"/>
      <c r="U399" s="34"/>
      <c r="V399" s="34"/>
      <c r="W399" s="34"/>
    </row>
    <row r="400" ht="77.5" spans="1:23">
      <c r="A400" s="117"/>
      <c r="B400" s="37" t="s">
        <v>64</v>
      </c>
      <c r="C400" s="37" t="s">
        <v>529</v>
      </c>
      <c r="D400" s="37" t="s">
        <v>772</v>
      </c>
      <c r="E400" s="34">
        <v>9000023856</v>
      </c>
      <c r="F400" s="37">
        <v>1</v>
      </c>
      <c r="G400" s="37">
        <v>0</v>
      </c>
      <c r="H400" s="37">
        <v>1</v>
      </c>
      <c r="I400" s="69">
        <v>46286</v>
      </c>
      <c r="J400" s="37" t="s">
        <v>799</v>
      </c>
      <c r="K400" s="114">
        <v>516314000926122</v>
      </c>
      <c r="L400" s="114" t="s">
        <v>919</v>
      </c>
      <c r="M400" s="611" t="s">
        <v>920</v>
      </c>
      <c r="N400" s="114" t="s">
        <v>921</v>
      </c>
      <c r="O400" s="114"/>
      <c r="P400" s="34"/>
      <c r="Q400" s="612" t="s">
        <v>922</v>
      </c>
      <c r="R400" s="34" t="s">
        <v>528</v>
      </c>
      <c r="S400" s="610">
        <f>I400+1</f>
        <v>46287</v>
      </c>
      <c r="T400" s="34" t="s">
        <v>68</v>
      </c>
      <c r="U400" s="114" t="s">
        <v>516</v>
      </c>
      <c r="V400" s="114" t="s">
        <v>13</v>
      </c>
      <c r="W400" s="34"/>
    </row>
    <row r="401" ht="12.5" spans="1:23">
      <c r="A401" s="117"/>
      <c r="B401" s="37" t="s">
        <v>64</v>
      </c>
      <c r="C401" s="37" t="s">
        <v>529</v>
      </c>
      <c r="D401" s="37" t="s">
        <v>772</v>
      </c>
      <c r="E401" s="34">
        <v>9000023856</v>
      </c>
      <c r="F401" s="37">
        <v>1</v>
      </c>
      <c r="G401" s="37">
        <v>1</v>
      </c>
      <c r="H401" s="37">
        <v>0</v>
      </c>
      <c r="I401" s="69">
        <v>46286</v>
      </c>
      <c r="J401" s="37" t="s">
        <v>799</v>
      </c>
      <c r="K401" s="114">
        <v>516314000926123</v>
      </c>
      <c r="L401" s="114" t="s">
        <v>66</v>
      </c>
      <c r="M401" s="37"/>
      <c r="N401" s="37"/>
      <c r="O401" s="114"/>
      <c r="P401" s="34"/>
      <c r="Q401" s="34"/>
      <c r="R401" s="34"/>
      <c r="S401" s="34"/>
      <c r="T401" s="34"/>
      <c r="U401" s="34"/>
      <c r="V401" s="34"/>
      <c r="W401" s="34"/>
    </row>
    <row r="402" ht="77.5" spans="1:23">
      <c r="A402" s="117"/>
      <c r="B402" s="37" t="s">
        <v>64</v>
      </c>
      <c r="C402" s="37" t="s">
        <v>529</v>
      </c>
      <c r="D402" s="37" t="s">
        <v>772</v>
      </c>
      <c r="E402" s="34">
        <v>9000023856</v>
      </c>
      <c r="F402" s="37">
        <v>1</v>
      </c>
      <c r="G402" s="37">
        <v>0</v>
      </c>
      <c r="H402" s="37">
        <v>1</v>
      </c>
      <c r="I402" s="69">
        <v>46286</v>
      </c>
      <c r="J402" s="37" t="s">
        <v>799</v>
      </c>
      <c r="K402" s="114">
        <v>516314000926124</v>
      </c>
      <c r="L402" s="114" t="s">
        <v>923</v>
      </c>
      <c r="M402" s="611" t="s">
        <v>924</v>
      </c>
      <c r="N402" s="114" t="s">
        <v>921</v>
      </c>
      <c r="O402" s="114"/>
      <c r="P402" s="34"/>
      <c r="Q402" s="612" t="s">
        <v>922</v>
      </c>
      <c r="R402" s="34" t="s">
        <v>528</v>
      </c>
      <c r="S402" s="610">
        <f>I402+1</f>
        <v>46287</v>
      </c>
      <c r="T402" s="34" t="s">
        <v>68</v>
      </c>
      <c r="U402" s="114" t="s">
        <v>516</v>
      </c>
      <c r="V402" s="114" t="s">
        <v>13</v>
      </c>
      <c r="W402" s="34"/>
    </row>
    <row r="403" ht="12.5" spans="1:23">
      <c r="A403" s="117">
        <v>293</v>
      </c>
      <c r="B403" s="37" t="s">
        <v>64</v>
      </c>
      <c r="C403" s="37" t="s">
        <v>722</v>
      </c>
      <c r="D403" s="37"/>
      <c r="E403" s="72">
        <v>6000053421</v>
      </c>
      <c r="F403" s="37">
        <v>1</v>
      </c>
      <c r="G403" s="37">
        <v>1</v>
      </c>
      <c r="H403" s="37">
        <v>0</v>
      </c>
      <c r="I403" s="69">
        <v>46287</v>
      </c>
      <c r="J403" s="37" t="s">
        <v>501</v>
      </c>
      <c r="K403" s="114">
        <v>516301480926823</v>
      </c>
      <c r="L403" s="114" t="s">
        <v>66</v>
      </c>
      <c r="M403" s="37"/>
      <c r="N403" s="37"/>
      <c r="O403" s="114"/>
      <c r="P403" s="34"/>
      <c r="Q403" s="34"/>
      <c r="R403" s="34"/>
      <c r="S403" s="34"/>
      <c r="T403" s="34"/>
      <c r="U403" s="34"/>
      <c r="V403" s="34"/>
      <c r="W403" s="34"/>
    </row>
    <row r="404" ht="12.5" spans="1:23">
      <c r="A404" s="117">
        <v>294</v>
      </c>
      <c r="B404" s="37" t="s">
        <v>64</v>
      </c>
      <c r="C404" s="37" t="s">
        <v>722</v>
      </c>
      <c r="D404" s="37"/>
      <c r="E404" s="72">
        <v>6000053421</v>
      </c>
      <c r="F404" s="37">
        <v>1</v>
      </c>
      <c r="G404" s="37">
        <v>0</v>
      </c>
      <c r="H404" s="37">
        <v>1</v>
      </c>
      <c r="I404" s="69">
        <v>46287</v>
      </c>
      <c r="J404" s="37" t="s">
        <v>501</v>
      </c>
      <c r="K404" s="114">
        <v>516301480926824</v>
      </c>
      <c r="L404" s="114" t="s">
        <v>925</v>
      </c>
      <c r="M404" s="37"/>
      <c r="N404" s="37"/>
      <c r="O404" s="114"/>
      <c r="P404" s="34"/>
      <c r="Q404" s="34"/>
      <c r="R404" s="34" t="s">
        <v>528</v>
      </c>
      <c r="S404" s="606">
        <f t="shared" ref="S404:S405" si="10">I404+1</f>
        <v>46288</v>
      </c>
      <c r="T404" s="34"/>
      <c r="U404" s="114" t="s">
        <v>515</v>
      </c>
      <c r="V404" s="34" t="s">
        <v>17</v>
      </c>
      <c r="W404" s="34"/>
    </row>
    <row r="405" ht="12.5" spans="1:23">
      <c r="A405" s="117">
        <v>295</v>
      </c>
      <c r="B405" s="37" t="s">
        <v>64</v>
      </c>
      <c r="C405" s="37" t="s">
        <v>722</v>
      </c>
      <c r="D405" s="37"/>
      <c r="E405" s="72">
        <v>6000053421</v>
      </c>
      <c r="F405" s="37">
        <v>1</v>
      </c>
      <c r="G405" s="37">
        <v>0</v>
      </c>
      <c r="H405" s="37">
        <v>1</v>
      </c>
      <c r="I405" s="69">
        <v>46287</v>
      </c>
      <c r="J405" s="37" t="s">
        <v>501</v>
      </c>
      <c r="K405" s="114">
        <v>516301480926825</v>
      </c>
      <c r="L405" s="114" t="s">
        <v>926</v>
      </c>
      <c r="M405" s="37"/>
      <c r="N405" s="37"/>
      <c r="O405" s="114"/>
      <c r="P405" s="34"/>
      <c r="Q405" s="34"/>
      <c r="R405" s="34" t="s">
        <v>528</v>
      </c>
      <c r="S405" s="606">
        <f t="shared" si="10"/>
        <v>46288</v>
      </c>
      <c r="T405" s="34"/>
      <c r="U405" s="114" t="s">
        <v>547</v>
      </c>
      <c r="V405" s="114" t="s">
        <v>13</v>
      </c>
      <c r="W405" s="34"/>
    </row>
    <row r="406" ht="12.5" spans="1:23">
      <c r="A406" s="117">
        <v>296</v>
      </c>
      <c r="B406" s="37" t="s">
        <v>64</v>
      </c>
      <c r="C406" s="37" t="s">
        <v>722</v>
      </c>
      <c r="D406" s="37"/>
      <c r="E406" s="72">
        <v>6000053421</v>
      </c>
      <c r="F406" s="37">
        <v>11</v>
      </c>
      <c r="G406" s="37">
        <v>11</v>
      </c>
      <c r="H406" s="37">
        <v>0</v>
      </c>
      <c r="I406" s="69">
        <v>46287</v>
      </c>
      <c r="J406" s="37" t="s">
        <v>501</v>
      </c>
      <c r="K406" s="114" t="s">
        <v>927</v>
      </c>
      <c r="L406" s="114" t="s">
        <v>66</v>
      </c>
      <c r="M406" s="37"/>
      <c r="N406" s="37"/>
      <c r="O406" s="114"/>
      <c r="P406" s="34"/>
      <c r="Q406" s="34"/>
      <c r="R406" s="34"/>
      <c r="S406" s="34"/>
      <c r="T406" s="34"/>
      <c r="U406" s="34"/>
      <c r="V406" s="34"/>
      <c r="W406" s="34"/>
    </row>
    <row r="407" ht="12.5" spans="1:23">
      <c r="A407" s="117">
        <v>297</v>
      </c>
      <c r="B407" s="37" t="s">
        <v>64</v>
      </c>
      <c r="C407" s="37" t="s">
        <v>529</v>
      </c>
      <c r="D407" s="37" t="s">
        <v>772</v>
      </c>
      <c r="E407" s="37">
        <v>6000064678</v>
      </c>
      <c r="F407" s="37">
        <v>3</v>
      </c>
      <c r="G407" s="37">
        <v>3</v>
      </c>
      <c r="H407" s="37">
        <v>0</v>
      </c>
      <c r="I407" s="69">
        <v>46288</v>
      </c>
      <c r="J407" s="37" t="s">
        <v>502</v>
      </c>
      <c r="K407" s="114" t="s">
        <v>928</v>
      </c>
      <c r="L407" s="114" t="s">
        <v>66</v>
      </c>
      <c r="M407" s="37"/>
      <c r="N407" s="37"/>
      <c r="O407" s="114"/>
      <c r="P407" s="34"/>
      <c r="Q407" s="34"/>
      <c r="R407" s="34"/>
      <c r="S407" s="34"/>
      <c r="T407" s="34"/>
      <c r="U407" s="34"/>
      <c r="V407" s="34"/>
      <c r="W407" s="34"/>
    </row>
    <row r="408" ht="15" customHeight="1" spans="1:23">
      <c r="A408" s="117">
        <v>298</v>
      </c>
      <c r="B408" s="37" t="s">
        <v>64</v>
      </c>
      <c r="C408" s="37" t="s">
        <v>529</v>
      </c>
      <c r="D408" s="37" t="s">
        <v>772</v>
      </c>
      <c r="E408" s="37">
        <v>6000064678</v>
      </c>
      <c r="F408" s="37">
        <v>1</v>
      </c>
      <c r="G408" s="37">
        <v>0</v>
      </c>
      <c r="H408" s="37">
        <v>1</v>
      </c>
      <c r="I408" s="69">
        <v>46288</v>
      </c>
      <c r="J408" s="37" t="s">
        <v>502</v>
      </c>
      <c r="K408" s="114">
        <v>516339010926243</v>
      </c>
      <c r="L408" s="114" t="s">
        <v>929</v>
      </c>
      <c r="M408" s="114" t="s">
        <v>643</v>
      </c>
      <c r="N408" s="114" t="s">
        <v>644</v>
      </c>
      <c r="O408" s="34" t="s">
        <v>528</v>
      </c>
      <c r="P408" s="606">
        <f>I408+1</f>
        <v>46289</v>
      </c>
      <c r="Q408" s="34" t="s">
        <v>645</v>
      </c>
      <c r="R408" s="34" t="s">
        <v>528</v>
      </c>
      <c r="S408" s="606">
        <f>I408+1</f>
        <v>46289</v>
      </c>
      <c r="T408" s="34" t="s">
        <v>68</v>
      </c>
      <c r="U408" s="114" t="s">
        <v>510</v>
      </c>
      <c r="V408" s="114" t="s">
        <v>13</v>
      </c>
      <c r="W408" s="34"/>
    </row>
    <row r="409" ht="12.5" spans="1:23">
      <c r="A409" s="117">
        <v>299</v>
      </c>
      <c r="B409" s="37" t="s">
        <v>64</v>
      </c>
      <c r="C409" s="37" t="s">
        <v>529</v>
      </c>
      <c r="D409" s="37" t="s">
        <v>772</v>
      </c>
      <c r="E409" s="37">
        <v>6000064678</v>
      </c>
      <c r="F409" s="37">
        <v>9</v>
      </c>
      <c r="G409" s="37">
        <v>9</v>
      </c>
      <c r="H409" s="37">
        <v>0</v>
      </c>
      <c r="I409" s="69">
        <v>46288</v>
      </c>
      <c r="J409" s="37" t="s">
        <v>502</v>
      </c>
      <c r="K409" s="114" t="s">
        <v>930</v>
      </c>
      <c r="L409" s="114" t="s">
        <v>66</v>
      </c>
      <c r="M409" s="37"/>
      <c r="N409" s="37"/>
      <c r="O409" s="114"/>
      <c r="P409" s="34"/>
      <c r="Q409" s="34"/>
      <c r="R409" s="34"/>
      <c r="S409" s="34"/>
      <c r="T409" s="34"/>
      <c r="U409" s="34"/>
      <c r="V409" s="34"/>
      <c r="W409" s="34"/>
    </row>
    <row r="410" ht="12.5" spans="1:23">
      <c r="A410" s="117">
        <v>300</v>
      </c>
      <c r="B410" s="37" t="s">
        <v>64</v>
      </c>
      <c r="C410" s="37" t="s">
        <v>722</v>
      </c>
      <c r="D410" s="37" t="s">
        <v>772</v>
      </c>
      <c r="E410" s="37">
        <v>6000064678</v>
      </c>
      <c r="F410" s="37">
        <v>5</v>
      </c>
      <c r="G410" s="37">
        <v>5</v>
      </c>
      <c r="H410" s="37">
        <v>0</v>
      </c>
      <c r="I410" s="69">
        <v>46289</v>
      </c>
      <c r="J410" s="37" t="s">
        <v>502</v>
      </c>
      <c r="K410" s="114" t="s">
        <v>931</v>
      </c>
      <c r="L410" s="114" t="s">
        <v>66</v>
      </c>
      <c r="M410" s="37"/>
      <c r="N410" s="37"/>
      <c r="O410" s="114"/>
      <c r="P410" s="34"/>
      <c r="Q410" s="34"/>
      <c r="R410" s="34"/>
      <c r="S410" s="34"/>
      <c r="T410" s="34"/>
      <c r="U410" s="34"/>
      <c r="V410" s="34"/>
      <c r="W410" s="34"/>
    </row>
    <row r="411" ht="12.5" spans="1:23">
      <c r="A411" s="117">
        <v>301</v>
      </c>
      <c r="B411" s="37" t="s">
        <v>64</v>
      </c>
      <c r="C411" s="37" t="s">
        <v>722</v>
      </c>
      <c r="D411" s="37" t="s">
        <v>772</v>
      </c>
      <c r="E411" s="37">
        <v>6000064678</v>
      </c>
      <c r="F411" s="37">
        <v>1</v>
      </c>
      <c r="G411" s="37">
        <v>0</v>
      </c>
      <c r="H411" s="37">
        <v>1</v>
      </c>
      <c r="I411" s="69">
        <v>46289</v>
      </c>
      <c r="J411" s="37" t="s">
        <v>502</v>
      </c>
      <c r="K411" s="114">
        <v>516339010926258</v>
      </c>
      <c r="L411" s="114" t="s">
        <v>932</v>
      </c>
      <c r="M411" s="37"/>
      <c r="N411" s="37"/>
      <c r="O411" s="114"/>
      <c r="P411" s="34"/>
      <c r="Q411" s="34"/>
      <c r="R411" s="34" t="s">
        <v>528</v>
      </c>
      <c r="S411" s="606">
        <f>I411+1</f>
        <v>46290</v>
      </c>
      <c r="T411" s="34"/>
      <c r="U411" s="114" t="s">
        <v>547</v>
      </c>
      <c r="V411" s="114" t="s">
        <v>13</v>
      </c>
      <c r="W411" s="34"/>
    </row>
    <row r="412" ht="12.5" spans="1:23">
      <c r="A412" s="117">
        <v>302</v>
      </c>
      <c r="B412" s="37" t="s">
        <v>64</v>
      </c>
      <c r="C412" s="37" t="s">
        <v>722</v>
      </c>
      <c r="D412" s="37" t="s">
        <v>772</v>
      </c>
      <c r="E412" s="37">
        <v>6000064678</v>
      </c>
      <c r="F412" s="37">
        <v>2</v>
      </c>
      <c r="G412" s="37">
        <v>2</v>
      </c>
      <c r="H412" s="37">
        <v>0</v>
      </c>
      <c r="I412" s="69">
        <v>46289</v>
      </c>
      <c r="J412" s="37" t="s">
        <v>502</v>
      </c>
      <c r="K412" s="114" t="s">
        <v>933</v>
      </c>
      <c r="L412" s="114" t="s">
        <v>66</v>
      </c>
      <c r="M412" s="37"/>
      <c r="N412" s="37"/>
      <c r="O412" s="114"/>
      <c r="P412" s="34"/>
      <c r="Q412" s="34"/>
      <c r="R412" s="34"/>
      <c r="S412" s="34"/>
      <c r="T412" s="34"/>
      <c r="U412" s="34"/>
      <c r="V412" s="34"/>
      <c r="W412" s="34"/>
    </row>
    <row r="413" ht="12.5" spans="1:23">
      <c r="A413" s="117">
        <v>546</v>
      </c>
      <c r="B413" s="37" t="s">
        <v>64</v>
      </c>
      <c r="C413" s="37" t="s">
        <v>685</v>
      </c>
      <c r="D413" s="37"/>
      <c r="E413" s="37">
        <v>6000053421</v>
      </c>
      <c r="F413" s="37">
        <v>4</v>
      </c>
      <c r="G413" s="37">
        <v>4</v>
      </c>
      <c r="H413" s="37">
        <v>0</v>
      </c>
      <c r="I413" s="69">
        <v>46294</v>
      </c>
      <c r="J413" s="37" t="s">
        <v>501</v>
      </c>
      <c r="K413" s="114" t="s">
        <v>934</v>
      </c>
      <c r="L413" s="114" t="s">
        <v>66</v>
      </c>
      <c r="M413" s="37"/>
      <c r="N413" s="37"/>
      <c r="O413" s="34" t="s">
        <v>528</v>
      </c>
      <c r="P413" s="606">
        <f t="shared" ref="P413:P418" si="11">I413+1</f>
        <v>46295</v>
      </c>
      <c r="Q413" s="34"/>
      <c r="R413" s="34" t="s">
        <v>528</v>
      </c>
      <c r="S413" s="606">
        <f t="shared" ref="S413:S418" si="12">I413+1</f>
        <v>46295</v>
      </c>
      <c r="T413" s="34" t="s">
        <v>68</v>
      </c>
      <c r="U413" s="114"/>
      <c r="V413" s="114"/>
      <c r="W413" s="34"/>
    </row>
    <row r="414" ht="31" spans="1:23">
      <c r="A414" s="117">
        <v>636</v>
      </c>
      <c r="B414" s="37" t="s">
        <v>64</v>
      </c>
      <c r="C414" s="37" t="s">
        <v>685</v>
      </c>
      <c r="D414" s="37"/>
      <c r="E414" s="37">
        <v>6000053421</v>
      </c>
      <c r="F414" s="37">
        <v>1</v>
      </c>
      <c r="G414" s="37">
        <v>1</v>
      </c>
      <c r="H414" s="37">
        <v>0</v>
      </c>
      <c r="I414" s="69">
        <v>46294</v>
      </c>
      <c r="J414" s="37" t="s">
        <v>501</v>
      </c>
      <c r="K414" s="114">
        <v>516301480926841</v>
      </c>
      <c r="L414" s="114" t="s">
        <v>66</v>
      </c>
      <c r="M414" s="613" t="s">
        <v>935</v>
      </c>
      <c r="N414" s="37" t="s">
        <v>936</v>
      </c>
      <c r="O414" s="34" t="s">
        <v>528</v>
      </c>
      <c r="P414" s="606">
        <f t="shared" si="11"/>
        <v>46295</v>
      </c>
      <c r="Q414" s="614" t="s">
        <v>936</v>
      </c>
      <c r="R414" s="34" t="s">
        <v>528</v>
      </c>
      <c r="S414" s="606">
        <f t="shared" si="12"/>
        <v>46295</v>
      </c>
      <c r="T414" s="34" t="s">
        <v>68</v>
      </c>
      <c r="U414" s="114"/>
      <c r="V414" s="114"/>
      <c r="W414" s="34"/>
    </row>
    <row r="415" ht="31" spans="1:23">
      <c r="A415" s="117">
        <v>726</v>
      </c>
      <c r="B415" s="37" t="s">
        <v>64</v>
      </c>
      <c r="C415" s="37" t="s">
        <v>685</v>
      </c>
      <c r="D415" s="37"/>
      <c r="E415" s="37">
        <v>6000053421</v>
      </c>
      <c r="F415" s="37">
        <v>1</v>
      </c>
      <c r="G415" s="37">
        <v>0</v>
      </c>
      <c r="H415" s="37">
        <v>1</v>
      </c>
      <c r="I415" s="69">
        <v>46294</v>
      </c>
      <c r="J415" s="37" t="s">
        <v>501</v>
      </c>
      <c r="K415" s="114">
        <v>516301480926842</v>
      </c>
      <c r="L415" s="114" t="s">
        <v>937</v>
      </c>
      <c r="M415" s="613" t="s">
        <v>935</v>
      </c>
      <c r="N415" s="37" t="s">
        <v>936</v>
      </c>
      <c r="O415" s="34" t="s">
        <v>528</v>
      </c>
      <c r="P415" s="606">
        <f t="shared" si="11"/>
        <v>46295</v>
      </c>
      <c r="Q415" s="614" t="s">
        <v>936</v>
      </c>
      <c r="R415" s="34" t="s">
        <v>528</v>
      </c>
      <c r="S415" s="606">
        <f t="shared" si="12"/>
        <v>46295</v>
      </c>
      <c r="T415" s="34" t="s">
        <v>68</v>
      </c>
      <c r="U415" s="114" t="s">
        <v>547</v>
      </c>
      <c r="V415" s="114" t="s">
        <v>13</v>
      </c>
      <c r="W415" s="34"/>
    </row>
    <row r="416" ht="12.5" spans="1:23">
      <c r="A416" s="117">
        <v>816</v>
      </c>
      <c r="B416" s="37" t="s">
        <v>64</v>
      </c>
      <c r="C416" s="37" t="s">
        <v>685</v>
      </c>
      <c r="D416" s="37"/>
      <c r="E416" s="37">
        <v>6000053421</v>
      </c>
      <c r="F416" s="37">
        <v>2</v>
      </c>
      <c r="G416" s="37">
        <v>2</v>
      </c>
      <c r="H416" s="37">
        <v>0</v>
      </c>
      <c r="I416" s="69">
        <v>46294</v>
      </c>
      <c r="J416" s="37" t="s">
        <v>501</v>
      </c>
      <c r="K416" s="114" t="s">
        <v>938</v>
      </c>
      <c r="L416" s="114" t="s">
        <v>66</v>
      </c>
      <c r="M416" s="114"/>
      <c r="N416" s="37"/>
      <c r="O416" s="34" t="s">
        <v>528</v>
      </c>
      <c r="P416" s="606">
        <f t="shared" si="11"/>
        <v>46295</v>
      </c>
      <c r="Q416" s="34"/>
      <c r="R416" s="34" t="s">
        <v>528</v>
      </c>
      <c r="S416" s="606">
        <f t="shared" si="12"/>
        <v>46295</v>
      </c>
      <c r="T416" s="34" t="s">
        <v>68</v>
      </c>
      <c r="U416" s="114"/>
      <c r="V416" s="114"/>
      <c r="W416" s="34"/>
    </row>
    <row r="417" ht="35.25" customHeight="1" spans="1:23">
      <c r="A417" s="117">
        <v>906</v>
      </c>
      <c r="B417" s="615" t="s">
        <v>64</v>
      </c>
      <c r="C417" s="37" t="s">
        <v>685</v>
      </c>
      <c r="D417" s="37" t="s">
        <v>772</v>
      </c>
      <c r="E417" s="37">
        <v>9000030399</v>
      </c>
      <c r="F417" s="37">
        <v>1</v>
      </c>
      <c r="G417" s="37">
        <v>0</v>
      </c>
      <c r="H417" s="37">
        <v>1</v>
      </c>
      <c r="I417" s="69">
        <v>46294</v>
      </c>
      <c r="J417" s="37" t="s">
        <v>504</v>
      </c>
      <c r="K417" s="114">
        <v>516339020926120</v>
      </c>
      <c r="L417" s="253" t="s">
        <v>939</v>
      </c>
      <c r="M417" s="192" t="s">
        <v>940</v>
      </c>
      <c r="N417" s="37" t="s">
        <v>941</v>
      </c>
      <c r="O417" s="34" t="s">
        <v>528</v>
      </c>
      <c r="P417" s="606">
        <f t="shared" si="11"/>
        <v>46295</v>
      </c>
      <c r="Q417" s="34" t="s">
        <v>942</v>
      </c>
      <c r="R417" s="34" t="s">
        <v>528</v>
      </c>
      <c r="S417" s="606">
        <f t="shared" si="12"/>
        <v>46295</v>
      </c>
      <c r="T417" s="34" t="s">
        <v>68</v>
      </c>
      <c r="U417" s="114" t="s">
        <v>547</v>
      </c>
      <c r="V417" s="114" t="s">
        <v>13</v>
      </c>
      <c r="W417" s="34"/>
    </row>
    <row r="418" ht="12.5" spans="1:23">
      <c r="A418" s="117">
        <v>906</v>
      </c>
      <c r="B418" s="615" t="s">
        <v>64</v>
      </c>
      <c r="C418" s="37" t="s">
        <v>685</v>
      </c>
      <c r="D418" s="37" t="s">
        <v>772</v>
      </c>
      <c r="E418" s="37">
        <v>9000030399</v>
      </c>
      <c r="F418" s="37">
        <v>4</v>
      </c>
      <c r="G418" s="37">
        <v>4</v>
      </c>
      <c r="H418" s="37">
        <v>0</v>
      </c>
      <c r="I418" s="69">
        <v>46294</v>
      </c>
      <c r="J418" s="37" t="s">
        <v>504</v>
      </c>
      <c r="K418" s="114" t="s">
        <v>943</v>
      </c>
      <c r="L418" s="114" t="s">
        <v>66</v>
      </c>
      <c r="M418" s="114"/>
      <c r="N418" s="37"/>
      <c r="O418" s="34" t="s">
        <v>528</v>
      </c>
      <c r="P418" s="606">
        <f t="shared" si="11"/>
        <v>46295</v>
      </c>
      <c r="Q418" s="34"/>
      <c r="R418" s="34" t="s">
        <v>528</v>
      </c>
      <c r="S418" s="606">
        <f t="shared" si="12"/>
        <v>46295</v>
      </c>
      <c r="T418" s="34" t="s">
        <v>68</v>
      </c>
      <c r="U418" s="114"/>
      <c r="V418" s="114"/>
      <c r="W418" s="34"/>
    </row>
    <row r="419" ht="12.5" spans="1:23">
      <c r="A419" s="117"/>
      <c r="B419" s="615"/>
      <c r="C419" s="37" t="s">
        <v>685</v>
      </c>
      <c r="D419" s="37" t="s">
        <v>772</v>
      </c>
      <c r="E419" s="37">
        <v>9000030399</v>
      </c>
      <c r="F419" s="37">
        <v>2</v>
      </c>
      <c r="G419" s="37">
        <v>2</v>
      </c>
      <c r="H419" s="37">
        <v>0</v>
      </c>
      <c r="I419" s="69">
        <v>46294</v>
      </c>
      <c r="J419" s="37" t="s">
        <v>504</v>
      </c>
      <c r="K419" s="114" t="s">
        <v>944</v>
      </c>
      <c r="L419" s="114" t="s">
        <v>66</v>
      </c>
      <c r="N419" s="37"/>
      <c r="O419" s="114"/>
      <c r="P419" s="34"/>
      <c r="Q419" s="34"/>
      <c r="R419" s="34"/>
      <c r="S419" s="34"/>
      <c r="T419" s="34" t="s">
        <v>68</v>
      </c>
      <c r="U419" s="114"/>
      <c r="V419" s="114"/>
      <c r="W419" s="34"/>
    </row>
    <row r="420" ht="12.5" spans="1:23">
      <c r="A420" s="117">
        <v>906</v>
      </c>
      <c r="B420" s="37" t="s">
        <v>64</v>
      </c>
      <c r="C420" s="37" t="s">
        <v>685</v>
      </c>
      <c r="D420" s="37"/>
      <c r="E420" s="37">
        <v>6000053421</v>
      </c>
      <c r="F420" s="37">
        <v>12</v>
      </c>
      <c r="G420" s="37">
        <v>12</v>
      </c>
      <c r="H420" s="37">
        <v>0</v>
      </c>
      <c r="I420" s="69">
        <v>46295</v>
      </c>
      <c r="J420" s="37" t="s">
        <v>501</v>
      </c>
      <c r="K420" s="114" t="s">
        <v>945</v>
      </c>
      <c r="L420" s="114" t="s">
        <v>66</v>
      </c>
      <c r="M420" s="37"/>
      <c r="N420" s="37"/>
      <c r="O420" s="114"/>
      <c r="P420" s="34"/>
      <c r="Q420" s="34"/>
      <c r="R420" s="34"/>
      <c r="S420" s="34"/>
      <c r="T420" s="34"/>
      <c r="U420" s="114"/>
      <c r="V420" s="114"/>
      <c r="W420" s="34"/>
    </row>
    <row r="421" ht="12.5" spans="1:23">
      <c r="A421" s="117"/>
      <c r="B421" s="37" t="s">
        <v>64</v>
      </c>
      <c r="C421" s="37" t="s">
        <v>685</v>
      </c>
      <c r="D421" s="37"/>
      <c r="E421" s="37">
        <v>6000053421</v>
      </c>
      <c r="F421" s="37">
        <v>1</v>
      </c>
      <c r="G421" s="37">
        <v>0</v>
      </c>
      <c r="H421" s="37">
        <v>1</v>
      </c>
      <c r="I421" s="69">
        <v>46295</v>
      </c>
      <c r="J421" s="37" t="s">
        <v>501</v>
      </c>
      <c r="K421" s="114">
        <v>516301480926857</v>
      </c>
      <c r="L421" s="114" t="s">
        <v>946</v>
      </c>
      <c r="M421" s="37"/>
      <c r="N421" s="37"/>
      <c r="O421" s="114"/>
      <c r="P421" s="34"/>
      <c r="Q421" s="34"/>
      <c r="R421" s="34"/>
      <c r="S421" s="34"/>
      <c r="T421" s="34"/>
      <c r="U421" s="114" t="s">
        <v>547</v>
      </c>
      <c r="V421" s="114" t="s">
        <v>13</v>
      </c>
      <c r="W421" s="34"/>
    </row>
    <row r="422" ht="12.5" spans="1:23">
      <c r="A422" s="117">
        <v>906</v>
      </c>
      <c r="B422" s="37" t="s">
        <v>64</v>
      </c>
      <c r="C422" s="37" t="s">
        <v>685</v>
      </c>
      <c r="D422" s="37"/>
      <c r="E422" s="37">
        <v>6000053421</v>
      </c>
      <c r="F422" s="37">
        <v>1</v>
      </c>
      <c r="G422" s="37">
        <v>1</v>
      </c>
      <c r="H422" s="37">
        <v>0</v>
      </c>
      <c r="I422" s="69">
        <v>46295</v>
      </c>
      <c r="J422" s="37" t="s">
        <v>501</v>
      </c>
      <c r="K422" s="114">
        <v>516301480926858</v>
      </c>
      <c r="L422" s="114" t="s">
        <v>66</v>
      </c>
      <c r="M422" s="37"/>
      <c r="N422" s="37"/>
      <c r="O422" s="114"/>
      <c r="P422" s="34"/>
      <c r="Q422" s="34"/>
      <c r="R422" s="34"/>
      <c r="S422" s="34"/>
      <c r="T422" s="34"/>
      <c r="U422" s="114"/>
      <c r="V422" s="114"/>
      <c r="W422" s="34"/>
    </row>
    <row r="423" ht="12.5" spans="1:23">
      <c r="A423" s="117"/>
      <c r="B423" s="37" t="s">
        <v>64</v>
      </c>
      <c r="C423" s="37" t="s">
        <v>947</v>
      </c>
      <c r="D423" s="37" t="s">
        <v>947</v>
      </c>
      <c r="E423" s="37"/>
      <c r="F423" s="37">
        <v>1</v>
      </c>
      <c r="G423" s="37">
        <v>1</v>
      </c>
      <c r="H423" s="37">
        <v>0</v>
      </c>
      <c r="I423" s="69">
        <v>46295</v>
      </c>
      <c r="J423" s="37" t="s">
        <v>501</v>
      </c>
      <c r="K423" s="114" t="s">
        <v>947</v>
      </c>
      <c r="L423" s="114" t="s">
        <v>66</v>
      </c>
      <c r="M423" s="37"/>
      <c r="N423" s="37"/>
      <c r="O423" s="114" t="s">
        <v>528</v>
      </c>
      <c r="P423" s="34"/>
      <c r="Q423" s="34"/>
      <c r="R423" s="34"/>
      <c r="S423" s="34"/>
      <c r="T423" s="34" t="s">
        <v>68</v>
      </c>
      <c r="U423" s="114"/>
      <c r="V423" s="114"/>
      <c r="W423" s="34"/>
    </row>
    <row r="424" ht="12.5" spans="1:23">
      <c r="A424" s="34"/>
      <c r="B424" s="34"/>
      <c r="C424" s="34"/>
      <c r="D424" s="34"/>
      <c r="E424" s="34"/>
      <c r="F424" s="34"/>
      <c r="G424" s="34"/>
      <c r="H424" s="34"/>
      <c r="J424" s="37"/>
      <c r="K424" s="34"/>
      <c r="L424" s="34"/>
      <c r="M424" s="34"/>
      <c r="N424" s="34"/>
      <c r="O424" s="34"/>
      <c r="P424" s="34"/>
      <c r="Q424" s="34"/>
      <c r="R424" s="34"/>
      <c r="S424" s="34"/>
      <c r="T424" s="34"/>
      <c r="U424" s="34"/>
      <c r="V424" s="34"/>
      <c r="W424" s="34"/>
    </row>
    <row r="425" ht="12.5" spans="1:23">
      <c r="A425" s="74"/>
      <c r="B425" s="37"/>
      <c r="C425" s="37"/>
      <c r="D425" s="37"/>
      <c r="E425" s="34"/>
      <c r="F425" s="34"/>
      <c r="G425" s="34"/>
      <c r="H425" s="34"/>
      <c r="J425" s="37"/>
      <c r="K425" s="114"/>
      <c r="L425" s="114"/>
      <c r="M425" s="37"/>
      <c r="N425" s="37"/>
      <c r="O425" s="114"/>
      <c r="P425" s="34"/>
      <c r="Q425" s="34"/>
      <c r="R425" s="34"/>
      <c r="S425" s="34"/>
      <c r="T425" s="34"/>
      <c r="U425" s="114"/>
      <c r="V425" s="114"/>
      <c r="W425" s="34"/>
    </row>
    <row r="426" ht="12.5" spans="1:23">
      <c r="A426" s="74"/>
      <c r="B426" s="37"/>
      <c r="C426" s="37"/>
      <c r="D426" s="37"/>
      <c r="E426" s="34"/>
      <c r="F426" s="34"/>
      <c r="G426" s="34"/>
      <c r="H426" s="34"/>
      <c r="J426" s="37"/>
      <c r="K426" s="114"/>
      <c r="L426" s="114"/>
      <c r="M426" s="37"/>
      <c r="N426" s="37"/>
      <c r="O426" s="114"/>
      <c r="P426" s="34"/>
      <c r="Q426" s="34"/>
      <c r="R426" s="34"/>
      <c r="S426" s="34"/>
      <c r="T426" s="34"/>
      <c r="U426" s="114"/>
      <c r="V426" s="114"/>
      <c r="W426" s="34"/>
    </row>
    <row r="427" ht="12.5" spans="1:23">
      <c r="A427" s="74"/>
      <c r="B427" s="37"/>
      <c r="C427" s="37"/>
      <c r="D427" s="37"/>
      <c r="E427" s="34"/>
      <c r="F427" s="34"/>
      <c r="G427" s="34"/>
      <c r="H427" s="34"/>
      <c r="J427" s="37"/>
      <c r="K427" s="114"/>
      <c r="L427" s="114"/>
      <c r="M427" s="37"/>
      <c r="N427" s="37"/>
      <c r="O427" s="114"/>
      <c r="P427" s="34"/>
      <c r="Q427" s="34"/>
      <c r="R427" s="34"/>
      <c r="S427" s="34"/>
      <c r="T427" s="34"/>
      <c r="U427" s="114"/>
      <c r="V427" s="114"/>
      <c r="W427" s="34"/>
    </row>
    <row r="428" ht="12.5" spans="1:23">
      <c r="A428" s="74"/>
      <c r="B428" s="37"/>
      <c r="C428" s="37"/>
      <c r="D428" s="37"/>
      <c r="E428" s="34"/>
      <c r="F428" s="34"/>
      <c r="G428" s="34"/>
      <c r="H428" s="34"/>
      <c r="J428" s="37"/>
      <c r="K428" s="114"/>
      <c r="L428" s="114"/>
      <c r="M428" s="37"/>
      <c r="N428" s="37"/>
      <c r="O428" s="114"/>
      <c r="P428" s="34"/>
      <c r="Q428" s="34"/>
      <c r="R428" s="34"/>
      <c r="S428" s="34"/>
      <c r="T428" s="34"/>
      <c r="U428" s="114"/>
      <c r="V428" s="114"/>
      <c r="W428" s="34"/>
    </row>
    <row r="429" ht="12.5" spans="1:23">
      <c r="A429" s="74"/>
      <c r="B429" s="37"/>
      <c r="C429" s="37"/>
      <c r="D429" s="37"/>
      <c r="E429" s="34"/>
      <c r="F429" s="34"/>
      <c r="G429" s="34"/>
      <c r="H429" s="34"/>
      <c r="J429" s="37"/>
      <c r="K429" s="114"/>
      <c r="L429" s="114"/>
      <c r="M429" s="37"/>
      <c r="N429" s="37"/>
      <c r="O429" s="114"/>
      <c r="P429" s="34"/>
      <c r="Q429" s="34"/>
      <c r="R429" s="34"/>
      <c r="S429" s="34"/>
      <c r="T429" s="34"/>
      <c r="U429" s="114"/>
      <c r="V429" s="114"/>
      <c r="W429" s="34"/>
    </row>
    <row r="430" ht="12.5" spans="1:23">
      <c r="A430" s="74"/>
      <c r="B430" s="37"/>
      <c r="C430" s="37"/>
      <c r="D430" s="37"/>
      <c r="E430" s="34"/>
      <c r="F430" s="34"/>
      <c r="G430" s="34"/>
      <c r="H430" s="34"/>
      <c r="J430" s="37"/>
      <c r="K430" s="114"/>
      <c r="L430" s="114"/>
      <c r="M430" s="37"/>
      <c r="N430" s="37"/>
      <c r="O430" s="114"/>
      <c r="P430" s="34"/>
      <c r="Q430" s="34"/>
      <c r="R430" s="34"/>
      <c r="S430" s="34"/>
      <c r="T430" s="34"/>
      <c r="U430" s="114"/>
      <c r="V430" s="114"/>
      <c r="W430" s="34"/>
    </row>
    <row r="431" ht="12.5" spans="1:23">
      <c r="A431" s="74"/>
      <c r="B431" s="37"/>
      <c r="C431" s="37"/>
      <c r="D431" s="37"/>
      <c r="E431" s="34"/>
      <c r="F431" s="34"/>
      <c r="G431" s="34"/>
      <c r="H431" s="34"/>
      <c r="J431" s="37"/>
      <c r="K431" s="114"/>
      <c r="L431" s="114"/>
      <c r="M431" s="37"/>
      <c r="N431" s="37"/>
      <c r="O431" s="114"/>
      <c r="P431" s="34"/>
      <c r="Q431" s="34"/>
      <c r="R431" s="34"/>
      <c r="S431" s="34"/>
      <c r="T431" s="34"/>
      <c r="U431" s="114"/>
      <c r="V431" s="114"/>
      <c r="W431" s="34"/>
    </row>
    <row r="432" ht="12.5" spans="1:23">
      <c r="A432" s="74"/>
      <c r="B432" s="37"/>
      <c r="C432" s="37"/>
      <c r="D432" s="37"/>
      <c r="E432" s="34"/>
      <c r="F432" s="34"/>
      <c r="G432" s="34"/>
      <c r="H432" s="34"/>
      <c r="J432" s="37"/>
      <c r="K432" s="114"/>
      <c r="L432" s="114"/>
      <c r="M432" s="37"/>
      <c r="N432" s="37"/>
      <c r="O432" s="114"/>
      <c r="P432" s="34"/>
      <c r="Q432" s="34"/>
      <c r="R432" s="34"/>
      <c r="S432" s="34"/>
      <c r="T432" s="34"/>
      <c r="U432" s="114"/>
      <c r="V432" s="114"/>
      <c r="W432" s="34"/>
    </row>
    <row r="433" ht="12.5" spans="1:23">
      <c r="A433" s="74"/>
      <c r="B433" s="37"/>
      <c r="C433" s="37"/>
      <c r="D433" s="37"/>
      <c r="E433" s="34"/>
      <c r="F433" s="34"/>
      <c r="G433" s="34"/>
      <c r="H433" s="34"/>
      <c r="J433" s="37"/>
      <c r="K433" s="114"/>
      <c r="L433" s="114"/>
      <c r="M433" s="37"/>
      <c r="N433" s="37"/>
      <c r="O433" s="114"/>
      <c r="P433" s="34"/>
      <c r="Q433" s="34"/>
      <c r="R433" s="34"/>
      <c r="S433" s="34"/>
      <c r="T433" s="34"/>
      <c r="U433" s="114"/>
      <c r="V433" s="114"/>
      <c r="W433" s="34"/>
    </row>
    <row r="434" ht="12.5" spans="1:23">
      <c r="A434" s="74"/>
      <c r="B434" s="37"/>
      <c r="C434" s="37"/>
      <c r="D434" s="37"/>
      <c r="E434" s="34"/>
      <c r="F434" s="34"/>
      <c r="G434" s="34"/>
      <c r="H434" s="34"/>
      <c r="J434" s="37"/>
      <c r="K434" s="114"/>
      <c r="L434" s="114"/>
      <c r="M434" s="37"/>
      <c r="N434" s="37"/>
      <c r="O434" s="114"/>
      <c r="P434" s="34"/>
      <c r="Q434" s="34"/>
      <c r="R434" s="34"/>
      <c r="S434" s="34"/>
      <c r="T434" s="34"/>
      <c r="U434" s="114"/>
      <c r="V434" s="114"/>
      <c r="W434" s="34"/>
    </row>
    <row r="435" ht="12.5" spans="1:23">
      <c r="A435" s="74"/>
      <c r="B435" s="37"/>
      <c r="C435" s="37"/>
      <c r="D435" s="37"/>
      <c r="E435" s="34"/>
      <c r="F435" s="37"/>
      <c r="G435" s="37"/>
      <c r="H435" s="37"/>
      <c r="J435" s="37"/>
      <c r="K435" s="114"/>
      <c r="L435" s="114"/>
      <c r="M435" s="37"/>
      <c r="N435" s="37"/>
      <c r="O435" s="114"/>
      <c r="P435" s="34"/>
      <c r="Q435" s="34"/>
      <c r="R435" s="34"/>
      <c r="S435" s="34"/>
      <c r="T435" s="34"/>
      <c r="U435" s="114"/>
      <c r="V435" s="114"/>
      <c r="W435" s="34"/>
    </row>
    <row r="436" ht="12.5" spans="1:23">
      <c r="A436" s="74"/>
      <c r="B436" s="37"/>
      <c r="C436" s="37"/>
      <c r="D436" s="37"/>
      <c r="E436" s="34"/>
      <c r="F436" s="37"/>
      <c r="G436" s="37"/>
      <c r="H436" s="37"/>
      <c r="J436" s="37"/>
      <c r="K436" s="114"/>
      <c r="L436" s="114"/>
      <c r="M436" s="37"/>
      <c r="N436" s="37"/>
      <c r="O436" s="114"/>
      <c r="P436" s="34"/>
      <c r="Q436" s="34"/>
      <c r="R436" s="34"/>
      <c r="S436" s="34"/>
      <c r="T436" s="34"/>
      <c r="U436" s="114"/>
      <c r="V436" s="114"/>
      <c r="W436" s="34"/>
    </row>
    <row r="437" ht="12.5" spans="1:23">
      <c r="A437" s="74"/>
      <c r="B437" s="37"/>
      <c r="C437" s="37"/>
      <c r="D437" s="37"/>
      <c r="E437" s="34"/>
      <c r="F437" s="37"/>
      <c r="G437" s="37"/>
      <c r="H437" s="37"/>
      <c r="J437" s="37"/>
      <c r="K437" s="114"/>
      <c r="L437" s="114"/>
      <c r="M437" s="37"/>
      <c r="N437" s="37"/>
      <c r="O437" s="114"/>
      <c r="P437" s="34"/>
      <c r="Q437" s="34"/>
      <c r="R437" s="34"/>
      <c r="S437" s="34"/>
      <c r="T437" s="34"/>
      <c r="U437" s="114"/>
      <c r="V437" s="114"/>
      <c r="W437" s="34"/>
    </row>
    <row r="438" ht="12.5" spans="1:23">
      <c r="A438" s="74"/>
      <c r="B438" s="37"/>
      <c r="C438" s="37"/>
      <c r="D438" s="37"/>
      <c r="E438" s="34"/>
      <c r="F438" s="37"/>
      <c r="G438" s="37"/>
      <c r="H438" s="37"/>
      <c r="J438" s="37"/>
      <c r="K438" s="114"/>
      <c r="L438" s="114"/>
      <c r="M438" s="37"/>
      <c r="N438" s="37"/>
      <c r="O438" s="114"/>
      <c r="P438" s="34"/>
      <c r="Q438" s="34"/>
      <c r="R438" s="34"/>
      <c r="S438" s="34"/>
      <c r="T438" s="34"/>
      <c r="U438" s="114"/>
      <c r="V438" s="114"/>
      <c r="W438" s="34"/>
    </row>
    <row r="439" ht="12.5" spans="1:23">
      <c r="A439" s="74"/>
      <c r="B439" s="37"/>
      <c r="C439" s="37"/>
      <c r="D439" s="37"/>
      <c r="E439" s="34"/>
      <c r="F439" s="37"/>
      <c r="G439" s="37"/>
      <c r="H439" s="37"/>
      <c r="J439" s="37"/>
      <c r="K439" s="114"/>
      <c r="L439" s="114"/>
      <c r="M439" s="37"/>
      <c r="N439" s="37"/>
      <c r="O439" s="114"/>
      <c r="P439" s="34"/>
      <c r="Q439" s="34"/>
      <c r="R439" s="34"/>
      <c r="S439" s="34"/>
      <c r="T439" s="34"/>
      <c r="U439" s="114"/>
      <c r="V439" s="114"/>
      <c r="W439" s="34"/>
    </row>
    <row r="440" ht="12.5" spans="1:23">
      <c r="A440" s="74"/>
      <c r="B440" s="37"/>
      <c r="C440" s="37"/>
      <c r="D440" s="37"/>
      <c r="E440" s="34"/>
      <c r="F440" s="37"/>
      <c r="G440" s="37"/>
      <c r="H440" s="37"/>
      <c r="J440" s="37"/>
      <c r="K440" s="114"/>
      <c r="L440" s="114"/>
      <c r="M440" s="37"/>
      <c r="N440" s="37"/>
      <c r="O440" s="114"/>
      <c r="P440" s="34"/>
      <c r="Q440" s="34"/>
      <c r="R440" s="34"/>
      <c r="S440" s="34"/>
      <c r="T440" s="34"/>
      <c r="U440" s="114"/>
      <c r="V440" s="114"/>
      <c r="W440" s="34"/>
    </row>
    <row r="441" ht="12.5" spans="1:23">
      <c r="A441" s="74"/>
      <c r="B441" s="37"/>
      <c r="C441" s="37"/>
      <c r="D441" s="37"/>
      <c r="E441" s="34"/>
      <c r="F441" s="37"/>
      <c r="G441" s="37"/>
      <c r="H441" s="37"/>
      <c r="J441" s="37"/>
      <c r="K441" s="114"/>
      <c r="L441" s="114"/>
      <c r="M441" s="37"/>
      <c r="N441" s="37"/>
      <c r="O441" s="114"/>
      <c r="P441" s="34"/>
      <c r="Q441" s="34"/>
      <c r="R441" s="34"/>
      <c r="S441" s="34"/>
      <c r="T441" s="34"/>
      <c r="U441" s="114"/>
      <c r="V441" s="114"/>
      <c r="W441" s="34"/>
    </row>
    <row r="442" ht="12.5" spans="1:23">
      <c r="A442" s="74"/>
      <c r="B442" s="37"/>
      <c r="C442" s="37"/>
      <c r="D442" s="37"/>
      <c r="E442" s="34"/>
      <c r="F442" s="37"/>
      <c r="G442" s="37"/>
      <c r="H442" s="37"/>
      <c r="J442" s="37"/>
      <c r="K442" s="114"/>
      <c r="L442" s="114"/>
      <c r="M442" s="37"/>
      <c r="N442" s="37"/>
      <c r="O442" s="114"/>
      <c r="P442" s="34"/>
      <c r="Q442" s="34"/>
      <c r="R442" s="34"/>
      <c r="S442" s="34"/>
      <c r="T442" s="34"/>
      <c r="U442" s="114"/>
      <c r="V442" s="114"/>
      <c r="W442" s="34"/>
    </row>
    <row r="443" ht="12.5" spans="1:23">
      <c r="A443" s="74"/>
      <c r="B443" s="37"/>
      <c r="C443" s="37"/>
      <c r="D443" s="37"/>
      <c r="E443" s="34"/>
      <c r="F443" s="37"/>
      <c r="G443" s="37"/>
      <c r="H443" s="37"/>
      <c r="J443" s="37"/>
      <c r="K443" s="114"/>
      <c r="L443" s="114"/>
      <c r="M443" s="37"/>
      <c r="N443" s="37"/>
      <c r="O443" s="114"/>
      <c r="P443" s="34"/>
      <c r="Q443" s="34"/>
      <c r="R443" s="34"/>
      <c r="S443" s="34"/>
      <c r="T443" s="34"/>
      <c r="U443" s="114"/>
      <c r="V443" s="114"/>
      <c r="W443" s="34"/>
    </row>
    <row r="444" ht="12.5" spans="1:23">
      <c r="A444" s="74"/>
      <c r="B444" s="37"/>
      <c r="C444" s="37"/>
      <c r="D444" s="37"/>
      <c r="E444" s="34"/>
      <c r="F444" s="37"/>
      <c r="G444" s="37"/>
      <c r="H444" s="37"/>
      <c r="J444" s="37"/>
      <c r="K444" s="114"/>
      <c r="L444" s="114"/>
      <c r="M444" s="37"/>
      <c r="N444" s="37"/>
      <c r="O444" s="114"/>
      <c r="P444" s="34"/>
      <c r="Q444" s="34"/>
      <c r="R444" s="34"/>
      <c r="S444" s="34"/>
      <c r="T444" s="34"/>
      <c r="U444" s="114"/>
      <c r="V444" s="114"/>
      <c r="W444" s="34"/>
    </row>
    <row r="445" ht="12.5" spans="1:23">
      <c r="A445" s="74"/>
      <c r="B445" s="37"/>
      <c r="C445" s="37"/>
      <c r="D445" s="37"/>
      <c r="E445" s="34"/>
      <c r="F445" s="37"/>
      <c r="G445" s="37"/>
      <c r="H445" s="37"/>
      <c r="J445" s="37"/>
      <c r="K445" s="114"/>
      <c r="L445" s="114"/>
      <c r="M445" s="37"/>
      <c r="N445" s="37"/>
      <c r="O445" s="114"/>
      <c r="P445" s="34"/>
      <c r="Q445" s="34"/>
      <c r="R445" s="34"/>
      <c r="S445" s="34"/>
      <c r="T445" s="34"/>
      <c r="U445" s="114"/>
      <c r="V445" s="114"/>
      <c r="W445" s="34"/>
    </row>
    <row r="446" ht="12.5" spans="1:23">
      <c r="A446" s="74"/>
      <c r="B446" s="37"/>
      <c r="C446" s="37"/>
      <c r="D446" s="37"/>
      <c r="E446" s="34"/>
      <c r="F446" s="37"/>
      <c r="G446" s="37"/>
      <c r="H446" s="37"/>
      <c r="J446" s="37"/>
      <c r="K446" s="114"/>
      <c r="L446" s="114"/>
      <c r="M446" s="37"/>
      <c r="N446" s="37"/>
      <c r="O446" s="114"/>
      <c r="P446" s="34"/>
      <c r="Q446" s="34"/>
      <c r="R446" s="34"/>
      <c r="S446" s="34"/>
      <c r="T446" s="34"/>
      <c r="U446" s="114"/>
      <c r="V446" s="114"/>
      <c r="W446" s="34"/>
    </row>
    <row r="447" ht="12.5" spans="1:23">
      <c r="A447" s="74"/>
      <c r="B447" s="37"/>
      <c r="C447" s="37"/>
      <c r="D447" s="37"/>
      <c r="E447" s="34"/>
      <c r="F447" s="37"/>
      <c r="G447" s="37"/>
      <c r="H447" s="37"/>
      <c r="J447" s="37"/>
      <c r="K447" s="114"/>
      <c r="L447" s="114"/>
      <c r="M447" s="37"/>
      <c r="N447" s="37"/>
      <c r="O447" s="114"/>
      <c r="P447" s="34"/>
      <c r="Q447" s="34"/>
      <c r="R447" s="34"/>
      <c r="S447" s="34"/>
      <c r="T447" s="34"/>
      <c r="U447" s="114"/>
      <c r="V447" s="114"/>
      <c r="W447" s="34"/>
    </row>
    <row r="448" ht="12.5" spans="1:23">
      <c r="A448" s="74"/>
      <c r="B448" s="37"/>
      <c r="C448" s="37"/>
      <c r="D448" s="37"/>
      <c r="E448" s="34"/>
      <c r="F448" s="37"/>
      <c r="G448" s="37"/>
      <c r="H448" s="37"/>
      <c r="J448" s="37"/>
      <c r="K448" s="114"/>
      <c r="L448" s="114"/>
      <c r="M448" s="37"/>
      <c r="N448" s="37"/>
      <c r="O448" s="114"/>
      <c r="P448" s="34"/>
      <c r="Q448" s="34"/>
      <c r="R448" s="34"/>
      <c r="S448" s="34"/>
      <c r="T448" s="34"/>
      <c r="U448" s="114"/>
      <c r="V448" s="114"/>
      <c r="W448" s="34"/>
    </row>
    <row r="449" ht="12.5" spans="1:23">
      <c r="A449" s="74"/>
      <c r="B449" s="37"/>
      <c r="C449" s="37"/>
      <c r="D449" s="37"/>
      <c r="E449" s="34"/>
      <c r="F449" s="37"/>
      <c r="G449" s="37"/>
      <c r="H449" s="37"/>
      <c r="J449" s="37"/>
      <c r="K449" s="114"/>
      <c r="L449" s="114"/>
      <c r="M449" s="37"/>
      <c r="N449" s="37"/>
      <c r="O449" s="114"/>
      <c r="P449" s="34"/>
      <c r="Q449" s="34"/>
      <c r="R449" s="34"/>
      <c r="S449" s="34"/>
      <c r="T449" s="34"/>
      <c r="U449" s="114"/>
      <c r="V449" s="114"/>
      <c r="W449" s="34"/>
    </row>
    <row r="450" ht="12.5" spans="1:23">
      <c r="A450" s="74"/>
      <c r="B450" s="37"/>
      <c r="C450" s="37"/>
      <c r="D450" s="37"/>
      <c r="E450" s="34"/>
      <c r="F450" s="37"/>
      <c r="G450" s="37"/>
      <c r="H450" s="37"/>
      <c r="J450" s="37"/>
      <c r="K450" s="114"/>
      <c r="L450" s="114"/>
      <c r="M450" s="37"/>
      <c r="N450" s="37"/>
      <c r="O450" s="114"/>
      <c r="P450" s="34"/>
      <c r="Q450" s="34"/>
      <c r="R450" s="34"/>
      <c r="S450" s="34"/>
      <c r="T450" s="34"/>
      <c r="U450" s="114"/>
      <c r="V450" s="114"/>
      <c r="W450" s="34"/>
    </row>
    <row r="451" ht="12.5" spans="1:23">
      <c r="A451" s="74"/>
      <c r="B451" s="37"/>
      <c r="C451" s="37"/>
      <c r="D451" s="37"/>
      <c r="E451" s="34"/>
      <c r="F451" s="37"/>
      <c r="G451" s="37"/>
      <c r="H451" s="37"/>
      <c r="J451" s="37"/>
      <c r="K451" s="114"/>
      <c r="L451" s="114"/>
      <c r="M451" s="37"/>
      <c r="N451" s="37"/>
      <c r="O451" s="114"/>
      <c r="P451" s="34"/>
      <c r="Q451" s="34"/>
      <c r="R451" s="34"/>
      <c r="S451" s="34"/>
      <c r="T451" s="34"/>
      <c r="U451" s="114"/>
      <c r="V451" s="114"/>
      <c r="W451" s="34"/>
    </row>
    <row r="452" ht="12.5" spans="1:23">
      <c r="A452" s="74"/>
      <c r="B452" s="37"/>
      <c r="C452" s="37"/>
      <c r="D452" s="37"/>
      <c r="E452" s="34"/>
      <c r="F452" s="37"/>
      <c r="G452" s="37"/>
      <c r="H452" s="37"/>
      <c r="J452" s="37"/>
      <c r="K452" s="114"/>
      <c r="L452" s="114"/>
      <c r="M452" s="37"/>
      <c r="N452" s="37"/>
      <c r="O452" s="114"/>
      <c r="P452" s="34"/>
      <c r="Q452" s="34"/>
      <c r="R452" s="34"/>
      <c r="S452" s="34"/>
      <c r="T452" s="34"/>
      <c r="U452" s="114"/>
      <c r="V452" s="114"/>
      <c r="W452" s="34"/>
    </row>
    <row r="453" ht="12.5" spans="1:23">
      <c r="A453" s="74"/>
      <c r="B453" s="37"/>
      <c r="C453" s="37"/>
      <c r="D453" s="37"/>
      <c r="E453" s="34"/>
      <c r="F453" s="37"/>
      <c r="G453" s="37"/>
      <c r="H453" s="37"/>
      <c r="J453" s="37"/>
      <c r="K453" s="114"/>
      <c r="L453" s="114"/>
      <c r="M453" s="37"/>
      <c r="N453" s="37"/>
      <c r="O453" s="114"/>
      <c r="P453" s="34"/>
      <c r="Q453" s="34"/>
      <c r="R453" s="34"/>
      <c r="S453" s="34"/>
      <c r="T453" s="34"/>
      <c r="U453" s="114"/>
      <c r="V453" s="114"/>
      <c r="W453" s="34"/>
    </row>
    <row r="454" ht="12.5" spans="1:23">
      <c r="A454" s="74"/>
      <c r="B454" s="37"/>
      <c r="C454" s="37"/>
      <c r="D454" s="37"/>
      <c r="E454" s="34"/>
      <c r="F454" s="37"/>
      <c r="G454" s="37"/>
      <c r="H454" s="37"/>
      <c r="J454" s="37"/>
      <c r="K454" s="114"/>
      <c r="L454" s="114"/>
      <c r="M454" s="37"/>
      <c r="N454" s="37"/>
      <c r="O454" s="114"/>
      <c r="P454" s="34"/>
      <c r="Q454" s="34"/>
      <c r="R454" s="34"/>
      <c r="S454" s="34"/>
      <c r="T454" s="34"/>
      <c r="U454" s="114"/>
      <c r="V454" s="114"/>
      <c r="W454" s="34"/>
    </row>
    <row r="455" ht="12.5" spans="1:23">
      <c r="A455" s="74"/>
      <c r="B455" s="37"/>
      <c r="C455" s="37"/>
      <c r="D455" s="37"/>
      <c r="E455" s="34"/>
      <c r="F455" s="37"/>
      <c r="G455" s="37"/>
      <c r="H455" s="37"/>
      <c r="J455" s="37"/>
      <c r="K455" s="114"/>
      <c r="L455" s="114"/>
      <c r="M455" s="37"/>
      <c r="N455" s="37"/>
      <c r="O455" s="114"/>
      <c r="P455" s="34"/>
      <c r="Q455" s="34"/>
      <c r="R455" s="34"/>
      <c r="S455" s="34"/>
      <c r="T455" s="34"/>
      <c r="U455" s="114"/>
      <c r="V455" s="114"/>
      <c r="W455" s="34"/>
    </row>
    <row r="456" ht="12.5" spans="1:23">
      <c r="A456" s="74"/>
      <c r="B456" s="37"/>
      <c r="C456" s="37"/>
      <c r="D456" s="37"/>
      <c r="E456" s="34"/>
      <c r="F456" s="37"/>
      <c r="G456" s="37"/>
      <c r="H456" s="37"/>
      <c r="J456" s="37"/>
      <c r="K456" s="114"/>
      <c r="L456" s="114"/>
      <c r="M456" s="37"/>
      <c r="N456" s="37"/>
      <c r="O456" s="114"/>
      <c r="P456" s="34"/>
      <c r="Q456" s="34"/>
      <c r="R456" s="34"/>
      <c r="S456" s="34"/>
      <c r="T456" s="34"/>
      <c r="U456" s="114"/>
      <c r="V456" s="114"/>
      <c r="W456" s="34"/>
    </row>
    <row r="457" ht="12.5" spans="1:23">
      <c r="A457" s="74"/>
      <c r="B457" s="37"/>
      <c r="C457" s="37"/>
      <c r="D457" s="37"/>
      <c r="E457" s="34"/>
      <c r="F457" s="37"/>
      <c r="G457" s="37"/>
      <c r="H457" s="37"/>
      <c r="J457" s="37"/>
      <c r="K457" s="114"/>
      <c r="L457" s="114"/>
      <c r="M457" s="37"/>
      <c r="N457" s="37"/>
      <c r="O457" s="114"/>
      <c r="P457" s="34"/>
      <c r="Q457" s="34"/>
      <c r="R457" s="34"/>
      <c r="S457" s="34"/>
      <c r="T457" s="34"/>
      <c r="U457" s="114"/>
      <c r="V457" s="114"/>
      <c r="W457" s="34"/>
    </row>
    <row r="458" ht="12.5" spans="1:23">
      <c r="A458" s="74"/>
      <c r="B458" s="37"/>
      <c r="C458" s="37"/>
      <c r="D458" s="37"/>
      <c r="E458" s="34"/>
      <c r="F458" s="37"/>
      <c r="G458" s="37"/>
      <c r="H458" s="37"/>
      <c r="J458" s="37"/>
      <c r="K458" s="114"/>
      <c r="L458" s="114"/>
      <c r="M458" s="37"/>
      <c r="N458" s="37"/>
      <c r="O458" s="114"/>
      <c r="P458" s="34"/>
      <c r="Q458" s="34"/>
      <c r="R458" s="34"/>
      <c r="S458" s="34"/>
      <c r="T458" s="34"/>
      <c r="U458" s="114"/>
      <c r="V458" s="114"/>
      <c r="W458" s="34"/>
    </row>
    <row r="459" ht="12.5" spans="1:23">
      <c r="A459" s="74"/>
      <c r="B459" s="37"/>
      <c r="C459" s="37"/>
      <c r="D459" s="37"/>
      <c r="E459" s="34"/>
      <c r="F459" s="37"/>
      <c r="G459" s="37"/>
      <c r="H459" s="37"/>
      <c r="J459" s="37"/>
      <c r="K459" s="114"/>
      <c r="L459" s="114"/>
      <c r="M459" s="37"/>
      <c r="N459" s="37"/>
      <c r="O459" s="114"/>
      <c r="P459" s="34"/>
      <c r="Q459" s="34"/>
      <c r="R459" s="34"/>
      <c r="S459" s="34"/>
      <c r="T459" s="34"/>
      <c r="U459" s="114"/>
      <c r="V459" s="114"/>
      <c r="W459" s="34"/>
    </row>
    <row r="460" ht="12.5" spans="1:23">
      <c r="A460" s="74"/>
      <c r="B460" s="37"/>
      <c r="C460" s="37"/>
      <c r="D460" s="37"/>
      <c r="E460" s="34"/>
      <c r="F460" s="37"/>
      <c r="G460" s="37"/>
      <c r="H460" s="37"/>
      <c r="J460" s="37"/>
      <c r="K460" s="114"/>
      <c r="L460" s="114"/>
      <c r="M460" s="37"/>
      <c r="N460" s="37"/>
      <c r="O460" s="114"/>
      <c r="P460" s="34"/>
      <c r="Q460" s="34"/>
      <c r="R460" s="34"/>
      <c r="S460" s="34"/>
      <c r="T460" s="34"/>
      <c r="U460" s="114"/>
      <c r="V460" s="114"/>
      <c r="W460" s="34"/>
    </row>
    <row r="461" ht="12.5" spans="1:23">
      <c r="A461" s="74"/>
      <c r="B461" s="37"/>
      <c r="C461" s="37"/>
      <c r="D461" s="37"/>
      <c r="E461" s="34"/>
      <c r="F461" s="37"/>
      <c r="G461" s="37"/>
      <c r="H461" s="37"/>
      <c r="J461" s="37"/>
      <c r="K461" s="114"/>
      <c r="L461" s="114"/>
      <c r="M461" s="37"/>
      <c r="N461" s="37"/>
      <c r="O461" s="114"/>
      <c r="P461" s="34"/>
      <c r="Q461" s="34"/>
      <c r="R461" s="34"/>
      <c r="S461" s="34"/>
      <c r="T461" s="34"/>
      <c r="U461" s="114"/>
      <c r="V461" s="114"/>
      <c r="W461" s="34"/>
    </row>
    <row r="462" ht="12.5" spans="1:23">
      <c r="A462" s="74"/>
      <c r="B462" s="37"/>
      <c r="C462" s="37"/>
      <c r="D462" s="37"/>
      <c r="E462" s="34"/>
      <c r="F462" s="37"/>
      <c r="G462" s="37"/>
      <c r="H462" s="37"/>
      <c r="J462" s="37"/>
      <c r="K462" s="114"/>
      <c r="L462" s="114"/>
      <c r="M462" s="37"/>
      <c r="N462" s="37"/>
      <c r="O462" s="114"/>
      <c r="P462" s="34"/>
      <c r="Q462" s="34"/>
      <c r="R462" s="34"/>
      <c r="S462" s="34"/>
      <c r="T462" s="34"/>
      <c r="U462" s="114"/>
      <c r="V462" s="114"/>
      <c r="W462" s="34"/>
    </row>
    <row r="463" ht="12.5" spans="1:23">
      <c r="A463" s="74"/>
      <c r="B463" s="37"/>
      <c r="C463" s="37"/>
      <c r="D463" s="37"/>
      <c r="E463" s="34"/>
      <c r="F463" s="37"/>
      <c r="G463" s="37"/>
      <c r="H463" s="37"/>
      <c r="J463" s="37"/>
      <c r="K463" s="114"/>
      <c r="L463" s="114"/>
      <c r="M463" s="37"/>
      <c r="N463" s="37"/>
      <c r="O463" s="114"/>
      <c r="P463" s="34"/>
      <c r="Q463" s="34"/>
      <c r="R463" s="34"/>
      <c r="S463" s="34"/>
      <c r="T463" s="34"/>
      <c r="U463" s="114"/>
      <c r="V463" s="114"/>
      <c r="W463" s="34"/>
    </row>
    <row r="464" ht="12.5" spans="1:23">
      <c r="A464" s="74"/>
      <c r="B464" s="37"/>
      <c r="C464" s="37"/>
      <c r="D464" s="37"/>
      <c r="E464" s="34"/>
      <c r="F464" s="37"/>
      <c r="G464" s="37"/>
      <c r="H464" s="37"/>
      <c r="J464" s="37"/>
      <c r="K464" s="114"/>
      <c r="L464" s="114"/>
      <c r="M464" s="37"/>
      <c r="N464" s="37"/>
      <c r="O464" s="114"/>
      <c r="P464" s="34"/>
      <c r="Q464" s="34"/>
      <c r="R464" s="34"/>
      <c r="S464" s="34"/>
      <c r="T464" s="34"/>
      <c r="U464" s="114"/>
      <c r="V464" s="114"/>
      <c r="W464" s="34"/>
    </row>
    <row r="465" ht="12.5" spans="1:23">
      <c r="A465" s="74"/>
      <c r="B465" s="37"/>
      <c r="C465" s="37"/>
      <c r="D465" s="37"/>
      <c r="E465" s="34"/>
      <c r="F465" s="37"/>
      <c r="G465" s="37"/>
      <c r="H465" s="37"/>
      <c r="J465" s="37"/>
      <c r="K465" s="114"/>
      <c r="L465" s="114"/>
      <c r="M465" s="37"/>
      <c r="N465" s="37"/>
      <c r="O465" s="114"/>
      <c r="P465" s="34"/>
      <c r="Q465" s="34"/>
      <c r="R465" s="34"/>
      <c r="S465" s="34"/>
      <c r="T465" s="34"/>
      <c r="U465" s="114"/>
      <c r="V465" s="114"/>
      <c r="W465" s="34"/>
    </row>
    <row r="466" ht="12.5" spans="1:23">
      <c r="A466" s="74"/>
      <c r="B466" s="37"/>
      <c r="C466" s="37"/>
      <c r="D466" s="37"/>
      <c r="E466" s="34"/>
      <c r="F466" s="37"/>
      <c r="G466" s="37"/>
      <c r="H466" s="37"/>
      <c r="J466" s="37"/>
      <c r="K466" s="114"/>
      <c r="L466" s="114"/>
      <c r="M466" s="37"/>
      <c r="N466" s="37"/>
      <c r="O466" s="114"/>
      <c r="P466" s="34"/>
      <c r="Q466" s="34"/>
      <c r="R466" s="34"/>
      <c r="S466" s="34"/>
      <c r="T466" s="34"/>
      <c r="U466" s="114"/>
      <c r="V466" s="114"/>
      <c r="W466" s="34"/>
    </row>
    <row r="467" ht="12.5" spans="1:23">
      <c r="A467" s="74"/>
      <c r="B467" s="37"/>
      <c r="C467" s="37"/>
      <c r="D467" s="37"/>
      <c r="E467" s="34"/>
      <c r="F467" s="37"/>
      <c r="G467" s="37"/>
      <c r="H467" s="37"/>
      <c r="J467" s="37"/>
      <c r="K467" s="114"/>
      <c r="L467" s="114"/>
      <c r="M467" s="37"/>
      <c r="N467" s="37"/>
      <c r="O467" s="114"/>
      <c r="P467" s="34"/>
      <c r="Q467" s="34"/>
      <c r="R467" s="34"/>
      <c r="S467" s="34"/>
      <c r="T467" s="34"/>
      <c r="U467" s="114"/>
      <c r="V467" s="114"/>
      <c r="W467" s="34"/>
    </row>
    <row r="468" ht="12.5" spans="1:23">
      <c r="A468" s="74"/>
      <c r="B468" s="37"/>
      <c r="C468" s="37"/>
      <c r="D468" s="37"/>
      <c r="E468" s="34"/>
      <c r="F468" s="37"/>
      <c r="G468" s="37"/>
      <c r="H468" s="37"/>
      <c r="J468" s="37"/>
      <c r="K468" s="114"/>
      <c r="L468" s="114"/>
      <c r="M468" s="37"/>
      <c r="N468" s="37"/>
      <c r="O468" s="114"/>
      <c r="P468" s="34"/>
      <c r="Q468" s="34"/>
      <c r="R468" s="34"/>
      <c r="S468" s="34"/>
      <c r="T468" s="34"/>
      <c r="U468" s="114"/>
      <c r="V468" s="114"/>
      <c r="W468" s="34"/>
    </row>
    <row r="469" ht="12.5" spans="1:23">
      <c r="A469" s="74"/>
      <c r="B469" s="37"/>
      <c r="C469" s="37"/>
      <c r="D469" s="37"/>
      <c r="E469" s="34"/>
      <c r="F469" s="37"/>
      <c r="G469" s="37"/>
      <c r="H469" s="37"/>
      <c r="J469" s="37"/>
      <c r="K469" s="114"/>
      <c r="L469" s="114"/>
      <c r="M469" s="37"/>
      <c r="N469" s="37"/>
      <c r="O469" s="114"/>
      <c r="P469" s="34"/>
      <c r="Q469" s="34"/>
      <c r="R469" s="34"/>
      <c r="S469" s="34"/>
      <c r="T469" s="34"/>
      <c r="U469" s="114"/>
      <c r="V469" s="114"/>
      <c r="W469" s="34"/>
    </row>
    <row r="470" ht="12.5" spans="1:23">
      <c r="A470" s="74"/>
      <c r="B470" s="37"/>
      <c r="C470" s="37"/>
      <c r="D470" s="37"/>
      <c r="E470" s="34"/>
      <c r="F470" s="37"/>
      <c r="G470" s="37"/>
      <c r="H470" s="37"/>
      <c r="J470" s="37"/>
      <c r="K470" s="114"/>
      <c r="L470" s="114"/>
      <c r="M470" s="37"/>
      <c r="N470" s="37"/>
      <c r="O470" s="114"/>
      <c r="P470" s="34"/>
      <c r="Q470" s="34"/>
      <c r="R470" s="34"/>
      <c r="S470" s="34"/>
      <c r="T470" s="34"/>
      <c r="U470" s="114"/>
      <c r="V470" s="114"/>
      <c r="W470" s="34"/>
    </row>
    <row r="471" ht="12.5" spans="1:23">
      <c r="A471" s="74"/>
      <c r="B471" s="37"/>
      <c r="C471" s="37"/>
      <c r="D471" s="37"/>
      <c r="E471" s="34"/>
      <c r="F471" s="37"/>
      <c r="G471" s="37"/>
      <c r="H471" s="37"/>
      <c r="J471" s="37"/>
      <c r="K471" s="114"/>
      <c r="L471" s="114"/>
      <c r="M471" s="37"/>
      <c r="N471" s="37"/>
      <c r="O471" s="114"/>
      <c r="P471" s="34"/>
      <c r="Q471" s="34"/>
      <c r="R471" s="34"/>
      <c r="S471" s="34"/>
      <c r="T471" s="34"/>
      <c r="U471" s="114"/>
      <c r="V471" s="114"/>
      <c r="W471" s="34"/>
    </row>
    <row r="472" ht="12.5" spans="1:23">
      <c r="A472" s="74"/>
      <c r="B472" s="37"/>
      <c r="C472" s="37"/>
      <c r="D472" s="37"/>
      <c r="E472" s="34"/>
      <c r="F472" s="37"/>
      <c r="G472" s="37"/>
      <c r="H472" s="37"/>
      <c r="J472" s="37"/>
      <c r="K472" s="114"/>
      <c r="L472" s="114"/>
      <c r="M472" s="37"/>
      <c r="N472" s="37"/>
      <c r="O472" s="114"/>
      <c r="P472" s="34"/>
      <c r="Q472" s="34"/>
      <c r="R472" s="34"/>
      <c r="S472" s="34"/>
      <c r="T472" s="34"/>
      <c r="U472" s="114"/>
      <c r="V472" s="114"/>
      <c r="W472" s="34"/>
    </row>
    <row r="473" ht="12.5" spans="1:23">
      <c r="A473" s="74"/>
      <c r="B473" s="37"/>
      <c r="C473" s="37"/>
      <c r="D473" s="37"/>
      <c r="E473" s="34"/>
      <c r="F473" s="37"/>
      <c r="G473" s="37"/>
      <c r="H473" s="37"/>
      <c r="J473" s="37"/>
      <c r="K473" s="114"/>
      <c r="L473" s="114"/>
      <c r="M473" s="37"/>
      <c r="N473" s="37"/>
      <c r="O473" s="114"/>
      <c r="P473" s="34"/>
      <c r="Q473" s="34"/>
      <c r="R473" s="34"/>
      <c r="S473" s="34"/>
      <c r="T473" s="34"/>
      <c r="U473" s="114"/>
      <c r="V473" s="114"/>
      <c r="W473" s="34"/>
    </row>
    <row r="474" ht="12.5" spans="1:23">
      <c r="A474" s="74"/>
      <c r="B474" s="37"/>
      <c r="C474" s="37"/>
      <c r="D474" s="37"/>
      <c r="E474" s="34"/>
      <c r="F474" s="37"/>
      <c r="G474" s="37"/>
      <c r="H474" s="37"/>
      <c r="J474" s="37"/>
      <c r="K474" s="114"/>
      <c r="L474" s="114"/>
      <c r="M474" s="37"/>
      <c r="N474" s="37"/>
      <c r="O474" s="114"/>
      <c r="P474" s="34"/>
      <c r="Q474" s="34"/>
      <c r="R474" s="34"/>
      <c r="S474" s="34"/>
      <c r="T474" s="34"/>
      <c r="U474" s="114"/>
      <c r="V474" s="114"/>
      <c r="W474" s="34"/>
    </row>
    <row r="475" ht="12.5" spans="1:23">
      <c r="A475" s="74"/>
      <c r="B475" s="37"/>
      <c r="C475" s="37"/>
      <c r="D475" s="37"/>
      <c r="E475" s="34"/>
      <c r="F475" s="37"/>
      <c r="G475" s="37"/>
      <c r="H475" s="37"/>
      <c r="J475" s="37"/>
      <c r="K475" s="114"/>
      <c r="L475" s="114"/>
      <c r="M475" s="37"/>
      <c r="N475" s="37"/>
      <c r="O475" s="114"/>
      <c r="P475" s="34"/>
      <c r="Q475" s="34"/>
      <c r="R475" s="34"/>
      <c r="S475" s="34"/>
      <c r="T475" s="34"/>
      <c r="U475" s="114"/>
      <c r="V475" s="114"/>
      <c r="W475" s="34"/>
    </row>
    <row r="476" ht="12.5" spans="1:23">
      <c r="A476" s="74"/>
      <c r="B476" s="37"/>
      <c r="C476" s="37"/>
      <c r="D476" s="37"/>
      <c r="E476" s="34"/>
      <c r="F476" s="37"/>
      <c r="G476" s="37"/>
      <c r="H476" s="37"/>
      <c r="J476" s="37"/>
      <c r="K476" s="114"/>
      <c r="L476" s="114"/>
      <c r="M476" s="37"/>
      <c r="N476" s="37"/>
      <c r="O476" s="114"/>
      <c r="P476" s="34"/>
      <c r="Q476" s="34"/>
      <c r="R476" s="34"/>
      <c r="S476" s="34"/>
      <c r="T476" s="34"/>
      <c r="U476" s="114"/>
      <c r="V476" s="114"/>
      <c r="W476" s="34"/>
    </row>
    <row r="477" ht="12.5" spans="1:23">
      <c r="A477" s="74"/>
      <c r="B477" s="37"/>
      <c r="C477" s="37"/>
      <c r="D477" s="37"/>
      <c r="E477" s="34"/>
      <c r="F477" s="37"/>
      <c r="G477" s="37"/>
      <c r="H477" s="37"/>
      <c r="J477" s="37"/>
      <c r="K477" s="114"/>
      <c r="L477" s="114"/>
      <c r="M477" s="37"/>
      <c r="N477" s="37"/>
      <c r="O477" s="114"/>
      <c r="P477" s="34"/>
      <c r="Q477" s="34"/>
      <c r="R477" s="34"/>
      <c r="S477" s="34"/>
      <c r="T477" s="34"/>
      <c r="U477" s="114"/>
      <c r="V477" s="114"/>
      <c r="W477" s="34"/>
    </row>
    <row r="478" ht="12.5" spans="1:23">
      <c r="A478" s="74"/>
      <c r="B478" s="37"/>
      <c r="C478" s="37"/>
      <c r="D478" s="37"/>
      <c r="E478" s="34"/>
      <c r="F478" s="37"/>
      <c r="G478" s="37"/>
      <c r="H478" s="37"/>
      <c r="J478" s="37"/>
      <c r="K478" s="114"/>
      <c r="L478" s="114"/>
      <c r="M478" s="37"/>
      <c r="N478" s="37"/>
      <c r="O478" s="114"/>
      <c r="P478" s="34"/>
      <c r="Q478" s="34"/>
      <c r="R478" s="34"/>
      <c r="S478" s="34"/>
      <c r="T478" s="34"/>
      <c r="U478" s="114"/>
      <c r="V478" s="114"/>
      <c r="W478" s="34"/>
    </row>
    <row r="479" ht="12.5" spans="1:23">
      <c r="A479" s="74"/>
      <c r="B479" s="37"/>
      <c r="C479" s="37"/>
      <c r="D479" s="37"/>
      <c r="E479" s="34"/>
      <c r="F479" s="37"/>
      <c r="G479" s="37"/>
      <c r="H479" s="37"/>
      <c r="J479" s="37"/>
      <c r="K479" s="114"/>
      <c r="L479" s="114"/>
      <c r="M479" s="37"/>
      <c r="N479" s="37"/>
      <c r="O479" s="114"/>
      <c r="P479" s="34"/>
      <c r="Q479" s="34"/>
      <c r="R479" s="34"/>
      <c r="S479" s="34"/>
      <c r="T479" s="34"/>
      <c r="U479" s="114"/>
      <c r="V479" s="114"/>
      <c r="W479" s="34"/>
    </row>
    <row r="480" ht="12.5" spans="1:23">
      <c r="A480" s="74"/>
      <c r="B480" s="37"/>
      <c r="C480" s="37"/>
      <c r="D480" s="37"/>
      <c r="E480" s="34"/>
      <c r="F480" s="37"/>
      <c r="G480" s="37"/>
      <c r="H480" s="37"/>
      <c r="J480" s="37"/>
      <c r="K480" s="114"/>
      <c r="L480" s="114"/>
      <c r="M480" s="37"/>
      <c r="N480" s="37"/>
      <c r="O480" s="114"/>
      <c r="P480" s="34"/>
      <c r="Q480" s="34"/>
      <c r="R480" s="34"/>
      <c r="S480" s="34"/>
      <c r="T480" s="34"/>
      <c r="U480" s="114"/>
      <c r="V480" s="114"/>
      <c r="W480" s="34"/>
    </row>
    <row r="481" ht="12.5" spans="1:23">
      <c r="A481" s="74"/>
      <c r="B481" s="37"/>
      <c r="C481" s="37"/>
      <c r="D481" s="37"/>
      <c r="E481" s="34"/>
      <c r="F481" s="37"/>
      <c r="G481" s="37"/>
      <c r="H481" s="37"/>
      <c r="J481" s="37"/>
      <c r="K481" s="114"/>
      <c r="L481" s="114"/>
      <c r="M481" s="37"/>
      <c r="N481" s="37"/>
      <c r="O481" s="114"/>
      <c r="P481" s="34"/>
      <c r="Q481" s="34"/>
      <c r="R481" s="34"/>
      <c r="S481" s="34"/>
      <c r="T481" s="34"/>
      <c r="U481" s="114"/>
      <c r="V481" s="114"/>
      <c r="W481" s="34"/>
    </row>
    <row r="482" ht="12.5" spans="1:23">
      <c r="A482" s="74"/>
      <c r="B482" s="37"/>
      <c r="C482" s="37"/>
      <c r="D482" s="37"/>
      <c r="E482" s="34"/>
      <c r="F482" s="37"/>
      <c r="G482" s="37"/>
      <c r="H482" s="37"/>
      <c r="J482" s="37"/>
      <c r="K482" s="114"/>
      <c r="L482" s="114"/>
      <c r="M482" s="37"/>
      <c r="N482" s="37"/>
      <c r="O482" s="114"/>
      <c r="P482" s="34"/>
      <c r="Q482" s="34"/>
      <c r="R482" s="34"/>
      <c r="S482" s="34"/>
      <c r="T482" s="34"/>
      <c r="U482" s="114"/>
      <c r="V482" s="114"/>
      <c r="W482" s="34"/>
    </row>
    <row r="483" ht="12.5" spans="1:23">
      <c r="A483" s="74"/>
      <c r="B483" s="37"/>
      <c r="C483" s="37"/>
      <c r="D483" s="37"/>
      <c r="E483" s="34"/>
      <c r="F483" s="37"/>
      <c r="G483" s="37"/>
      <c r="H483" s="37"/>
      <c r="J483" s="37"/>
      <c r="K483" s="114"/>
      <c r="L483" s="114"/>
      <c r="M483" s="37"/>
      <c r="N483" s="37"/>
      <c r="O483" s="114"/>
      <c r="P483" s="34"/>
      <c r="Q483" s="34"/>
      <c r="R483" s="34"/>
      <c r="S483" s="34"/>
      <c r="T483" s="34"/>
      <c r="U483" s="114"/>
      <c r="V483" s="114"/>
      <c r="W483" s="34"/>
    </row>
    <row r="484" ht="12.5" spans="1:23">
      <c r="A484" s="74"/>
      <c r="B484" s="37"/>
      <c r="C484" s="37"/>
      <c r="D484" s="37"/>
      <c r="E484" s="34"/>
      <c r="F484" s="37"/>
      <c r="G484" s="37"/>
      <c r="H484" s="37"/>
      <c r="J484" s="37"/>
      <c r="K484" s="114"/>
      <c r="L484" s="114"/>
      <c r="M484" s="37"/>
      <c r="N484" s="37"/>
      <c r="O484" s="114"/>
      <c r="P484" s="34"/>
      <c r="Q484" s="34"/>
      <c r="R484" s="34"/>
      <c r="S484" s="34"/>
      <c r="T484" s="34"/>
      <c r="U484" s="114"/>
      <c r="V484" s="114"/>
      <c r="W484" s="34"/>
    </row>
    <row r="485" ht="12.5" spans="1:23">
      <c r="A485" s="74"/>
      <c r="B485" s="37"/>
      <c r="C485" s="37"/>
      <c r="D485" s="37"/>
      <c r="E485" s="34"/>
      <c r="F485" s="37"/>
      <c r="G485" s="37"/>
      <c r="H485" s="37"/>
      <c r="J485" s="37"/>
      <c r="K485" s="114"/>
      <c r="L485" s="114"/>
      <c r="M485" s="37"/>
      <c r="N485" s="37"/>
      <c r="O485" s="114"/>
      <c r="P485" s="34"/>
      <c r="Q485" s="34"/>
      <c r="R485" s="34"/>
      <c r="S485" s="34"/>
      <c r="T485" s="34"/>
      <c r="U485" s="114"/>
      <c r="V485" s="114"/>
      <c r="W485" s="34"/>
    </row>
    <row r="486" ht="12.5" spans="1:23">
      <c r="A486" s="74"/>
      <c r="B486" s="37"/>
      <c r="C486" s="37"/>
      <c r="D486" s="37"/>
      <c r="E486" s="34"/>
      <c r="F486" s="37"/>
      <c r="G486" s="37"/>
      <c r="H486" s="37"/>
      <c r="J486" s="37"/>
      <c r="K486" s="114"/>
      <c r="L486" s="114"/>
      <c r="M486" s="37"/>
      <c r="N486" s="37"/>
      <c r="O486" s="114"/>
      <c r="P486" s="34"/>
      <c r="Q486" s="34"/>
      <c r="R486" s="34"/>
      <c r="S486" s="34"/>
      <c r="T486" s="34"/>
      <c r="U486" s="114"/>
      <c r="V486" s="114"/>
      <c r="W486" s="34"/>
    </row>
    <row r="487" ht="12.5" spans="1:23">
      <c r="A487" s="74"/>
      <c r="B487" s="37"/>
      <c r="C487" s="37"/>
      <c r="D487" s="37"/>
      <c r="E487" s="34"/>
      <c r="F487" s="37"/>
      <c r="G487" s="37"/>
      <c r="H487" s="37"/>
      <c r="J487" s="37"/>
      <c r="K487" s="114"/>
      <c r="L487" s="114"/>
      <c r="M487" s="37"/>
      <c r="N487" s="37"/>
      <c r="O487" s="114"/>
      <c r="P487" s="34"/>
      <c r="Q487" s="34"/>
      <c r="R487" s="34"/>
      <c r="S487" s="34"/>
      <c r="T487" s="34"/>
      <c r="U487" s="114"/>
      <c r="V487" s="114"/>
      <c r="W487" s="34"/>
    </row>
    <row r="488" ht="12.5" spans="1:23">
      <c r="A488" s="74"/>
      <c r="B488" s="37"/>
      <c r="C488" s="37"/>
      <c r="D488" s="37"/>
      <c r="E488" s="34"/>
      <c r="F488" s="37"/>
      <c r="G488" s="37"/>
      <c r="H488" s="37"/>
      <c r="J488" s="37"/>
      <c r="K488" s="114"/>
      <c r="L488" s="114"/>
      <c r="M488" s="37"/>
      <c r="N488" s="37"/>
      <c r="O488" s="114"/>
      <c r="P488" s="34"/>
      <c r="Q488" s="34"/>
      <c r="R488" s="34"/>
      <c r="S488" s="34"/>
      <c r="T488" s="34"/>
      <c r="U488" s="114"/>
      <c r="V488" s="114"/>
      <c r="W488" s="34"/>
    </row>
    <row r="489" ht="12.5" spans="1:23">
      <c r="A489" s="74"/>
      <c r="B489" s="37"/>
      <c r="C489" s="37"/>
      <c r="D489" s="37"/>
      <c r="E489" s="34"/>
      <c r="F489" s="37"/>
      <c r="G489" s="37"/>
      <c r="H489" s="37"/>
      <c r="J489" s="37"/>
      <c r="K489" s="114"/>
      <c r="L489" s="114"/>
      <c r="M489" s="37"/>
      <c r="N489" s="37"/>
      <c r="O489" s="114"/>
      <c r="P489" s="34"/>
      <c r="Q489" s="34"/>
      <c r="R489" s="34"/>
      <c r="S489" s="34"/>
      <c r="T489" s="34"/>
      <c r="U489" s="114"/>
      <c r="V489" s="114"/>
      <c r="W489" s="34"/>
    </row>
    <row r="490" ht="12.5" spans="1:23">
      <c r="A490" s="74"/>
      <c r="B490" s="37"/>
      <c r="C490" s="37"/>
      <c r="D490" s="37"/>
      <c r="E490" s="34"/>
      <c r="F490" s="37"/>
      <c r="G490" s="37"/>
      <c r="H490" s="37"/>
      <c r="J490" s="37"/>
      <c r="K490" s="114"/>
      <c r="L490" s="114"/>
      <c r="M490" s="37"/>
      <c r="N490" s="37"/>
      <c r="O490" s="114"/>
      <c r="P490" s="34"/>
      <c r="Q490" s="34"/>
      <c r="R490" s="34"/>
      <c r="S490" s="34"/>
      <c r="T490" s="34"/>
      <c r="U490" s="114"/>
      <c r="V490" s="114"/>
      <c r="W490" s="34"/>
    </row>
    <row r="491" ht="12.5" spans="1:23">
      <c r="A491" s="74"/>
      <c r="B491" s="37"/>
      <c r="C491" s="37"/>
      <c r="D491" s="37"/>
      <c r="E491" s="34"/>
      <c r="F491" s="37"/>
      <c r="G491" s="37"/>
      <c r="H491" s="37"/>
      <c r="J491" s="37"/>
      <c r="K491" s="114"/>
      <c r="L491" s="114"/>
      <c r="M491" s="37"/>
      <c r="N491" s="37"/>
      <c r="O491" s="114"/>
      <c r="P491" s="34"/>
      <c r="Q491" s="34"/>
      <c r="R491" s="34"/>
      <c r="S491" s="34"/>
      <c r="T491" s="34"/>
      <c r="U491" s="114"/>
      <c r="V491" s="114"/>
      <c r="W491" s="34"/>
    </row>
    <row r="492" ht="12.5" spans="1:23">
      <c r="A492" s="74"/>
      <c r="B492" s="37"/>
      <c r="C492" s="37"/>
      <c r="D492" s="37"/>
      <c r="E492" s="34"/>
      <c r="F492" s="37"/>
      <c r="G492" s="37"/>
      <c r="H492" s="37"/>
      <c r="J492" s="37"/>
      <c r="K492" s="114"/>
      <c r="L492" s="114"/>
      <c r="M492" s="37"/>
      <c r="N492" s="37"/>
      <c r="O492" s="114"/>
      <c r="P492" s="34"/>
      <c r="Q492" s="34"/>
      <c r="R492" s="34"/>
      <c r="S492" s="34"/>
      <c r="T492" s="34"/>
      <c r="U492" s="114"/>
      <c r="V492" s="114"/>
      <c r="W492" s="34"/>
    </row>
    <row r="493" ht="12.5" spans="1:23">
      <c r="A493" s="74"/>
      <c r="B493" s="37"/>
      <c r="C493" s="37"/>
      <c r="D493" s="37"/>
      <c r="E493" s="34"/>
      <c r="F493" s="37"/>
      <c r="G493" s="37"/>
      <c r="H493" s="37"/>
      <c r="J493" s="37"/>
      <c r="K493" s="114"/>
      <c r="L493" s="114"/>
      <c r="M493" s="37"/>
      <c r="N493" s="37"/>
      <c r="O493" s="114"/>
      <c r="P493" s="34"/>
      <c r="Q493" s="34"/>
      <c r="R493" s="34"/>
      <c r="S493" s="34"/>
      <c r="T493" s="34"/>
      <c r="U493" s="114"/>
      <c r="V493" s="114"/>
      <c r="W493" s="34"/>
    </row>
    <row r="494" ht="12.5" spans="1:23">
      <c r="A494" s="74"/>
      <c r="B494" s="37"/>
      <c r="C494" s="37"/>
      <c r="D494" s="37"/>
      <c r="E494" s="34"/>
      <c r="F494" s="37"/>
      <c r="G494" s="37"/>
      <c r="H494" s="37"/>
      <c r="J494" s="37"/>
      <c r="K494" s="114"/>
      <c r="L494" s="114"/>
      <c r="M494" s="37"/>
      <c r="N494" s="37"/>
      <c r="O494" s="114"/>
      <c r="P494" s="34"/>
      <c r="Q494" s="34"/>
      <c r="R494" s="34"/>
      <c r="S494" s="34"/>
      <c r="T494" s="34"/>
      <c r="U494" s="114"/>
      <c r="V494" s="114"/>
      <c r="W494" s="34"/>
    </row>
    <row r="495" ht="12.5" spans="1:23">
      <c r="A495" s="74"/>
      <c r="B495" s="37"/>
      <c r="C495" s="37"/>
      <c r="D495" s="37"/>
      <c r="E495" s="34"/>
      <c r="F495" s="37"/>
      <c r="G495" s="37"/>
      <c r="H495" s="37"/>
      <c r="J495" s="37"/>
      <c r="K495" s="114"/>
      <c r="L495" s="114"/>
      <c r="M495" s="37"/>
      <c r="N495" s="37"/>
      <c r="O495" s="114"/>
      <c r="P495" s="34"/>
      <c r="Q495" s="34"/>
      <c r="R495" s="34"/>
      <c r="S495" s="34"/>
      <c r="T495" s="34"/>
      <c r="U495" s="114"/>
      <c r="V495" s="114"/>
      <c r="W495" s="34"/>
    </row>
    <row r="496" ht="12.5" spans="1:23">
      <c r="A496" s="74"/>
      <c r="B496" s="37"/>
      <c r="C496" s="37"/>
      <c r="D496" s="37"/>
      <c r="E496" s="34"/>
      <c r="F496" s="37"/>
      <c r="G496" s="37"/>
      <c r="H496" s="37"/>
      <c r="J496" s="37"/>
      <c r="K496" s="114"/>
      <c r="L496" s="114"/>
      <c r="M496" s="37"/>
      <c r="N496" s="37"/>
      <c r="O496" s="114"/>
      <c r="P496" s="34"/>
      <c r="Q496" s="34"/>
      <c r="R496" s="34"/>
      <c r="S496" s="34"/>
      <c r="T496" s="34"/>
      <c r="U496" s="114"/>
      <c r="V496" s="114"/>
      <c r="W496" s="34"/>
    </row>
    <row r="497" ht="12.5" spans="1:23">
      <c r="A497" s="74"/>
      <c r="B497" s="37"/>
      <c r="C497" s="37"/>
      <c r="D497" s="37"/>
      <c r="E497" s="34"/>
      <c r="F497" s="37"/>
      <c r="G497" s="37"/>
      <c r="H497" s="37"/>
      <c r="J497" s="37"/>
      <c r="K497" s="114"/>
      <c r="L497" s="114"/>
      <c r="M497" s="37"/>
      <c r="N497" s="37"/>
      <c r="O497" s="114"/>
      <c r="P497" s="34"/>
      <c r="Q497" s="34"/>
      <c r="R497" s="34"/>
      <c r="S497" s="34"/>
      <c r="T497" s="34"/>
      <c r="U497" s="114"/>
      <c r="V497" s="114"/>
      <c r="W497" s="34"/>
    </row>
    <row r="498" ht="12.5" spans="1:23">
      <c r="A498" s="74"/>
      <c r="B498" s="37"/>
      <c r="C498" s="37"/>
      <c r="D498" s="37"/>
      <c r="E498" s="34"/>
      <c r="F498" s="37"/>
      <c r="G498" s="37"/>
      <c r="H498" s="37"/>
      <c r="J498" s="37"/>
      <c r="K498" s="114"/>
      <c r="L498" s="114"/>
      <c r="M498" s="37"/>
      <c r="N498" s="37"/>
      <c r="O498" s="114"/>
      <c r="P498" s="34"/>
      <c r="Q498" s="34"/>
      <c r="R498" s="34"/>
      <c r="S498" s="34"/>
      <c r="T498" s="34"/>
      <c r="U498" s="114"/>
      <c r="V498" s="114"/>
      <c r="W498" s="34"/>
    </row>
    <row r="499" ht="12.5" spans="1:23">
      <c r="A499" s="74"/>
      <c r="B499" s="37"/>
      <c r="C499" s="37"/>
      <c r="D499" s="37"/>
      <c r="E499" s="34"/>
      <c r="F499" s="37"/>
      <c r="G499" s="37"/>
      <c r="H499" s="37"/>
      <c r="J499" s="37"/>
      <c r="K499" s="114"/>
      <c r="L499" s="114"/>
      <c r="M499" s="37"/>
      <c r="N499" s="37"/>
      <c r="O499" s="114"/>
      <c r="P499" s="34"/>
      <c r="Q499" s="34"/>
      <c r="R499" s="34"/>
      <c r="S499" s="34"/>
      <c r="T499" s="34"/>
      <c r="U499" s="114"/>
      <c r="V499" s="114"/>
      <c r="W499" s="34"/>
    </row>
    <row r="500" ht="12.5" spans="1:23">
      <c r="A500" s="74"/>
      <c r="B500" s="37"/>
      <c r="C500" s="37"/>
      <c r="D500" s="37"/>
      <c r="E500" s="34"/>
      <c r="F500" s="37"/>
      <c r="G500" s="37"/>
      <c r="H500" s="37"/>
      <c r="J500" s="37"/>
      <c r="K500" s="114"/>
      <c r="L500" s="114"/>
      <c r="M500" s="37"/>
      <c r="N500" s="37"/>
      <c r="O500" s="114"/>
      <c r="P500" s="34"/>
      <c r="Q500" s="34"/>
      <c r="R500" s="34"/>
      <c r="S500" s="34"/>
      <c r="T500" s="34"/>
      <c r="U500" s="114"/>
      <c r="V500" s="114"/>
      <c r="W500" s="34"/>
    </row>
    <row r="501" ht="12.5" spans="1:23">
      <c r="A501" s="74"/>
      <c r="B501" s="37"/>
      <c r="C501" s="37"/>
      <c r="D501" s="37"/>
      <c r="E501" s="34"/>
      <c r="F501" s="37"/>
      <c r="G501" s="37"/>
      <c r="H501" s="37"/>
      <c r="J501" s="37"/>
      <c r="K501" s="114"/>
      <c r="L501" s="114"/>
      <c r="M501" s="37"/>
      <c r="N501" s="37"/>
      <c r="O501" s="114"/>
      <c r="P501" s="34"/>
      <c r="Q501" s="34"/>
      <c r="R501" s="34"/>
      <c r="S501" s="34"/>
      <c r="T501" s="34"/>
      <c r="U501" s="114"/>
      <c r="V501" s="114"/>
      <c r="W501" s="34"/>
    </row>
    <row r="502" ht="12.5" spans="1:23">
      <c r="A502" s="74"/>
      <c r="B502" s="37"/>
      <c r="C502" s="37"/>
      <c r="D502" s="37"/>
      <c r="E502" s="34"/>
      <c r="F502" s="37"/>
      <c r="G502" s="37"/>
      <c r="H502" s="37"/>
      <c r="J502" s="37"/>
      <c r="K502" s="114"/>
      <c r="L502" s="114"/>
      <c r="M502" s="37"/>
      <c r="N502" s="37"/>
      <c r="O502" s="114"/>
      <c r="P502" s="34"/>
      <c r="Q502" s="34"/>
      <c r="R502" s="34"/>
      <c r="S502" s="34"/>
      <c r="T502" s="34"/>
      <c r="U502" s="114"/>
      <c r="V502" s="114"/>
      <c r="W502" s="34"/>
    </row>
    <row r="503" ht="12.5" spans="1:23">
      <c r="A503" s="74"/>
      <c r="B503" s="37"/>
      <c r="C503" s="37"/>
      <c r="D503" s="37"/>
      <c r="E503" s="34"/>
      <c r="F503" s="37"/>
      <c r="G503" s="37"/>
      <c r="H503" s="37"/>
      <c r="J503" s="37"/>
      <c r="K503" s="114"/>
      <c r="L503" s="114"/>
      <c r="M503" s="37"/>
      <c r="N503" s="37"/>
      <c r="O503" s="114"/>
      <c r="P503" s="34"/>
      <c r="Q503" s="34"/>
      <c r="R503" s="34"/>
      <c r="S503" s="34"/>
      <c r="T503" s="34"/>
      <c r="U503" s="114"/>
      <c r="V503" s="114"/>
      <c r="W503" s="34"/>
    </row>
    <row r="504" ht="12.5" spans="1:23">
      <c r="A504" s="74"/>
      <c r="B504" s="37"/>
      <c r="C504" s="37"/>
      <c r="D504" s="37"/>
      <c r="E504" s="34"/>
      <c r="F504" s="37"/>
      <c r="G504" s="37"/>
      <c r="H504" s="37"/>
      <c r="J504" s="37"/>
      <c r="K504" s="114"/>
      <c r="L504" s="114"/>
      <c r="M504" s="37"/>
      <c r="N504" s="37"/>
      <c r="O504" s="114"/>
      <c r="P504" s="34"/>
      <c r="Q504" s="34"/>
      <c r="R504" s="34"/>
      <c r="S504" s="34"/>
      <c r="T504" s="34"/>
      <c r="U504" s="114"/>
      <c r="V504" s="114"/>
      <c r="W504" s="34"/>
    </row>
    <row r="505" ht="12.5" spans="1:23">
      <c r="A505" s="74"/>
      <c r="B505" s="37"/>
      <c r="C505" s="37"/>
      <c r="D505" s="37"/>
      <c r="E505" s="34"/>
      <c r="F505" s="37"/>
      <c r="G505" s="37"/>
      <c r="H505" s="37"/>
      <c r="J505" s="37"/>
      <c r="K505" s="114"/>
      <c r="L505" s="114"/>
      <c r="M505" s="37"/>
      <c r="N505" s="37"/>
      <c r="O505" s="114"/>
      <c r="P505" s="34"/>
      <c r="Q505" s="34"/>
      <c r="R505" s="34"/>
      <c r="S505" s="34"/>
      <c r="T505" s="34"/>
      <c r="U505" s="114"/>
      <c r="V505" s="114"/>
      <c r="W505" s="34"/>
    </row>
    <row r="506" ht="12.5" spans="1:23">
      <c r="A506" s="74"/>
      <c r="B506" s="37"/>
      <c r="C506" s="37"/>
      <c r="D506" s="37"/>
      <c r="E506" s="34"/>
      <c r="F506" s="37"/>
      <c r="G506" s="37"/>
      <c r="H506" s="37"/>
      <c r="J506" s="37"/>
      <c r="K506" s="114"/>
      <c r="L506" s="114"/>
      <c r="M506" s="37"/>
      <c r="N506" s="37"/>
      <c r="O506" s="114"/>
      <c r="P506" s="34"/>
      <c r="Q506" s="34"/>
      <c r="R506" s="34"/>
      <c r="S506" s="34"/>
      <c r="T506" s="34"/>
      <c r="U506" s="114"/>
      <c r="V506" s="114"/>
      <c r="W506" s="34"/>
    </row>
    <row r="507" ht="12.5" spans="1:23">
      <c r="A507" s="74"/>
      <c r="B507" s="37"/>
      <c r="C507" s="37"/>
      <c r="D507" s="37"/>
      <c r="E507" s="34"/>
      <c r="F507" s="37"/>
      <c r="G507" s="37"/>
      <c r="H507" s="37"/>
      <c r="J507" s="37"/>
      <c r="K507" s="114"/>
      <c r="L507" s="114"/>
      <c r="M507" s="37"/>
      <c r="N507" s="37"/>
      <c r="O507" s="114"/>
      <c r="P507" s="34"/>
      <c r="Q507" s="34"/>
      <c r="R507" s="34"/>
      <c r="S507" s="34"/>
      <c r="T507" s="34"/>
      <c r="U507" s="114"/>
      <c r="V507" s="114"/>
      <c r="W507" s="34"/>
    </row>
    <row r="508" ht="12.5" spans="1:23">
      <c r="A508" s="74"/>
      <c r="B508" s="37"/>
      <c r="C508" s="37"/>
      <c r="D508" s="37"/>
      <c r="E508" s="34"/>
      <c r="F508" s="37"/>
      <c r="G508" s="37"/>
      <c r="H508" s="37"/>
      <c r="J508" s="37"/>
      <c r="K508" s="114"/>
      <c r="L508" s="114"/>
      <c r="M508" s="37"/>
      <c r="N508" s="37"/>
      <c r="O508" s="114"/>
      <c r="P508" s="34"/>
      <c r="Q508" s="34"/>
      <c r="R508" s="34"/>
      <c r="S508" s="34"/>
      <c r="T508" s="34"/>
      <c r="U508" s="114"/>
      <c r="V508" s="114"/>
      <c r="W508" s="34"/>
    </row>
    <row r="509" ht="12.5" spans="1:23">
      <c r="A509" s="74"/>
      <c r="B509" s="37"/>
      <c r="C509" s="37"/>
      <c r="D509" s="37"/>
      <c r="E509" s="34"/>
      <c r="F509" s="37"/>
      <c r="G509" s="37"/>
      <c r="H509" s="37"/>
      <c r="J509" s="37"/>
      <c r="K509" s="114"/>
      <c r="L509" s="114"/>
      <c r="M509" s="37"/>
      <c r="N509" s="37"/>
      <c r="O509" s="114"/>
      <c r="P509" s="34"/>
      <c r="Q509" s="34"/>
      <c r="R509" s="34"/>
      <c r="S509" s="34"/>
      <c r="T509" s="34"/>
      <c r="U509" s="114"/>
      <c r="V509" s="114"/>
      <c r="W509" s="34"/>
    </row>
    <row r="510" ht="12.5" spans="1:23">
      <c r="A510" s="74"/>
      <c r="B510" s="37"/>
      <c r="C510" s="37"/>
      <c r="D510" s="37"/>
      <c r="E510" s="34"/>
      <c r="F510" s="37"/>
      <c r="G510" s="37"/>
      <c r="H510" s="37"/>
      <c r="J510" s="37"/>
      <c r="K510" s="114"/>
      <c r="L510" s="114"/>
      <c r="M510" s="37"/>
      <c r="N510" s="37"/>
      <c r="O510" s="114"/>
      <c r="P510" s="34"/>
      <c r="Q510" s="34"/>
      <c r="R510" s="34"/>
      <c r="S510" s="34"/>
      <c r="T510" s="34"/>
      <c r="U510" s="114"/>
      <c r="V510" s="114"/>
      <c r="W510" s="34"/>
    </row>
    <row r="511" ht="12.5" spans="1:23">
      <c r="A511" s="74"/>
      <c r="B511" s="37"/>
      <c r="C511" s="37"/>
      <c r="D511" s="37"/>
      <c r="E511" s="34"/>
      <c r="F511" s="37"/>
      <c r="G511" s="37"/>
      <c r="H511" s="37"/>
      <c r="J511" s="37"/>
      <c r="K511" s="114"/>
      <c r="L511" s="114"/>
      <c r="M511" s="37"/>
      <c r="N511" s="37"/>
      <c r="O511" s="114"/>
      <c r="P511" s="34"/>
      <c r="Q511" s="34"/>
      <c r="R511" s="34"/>
      <c r="S511" s="34"/>
      <c r="T511" s="34"/>
      <c r="U511" s="114"/>
      <c r="V511" s="114"/>
      <c r="W511" s="34"/>
    </row>
    <row r="512" ht="12.5" spans="1:23">
      <c r="A512" s="74"/>
      <c r="B512" s="37"/>
      <c r="C512" s="37"/>
      <c r="D512" s="37"/>
      <c r="E512" s="34"/>
      <c r="F512" s="37"/>
      <c r="G512" s="37"/>
      <c r="H512" s="37"/>
      <c r="J512" s="37"/>
      <c r="K512" s="114"/>
      <c r="L512" s="114"/>
      <c r="M512" s="37"/>
      <c r="N512" s="37"/>
      <c r="O512" s="114"/>
      <c r="P512" s="34"/>
      <c r="Q512" s="34"/>
      <c r="R512" s="34"/>
      <c r="S512" s="34"/>
      <c r="T512" s="34"/>
      <c r="U512" s="114"/>
      <c r="V512" s="114"/>
      <c r="W512" s="34"/>
    </row>
    <row r="513" ht="12.5" spans="1:23">
      <c r="A513" s="74"/>
      <c r="B513" s="37"/>
      <c r="C513" s="37"/>
      <c r="D513" s="37"/>
      <c r="E513" s="34"/>
      <c r="F513" s="37"/>
      <c r="G513" s="37"/>
      <c r="H513" s="37"/>
      <c r="J513" s="37"/>
      <c r="K513" s="114"/>
      <c r="L513" s="114"/>
      <c r="M513" s="37"/>
      <c r="N513" s="37"/>
      <c r="O513" s="114"/>
      <c r="P513" s="34"/>
      <c r="Q513" s="34"/>
      <c r="R513" s="34"/>
      <c r="S513" s="34"/>
      <c r="T513" s="34"/>
      <c r="U513" s="114"/>
      <c r="V513" s="114"/>
      <c r="W513" s="34"/>
    </row>
    <row r="514" ht="12.5" spans="1:23">
      <c r="A514" s="74"/>
      <c r="B514" s="37"/>
      <c r="C514" s="37"/>
      <c r="D514" s="37"/>
      <c r="E514" s="34"/>
      <c r="F514" s="37"/>
      <c r="G514" s="37"/>
      <c r="H514" s="37"/>
      <c r="J514" s="37"/>
      <c r="K514" s="114"/>
      <c r="L514" s="114"/>
      <c r="M514" s="37"/>
      <c r="N514" s="37"/>
      <c r="O514" s="114"/>
      <c r="P514" s="34"/>
      <c r="Q514" s="34"/>
      <c r="R514" s="34"/>
      <c r="S514" s="34"/>
      <c r="T514" s="34"/>
      <c r="U514" s="114"/>
      <c r="V514" s="114"/>
      <c r="W514" s="34"/>
    </row>
    <row r="515" ht="12.5" spans="1:23">
      <c r="A515" s="74"/>
      <c r="B515" s="37"/>
      <c r="C515" s="37"/>
      <c r="D515" s="37"/>
      <c r="E515" s="34"/>
      <c r="F515" s="37"/>
      <c r="G515" s="37"/>
      <c r="H515" s="37"/>
      <c r="J515" s="37"/>
      <c r="K515" s="114"/>
      <c r="L515" s="114"/>
      <c r="M515" s="37"/>
      <c r="N515" s="37"/>
      <c r="O515" s="114"/>
      <c r="P515" s="34"/>
      <c r="Q515" s="34"/>
      <c r="R515" s="34"/>
      <c r="S515" s="34"/>
      <c r="T515" s="34"/>
      <c r="U515" s="114"/>
      <c r="V515" s="114"/>
      <c r="W515" s="34"/>
    </row>
    <row r="516" ht="12.5" spans="1:23">
      <c r="A516" s="74"/>
      <c r="B516" s="37"/>
      <c r="C516" s="37"/>
      <c r="D516" s="37"/>
      <c r="E516" s="34"/>
      <c r="F516" s="37"/>
      <c r="G516" s="37"/>
      <c r="H516" s="37"/>
      <c r="J516" s="37"/>
      <c r="K516" s="114"/>
      <c r="L516" s="114"/>
      <c r="M516" s="37"/>
      <c r="N516" s="37"/>
      <c r="O516" s="114"/>
      <c r="P516" s="34"/>
      <c r="Q516" s="34"/>
      <c r="R516" s="34"/>
      <c r="S516" s="34"/>
      <c r="T516" s="34"/>
      <c r="U516" s="114"/>
      <c r="V516" s="114"/>
      <c r="W516" s="34"/>
    </row>
    <row r="517" ht="12.5" spans="1:23">
      <c r="A517" s="74"/>
      <c r="B517" s="37"/>
      <c r="C517" s="37"/>
      <c r="D517" s="37"/>
      <c r="E517" s="34"/>
      <c r="F517" s="37"/>
      <c r="G517" s="37"/>
      <c r="H517" s="37"/>
      <c r="J517" s="37"/>
      <c r="K517" s="114"/>
      <c r="L517" s="114"/>
      <c r="M517" s="37"/>
      <c r="N517" s="37"/>
      <c r="O517" s="114"/>
      <c r="P517" s="34"/>
      <c r="Q517" s="34"/>
      <c r="R517" s="34"/>
      <c r="S517" s="34"/>
      <c r="T517" s="34"/>
      <c r="U517" s="114"/>
      <c r="V517" s="114"/>
      <c r="W517" s="34"/>
    </row>
    <row r="518" ht="12.5" spans="1:23">
      <c r="A518" s="74"/>
      <c r="B518" s="37"/>
      <c r="C518" s="37"/>
      <c r="D518" s="37"/>
      <c r="E518" s="34"/>
      <c r="F518" s="37"/>
      <c r="G518" s="37"/>
      <c r="H518" s="37"/>
      <c r="J518" s="37"/>
      <c r="K518" s="114"/>
      <c r="L518" s="114"/>
      <c r="M518" s="37"/>
      <c r="N518" s="37"/>
      <c r="O518" s="114"/>
      <c r="P518" s="34"/>
      <c r="Q518" s="34"/>
      <c r="R518" s="34"/>
      <c r="S518" s="34"/>
      <c r="T518" s="34"/>
      <c r="U518" s="114"/>
      <c r="V518" s="114"/>
      <c r="W518" s="34"/>
    </row>
    <row r="519" ht="12.5" spans="1:23">
      <c r="A519" s="74"/>
      <c r="B519" s="37"/>
      <c r="C519" s="37"/>
      <c r="D519" s="37"/>
      <c r="E519" s="34"/>
      <c r="F519" s="37"/>
      <c r="G519" s="37"/>
      <c r="H519" s="37"/>
      <c r="J519" s="37"/>
      <c r="K519" s="114"/>
      <c r="L519" s="114"/>
      <c r="M519" s="37"/>
      <c r="N519" s="37"/>
      <c r="O519" s="114"/>
      <c r="P519" s="34"/>
      <c r="Q519" s="34"/>
      <c r="R519" s="34"/>
      <c r="S519" s="34"/>
      <c r="T519" s="34"/>
      <c r="U519" s="114"/>
      <c r="V519" s="114"/>
      <c r="W519" s="34"/>
    </row>
    <row r="520" ht="12.5" spans="1:23">
      <c r="A520" s="74"/>
      <c r="B520" s="37"/>
      <c r="C520" s="37"/>
      <c r="D520" s="37"/>
      <c r="E520" s="34"/>
      <c r="F520" s="37"/>
      <c r="G520" s="37"/>
      <c r="H520" s="37"/>
      <c r="J520" s="37"/>
      <c r="K520" s="114"/>
      <c r="L520" s="114"/>
      <c r="M520" s="37"/>
      <c r="N520" s="37"/>
      <c r="O520" s="114"/>
      <c r="P520" s="34"/>
      <c r="Q520" s="34"/>
      <c r="R520" s="34"/>
      <c r="S520" s="34"/>
      <c r="T520" s="34"/>
      <c r="U520" s="114"/>
      <c r="V520" s="114"/>
      <c r="W520" s="34"/>
    </row>
    <row r="521" ht="12.5" spans="1:23">
      <c r="A521" s="74"/>
      <c r="B521" s="37"/>
      <c r="C521" s="37"/>
      <c r="D521" s="37"/>
      <c r="E521" s="34"/>
      <c r="F521" s="37"/>
      <c r="G521" s="37"/>
      <c r="H521" s="37"/>
      <c r="J521" s="37"/>
      <c r="K521" s="114"/>
      <c r="L521" s="114"/>
      <c r="M521" s="37"/>
      <c r="N521" s="37"/>
      <c r="O521" s="114"/>
      <c r="P521" s="34"/>
      <c r="Q521" s="34"/>
      <c r="R521" s="34"/>
      <c r="S521" s="34"/>
      <c r="T521" s="34"/>
      <c r="U521" s="114"/>
      <c r="V521" s="114"/>
      <c r="W521" s="34"/>
    </row>
    <row r="522" ht="12.5" spans="1:23">
      <c r="A522" s="74"/>
      <c r="B522" s="37"/>
      <c r="C522" s="37"/>
      <c r="D522" s="37"/>
      <c r="E522" s="34"/>
      <c r="F522" s="37"/>
      <c r="G522" s="37"/>
      <c r="H522" s="37"/>
      <c r="J522" s="37"/>
      <c r="K522" s="114"/>
      <c r="L522" s="114"/>
      <c r="M522" s="37"/>
      <c r="N522" s="37"/>
      <c r="O522" s="114"/>
      <c r="P522" s="34"/>
      <c r="Q522" s="34"/>
      <c r="R522" s="34"/>
      <c r="S522" s="34"/>
      <c r="T522" s="34"/>
      <c r="U522" s="114"/>
      <c r="V522" s="114"/>
      <c r="W522" s="34"/>
    </row>
    <row r="523" ht="12.5" spans="1:23">
      <c r="A523" s="74"/>
      <c r="B523" s="37"/>
      <c r="C523" s="37"/>
      <c r="D523" s="37"/>
      <c r="E523" s="34"/>
      <c r="F523" s="37"/>
      <c r="G523" s="37"/>
      <c r="H523" s="37"/>
      <c r="J523" s="37"/>
      <c r="K523" s="114"/>
      <c r="L523" s="114"/>
      <c r="M523" s="37"/>
      <c r="N523" s="37"/>
      <c r="O523" s="114"/>
      <c r="P523" s="34"/>
      <c r="Q523" s="34"/>
      <c r="R523" s="34"/>
      <c r="S523" s="34"/>
      <c r="T523" s="34"/>
      <c r="U523" s="114"/>
      <c r="V523" s="114"/>
      <c r="W523" s="34"/>
    </row>
    <row r="524" ht="12.5" spans="1:23">
      <c r="A524" s="74"/>
      <c r="B524" s="37"/>
      <c r="C524" s="37"/>
      <c r="D524" s="37"/>
      <c r="E524" s="34"/>
      <c r="F524" s="37"/>
      <c r="G524" s="37"/>
      <c r="H524" s="37"/>
      <c r="J524" s="37"/>
      <c r="K524" s="114"/>
      <c r="L524" s="114"/>
      <c r="M524" s="37"/>
      <c r="N524" s="37"/>
      <c r="O524" s="114"/>
      <c r="P524" s="34"/>
      <c r="Q524" s="34"/>
      <c r="R524" s="34"/>
      <c r="S524" s="34"/>
      <c r="T524" s="34"/>
      <c r="U524" s="114"/>
      <c r="V524" s="114"/>
      <c r="W524" s="34"/>
    </row>
    <row r="525" ht="12.5" spans="1:23">
      <c r="A525" s="74"/>
      <c r="B525" s="37"/>
      <c r="C525" s="37"/>
      <c r="D525" s="37"/>
      <c r="E525" s="34"/>
      <c r="F525" s="37"/>
      <c r="G525" s="37"/>
      <c r="H525" s="37"/>
      <c r="J525" s="37"/>
      <c r="K525" s="114"/>
      <c r="L525" s="114"/>
      <c r="M525" s="37"/>
      <c r="N525" s="37"/>
      <c r="O525" s="114"/>
      <c r="P525" s="34"/>
      <c r="Q525" s="34"/>
      <c r="R525" s="34"/>
      <c r="S525" s="34"/>
      <c r="T525" s="34"/>
      <c r="U525" s="114"/>
      <c r="V525" s="114"/>
      <c r="W525" s="34"/>
    </row>
    <row r="526" ht="12.5" spans="1:23">
      <c r="A526" s="74"/>
      <c r="B526" s="37"/>
      <c r="C526" s="37"/>
      <c r="D526" s="37"/>
      <c r="E526" s="34"/>
      <c r="F526" s="37"/>
      <c r="G526" s="37"/>
      <c r="H526" s="37"/>
      <c r="J526" s="37"/>
      <c r="K526" s="114"/>
      <c r="L526" s="114"/>
      <c r="M526" s="37"/>
      <c r="N526" s="37"/>
      <c r="O526" s="114"/>
      <c r="P526" s="34"/>
      <c r="Q526" s="34"/>
      <c r="R526" s="34"/>
      <c r="S526" s="34"/>
      <c r="T526" s="34"/>
      <c r="U526" s="114"/>
      <c r="V526" s="114"/>
      <c r="W526" s="34"/>
    </row>
    <row r="527" ht="12.5" spans="1:23">
      <c r="A527" s="74"/>
      <c r="B527" s="37"/>
      <c r="C527" s="37"/>
      <c r="D527" s="37"/>
      <c r="E527" s="34"/>
      <c r="F527" s="37"/>
      <c r="G527" s="37"/>
      <c r="H527" s="37"/>
      <c r="J527" s="37"/>
      <c r="K527" s="114"/>
      <c r="L527" s="114"/>
      <c r="M527" s="37"/>
      <c r="N527" s="37"/>
      <c r="O527" s="114"/>
      <c r="P527" s="34"/>
      <c r="Q527" s="34"/>
      <c r="R527" s="34"/>
      <c r="S527" s="34"/>
      <c r="T527" s="34"/>
      <c r="U527" s="114"/>
      <c r="V527" s="114"/>
      <c r="W527" s="34"/>
    </row>
    <row r="528" ht="12.5" spans="1:23">
      <c r="A528" s="74"/>
      <c r="B528" s="37"/>
      <c r="C528" s="37"/>
      <c r="D528" s="37"/>
      <c r="E528" s="34"/>
      <c r="F528" s="37"/>
      <c r="G528" s="37"/>
      <c r="H528" s="37"/>
      <c r="J528" s="37"/>
      <c r="K528" s="114"/>
      <c r="L528" s="114"/>
      <c r="M528" s="37"/>
      <c r="N528" s="37"/>
      <c r="O528" s="114"/>
      <c r="P528" s="34"/>
      <c r="Q528" s="34"/>
      <c r="R528" s="34"/>
      <c r="S528" s="34"/>
      <c r="T528" s="34"/>
      <c r="U528" s="114"/>
      <c r="V528" s="114"/>
      <c r="W528" s="34"/>
    </row>
    <row r="529" ht="12.5" spans="1:23">
      <c r="A529" s="74"/>
      <c r="B529" s="37"/>
      <c r="C529" s="37"/>
      <c r="D529" s="37"/>
      <c r="E529" s="34"/>
      <c r="F529" s="37"/>
      <c r="G529" s="37"/>
      <c r="H529" s="37"/>
      <c r="J529" s="37"/>
      <c r="K529" s="114"/>
      <c r="L529" s="114"/>
      <c r="M529" s="37"/>
      <c r="N529" s="37"/>
      <c r="O529" s="114"/>
      <c r="P529" s="34"/>
      <c r="Q529" s="34"/>
      <c r="R529" s="34"/>
      <c r="S529" s="34"/>
      <c r="T529" s="34"/>
      <c r="U529" s="114"/>
      <c r="V529" s="114"/>
      <c r="W529" s="34"/>
    </row>
    <row r="530" ht="12.5" spans="1:23">
      <c r="A530" s="74"/>
      <c r="B530" s="37"/>
      <c r="C530" s="37"/>
      <c r="D530" s="37"/>
      <c r="E530" s="34"/>
      <c r="F530" s="37"/>
      <c r="G530" s="37"/>
      <c r="H530" s="37"/>
      <c r="J530" s="37"/>
      <c r="K530" s="114"/>
      <c r="L530" s="114"/>
      <c r="M530" s="37"/>
      <c r="N530" s="37"/>
      <c r="O530" s="114"/>
      <c r="P530" s="34"/>
      <c r="Q530" s="34"/>
      <c r="R530" s="34"/>
      <c r="S530" s="34"/>
      <c r="T530" s="34"/>
      <c r="U530" s="114"/>
      <c r="V530" s="114"/>
      <c r="W530" s="34"/>
    </row>
    <row r="531" ht="12.5" spans="1:23">
      <c r="A531" s="74"/>
      <c r="B531" s="37"/>
      <c r="C531" s="37"/>
      <c r="D531" s="37"/>
      <c r="E531" s="34"/>
      <c r="F531" s="37"/>
      <c r="G531" s="37"/>
      <c r="H531" s="37"/>
      <c r="J531" s="37"/>
      <c r="K531" s="114"/>
      <c r="L531" s="114"/>
      <c r="M531" s="37"/>
      <c r="N531" s="37"/>
      <c r="O531" s="114"/>
      <c r="P531" s="34"/>
      <c r="Q531" s="34"/>
      <c r="R531" s="34"/>
      <c r="S531" s="34"/>
      <c r="T531" s="34"/>
      <c r="U531" s="114"/>
      <c r="V531" s="114"/>
      <c r="W531" s="34"/>
    </row>
    <row r="532" ht="12.5" spans="1:23">
      <c r="A532" s="74"/>
      <c r="B532" s="37"/>
      <c r="C532" s="37"/>
      <c r="D532" s="37"/>
      <c r="E532" s="34"/>
      <c r="F532" s="37"/>
      <c r="G532" s="37"/>
      <c r="H532" s="37"/>
      <c r="J532" s="37"/>
      <c r="K532" s="114"/>
      <c r="L532" s="114"/>
      <c r="M532" s="37"/>
      <c r="N532" s="37"/>
      <c r="O532" s="114"/>
      <c r="P532" s="34"/>
      <c r="Q532" s="34"/>
      <c r="R532" s="34"/>
      <c r="S532" s="34"/>
      <c r="T532" s="34"/>
      <c r="U532" s="114"/>
      <c r="V532" s="114"/>
      <c r="W532" s="34"/>
    </row>
    <row r="533" ht="12.5" spans="1:23">
      <c r="A533" s="74"/>
      <c r="B533" s="37"/>
      <c r="C533" s="37"/>
      <c r="D533" s="37"/>
      <c r="E533" s="34"/>
      <c r="F533" s="37"/>
      <c r="G533" s="37"/>
      <c r="H533" s="37"/>
      <c r="J533" s="37"/>
      <c r="K533" s="114"/>
      <c r="L533" s="114"/>
      <c r="M533" s="37"/>
      <c r="N533" s="37"/>
      <c r="O533" s="114"/>
      <c r="P533" s="34"/>
      <c r="Q533" s="34"/>
      <c r="R533" s="34"/>
      <c r="S533" s="34"/>
      <c r="T533" s="34"/>
      <c r="U533" s="114"/>
      <c r="V533" s="114"/>
      <c r="W533" s="34"/>
    </row>
    <row r="534" ht="12.5" spans="1:23">
      <c r="A534" s="74"/>
      <c r="B534" s="37"/>
      <c r="C534" s="37"/>
      <c r="D534" s="37"/>
      <c r="E534" s="34"/>
      <c r="F534" s="37"/>
      <c r="G534" s="37"/>
      <c r="H534" s="37"/>
      <c r="J534" s="37"/>
      <c r="K534" s="114"/>
      <c r="L534" s="114"/>
      <c r="M534" s="37"/>
      <c r="N534" s="37"/>
      <c r="O534" s="114"/>
      <c r="P534" s="34"/>
      <c r="Q534" s="34"/>
      <c r="R534" s="34"/>
      <c r="S534" s="34"/>
      <c r="T534" s="34"/>
      <c r="U534" s="114"/>
      <c r="V534" s="114"/>
      <c r="W534" s="34"/>
    </row>
    <row r="535" ht="12.5" spans="1:23">
      <c r="A535" s="74"/>
      <c r="B535" s="37"/>
      <c r="C535" s="37"/>
      <c r="D535" s="37"/>
      <c r="E535" s="34"/>
      <c r="F535" s="37"/>
      <c r="G535" s="37"/>
      <c r="H535" s="37"/>
      <c r="J535" s="37"/>
      <c r="K535" s="114"/>
      <c r="L535" s="114"/>
      <c r="M535" s="37"/>
      <c r="N535" s="37"/>
      <c r="O535" s="114"/>
      <c r="P535" s="34"/>
      <c r="Q535" s="34"/>
      <c r="R535" s="34"/>
      <c r="S535" s="34"/>
      <c r="T535" s="34"/>
      <c r="U535" s="114"/>
      <c r="V535" s="114"/>
      <c r="W535" s="34"/>
    </row>
    <row r="536" ht="12.5" spans="1:23">
      <c r="A536" s="74"/>
      <c r="B536" s="37"/>
      <c r="C536" s="37"/>
      <c r="D536" s="37"/>
      <c r="E536" s="34"/>
      <c r="F536" s="37"/>
      <c r="G536" s="37"/>
      <c r="H536" s="37"/>
      <c r="J536" s="37"/>
      <c r="K536" s="114"/>
      <c r="L536" s="114"/>
      <c r="M536" s="37"/>
      <c r="N536" s="37"/>
      <c r="O536" s="114"/>
      <c r="P536" s="34"/>
      <c r="Q536" s="34"/>
      <c r="R536" s="34"/>
      <c r="S536" s="34"/>
      <c r="T536" s="34"/>
      <c r="U536" s="114"/>
      <c r="V536" s="114"/>
      <c r="W536" s="34"/>
    </row>
    <row r="537" ht="12.5" spans="1:23">
      <c r="A537" s="74"/>
      <c r="B537" s="37"/>
      <c r="C537" s="37"/>
      <c r="D537" s="37"/>
      <c r="E537" s="34"/>
      <c r="F537" s="37"/>
      <c r="G537" s="37"/>
      <c r="H537" s="37"/>
      <c r="J537" s="37"/>
      <c r="K537" s="114"/>
      <c r="L537" s="114"/>
      <c r="M537" s="37"/>
      <c r="N537" s="37"/>
      <c r="O537" s="114"/>
      <c r="P537" s="34"/>
      <c r="Q537" s="34"/>
      <c r="R537" s="34"/>
      <c r="S537" s="34"/>
      <c r="T537" s="34"/>
      <c r="U537" s="114"/>
      <c r="V537" s="114"/>
      <c r="W537" s="34"/>
    </row>
    <row r="538" ht="12.5" spans="1:23">
      <c r="A538" s="74"/>
      <c r="B538" s="37"/>
      <c r="C538" s="37"/>
      <c r="D538" s="37"/>
      <c r="E538" s="34"/>
      <c r="F538" s="37"/>
      <c r="G538" s="37"/>
      <c r="H538" s="37"/>
      <c r="J538" s="37"/>
      <c r="K538" s="114"/>
      <c r="L538" s="114"/>
      <c r="M538" s="37"/>
      <c r="N538" s="37"/>
      <c r="O538" s="114"/>
      <c r="P538" s="34"/>
      <c r="Q538" s="34"/>
      <c r="R538" s="34"/>
      <c r="S538" s="34"/>
      <c r="T538" s="34"/>
      <c r="U538" s="114"/>
      <c r="V538" s="114"/>
      <c r="W538" s="34"/>
    </row>
    <row r="539" ht="12.5" spans="1:23">
      <c r="A539" s="74"/>
      <c r="B539" s="37"/>
      <c r="C539" s="37"/>
      <c r="D539" s="37"/>
      <c r="E539" s="34"/>
      <c r="F539" s="37"/>
      <c r="G539" s="37"/>
      <c r="H539" s="37"/>
      <c r="J539" s="37"/>
      <c r="K539" s="114"/>
      <c r="L539" s="114"/>
      <c r="M539" s="37"/>
      <c r="N539" s="37"/>
      <c r="O539" s="114"/>
      <c r="P539" s="34"/>
      <c r="Q539" s="34"/>
      <c r="R539" s="34"/>
      <c r="S539" s="34"/>
      <c r="T539" s="34"/>
      <c r="U539" s="114"/>
      <c r="V539" s="114"/>
      <c r="W539" s="34"/>
    </row>
    <row r="540" ht="12.5" spans="1:23">
      <c r="A540" s="74"/>
      <c r="B540" s="37"/>
      <c r="C540" s="37"/>
      <c r="D540" s="37"/>
      <c r="E540" s="34"/>
      <c r="F540" s="37"/>
      <c r="G540" s="37"/>
      <c r="H540" s="37"/>
      <c r="J540" s="37"/>
      <c r="K540" s="114"/>
      <c r="L540" s="114"/>
      <c r="M540" s="37"/>
      <c r="N540" s="37"/>
      <c r="O540" s="114"/>
      <c r="P540" s="34"/>
      <c r="Q540" s="34"/>
      <c r="R540" s="34"/>
      <c r="S540" s="34"/>
      <c r="T540" s="34"/>
      <c r="U540" s="114"/>
      <c r="V540" s="114"/>
      <c r="W540" s="34"/>
    </row>
    <row r="541" ht="12.5" spans="1:23">
      <c r="A541" s="74"/>
      <c r="B541" s="37"/>
      <c r="C541" s="37"/>
      <c r="D541" s="37"/>
      <c r="E541" s="34"/>
      <c r="F541" s="37"/>
      <c r="G541" s="37"/>
      <c r="H541" s="37"/>
      <c r="J541" s="37"/>
      <c r="K541" s="114"/>
      <c r="L541" s="114"/>
      <c r="M541" s="37"/>
      <c r="N541" s="37"/>
      <c r="O541" s="114"/>
      <c r="P541" s="34"/>
      <c r="Q541" s="34"/>
      <c r="R541" s="34"/>
      <c r="S541" s="34"/>
      <c r="T541" s="34"/>
      <c r="U541" s="114"/>
      <c r="V541" s="114"/>
      <c r="W541" s="34"/>
    </row>
    <row r="542" ht="12.5" spans="1:23">
      <c r="A542" s="74"/>
      <c r="B542" s="37"/>
      <c r="C542" s="37"/>
      <c r="D542" s="37"/>
      <c r="E542" s="34"/>
      <c r="F542" s="37"/>
      <c r="G542" s="37"/>
      <c r="H542" s="37"/>
      <c r="J542" s="37"/>
      <c r="K542" s="114"/>
      <c r="L542" s="114"/>
      <c r="M542" s="37"/>
      <c r="N542" s="37"/>
      <c r="O542" s="114"/>
      <c r="P542" s="34"/>
      <c r="Q542" s="34"/>
      <c r="R542" s="34"/>
      <c r="S542" s="34"/>
      <c r="T542" s="34"/>
      <c r="U542" s="114"/>
      <c r="V542" s="114"/>
      <c r="W542" s="34"/>
    </row>
    <row r="543" ht="12.5" spans="1:23">
      <c r="A543" s="74"/>
      <c r="B543" s="37"/>
      <c r="C543" s="37"/>
      <c r="D543" s="37"/>
      <c r="E543" s="34"/>
      <c r="F543" s="37"/>
      <c r="G543" s="37"/>
      <c r="H543" s="37"/>
      <c r="J543" s="37"/>
      <c r="K543" s="114"/>
      <c r="L543" s="114"/>
      <c r="M543" s="37"/>
      <c r="N543" s="37"/>
      <c r="O543" s="114"/>
      <c r="P543" s="34"/>
      <c r="Q543" s="34"/>
      <c r="R543" s="34"/>
      <c r="S543" s="34"/>
      <c r="T543" s="34"/>
      <c r="U543" s="114"/>
      <c r="V543" s="114"/>
      <c r="W543" s="34"/>
    </row>
    <row r="544" ht="12.5" spans="1:23">
      <c r="A544" s="74"/>
      <c r="B544" s="37"/>
      <c r="C544" s="37"/>
      <c r="D544" s="37"/>
      <c r="E544" s="34"/>
      <c r="F544" s="37"/>
      <c r="G544" s="37"/>
      <c r="H544" s="37"/>
      <c r="J544" s="37"/>
      <c r="K544" s="114"/>
      <c r="L544" s="114"/>
      <c r="M544" s="37"/>
      <c r="N544" s="37"/>
      <c r="O544" s="114"/>
      <c r="P544" s="34"/>
      <c r="Q544" s="34"/>
      <c r="R544" s="34"/>
      <c r="S544" s="34"/>
      <c r="T544" s="34"/>
      <c r="U544" s="114"/>
      <c r="V544" s="114"/>
      <c r="W544" s="34"/>
    </row>
    <row r="545" ht="12.5" spans="1:23">
      <c r="A545" s="74"/>
      <c r="B545" s="37"/>
      <c r="C545" s="37"/>
      <c r="D545" s="37"/>
      <c r="E545" s="34"/>
      <c r="F545" s="37"/>
      <c r="G545" s="37"/>
      <c r="H545" s="37"/>
      <c r="J545" s="37"/>
      <c r="K545" s="114"/>
      <c r="L545" s="114"/>
      <c r="M545" s="37"/>
      <c r="N545" s="37"/>
      <c r="O545" s="114"/>
      <c r="P545" s="34"/>
      <c r="Q545" s="34"/>
      <c r="R545" s="34"/>
      <c r="S545" s="34"/>
      <c r="T545" s="34"/>
      <c r="U545" s="114"/>
      <c r="V545" s="114"/>
      <c r="W545" s="34"/>
    </row>
    <row r="546" ht="12.5" spans="1:23">
      <c r="A546" s="74"/>
      <c r="B546" s="37"/>
      <c r="C546" s="37"/>
      <c r="D546" s="37"/>
      <c r="E546" s="34"/>
      <c r="F546" s="37"/>
      <c r="G546" s="37"/>
      <c r="H546" s="37"/>
      <c r="J546" s="37"/>
      <c r="K546" s="114"/>
      <c r="L546" s="114"/>
      <c r="M546" s="37"/>
      <c r="N546" s="37"/>
      <c r="O546" s="114"/>
      <c r="P546" s="34"/>
      <c r="Q546" s="34"/>
      <c r="R546" s="34"/>
      <c r="S546" s="34"/>
      <c r="T546" s="34"/>
      <c r="U546" s="114"/>
      <c r="V546" s="114"/>
      <c r="W546" s="34"/>
    </row>
    <row r="547" ht="12.5" spans="1:23">
      <c r="A547" s="74"/>
      <c r="B547" s="37"/>
      <c r="C547" s="37"/>
      <c r="D547" s="37"/>
      <c r="E547" s="34"/>
      <c r="F547" s="37"/>
      <c r="G547" s="37"/>
      <c r="H547" s="37"/>
      <c r="J547" s="37"/>
      <c r="K547" s="114"/>
      <c r="L547" s="114"/>
      <c r="M547" s="37"/>
      <c r="N547" s="37"/>
      <c r="O547" s="114"/>
      <c r="P547" s="34"/>
      <c r="Q547" s="34"/>
      <c r="R547" s="34"/>
      <c r="S547" s="34"/>
      <c r="T547" s="34"/>
      <c r="U547" s="114"/>
      <c r="V547" s="114"/>
      <c r="W547" s="34"/>
    </row>
    <row r="548" ht="12.5" spans="1:23">
      <c r="A548" s="74"/>
      <c r="B548" s="37"/>
      <c r="C548" s="37"/>
      <c r="D548" s="37"/>
      <c r="E548" s="34"/>
      <c r="F548" s="37"/>
      <c r="G548" s="37"/>
      <c r="H548" s="37"/>
      <c r="J548" s="37"/>
      <c r="K548" s="114"/>
      <c r="L548" s="114"/>
      <c r="M548" s="37"/>
      <c r="N548" s="37"/>
      <c r="O548" s="114"/>
      <c r="P548" s="34"/>
      <c r="Q548" s="34"/>
      <c r="R548" s="34"/>
      <c r="S548" s="34"/>
      <c r="T548" s="34"/>
      <c r="U548" s="114"/>
      <c r="V548" s="114"/>
      <c r="W548" s="34"/>
    </row>
    <row r="549" ht="12.5" spans="1:23">
      <c r="A549" s="74"/>
      <c r="B549" s="37"/>
      <c r="C549" s="37"/>
      <c r="D549" s="37"/>
      <c r="E549" s="34"/>
      <c r="F549" s="37"/>
      <c r="G549" s="37"/>
      <c r="H549" s="37"/>
      <c r="J549" s="37"/>
      <c r="K549" s="114"/>
      <c r="L549" s="114"/>
      <c r="M549" s="37"/>
      <c r="N549" s="37"/>
      <c r="O549" s="114"/>
      <c r="P549" s="34"/>
      <c r="Q549" s="34"/>
      <c r="R549" s="34"/>
      <c r="S549" s="34"/>
      <c r="T549" s="34"/>
      <c r="U549" s="114"/>
      <c r="V549" s="114"/>
      <c r="W549" s="34"/>
    </row>
    <row r="550" ht="12.5" spans="1:23">
      <c r="A550" s="74"/>
      <c r="B550" s="37"/>
      <c r="C550" s="37"/>
      <c r="D550" s="37"/>
      <c r="E550" s="34"/>
      <c r="F550" s="37"/>
      <c r="G550" s="37"/>
      <c r="H550" s="37"/>
      <c r="J550" s="37"/>
      <c r="K550" s="114"/>
      <c r="L550" s="114"/>
      <c r="M550" s="37"/>
      <c r="N550" s="37"/>
      <c r="O550" s="114"/>
      <c r="P550" s="34"/>
      <c r="Q550" s="34"/>
      <c r="R550" s="34"/>
      <c r="S550" s="34"/>
      <c r="T550" s="34"/>
      <c r="U550" s="114"/>
      <c r="V550" s="114"/>
      <c r="W550" s="34"/>
    </row>
    <row r="551" ht="12.5" spans="1:23">
      <c r="A551" s="74"/>
      <c r="B551" s="37"/>
      <c r="C551" s="37"/>
      <c r="D551" s="37"/>
      <c r="E551" s="34"/>
      <c r="F551" s="37"/>
      <c r="G551" s="37"/>
      <c r="H551" s="37"/>
      <c r="J551" s="37"/>
      <c r="K551" s="114"/>
      <c r="L551" s="114"/>
      <c r="M551" s="37"/>
      <c r="N551" s="37"/>
      <c r="O551" s="114"/>
      <c r="P551" s="34"/>
      <c r="Q551" s="34"/>
      <c r="R551" s="34"/>
      <c r="S551" s="34"/>
      <c r="T551" s="34"/>
      <c r="U551" s="114"/>
      <c r="V551" s="114"/>
      <c r="W551" s="34"/>
    </row>
    <row r="552" ht="12.5" spans="1:23">
      <c r="A552" s="74"/>
      <c r="B552" s="37"/>
      <c r="C552" s="37"/>
      <c r="D552" s="37"/>
      <c r="E552" s="34"/>
      <c r="F552" s="37"/>
      <c r="G552" s="37"/>
      <c r="H552" s="37"/>
      <c r="J552" s="37"/>
      <c r="K552" s="114"/>
      <c r="L552" s="114"/>
      <c r="M552" s="37"/>
      <c r="N552" s="37"/>
      <c r="O552" s="114"/>
      <c r="P552" s="34"/>
      <c r="Q552" s="34"/>
      <c r="R552" s="34"/>
      <c r="S552" s="34"/>
      <c r="T552" s="34"/>
      <c r="U552" s="114"/>
      <c r="V552" s="114"/>
      <c r="W552" s="34"/>
    </row>
    <row r="553" ht="12.5" spans="1:23">
      <c r="A553" s="74"/>
      <c r="B553" s="37"/>
      <c r="C553" s="37"/>
      <c r="D553" s="37"/>
      <c r="E553" s="34"/>
      <c r="F553" s="37"/>
      <c r="G553" s="37"/>
      <c r="H553" s="37"/>
      <c r="J553" s="37"/>
      <c r="K553" s="114"/>
      <c r="L553" s="114"/>
      <c r="M553" s="37"/>
      <c r="N553" s="37"/>
      <c r="O553" s="114"/>
      <c r="P553" s="34"/>
      <c r="Q553" s="34"/>
      <c r="R553" s="34"/>
      <c r="S553" s="34"/>
      <c r="T553" s="34"/>
      <c r="U553" s="114"/>
      <c r="V553" s="114"/>
      <c r="W553" s="34"/>
    </row>
    <row r="554" ht="12.5" spans="1:23">
      <c r="A554" s="74"/>
      <c r="B554" s="37"/>
      <c r="C554" s="37"/>
      <c r="D554" s="37"/>
      <c r="E554" s="34"/>
      <c r="F554" s="37"/>
      <c r="G554" s="37"/>
      <c r="H554" s="37"/>
      <c r="J554" s="37"/>
      <c r="K554" s="114"/>
      <c r="L554" s="114"/>
      <c r="M554" s="37"/>
      <c r="N554" s="37"/>
      <c r="O554" s="114"/>
      <c r="P554" s="34"/>
      <c r="Q554" s="34"/>
      <c r="R554" s="34"/>
      <c r="S554" s="34"/>
      <c r="T554" s="34"/>
      <c r="U554" s="114"/>
      <c r="V554" s="114"/>
      <c r="W554" s="34"/>
    </row>
    <row r="555" ht="12.5" spans="1:23">
      <c r="A555" s="74"/>
      <c r="B555" s="37"/>
      <c r="C555" s="37"/>
      <c r="D555" s="37"/>
      <c r="E555" s="34"/>
      <c r="F555" s="37"/>
      <c r="G555" s="37"/>
      <c r="H555" s="37"/>
      <c r="J555" s="37"/>
      <c r="K555" s="114"/>
      <c r="L555" s="114"/>
      <c r="M555" s="37"/>
      <c r="N555" s="37"/>
      <c r="O555" s="114"/>
      <c r="P555" s="34"/>
      <c r="Q555" s="34"/>
      <c r="R555" s="34"/>
      <c r="S555" s="34"/>
      <c r="T555" s="34"/>
      <c r="U555" s="114"/>
      <c r="V555" s="114"/>
      <c r="W555" s="34"/>
    </row>
    <row r="556" ht="12.5" spans="1:23">
      <c r="A556" s="74"/>
      <c r="B556" s="37"/>
      <c r="C556" s="37"/>
      <c r="D556" s="37"/>
      <c r="E556" s="34"/>
      <c r="F556" s="37"/>
      <c r="G556" s="37"/>
      <c r="H556" s="37"/>
      <c r="J556" s="37"/>
      <c r="K556" s="114"/>
      <c r="L556" s="114"/>
      <c r="M556" s="37"/>
      <c r="N556" s="37"/>
      <c r="O556" s="114"/>
      <c r="P556" s="34"/>
      <c r="Q556" s="34"/>
      <c r="R556" s="34"/>
      <c r="S556" s="34"/>
      <c r="T556" s="34"/>
      <c r="U556" s="114"/>
      <c r="V556" s="114"/>
      <c r="W556" s="34"/>
    </row>
    <row r="557" ht="12.5" spans="1:23">
      <c r="A557" s="74"/>
      <c r="B557" s="37"/>
      <c r="C557" s="37"/>
      <c r="D557" s="37"/>
      <c r="E557" s="34"/>
      <c r="F557" s="37"/>
      <c r="G557" s="37"/>
      <c r="H557" s="37"/>
      <c r="J557" s="37"/>
      <c r="K557" s="114"/>
      <c r="L557" s="114"/>
      <c r="M557" s="37"/>
      <c r="N557" s="37"/>
      <c r="O557" s="114"/>
      <c r="P557" s="34"/>
      <c r="Q557" s="34"/>
      <c r="R557" s="34"/>
      <c r="S557" s="34"/>
      <c r="T557" s="34"/>
      <c r="U557" s="114"/>
      <c r="V557" s="114"/>
      <c r="W557" s="34"/>
    </row>
    <row r="558" ht="12.5" spans="1:23">
      <c r="A558" s="74"/>
      <c r="B558" s="37"/>
      <c r="C558" s="37"/>
      <c r="D558" s="37"/>
      <c r="E558" s="34"/>
      <c r="F558" s="37"/>
      <c r="G558" s="37"/>
      <c r="H558" s="37"/>
      <c r="J558" s="37"/>
      <c r="K558" s="114"/>
      <c r="L558" s="114"/>
      <c r="M558" s="37"/>
      <c r="N558" s="37"/>
      <c r="O558" s="114"/>
      <c r="P558" s="34"/>
      <c r="Q558" s="34"/>
      <c r="R558" s="34"/>
      <c r="S558" s="34"/>
      <c r="T558" s="34"/>
      <c r="U558" s="114"/>
      <c r="V558" s="114"/>
      <c r="W558" s="34"/>
    </row>
    <row r="559" ht="12.5" spans="1:23">
      <c r="A559" s="74"/>
      <c r="B559" s="37"/>
      <c r="C559" s="37"/>
      <c r="D559" s="37"/>
      <c r="E559" s="34"/>
      <c r="F559" s="37"/>
      <c r="G559" s="37"/>
      <c r="H559" s="37"/>
      <c r="J559" s="37"/>
      <c r="K559" s="114"/>
      <c r="L559" s="114"/>
      <c r="M559" s="37"/>
      <c r="N559" s="37"/>
      <c r="O559" s="114"/>
      <c r="P559" s="34"/>
      <c r="Q559" s="34"/>
      <c r="R559" s="34"/>
      <c r="S559" s="34"/>
      <c r="T559" s="34"/>
      <c r="U559" s="114"/>
      <c r="V559" s="114"/>
      <c r="W559" s="34"/>
    </row>
    <row r="560" ht="12.5" spans="1:23">
      <c r="A560" s="74"/>
      <c r="B560" s="37"/>
      <c r="C560" s="37"/>
      <c r="D560" s="37"/>
      <c r="E560" s="34"/>
      <c r="F560" s="37"/>
      <c r="G560" s="37"/>
      <c r="H560" s="37"/>
      <c r="J560" s="37"/>
      <c r="K560" s="114"/>
      <c r="L560" s="114"/>
      <c r="M560" s="37"/>
      <c r="N560" s="37"/>
      <c r="O560" s="114"/>
      <c r="P560" s="34"/>
      <c r="Q560" s="34"/>
      <c r="R560" s="34"/>
      <c r="S560" s="34"/>
      <c r="T560" s="34"/>
      <c r="U560" s="114"/>
      <c r="V560" s="114"/>
      <c r="W560" s="34"/>
    </row>
    <row r="561" ht="12.5" spans="1:23">
      <c r="A561" s="74"/>
      <c r="B561" s="37"/>
      <c r="C561" s="37"/>
      <c r="D561" s="37"/>
      <c r="E561" s="34"/>
      <c r="F561" s="37"/>
      <c r="G561" s="37"/>
      <c r="H561" s="37"/>
      <c r="J561" s="37"/>
      <c r="K561" s="114"/>
      <c r="L561" s="114"/>
      <c r="M561" s="37"/>
      <c r="N561" s="37"/>
      <c r="O561" s="114"/>
      <c r="P561" s="34"/>
      <c r="Q561" s="34"/>
      <c r="R561" s="34"/>
      <c r="S561" s="34"/>
      <c r="T561" s="34"/>
      <c r="U561" s="114"/>
      <c r="V561" s="114"/>
      <c r="W561" s="34"/>
    </row>
    <row r="562" ht="12.5" spans="1:23">
      <c r="A562" s="74"/>
      <c r="B562" s="37"/>
      <c r="C562" s="37"/>
      <c r="D562" s="37"/>
      <c r="E562" s="34"/>
      <c r="F562" s="37"/>
      <c r="G562" s="37"/>
      <c r="H562" s="37"/>
      <c r="J562" s="37"/>
      <c r="K562" s="114"/>
      <c r="L562" s="114"/>
      <c r="M562" s="37"/>
      <c r="N562" s="37"/>
      <c r="O562" s="114"/>
      <c r="P562" s="34"/>
      <c r="Q562" s="34"/>
      <c r="R562" s="34"/>
      <c r="S562" s="34"/>
      <c r="T562" s="34"/>
      <c r="U562" s="114"/>
      <c r="V562" s="114"/>
      <c r="W562" s="34"/>
    </row>
    <row r="563" ht="12.5" spans="1:23">
      <c r="A563" s="74"/>
      <c r="B563" s="37"/>
      <c r="C563" s="37"/>
      <c r="D563" s="37"/>
      <c r="E563" s="34"/>
      <c r="F563" s="37"/>
      <c r="G563" s="37"/>
      <c r="H563" s="37"/>
      <c r="J563" s="37"/>
      <c r="K563" s="114"/>
      <c r="L563" s="114"/>
      <c r="M563" s="37"/>
      <c r="N563" s="37"/>
      <c r="O563" s="114"/>
      <c r="P563" s="34"/>
      <c r="Q563" s="34"/>
      <c r="R563" s="34"/>
      <c r="S563" s="34"/>
      <c r="T563" s="34"/>
      <c r="U563" s="114"/>
      <c r="V563" s="114"/>
      <c r="W563" s="34"/>
    </row>
    <row r="564" ht="12.5" spans="1:23">
      <c r="A564" s="74"/>
      <c r="B564" s="37"/>
      <c r="C564" s="37"/>
      <c r="D564" s="37"/>
      <c r="E564" s="34"/>
      <c r="F564" s="37"/>
      <c r="G564" s="37"/>
      <c r="H564" s="37"/>
      <c r="J564" s="37"/>
      <c r="K564" s="114"/>
      <c r="L564" s="114"/>
      <c r="M564" s="37"/>
      <c r="N564" s="37"/>
      <c r="O564" s="114"/>
      <c r="P564" s="34"/>
      <c r="Q564" s="34"/>
      <c r="R564" s="34"/>
      <c r="S564" s="34"/>
      <c r="T564" s="34"/>
      <c r="U564" s="114"/>
      <c r="V564" s="114"/>
      <c r="W564" s="34"/>
    </row>
    <row r="565" ht="12.5" spans="1:23">
      <c r="A565" s="74"/>
      <c r="B565" s="37"/>
      <c r="C565" s="37"/>
      <c r="D565" s="37"/>
      <c r="E565" s="34"/>
      <c r="F565" s="37"/>
      <c r="G565" s="37"/>
      <c r="H565" s="37"/>
      <c r="J565" s="37"/>
      <c r="K565" s="114"/>
      <c r="L565" s="114"/>
      <c r="M565" s="37"/>
      <c r="N565" s="37"/>
      <c r="O565" s="114"/>
      <c r="P565" s="34"/>
      <c r="Q565" s="34"/>
      <c r="R565" s="34"/>
      <c r="S565" s="34"/>
      <c r="T565" s="34"/>
      <c r="U565" s="114"/>
      <c r="V565" s="114"/>
      <c r="W565" s="34"/>
    </row>
    <row r="566" ht="12.5" spans="1:23">
      <c r="A566" s="74"/>
      <c r="B566" s="37"/>
      <c r="C566" s="37"/>
      <c r="D566" s="37"/>
      <c r="E566" s="34"/>
      <c r="F566" s="37"/>
      <c r="G566" s="37"/>
      <c r="H566" s="37"/>
      <c r="J566" s="37"/>
      <c r="K566" s="114"/>
      <c r="L566" s="114"/>
      <c r="M566" s="37"/>
      <c r="N566" s="37"/>
      <c r="O566" s="114"/>
      <c r="P566" s="34"/>
      <c r="Q566" s="34"/>
      <c r="R566" s="34"/>
      <c r="S566" s="34"/>
      <c r="T566" s="34"/>
      <c r="U566" s="114"/>
      <c r="V566" s="114"/>
      <c r="W566" s="34"/>
    </row>
    <row r="567" ht="12.5" spans="1:23">
      <c r="A567" s="74"/>
      <c r="B567" s="37"/>
      <c r="C567" s="37"/>
      <c r="D567" s="37"/>
      <c r="E567" s="34"/>
      <c r="F567" s="37"/>
      <c r="G567" s="37"/>
      <c r="H567" s="37"/>
      <c r="J567" s="37"/>
      <c r="K567" s="114"/>
      <c r="L567" s="114"/>
      <c r="M567" s="37"/>
      <c r="N567" s="37"/>
      <c r="O567" s="114"/>
      <c r="P567" s="34"/>
      <c r="Q567" s="34"/>
      <c r="R567" s="34"/>
      <c r="S567" s="34"/>
      <c r="T567" s="34"/>
      <c r="U567" s="114"/>
      <c r="V567" s="114"/>
      <c r="W567" s="34"/>
    </row>
    <row r="568" ht="12.5" spans="1:23">
      <c r="A568" s="74"/>
      <c r="B568" s="37"/>
      <c r="C568" s="37"/>
      <c r="D568" s="37"/>
      <c r="E568" s="34"/>
      <c r="F568" s="37"/>
      <c r="G568" s="37"/>
      <c r="H568" s="37"/>
      <c r="J568" s="37"/>
      <c r="K568" s="114"/>
      <c r="L568" s="114"/>
      <c r="M568" s="37"/>
      <c r="N568" s="37"/>
      <c r="O568" s="114"/>
      <c r="P568" s="34"/>
      <c r="Q568" s="34"/>
      <c r="R568" s="34"/>
      <c r="S568" s="34"/>
      <c r="T568" s="34"/>
      <c r="U568" s="114"/>
      <c r="V568" s="114"/>
      <c r="W568" s="34"/>
    </row>
    <row r="569" ht="12.5" spans="1:23">
      <c r="A569" s="74"/>
      <c r="B569" s="37"/>
      <c r="C569" s="37"/>
      <c r="D569" s="37"/>
      <c r="E569" s="34"/>
      <c r="F569" s="37"/>
      <c r="G569" s="37"/>
      <c r="H569" s="37"/>
      <c r="J569" s="37"/>
      <c r="K569" s="114"/>
      <c r="L569" s="114"/>
      <c r="M569" s="37"/>
      <c r="N569" s="37"/>
      <c r="O569" s="114"/>
      <c r="P569" s="34"/>
      <c r="Q569" s="34"/>
      <c r="R569" s="34"/>
      <c r="S569" s="34"/>
      <c r="T569" s="34"/>
      <c r="U569" s="114"/>
      <c r="V569" s="114"/>
      <c r="W569" s="34"/>
    </row>
    <row r="570" ht="12.5" spans="1:23">
      <c r="A570" s="74"/>
      <c r="B570" s="37"/>
      <c r="C570" s="37"/>
      <c r="D570" s="37"/>
      <c r="E570" s="34"/>
      <c r="F570" s="37"/>
      <c r="G570" s="37"/>
      <c r="H570" s="37"/>
      <c r="J570" s="37"/>
      <c r="K570" s="114"/>
      <c r="L570" s="114"/>
      <c r="M570" s="37"/>
      <c r="N570" s="37"/>
      <c r="O570" s="114"/>
      <c r="P570" s="34"/>
      <c r="Q570" s="34"/>
      <c r="R570" s="34"/>
      <c r="S570" s="34"/>
      <c r="T570" s="34"/>
      <c r="U570" s="114"/>
      <c r="V570" s="114"/>
      <c r="W570" s="34"/>
    </row>
    <row r="571" ht="12.5" spans="1:23">
      <c r="A571" s="74"/>
      <c r="B571" s="37"/>
      <c r="C571" s="37"/>
      <c r="D571" s="37"/>
      <c r="E571" s="34"/>
      <c r="F571" s="37"/>
      <c r="G571" s="37"/>
      <c r="H571" s="37"/>
      <c r="J571" s="37"/>
      <c r="K571" s="114"/>
      <c r="L571" s="114"/>
      <c r="M571" s="37"/>
      <c r="N571" s="37"/>
      <c r="O571" s="114"/>
      <c r="P571" s="34"/>
      <c r="Q571" s="34"/>
      <c r="R571" s="34"/>
      <c r="S571" s="34"/>
      <c r="T571" s="34"/>
      <c r="U571" s="114"/>
      <c r="V571" s="114"/>
      <c r="W571" s="34"/>
    </row>
    <row r="572" ht="12.5" spans="1:23">
      <c r="A572" s="74"/>
      <c r="B572" s="37"/>
      <c r="C572" s="37"/>
      <c r="D572" s="37"/>
      <c r="E572" s="34"/>
      <c r="F572" s="37"/>
      <c r="G572" s="37"/>
      <c r="H572" s="37"/>
      <c r="J572" s="37"/>
      <c r="K572" s="114"/>
      <c r="L572" s="114"/>
      <c r="M572" s="37"/>
      <c r="N572" s="37"/>
      <c r="O572" s="114"/>
      <c r="P572" s="34"/>
      <c r="Q572" s="34"/>
      <c r="R572" s="34"/>
      <c r="S572" s="34"/>
      <c r="T572" s="34"/>
      <c r="U572" s="114"/>
      <c r="V572" s="114"/>
      <c r="W572" s="34"/>
    </row>
    <row r="573" ht="12.5" spans="1:23">
      <c r="A573" s="74"/>
      <c r="B573" s="37"/>
      <c r="C573" s="37"/>
      <c r="D573" s="37"/>
      <c r="E573" s="34"/>
      <c r="F573" s="37"/>
      <c r="G573" s="37"/>
      <c r="H573" s="37"/>
      <c r="J573" s="37"/>
      <c r="K573" s="114"/>
      <c r="L573" s="114"/>
      <c r="M573" s="37"/>
      <c r="N573" s="37"/>
      <c r="O573" s="114"/>
      <c r="P573" s="34"/>
      <c r="Q573" s="34"/>
      <c r="R573" s="34"/>
      <c r="S573" s="34"/>
      <c r="T573" s="34"/>
      <c r="U573" s="114"/>
      <c r="V573" s="114"/>
      <c r="W573" s="34"/>
    </row>
    <row r="574" ht="12.5" spans="1:23">
      <c r="A574" s="74"/>
      <c r="B574" s="37"/>
      <c r="C574" s="37"/>
      <c r="D574" s="37"/>
      <c r="E574" s="34"/>
      <c r="F574" s="37"/>
      <c r="G574" s="37"/>
      <c r="H574" s="37"/>
      <c r="J574" s="37"/>
      <c r="K574" s="114"/>
      <c r="L574" s="114"/>
      <c r="M574" s="37"/>
      <c r="N574" s="37"/>
      <c r="O574" s="114"/>
      <c r="P574" s="34"/>
      <c r="Q574" s="34"/>
      <c r="R574" s="34"/>
      <c r="S574" s="34"/>
      <c r="T574" s="34"/>
      <c r="U574" s="114"/>
      <c r="V574" s="114"/>
      <c r="W574" s="34"/>
    </row>
    <row r="575" ht="12.5" spans="1:23">
      <c r="A575" s="74"/>
      <c r="B575" s="37"/>
      <c r="C575" s="37"/>
      <c r="D575" s="37"/>
      <c r="E575" s="34"/>
      <c r="F575" s="37"/>
      <c r="G575" s="37"/>
      <c r="H575" s="37"/>
      <c r="J575" s="37"/>
      <c r="K575" s="114"/>
      <c r="L575" s="114"/>
      <c r="M575" s="37"/>
      <c r="N575" s="37"/>
      <c r="O575" s="114"/>
      <c r="P575" s="34"/>
      <c r="Q575" s="34"/>
      <c r="R575" s="34"/>
      <c r="S575" s="34"/>
      <c r="T575" s="34"/>
      <c r="U575" s="114"/>
      <c r="V575" s="114"/>
      <c r="W575" s="34"/>
    </row>
    <row r="576" ht="12.5" spans="1:23">
      <c r="A576" s="74"/>
      <c r="B576" s="37"/>
      <c r="C576" s="37"/>
      <c r="D576" s="37"/>
      <c r="E576" s="34"/>
      <c r="F576" s="37"/>
      <c r="G576" s="37"/>
      <c r="H576" s="37"/>
      <c r="J576" s="37"/>
      <c r="K576" s="114"/>
      <c r="L576" s="114"/>
      <c r="M576" s="37"/>
      <c r="N576" s="37"/>
      <c r="O576" s="114"/>
      <c r="P576" s="34"/>
      <c r="Q576" s="34"/>
      <c r="R576" s="34"/>
      <c r="S576" s="34"/>
      <c r="T576" s="34"/>
      <c r="U576" s="114"/>
      <c r="V576" s="114"/>
      <c r="W576" s="34"/>
    </row>
    <row r="577" ht="12.5" spans="1:23">
      <c r="A577" s="74"/>
      <c r="B577" s="37"/>
      <c r="C577" s="37"/>
      <c r="D577" s="37"/>
      <c r="E577" s="34"/>
      <c r="F577" s="37"/>
      <c r="G577" s="37"/>
      <c r="H577" s="37"/>
      <c r="J577" s="37"/>
      <c r="K577" s="114"/>
      <c r="L577" s="114"/>
      <c r="M577" s="37"/>
      <c r="N577" s="37"/>
      <c r="O577" s="114"/>
      <c r="P577" s="34"/>
      <c r="Q577" s="34"/>
      <c r="R577" s="34"/>
      <c r="S577" s="34"/>
      <c r="T577" s="34"/>
      <c r="U577" s="114"/>
      <c r="V577" s="114"/>
      <c r="W577" s="34"/>
    </row>
    <row r="578" ht="12.5" spans="1:23">
      <c r="A578" s="74"/>
      <c r="B578" s="37"/>
      <c r="C578" s="37"/>
      <c r="D578" s="37"/>
      <c r="E578" s="34"/>
      <c r="F578" s="37"/>
      <c r="G578" s="37"/>
      <c r="H578" s="37"/>
      <c r="J578" s="37"/>
      <c r="K578" s="114"/>
      <c r="L578" s="114"/>
      <c r="M578" s="37"/>
      <c r="N578" s="37"/>
      <c r="O578" s="114"/>
      <c r="P578" s="34"/>
      <c r="Q578" s="34"/>
      <c r="R578" s="34"/>
      <c r="S578" s="34"/>
      <c r="T578" s="34"/>
      <c r="U578" s="114"/>
      <c r="V578" s="114"/>
      <c r="W578" s="34"/>
    </row>
    <row r="579" ht="12.5" spans="1:23">
      <c r="A579" s="74"/>
      <c r="B579" s="37"/>
      <c r="C579" s="37"/>
      <c r="D579" s="37"/>
      <c r="E579" s="34"/>
      <c r="F579" s="37"/>
      <c r="G579" s="37"/>
      <c r="H579" s="37"/>
      <c r="J579" s="37"/>
      <c r="K579" s="114"/>
      <c r="L579" s="114"/>
      <c r="M579" s="37"/>
      <c r="N579" s="37"/>
      <c r="O579" s="114"/>
      <c r="P579" s="34"/>
      <c r="Q579" s="34"/>
      <c r="R579" s="34"/>
      <c r="S579" s="34"/>
      <c r="T579" s="34"/>
      <c r="U579" s="114"/>
      <c r="V579" s="114"/>
      <c r="W579" s="34"/>
    </row>
    <row r="580" ht="12.5" spans="1:23">
      <c r="A580" s="74"/>
      <c r="B580" s="37"/>
      <c r="C580" s="37"/>
      <c r="D580" s="37"/>
      <c r="E580" s="34"/>
      <c r="F580" s="37"/>
      <c r="G580" s="37"/>
      <c r="H580" s="37"/>
      <c r="J580" s="37"/>
      <c r="K580" s="114"/>
      <c r="L580" s="114"/>
      <c r="M580" s="37"/>
      <c r="N580" s="37"/>
      <c r="O580" s="114"/>
      <c r="P580" s="34"/>
      <c r="Q580" s="34"/>
      <c r="R580" s="34"/>
      <c r="S580" s="34"/>
      <c r="T580" s="34"/>
      <c r="U580" s="114"/>
      <c r="V580" s="114"/>
      <c r="W580" s="34"/>
    </row>
    <row r="581" ht="12.5" spans="1:23">
      <c r="A581" s="74"/>
      <c r="B581" s="37"/>
      <c r="C581" s="37"/>
      <c r="D581" s="37"/>
      <c r="E581" s="34"/>
      <c r="F581" s="37"/>
      <c r="G581" s="37"/>
      <c r="H581" s="37"/>
      <c r="J581" s="37"/>
      <c r="K581" s="114"/>
      <c r="L581" s="114"/>
      <c r="M581" s="37"/>
      <c r="N581" s="37"/>
      <c r="O581" s="114"/>
      <c r="P581" s="34"/>
      <c r="Q581" s="34"/>
      <c r="R581" s="34"/>
      <c r="S581" s="34"/>
      <c r="T581" s="34"/>
      <c r="U581" s="114"/>
      <c r="V581" s="114"/>
      <c r="W581" s="34"/>
    </row>
    <row r="582" ht="12.5" spans="1:23">
      <c r="A582" s="74"/>
      <c r="B582" s="37"/>
      <c r="C582" s="37"/>
      <c r="D582" s="37"/>
      <c r="E582" s="34"/>
      <c r="F582" s="37"/>
      <c r="G582" s="37"/>
      <c r="H582" s="37"/>
      <c r="J582" s="37"/>
      <c r="K582" s="114"/>
      <c r="L582" s="114"/>
      <c r="M582" s="37"/>
      <c r="N582" s="37"/>
      <c r="O582" s="114"/>
      <c r="P582" s="34"/>
      <c r="Q582" s="34"/>
      <c r="R582" s="34"/>
      <c r="S582" s="34"/>
      <c r="T582" s="34"/>
      <c r="U582" s="114"/>
      <c r="V582" s="114"/>
      <c r="W582" s="34"/>
    </row>
    <row r="583" ht="12.5" spans="1:23">
      <c r="A583" s="74"/>
      <c r="B583" s="37"/>
      <c r="C583" s="37"/>
      <c r="D583" s="37"/>
      <c r="E583" s="34"/>
      <c r="F583" s="37"/>
      <c r="G583" s="37"/>
      <c r="H583" s="37"/>
      <c r="J583" s="37"/>
      <c r="K583" s="114"/>
      <c r="L583" s="114"/>
      <c r="M583" s="37"/>
      <c r="N583" s="37"/>
      <c r="O583" s="114"/>
      <c r="P583" s="34"/>
      <c r="Q583" s="34"/>
      <c r="R583" s="34"/>
      <c r="S583" s="34"/>
      <c r="T583" s="34"/>
      <c r="U583" s="114"/>
      <c r="V583" s="114"/>
      <c r="W583" s="34"/>
    </row>
    <row r="584" ht="12.5" spans="1:23">
      <c r="A584" s="74"/>
      <c r="B584" s="37"/>
      <c r="C584" s="37"/>
      <c r="D584" s="37"/>
      <c r="E584" s="34"/>
      <c r="F584" s="37"/>
      <c r="G584" s="37"/>
      <c r="H584" s="37"/>
      <c r="J584" s="37"/>
      <c r="K584" s="114"/>
      <c r="L584" s="114"/>
      <c r="M584" s="37"/>
      <c r="N584" s="37"/>
      <c r="O584" s="114"/>
      <c r="P584" s="34"/>
      <c r="Q584" s="34"/>
      <c r="R584" s="34"/>
      <c r="S584" s="34"/>
      <c r="T584" s="34"/>
      <c r="U584" s="114"/>
      <c r="V584" s="114"/>
      <c r="W584" s="34"/>
    </row>
    <row r="585" ht="12.5" spans="1:23">
      <c r="A585" s="74"/>
      <c r="B585" s="37"/>
      <c r="C585" s="37"/>
      <c r="D585" s="37"/>
      <c r="E585" s="34"/>
      <c r="F585" s="37"/>
      <c r="G585" s="37"/>
      <c r="H585" s="37"/>
      <c r="J585" s="37"/>
      <c r="K585" s="114"/>
      <c r="L585" s="114"/>
      <c r="M585" s="37"/>
      <c r="N585" s="37"/>
      <c r="O585" s="114"/>
      <c r="P585" s="34"/>
      <c r="Q585" s="34"/>
      <c r="R585" s="34"/>
      <c r="S585" s="34"/>
      <c r="T585" s="34"/>
      <c r="U585" s="114"/>
      <c r="V585" s="114"/>
      <c r="W585" s="34"/>
    </row>
    <row r="586" ht="12.5" spans="1:23">
      <c r="A586" s="74"/>
      <c r="B586" s="37"/>
      <c r="C586" s="37"/>
      <c r="D586" s="37"/>
      <c r="E586" s="34"/>
      <c r="F586" s="37"/>
      <c r="G586" s="37"/>
      <c r="H586" s="37"/>
      <c r="J586" s="37"/>
      <c r="K586" s="114"/>
      <c r="L586" s="114"/>
      <c r="M586" s="37"/>
      <c r="N586" s="37"/>
      <c r="O586" s="114"/>
      <c r="P586" s="34"/>
      <c r="Q586" s="34"/>
      <c r="R586" s="34"/>
      <c r="S586" s="34"/>
      <c r="T586" s="34"/>
      <c r="U586" s="114"/>
      <c r="V586" s="114"/>
      <c r="W586" s="34"/>
    </row>
    <row r="587" ht="12.5" spans="1:23">
      <c r="A587" s="74"/>
      <c r="B587" s="37"/>
      <c r="C587" s="37"/>
      <c r="D587" s="37"/>
      <c r="E587" s="34"/>
      <c r="F587" s="37"/>
      <c r="G587" s="37"/>
      <c r="H587" s="37"/>
      <c r="J587" s="37"/>
      <c r="K587" s="114"/>
      <c r="L587" s="114"/>
      <c r="M587" s="37"/>
      <c r="N587" s="37"/>
      <c r="O587" s="114"/>
      <c r="P587" s="34"/>
      <c r="Q587" s="34"/>
      <c r="R587" s="34"/>
      <c r="S587" s="34"/>
      <c r="T587" s="34"/>
      <c r="U587" s="114"/>
      <c r="V587" s="114"/>
      <c r="W587" s="34"/>
    </row>
    <row r="588" ht="12.5" spans="1:23">
      <c r="A588" s="74"/>
      <c r="B588" s="37"/>
      <c r="C588" s="37"/>
      <c r="D588" s="37"/>
      <c r="E588" s="34"/>
      <c r="F588" s="37"/>
      <c r="G588" s="37"/>
      <c r="H588" s="37"/>
      <c r="J588" s="37"/>
      <c r="K588" s="114"/>
      <c r="L588" s="114"/>
      <c r="M588" s="37"/>
      <c r="N588" s="37"/>
      <c r="O588" s="114"/>
      <c r="P588" s="34"/>
      <c r="Q588" s="34"/>
      <c r="R588" s="34"/>
      <c r="S588" s="34"/>
      <c r="T588" s="34"/>
      <c r="U588" s="114"/>
      <c r="V588" s="114"/>
      <c r="W588" s="34"/>
    </row>
    <row r="589" ht="12.5" spans="1:23">
      <c r="A589" s="74"/>
      <c r="B589" s="37"/>
      <c r="C589" s="37"/>
      <c r="D589" s="37"/>
      <c r="E589" s="34"/>
      <c r="F589" s="37"/>
      <c r="G589" s="37"/>
      <c r="H589" s="37"/>
      <c r="J589" s="37"/>
      <c r="K589" s="114"/>
      <c r="L589" s="114"/>
      <c r="M589" s="37"/>
      <c r="N589" s="37"/>
      <c r="O589" s="114"/>
      <c r="P589" s="34"/>
      <c r="Q589" s="34"/>
      <c r="R589" s="34"/>
      <c r="S589" s="34"/>
      <c r="T589" s="34"/>
      <c r="U589" s="114"/>
      <c r="V589" s="114"/>
      <c r="W589" s="34"/>
    </row>
    <row r="590" ht="12.5" spans="1:23">
      <c r="A590" s="74"/>
      <c r="B590" s="37"/>
      <c r="C590" s="37"/>
      <c r="D590" s="37"/>
      <c r="E590" s="34"/>
      <c r="F590" s="37"/>
      <c r="G590" s="37"/>
      <c r="H590" s="37"/>
      <c r="J590" s="37"/>
      <c r="K590" s="114"/>
      <c r="L590" s="114"/>
      <c r="M590" s="37"/>
      <c r="N590" s="37"/>
      <c r="O590" s="114"/>
      <c r="P590" s="34"/>
      <c r="Q590" s="34"/>
      <c r="R590" s="34"/>
      <c r="S590" s="34"/>
      <c r="T590" s="34"/>
      <c r="U590" s="114"/>
      <c r="V590" s="114"/>
      <c r="W590" s="34"/>
    </row>
    <row r="591" ht="12.5" spans="1:23">
      <c r="A591" s="74"/>
      <c r="B591" s="37"/>
      <c r="C591" s="37"/>
      <c r="D591" s="37"/>
      <c r="E591" s="34"/>
      <c r="F591" s="37"/>
      <c r="G591" s="37"/>
      <c r="H591" s="37"/>
      <c r="J591" s="37"/>
      <c r="K591" s="114"/>
      <c r="L591" s="114"/>
      <c r="M591" s="37"/>
      <c r="N591" s="37"/>
      <c r="O591" s="114"/>
      <c r="P591" s="34"/>
      <c r="Q591" s="34"/>
      <c r="R591" s="34"/>
      <c r="S591" s="34"/>
      <c r="T591" s="34"/>
      <c r="U591" s="114"/>
      <c r="V591" s="114"/>
      <c r="W591" s="34"/>
    </row>
    <row r="592" ht="12.5" spans="1:23">
      <c r="A592" s="74"/>
      <c r="B592" s="37"/>
      <c r="C592" s="37"/>
      <c r="D592" s="37"/>
      <c r="E592" s="34"/>
      <c r="F592" s="37"/>
      <c r="G592" s="37"/>
      <c r="H592" s="37"/>
      <c r="J592" s="37"/>
      <c r="K592" s="114"/>
      <c r="L592" s="114"/>
      <c r="M592" s="37"/>
      <c r="N592" s="37"/>
      <c r="O592" s="114"/>
      <c r="P592" s="34"/>
      <c r="Q592" s="34"/>
      <c r="R592" s="34"/>
      <c r="S592" s="34"/>
      <c r="T592" s="34"/>
      <c r="U592" s="114"/>
      <c r="V592" s="114"/>
      <c r="W592" s="34"/>
    </row>
    <row r="593" ht="12.5" spans="1:23">
      <c r="A593" s="74"/>
      <c r="B593" s="37"/>
      <c r="C593" s="37"/>
      <c r="D593" s="37"/>
      <c r="E593" s="34"/>
      <c r="F593" s="37"/>
      <c r="G593" s="37"/>
      <c r="H593" s="37"/>
      <c r="J593" s="37"/>
      <c r="K593" s="114"/>
      <c r="L593" s="114"/>
      <c r="M593" s="37"/>
      <c r="N593" s="37"/>
      <c r="O593" s="114"/>
      <c r="P593" s="34"/>
      <c r="Q593" s="34"/>
      <c r="R593" s="34"/>
      <c r="S593" s="34"/>
      <c r="T593" s="34"/>
      <c r="U593" s="114"/>
      <c r="V593" s="114"/>
      <c r="W593" s="34"/>
    </row>
    <row r="594" ht="12.5" spans="1:23">
      <c r="A594" s="74"/>
      <c r="B594" s="37"/>
      <c r="C594" s="37"/>
      <c r="D594" s="37"/>
      <c r="E594" s="34"/>
      <c r="F594" s="37"/>
      <c r="G594" s="37"/>
      <c r="H594" s="37"/>
      <c r="J594" s="37"/>
      <c r="K594" s="114"/>
      <c r="L594" s="114"/>
      <c r="M594" s="37"/>
      <c r="N594" s="37"/>
      <c r="O594" s="114"/>
      <c r="P594" s="34"/>
      <c r="Q594" s="34"/>
      <c r="R594" s="34"/>
      <c r="S594" s="34"/>
      <c r="T594" s="34"/>
      <c r="U594" s="114"/>
      <c r="V594" s="114"/>
      <c r="W594" s="34"/>
    </row>
    <row r="595" ht="12.5" spans="1:23">
      <c r="A595" s="74"/>
      <c r="B595" s="37"/>
      <c r="C595" s="37"/>
      <c r="D595" s="37"/>
      <c r="E595" s="34"/>
      <c r="F595" s="37"/>
      <c r="G595" s="37"/>
      <c r="H595" s="37"/>
      <c r="J595" s="37"/>
      <c r="K595" s="114"/>
      <c r="L595" s="114"/>
      <c r="M595" s="37"/>
      <c r="N595" s="37"/>
      <c r="O595" s="114"/>
      <c r="P595" s="34"/>
      <c r="Q595" s="34"/>
      <c r="R595" s="34"/>
      <c r="S595" s="34"/>
      <c r="T595" s="34"/>
      <c r="U595" s="114"/>
      <c r="V595" s="114"/>
      <c r="W595" s="34"/>
    </row>
    <row r="596" ht="12.5" spans="1:23">
      <c r="A596" s="74"/>
      <c r="B596" s="37"/>
      <c r="C596" s="37"/>
      <c r="D596" s="37"/>
      <c r="E596" s="34"/>
      <c r="F596" s="37"/>
      <c r="G596" s="37"/>
      <c r="H596" s="37"/>
      <c r="J596" s="37"/>
      <c r="K596" s="114"/>
      <c r="L596" s="114"/>
      <c r="M596" s="37"/>
      <c r="N596" s="37"/>
      <c r="O596" s="114"/>
      <c r="P596" s="34"/>
      <c r="Q596" s="34"/>
      <c r="R596" s="34"/>
      <c r="S596" s="34"/>
      <c r="T596" s="34"/>
      <c r="U596" s="114"/>
      <c r="V596" s="114"/>
      <c r="W596" s="34"/>
    </row>
    <row r="597" ht="12.5" spans="1:23">
      <c r="A597" s="74"/>
      <c r="B597" s="37"/>
      <c r="C597" s="37"/>
      <c r="D597" s="37"/>
      <c r="E597" s="34"/>
      <c r="F597" s="37"/>
      <c r="G597" s="37"/>
      <c r="H597" s="37"/>
      <c r="J597" s="37"/>
      <c r="K597" s="114"/>
      <c r="L597" s="114"/>
      <c r="M597" s="37"/>
      <c r="N597" s="37"/>
      <c r="O597" s="114"/>
      <c r="P597" s="34"/>
      <c r="Q597" s="34"/>
      <c r="R597" s="34"/>
      <c r="S597" s="34"/>
      <c r="T597" s="34"/>
      <c r="U597" s="114"/>
      <c r="V597" s="114"/>
      <c r="W597" s="34"/>
    </row>
    <row r="598" ht="12.5" spans="1:23">
      <c r="A598" s="74"/>
      <c r="B598" s="37"/>
      <c r="C598" s="37"/>
      <c r="D598" s="37"/>
      <c r="E598" s="34"/>
      <c r="F598" s="37"/>
      <c r="G598" s="37"/>
      <c r="H598" s="37"/>
      <c r="J598" s="37"/>
      <c r="K598" s="114"/>
      <c r="L598" s="114"/>
      <c r="M598" s="37"/>
      <c r="N598" s="37"/>
      <c r="O598" s="114"/>
      <c r="P598" s="34"/>
      <c r="Q598" s="34"/>
      <c r="R598" s="34"/>
      <c r="S598" s="34"/>
      <c r="T598" s="34"/>
      <c r="U598" s="114"/>
      <c r="V598" s="114"/>
      <c r="W598" s="34"/>
    </row>
    <row r="599" ht="12.5" spans="1:23">
      <c r="A599" s="74"/>
      <c r="B599" s="37"/>
      <c r="C599" s="37"/>
      <c r="D599" s="37"/>
      <c r="E599" s="34"/>
      <c r="F599" s="37"/>
      <c r="G599" s="37"/>
      <c r="H599" s="37"/>
      <c r="J599" s="37"/>
      <c r="K599" s="114"/>
      <c r="L599" s="114"/>
      <c r="M599" s="37"/>
      <c r="N599" s="37"/>
      <c r="O599" s="114"/>
      <c r="P599" s="34"/>
      <c r="Q599" s="34"/>
      <c r="R599" s="34"/>
      <c r="S599" s="34"/>
      <c r="T599" s="34"/>
      <c r="U599" s="114"/>
      <c r="V599" s="114"/>
      <c r="W599" s="34"/>
    </row>
    <row r="600" ht="12.5" spans="1:23">
      <c r="A600" s="74"/>
      <c r="B600" s="37"/>
      <c r="C600" s="37"/>
      <c r="D600" s="37"/>
      <c r="E600" s="34"/>
      <c r="F600" s="37"/>
      <c r="G600" s="37"/>
      <c r="H600" s="37"/>
      <c r="J600" s="37"/>
      <c r="K600" s="114"/>
      <c r="L600" s="114"/>
      <c r="M600" s="37"/>
      <c r="N600" s="37"/>
      <c r="O600" s="114"/>
      <c r="P600" s="34"/>
      <c r="Q600" s="34"/>
      <c r="R600" s="34"/>
      <c r="S600" s="34"/>
      <c r="T600" s="34"/>
      <c r="U600" s="114"/>
      <c r="V600" s="114"/>
      <c r="W600" s="34"/>
    </row>
    <row r="601" ht="12.5" spans="1:23">
      <c r="A601" s="74"/>
      <c r="B601" s="37"/>
      <c r="C601" s="37"/>
      <c r="D601" s="37"/>
      <c r="E601" s="34"/>
      <c r="F601" s="37"/>
      <c r="G601" s="37"/>
      <c r="H601" s="37"/>
      <c r="J601" s="37"/>
      <c r="K601" s="114"/>
      <c r="L601" s="114"/>
      <c r="M601" s="37"/>
      <c r="N601" s="37"/>
      <c r="O601" s="114"/>
      <c r="P601" s="34"/>
      <c r="Q601" s="34"/>
      <c r="R601" s="34"/>
      <c r="S601" s="34"/>
      <c r="T601" s="34"/>
      <c r="U601" s="114"/>
      <c r="V601" s="114"/>
      <c r="W601" s="34"/>
    </row>
    <row r="602" ht="12.5" spans="1:23">
      <c r="A602" s="74"/>
      <c r="B602" s="37"/>
      <c r="C602" s="37"/>
      <c r="D602" s="37"/>
      <c r="E602" s="34"/>
      <c r="F602" s="37"/>
      <c r="G602" s="37"/>
      <c r="H602" s="37"/>
      <c r="J602" s="37"/>
      <c r="K602" s="114"/>
      <c r="L602" s="114"/>
      <c r="M602" s="37"/>
      <c r="N602" s="37"/>
      <c r="O602" s="114"/>
      <c r="P602" s="34"/>
      <c r="Q602" s="34"/>
      <c r="R602" s="34"/>
      <c r="S602" s="34"/>
      <c r="T602" s="34"/>
      <c r="U602" s="114"/>
      <c r="V602" s="114"/>
      <c r="W602" s="34"/>
    </row>
    <row r="603" ht="12.5" spans="1:23">
      <c r="A603" s="74"/>
      <c r="B603" s="37"/>
      <c r="C603" s="37"/>
      <c r="D603" s="37"/>
      <c r="E603" s="34"/>
      <c r="F603" s="37"/>
      <c r="G603" s="37"/>
      <c r="H603" s="37"/>
      <c r="J603" s="37"/>
      <c r="K603" s="114"/>
      <c r="L603" s="114"/>
      <c r="M603" s="37"/>
      <c r="N603" s="37"/>
      <c r="O603" s="114"/>
      <c r="P603" s="34"/>
      <c r="Q603" s="34"/>
      <c r="R603" s="34"/>
      <c r="S603" s="34"/>
      <c r="T603" s="34"/>
      <c r="U603" s="114"/>
      <c r="V603" s="114"/>
      <c r="W603" s="34"/>
    </row>
    <row r="604" ht="12.5" spans="1:23">
      <c r="A604" s="74"/>
      <c r="B604" s="37"/>
      <c r="C604" s="37"/>
      <c r="D604" s="37"/>
      <c r="E604" s="34"/>
      <c r="F604" s="37"/>
      <c r="G604" s="37"/>
      <c r="H604" s="37"/>
      <c r="J604" s="37"/>
      <c r="K604" s="114"/>
      <c r="L604" s="114"/>
      <c r="M604" s="37"/>
      <c r="N604" s="37"/>
      <c r="O604" s="114"/>
      <c r="P604" s="34"/>
      <c r="Q604" s="34"/>
      <c r="R604" s="34"/>
      <c r="S604" s="34"/>
      <c r="T604" s="34"/>
      <c r="U604" s="114"/>
      <c r="V604" s="114"/>
      <c r="W604" s="34"/>
    </row>
    <row r="605" ht="12.5" spans="1:23">
      <c r="A605" s="74"/>
      <c r="B605" s="37"/>
      <c r="C605" s="37"/>
      <c r="D605" s="37"/>
      <c r="E605" s="34"/>
      <c r="F605" s="37"/>
      <c r="G605" s="37"/>
      <c r="H605" s="37"/>
      <c r="J605" s="37"/>
      <c r="K605" s="114"/>
      <c r="L605" s="114"/>
      <c r="M605" s="37"/>
      <c r="N605" s="37"/>
      <c r="O605" s="114"/>
      <c r="P605" s="34"/>
      <c r="Q605" s="34"/>
      <c r="R605" s="34"/>
      <c r="S605" s="34"/>
      <c r="T605" s="34"/>
      <c r="U605" s="114"/>
      <c r="V605" s="114"/>
      <c r="W605" s="34"/>
    </row>
    <row r="606" ht="12.5" spans="1:23">
      <c r="A606" s="74"/>
      <c r="B606" s="37"/>
      <c r="C606" s="37"/>
      <c r="D606" s="37"/>
      <c r="E606" s="34"/>
      <c r="F606" s="37"/>
      <c r="G606" s="37"/>
      <c r="H606" s="37"/>
      <c r="J606" s="37"/>
      <c r="K606" s="114"/>
      <c r="L606" s="114"/>
      <c r="M606" s="37"/>
      <c r="N606" s="37"/>
      <c r="O606" s="114"/>
      <c r="P606" s="34"/>
      <c r="Q606" s="34"/>
      <c r="R606" s="34"/>
      <c r="S606" s="34"/>
      <c r="T606" s="34"/>
      <c r="U606" s="114"/>
      <c r="V606" s="114"/>
      <c r="W606" s="34"/>
    </row>
    <row r="607" ht="12.5" spans="1:23">
      <c r="A607" s="74"/>
      <c r="B607" s="37"/>
      <c r="C607" s="37"/>
      <c r="D607" s="37"/>
      <c r="E607" s="34"/>
      <c r="F607" s="37"/>
      <c r="G607" s="37"/>
      <c r="H607" s="37"/>
      <c r="J607" s="37"/>
      <c r="K607" s="114"/>
      <c r="L607" s="114"/>
      <c r="M607" s="37"/>
      <c r="N607" s="37"/>
      <c r="O607" s="114"/>
      <c r="P607" s="34"/>
      <c r="Q607" s="34"/>
      <c r="R607" s="34"/>
      <c r="S607" s="34"/>
      <c r="T607" s="34"/>
      <c r="U607" s="114"/>
      <c r="V607" s="114"/>
      <c r="W607" s="34"/>
    </row>
    <row r="608" ht="12.5" spans="1:23">
      <c r="A608" s="74"/>
      <c r="B608" s="37"/>
      <c r="C608" s="37"/>
      <c r="D608" s="37"/>
      <c r="E608" s="34"/>
      <c r="F608" s="37"/>
      <c r="G608" s="37"/>
      <c r="H608" s="37"/>
      <c r="J608" s="37"/>
      <c r="K608" s="114"/>
      <c r="L608" s="114"/>
      <c r="M608" s="37"/>
      <c r="N608" s="37"/>
      <c r="O608" s="114"/>
      <c r="P608" s="34"/>
      <c r="Q608" s="34"/>
      <c r="R608" s="34"/>
      <c r="S608" s="34"/>
      <c r="T608" s="34"/>
      <c r="U608" s="114"/>
      <c r="V608" s="114"/>
      <c r="W608" s="34"/>
    </row>
    <row r="609" ht="12.5" spans="1:23">
      <c r="A609" s="74"/>
      <c r="B609" s="37"/>
      <c r="C609" s="37"/>
      <c r="D609" s="37"/>
      <c r="E609" s="34"/>
      <c r="F609" s="37"/>
      <c r="G609" s="37"/>
      <c r="H609" s="37"/>
      <c r="J609" s="37"/>
      <c r="K609" s="114"/>
      <c r="L609" s="114"/>
      <c r="M609" s="37"/>
      <c r="N609" s="37"/>
      <c r="O609" s="114"/>
      <c r="P609" s="34"/>
      <c r="Q609" s="34"/>
      <c r="R609" s="34"/>
      <c r="S609" s="34"/>
      <c r="T609" s="34"/>
      <c r="U609" s="114"/>
      <c r="V609" s="114"/>
      <c r="W609" s="34"/>
    </row>
    <row r="610" ht="12.5" spans="1:23">
      <c r="A610" s="74"/>
      <c r="B610" s="37"/>
      <c r="C610" s="37"/>
      <c r="D610" s="37"/>
      <c r="E610" s="34"/>
      <c r="F610" s="37"/>
      <c r="G610" s="37"/>
      <c r="H610" s="37"/>
      <c r="J610" s="37"/>
      <c r="K610" s="114"/>
      <c r="L610" s="114"/>
      <c r="M610" s="37"/>
      <c r="N610" s="37"/>
      <c r="O610" s="114"/>
      <c r="P610" s="34"/>
      <c r="Q610" s="34"/>
      <c r="R610" s="34"/>
      <c r="S610" s="34"/>
      <c r="T610" s="34"/>
      <c r="U610" s="114"/>
      <c r="V610" s="114"/>
      <c r="W610" s="34"/>
    </row>
    <row r="611" ht="12.5" spans="1:23">
      <c r="A611" s="74"/>
      <c r="B611" s="37"/>
      <c r="C611" s="37"/>
      <c r="D611" s="37"/>
      <c r="E611" s="34"/>
      <c r="F611" s="37"/>
      <c r="G611" s="37"/>
      <c r="H611" s="37"/>
      <c r="J611" s="37"/>
      <c r="K611" s="114"/>
      <c r="L611" s="114"/>
      <c r="M611" s="37"/>
      <c r="N611" s="37"/>
      <c r="O611" s="114"/>
      <c r="P611" s="34"/>
      <c r="Q611" s="34"/>
      <c r="R611" s="34"/>
      <c r="S611" s="34"/>
      <c r="T611" s="34"/>
      <c r="U611" s="114"/>
      <c r="V611" s="114"/>
      <c r="W611" s="34"/>
    </row>
    <row r="612" ht="12.5" spans="1:23">
      <c r="A612" s="74"/>
      <c r="B612" s="37"/>
      <c r="C612" s="37"/>
      <c r="D612" s="37"/>
      <c r="E612" s="34"/>
      <c r="F612" s="37"/>
      <c r="G612" s="37"/>
      <c r="H612" s="37"/>
      <c r="J612" s="37"/>
      <c r="K612" s="114"/>
      <c r="L612" s="114"/>
      <c r="M612" s="37"/>
      <c r="N612" s="37"/>
      <c r="O612" s="114"/>
      <c r="P612" s="34"/>
      <c r="Q612" s="34"/>
      <c r="R612" s="34"/>
      <c r="S612" s="34"/>
      <c r="T612" s="34"/>
      <c r="U612" s="114"/>
      <c r="V612" s="114"/>
      <c r="W612" s="34"/>
    </row>
    <row r="613" ht="12.5" spans="1:23">
      <c r="A613" s="74"/>
      <c r="B613" s="37"/>
      <c r="C613" s="37"/>
      <c r="D613" s="37"/>
      <c r="E613" s="34"/>
      <c r="F613" s="37"/>
      <c r="G613" s="37"/>
      <c r="H613" s="37"/>
      <c r="J613" s="37"/>
      <c r="K613" s="114"/>
      <c r="L613" s="114"/>
      <c r="M613" s="37"/>
      <c r="N613" s="37"/>
      <c r="O613" s="114"/>
      <c r="P613" s="34"/>
      <c r="Q613" s="34"/>
      <c r="R613" s="34"/>
      <c r="S613" s="34"/>
      <c r="T613" s="34"/>
      <c r="U613" s="114"/>
      <c r="V613" s="114"/>
      <c r="W613" s="34"/>
    </row>
    <row r="614" ht="12.5" spans="1:23">
      <c r="A614" s="74"/>
      <c r="B614" s="37"/>
      <c r="C614" s="37"/>
      <c r="D614" s="37"/>
      <c r="E614" s="34"/>
      <c r="F614" s="37"/>
      <c r="G614" s="37"/>
      <c r="H614" s="37"/>
      <c r="J614" s="37"/>
      <c r="K614" s="114"/>
      <c r="L614" s="114"/>
      <c r="M614" s="37"/>
      <c r="N614" s="37"/>
      <c r="O614" s="114"/>
      <c r="P614" s="34"/>
      <c r="Q614" s="34"/>
      <c r="R614" s="34"/>
      <c r="S614" s="34"/>
      <c r="T614" s="34"/>
      <c r="U614" s="114"/>
      <c r="V614" s="114"/>
      <c r="W614" s="34"/>
    </row>
    <row r="615" ht="12.5" spans="1:23">
      <c r="A615" s="74"/>
      <c r="B615" s="37"/>
      <c r="C615" s="37"/>
      <c r="D615" s="37"/>
      <c r="E615" s="34"/>
      <c r="F615" s="37"/>
      <c r="G615" s="37"/>
      <c r="H615" s="37"/>
      <c r="J615" s="37"/>
      <c r="K615" s="114"/>
      <c r="L615" s="114"/>
      <c r="M615" s="37"/>
      <c r="N615" s="37"/>
      <c r="O615" s="114"/>
      <c r="P615" s="34"/>
      <c r="Q615" s="34"/>
      <c r="R615" s="34"/>
      <c r="S615" s="34"/>
      <c r="T615" s="34"/>
      <c r="U615" s="114"/>
      <c r="V615" s="114"/>
      <c r="W615" s="34"/>
    </row>
    <row r="616" ht="12.5" spans="1:23">
      <c r="A616" s="74"/>
      <c r="B616" s="37"/>
      <c r="C616" s="37"/>
      <c r="D616" s="37"/>
      <c r="E616" s="34"/>
      <c r="F616" s="37"/>
      <c r="G616" s="37"/>
      <c r="H616" s="37"/>
      <c r="J616" s="37"/>
      <c r="K616" s="114"/>
      <c r="L616" s="114"/>
      <c r="M616" s="37"/>
      <c r="N616" s="37"/>
      <c r="O616" s="114"/>
      <c r="P616" s="34"/>
      <c r="Q616" s="34"/>
      <c r="R616" s="34"/>
      <c r="S616" s="34"/>
      <c r="T616" s="34"/>
      <c r="U616" s="114"/>
      <c r="V616" s="114"/>
      <c r="W616" s="34"/>
    </row>
    <row r="617" ht="12.5" spans="1:23">
      <c r="A617" s="74"/>
      <c r="B617" s="37"/>
      <c r="C617" s="37"/>
      <c r="D617" s="37"/>
      <c r="E617" s="34"/>
      <c r="F617" s="37"/>
      <c r="G617" s="37"/>
      <c r="H617" s="37"/>
      <c r="J617" s="37"/>
      <c r="K617" s="114"/>
      <c r="L617" s="114"/>
      <c r="M617" s="37"/>
      <c r="N617" s="37"/>
      <c r="O617" s="114"/>
      <c r="P617" s="34"/>
      <c r="Q617" s="34"/>
      <c r="R617" s="34"/>
      <c r="S617" s="34"/>
      <c r="T617" s="34"/>
      <c r="U617" s="114"/>
      <c r="V617" s="114"/>
      <c r="W617" s="34"/>
    </row>
    <row r="618" ht="12.5" spans="1:23">
      <c r="A618" s="74"/>
      <c r="B618" s="37"/>
      <c r="C618" s="37"/>
      <c r="D618" s="37"/>
      <c r="E618" s="34"/>
      <c r="F618" s="37"/>
      <c r="G618" s="37"/>
      <c r="H618" s="37"/>
      <c r="J618" s="37"/>
      <c r="K618" s="114"/>
      <c r="L618" s="114"/>
      <c r="M618" s="37"/>
      <c r="N618" s="37"/>
      <c r="O618" s="114"/>
      <c r="P618" s="34"/>
      <c r="Q618" s="34"/>
      <c r="R618" s="34"/>
      <c r="S618" s="34"/>
      <c r="T618" s="34"/>
      <c r="U618" s="114"/>
      <c r="V618" s="114"/>
      <c r="W618" s="34"/>
    </row>
    <row r="619" ht="12.5" spans="1:23">
      <c r="A619" s="74"/>
      <c r="B619" s="37"/>
      <c r="C619" s="37"/>
      <c r="D619" s="37"/>
      <c r="E619" s="34"/>
      <c r="F619" s="37"/>
      <c r="G619" s="37"/>
      <c r="H619" s="37"/>
      <c r="J619" s="37"/>
      <c r="K619" s="114"/>
      <c r="L619" s="114"/>
      <c r="M619" s="37"/>
      <c r="N619" s="37"/>
      <c r="O619" s="114"/>
      <c r="P619" s="34"/>
      <c r="Q619" s="34"/>
      <c r="R619" s="34"/>
      <c r="S619" s="34"/>
      <c r="T619" s="34"/>
      <c r="U619" s="114"/>
      <c r="V619" s="114"/>
      <c r="W619" s="34"/>
    </row>
    <row r="620" ht="12.5" spans="1:23">
      <c r="A620" s="74"/>
      <c r="B620" s="37"/>
      <c r="C620" s="37"/>
      <c r="D620" s="37"/>
      <c r="E620" s="34"/>
      <c r="F620" s="37"/>
      <c r="G620" s="37"/>
      <c r="H620" s="37"/>
      <c r="J620" s="37"/>
      <c r="K620" s="114"/>
      <c r="L620" s="114"/>
      <c r="M620" s="37"/>
      <c r="N620" s="37"/>
      <c r="O620" s="114"/>
      <c r="P620" s="34"/>
      <c r="Q620" s="34"/>
      <c r="R620" s="34"/>
      <c r="S620" s="34"/>
      <c r="T620" s="34"/>
      <c r="U620" s="114"/>
      <c r="V620" s="114"/>
      <c r="W620" s="34"/>
    </row>
    <row r="621" ht="12.5" spans="1:23">
      <c r="A621" s="74"/>
      <c r="B621" s="37"/>
      <c r="C621" s="37"/>
      <c r="D621" s="37"/>
      <c r="E621" s="34"/>
      <c r="F621" s="37"/>
      <c r="G621" s="37"/>
      <c r="H621" s="37"/>
      <c r="J621" s="37"/>
      <c r="K621" s="114"/>
      <c r="L621" s="114"/>
      <c r="M621" s="37"/>
      <c r="N621" s="37"/>
      <c r="O621" s="114"/>
      <c r="P621" s="34"/>
      <c r="Q621" s="34"/>
      <c r="R621" s="34"/>
      <c r="S621" s="34"/>
      <c r="T621" s="34"/>
      <c r="U621" s="114"/>
      <c r="V621" s="114"/>
      <c r="W621" s="34"/>
    </row>
    <row r="622" ht="12.5" spans="1:23">
      <c r="A622" s="74"/>
      <c r="B622" s="37"/>
      <c r="C622" s="37"/>
      <c r="D622" s="37"/>
      <c r="E622" s="34"/>
      <c r="F622" s="37"/>
      <c r="G622" s="37"/>
      <c r="H622" s="37"/>
      <c r="J622" s="37"/>
      <c r="K622" s="114"/>
      <c r="L622" s="114"/>
      <c r="M622" s="37"/>
      <c r="N622" s="37"/>
      <c r="O622" s="114"/>
      <c r="P622" s="34"/>
      <c r="Q622" s="34"/>
      <c r="R622" s="34"/>
      <c r="S622" s="34"/>
      <c r="T622" s="34"/>
      <c r="U622" s="114"/>
      <c r="V622" s="114"/>
      <c r="W622" s="34"/>
    </row>
    <row r="623" ht="12.5" spans="1:23">
      <c r="A623" s="74"/>
      <c r="B623" s="37"/>
      <c r="C623" s="37"/>
      <c r="D623" s="37"/>
      <c r="E623" s="34"/>
      <c r="F623" s="37"/>
      <c r="G623" s="37"/>
      <c r="H623" s="37"/>
      <c r="J623" s="37"/>
      <c r="K623" s="114"/>
      <c r="L623" s="114"/>
      <c r="M623" s="37"/>
      <c r="N623" s="37"/>
      <c r="O623" s="114"/>
      <c r="P623" s="34"/>
      <c r="Q623" s="34"/>
      <c r="R623" s="34"/>
      <c r="S623" s="34"/>
      <c r="T623" s="34"/>
      <c r="U623" s="114"/>
      <c r="V623" s="114"/>
      <c r="W623" s="34"/>
    </row>
    <row r="624" ht="12.5" spans="1:23">
      <c r="A624" s="74"/>
      <c r="B624" s="37"/>
      <c r="C624" s="37"/>
      <c r="D624" s="37"/>
      <c r="E624" s="34"/>
      <c r="F624" s="37"/>
      <c r="G624" s="37"/>
      <c r="H624" s="37"/>
      <c r="J624" s="37"/>
      <c r="K624" s="114"/>
      <c r="L624" s="114"/>
      <c r="M624" s="37"/>
      <c r="N624" s="37"/>
      <c r="O624" s="114"/>
      <c r="P624" s="34"/>
      <c r="Q624" s="34"/>
      <c r="R624" s="34"/>
      <c r="S624" s="34"/>
      <c r="T624" s="34"/>
      <c r="U624" s="114"/>
      <c r="V624" s="114"/>
      <c r="W624" s="34"/>
    </row>
    <row r="625" ht="12.5" spans="1:23">
      <c r="A625" s="74"/>
      <c r="B625" s="37"/>
      <c r="C625" s="37"/>
      <c r="D625" s="37"/>
      <c r="E625" s="34"/>
      <c r="F625" s="37"/>
      <c r="G625" s="37"/>
      <c r="H625" s="37"/>
      <c r="J625" s="37"/>
      <c r="K625" s="114"/>
      <c r="L625" s="114"/>
      <c r="M625" s="37"/>
      <c r="N625" s="37"/>
      <c r="O625" s="114"/>
      <c r="P625" s="34"/>
      <c r="Q625" s="34"/>
      <c r="R625" s="34"/>
      <c r="S625" s="34"/>
      <c r="T625" s="34"/>
      <c r="U625" s="114"/>
      <c r="V625" s="114"/>
      <c r="W625" s="34"/>
    </row>
    <row r="626" ht="12.5" spans="1:23">
      <c r="A626" s="74"/>
      <c r="B626" s="37"/>
      <c r="C626" s="37"/>
      <c r="D626" s="37"/>
      <c r="E626" s="34"/>
      <c r="F626" s="37"/>
      <c r="G626" s="37"/>
      <c r="H626" s="37"/>
      <c r="J626" s="37"/>
      <c r="K626" s="114"/>
      <c r="L626" s="114"/>
      <c r="M626" s="37"/>
      <c r="N626" s="37"/>
      <c r="O626" s="114"/>
      <c r="P626" s="34"/>
      <c r="Q626" s="34"/>
      <c r="R626" s="34"/>
      <c r="S626" s="34"/>
      <c r="T626" s="34"/>
      <c r="U626" s="114"/>
      <c r="V626" s="114"/>
      <c r="W626" s="34"/>
    </row>
    <row r="627" ht="12.5" spans="1:23">
      <c r="A627" s="74"/>
      <c r="B627" s="37"/>
      <c r="C627" s="37"/>
      <c r="D627" s="37"/>
      <c r="E627" s="34"/>
      <c r="F627" s="37"/>
      <c r="G627" s="37"/>
      <c r="H627" s="37"/>
      <c r="J627" s="37"/>
      <c r="K627" s="114"/>
      <c r="L627" s="114"/>
      <c r="M627" s="37"/>
      <c r="N627" s="37"/>
      <c r="O627" s="114"/>
      <c r="P627" s="34"/>
      <c r="Q627" s="34"/>
      <c r="R627" s="34"/>
      <c r="S627" s="34"/>
      <c r="T627" s="34"/>
      <c r="U627" s="114"/>
      <c r="V627" s="114"/>
      <c r="W627" s="34"/>
    </row>
    <row r="628" ht="12.5" spans="1:23">
      <c r="A628" s="74"/>
      <c r="B628" s="37"/>
      <c r="C628" s="37"/>
      <c r="D628" s="37"/>
      <c r="E628" s="34"/>
      <c r="F628" s="37"/>
      <c r="G628" s="37"/>
      <c r="H628" s="37"/>
      <c r="J628" s="37"/>
      <c r="K628" s="114"/>
      <c r="L628" s="114"/>
      <c r="M628" s="37"/>
      <c r="N628" s="37"/>
      <c r="O628" s="114"/>
      <c r="P628" s="34"/>
      <c r="Q628" s="34"/>
      <c r="R628" s="34"/>
      <c r="S628" s="34"/>
      <c r="T628" s="34"/>
      <c r="U628" s="114"/>
      <c r="V628" s="114"/>
      <c r="W628" s="34"/>
    </row>
    <row r="629" ht="12.5" spans="1:23">
      <c r="A629" s="74"/>
      <c r="B629" s="37"/>
      <c r="C629" s="37"/>
      <c r="D629" s="37"/>
      <c r="E629" s="34"/>
      <c r="F629" s="37"/>
      <c r="G629" s="37"/>
      <c r="H629" s="37"/>
      <c r="J629" s="37"/>
      <c r="K629" s="114"/>
      <c r="L629" s="114"/>
      <c r="M629" s="37"/>
      <c r="N629" s="37"/>
      <c r="O629" s="114"/>
      <c r="P629" s="34"/>
      <c r="Q629" s="34"/>
      <c r="R629" s="34"/>
      <c r="S629" s="34"/>
      <c r="T629" s="34"/>
      <c r="U629" s="114"/>
      <c r="V629" s="114"/>
      <c r="W629" s="34"/>
    </row>
    <row r="630" ht="12.5" spans="1:23">
      <c r="A630" s="74"/>
      <c r="B630" s="37"/>
      <c r="C630" s="37"/>
      <c r="D630" s="37"/>
      <c r="E630" s="34"/>
      <c r="F630" s="37"/>
      <c r="G630" s="37"/>
      <c r="H630" s="37"/>
      <c r="J630" s="37"/>
      <c r="K630" s="114"/>
      <c r="L630" s="114"/>
      <c r="M630" s="37"/>
      <c r="N630" s="37"/>
      <c r="O630" s="114"/>
      <c r="P630" s="34"/>
      <c r="Q630" s="34"/>
      <c r="R630" s="34"/>
      <c r="S630" s="34"/>
      <c r="T630" s="34"/>
      <c r="U630" s="114"/>
      <c r="V630" s="114"/>
      <c r="W630" s="34"/>
    </row>
    <row r="631" ht="12.5" spans="1:23">
      <c r="A631" s="74"/>
      <c r="B631" s="37"/>
      <c r="C631" s="37"/>
      <c r="D631" s="37"/>
      <c r="E631" s="34"/>
      <c r="F631" s="37"/>
      <c r="G631" s="37"/>
      <c r="H631" s="37"/>
      <c r="J631" s="37"/>
      <c r="K631" s="114"/>
      <c r="L631" s="114"/>
      <c r="M631" s="37"/>
      <c r="N631" s="37"/>
      <c r="O631" s="114"/>
      <c r="P631" s="34"/>
      <c r="Q631" s="34"/>
      <c r="R631" s="34"/>
      <c r="S631" s="34"/>
      <c r="T631" s="34"/>
      <c r="U631" s="114"/>
      <c r="V631" s="114"/>
      <c r="W631" s="34"/>
    </row>
    <row r="632" ht="12.5" spans="1:23">
      <c r="A632" s="74"/>
      <c r="B632" s="37"/>
      <c r="C632" s="37"/>
      <c r="D632" s="37"/>
      <c r="E632" s="34"/>
      <c r="F632" s="37"/>
      <c r="G632" s="37"/>
      <c r="H632" s="37"/>
      <c r="J632" s="37"/>
      <c r="K632" s="114"/>
      <c r="L632" s="114"/>
      <c r="M632" s="37"/>
      <c r="N632" s="37"/>
      <c r="O632" s="114"/>
      <c r="P632" s="34"/>
      <c r="Q632" s="34"/>
      <c r="R632" s="34"/>
      <c r="S632" s="34"/>
      <c r="T632" s="34"/>
      <c r="U632" s="114"/>
      <c r="V632" s="114"/>
      <c r="W632" s="34"/>
    </row>
    <row r="633" ht="12.5" spans="1:23">
      <c r="A633" s="74"/>
      <c r="B633" s="37"/>
      <c r="C633" s="37"/>
      <c r="D633" s="37"/>
      <c r="E633" s="34"/>
      <c r="F633" s="37"/>
      <c r="G633" s="37"/>
      <c r="H633" s="37"/>
      <c r="J633" s="37"/>
      <c r="K633" s="114"/>
      <c r="L633" s="114"/>
      <c r="M633" s="37"/>
      <c r="N633" s="37"/>
      <c r="O633" s="114"/>
      <c r="P633" s="34"/>
      <c r="Q633" s="34"/>
      <c r="R633" s="34"/>
      <c r="S633" s="34"/>
      <c r="T633" s="34"/>
      <c r="U633" s="114"/>
      <c r="V633" s="114"/>
      <c r="W633" s="34"/>
    </row>
    <row r="634" ht="12.5" spans="1:23">
      <c r="A634" s="74"/>
      <c r="B634" s="37"/>
      <c r="C634" s="37"/>
      <c r="D634" s="37"/>
      <c r="E634" s="34"/>
      <c r="F634" s="37"/>
      <c r="G634" s="37"/>
      <c r="H634" s="37"/>
      <c r="J634" s="37"/>
      <c r="K634" s="114"/>
      <c r="L634" s="114"/>
      <c r="M634" s="37"/>
      <c r="N634" s="37"/>
      <c r="O634" s="114"/>
      <c r="P634" s="34"/>
      <c r="Q634" s="34"/>
      <c r="R634" s="34"/>
      <c r="S634" s="34"/>
      <c r="T634" s="34"/>
      <c r="U634" s="114"/>
      <c r="V634" s="114"/>
      <c r="W634" s="34"/>
    </row>
    <row r="635" ht="12.5" spans="1:23">
      <c r="A635" s="74"/>
      <c r="B635" s="37"/>
      <c r="C635" s="37"/>
      <c r="D635" s="37"/>
      <c r="E635" s="34"/>
      <c r="F635" s="37"/>
      <c r="G635" s="37"/>
      <c r="H635" s="37"/>
      <c r="J635" s="37"/>
      <c r="K635" s="114"/>
      <c r="L635" s="114"/>
      <c r="M635" s="37"/>
      <c r="N635" s="37"/>
      <c r="O635" s="114"/>
      <c r="P635" s="34"/>
      <c r="Q635" s="34"/>
      <c r="R635" s="34"/>
      <c r="S635" s="34"/>
      <c r="T635" s="34"/>
      <c r="U635" s="114"/>
      <c r="V635" s="114"/>
      <c r="W635" s="34"/>
    </row>
    <row r="636" ht="12.5" spans="1:23">
      <c r="A636" s="74"/>
      <c r="B636" s="37"/>
      <c r="C636" s="37"/>
      <c r="D636" s="37"/>
      <c r="E636" s="34"/>
      <c r="F636" s="37"/>
      <c r="G636" s="37"/>
      <c r="H636" s="37"/>
      <c r="J636" s="37"/>
      <c r="K636" s="114"/>
      <c r="L636" s="114"/>
      <c r="M636" s="37"/>
      <c r="N636" s="37"/>
      <c r="O636" s="114"/>
      <c r="P636" s="34"/>
      <c r="Q636" s="34"/>
      <c r="R636" s="34"/>
      <c r="S636" s="34"/>
      <c r="T636" s="34"/>
      <c r="U636" s="114"/>
      <c r="V636" s="114"/>
      <c r="W636" s="34"/>
    </row>
    <row r="637" ht="12.5" spans="1:23">
      <c r="A637" s="74"/>
      <c r="B637" s="37"/>
      <c r="C637" s="37"/>
      <c r="D637" s="37"/>
      <c r="E637" s="34"/>
      <c r="F637" s="37"/>
      <c r="G637" s="37"/>
      <c r="H637" s="37"/>
      <c r="J637" s="37"/>
      <c r="K637" s="114"/>
      <c r="L637" s="114"/>
      <c r="M637" s="37"/>
      <c r="N637" s="37"/>
      <c r="O637" s="114"/>
      <c r="P637" s="34"/>
      <c r="Q637" s="34"/>
      <c r="R637" s="34"/>
      <c r="S637" s="34"/>
      <c r="T637" s="34"/>
      <c r="U637" s="114"/>
      <c r="V637" s="114"/>
      <c r="W637" s="34"/>
    </row>
    <row r="638" ht="12.5" spans="1:23">
      <c r="A638" s="74"/>
      <c r="B638" s="37"/>
      <c r="C638" s="37"/>
      <c r="D638" s="37"/>
      <c r="E638" s="34"/>
      <c r="F638" s="37"/>
      <c r="G638" s="37"/>
      <c r="H638" s="37"/>
      <c r="J638" s="37"/>
      <c r="K638" s="114"/>
      <c r="L638" s="114"/>
      <c r="M638" s="37"/>
      <c r="N638" s="37"/>
      <c r="O638" s="114"/>
      <c r="P638" s="34"/>
      <c r="Q638" s="34"/>
      <c r="R638" s="34"/>
      <c r="S638" s="34"/>
      <c r="T638" s="34"/>
      <c r="U638" s="114"/>
      <c r="V638" s="114"/>
      <c r="W638" s="34"/>
    </row>
    <row r="639" ht="12.5" spans="1:23">
      <c r="A639" s="74"/>
      <c r="B639" s="37"/>
      <c r="C639" s="37"/>
      <c r="D639" s="37"/>
      <c r="E639" s="34"/>
      <c r="F639" s="37"/>
      <c r="G639" s="37"/>
      <c r="H639" s="37"/>
      <c r="J639" s="37"/>
      <c r="K639" s="114"/>
      <c r="L639" s="114"/>
      <c r="M639" s="37"/>
      <c r="N639" s="37"/>
      <c r="O639" s="114"/>
      <c r="P639" s="34"/>
      <c r="Q639" s="34"/>
      <c r="R639" s="34"/>
      <c r="S639" s="34"/>
      <c r="T639" s="34"/>
      <c r="U639" s="114"/>
      <c r="V639" s="114"/>
      <c r="W639" s="34"/>
    </row>
    <row r="640" ht="12.5" spans="1:23">
      <c r="A640" s="74"/>
      <c r="B640" s="37"/>
      <c r="C640" s="37"/>
      <c r="D640" s="37"/>
      <c r="E640" s="34"/>
      <c r="F640" s="37"/>
      <c r="G640" s="37"/>
      <c r="H640" s="37"/>
      <c r="J640" s="37"/>
      <c r="K640" s="114"/>
      <c r="L640" s="114"/>
      <c r="M640" s="37"/>
      <c r="N640" s="37"/>
      <c r="O640" s="114"/>
      <c r="P640" s="34"/>
      <c r="Q640" s="34"/>
      <c r="R640" s="34"/>
      <c r="S640" s="34"/>
      <c r="T640" s="34"/>
      <c r="U640" s="114"/>
      <c r="V640" s="114"/>
      <c r="W640" s="34"/>
    </row>
    <row r="641" ht="12.5" spans="1:23">
      <c r="A641" s="74"/>
      <c r="B641" s="37"/>
      <c r="C641" s="37"/>
      <c r="D641" s="37"/>
      <c r="E641" s="34"/>
      <c r="F641" s="37"/>
      <c r="G641" s="37"/>
      <c r="H641" s="37"/>
      <c r="J641" s="37"/>
      <c r="K641" s="114"/>
      <c r="L641" s="114"/>
      <c r="M641" s="37"/>
      <c r="N641" s="37"/>
      <c r="O641" s="114"/>
      <c r="P641" s="34"/>
      <c r="Q641" s="34"/>
      <c r="R641" s="34"/>
      <c r="S641" s="34"/>
      <c r="T641" s="34"/>
      <c r="U641" s="114"/>
      <c r="V641" s="114"/>
      <c r="W641" s="34"/>
    </row>
    <row r="642" ht="12.5" spans="1:23">
      <c r="A642" s="74"/>
      <c r="B642" s="37"/>
      <c r="C642" s="37"/>
      <c r="D642" s="37"/>
      <c r="E642" s="34"/>
      <c r="F642" s="37"/>
      <c r="G642" s="37"/>
      <c r="H642" s="37"/>
      <c r="J642" s="37"/>
      <c r="K642" s="114"/>
      <c r="L642" s="114"/>
      <c r="M642" s="37"/>
      <c r="N642" s="37"/>
      <c r="O642" s="114"/>
      <c r="P642" s="34"/>
      <c r="Q642" s="34"/>
      <c r="R642" s="34"/>
      <c r="S642" s="34"/>
      <c r="T642" s="34"/>
      <c r="U642" s="114"/>
      <c r="V642" s="114"/>
      <c r="W642" s="34"/>
    </row>
    <row r="643" ht="12.5" spans="1:23">
      <c r="A643" s="74"/>
      <c r="B643" s="37"/>
      <c r="C643" s="37"/>
      <c r="D643" s="37"/>
      <c r="E643" s="34"/>
      <c r="F643" s="37"/>
      <c r="G643" s="37"/>
      <c r="H643" s="37"/>
      <c r="J643" s="37"/>
      <c r="K643" s="114"/>
      <c r="L643" s="114"/>
      <c r="M643" s="37"/>
      <c r="N643" s="37"/>
      <c r="O643" s="114"/>
      <c r="P643" s="34"/>
      <c r="Q643" s="34"/>
      <c r="R643" s="34"/>
      <c r="S643" s="34"/>
      <c r="T643" s="34"/>
      <c r="U643" s="114"/>
      <c r="V643" s="114"/>
      <c r="W643" s="34"/>
    </row>
    <row r="644" ht="12.5" spans="1:23">
      <c r="A644" s="74"/>
      <c r="B644" s="37"/>
      <c r="C644" s="37"/>
      <c r="D644" s="37"/>
      <c r="E644" s="34"/>
      <c r="F644" s="37"/>
      <c r="G644" s="37"/>
      <c r="H644" s="37"/>
      <c r="J644" s="37"/>
      <c r="K644" s="114"/>
      <c r="L644" s="114"/>
      <c r="M644" s="37"/>
      <c r="N644" s="37"/>
      <c r="O644" s="114"/>
      <c r="P644" s="34"/>
      <c r="Q644" s="34"/>
      <c r="R644" s="34"/>
      <c r="S644" s="34"/>
      <c r="T644" s="34"/>
      <c r="U644" s="114"/>
      <c r="V644" s="114"/>
      <c r="W644" s="34"/>
    </row>
    <row r="645" ht="12.5" spans="1:23">
      <c r="A645" s="74"/>
      <c r="B645" s="37"/>
      <c r="C645" s="37"/>
      <c r="D645" s="37"/>
      <c r="E645" s="34"/>
      <c r="F645" s="37"/>
      <c r="G645" s="37"/>
      <c r="H645" s="37"/>
      <c r="J645" s="37"/>
      <c r="K645" s="114"/>
      <c r="L645" s="114"/>
      <c r="M645" s="37"/>
      <c r="N645" s="37"/>
      <c r="O645" s="114"/>
      <c r="P645" s="34"/>
      <c r="Q645" s="34"/>
      <c r="R645" s="34"/>
      <c r="S645" s="34"/>
      <c r="T645" s="34"/>
      <c r="U645" s="114"/>
      <c r="V645" s="114"/>
      <c r="W645" s="34"/>
    </row>
    <row r="646" ht="12.5" spans="1:23">
      <c r="A646" s="74"/>
      <c r="B646" s="37"/>
      <c r="C646" s="37"/>
      <c r="D646" s="37"/>
      <c r="E646" s="34"/>
      <c r="F646" s="37"/>
      <c r="G646" s="37"/>
      <c r="H646" s="37"/>
      <c r="J646" s="37"/>
      <c r="K646" s="114"/>
      <c r="L646" s="114"/>
      <c r="M646" s="37"/>
      <c r="N646" s="37"/>
      <c r="O646" s="114"/>
      <c r="P646" s="34"/>
      <c r="Q646" s="34"/>
      <c r="R646" s="34"/>
      <c r="S646" s="34"/>
      <c r="T646" s="34"/>
      <c r="U646" s="114"/>
      <c r="V646" s="114"/>
      <c r="W646" s="34"/>
    </row>
    <row r="647" ht="12.5" spans="1:23">
      <c r="A647" s="74"/>
      <c r="B647" s="37"/>
      <c r="C647" s="37"/>
      <c r="D647" s="37"/>
      <c r="E647" s="34"/>
      <c r="F647" s="37"/>
      <c r="G647" s="37"/>
      <c r="H647" s="37"/>
      <c r="J647" s="37"/>
      <c r="K647" s="114"/>
      <c r="L647" s="114"/>
      <c r="M647" s="37"/>
      <c r="N647" s="37"/>
      <c r="O647" s="114"/>
      <c r="P647" s="34"/>
      <c r="Q647" s="34"/>
      <c r="R647" s="34"/>
      <c r="S647" s="34"/>
      <c r="T647" s="34"/>
      <c r="U647" s="114"/>
      <c r="V647" s="114"/>
      <c r="W647" s="34"/>
    </row>
    <row r="648" ht="12.5" spans="1:23">
      <c r="A648" s="74"/>
      <c r="B648" s="37"/>
      <c r="C648" s="37"/>
      <c r="D648" s="37"/>
      <c r="E648" s="34"/>
      <c r="F648" s="37"/>
      <c r="G648" s="37"/>
      <c r="H648" s="37"/>
      <c r="J648" s="37"/>
      <c r="K648" s="114"/>
      <c r="L648" s="114"/>
      <c r="M648" s="37"/>
      <c r="N648" s="37"/>
      <c r="O648" s="114"/>
      <c r="P648" s="34"/>
      <c r="Q648" s="34"/>
      <c r="R648" s="34"/>
      <c r="S648" s="34"/>
      <c r="T648" s="34"/>
      <c r="U648" s="114"/>
      <c r="V648" s="114"/>
      <c r="W648" s="34"/>
    </row>
    <row r="649" ht="12.5" spans="1:23">
      <c r="A649" s="74"/>
      <c r="B649" s="37"/>
      <c r="C649" s="37"/>
      <c r="D649" s="37"/>
      <c r="E649" s="34"/>
      <c r="F649" s="37"/>
      <c r="G649" s="37"/>
      <c r="H649" s="37"/>
      <c r="J649" s="37"/>
      <c r="K649" s="114"/>
      <c r="L649" s="114"/>
      <c r="M649" s="37"/>
      <c r="N649" s="37"/>
      <c r="O649" s="114"/>
      <c r="P649" s="34"/>
      <c r="Q649" s="34"/>
      <c r="R649" s="34"/>
      <c r="S649" s="34"/>
      <c r="T649" s="34"/>
      <c r="U649" s="114"/>
      <c r="V649" s="114"/>
      <c r="W649" s="34"/>
    </row>
    <row r="650" ht="12.5" spans="1:23">
      <c r="A650" s="74"/>
      <c r="B650" s="37"/>
      <c r="C650" s="37"/>
      <c r="D650" s="37"/>
      <c r="E650" s="34"/>
      <c r="F650" s="37"/>
      <c r="G650" s="37"/>
      <c r="H650" s="37"/>
      <c r="J650" s="37"/>
      <c r="K650" s="114"/>
      <c r="L650" s="114"/>
      <c r="M650" s="37"/>
      <c r="N650" s="37"/>
      <c r="O650" s="114"/>
      <c r="P650" s="34"/>
      <c r="Q650" s="34"/>
      <c r="R650" s="34"/>
      <c r="S650" s="34"/>
      <c r="T650" s="34"/>
      <c r="U650" s="114"/>
      <c r="V650" s="114"/>
      <c r="W650" s="34"/>
    </row>
    <row r="651" ht="12.5" spans="1:23">
      <c r="A651" s="74"/>
      <c r="B651" s="37"/>
      <c r="C651" s="37"/>
      <c r="D651" s="37"/>
      <c r="E651" s="34"/>
      <c r="F651" s="37"/>
      <c r="G651" s="37"/>
      <c r="H651" s="37"/>
      <c r="J651" s="37"/>
      <c r="K651" s="114"/>
      <c r="L651" s="114"/>
      <c r="M651" s="37"/>
      <c r="N651" s="37"/>
      <c r="O651" s="114"/>
      <c r="P651" s="34"/>
      <c r="Q651" s="34"/>
      <c r="R651" s="34"/>
      <c r="S651" s="34"/>
      <c r="T651" s="34"/>
      <c r="U651" s="114"/>
      <c r="V651" s="114"/>
      <c r="W651" s="34"/>
    </row>
    <row r="652" ht="12.5" spans="1:23">
      <c r="A652" s="74"/>
      <c r="B652" s="37"/>
      <c r="C652" s="37"/>
      <c r="D652" s="37"/>
      <c r="E652" s="34"/>
      <c r="F652" s="37"/>
      <c r="G652" s="37"/>
      <c r="H652" s="37"/>
      <c r="J652" s="37"/>
      <c r="K652" s="114"/>
      <c r="L652" s="114"/>
      <c r="M652" s="37"/>
      <c r="N652" s="37"/>
      <c r="O652" s="114"/>
      <c r="P652" s="34"/>
      <c r="Q652" s="34"/>
      <c r="R652" s="34"/>
      <c r="S652" s="34"/>
      <c r="T652" s="34"/>
      <c r="U652" s="114"/>
      <c r="V652" s="114"/>
      <c r="W652" s="34"/>
    </row>
    <row r="653" ht="12.5" spans="1:23">
      <c r="A653" s="74"/>
      <c r="B653" s="37"/>
      <c r="C653" s="37"/>
      <c r="D653" s="37"/>
      <c r="E653" s="34"/>
      <c r="F653" s="37"/>
      <c r="G653" s="37"/>
      <c r="H653" s="37"/>
      <c r="J653" s="37"/>
      <c r="K653" s="114"/>
      <c r="L653" s="114"/>
      <c r="M653" s="37"/>
      <c r="N653" s="37"/>
      <c r="O653" s="114"/>
      <c r="P653" s="34"/>
      <c r="Q653" s="34"/>
      <c r="R653" s="34"/>
      <c r="S653" s="34"/>
      <c r="T653" s="34"/>
      <c r="U653" s="114"/>
      <c r="V653" s="114"/>
      <c r="W653" s="34"/>
    </row>
    <row r="654" ht="12.5" spans="1:23">
      <c r="A654" s="74"/>
      <c r="B654" s="37"/>
      <c r="C654" s="37"/>
      <c r="D654" s="37"/>
      <c r="E654" s="34"/>
      <c r="F654" s="37"/>
      <c r="G654" s="37"/>
      <c r="H654" s="37"/>
      <c r="J654" s="37"/>
      <c r="K654" s="114"/>
      <c r="L654" s="114"/>
      <c r="M654" s="37"/>
      <c r="N654" s="37"/>
      <c r="O654" s="114"/>
      <c r="P654" s="34"/>
      <c r="Q654" s="34"/>
      <c r="R654" s="34"/>
      <c r="S654" s="34"/>
      <c r="T654" s="34"/>
      <c r="U654" s="114"/>
      <c r="V654" s="114"/>
      <c r="W654" s="34"/>
    </row>
    <row r="655" ht="12.5" spans="1:23">
      <c r="A655" s="74"/>
      <c r="B655" s="37"/>
      <c r="C655" s="37"/>
      <c r="D655" s="37"/>
      <c r="E655" s="34"/>
      <c r="F655" s="37"/>
      <c r="G655" s="37"/>
      <c r="H655" s="37"/>
      <c r="J655" s="37"/>
      <c r="K655" s="114"/>
      <c r="L655" s="114"/>
      <c r="M655" s="37"/>
      <c r="N655" s="37"/>
      <c r="O655" s="114"/>
      <c r="P655" s="34"/>
      <c r="Q655" s="34"/>
      <c r="R655" s="34"/>
      <c r="S655" s="34"/>
      <c r="T655" s="34"/>
      <c r="U655" s="114"/>
      <c r="V655" s="114"/>
      <c r="W655" s="34"/>
    </row>
    <row r="656" ht="12.5" spans="1:23">
      <c r="A656" s="74"/>
      <c r="B656" s="37"/>
      <c r="C656" s="37"/>
      <c r="D656" s="37"/>
      <c r="E656" s="34"/>
      <c r="F656" s="37"/>
      <c r="G656" s="37"/>
      <c r="H656" s="37"/>
      <c r="J656" s="37"/>
      <c r="K656" s="114"/>
      <c r="L656" s="114"/>
      <c r="M656" s="37"/>
      <c r="N656" s="37"/>
      <c r="O656" s="114"/>
      <c r="P656" s="34"/>
      <c r="Q656" s="34"/>
      <c r="R656" s="34"/>
      <c r="S656" s="34"/>
      <c r="T656" s="34"/>
      <c r="U656" s="114"/>
      <c r="V656" s="114"/>
      <c r="W656" s="34"/>
    </row>
    <row r="657" ht="12.5" spans="1:23">
      <c r="A657" s="74"/>
      <c r="B657" s="37"/>
      <c r="C657" s="37"/>
      <c r="D657" s="37"/>
      <c r="E657" s="34"/>
      <c r="F657" s="37"/>
      <c r="G657" s="37"/>
      <c r="H657" s="37"/>
      <c r="J657" s="37"/>
      <c r="K657" s="114"/>
      <c r="L657" s="114"/>
      <c r="M657" s="37"/>
      <c r="N657" s="37"/>
      <c r="O657" s="114"/>
      <c r="P657" s="34"/>
      <c r="Q657" s="34"/>
      <c r="R657" s="34"/>
      <c r="S657" s="34"/>
      <c r="T657" s="34"/>
      <c r="U657" s="114"/>
      <c r="V657" s="114"/>
      <c r="W657" s="34"/>
    </row>
    <row r="658" ht="12.5" spans="1:23">
      <c r="A658" s="74"/>
      <c r="B658" s="37"/>
      <c r="C658" s="37"/>
      <c r="D658" s="37"/>
      <c r="E658" s="34"/>
      <c r="F658" s="37"/>
      <c r="G658" s="37"/>
      <c r="H658" s="37"/>
      <c r="J658" s="37"/>
      <c r="K658" s="114"/>
      <c r="L658" s="114"/>
      <c r="M658" s="37"/>
      <c r="N658" s="37"/>
      <c r="O658" s="114"/>
      <c r="P658" s="34"/>
      <c r="Q658" s="34"/>
      <c r="R658" s="34"/>
      <c r="S658" s="34"/>
      <c r="T658" s="34"/>
      <c r="U658" s="114"/>
      <c r="V658" s="114"/>
      <c r="W658" s="34"/>
    </row>
    <row r="659" ht="12.5" spans="1:23">
      <c r="A659" s="74"/>
      <c r="B659" s="37"/>
      <c r="C659" s="37"/>
      <c r="D659" s="37"/>
      <c r="E659" s="34"/>
      <c r="F659" s="37"/>
      <c r="G659" s="37"/>
      <c r="H659" s="37"/>
      <c r="J659" s="37"/>
      <c r="K659" s="114"/>
      <c r="L659" s="114"/>
      <c r="M659" s="37"/>
      <c r="N659" s="37"/>
      <c r="O659" s="114"/>
      <c r="P659" s="34"/>
      <c r="Q659" s="34"/>
      <c r="R659" s="34"/>
      <c r="S659" s="34"/>
      <c r="T659" s="34"/>
      <c r="U659" s="114"/>
      <c r="V659" s="114"/>
      <c r="W659" s="34"/>
    </row>
    <row r="660" ht="12.5" spans="1:23">
      <c r="A660" s="74"/>
      <c r="B660" s="37"/>
      <c r="C660" s="37"/>
      <c r="D660" s="37"/>
      <c r="E660" s="34"/>
      <c r="F660" s="37"/>
      <c r="G660" s="37"/>
      <c r="H660" s="37"/>
      <c r="J660" s="37"/>
      <c r="K660" s="114"/>
      <c r="L660" s="114"/>
      <c r="M660" s="37"/>
      <c r="N660" s="37"/>
      <c r="O660" s="114"/>
      <c r="P660" s="34"/>
      <c r="Q660" s="34"/>
      <c r="R660" s="34"/>
      <c r="S660" s="34"/>
      <c r="T660" s="34"/>
      <c r="U660" s="114"/>
      <c r="V660" s="114"/>
      <c r="W660" s="34"/>
    </row>
    <row r="661" ht="12.5" spans="1:23">
      <c r="A661" s="74"/>
      <c r="B661" s="37"/>
      <c r="C661" s="37"/>
      <c r="D661" s="37"/>
      <c r="E661" s="34"/>
      <c r="F661" s="37"/>
      <c r="G661" s="37"/>
      <c r="H661" s="37"/>
      <c r="J661" s="37"/>
      <c r="K661" s="114"/>
      <c r="L661" s="114"/>
      <c r="M661" s="37"/>
      <c r="N661" s="37"/>
      <c r="O661" s="114"/>
      <c r="P661" s="34"/>
      <c r="Q661" s="34"/>
      <c r="R661" s="34"/>
      <c r="S661" s="34"/>
      <c r="T661" s="34"/>
      <c r="U661" s="114"/>
      <c r="V661" s="114"/>
      <c r="W661" s="34"/>
    </row>
    <row r="662" ht="12.5" spans="1:23">
      <c r="A662" s="74"/>
      <c r="B662" s="37"/>
      <c r="C662" s="37"/>
      <c r="D662" s="37"/>
      <c r="E662" s="34"/>
      <c r="F662" s="37"/>
      <c r="G662" s="37"/>
      <c r="H662" s="37"/>
      <c r="J662" s="37"/>
      <c r="K662" s="114"/>
      <c r="L662" s="114"/>
      <c r="M662" s="37"/>
      <c r="N662" s="37"/>
      <c r="O662" s="114"/>
      <c r="P662" s="34"/>
      <c r="Q662" s="34"/>
      <c r="R662" s="34"/>
      <c r="S662" s="34"/>
      <c r="T662" s="34"/>
      <c r="U662" s="114"/>
      <c r="V662" s="114"/>
      <c r="W662" s="34"/>
    </row>
    <row r="663" ht="12.5" spans="1:23">
      <c r="A663" s="74"/>
      <c r="B663" s="37"/>
      <c r="C663" s="37"/>
      <c r="D663" s="37"/>
      <c r="E663" s="34"/>
      <c r="F663" s="37"/>
      <c r="G663" s="37"/>
      <c r="H663" s="37"/>
      <c r="J663" s="37"/>
      <c r="K663" s="114"/>
      <c r="L663" s="114"/>
      <c r="M663" s="37"/>
      <c r="N663" s="37"/>
      <c r="O663" s="114"/>
      <c r="P663" s="34"/>
      <c r="Q663" s="34"/>
      <c r="R663" s="34"/>
      <c r="S663" s="34"/>
      <c r="T663" s="34"/>
      <c r="U663" s="114"/>
      <c r="V663" s="114"/>
      <c r="W663" s="34"/>
    </row>
    <row r="664" ht="12.5" spans="1:23">
      <c r="A664" s="74"/>
      <c r="B664" s="37"/>
      <c r="C664" s="37"/>
      <c r="D664" s="37"/>
      <c r="E664" s="34"/>
      <c r="F664" s="37"/>
      <c r="G664" s="37"/>
      <c r="H664" s="37"/>
      <c r="J664" s="37"/>
      <c r="K664" s="114"/>
      <c r="L664" s="114"/>
      <c r="M664" s="37"/>
      <c r="N664" s="37"/>
      <c r="O664" s="114"/>
      <c r="P664" s="34"/>
      <c r="Q664" s="34"/>
      <c r="R664" s="34"/>
      <c r="S664" s="34"/>
      <c r="T664" s="34"/>
      <c r="U664" s="114"/>
      <c r="V664" s="114"/>
      <c r="W664" s="34"/>
    </row>
    <row r="665" ht="12.5" spans="1:23">
      <c r="A665" s="74"/>
      <c r="B665" s="37"/>
      <c r="C665" s="37"/>
      <c r="D665" s="37"/>
      <c r="E665" s="34"/>
      <c r="F665" s="37"/>
      <c r="G665" s="37"/>
      <c r="H665" s="37"/>
      <c r="J665" s="37"/>
      <c r="K665" s="114"/>
      <c r="L665" s="114"/>
      <c r="M665" s="37"/>
      <c r="N665" s="37"/>
      <c r="O665" s="114"/>
      <c r="P665" s="34"/>
      <c r="Q665" s="34"/>
      <c r="R665" s="34"/>
      <c r="S665" s="34"/>
      <c r="T665" s="34"/>
      <c r="U665" s="114"/>
      <c r="V665" s="114"/>
      <c r="W665" s="34"/>
    </row>
    <row r="666" ht="12.5" spans="1:23">
      <c r="A666" s="74"/>
      <c r="B666" s="37"/>
      <c r="C666" s="37"/>
      <c r="D666" s="37"/>
      <c r="E666" s="34"/>
      <c r="F666" s="37"/>
      <c r="G666" s="37"/>
      <c r="H666" s="37"/>
      <c r="J666" s="37"/>
      <c r="K666" s="114"/>
      <c r="L666" s="114"/>
      <c r="M666" s="37"/>
      <c r="N666" s="37"/>
      <c r="O666" s="114"/>
      <c r="P666" s="34"/>
      <c r="Q666" s="34"/>
      <c r="R666" s="34"/>
      <c r="S666" s="34"/>
      <c r="T666" s="34"/>
      <c r="U666" s="114"/>
      <c r="V666" s="114"/>
      <c r="W666" s="34"/>
    </row>
    <row r="667" ht="12.5" spans="1:23">
      <c r="A667" s="74"/>
      <c r="B667" s="37"/>
      <c r="C667" s="37"/>
      <c r="D667" s="37"/>
      <c r="E667" s="34"/>
      <c r="F667" s="37"/>
      <c r="G667" s="37"/>
      <c r="H667" s="37"/>
      <c r="J667" s="37"/>
      <c r="K667" s="114"/>
      <c r="L667" s="114"/>
      <c r="M667" s="37"/>
      <c r="N667" s="37"/>
      <c r="O667" s="114"/>
      <c r="P667" s="34"/>
      <c r="Q667" s="34"/>
      <c r="R667" s="34"/>
      <c r="S667" s="34"/>
      <c r="T667" s="34"/>
      <c r="U667" s="114"/>
      <c r="V667" s="114"/>
      <c r="W667" s="34"/>
    </row>
    <row r="668" ht="12.5" spans="1:23">
      <c r="A668" s="74"/>
      <c r="B668" s="37"/>
      <c r="C668" s="37"/>
      <c r="D668" s="37"/>
      <c r="E668" s="34"/>
      <c r="F668" s="37"/>
      <c r="G668" s="37"/>
      <c r="H668" s="37"/>
      <c r="J668" s="37"/>
      <c r="K668" s="114"/>
      <c r="L668" s="114"/>
      <c r="M668" s="37"/>
      <c r="N668" s="37"/>
      <c r="O668" s="114"/>
      <c r="P668" s="34"/>
      <c r="Q668" s="34"/>
      <c r="R668" s="34"/>
      <c r="S668" s="34"/>
      <c r="T668" s="34"/>
      <c r="U668" s="114"/>
      <c r="V668" s="114"/>
      <c r="W668" s="34"/>
    </row>
    <row r="669" ht="12.5" spans="1:23">
      <c r="A669" s="74"/>
      <c r="B669" s="37"/>
      <c r="C669" s="37"/>
      <c r="D669" s="37"/>
      <c r="E669" s="34"/>
      <c r="F669" s="37"/>
      <c r="G669" s="37"/>
      <c r="H669" s="37"/>
      <c r="J669" s="37"/>
      <c r="K669" s="114"/>
      <c r="L669" s="114"/>
      <c r="M669" s="37"/>
      <c r="N669" s="37"/>
      <c r="O669" s="114"/>
      <c r="P669" s="34"/>
      <c r="Q669" s="34"/>
      <c r="R669" s="34"/>
      <c r="S669" s="34"/>
      <c r="T669" s="34"/>
      <c r="U669" s="114"/>
      <c r="V669" s="114"/>
      <c r="W669" s="34"/>
    </row>
    <row r="670" ht="12.5" spans="1:23">
      <c r="A670" s="74"/>
      <c r="B670" s="37"/>
      <c r="C670" s="37"/>
      <c r="D670" s="37"/>
      <c r="E670" s="34"/>
      <c r="F670" s="37"/>
      <c r="G670" s="37"/>
      <c r="H670" s="37"/>
      <c r="J670" s="37"/>
      <c r="K670" s="114"/>
      <c r="L670" s="114"/>
      <c r="M670" s="37"/>
      <c r="N670" s="37"/>
      <c r="O670" s="114"/>
      <c r="P670" s="34"/>
      <c r="Q670" s="34"/>
      <c r="R670" s="34"/>
      <c r="S670" s="34"/>
      <c r="T670" s="34"/>
      <c r="U670" s="114"/>
      <c r="V670" s="114"/>
      <c r="W670" s="34"/>
    </row>
    <row r="671" ht="12.5" spans="1:23">
      <c r="A671" s="74"/>
      <c r="B671" s="37"/>
      <c r="C671" s="37"/>
      <c r="D671" s="37"/>
      <c r="E671" s="34"/>
      <c r="F671" s="37"/>
      <c r="G671" s="37"/>
      <c r="H671" s="37"/>
      <c r="J671" s="37"/>
      <c r="K671" s="114"/>
      <c r="L671" s="114"/>
      <c r="M671" s="37"/>
      <c r="N671" s="37"/>
      <c r="O671" s="114"/>
      <c r="P671" s="34"/>
      <c r="Q671" s="34"/>
      <c r="R671" s="34"/>
      <c r="S671" s="34"/>
      <c r="T671" s="34"/>
      <c r="U671" s="114"/>
      <c r="V671" s="114"/>
      <c r="W671" s="34"/>
    </row>
    <row r="672" ht="12.5" spans="1:23">
      <c r="A672" s="74"/>
      <c r="B672" s="37"/>
      <c r="C672" s="37"/>
      <c r="D672" s="37"/>
      <c r="E672" s="34"/>
      <c r="F672" s="37"/>
      <c r="G672" s="37"/>
      <c r="H672" s="37"/>
      <c r="J672" s="37"/>
      <c r="K672" s="114"/>
      <c r="L672" s="114"/>
      <c r="M672" s="37"/>
      <c r="N672" s="37"/>
      <c r="O672" s="114"/>
      <c r="P672" s="34"/>
      <c r="Q672" s="34"/>
      <c r="R672" s="34"/>
      <c r="S672" s="34"/>
      <c r="T672" s="34"/>
      <c r="U672" s="114"/>
      <c r="V672" s="114"/>
      <c r="W672" s="34"/>
    </row>
    <row r="673" ht="12.5" spans="1:23">
      <c r="A673" s="74"/>
      <c r="B673" s="37"/>
      <c r="C673" s="37"/>
      <c r="D673" s="37"/>
      <c r="E673" s="34"/>
      <c r="F673" s="37"/>
      <c r="G673" s="37"/>
      <c r="H673" s="37"/>
      <c r="J673" s="37"/>
      <c r="K673" s="114"/>
      <c r="L673" s="114"/>
      <c r="M673" s="37"/>
      <c r="N673" s="37"/>
      <c r="O673" s="114"/>
      <c r="P673" s="34"/>
      <c r="Q673" s="34"/>
      <c r="R673" s="34"/>
      <c r="S673" s="34"/>
      <c r="T673" s="34"/>
      <c r="U673" s="114"/>
      <c r="V673" s="114"/>
      <c r="W673" s="34"/>
    </row>
    <row r="674" ht="12.5" spans="1:23">
      <c r="A674" s="74"/>
      <c r="B674" s="37"/>
      <c r="C674" s="37"/>
      <c r="D674" s="37"/>
      <c r="E674" s="34"/>
      <c r="F674" s="37"/>
      <c r="G674" s="37"/>
      <c r="H674" s="37"/>
      <c r="J674" s="37"/>
      <c r="K674" s="114"/>
      <c r="L674" s="114"/>
      <c r="M674" s="37"/>
      <c r="N674" s="37"/>
      <c r="O674" s="114"/>
      <c r="P674" s="34"/>
      <c r="Q674" s="34"/>
      <c r="R674" s="34"/>
      <c r="S674" s="34"/>
      <c r="T674" s="34"/>
      <c r="U674" s="114"/>
      <c r="V674" s="114"/>
      <c r="W674" s="34"/>
    </row>
    <row r="675" ht="12.5" spans="1:23">
      <c r="A675" s="74"/>
      <c r="B675" s="37"/>
      <c r="C675" s="37"/>
      <c r="D675" s="37"/>
      <c r="E675" s="34"/>
      <c r="F675" s="37"/>
      <c r="G675" s="37"/>
      <c r="H675" s="37"/>
      <c r="J675" s="37"/>
      <c r="K675" s="114"/>
      <c r="L675" s="114"/>
      <c r="M675" s="37"/>
      <c r="N675" s="37"/>
      <c r="O675" s="114"/>
      <c r="P675" s="34"/>
      <c r="Q675" s="34"/>
      <c r="R675" s="34"/>
      <c r="S675" s="34"/>
      <c r="T675" s="34"/>
      <c r="U675" s="114"/>
      <c r="V675" s="114"/>
      <c r="W675" s="34"/>
    </row>
    <row r="676" ht="12.5" spans="1:23">
      <c r="A676" s="74"/>
      <c r="B676" s="37"/>
      <c r="C676" s="37"/>
      <c r="D676" s="37"/>
      <c r="E676" s="34"/>
      <c r="F676" s="37"/>
      <c r="G676" s="37"/>
      <c r="H676" s="37"/>
      <c r="J676" s="37"/>
      <c r="K676" s="114"/>
      <c r="L676" s="114"/>
      <c r="M676" s="37"/>
      <c r="N676" s="37"/>
      <c r="O676" s="114"/>
      <c r="P676" s="34"/>
      <c r="Q676" s="34"/>
      <c r="R676" s="34"/>
      <c r="S676" s="34"/>
      <c r="T676" s="34"/>
      <c r="U676" s="114"/>
      <c r="V676" s="114"/>
      <c r="W676" s="34"/>
    </row>
    <row r="677" ht="12.5" spans="1:23">
      <c r="A677" s="74"/>
      <c r="B677" s="37"/>
      <c r="C677" s="37"/>
      <c r="D677" s="37"/>
      <c r="E677" s="34"/>
      <c r="F677" s="37"/>
      <c r="G677" s="37"/>
      <c r="H677" s="37"/>
      <c r="J677" s="37"/>
      <c r="K677" s="114"/>
      <c r="L677" s="114"/>
      <c r="M677" s="37"/>
      <c r="N677" s="37"/>
      <c r="O677" s="114"/>
      <c r="P677" s="34"/>
      <c r="Q677" s="34"/>
      <c r="R677" s="34"/>
      <c r="S677" s="34"/>
      <c r="T677" s="34"/>
      <c r="U677" s="114"/>
      <c r="V677" s="114"/>
      <c r="W677" s="34"/>
    </row>
    <row r="678" ht="12.5" spans="1:23">
      <c r="A678" s="74"/>
      <c r="B678" s="37"/>
      <c r="C678" s="37"/>
      <c r="D678" s="37"/>
      <c r="E678" s="34"/>
      <c r="F678" s="37"/>
      <c r="G678" s="37"/>
      <c r="H678" s="37"/>
      <c r="J678" s="37"/>
      <c r="K678" s="114"/>
      <c r="L678" s="114"/>
      <c r="M678" s="37"/>
      <c r="N678" s="37"/>
      <c r="O678" s="114"/>
      <c r="P678" s="34"/>
      <c r="Q678" s="34"/>
      <c r="R678" s="34"/>
      <c r="S678" s="34"/>
      <c r="T678" s="34"/>
      <c r="U678" s="114"/>
      <c r="V678" s="114"/>
      <c r="W678" s="34"/>
    </row>
    <row r="679" ht="12.5" spans="1:23">
      <c r="A679" s="74"/>
      <c r="B679" s="37"/>
      <c r="C679" s="37"/>
      <c r="D679" s="37"/>
      <c r="E679" s="34"/>
      <c r="F679" s="37"/>
      <c r="G679" s="37"/>
      <c r="H679" s="37"/>
      <c r="J679" s="37"/>
      <c r="K679" s="114"/>
      <c r="L679" s="114"/>
      <c r="M679" s="37"/>
      <c r="N679" s="37"/>
      <c r="O679" s="114"/>
      <c r="P679" s="34"/>
      <c r="Q679" s="34"/>
      <c r="R679" s="34"/>
      <c r="S679" s="34"/>
      <c r="T679" s="34"/>
      <c r="U679" s="114"/>
      <c r="V679" s="114"/>
      <c r="W679" s="34"/>
    </row>
    <row r="680" ht="12.5" spans="1:23">
      <c r="A680" s="74"/>
      <c r="B680" s="37"/>
      <c r="C680" s="37"/>
      <c r="D680" s="37"/>
      <c r="E680" s="34"/>
      <c r="F680" s="37"/>
      <c r="G680" s="37"/>
      <c r="H680" s="37"/>
      <c r="J680" s="37"/>
      <c r="K680" s="114"/>
      <c r="L680" s="114"/>
      <c r="M680" s="37"/>
      <c r="N680" s="37"/>
      <c r="O680" s="114"/>
      <c r="P680" s="34"/>
      <c r="Q680" s="34"/>
      <c r="R680" s="34"/>
      <c r="S680" s="34"/>
      <c r="T680" s="34"/>
      <c r="U680" s="114"/>
      <c r="V680" s="114"/>
      <c r="W680" s="34"/>
    </row>
    <row r="681" ht="12.5" spans="1:23">
      <c r="A681" s="74"/>
      <c r="B681" s="37"/>
      <c r="C681" s="37"/>
      <c r="D681" s="37"/>
      <c r="E681" s="34"/>
      <c r="F681" s="37"/>
      <c r="G681" s="37"/>
      <c r="H681" s="37"/>
      <c r="J681" s="37"/>
      <c r="K681" s="114"/>
      <c r="L681" s="114"/>
      <c r="M681" s="37"/>
      <c r="N681" s="37"/>
      <c r="O681" s="114"/>
      <c r="P681" s="34"/>
      <c r="Q681" s="34"/>
      <c r="R681" s="34"/>
      <c r="S681" s="34"/>
      <c r="T681" s="34"/>
      <c r="U681" s="114"/>
      <c r="V681" s="114"/>
      <c r="W681" s="34"/>
    </row>
    <row r="682" ht="12.5" spans="1:23">
      <c r="A682" s="74"/>
      <c r="B682" s="37"/>
      <c r="C682" s="37"/>
      <c r="D682" s="37"/>
      <c r="E682" s="34"/>
      <c r="F682" s="37"/>
      <c r="G682" s="37"/>
      <c r="H682" s="37"/>
      <c r="J682" s="37"/>
      <c r="K682" s="114"/>
      <c r="L682" s="114"/>
      <c r="M682" s="37"/>
      <c r="N682" s="37"/>
      <c r="O682" s="114"/>
      <c r="P682" s="34"/>
      <c r="Q682" s="34"/>
      <c r="R682" s="34"/>
      <c r="S682" s="34"/>
      <c r="T682" s="34"/>
      <c r="U682" s="114"/>
      <c r="V682" s="114"/>
      <c r="W682" s="34"/>
    </row>
    <row r="683" ht="12.5" spans="1:23">
      <c r="A683" s="74"/>
      <c r="B683" s="37"/>
      <c r="C683" s="37"/>
      <c r="D683" s="37"/>
      <c r="E683" s="34"/>
      <c r="F683" s="37"/>
      <c r="G683" s="37"/>
      <c r="H683" s="37"/>
      <c r="J683" s="37"/>
      <c r="K683" s="114"/>
      <c r="L683" s="114"/>
      <c r="M683" s="37"/>
      <c r="N683" s="37"/>
      <c r="O683" s="114"/>
      <c r="P683" s="34"/>
      <c r="Q683" s="34"/>
      <c r="R683" s="34"/>
      <c r="S683" s="34"/>
      <c r="T683" s="34"/>
      <c r="U683" s="114"/>
      <c r="V683" s="114"/>
      <c r="W683" s="34"/>
    </row>
    <row r="684" ht="12.5" spans="1:23">
      <c r="A684" s="74"/>
      <c r="B684" s="37"/>
      <c r="C684" s="37"/>
      <c r="D684" s="37"/>
      <c r="E684" s="34"/>
      <c r="F684" s="37"/>
      <c r="G684" s="37"/>
      <c r="H684" s="37"/>
      <c r="J684" s="37"/>
      <c r="K684" s="114"/>
      <c r="L684" s="114"/>
      <c r="M684" s="37"/>
      <c r="N684" s="37"/>
      <c r="O684" s="114"/>
      <c r="P684" s="34"/>
      <c r="Q684" s="34"/>
      <c r="R684" s="34"/>
      <c r="S684" s="34"/>
      <c r="T684" s="34"/>
      <c r="U684" s="114"/>
      <c r="V684" s="114"/>
      <c r="W684" s="34"/>
    </row>
    <row r="685" ht="12.5" spans="1:23">
      <c r="A685" s="74"/>
      <c r="B685" s="37"/>
      <c r="C685" s="37"/>
      <c r="D685" s="37"/>
      <c r="E685" s="34"/>
      <c r="F685" s="37"/>
      <c r="G685" s="37"/>
      <c r="H685" s="37"/>
      <c r="J685" s="37"/>
      <c r="K685" s="114"/>
      <c r="L685" s="114"/>
      <c r="M685" s="37"/>
      <c r="N685" s="37"/>
      <c r="O685" s="114"/>
      <c r="P685" s="34"/>
      <c r="Q685" s="34"/>
      <c r="R685" s="34"/>
      <c r="S685" s="34"/>
      <c r="T685" s="34"/>
      <c r="U685" s="114"/>
      <c r="V685" s="114"/>
      <c r="W685" s="34"/>
    </row>
    <row r="686" ht="12.5" spans="1:23">
      <c r="A686" s="74"/>
      <c r="B686" s="37"/>
      <c r="C686" s="37"/>
      <c r="D686" s="37"/>
      <c r="E686" s="34"/>
      <c r="F686" s="37"/>
      <c r="G686" s="37"/>
      <c r="H686" s="37"/>
      <c r="J686" s="37"/>
      <c r="K686" s="114"/>
      <c r="L686" s="114"/>
      <c r="M686" s="37"/>
      <c r="N686" s="37"/>
      <c r="O686" s="114"/>
      <c r="P686" s="34"/>
      <c r="Q686" s="34"/>
      <c r="R686" s="34"/>
      <c r="S686" s="34"/>
      <c r="T686" s="34"/>
      <c r="U686" s="114"/>
      <c r="V686" s="114"/>
      <c r="W686" s="34"/>
    </row>
    <row r="687" ht="12.5" spans="1:23">
      <c r="A687" s="74"/>
      <c r="B687" s="37"/>
      <c r="C687" s="37"/>
      <c r="D687" s="37"/>
      <c r="E687" s="34"/>
      <c r="F687" s="37"/>
      <c r="G687" s="37"/>
      <c r="H687" s="37"/>
      <c r="J687" s="37"/>
      <c r="K687" s="114"/>
      <c r="L687" s="114"/>
      <c r="M687" s="37"/>
      <c r="N687" s="37"/>
      <c r="O687" s="114"/>
      <c r="P687" s="34"/>
      <c r="Q687" s="34"/>
      <c r="R687" s="34"/>
      <c r="S687" s="34"/>
      <c r="T687" s="34"/>
      <c r="U687" s="114"/>
      <c r="V687" s="114"/>
      <c r="W687" s="34"/>
    </row>
    <row r="688" ht="12.5" spans="1:23">
      <c r="A688" s="74"/>
      <c r="B688" s="37"/>
      <c r="C688" s="37"/>
      <c r="D688" s="37"/>
      <c r="E688" s="34"/>
      <c r="F688" s="37"/>
      <c r="G688" s="37"/>
      <c r="H688" s="37"/>
      <c r="J688" s="37"/>
      <c r="K688" s="114"/>
      <c r="L688" s="114"/>
      <c r="M688" s="37"/>
      <c r="N688" s="37"/>
      <c r="O688" s="114"/>
      <c r="P688" s="34"/>
      <c r="Q688" s="34"/>
      <c r="R688" s="34"/>
      <c r="S688" s="34"/>
      <c r="T688" s="34"/>
      <c r="U688" s="114"/>
      <c r="V688" s="114"/>
      <c r="W688" s="34"/>
    </row>
    <row r="689" ht="12.5" spans="1:23">
      <c r="A689" s="74"/>
      <c r="B689" s="37"/>
      <c r="C689" s="37"/>
      <c r="D689" s="37"/>
      <c r="E689" s="34"/>
      <c r="F689" s="37"/>
      <c r="G689" s="37"/>
      <c r="H689" s="37"/>
      <c r="J689" s="37"/>
      <c r="K689" s="114"/>
      <c r="L689" s="114"/>
      <c r="M689" s="37"/>
      <c r="N689" s="37"/>
      <c r="O689" s="114"/>
      <c r="P689" s="34"/>
      <c r="Q689" s="34"/>
      <c r="R689" s="34"/>
      <c r="S689" s="34"/>
      <c r="T689" s="34"/>
      <c r="U689" s="114"/>
      <c r="V689" s="114"/>
      <c r="W689" s="34"/>
    </row>
    <row r="690" ht="12.5" spans="1:23">
      <c r="A690" s="74"/>
      <c r="B690" s="37"/>
      <c r="C690" s="37"/>
      <c r="D690" s="37"/>
      <c r="E690" s="34"/>
      <c r="F690" s="37"/>
      <c r="G690" s="37"/>
      <c r="H690" s="37"/>
      <c r="J690" s="37"/>
      <c r="K690" s="114"/>
      <c r="L690" s="114"/>
      <c r="M690" s="37"/>
      <c r="N690" s="37"/>
      <c r="O690" s="114"/>
      <c r="P690" s="34"/>
      <c r="Q690" s="34"/>
      <c r="R690" s="34"/>
      <c r="S690" s="34"/>
      <c r="T690" s="34"/>
      <c r="U690" s="114"/>
      <c r="V690" s="114"/>
      <c r="W690" s="34"/>
    </row>
    <row r="691" ht="12.5" spans="1:23">
      <c r="A691" s="74"/>
      <c r="B691" s="37"/>
      <c r="C691" s="37"/>
      <c r="D691" s="37"/>
      <c r="E691" s="34"/>
      <c r="F691" s="37"/>
      <c r="G691" s="37"/>
      <c r="H691" s="37"/>
      <c r="J691" s="37"/>
      <c r="K691" s="114"/>
      <c r="L691" s="114"/>
      <c r="M691" s="37"/>
      <c r="N691" s="37"/>
      <c r="O691" s="114"/>
      <c r="P691" s="34"/>
      <c r="Q691" s="34"/>
      <c r="R691" s="34"/>
      <c r="S691" s="34"/>
      <c r="T691" s="34"/>
      <c r="U691" s="114"/>
      <c r="V691" s="114"/>
      <c r="W691" s="34"/>
    </row>
    <row r="692" ht="12.5" spans="1:23">
      <c r="A692" s="74"/>
      <c r="B692" s="37"/>
      <c r="C692" s="37"/>
      <c r="D692" s="37"/>
      <c r="E692" s="34"/>
      <c r="F692" s="37"/>
      <c r="G692" s="37"/>
      <c r="H692" s="37"/>
      <c r="J692" s="37"/>
      <c r="K692" s="114"/>
      <c r="L692" s="114"/>
      <c r="M692" s="37"/>
      <c r="N692" s="37"/>
      <c r="O692" s="114"/>
      <c r="P692" s="34"/>
      <c r="Q692" s="34"/>
      <c r="R692" s="34"/>
      <c r="S692" s="34"/>
      <c r="T692" s="34"/>
      <c r="U692" s="114"/>
      <c r="V692" s="114"/>
      <c r="W692" s="34"/>
    </row>
    <row r="693" ht="12.5" spans="1:23">
      <c r="A693" s="74"/>
      <c r="B693" s="37"/>
      <c r="C693" s="37"/>
      <c r="D693" s="37"/>
      <c r="E693" s="34"/>
      <c r="F693" s="37"/>
      <c r="G693" s="37"/>
      <c r="H693" s="37"/>
      <c r="J693" s="37"/>
      <c r="K693" s="114"/>
      <c r="L693" s="114"/>
      <c r="M693" s="37"/>
      <c r="N693" s="37"/>
      <c r="O693" s="114"/>
      <c r="P693" s="34"/>
      <c r="Q693" s="34"/>
      <c r="R693" s="34"/>
      <c r="S693" s="34"/>
      <c r="T693" s="34"/>
      <c r="U693" s="114"/>
      <c r="V693" s="114"/>
      <c r="W693" s="34"/>
    </row>
    <row r="694" ht="12.5" spans="1:23">
      <c r="A694" s="74"/>
      <c r="B694" s="37"/>
      <c r="C694" s="37"/>
      <c r="D694" s="37"/>
      <c r="E694" s="34"/>
      <c r="F694" s="37"/>
      <c r="G694" s="37"/>
      <c r="H694" s="37"/>
      <c r="J694" s="37"/>
      <c r="K694" s="114"/>
      <c r="L694" s="114"/>
      <c r="M694" s="37"/>
      <c r="N694" s="37"/>
      <c r="O694" s="114"/>
      <c r="P694" s="34"/>
      <c r="Q694" s="34"/>
      <c r="R694" s="34"/>
      <c r="S694" s="34"/>
      <c r="T694" s="34"/>
      <c r="U694" s="114"/>
      <c r="V694" s="114"/>
      <c r="W694" s="34"/>
    </row>
    <row r="695" ht="12.5" spans="1:23">
      <c r="A695" s="74"/>
      <c r="B695" s="37"/>
      <c r="C695" s="37"/>
      <c r="D695" s="37"/>
      <c r="E695" s="34"/>
      <c r="F695" s="37"/>
      <c r="G695" s="37"/>
      <c r="H695" s="37"/>
      <c r="J695" s="37"/>
      <c r="K695" s="114"/>
      <c r="L695" s="114"/>
      <c r="M695" s="37"/>
      <c r="N695" s="37"/>
      <c r="O695" s="114"/>
      <c r="P695" s="34"/>
      <c r="Q695" s="34"/>
      <c r="R695" s="34"/>
      <c r="S695" s="34"/>
      <c r="T695" s="34"/>
      <c r="U695" s="114"/>
      <c r="V695" s="114"/>
      <c r="W695" s="34"/>
    </row>
    <row r="696" ht="12.5" spans="1:23">
      <c r="A696" s="74"/>
      <c r="B696" s="37"/>
      <c r="C696" s="37"/>
      <c r="D696" s="37"/>
      <c r="E696" s="34"/>
      <c r="F696" s="37"/>
      <c r="G696" s="37"/>
      <c r="H696" s="37"/>
      <c r="J696" s="37"/>
      <c r="K696" s="114"/>
      <c r="L696" s="114"/>
      <c r="M696" s="37"/>
      <c r="N696" s="37"/>
      <c r="O696" s="114"/>
      <c r="P696" s="34"/>
      <c r="Q696" s="34"/>
      <c r="R696" s="34"/>
      <c r="S696" s="34"/>
      <c r="T696" s="34"/>
      <c r="U696" s="114"/>
      <c r="V696" s="114"/>
      <c r="W696" s="34"/>
    </row>
    <row r="697" ht="12.5" spans="1:23">
      <c r="A697" s="74"/>
      <c r="B697" s="37"/>
      <c r="C697" s="37"/>
      <c r="D697" s="37"/>
      <c r="E697" s="34"/>
      <c r="F697" s="37"/>
      <c r="G697" s="37"/>
      <c r="H697" s="37"/>
      <c r="J697" s="37"/>
      <c r="K697" s="114"/>
      <c r="L697" s="114"/>
      <c r="M697" s="37"/>
      <c r="N697" s="37"/>
      <c r="O697" s="114"/>
      <c r="P697" s="34"/>
      <c r="Q697" s="34"/>
      <c r="R697" s="34"/>
      <c r="S697" s="34"/>
      <c r="T697" s="34"/>
      <c r="U697" s="114"/>
      <c r="V697" s="114"/>
      <c r="W697" s="34"/>
    </row>
    <row r="698" ht="12.5" spans="1:23">
      <c r="A698" s="74"/>
      <c r="B698" s="37"/>
      <c r="C698" s="37"/>
      <c r="D698" s="37"/>
      <c r="E698" s="34"/>
      <c r="F698" s="37"/>
      <c r="G698" s="37"/>
      <c r="H698" s="37"/>
      <c r="J698" s="37"/>
      <c r="K698" s="114"/>
      <c r="L698" s="114"/>
      <c r="M698" s="37"/>
      <c r="N698" s="37"/>
      <c r="O698" s="114"/>
      <c r="P698" s="34"/>
      <c r="Q698" s="34"/>
      <c r="R698" s="34"/>
      <c r="S698" s="34"/>
      <c r="T698" s="34"/>
      <c r="U698" s="114"/>
      <c r="V698" s="114"/>
      <c r="W698" s="34"/>
    </row>
    <row r="699" ht="12.5" spans="1:23">
      <c r="A699" s="74"/>
      <c r="B699" s="37"/>
      <c r="C699" s="37"/>
      <c r="D699" s="37"/>
      <c r="E699" s="34"/>
      <c r="F699" s="37"/>
      <c r="G699" s="37"/>
      <c r="H699" s="37"/>
      <c r="J699" s="37"/>
      <c r="K699" s="114"/>
      <c r="L699" s="114"/>
      <c r="M699" s="37"/>
      <c r="N699" s="37"/>
      <c r="O699" s="114"/>
      <c r="P699" s="34"/>
      <c r="Q699" s="34"/>
      <c r="R699" s="34"/>
      <c r="S699" s="34"/>
      <c r="T699" s="34"/>
      <c r="U699" s="114"/>
      <c r="V699" s="114"/>
      <c r="W699" s="34"/>
    </row>
    <row r="700" ht="12.5" spans="1:23">
      <c r="A700" s="74"/>
      <c r="B700" s="37"/>
      <c r="C700" s="37"/>
      <c r="D700" s="37"/>
      <c r="E700" s="34"/>
      <c r="F700" s="37"/>
      <c r="G700" s="37"/>
      <c r="H700" s="37"/>
      <c r="J700" s="37"/>
      <c r="K700" s="114"/>
      <c r="L700" s="114"/>
      <c r="M700" s="37"/>
      <c r="N700" s="37"/>
      <c r="O700" s="114"/>
      <c r="P700" s="34"/>
      <c r="Q700" s="34"/>
      <c r="R700" s="34"/>
      <c r="S700" s="34"/>
      <c r="T700" s="34"/>
      <c r="U700" s="114"/>
      <c r="V700" s="114"/>
      <c r="W700" s="34"/>
    </row>
    <row r="701" ht="12.5" spans="1:23">
      <c r="A701" s="74"/>
      <c r="B701" s="37"/>
      <c r="C701" s="37"/>
      <c r="D701" s="37"/>
      <c r="E701" s="34"/>
      <c r="F701" s="37"/>
      <c r="G701" s="37"/>
      <c r="H701" s="37"/>
      <c r="J701" s="37"/>
      <c r="K701" s="114"/>
      <c r="L701" s="114"/>
      <c r="M701" s="37"/>
      <c r="N701" s="37"/>
      <c r="O701" s="114"/>
      <c r="P701" s="34"/>
      <c r="Q701" s="34"/>
      <c r="R701" s="34"/>
      <c r="S701" s="34"/>
      <c r="T701" s="34"/>
      <c r="U701" s="114"/>
      <c r="V701" s="114"/>
      <c r="W701" s="34"/>
    </row>
    <row r="702" ht="12.5" spans="1:23">
      <c r="A702" s="74"/>
      <c r="B702" s="37"/>
      <c r="C702" s="37"/>
      <c r="D702" s="37"/>
      <c r="E702" s="34"/>
      <c r="F702" s="37"/>
      <c r="G702" s="37"/>
      <c r="H702" s="37"/>
      <c r="J702" s="37"/>
      <c r="K702" s="114"/>
      <c r="L702" s="114"/>
      <c r="M702" s="37"/>
      <c r="N702" s="37"/>
      <c r="O702" s="114"/>
      <c r="P702" s="34"/>
      <c r="Q702" s="34"/>
      <c r="R702" s="34"/>
      <c r="S702" s="34"/>
      <c r="T702" s="34"/>
      <c r="U702" s="114"/>
      <c r="V702" s="114"/>
      <c r="W702" s="34"/>
    </row>
    <row r="703" ht="12.5" spans="1:23">
      <c r="A703" s="74"/>
      <c r="B703" s="37"/>
      <c r="C703" s="37"/>
      <c r="D703" s="37"/>
      <c r="E703" s="34"/>
      <c r="F703" s="37"/>
      <c r="G703" s="37"/>
      <c r="H703" s="37"/>
      <c r="J703" s="37"/>
      <c r="K703" s="114"/>
      <c r="L703" s="114"/>
      <c r="M703" s="37"/>
      <c r="N703" s="37"/>
      <c r="O703" s="114"/>
      <c r="P703" s="34"/>
      <c r="Q703" s="34"/>
      <c r="R703" s="34"/>
      <c r="S703" s="34"/>
      <c r="T703" s="34"/>
      <c r="U703" s="114"/>
      <c r="V703" s="114"/>
      <c r="W703" s="34"/>
    </row>
    <row r="704" ht="12.5" spans="1:23">
      <c r="A704" s="74"/>
      <c r="B704" s="37"/>
      <c r="C704" s="37"/>
      <c r="D704" s="37"/>
      <c r="E704" s="34"/>
      <c r="F704" s="37"/>
      <c r="G704" s="37"/>
      <c r="H704" s="37"/>
      <c r="J704" s="37"/>
      <c r="K704" s="114"/>
      <c r="L704" s="114"/>
      <c r="M704" s="37"/>
      <c r="N704" s="37"/>
      <c r="O704" s="114"/>
      <c r="P704" s="34"/>
      <c r="Q704" s="34"/>
      <c r="R704" s="34"/>
      <c r="S704" s="34"/>
      <c r="T704" s="34"/>
      <c r="U704" s="114"/>
      <c r="V704" s="114"/>
      <c r="W704" s="34"/>
    </row>
    <row r="705" ht="12.5" spans="1:23">
      <c r="A705" s="74"/>
      <c r="B705" s="37"/>
      <c r="C705" s="37"/>
      <c r="D705" s="37"/>
      <c r="E705" s="34"/>
      <c r="F705" s="37"/>
      <c r="G705" s="37"/>
      <c r="H705" s="37"/>
      <c r="J705" s="37"/>
      <c r="K705" s="114"/>
      <c r="L705" s="114"/>
      <c r="M705" s="37"/>
      <c r="N705" s="37"/>
      <c r="O705" s="114"/>
      <c r="P705" s="34"/>
      <c r="Q705" s="34"/>
      <c r="R705" s="34"/>
      <c r="S705" s="34"/>
      <c r="T705" s="34"/>
      <c r="U705" s="114"/>
      <c r="V705" s="114"/>
      <c r="W705" s="34"/>
    </row>
    <row r="706" ht="12.5" spans="1:23">
      <c r="A706" s="74"/>
      <c r="B706" s="37"/>
      <c r="C706" s="37"/>
      <c r="D706" s="37"/>
      <c r="E706" s="34"/>
      <c r="F706" s="37"/>
      <c r="G706" s="37"/>
      <c r="H706" s="37"/>
      <c r="J706" s="37"/>
      <c r="K706" s="114"/>
      <c r="L706" s="114"/>
      <c r="M706" s="37"/>
      <c r="N706" s="37"/>
      <c r="O706" s="114"/>
      <c r="P706" s="34"/>
      <c r="Q706" s="34"/>
      <c r="R706" s="34"/>
      <c r="S706" s="34"/>
      <c r="T706" s="34"/>
      <c r="U706" s="114"/>
      <c r="V706" s="114"/>
      <c r="W706" s="34"/>
    </row>
    <row r="707" ht="12.5" spans="1:23">
      <c r="A707" s="74"/>
      <c r="B707" s="37"/>
      <c r="C707" s="37"/>
      <c r="D707" s="37"/>
      <c r="E707" s="34"/>
      <c r="F707" s="37"/>
      <c r="G707" s="37"/>
      <c r="H707" s="37"/>
      <c r="J707" s="37"/>
      <c r="K707" s="114"/>
      <c r="L707" s="114"/>
      <c r="M707" s="37"/>
      <c r="N707" s="37"/>
      <c r="O707" s="114"/>
      <c r="P707" s="34"/>
      <c r="Q707" s="34"/>
      <c r="R707" s="34"/>
      <c r="S707" s="34"/>
      <c r="T707" s="34"/>
      <c r="U707" s="114"/>
      <c r="V707" s="114"/>
      <c r="W707" s="34"/>
    </row>
    <row r="708" ht="12.5" spans="1:23">
      <c r="A708" s="74"/>
      <c r="B708" s="37"/>
      <c r="C708" s="37"/>
      <c r="D708" s="37"/>
      <c r="E708" s="34"/>
      <c r="F708" s="37"/>
      <c r="G708" s="37"/>
      <c r="H708" s="37"/>
      <c r="J708" s="37"/>
      <c r="K708" s="114"/>
      <c r="L708" s="114"/>
      <c r="M708" s="37"/>
      <c r="N708" s="37"/>
      <c r="O708" s="114"/>
      <c r="P708" s="34"/>
      <c r="Q708" s="34"/>
      <c r="R708" s="34"/>
      <c r="S708" s="34"/>
      <c r="T708" s="34"/>
      <c r="U708" s="114"/>
      <c r="V708" s="114"/>
      <c r="W708" s="34"/>
    </row>
    <row r="709" ht="12.5" spans="1:23">
      <c r="A709" s="74"/>
      <c r="B709" s="37"/>
      <c r="C709" s="37"/>
      <c r="D709" s="37"/>
      <c r="E709" s="34"/>
      <c r="F709" s="37"/>
      <c r="G709" s="37"/>
      <c r="H709" s="37"/>
      <c r="J709" s="37"/>
      <c r="K709" s="114"/>
      <c r="L709" s="114"/>
      <c r="M709" s="37"/>
      <c r="N709" s="37"/>
      <c r="O709" s="114"/>
      <c r="P709" s="34"/>
      <c r="Q709" s="34"/>
      <c r="R709" s="34"/>
      <c r="S709" s="34"/>
      <c r="T709" s="34"/>
      <c r="U709" s="114"/>
      <c r="V709" s="114"/>
      <c r="W709" s="34"/>
    </row>
    <row r="710" ht="12.5" spans="1:23">
      <c r="A710" s="74"/>
      <c r="B710" s="37"/>
      <c r="C710" s="37"/>
      <c r="D710" s="37"/>
      <c r="E710" s="34"/>
      <c r="F710" s="37"/>
      <c r="G710" s="37"/>
      <c r="H710" s="37"/>
      <c r="J710" s="37"/>
      <c r="K710" s="114"/>
      <c r="L710" s="114"/>
      <c r="M710" s="37"/>
      <c r="N710" s="37"/>
      <c r="O710" s="114"/>
      <c r="P710" s="34"/>
      <c r="Q710" s="34"/>
      <c r="R710" s="34"/>
      <c r="S710" s="34"/>
      <c r="T710" s="34"/>
      <c r="U710" s="114"/>
      <c r="V710" s="114"/>
      <c r="W710" s="34"/>
    </row>
    <row r="711" ht="12.5" spans="1:23">
      <c r="A711" s="74"/>
      <c r="B711" s="37"/>
      <c r="C711" s="37"/>
      <c r="D711" s="37"/>
      <c r="E711" s="34"/>
      <c r="F711" s="37"/>
      <c r="G711" s="37"/>
      <c r="H711" s="37"/>
      <c r="J711" s="37"/>
      <c r="K711" s="114"/>
      <c r="L711" s="114"/>
      <c r="M711" s="37"/>
      <c r="N711" s="37"/>
      <c r="O711" s="114"/>
      <c r="P711" s="34"/>
      <c r="Q711" s="34"/>
      <c r="R711" s="34"/>
      <c r="S711" s="34"/>
      <c r="T711" s="34"/>
      <c r="U711" s="114"/>
      <c r="V711" s="114"/>
      <c r="W711" s="34"/>
    </row>
    <row r="712" ht="12.5" spans="1:23">
      <c r="A712" s="74"/>
      <c r="B712" s="37"/>
      <c r="C712" s="37"/>
      <c r="D712" s="37"/>
      <c r="E712" s="34"/>
      <c r="F712" s="37"/>
      <c r="G712" s="37"/>
      <c r="H712" s="37"/>
      <c r="J712" s="37"/>
      <c r="K712" s="114"/>
      <c r="L712" s="114"/>
      <c r="M712" s="37"/>
      <c r="N712" s="37"/>
      <c r="O712" s="114"/>
      <c r="P712" s="34"/>
      <c r="Q712" s="34"/>
      <c r="R712" s="34"/>
      <c r="S712" s="34"/>
      <c r="T712" s="34"/>
      <c r="U712" s="114"/>
      <c r="V712" s="114"/>
      <c r="W712" s="34"/>
    </row>
    <row r="713" ht="12.5" spans="1:23">
      <c r="A713" s="74"/>
      <c r="B713" s="37"/>
      <c r="C713" s="37"/>
      <c r="D713" s="37"/>
      <c r="E713" s="34"/>
      <c r="F713" s="37"/>
      <c r="G713" s="37"/>
      <c r="H713" s="37"/>
      <c r="J713" s="37"/>
      <c r="K713" s="114"/>
      <c r="L713" s="114"/>
      <c r="M713" s="37"/>
      <c r="N713" s="37"/>
      <c r="O713" s="114"/>
      <c r="P713" s="34"/>
      <c r="Q713" s="34"/>
      <c r="R713" s="34"/>
      <c r="S713" s="34"/>
      <c r="T713" s="34"/>
      <c r="U713" s="114"/>
      <c r="V713" s="114"/>
      <c r="W713" s="34"/>
    </row>
    <row r="714" ht="12.5" spans="1:23">
      <c r="A714" s="74"/>
      <c r="B714" s="37"/>
      <c r="C714" s="37"/>
      <c r="D714" s="37"/>
      <c r="E714" s="34"/>
      <c r="F714" s="37"/>
      <c r="G714" s="37"/>
      <c r="H714" s="37"/>
      <c r="J714" s="37"/>
      <c r="K714" s="114"/>
      <c r="L714" s="114"/>
      <c r="M714" s="37"/>
      <c r="N714" s="37"/>
      <c r="O714" s="114"/>
      <c r="P714" s="34"/>
      <c r="Q714" s="34"/>
      <c r="R714" s="34"/>
      <c r="S714" s="34"/>
      <c r="T714" s="34"/>
      <c r="U714" s="114"/>
      <c r="V714" s="114"/>
      <c r="W714" s="34"/>
    </row>
    <row r="715" ht="12.5" spans="1:23">
      <c r="A715" s="74"/>
      <c r="B715" s="37"/>
      <c r="C715" s="37"/>
      <c r="D715" s="37"/>
      <c r="E715" s="34"/>
      <c r="F715" s="37"/>
      <c r="G715" s="37"/>
      <c r="H715" s="37"/>
      <c r="J715" s="37"/>
      <c r="K715" s="114"/>
      <c r="L715" s="114"/>
      <c r="M715" s="37"/>
      <c r="N715" s="37"/>
      <c r="O715" s="114"/>
      <c r="P715" s="34"/>
      <c r="Q715" s="34"/>
      <c r="R715" s="34"/>
      <c r="S715" s="34"/>
      <c r="T715" s="34"/>
      <c r="U715" s="114"/>
      <c r="V715" s="114"/>
      <c r="W715" s="34"/>
    </row>
    <row r="716" ht="12.5" spans="1:23">
      <c r="A716" s="74"/>
      <c r="B716" s="37"/>
      <c r="C716" s="37"/>
      <c r="D716" s="37"/>
      <c r="E716" s="34"/>
      <c r="F716" s="37"/>
      <c r="G716" s="37"/>
      <c r="H716" s="37"/>
      <c r="J716" s="37"/>
      <c r="K716" s="114"/>
      <c r="L716" s="114"/>
      <c r="M716" s="37"/>
      <c r="N716" s="37"/>
      <c r="O716" s="114"/>
      <c r="P716" s="34"/>
      <c r="Q716" s="34"/>
      <c r="R716" s="34"/>
      <c r="S716" s="34"/>
      <c r="T716" s="34"/>
      <c r="U716" s="114"/>
      <c r="V716" s="114"/>
      <c r="W716" s="34"/>
    </row>
    <row r="717" ht="12.5" spans="1:23">
      <c r="A717" s="74"/>
      <c r="B717" s="37"/>
      <c r="C717" s="37"/>
      <c r="D717" s="37"/>
      <c r="E717" s="34"/>
      <c r="F717" s="37"/>
      <c r="G717" s="37"/>
      <c r="H717" s="37"/>
      <c r="J717" s="37"/>
      <c r="K717" s="114"/>
      <c r="L717" s="114"/>
      <c r="M717" s="37"/>
      <c r="N717" s="37"/>
      <c r="O717" s="114"/>
      <c r="P717" s="34"/>
      <c r="Q717" s="34"/>
      <c r="R717" s="34"/>
      <c r="S717" s="34"/>
      <c r="T717" s="34"/>
      <c r="U717" s="114"/>
      <c r="V717" s="114"/>
      <c r="W717" s="34"/>
    </row>
    <row r="718" ht="12.5" spans="1:23">
      <c r="A718" s="74"/>
      <c r="B718" s="37"/>
      <c r="C718" s="37"/>
      <c r="D718" s="37"/>
      <c r="E718" s="34"/>
      <c r="F718" s="37"/>
      <c r="G718" s="37"/>
      <c r="H718" s="37"/>
      <c r="J718" s="37"/>
      <c r="K718" s="114"/>
      <c r="L718" s="114"/>
      <c r="M718" s="37"/>
      <c r="N718" s="37"/>
      <c r="O718" s="114"/>
      <c r="P718" s="34"/>
      <c r="Q718" s="34"/>
      <c r="R718" s="34"/>
      <c r="S718" s="34"/>
      <c r="T718" s="34"/>
      <c r="U718" s="114"/>
      <c r="V718" s="114"/>
      <c r="W718" s="34"/>
    </row>
    <row r="719" ht="12.5" spans="1:23">
      <c r="A719" s="74"/>
      <c r="B719" s="37"/>
      <c r="C719" s="37"/>
      <c r="D719" s="37"/>
      <c r="E719" s="34"/>
      <c r="F719" s="37"/>
      <c r="G719" s="37"/>
      <c r="H719" s="37"/>
      <c r="J719" s="37"/>
      <c r="K719" s="114"/>
      <c r="L719" s="114"/>
      <c r="M719" s="37"/>
      <c r="N719" s="37"/>
      <c r="O719" s="114"/>
      <c r="P719" s="34"/>
      <c r="Q719" s="34"/>
      <c r="R719" s="34"/>
      <c r="S719" s="34"/>
      <c r="T719" s="34"/>
      <c r="U719" s="114"/>
      <c r="V719" s="114"/>
      <c r="W719" s="34"/>
    </row>
    <row r="720" ht="12.5" spans="1:23">
      <c r="A720" s="74"/>
      <c r="B720" s="37"/>
      <c r="C720" s="37"/>
      <c r="D720" s="37"/>
      <c r="E720" s="34"/>
      <c r="F720" s="37"/>
      <c r="G720" s="37"/>
      <c r="H720" s="37"/>
      <c r="J720" s="37"/>
      <c r="K720" s="114"/>
      <c r="L720" s="114"/>
      <c r="M720" s="37"/>
      <c r="N720" s="37"/>
      <c r="O720" s="114"/>
      <c r="P720" s="34"/>
      <c r="Q720" s="34"/>
      <c r="R720" s="34"/>
      <c r="S720" s="34"/>
      <c r="T720" s="34"/>
      <c r="U720" s="114"/>
      <c r="V720" s="114"/>
      <c r="W720" s="34"/>
    </row>
    <row r="721" ht="12.5" spans="1:23">
      <c r="A721" s="74"/>
      <c r="B721" s="37"/>
      <c r="C721" s="37"/>
      <c r="D721" s="37"/>
      <c r="E721" s="34"/>
      <c r="F721" s="37"/>
      <c r="G721" s="37"/>
      <c r="H721" s="37"/>
      <c r="J721" s="37"/>
      <c r="K721" s="114"/>
      <c r="L721" s="114"/>
      <c r="M721" s="37"/>
      <c r="N721" s="37"/>
      <c r="O721" s="114"/>
      <c r="P721" s="34"/>
      <c r="Q721" s="34"/>
      <c r="R721" s="34"/>
      <c r="S721" s="34"/>
      <c r="T721" s="34"/>
      <c r="U721" s="114"/>
      <c r="V721" s="114"/>
      <c r="W721" s="34"/>
    </row>
    <row r="722" ht="12.5" spans="1:23">
      <c r="A722" s="74"/>
      <c r="B722" s="37"/>
      <c r="C722" s="37"/>
      <c r="D722" s="37"/>
      <c r="E722" s="34"/>
      <c r="F722" s="37"/>
      <c r="G722" s="37"/>
      <c r="H722" s="37"/>
      <c r="J722" s="37"/>
      <c r="K722" s="114"/>
      <c r="L722" s="114"/>
      <c r="M722" s="37"/>
      <c r="N722" s="37"/>
      <c r="O722" s="114"/>
      <c r="P722" s="34"/>
      <c r="Q722" s="34"/>
      <c r="R722" s="34"/>
      <c r="S722" s="34"/>
      <c r="T722" s="34"/>
      <c r="U722" s="114"/>
      <c r="V722" s="114"/>
      <c r="W722" s="34"/>
    </row>
    <row r="723" ht="12.5" spans="1:23">
      <c r="A723" s="74"/>
      <c r="B723" s="37"/>
      <c r="C723" s="37"/>
      <c r="D723" s="37"/>
      <c r="E723" s="34"/>
      <c r="F723" s="37"/>
      <c r="G723" s="37"/>
      <c r="H723" s="37"/>
      <c r="J723" s="37"/>
      <c r="K723" s="114"/>
      <c r="L723" s="114"/>
      <c r="M723" s="37"/>
      <c r="N723" s="37"/>
      <c r="O723" s="114"/>
      <c r="P723" s="34"/>
      <c r="Q723" s="34"/>
      <c r="R723" s="34"/>
      <c r="S723" s="34"/>
      <c r="T723" s="34"/>
      <c r="U723" s="114"/>
      <c r="V723" s="114"/>
      <c r="W723" s="34"/>
    </row>
    <row r="724" ht="12.5" spans="1:23">
      <c r="A724" s="74"/>
      <c r="B724" s="37"/>
      <c r="C724" s="37"/>
      <c r="D724" s="37"/>
      <c r="E724" s="34"/>
      <c r="F724" s="37"/>
      <c r="G724" s="37"/>
      <c r="H724" s="37"/>
      <c r="J724" s="37"/>
      <c r="K724" s="114"/>
      <c r="L724" s="114"/>
      <c r="M724" s="37"/>
      <c r="N724" s="37"/>
      <c r="O724" s="114"/>
      <c r="P724" s="34"/>
      <c r="Q724" s="34"/>
      <c r="R724" s="34"/>
      <c r="S724" s="34"/>
      <c r="T724" s="34"/>
      <c r="U724" s="114"/>
      <c r="V724" s="114"/>
      <c r="W724" s="34"/>
    </row>
    <row r="725" ht="12.5" spans="1:23">
      <c r="A725" s="74"/>
      <c r="B725" s="37"/>
      <c r="C725" s="37"/>
      <c r="D725" s="37"/>
      <c r="E725" s="34"/>
      <c r="F725" s="37"/>
      <c r="G725" s="37"/>
      <c r="H725" s="37"/>
      <c r="J725" s="37"/>
      <c r="K725" s="114"/>
      <c r="L725" s="114"/>
      <c r="M725" s="37"/>
      <c r="N725" s="37"/>
      <c r="O725" s="114"/>
      <c r="P725" s="34"/>
      <c r="Q725" s="34"/>
      <c r="R725" s="34"/>
      <c r="S725" s="34"/>
      <c r="T725" s="34"/>
      <c r="U725" s="114"/>
      <c r="V725" s="114"/>
      <c r="W725" s="34"/>
    </row>
    <row r="726" ht="12.5" spans="1:23">
      <c r="A726" s="74"/>
      <c r="B726" s="37"/>
      <c r="C726" s="37"/>
      <c r="D726" s="37"/>
      <c r="E726" s="34"/>
      <c r="F726" s="37"/>
      <c r="G726" s="37"/>
      <c r="H726" s="37"/>
      <c r="J726" s="37"/>
      <c r="K726" s="114"/>
      <c r="L726" s="114"/>
      <c r="M726" s="37"/>
      <c r="N726" s="37"/>
      <c r="O726" s="114"/>
      <c r="P726" s="34"/>
      <c r="Q726" s="34"/>
      <c r="R726" s="34"/>
      <c r="S726" s="34"/>
      <c r="T726" s="34"/>
      <c r="U726" s="114"/>
      <c r="V726" s="114"/>
      <c r="W726" s="34"/>
    </row>
    <row r="727" ht="12.5" spans="1:23">
      <c r="A727" s="74"/>
      <c r="B727" s="37"/>
      <c r="C727" s="37"/>
      <c r="D727" s="37"/>
      <c r="E727" s="34"/>
      <c r="F727" s="37"/>
      <c r="G727" s="37"/>
      <c r="H727" s="37"/>
      <c r="J727" s="37"/>
      <c r="K727" s="114"/>
      <c r="L727" s="114"/>
      <c r="M727" s="37"/>
      <c r="N727" s="37"/>
      <c r="O727" s="114"/>
      <c r="P727" s="34"/>
      <c r="Q727" s="34"/>
      <c r="R727" s="34"/>
      <c r="S727" s="34"/>
      <c r="T727" s="34"/>
      <c r="U727" s="114"/>
      <c r="V727" s="114"/>
      <c r="W727" s="34"/>
    </row>
    <row r="728" ht="12.5" spans="1:23">
      <c r="A728" s="74"/>
      <c r="B728" s="37"/>
      <c r="C728" s="37"/>
      <c r="D728" s="37"/>
      <c r="E728" s="34"/>
      <c r="F728" s="37"/>
      <c r="G728" s="37"/>
      <c r="H728" s="37"/>
      <c r="J728" s="37"/>
      <c r="K728" s="114"/>
      <c r="L728" s="114"/>
      <c r="M728" s="37"/>
      <c r="N728" s="37"/>
      <c r="O728" s="114"/>
      <c r="P728" s="34"/>
      <c r="Q728" s="34"/>
      <c r="R728" s="34"/>
      <c r="S728" s="34"/>
      <c r="T728" s="34"/>
      <c r="U728" s="114"/>
      <c r="V728" s="114"/>
      <c r="W728" s="34"/>
    </row>
    <row r="729" ht="12.5" spans="1:23">
      <c r="A729" s="74"/>
      <c r="B729" s="37"/>
      <c r="C729" s="37"/>
      <c r="D729" s="37"/>
      <c r="E729" s="34"/>
      <c r="F729" s="37"/>
      <c r="G729" s="37"/>
      <c r="H729" s="37"/>
      <c r="J729" s="37"/>
      <c r="K729" s="114"/>
      <c r="L729" s="114"/>
      <c r="M729" s="37"/>
      <c r="N729" s="37"/>
      <c r="O729" s="114"/>
      <c r="P729" s="34"/>
      <c r="Q729" s="34"/>
      <c r="R729" s="34"/>
      <c r="S729" s="34"/>
      <c r="T729" s="34"/>
      <c r="U729" s="114"/>
      <c r="V729" s="114"/>
      <c r="W729" s="34"/>
    </row>
    <row r="730" ht="12.5" spans="1:23">
      <c r="A730" s="74"/>
      <c r="B730" s="37"/>
      <c r="C730" s="37"/>
      <c r="D730" s="37"/>
      <c r="E730" s="34"/>
      <c r="F730" s="37"/>
      <c r="G730" s="37"/>
      <c r="H730" s="37"/>
      <c r="J730" s="37"/>
      <c r="K730" s="114"/>
      <c r="L730" s="114"/>
      <c r="M730" s="37"/>
      <c r="N730" s="37"/>
      <c r="O730" s="114"/>
      <c r="P730" s="34"/>
      <c r="Q730" s="34"/>
      <c r="R730" s="34"/>
      <c r="S730" s="34"/>
      <c r="T730" s="34"/>
      <c r="U730" s="114"/>
      <c r="V730" s="114"/>
      <c r="W730" s="34"/>
    </row>
    <row r="731" ht="12.5" spans="1:23">
      <c r="A731" s="74"/>
      <c r="B731" s="37"/>
      <c r="C731" s="37"/>
      <c r="D731" s="37"/>
      <c r="E731" s="34"/>
      <c r="F731" s="37"/>
      <c r="G731" s="37"/>
      <c r="H731" s="37"/>
      <c r="J731" s="37"/>
      <c r="K731" s="114"/>
      <c r="L731" s="114"/>
      <c r="M731" s="37"/>
      <c r="N731" s="37"/>
      <c r="O731" s="114"/>
      <c r="P731" s="34"/>
      <c r="Q731" s="34"/>
      <c r="R731" s="34"/>
      <c r="S731" s="34"/>
      <c r="T731" s="34"/>
      <c r="U731" s="114"/>
      <c r="V731" s="114"/>
      <c r="W731" s="34"/>
    </row>
    <row r="732" ht="12.5" spans="1:23">
      <c r="A732" s="74"/>
      <c r="B732" s="37"/>
      <c r="C732" s="37"/>
      <c r="D732" s="37"/>
      <c r="E732" s="34"/>
      <c r="F732" s="37"/>
      <c r="G732" s="37"/>
      <c r="H732" s="37"/>
      <c r="J732" s="37"/>
      <c r="K732" s="114"/>
      <c r="L732" s="114"/>
      <c r="M732" s="37"/>
      <c r="N732" s="37"/>
      <c r="O732" s="114"/>
      <c r="P732" s="34"/>
      <c r="Q732" s="34"/>
      <c r="R732" s="34"/>
      <c r="S732" s="34"/>
      <c r="T732" s="34"/>
      <c r="U732" s="114"/>
      <c r="V732" s="114"/>
      <c r="W732" s="34"/>
    </row>
    <row r="733" ht="12.5" spans="1:23">
      <c r="A733" s="74"/>
      <c r="B733" s="37"/>
      <c r="C733" s="37"/>
      <c r="D733" s="37"/>
      <c r="E733" s="34"/>
      <c r="F733" s="37"/>
      <c r="G733" s="37"/>
      <c r="H733" s="37"/>
      <c r="J733" s="37"/>
      <c r="K733" s="114"/>
      <c r="L733" s="114"/>
      <c r="M733" s="37"/>
      <c r="N733" s="37"/>
      <c r="O733" s="114"/>
      <c r="P733" s="34"/>
      <c r="Q733" s="34"/>
      <c r="R733" s="34"/>
      <c r="S733" s="34"/>
      <c r="T733" s="34"/>
      <c r="U733" s="114"/>
      <c r="V733" s="114"/>
      <c r="W733" s="34"/>
    </row>
    <row r="734" ht="12.5" spans="1:23">
      <c r="A734" s="74"/>
      <c r="B734" s="37"/>
      <c r="C734" s="37"/>
      <c r="D734" s="37"/>
      <c r="E734" s="34"/>
      <c r="F734" s="37"/>
      <c r="G734" s="37"/>
      <c r="H734" s="37"/>
      <c r="J734" s="37"/>
      <c r="K734" s="114"/>
      <c r="L734" s="114"/>
      <c r="M734" s="37"/>
      <c r="N734" s="37"/>
      <c r="O734" s="114"/>
      <c r="P734" s="34"/>
      <c r="Q734" s="34"/>
      <c r="R734" s="34"/>
      <c r="S734" s="34"/>
      <c r="T734" s="34"/>
      <c r="U734" s="114"/>
      <c r="V734" s="114"/>
      <c r="W734" s="34"/>
    </row>
    <row r="735" ht="12.5" spans="1:23">
      <c r="A735" s="74"/>
      <c r="B735" s="37"/>
      <c r="C735" s="37"/>
      <c r="D735" s="37"/>
      <c r="E735" s="34"/>
      <c r="F735" s="37"/>
      <c r="G735" s="37"/>
      <c r="H735" s="37"/>
      <c r="J735" s="37"/>
      <c r="K735" s="114"/>
      <c r="L735" s="114"/>
      <c r="M735" s="37"/>
      <c r="N735" s="37"/>
      <c r="O735" s="114"/>
      <c r="P735" s="34"/>
      <c r="Q735" s="34"/>
      <c r="R735" s="34"/>
      <c r="S735" s="34"/>
      <c r="T735" s="34"/>
      <c r="U735" s="114"/>
      <c r="V735" s="114"/>
      <c r="W735" s="34"/>
    </row>
    <row r="736" ht="12.5" spans="1:23">
      <c r="A736" s="74"/>
      <c r="B736" s="37"/>
      <c r="C736" s="37"/>
      <c r="D736" s="37"/>
      <c r="E736" s="34"/>
      <c r="F736" s="37"/>
      <c r="G736" s="37"/>
      <c r="H736" s="37"/>
      <c r="J736" s="37"/>
      <c r="K736" s="114"/>
      <c r="L736" s="114"/>
      <c r="M736" s="37"/>
      <c r="N736" s="37"/>
      <c r="O736" s="114"/>
      <c r="P736" s="34"/>
      <c r="Q736" s="34"/>
      <c r="R736" s="34"/>
      <c r="S736" s="34"/>
      <c r="T736" s="34"/>
      <c r="U736" s="114"/>
      <c r="V736" s="114"/>
      <c r="W736" s="34"/>
    </row>
    <row r="737" ht="12.5" spans="1:23">
      <c r="A737" s="74"/>
      <c r="B737" s="37"/>
      <c r="C737" s="37"/>
      <c r="D737" s="37"/>
      <c r="E737" s="34"/>
      <c r="F737" s="37"/>
      <c r="G737" s="37"/>
      <c r="H737" s="37"/>
      <c r="J737" s="37"/>
      <c r="K737" s="114"/>
      <c r="L737" s="114"/>
      <c r="M737" s="37"/>
      <c r="N737" s="37"/>
      <c r="O737" s="114"/>
      <c r="P737" s="34"/>
      <c r="Q737" s="34"/>
      <c r="R737" s="34"/>
      <c r="S737" s="34"/>
      <c r="T737" s="34"/>
      <c r="U737" s="114"/>
      <c r="V737" s="114"/>
      <c r="W737" s="34"/>
    </row>
    <row r="738" ht="12.5" spans="1:23">
      <c r="A738" s="74"/>
      <c r="B738" s="37"/>
      <c r="C738" s="37"/>
      <c r="D738" s="37"/>
      <c r="E738" s="34"/>
      <c r="F738" s="37"/>
      <c r="G738" s="37"/>
      <c r="H738" s="37"/>
      <c r="J738" s="37"/>
      <c r="K738" s="114"/>
      <c r="L738" s="114"/>
      <c r="M738" s="37"/>
      <c r="N738" s="37"/>
      <c r="O738" s="114"/>
      <c r="P738" s="34"/>
      <c r="Q738" s="34"/>
      <c r="R738" s="34"/>
      <c r="S738" s="34"/>
      <c r="T738" s="34"/>
      <c r="U738" s="114"/>
      <c r="V738" s="114"/>
      <c r="W738" s="34"/>
    </row>
    <row r="739" ht="12.5" spans="1:23">
      <c r="A739" s="74"/>
      <c r="B739" s="37"/>
      <c r="C739" s="37"/>
      <c r="D739" s="37"/>
      <c r="E739" s="34"/>
      <c r="F739" s="37"/>
      <c r="G739" s="37"/>
      <c r="H739" s="37"/>
      <c r="J739" s="37"/>
      <c r="K739" s="114"/>
      <c r="L739" s="114"/>
      <c r="M739" s="37"/>
      <c r="N739" s="37"/>
      <c r="O739" s="114"/>
      <c r="P739" s="34"/>
      <c r="Q739" s="34"/>
      <c r="R739" s="34"/>
      <c r="S739" s="34"/>
      <c r="T739" s="34"/>
      <c r="U739" s="114"/>
      <c r="V739" s="114"/>
      <c r="W739" s="34"/>
    </row>
    <row r="740" ht="12.5" spans="1:23">
      <c r="A740" s="74"/>
      <c r="B740" s="37"/>
      <c r="C740" s="37"/>
      <c r="D740" s="37"/>
      <c r="E740" s="34"/>
      <c r="F740" s="37"/>
      <c r="G740" s="37"/>
      <c r="H740" s="37"/>
      <c r="J740" s="37"/>
      <c r="K740" s="114"/>
      <c r="L740" s="114"/>
      <c r="M740" s="37"/>
      <c r="N740" s="37"/>
      <c r="O740" s="114"/>
      <c r="P740" s="34"/>
      <c r="Q740" s="34"/>
      <c r="R740" s="34"/>
      <c r="S740" s="34"/>
      <c r="T740" s="34"/>
      <c r="U740" s="114"/>
      <c r="V740" s="114"/>
      <c r="W740" s="34"/>
    </row>
    <row r="741" ht="12.5" spans="1:23">
      <c r="A741" s="74"/>
      <c r="B741" s="37"/>
      <c r="C741" s="37"/>
      <c r="D741" s="37"/>
      <c r="E741" s="34"/>
      <c r="F741" s="37"/>
      <c r="G741" s="37"/>
      <c r="H741" s="37"/>
      <c r="J741" s="37"/>
      <c r="K741" s="114"/>
      <c r="L741" s="114"/>
      <c r="M741" s="37"/>
      <c r="N741" s="37"/>
      <c r="O741" s="114"/>
      <c r="P741" s="34"/>
      <c r="Q741" s="34"/>
      <c r="R741" s="34"/>
      <c r="S741" s="34"/>
      <c r="T741" s="34"/>
      <c r="U741" s="114"/>
      <c r="V741" s="114"/>
      <c r="W741" s="34"/>
    </row>
    <row r="742" ht="12.5" spans="1:23">
      <c r="A742" s="74"/>
      <c r="B742" s="37"/>
      <c r="C742" s="37"/>
      <c r="D742" s="37"/>
      <c r="E742" s="34"/>
      <c r="F742" s="37"/>
      <c r="G742" s="37"/>
      <c r="H742" s="37"/>
      <c r="J742" s="37"/>
      <c r="K742" s="114"/>
      <c r="L742" s="114"/>
      <c r="M742" s="37"/>
      <c r="N742" s="37"/>
      <c r="O742" s="114"/>
      <c r="P742" s="34"/>
      <c r="Q742" s="34"/>
      <c r="R742" s="34"/>
      <c r="S742" s="34"/>
      <c r="T742" s="34"/>
      <c r="U742" s="114"/>
      <c r="V742" s="114"/>
      <c r="W742" s="34"/>
    </row>
    <row r="743" ht="12.5" spans="1:23">
      <c r="A743" s="74"/>
      <c r="B743" s="37"/>
      <c r="C743" s="37"/>
      <c r="D743" s="37"/>
      <c r="E743" s="34"/>
      <c r="F743" s="37"/>
      <c r="G743" s="37"/>
      <c r="H743" s="37"/>
      <c r="J743" s="37"/>
      <c r="K743" s="114"/>
      <c r="L743" s="114"/>
      <c r="M743" s="37"/>
      <c r="N743" s="37"/>
      <c r="O743" s="114"/>
      <c r="P743" s="34"/>
      <c r="Q743" s="34"/>
      <c r="R743" s="34"/>
      <c r="S743" s="34"/>
      <c r="T743" s="34"/>
      <c r="U743" s="114"/>
      <c r="V743" s="114"/>
      <c r="W743" s="34"/>
    </row>
    <row r="744" ht="12.5" spans="1:23">
      <c r="A744" s="74"/>
      <c r="B744" s="37"/>
      <c r="C744" s="37"/>
      <c r="D744" s="37"/>
      <c r="E744" s="34"/>
      <c r="F744" s="37"/>
      <c r="G744" s="37"/>
      <c r="H744" s="37"/>
      <c r="J744" s="37"/>
      <c r="K744" s="114"/>
      <c r="L744" s="114"/>
      <c r="M744" s="37"/>
      <c r="N744" s="37"/>
      <c r="O744" s="114"/>
      <c r="P744" s="34"/>
      <c r="Q744" s="34"/>
      <c r="R744" s="34"/>
      <c r="S744" s="34"/>
      <c r="T744" s="34"/>
      <c r="U744" s="114"/>
      <c r="V744" s="114"/>
      <c r="W744" s="34"/>
    </row>
    <row r="745" ht="12.5" spans="1:23">
      <c r="A745" s="74"/>
      <c r="B745" s="37"/>
      <c r="C745" s="37"/>
      <c r="D745" s="37"/>
      <c r="E745" s="34"/>
      <c r="F745" s="37"/>
      <c r="G745" s="37"/>
      <c r="H745" s="37"/>
      <c r="J745" s="37"/>
      <c r="K745" s="114"/>
      <c r="L745" s="114"/>
      <c r="M745" s="37"/>
      <c r="N745" s="37"/>
      <c r="O745" s="114"/>
      <c r="P745" s="34"/>
      <c r="Q745" s="34"/>
      <c r="R745" s="34"/>
      <c r="S745" s="34"/>
      <c r="T745" s="34"/>
      <c r="U745" s="114"/>
      <c r="V745" s="114"/>
      <c r="W745" s="34"/>
    </row>
    <row r="746" ht="12.5" spans="1:23">
      <c r="A746" s="74"/>
      <c r="B746" s="37"/>
      <c r="C746" s="37"/>
      <c r="D746" s="37"/>
      <c r="E746" s="34"/>
      <c r="F746" s="37"/>
      <c r="G746" s="37"/>
      <c r="H746" s="37"/>
      <c r="J746" s="37"/>
      <c r="K746" s="114"/>
      <c r="L746" s="114"/>
      <c r="M746" s="37"/>
      <c r="N746" s="37"/>
      <c r="O746" s="114"/>
      <c r="P746" s="34"/>
      <c r="Q746" s="34"/>
      <c r="R746" s="34"/>
      <c r="S746" s="34"/>
      <c r="T746" s="34"/>
      <c r="U746" s="114"/>
      <c r="V746" s="114"/>
      <c r="W746" s="34"/>
    </row>
    <row r="747" ht="12.5" spans="1:23">
      <c r="A747" s="74"/>
      <c r="B747" s="37"/>
      <c r="C747" s="37"/>
      <c r="D747" s="37"/>
      <c r="E747" s="34"/>
      <c r="F747" s="37"/>
      <c r="G747" s="37"/>
      <c r="H747" s="37"/>
      <c r="J747" s="37"/>
      <c r="K747" s="114"/>
      <c r="L747" s="114"/>
      <c r="M747" s="37"/>
      <c r="N747" s="37"/>
      <c r="O747" s="114"/>
      <c r="P747" s="34"/>
      <c r="Q747" s="34"/>
      <c r="R747" s="34"/>
      <c r="S747" s="34"/>
      <c r="T747" s="34"/>
      <c r="U747" s="114"/>
      <c r="V747" s="114"/>
      <c r="W747" s="34"/>
    </row>
    <row r="748" ht="12.5" spans="1:23">
      <c r="A748" s="74"/>
      <c r="B748" s="37"/>
      <c r="C748" s="37"/>
      <c r="D748" s="37"/>
      <c r="E748" s="34"/>
      <c r="F748" s="37"/>
      <c r="G748" s="37"/>
      <c r="H748" s="37"/>
      <c r="J748" s="37"/>
      <c r="K748" s="114"/>
      <c r="L748" s="114"/>
      <c r="M748" s="37"/>
      <c r="N748" s="37"/>
      <c r="O748" s="114"/>
      <c r="P748" s="34"/>
      <c r="Q748" s="34"/>
      <c r="R748" s="34"/>
      <c r="S748" s="34"/>
      <c r="T748" s="34"/>
      <c r="U748" s="114"/>
      <c r="V748" s="114"/>
      <c r="W748" s="34"/>
    </row>
    <row r="749" ht="12.5" spans="1:23">
      <c r="A749" s="74"/>
      <c r="B749" s="37"/>
      <c r="C749" s="37"/>
      <c r="D749" s="37"/>
      <c r="E749" s="34"/>
      <c r="F749" s="37"/>
      <c r="G749" s="37"/>
      <c r="H749" s="37"/>
      <c r="J749" s="37"/>
      <c r="K749" s="114"/>
      <c r="L749" s="114"/>
      <c r="M749" s="37"/>
      <c r="N749" s="37"/>
      <c r="O749" s="114"/>
      <c r="P749" s="34"/>
      <c r="Q749" s="34"/>
      <c r="R749" s="34"/>
      <c r="S749" s="34"/>
      <c r="T749" s="34"/>
      <c r="U749" s="114"/>
      <c r="V749" s="114"/>
      <c r="W749" s="34"/>
    </row>
    <row r="750" ht="12.5" spans="1:23">
      <c r="A750" s="74"/>
      <c r="B750" s="37"/>
      <c r="C750" s="37"/>
      <c r="D750" s="37"/>
      <c r="E750" s="34"/>
      <c r="F750" s="37"/>
      <c r="G750" s="37"/>
      <c r="H750" s="37"/>
      <c r="J750" s="37"/>
      <c r="K750" s="114"/>
      <c r="L750" s="114"/>
      <c r="M750" s="37"/>
      <c r="N750" s="37"/>
      <c r="O750" s="114"/>
      <c r="P750" s="34"/>
      <c r="Q750" s="34"/>
      <c r="R750" s="34"/>
      <c r="S750" s="34"/>
      <c r="T750" s="34"/>
      <c r="U750" s="114"/>
      <c r="V750" s="114"/>
      <c r="W750" s="34"/>
    </row>
    <row r="751" ht="12.5" spans="1:23">
      <c r="A751" s="74"/>
      <c r="B751" s="37"/>
      <c r="C751" s="37"/>
      <c r="D751" s="37"/>
      <c r="E751" s="34"/>
      <c r="F751" s="37"/>
      <c r="G751" s="37"/>
      <c r="H751" s="37"/>
      <c r="J751" s="37"/>
      <c r="K751" s="114"/>
      <c r="L751" s="114"/>
      <c r="M751" s="37"/>
      <c r="N751" s="37"/>
      <c r="O751" s="114"/>
      <c r="P751" s="34"/>
      <c r="Q751" s="34"/>
      <c r="R751" s="34"/>
      <c r="S751" s="34"/>
      <c r="T751" s="34"/>
      <c r="U751" s="114"/>
      <c r="V751" s="114"/>
      <c r="W751" s="34"/>
    </row>
    <row r="752" ht="12.5" spans="1:23">
      <c r="A752" s="74"/>
      <c r="B752" s="37"/>
      <c r="C752" s="37"/>
      <c r="D752" s="37"/>
      <c r="E752" s="34"/>
      <c r="F752" s="37"/>
      <c r="G752" s="37"/>
      <c r="H752" s="37"/>
      <c r="J752" s="37"/>
      <c r="K752" s="114"/>
      <c r="L752" s="114"/>
      <c r="M752" s="37"/>
      <c r="N752" s="37"/>
      <c r="O752" s="114"/>
      <c r="P752" s="34"/>
      <c r="Q752" s="34"/>
      <c r="R752" s="34"/>
      <c r="S752" s="34"/>
      <c r="T752" s="34"/>
      <c r="U752" s="114"/>
      <c r="V752" s="114"/>
      <c r="W752" s="34"/>
    </row>
    <row r="753" ht="12.5" spans="1:23">
      <c r="A753" s="74"/>
      <c r="B753" s="37"/>
      <c r="C753" s="37"/>
      <c r="D753" s="37"/>
      <c r="E753" s="34"/>
      <c r="F753" s="37"/>
      <c r="G753" s="37"/>
      <c r="H753" s="37"/>
      <c r="J753" s="37"/>
      <c r="K753" s="114"/>
      <c r="L753" s="114"/>
      <c r="M753" s="37"/>
      <c r="N753" s="37"/>
      <c r="O753" s="114"/>
      <c r="P753" s="34"/>
      <c r="Q753" s="34"/>
      <c r="R753" s="34"/>
      <c r="S753" s="34"/>
      <c r="T753" s="34"/>
      <c r="U753" s="114"/>
      <c r="V753" s="114"/>
      <c r="W753" s="34"/>
    </row>
    <row r="754" ht="12.5" spans="1:23">
      <c r="A754" s="74"/>
      <c r="B754" s="37"/>
      <c r="C754" s="37"/>
      <c r="D754" s="37"/>
      <c r="E754" s="34"/>
      <c r="F754" s="37"/>
      <c r="G754" s="37"/>
      <c r="H754" s="37"/>
      <c r="J754" s="37"/>
      <c r="K754" s="114"/>
      <c r="L754" s="114"/>
      <c r="M754" s="37"/>
      <c r="N754" s="37"/>
      <c r="O754" s="114"/>
      <c r="P754" s="34"/>
      <c r="Q754" s="34"/>
      <c r="R754" s="34"/>
      <c r="S754" s="34"/>
      <c r="T754" s="34"/>
      <c r="U754" s="114"/>
      <c r="V754" s="114"/>
      <c r="W754" s="34"/>
    </row>
    <row r="755" ht="12.5" spans="1:23">
      <c r="A755" s="74"/>
      <c r="B755" s="37"/>
      <c r="C755" s="37"/>
      <c r="D755" s="37"/>
      <c r="E755" s="34"/>
      <c r="F755" s="37"/>
      <c r="G755" s="37"/>
      <c r="H755" s="37"/>
      <c r="J755" s="37"/>
      <c r="K755" s="114"/>
      <c r="L755" s="114"/>
      <c r="M755" s="37"/>
      <c r="N755" s="37"/>
      <c r="O755" s="114"/>
      <c r="P755" s="34"/>
      <c r="Q755" s="34"/>
      <c r="R755" s="34"/>
      <c r="S755" s="34"/>
      <c r="T755" s="34"/>
      <c r="U755" s="114"/>
      <c r="V755" s="114"/>
      <c r="W755" s="34"/>
    </row>
    <row r="756" ht="12.5" spans="1:23">
      <c r="A756" s="74"/>
      <c r="B756" s="37"/>
      <c r="C756" s="37"/>
      <c r="D756" s="37"/>
      <c r="E756" s="34"/>
      <c r="F756" s="37"/>
      <c r="G756" s="37"/>
      <c r="H756" s="37"/>
      <c r="J756" s="37"/>
      <c r="K756" s="114"/>
      <c r="L756" s="114"/>
      <c r="M756" s="37"/>
      <c r="N756" s="37"/>
      <c r="O756" s="114"/>
      <c r="P756" s="34"/>
      <c r="Q756" s="34"/>
      <c r="R756" s="34"/>
      <c r="S756" s="34"/>
      <c r="T756" s="34"/>
      <c r="U756" s="114"/>
      <c r="V756" s="114"/>
      <c r="W756" s="34"/>
    </row>
    <row r="757" ht="12.5" spans="1:23">
      <c r="A757" s="74"/>
      <c r="B757" s="37"/>
      <c r="C757" s="37"/>
      <c r="D757" s="37"/>
      <c r="E757" s="34"/>
      <c r="F757" s="37"/>
      <c r="G757" s="37"/>
      <c r="H757" s="37"/>
      <c r="J757" s="37"/>
      <c r="K757" s="114"/>
      <c r="L757" s="114"/>
      <c r="M757" s="37"/>
      <c r="N757" s="37"/>
      <c r="O757" s="114"/>
      <c r="P757" s="34"/>
      <c r="Q757" s="34"/>
      <c r="R757" s="34"/>
      <c r="S757" s="34"/>
      <c r="T757" s="34"/>
      <c r="U757" s="114"/>
      <c r="V757" s="114"/>
      <c r="W757" s="34"/>
    </row>
    <row r="758" ht="12.5" spans="1:23">
      <c r="A758" s="74"/>
      <c r="B758" s="37"/>
      <c r="C758" s="37"/>
      <c r="D758" s="37"/>
      <c r="E758" s="34"/>
      <c r="F758" s="37"/>
      <c r="G758" s="37"/>
      <c r="H758" s="37"/>
      <c r="J758" s="37"/>
      <c r="K758" s="114"/>
      <c r="L758" s="114"/>
      <c r="M758" s="37"/>
      <c r="N758" s="37"/>
      <c r="O758" s="114"/>
      <c r="P758" s="34"/>
      <c r="Q758" s="34"/>
      <c r="R758" s="34"/>
      <c r="S758" s="34"/>
      <c r="T758" s="34"/>
      <c r="U758" s="114"/>
      <c r="V758" s="114"/>
      <c r="W758" s="34"/>
    </row>
    <row r="759" ht="12.5" spans="1:23">
      <c r="A759" s="74"/>
      <c r="B759" s="37"/>
      <c r="C759" s="37"/>
      <c r="D759" s="37"/>
      <c r="E759" s="34"/>
      <c r="F759" s="37"/>
      <c r="G759" s="37"/>
      <c r="H759" s="37"/>
      <c r="J759" s="37"/>
      <c r="K759" s="114"/>
      <c r="L759" s="114"/>
      <c r="M759" s="37"/>
      <c r="N759" s="37"/>
      <c r="O759" s="114"/>
      <c r="P759" s="34"/>
      <c r="Q759" s="34"/>
      <c r="R759" s="34"/>
      <c r="S759" s="34"/>
      <c r="T759" s="34"/>
      <c r="U759" s="114"/>
      <c r="V759" s="114"/>
      <c r="W759" s="34"/>
    </row>
    <row r="760" ht="12.5" spans="1:23">
      <c r="A760" s="74"/>
      <c r="B760" s="37"/>
      <c r="C760" s="37"/>
      <c r="D760" s="37"/>
      <c r="E760" s="34"/>
      <c r="F760" s="37"/>
      <c r="G760" s="37"/>
      <c r="H760" s="37"/>
      <c r="J760" s="37"/>
      <c r="K760" s="114"/>
      <c r="L760" s="114"/>
      <c r="M760" s="37"/>
      <c r="N760" s="37"/>
      <c r="O760" s="114"/>
      <c r="P760" s="34"/>
      <c r="Q760" s="34"/>
      <c r="R760" s="34"/>
      <c r="S760" s="34"/>
      <c r="T760" s="34"/>
      <c r="U760" s="114"/>
      <c r="V760" s="114"/>
      <c r="W760" s="34"/>
    </row>
    <row r="761" ht="12.5" spans="1:23">
      <c r="A761" s="74"/>
      <c r="B761" s="37"/>
      <c r="C761" s="37"/>
      <c r="D761" s="37"/>
      <c r="E761" s="34"/>
      <c r="F761" s="37"/>
      <c r="G761" s="37"/>
      <c r="H761" s="37"/>
      <c r="J761" s="37"/>
      <c r="K761" s="114"/>
      <c r="L761" s="114"/>
      <c r="M761" s="37"/>
      <c r="N761" s="37"/>
      <c r="O761" s="114"/>
      <c r="P761" s="34"/>
      <c r="Q761" s="34"/>
      <c r="R761" s="34"/>
      <c r="S761" s="34"/>
      <c r="T761" s="34"/>
      <c r="U761" s="114"/>
      <c r="V761" s="114"/>
      <c r="W761" s="34"/>
    </row>
    <row r="762" ht="12.5" spans="1:23">
      <c r="A762" s="74"/>
      <c r="B762" s="37"/>
      <c r="C762" s="37"/>
      <c r="D762" s="37"/>
      <c r="E762" s="34"/>
      <c r="F762" s="37"/>
      <c r="G762" s="37"/>
      <c r="H762" s="37"/>
      <c r="J762" s="37"/>
      <c r="K762" s="114"/>
      <c r="L762" s="114"/>
      <c r="M762" s="37"/>
      <c r="N762" s="37"/>
      <c r="O762" s="114"/>
      <c r="P762" s="34"/>
      <c r="Q762" s="34"/>
      <c r="R762" s="34"/>
      <c r="S762" s="34"/>
      <c r="T762" s="34"/>
      <c r="U762" s="114"/>
      <c r="V762" s="114"/>
      <c r="W762" s="34"/>
    </row>
    <row r="763" ht="12.5" spans="1:23">
      <c r="A763" s="74"/>
      <c r="B763" s="37"/>
      <c r="C763" s="37"/>
      <c r="D763" s="37"/>
      <c r="E763" s="34"/>
      <c r="F763" s="37"/>
      <c r="G763" s="37"/>
      <c r="H763" s="37"/>
      <c r="J763" s="37"/>
      <c r="K763" s="114"/>
      <c r="L763" s="114"/>
      <c r="M763" s="37"/>
      <c r="N763" s="37"/>
      <c r="O763" s="114"/>
      <c r="P763" s="34"/>
      <c r="Q763" s="34"/>
      <c r="R763" s="34"/>
      <c r="S763" s="34"/>
      <c r="T763" s="34"/>
      <c r="U763" s="114"/>
      <c r="V763" s="114"/>
      <c r="W763" s="34"/>
    </row>
    <row r="764" ht="12.5" spans="1:23">
      <c r="A764" s="74"/>
      <c r="B764" s="37"/>
      <c r="C764" s="37"/>
      <c r="D764" s="37"/>
      <c r="E764" s="34"/>
      <c r="F764" s="37"/>
      <c r="G764" s="37"/>
      <c r="H764" s="37"/>
      <c r="J764" s="37"/>
      <c r="K764" s="114"/>
      <c r="L764" s="114"/>
      <c r="M764" s="37"/>
      <c r="N764" s="37"/>
      <c r="O764" s="114"/>
      <c r="P764" s="34"/>
      <c r="Q764" s="34"/>
      <c r="R764" s="34"/>
      <c r="S764" s="34"/>
      <c r="T764" s="34"/>
      <c r="U764" s="114"/>
      <c r="V764" s="114"/>
      <c r="W764" s="34"/>
    </row>
    <row r="765" ht="12.5" spans="1:23">
      <c r="A765" s="74"/>
      <c r="B765" s="37"/>
      <c r="C765" s="37"/>
      <c r="D765" s="37"/>
      <c r="E765" s="34"/>
      <c r="F765" s="37"/>
      <c r="G765" s="37"/>
      <c r="H765" s="37"/>
      <c r="J765" s="37"/>
      <c r="K765" s="114"/>
      <c r="L765" s="114"/>
      <c r="M765" s="37"/>
      <c r="N765" s="37"/>
      <c r="O765" s="114"/>
      <c r="P765" s="34"/>
      <c r="Q765" s="34"/>
      <c r="R765" s="34"/>
      <c r="S765" s="34"/>
      <c r="T765" s="34"/>
      <c r="U765" s="114"/>
      <c r="V765" s="114"/>
      <c r="W765" s="34"/>
    </row>
    <row r="766" ht="12.5" spans="1:23">
      <c r="A766" s="74"/>
      <c r="B766" s="37"/>
      <c r="C766" s="37"/>
      <c r="D766" s="37"/>
      <c r="E766" s="34"/>
      <c r="F766" s="37"/>
      <c r="G766" s="37"/>
      <c r="H766" s="37"/>
      <c r="J766" s="37"/>
      <c r="K766" s="114"/>
      <c r="L766" s="114"/>
      <c r="M766" s="37"/>
      <c r="N766" s="37"/>
      <c r="O766" s="114"/>
      <c r="P766" s="34"/>
      <c r="Q766" s="34"/>
      <c r="R766" s="34"/>
      <c r="S766" s="34"/>
      <c r="T766" s="34"/>
      <c r="U766" s="114"/>
      <c r="V766" s="114"/>
      <c r="W766" s="34"/>
    </row>
    <row r="767" ht="12.5" spans="1:23">
      <c r="A767" s="74"/>
      <c r="B767" s="37"/>
      <c r="C767" s="37"/>
      <c r="D767" s="37"/>
      <c r="E767" s="34"/>
      <c r="F767" s="37"/>
      <c r="G767" s="37"/>
      <c r="H767" s="37"/>
      <c r="J767" s="37"/>
      <c r="K767" s="114"/>
      <c r="L767" s="114"/>
      <c r="M767" s="37"/>
      <c r="N767" s="37"/>
      <c r="O767" s="114"/>
      <c r="P767" s="34"/>
      <c r="Q767" s="34"/>
      <c r="R767" s="34"/>
      <c r="S767" s="34"/>
      <c r="T767" s="34"/>
      <c r="U767" s="114"/>
      <c r="V767" s="114"/>
      <c r="W767" s="34"/>
    </row>
    <row r="768" ht="12.5" spans="1:23">
      <c r="A768" s="74"/>
      <c r="B768" s="37"/>
      <c r="C768" s="37"/>
      <c r="D768" s="37"/>
      <c r="E768" s="34"/>
      <c r="F768" s="37"/>
      <c r="G768" s="37"/>
      <c r="H768" s="37"/>
      <c r="J768" s="37"/>
      <c r="K768" s="114"/>
      <c r="L768" s="114"/>
      <c r="M768" s="37"/>
      <c r="N768" s="37"/>
      <c r="O768" s="114"/>
      <c r="P768" s="34"/>
      <c r="Q768" s="34"/>
      <c r="R768" s="34"/>
      <c r="S768" s="34"/>
      <c r="T768" s="34"/>
      <c r="U768" s="114"/>
      <c r="V768" s="114"/>
      <c r="W768" s="34"/>
    </row>
    <row r="769" ht="12.5" spans="1:23">
      <c r="A769" s="74"/>
      <c r="B769" s="37"/>
      <c r="C769" s="37"/>
      <c r="D769" s="37"/>
      <c r="E769" s="34"/>
      <c r="F769" s="37"/>
      <c r="G769" s="37"/>
      <c r="H769" s="37"/>
      <c r="J769" s="37"/>
      <c r="K769" s="114"/>
      <c r="L769" s="114"/>
      <c r="M769" s="37"/>
      <c r="N769" s="37"/>
      <c r="O769" s="114"/>
      <c r="P769" s="34"/>
      <c r="Q769" s="34"/>
      <c r="R769" s="34"/>
      <c r="S769" s="34"/>
      <c r="T769" s="34"/>
      <c r="U769" s="114"/>
      <c r="V769" s="114"/>
      <c r="W769" s="34"/>
    </row>
    <row r="770" ht="12.5" spans="1:23">
      <c r="A770" s="74"/>
      <c r="B770" s="37"/>
      <c r="C770" s="37"/>
      <c r="D770" s="37"/>
      <c r="E770" s="34"/>
      <c r="F770" s="37"/>
      <c r="G770" s="37"/>
      <c r="H770" s="37"/>
      <c r="J770" s="37"/>
      <c r="K770" s="114"/>
      <c r="L770" s="114"/>
      <c r="M770" s="37"/>
      <c r="N770" s="37"/>
      <c r="O770" s="114"/>
      <c r="P770" s="34"/>
      <c r="Q770" s="34"/>
      <c r="R770" s="34"/>
      <c r="S770" s="34"/>
      <c r="T770" s="34"/>
      <c r="U770" s="114"/>
      <c r="V770" s="114"/>
      <c r="W770" s="34"/>
    </row>
    <row r="771" ht="12.5" spans="1:23">
      <c r="A771" s="74"/>
      <c r="B771" s="37"/>
      <c r="C771" s="37"/>
      <c r="D771" s="37"/>
      <c r="E771" s="34"/>
      <c r="F771" s="37"/>
      <c r="G771" s="37"/>
      <c r="H771" s="37"/>
      <c r="J771" s="37"/>
      <c r="K771" s="114"/>
      <c r="L771" s="114"/>
      <c r="M771" s="37"/>
      <c r="N771" s="37"/>
      <c r="O771" s="114"/>
      <c r="P771" s="34"/>
      <c r="Q771" s="34"/>
      <c r="R771" s="34"/>
      <c r="S771" s="34"/>
      <c r="T771" s="34"/>
      <c r="U771" s="114"/>
      <c r="V771" s="114"/>
      <c r="W771" s="34"/>
    </row>
    <row r="772" ht="12.5" spans="1:23">
      <c r="A772" s="74"/>
      <c r="B772" s="37"/>
      <c r="C772" s="37"/>
      <c r="D772" s="37"/>
      <c r="E772" s="34"/>
      <c r="F772" s="37"/>
      <c r="G772" s="37"/>
      <c r="H772" s="37"/>
      <c r="J772" s="37"/>
      <c r="K772" s="114"/>
      <c r="L772" s="114"/>
      <c r="M772" s="37"/>
      <c r="N772" s="37"/>
      <c r="O772" s="114"/>
      <c r="P772" s="34"/>
      <c r="Q772" s="34"/>
      <c r="R772" s="34"/>
      <c r="S772" s="34"/>
      <c r="T772" s="34"/>
      <c r="U772" s="114"/>
      <c r="V772" s="114"/>
      <c r="W772" s="34"/>
    </row>
    <row r="773" ht="12.5" spans="1:23">
      <c r="A773" s="74"/>
      <c r="B773" s="37"/>
      <c r="C773" s="37"/>
      <c r="D773" s="37"/>
      <c r="E773" s="34"/>
      <c r="F773" s="37"/>
      <c r="G773" s="37"/>
      <c r="H773" s="37"/>
      <c r="J773" s="37"/>
      <c r="K773" s="114"/>
      <c r="L773" s="114"/>
      <c r="M773" s="37"/>
      <c r="N773" s="37"/>
      <c r="O773" s="114"/>
      <c r="P773" s="34"/>
      <c r="Q773" s="34"/>
      <c r="R773" s="34"/>
      <c r="S773" s="34"/>
      <c r="T773" s="34"/>
      <c r="U773" s="114"/>
      <c r="V773" s="114"/>
      <c r="W773" s="34"/>
    </row>
    <row r="774" ht="12.5" spans="1:23">
      <c r="A774" s="74"/>
      <c r="B774" s="37"/>
      <c r="C774" s="37"/>
      <c r="D774" s="37"/>
      <c r="E774" s="34"/>
      <c r="F774" s="37"/>
      <c r="G774" s="37"/>
      <c r="H774" s="37"/>
      <c r="J774" s="37"/>
      <c r="K774" s="114"/>
      <c r="L774" s="114"/>
      <c r="M774" s="37"/>
      <c r="N774" s="37"/>
      <c r="O774" s="114"/>
      <c r="P774" s="34"/>
      <c r="Q774" s="34"/>
      <c r="R774" s="34"/>
      <c r="S774" s="34"/>
      <c r="T774" s="34"/>
      <c r="U774" s="114"/>
      <c r="V774" s="114"/>
      <c r="W774" s="34"/>
    </row>
    <row r="775" ht="12.5" spans="1:23">
      <c r="A775" s="74"/>
      <c r="B775" s="37"/>
      <c r="C775" s="37"/>
      <c r="D775" s="37"/>
      <c r="E775" s="34"/>
      <c r="F775" s="37"/>
      <c r="G775" s="37"/>
      <c r="H775" s="37"/>
      <c r="J775" s="37"/>
      <c r="K775" s="114"/>
      <c r="L775" s="114"/>
      <c r="M775" s="37"/>
      <c r="N775" s="37"/>
      <c r="O775" s="114"/>
      <c r="P775" s="34"/>
      <c r="Q775" s="34"/>
      <c r="R775" s="34"/>
      <c r="S775" s="34"/>
      <c r="T775" s="34"/>
      <c r="U775" s="114"/>
      <c r="V775" s="114"/>
      <c r="W775" s="34"/>
    </row>
    <row r="776" ht="12.5" spans="1:23">
      <c r="A776" s="74"/>
      <c r="B776" s="37"/>
      <c r="C776" s="37"/>
      <c r="D776" s="37"/>
      <c r="E776" s="34"/>
      <c r="F776" s="37"/>
      <c r="G776" s="37"/>
      <c r="H776" s="37"/>
      <c r="J776" s="37"/>
      <c r="K776" s="114"/>
      <c r="L776" s="114"/>
      <c r="M776" s="37"/>
      <c r="N776" s="37"/>
      <c r="O776" s="114"/>
      <c r="P776" s="34"/>
      <c r="Q776" s="34"/>
      <c r="R776" s="34"/>
      <c r="S776" s="34"/>
      <c r="T776" s="34"/>
      <c r="U776" s="114"/>
      <c r="V776" s="114"/>
      <c r="W776" s="34"/>
    </row>
    <row r="777" ht="12.5" spans="1:23">
      <c r="A777" s="74"/>
      <c r="B777" s="37"/>
      <c r="C777" s="37"/>
      <c r="D777" s="37"/>
      <c r="E777" s="34"/>
      <c r="F777" s="37"/>
      <c r="G777" s="37"/>
      <c r="H777" s="37"/>
      <c r="J777" s="37"/>
      <c r="K777" s="114"/>
      <c r="L777" s="114"/>
      <c r="M777" s="37"/>
      <c r="N777" s="37"/>
      <c r="O777" s="114"/>
      <c r="P777" s="34"/>
      <c r="Q777" s="34"/>
      <c r="R777" s="34"/>
      <c r="S777" s="34"/>
      <c r="T777" s="34"/>
      <c r="U777" s="114"/>
      <c r="V777" s="114"/>
      <c r="W777" s="34"/>
    </row>
    <row r="778" ht="12.5" spans="1:23">
      <c r="A778" s="74"/>
      <c r="B778" s="37"/>
      <c r="C778" s="37"/>
      <c r="D778" s="37"/>
      <c r="E778" s="34"/>
      <c r="F778" s="37"/>
      <c r="G778" s="37"/>
      <c r="H778" s="37"/>
      <c r="J778" s="37"/>
      <c r="K778" s="114"/>
      <c r="L778" s="114"/>
      <c r="M778" s="37"/>
      <c r="N778" s="37"/>
      <c r="O778" s="114"/>
      <c r="P778" s="34"/>
      <c r="Q778" s="34"/>
      <c r="R778" s="34"/>
      <c r="S778" s="34"/>
      <c r="T778" s="34"/>
      <c r="U778" s="114"/>
      <c r="V778" s="114"/>
      <c r="W778" s="34"/>
    </row>
    <row r="779" ht="12.5" spans="1:23">
      <c r="A779" s="74"/>
      <c r="B779" s="37"/>
      <c r="C779" s="37"/>
      <c r="D779" s="37"/>
      <c r="E779" s="34"/>
      <c r="F779" s="37"/>
      <c r="G779" s="37"/>
      <c r="H779" s="37"/>
      <c r="J779" s="37"/>
      <c r="K779" s="114"/>
      <c r="L779" s="114"/>
      <c r="M779" s="37"/>
      <c r="N779" s="37"/>
      <c r="O779" s="114"/>
      <c r="P779" s="34"/>
      <c r="Q779" s="34"/>
      <c r="R779" s="34"/>
      <c r="S779" s="34"/>
      <c r="T779" s="34"/>
      <c r="U779" s="114"/>
      <c r="V779" s="114"/>
      <c r="W779" s="34"/>
    </row>
    <row r="780" ht="12.5" spans="1:23">
      <c r="A780" s="74"/>
      <c r="B780" s="37"/>
      <c r="C780" s="37"/>
      <c r="D780" s="37"/>
      <c r="E780" s="34"/>
      <c r="F780" s="37"/>
      <c r="G780" s="37"/>
      <c r="H780" s="37"/>
      <c r="J780" s="37"/>
      <c r="K780" s="114"/>
      <c r="L780" s="114"/>
      <c r="M780" s="37"/>
      <c r="N780" s="37"/>
      <c r="O780" s="114"/>
      <c r="P780" s="34"/>
      <c r="Q780" s="34"/>
      <c r="R780" s="34"/>
      <c r="S780" s="34"/>
      <c r="T780" s="34"/>
      <c r="U780" s="114"/>
      <c r="V780" s="114"/>
      <c r="W780" s="34"/>
    </row>
    <row r="781" ht="12.5" spans="1:23">
      <c r="A781" s="74"/>
      <c r="B781" s="37"/>
      <c r="C781" s="37"/>
      <c r="D781" s="37"/>
      <c r="E781" s="34"/>
      <c r="F781" s="37"/>
      <c r="G781" s="37"/>
      <c r="H781" s="37"/>
      <c r="J781" s="37"/>
      <c r="K781" s="114"/>
      <c r="L781" s="114"/>
      <c r="M781" s="37"/>
      <c r="N781" s="37"/>
      <c r="O781" s="114"/>
      <c r="P781" s="34"/>
      <c r="Q781" s="34"/>
      <c r="R781" s="34"/>
      <c r="S781" s="34"/>
      <c r="T781" s="34"/>
      <c r="U781" s="114"/>
      <c r="V781" s="114"/>
      <c r="W781" s="34"/>
    </row>
    <row r="782" ht="12.5" spans="1:23">
      <c r="A782" s="74"/>
      <c r="B782" s="37"/>
      <c r="C782" s="37"/>
      <c r="D782" s="37"/>
      <c r="E782" s="34"/>
      <c r="F782" s="37"/>
      <c r="G782" s="37"/>
      <c r="H782" s="37"/>
      <c r="J782" s="37"/>
      <c r="K782" s="114"/>
      <c r="L782" s="114"/>
      <c r="M782" s="37"/>
      <c r="N782" s="37"/>
      <c r="O782" s="114"/>
      <c r="P782" s="34"/>
      <c r="Q782" s="34"/>
      <c r="R782" s="34"/>
      <c r="S782" s="34"/>
      <c r="T782" s="34"/>
      <c r="U782" s="114"/>
      <c r="V782" s="114"/>
      <c r="W782" s="34"/>
    </row>
    <row r="783" ht="12.5" spans="1:23">
      <c r="A783" s="74"/>
      <c r="B783" s="37"/>
      <c r="C783" s="37"/>
      <c r="D783" s="37"/>
      <c r="E783" s="34"/>
      <c r="F783" s="37"/>
      <c r="G783" s="37"/>
      <c r="H783" s="37"/>
      <c r="J783" s="37"/>
      <c r="K783" s="114"/>
      <c r="L783" s="114"/>
      <c r="M783" s="37"/>
      <c r="N783" s="37"/>
      <c r="O783" s="114"/>
      <c r="P783" s="34"/>
      <c r="Q783" s="34"/>
      <c r="R783" s="34"/>
      <c r="S783" s="34"/>
      <c r="T783" s="34"/>
      <c r="U783" s="114"/>
      <c r="V783" s="114"/>
      <c r="W783" s="34"/>
    </row>
    <row r="784" ht="12.5" spans="1:23">
      <c r="A784" s="74"/>
      <c r="B784" s="37"/>
      <c r="C784" s="37"/>
      <c r="D784" s="37"/>
      <c r="E784" s="34"/>
      <c r="F784" s="37"/>
      <c r="G784" s="37"/>
      <c r="H784" s="37"/>
      <c r="J784" s="37"/>
      <c r="K784" s="114"/>
      <c r="L784" s="114"/>
      <c r="M784" s="37"/>
      <c r="N784" s="37"/>
      <c r="O784" s="114"/>
      <c r="P784" s="34"/>
      <c r="Q784" s="34"/>
      <c r="R784" s="34"/>
      <c r="S784" s="34"/>
      <c r="T784" s="34"/>
      <c r="U784" s="114"/>
      <c r="V784" s="114"/>
      <c r="W784" s="34"/>
    </row>
    <row r="785" ht="12.5" spans="1:23">
      <c r="A785" s="74"/>
      <c r="B785" s="37"/>
      <c r="C785" s="37"/>
      <c r="D785" s="37"/>
      <c r="E785" s="34"/>
      <c r="F785" s="37"/>
      <c r="G785" s="37"/>
      <c r="H785" s="37"/>
      <c r="J785" s="37"/>
      <c r="K785" s="114"/>
      <c r="L785" s="114"/>
      <c r="M785" s="37"/>
      <c r="N785" s="37"/>
      <c r="O785" s="114"/>
      <c r="P785" s="34"/>
      <c r="Q785" s="34"/>
      <c r="R785" s="34"/>
      <c r="S785" s="34"/>
      <c r="T785" s="34"/>
      <c r="U785" s="114"/>
      <c r="V785" s="114"/>
      <c r="W785" s="34"/>
    </row>
    <row r="786" ht="12.5" spans="1:23">
      <c r="A786" s="74"/>
      <c r="B786" s="37"/>
      <c r="C786" s="37"/>
      <c r="D786" s="37"/>
      <c r="E786" s="34"/>
      <c r="F786" s="37"/>
      <c r="G786" s="37"/>
      <c r="H786" s="37"/>
      <c r="J786" s="37"/>
      <c r="K786" s="114"/>
      <c r="L786" s="114"/>
      <c r="M786" s="37"/>
      <c r="N786" s="37"/>
      <c r="O786" s="114"/>
      <c r="P786" s="34"/>
      <c r="Q786" s="34"/>
      <c r="R786" s="34"/>
      <c r="S786" s="34"/>
      <c r="T786" s="34"/>
      <c r="U786" s="114"/>
      <c r="V786" s="114"/>
      <c r="W786" s="34"/>
    </row>
    <row r="787" ht="12.5" spans="1:23">
      <c r="A787" s="74"/>
      <c r="B787" s="37"/>
      <c r="C787" s="37"/>
      <c r="D787" s="37"/>
      <c r="E787" s="34"/>
      <c r="F787" s="37"/>
      <c r="G787" s="37"/>
      <c r="H787" s="37"/>
      <c r="J787" s="37"/>
      <c r="K787" s="114"/>
      <c r="L787" s="114"/>
      <c r="M787" s="37"/>
      <c r="N787" s="37"/>
      <c r="O787" s="114"/>
      <c r="P787" s="34"/>
      <c r="Q787" s="34"/>
      <c r="R787" s="34"/>
      <c r="S787" s="34"/>
      <c r="T787" s="34"/>
      <c r="U787" s="114"/>
      <c r="V787" s="114"/>
      <c r="W787" s="34"/>
    </row>
    <row r="788" ht="12.5" spans="1:23">
      <c r="A788" s="74"/>
      <c r="B788" s="37"/>
      <c r="C788" s="37"/>
      <c r="D788" s="37"/>
      <c r="E788" s="34"/>
      <c r="F788" s="37"/>
      <c r="G788" s="37"/>
      <c r="H788" s="37"/>
      <c r="J788" s="37"/>
      <c r="K788" s="114"/>
      <c r="L788" s="114"/>
      <c r="M788" s="37"/>
      <c r="N788" s="37"/>
      <c r="O788" s="114"/>
      <c r="P788" s="34"/>
      <c r="Q788" s="34"/>
      <c r="R788" s="34"/>
      <c r="S788" s="34"/>
      <c r="T788" s="34"/>
      <c r="U788" s="114"/>
      <c r="V788" s="114"/>
      <c r="W788" s="34"/>
    </row>
    <row r="789" ht="12.5" spans="1:23">
      <c r="A789" s="74"/>
      <c r="B789" s="37"/>
      <c r="C789" s="37"/>
      <c r="D789" s="37"/>
      <c r="E789" s="34"/>
      <c r="F789" s="37"/>
      <c r="G789" s="37"/>
      <c r="H789" s="37"/>
      <c r="J789" s="37"/>
      <c r="K789" s="114"/>
      <c r="L789" s="114"/>
      <c r="M789" s="37"/>
      <c r="N789" s="37"/>
      <c r="O789" s="114"/>
      <c r="P789" s="34"/>
      <c r="Q789" s="34"/>
      <c r="R789" s="34"/>
      <c r="S789" s="34"/>
      <c r="T789" s="34"/>
      <c r="U789" s="114"/>
      <c r="V789" s="114"/>
      <c r="W789" s="34"/>
    </row>
    <row r="790" ht="12.5" spans="1:23">
      <c r="A790" s="74"/>
      <c r="B790" s="37"/>
      <c r="C790" s="37"/>
      <c r="D790" s="37"/>
      <c r="E790" s="34"/>
      <c r="F790" s="37"/>
      <c r="G790" s="37"/>
      <c r="H790" s="37"/>
      <c r="J790" s="37"/>
      <c r="K790" s="114"/>
      <c r="L790" s="114"/>
      <c r="M790" s="37"/>
      <c r="N790" s="37"/>
      <c r="O790" s="114"/>
      <c r="P790" s="34"/>
      <c r="Q790" s="34"/>
      <c r="R790" s="34"/>
      <c r="S790" s="34"/>
      <c r="T790" s="34"/>
      <c r="U790" s="114"/>
      <c r="V790" s="114"/>
      <c r="W790" s="34"/>
    </row>
    <row r="791" ht="12.5" spans="1:23">
      <c r="A791" s="74"/>
      <c r="B791" s="37"/>
      <c r="C791" s="37"/>
      <c r="D791" s="37"/>
      <c r="E791" s="34"/>
      <c r="F791" s="37"/>
      <c r="G791" s="37"/>
      <c r="H791" s="37"/>
      <c r="J791" s="37"/>
      <c r="K791" s="114"/>
      <c r="L791" s="114"/>
      <c r="M791" s="37"/>
      <c r="N791" s="37"/>
      <c r="O791" s="114"/>
      <c r="P791" s="34"/>
      <c r="Q791" s="34"/>
      <c r="R791" s="34"/>
      <c r="S791" s="34"/>
      <c r="T791" s="34"/>
      <c r="U791" s="114"/>
      <c r="V791" s="114"/>
      <c r="W791" s="34"/>
    </row>
    <row r="792" ht="12.5" spans="1:23">
      <c r="A792" s="74"/>
      <c r="B792" s="37"/>
      <c r="C792" s="37"/>
      <c r="D792" s="37"/>
      <c r="E792" s="34"/>
      <c r="F792" s="37"/>
      <c r="G792" s="37"/>
      <c r="H792" s="37"/>
      <c r="J792" s="37"/>
      <c r="K792" s="114"/>
      <c r="L792" s="114"/>
      <c r="M792" s="37"/>
      <c r="N792" s="37"/>
      <c r="O792" s="114"/>
      <c r="P792" s="34"/>
      <c r="Q792" s="34"/>
      <c r="R792" s="34"/>
      <c r="S792" s="34"/>
      <c r="T792" s="34"/>
      <c r="U792" s="114"/>
      <c r="V792" s="114"/>
      <c r="W792" s="34"/>
    </row>
    <row r="793" ht="12.5" spans="1:23">
      <c r="A793" s="74"/>
      <c r="B793" s="37"/>
      <c r="C793" s="37"/>
      <c r="D793" s="37"/>
      <c r="E793" s="34"/>
      <c r="F793" s="37"/>
      <c r="G793" s="37"/>
      <c r="H793" s="37"/>
      <c r="J793" s="37"/>
      <c r="K793" s="114"/>
      <c r="L793" s="114"/>
      <c r="M793" s="37"/>
      <c r="N793" s="37"/>
      <c r="O793" s="114"/>
      <c r="P793" s="34"/>
      <c r="Q793" s="34"/>
      <c r="R793" s="34"/>
      <c r="S793" s="34"/>
      <c r="T793" s="34"/>
      <c r="U793" s="114"/>
      <c r="V793" s="114"/>
      <c r="W793" s="34"/>
    </row>
    <row r="794" ht="12.5" spans="1:23">
      <c r="A794" s="74"/>
      <c r="B794" s="37"/>
      <c r="C794" s="37"/>
      <c r="D794" s="37"/>
      <c r="E794" s="34"/>
      <c r="F794" s="37"/>
      <c r="G794" s="37"/>
      <c r="H794" s="37"/>
      <c r="J794" s="37"/>
      <c r="K794" s="114"/>
      <c r="L794" s="114"/>
      <c r="M794" s="37"/>
      <c r="N794" s="37"/>
      <c r="O794" s="114"/>
      <c r="P794" s="34"/>
      <c r="Q794" s="34"/>
      <c r="R794" s="34"/>
      <c r="S794" s="34"/>
      <c r="T794" s="34"/>
      <c r="U794" s="114"/>
      <c r="V794" s="114"/>
      <c r="W794" s="34"/>
    </row>
    <row r="795" ht="12.5" spans="1:23">
      <c r="A795" s="74"/>
      <c r="B795" s="37"/>
      <c r="C795" s="37"/>
      <c r="D795" s="37"/>
      <c r="E795" s="34"/>
      <c r="F795" s="37"/>
      <c r="G795" s="37"/>
      <c r="H795" s="37"/>
      <c r="J795" s="37"/>
      <c r="K795" s="114"/>
      <c r="L795" s="114"/>
      <c r="M795" s="37"/>
      <c r="N795" s="37"/>
      <c r="O795" s="114"/>
      <c r="P795" s="34"/>
      <c r="Q795" s="34"/>
      <c r="R795" s="34"/>
      <c r="S795" s="34"/>
      <c r="T795" s="34"/>
      <c r="U795" s="114"/>
      <c r="V795" s="114"/>
      <c r="W795" s="34"/>
    </row>
    <row r="796" ht="12.5" spans="1:23">
      <c r="A796" s="74"/>
      <c r="B796" s="37"/>
      <c r="C796" s="37"/>
      <c r="D796" s="37"/>
      <c r="E796" s="34"/>
      <c r="F796" s="37"/>
      <c r="G796" s="37"/>
      <c r="H796" s="37"/>
      <c r="J796" s="37"/>
      <c r="K796" s="114"/>
      <c r="L796" s="114"/>
      <c r="M796" s="37"/>
      <c r="N796" s="37"/>
      <c r="O796" s="114"/>
      <c r="P796" s="34"/>
      <c r="Q796" s="34"/>
      <c r="R796" s="34"/>
      <c r="S796" s="34"/>
      <c r="T796" s="34"/>
      <c r="U796" s="114"/>
      <c r="V796" s="114"/>
      <c r="W796" s="34"/>
    </row>
    <row r="797" ht="12.5" spans="1:23">
      <c r="A797" s="74"/>
      <c r="B797" s="37"/>
      <c r="C797" s="37"/>
      <c r="D797" s="37"/>
      <c r="E797" s="34"/>
      <c r="F797" s="37"/>
      <c r="G797" s="37"/>
      <c r="H797" s="37"/>
      <c r="J797" s="37"/>
      <c r="K797" s="114"/>
      <c r="L797" s="114"/>
      <c r="M797" s="37"/>
      <c r="N797" s="37"/>
      <c r="O797" s="114"/>
      <c r="P797" s="34"/>
      <c r="Q797" s="34"/>
      <c r="R797" s="34"/>
      <c r="S797" s="34"/>
      <c r="T797" s="34"/>
      <c r="U797" s="114"/>
      <c r="V797" s="114"/>
      <c r="W797" s="34"/>
    </row>
    <row r="798" ht="12.5" spans="1:23">
      <c r="A798" s="74"/>
      <c r="B798" s="37"/>
      <c r="C798" s="37"/>
      <c r="D798" s="37"/>
      <c r="E798" s="34"/>
      <c r="F798" s="37"/>
      <c r="G798" s="37"/>
      <c r="H798" s="37"/>
      <c r="J798" s="37"/>
      <c r="K798" s="114"/>
      <c r="L798" s="114"/>
      <c r="M798" s="37"/>
      <c r="N798" s="37"/>
      <c r="O798" s="114"/>
      <c r="P798" s="34"/>
      <c r="Q798" s="34"/>
      <c r="R798" s="34"/>
      <c r="S798" s="34"/>
      <c r="T798" s="34"/>
      <c r="U798" s="114"/>
      <c r="V798" s="114"/>
      <c r="W798" s="34"/>
    </row>
    <row r="799" ht="12.5" spans="1:23">
      <c r="A799" s="74"/>
      <c r="B799" s="37"/>
      <c r="C799" s="37"/>
      <c r="D799" s="37"/>
      <c r="E799" s="34"/>
      <c r="F799" s="37"/>
      <c r="G799" s="37"/>
      <c r="H799" s="37"/>
      <c r="J799" s="37"/>
      <c r="K799" s="114"/>
      <c r="L799" s="114"/>
      <c r="M799" s="37"/>
      <c r="N799" s="37"/>
      <c r="O799" s="114"/>
      <c r="P799" s="34"/>
      <c r="Q799" s="34"/>
      <c r="R799" s="34"/>
      <c r="S799" s="34"/>
      <c r="T799" s="34"/>
      <c r="U799" s="114"/>
      <c r="V799" s="114"/>
      <c r="W799" s="34"/>
    </row>
    <row r="800" ht="12.5" spans="1:23">
      <c r="A800" s="74"/>
      <c r="B800" s="37"/>
      <c r="C800" s="37"/>
      <c r="D800" s="37"/>
      <c r="E800" s="34"/>
      <c r="F800" s="37"/>
      <c r="G800" s="37"/>
      <c r="H800" s="37"/>
      <c r="J800" s="37"/>
      <c r="K800" s="114"/>
      <c r="L800" s="114"/>
      <c r="M800" s="37"/>
      <c r="N800" s="37"/>
      <c r="O800" s="114"/>
      <c r="P800" s="34"/>
      <c r="Q800" s="34"/>
      <c r="R800" s="34"/>
      <c r="S800" s="34"/>
      <c r="T800" s="34"/>
      <c r="U800" s="114"/>
      <c r="V800" s="114"/>
      <c r="W800" s="34"/>
    </row>
    <row r="801" ht="12.5" spans="1:23">
      <c r="A801" s="74"/>
      <c r="B801" s="37"/>
      <c r="C801" s="37"/>
      <c r="D801" s="37"/>
      <c r="E801" s="34"/>
      <c r="F801" s="37"/>
      <c r="G801" s="37"/>
      <c r="H801" s="37"/>
      <c r="J801" s="37"/>
      <c r="K801" s="114"/>
      <c r="L801" s="114"/>
      <c r="M801" s="37"/>
      <c r="N801" s="37"/>
      <c r="O801" s="114"/>
      <c r="P801" s="34"/>
      <c r="Q801" s="34"/>
      <c r="R801" s="34"/>
      <c r="S801" s="34"/>
      <c r="T801" s="34"/>
      <c r="U801" s="114"/>
      <c r="V801" s="114"/>
      <c r="W801" s="34"/>
    </row>
    <row r="802" ht="12.5" spans="1:23">
      <c r="A802" s="74"/>
      <c r="B802" s="37"/>
      <c r="C802" s="37"/>
      <c r="D802" s="37"/>
      <c r="E802" s="34"/>
      <c r="F802" s="37"/>
      <c r="G802" s="37"/>
      <c r="H802" s="37"/>
      <c r="J802" s="37"/>
      <c r="K802" s="114"/>
      <c r="L802" s="114"/>
      <c r="M802" s="37"/>
      <c r="N802" s="37"/>
      <c r="O802" s="114"/>
      <c r="P802" s="34"/>
      <c r="Q802" s="34"/>
      <c r="R802" s="34"/>
      <c r="S802" s="34"/>
      <c r="T802" s="34"/>
      <c r="U802" s="114"/>
      <c r="V802" s="114"/>
      <c r="W802" s="34"/>
    </row>
    <row r="803" ht="12.5" spans="1:23">
      <c r="A803" s="74"/>
      <c r="B803" s="37"/>
      <c r="C803" s="37"/>
      <c r="D803" s="37"/>
      <c r="E803" s="34"/>
      <c r="F803" s="37"/>
      <c r="G803" s="37"/>
      <c r="H803" s="37"/>
      <c r="J803" s="37"/>
      <c r="K803" s="114"/>
      <c r="L803" s="114"/>
      <c r="M803" s="37"/>
      <c r="N803" s="37"/>
      <c r="O803" s="114"/>
      <c r="P803" s="34"/>
      <c r="Q803" s="34"/>
      <c r="R803" s="34"/>
      <c r="S803" s="34"/>
      <c r="T803" s="34"/>
      <c r="U803" s="114"/>
      <c r="V803" s="114"/>
      <c r="W803" s="34"/>
    </row>
    <row r="804" ht="12.5" spans="1:23">
      <c r="A804" s="74"/>
      <c r="B804" s="37"/>
      <c r="C804" s="37"/>
      <c r="D804" s="37"/>
      <c r="E804" s="34"/>
      <c r="F804" s="37"/>
      <c r="G804" s="37"/>
      <c r="H804" s="37"/>
      <c r="J804" s="37"/>
      <c r="K804" s="114"/>
      <c r="L804" s="114"/>
      <c r="M804" s="37"/>
      <c r="N804" s="37"/>
      <c r="O804" s="114"/>
      <c r="P804" s="34"/>
      <c r="Q804" s="34"/>
      <c r="R804" s="34"/>
      <c r="S804" s="34"/>
      <c r="T804" s="34"/>
      <c r="U804" s="114"/>
      <c r="V804" s="114"/>
      <c r="W804" s="34"/>
    </row>
    <row r="805" ht="12.5" spans="1:23">
      <c r="A805" s="74"/>
      <c r="B805" s="37"/>
      <c r="C805" s="37"/>
      <c r="D805" s="37"/>
      <c r="E805" s="34"/>
      <c r="F805" s="37"/>
      <c r="G805" s="37"/>
      <c r="H805" s="37"/>
      <c r="J805" s="37"/>
      <c r="K805" s="114"/>
      <c r="L805" s="114"/>
      <c r="M805" s="37"/>
      <c r="N805" s="37"/>
      <c r="O805" s="114"/>
      <c r="P805" s="34"/>
      <c r="Q805" s="34"/>
      <c r="R805" s="34"/>
      <c r="S805" s="34"/>
      <c r="T805" s="34"/>
      <c r="U805" s="114"/>
      <c r="V805" s="114"/>
      <c r="W805" s="34"/>
    </row>
    <row r="806" ht="12.5" spans="1:23">
      <c r="A806" s="74"/>
      <c r="B806" s="37"/>
      <c r="C806" s="37"/>
      <c r="D806" s="37"/>
      <c r="E806" s="34"/>
      <c r="F806" s="37"/>
      <c r="G806" s="37"/>
      <c r="H806" s="37"/>
      <c r="J806" s="37"/>
      <c r="K806" s="114"/>
      <c r="L806" s="114"/>
      <c r="M806" s="37"/>
      <c r="N806" s="37"/>
      <c r="O806" s="114"/>
      <c r="P806" s="34"/>
      <c r="Q806" s="34"/>
      <c r="R806" s="34"/>
      <c r="S806" s="34"/>
      <c r="T806" s="34"/>
      <c r="U806" s="114"/>
      <c r="V806" s="114"/>
      <c r="W806" s="34"/>
    </row>
    <row r="807" ht="12.5" spans="1:23">
      <c r="A807" s="74"/>
      <c r="B807" s="37"/>
      <c r="C807" s="37"/>
      <c r="D807" s="37"/>
      <c r="E807" s="34"/>
      <c r="F807" s="37"/>
      <c r="G807" s="37"/>
      <c r="H807" s="37"/>
      <c r="J807" s="37"/>
      <c r="K807" s="114"/>
      <c r="L807" s="114"/>
      <c r="M807" s="37"/>
      <c r="N807" s="37"/>
      <c r="O807" s="114"/>
      <c r="P807" s="34"/>
      <c r="Q807" s="34"/>
      <c r="R807" s="34"/>
      <c r="S807" s="34"/>
      <c r="T807" s="34"/>
      <c r="U807" s="114"/>
      <c r="V807" s="114"/>
      <c r="W807" s="34"/>
    </row>
    <row r="808" ht="12.5" spans="1:23">
      <c r="A808" s="74"/>
      <c r="B808" s="37"/>
      <c r="C808" s="37"/>
      <c r="D808" s="37"/>
      <c r="E808" s="34"/>
      <c r="F808" s="37"/>
      <c r="G808" s="37"/>
      <c r="H808" s="37"/>
      <c r="J808" s="37"/>
      <c r="K808" s="114"/>
      <c r="L808" s="114"/>
      <c r="M808" s="37"/>
      <c r="N808" s="37"/>
      <c r="O808" s="114"/>
      <c r="P808" s="34"/>
      <c r="Q808" s="34"/>
      <c r="R808" s="34"/>
      <c r="S808" s="34"/>
      <c r="T808" s="34"/>
      <c r="U808" s="114"/>
      <c r="V808" s="114"/>
      <c r="W808" s="34"/>
    </row>
    <row r="809" ht="12.5" spans="1:23">
      <c r="A809" s="74"/>
      <c r="B809" s="37"/>
      <c r="C809" s="37"/>
      <c r="D809" s="37"/>
      <c r="E809" s="34"/>
      <c r="F809" s="37"/>
      <c r="G809" s="37"/>
      <c r="H809" s="37"/>
      <c r="J809" s="37"/>
      <c r="K809" s="114"/>
      <c r="L809" s="114"/>
      <c r="M809" s="37"/>
      <c r="N809" s="37"/>
      <c r="O809" s="114"/>
      <c r="P809" s="34"/>
      <c r="Q809" s="34"/>
      <c r="R809" s="34"/>
      <c r="S809" s="34"/>
      <c r="T809" s="34"/>
      <c r="U809" s="114"/>
      <c r="V809" s="114"/>
      <c r="W809" s="34"/>
    </row>
    <row r="810" ht="12.5" spans="1:23">
      <c r="A810" s="74"/>
      <c r="B810" s="37"/>
      <c r="C810" s="37"/>
      <c r="D810" s="37"/>
      <c r="E810" s="34"/>
      <c r="F810" s="37"/>
      <c r="G810" s="37"/>
      <c r="H810" s="37"/>
      <c r="J810" s="37"/>
      <c r="K810" s="114"/>
      <c r="L810" s="114"/>
      <c r="M810" s="37"/>
      <c r="N810" s="37"/>
      <c r="O810" s="114"/>
      <c r="P810" s="34"/>
      <c r="Q810" s="34"/>
      <c r="R810" s="34"/>
      <c r="S810" s="34"/>
      <c r="T810" s="34"/>
      <c r="U810" s="114"/>
      <c r="V810" s="114"/>
      <c r="W810" s="34"/>
    </row>
    <row r="811" ht="12.5" spans="1:23">
      <c r="A811" s="74"/>
      <c r="B811" s="37"/>
      <c r="C811" s="37"/>
      <c r="D811" s="37"/>
      <c r="E811" s="34"/>
      <c r="F811" s="37"/>
      <c r="G811" s="37"/>
      <c r="H811" s="37"/>
      <c r="J811" s="37"/>
      <c r="K811" s="114"/>
      <c r="L811" s="114"/>
      <c r="M811" s="37"/>
      <c r="N811" s="37"/>
      <c r="O811" s="114"/>
      <c r="P811" s="34"/>
      <c r="Q811" s="34"/>
      <c r="R811" s="34"/>
      <c r="S811" s="34"/>
      <c r="T811" s="34"/>
      <c r="U811" s="114"/>
      <c r="V811" s="114"/>
      <c r="W811" s="34"/>
    </row>
    <row r="812" ht="12.5" spans="1:23">
      <c r="A812" s="74"/>
      <c r="B812" s="37"/>
      <c r="C812" s="37"/>
      <c r="D812" s="37"/>
      <c r="E812" s="34"/>
      <c r="F812" s="37"/>
      <c r="G812" s="37"/>
      <c r="H812" s="37"/>
      <c r="J812" s="37"/>
      <c r="K812" s="114"/>
      <c r="L812" s="114"/>
      <c r="M812" s="37"/>
      <c r="N812" s="37"/>
      <c r="O812" s="114"/>
      <c r="P812" s="34"/>
      <c r="Q812" s="34"/>
      <c r="R812" s="34"/>
      <c r="S812" s="34"/>
      <c r="T812" s="34"/>
      <c r="U812" s="114"/>
      <c r="V812" s="114"/>
      <c r="W812" s="34"/>
    </row>
    <row r="813" ht="12.5" spans="1:23">
      <c r="A813" s="74"/>
      <c r="B813" s="37"/>
      <c r="C813" s="37"/>
      <c r="D813" s="37"/>
      <c r="E813" s="34"/>
      <c r="F813" s="37"/>
      <c r="G813" s="37"/>
      <c r="H813" s="37"/>
      <c r="J813" s="37"/>
      <c r="K813" s="114"/>
      <c r="L813" s="114"/>
      <c r="M813" s="37"/>
      <c r="N813" s="37"/>
      <c r="O813" s="114"/>
      <c r="P813" s="34"/>
      <c r="Q813" s="34"/>
      <c r="R813" s="34"/>
      <c r="S813" s="34"/>
      <c r="T813" s="34"/>
      <c r="U813" s="114"/>
      <c r="V813" s="114"/>
      <c r="W813" s="34"/>
    </row>
    <row r="814" ht="12.5" spans="1:23">
      <c r="A814" s="74"/>
      <c r="B814" s="37"/>
      <c r="C814" s="37"/>
      <c r="D814" s="37"/>
      <c r="E814" s="34"/>
      <c r="F814" s="37"/>
      <c r="G814" s="37"/>
      <c r="H814" s="37"/>
      <c r="J814" s="37"/>
      <c r="K814" s="114"/>
      <c r="L814" s="114"/>
      <c r="M814" s="37"/>
      <c r="N814" s="37"/>
      <c r="O814" s="114"/>
      <c r="P814" s="34"/>
      <c r="Q814" s="34"/>
      <c r="R814" s="34"/>
      <c r="S814" s="34"/>
      <c r="T814" s="34"/>
      <c r="U814" s="114"/>
      <c r="V814" s="114"/>
      <c r="W814" s="34"/>
    </row>
    <row r="815" ht="12.5" spans="1:23">
      <c r="A815" s="74"/>
      <c r="B815" s="37"/>
      <c r="C815" s="37"/>
      <c r="D815" s="37"/>
      <c r="E815" s="34"/>
      <c r="F815" s="37"/>
      <c r="G815" s="37"/>
      <c r="H815" s="37"/>
      <c r="J815" s="37"/>
      <c r="K815" s="114"/>
      <c r="L815" s="114"/>
      <c r="M815" s="37"/>
      <c r="N815" s="37"/>
      <c r="O815" s="114"/>
      <c r="P815" s="34"/>
      <c r="Q815" s="34"/>
      <c r="R815" s="34"/>
      <c r="S815" s="34"/>
      <c r="T815" s="34"/>
      <c r="U815" s="114"/>
      <c r="V815" s="114"/>
      <c r="W815" s="34"/>
    </row>
    <row r="816" ht="12.5" spans="1:23">
      <c r="A816" s="74"/>
      <c r="B816" s="37"/>
      <c r="C816" s="37"/>
      <c r="D816" s="37"/>
      <c r="E816" s="34"/>
      <c r="F816" s="37"/>
      <c r="G816" s="37"/>
      <c r="H816" s="37"/>
      <c r="J816" s="37"/>
      <c r="K816" s="114"/>
      <c r="L816" s="114"/>
      <c r="M816" s="37"/>
      <c r="N816" s="37"/>
      <c r="O816" s="114"/>
      <c r="P816" s="34"/>
      <c r="Q816" s="34"/>
      <c r="R816" s="34"/>
      <c r="S816" s="34"/>
      <c r="T816" s="34"/>
      <c r="U816" s="114"/>
      <c r="V816" s="114"/>
      <c r="W816" s="34"/>
    </row>
    <row r="817" ht="12.5" spans="1:23">
      <c r="A817" s="74"/>
      <c r="B817" s="37"/>
      <c r="C817" s="37"/>
      <c r="D817" s="37"/>
      <c r="E817" s="34"/>
      <c r="F817" s="37"/>
      <c r="G817" s="37"/>
      <c r="H817" s="37"/>
      <c r="J817" s="37"/>
      <c r="K817" s="114"/>
      <c r="L817" s="114"/>
      <c r="M817" s="37"/>
      <c r="N817" s="37"/>
      <c r="O817" s="114"/>
      <c r="P817" s="34"/>
      <c r="Q817" s="34"/>
      <c r="R817" s="34"/>
      <c r="S817" s="34"/>
      <c r="T817" s="34"/>
      <c r="U817" s="114"/>
      <c r="V817" s="114"/>
      <c r="W817" s="34"/>
    </row>
    <row r="818" ht="12.5" spans="1:23">
      <c r="A818" s="74"/>
      <c r="B818" s="37"/>
      <c r="C818" s="37"/>
      <c r="D818" s="37"/>
      <c r="E818" s="34"/>
      <c r="F818" s="37"/>
      <c r="G818" s="37"/>
      <c r="H818" s="37"/>
      <c r="J818" s="37"/>
      <c r="K818" s="114"/>
      <c r="L818" s="114"/>
      <c r="M818" s="37"/>
      <c r="N818" s="37"/>
      <c r="O818" s="114"/>
      <c r="P818" s="34"/>
      <c r="Q818" s="34"/>
      <c r="R818" s="34"/>
      <c r="S818" s="34"/>
      <c r="T818" s="34"/>
      <c r="U818" s="114"/>
      <c r="V818" s="114"/>
      <c r="W818" s="34"/>
    </row>
    <row r="819" ht="12.5" spans="1:23">
      <c r="A819" s="74"/>
      <c r="B819" s="37"/>
      <c r="C819" s="37"/>
      <c r="D819" s="37"/>
      <c r="E819" s="34"/>
      <c r="F819" s="37"/>
      <c r="G819" s="37"/>
      <c r="H819" s="37"/>
      <c r="J819" s="37"/>
      <c r="K819" s="114"/>
      <c r="L819" s="114"/>
      <c r="M819" s="37"/>
      <c r="N819" s="37"/>
      <c r="O819" s="114"/>
      <c r="P819" s="34"/>
      <c r="Q819" s="34"/>
      <c r="R819" s="34"/>
      <c r="S819" s="34"/>
      <c r="T819" s="34"/>
      <c r="U819" s="114"/>
      <c r="V819" s="114"/>
      <c r="W819" s="34"/>
    </row>
    <row r="820" ht="12.5" spans="1:23">
      <c r="A820" s="74"/>
      <c r="B820" s="37"/>
      <c r="C820" s="37"/>
      <c r="D820" s="37"/>
      <c r="E820" s="34"/>
      <c r="F820" s="37"/>
      <c r="G820" s="37"/>
      <c r="H820" s="37"/>
      <c r="J820" s="37"/>
      <c r="K820" s="114"/>
      <c r="L820" s="114"/>
      <c r="M820" s="37"/>
      <c r="N820" s="37"/>
      <c r="O820" s="114"/>
      <c r="P820" s="34"/>
      <c r="Q820" s="34"/>
      <c r="R820" s="34"/>
      <c r="S820" s="34"/>
      <c r="T820" s="34"/>
      <c r="U820" s="114"/>
      <c r="V820" s="114"/>
      <c r="W820" s="34"/>
    </row>
    <row r="821" ht="12.5" spans="1:23">
      <c r="A821" s="74"/>
      <c r="B821" s="37"/>
      <c r="C821" s="37"/>
      <c r="D821" s="37"/>
      <c r="E821" s="34"/>
      <c r="F821" s="37"/>
      <c r="G821" s="37"/>
      <c r="H821" s="37"/>
      <c r="J821" s="37"/>
      <c r="K821" s="114"/>
      <c r="L821" s="114"/>
      <c r="M821" s="37"/>
      <c r="N821" s="37"/>
      <c r="O821" s="114"/>
      <c r="P821" s="34"/>
      <c r="Q821" s="34"/>
      <c r="R821" s="34"/>
      <c r="S821" s="34"/>
      <c r="T821" s="34"/>
      <c r="U821" s="114"/>
      <c r="V821" s="114"/>
      <c r="W821" s="34"/>
    </row>
    <row r="822" ht="12.5" spans="1:23">
      <c r="A822" s="74"/>
      <c r="B822" s="37"/>
      <c r="C822" s="37"/>
      <c r="D822" s="37"/>
      <c r="E822" s="34"/>
      <c r="F822" s="37"/>
      <c r="G822" s="37"/>
      <c r="H822" s="37"/>
      <c r="J822" s="37"/>
      <c r="K822" s="114"/>
      <c r="L822" s="114"/>
      <c r="M822" s="37"/>
      <c r="N822" s="37"/>
      <c r="O822" s="114"/>
      <c r="P822" s="34"/>
      <c r="Q822" s="34"/>
      <c r="R822" s="34"/>
      <c r="S822" s="34"/>
      <c r="T822" s="34"/>
      <c r="U822" s="114"/>
      <c r="V822" s="114"/>
      <c r="W822" s="34"/>
    </row>
    <row r="823" ht="12.5" spans="1:23">
      <c r="A823" s="74"/>
      <c r="B823" s="37"/>
      <c r="C823" s="37"/>
      <c r="D823" s="37"/>
      <c r="E823" s="34"/>
      <c r="F823" s="37"/>
      <c r="G823" s="37"/>
      <c r="H823" s="37"/>
      <c r="J823" s="37"/>
      <c r="K823" s="114"/>
      <c r="L823" s="114"/>
      <c r="M823" s="37"/>
      <c r="N823" s="37"/>
      <c r="O823" s="114"/>
      <c r="P823" s="34"/>
      <c r="Q823" s="34"/>
      <c r="R823" s="34"/>
      <c r="S823" s="34"/>
      <c r="T823" s="34"/>
      <c r="U823" s="114"/>
      <c r="V823" s="114"/>
      <c r="W823" s="34"/>
    </row>
    <row r="824" ht="12.5" spans="1:23">
      <c r="A824" s="74"/>
      <c r="B824" s="37"/>
      <c r="C824" s="37"/>
      <c r="D824" s="37"/>
      <c r="E824" s="34"/>
      <c r="F824" s="37"/>
      <c r="G824" s="37"/>
      <c r="H824" s="37"/>
      <c r="J824" s="37"/>
      <c r="K824" s="114"/>
      <c r="L824" s="114"/>
      <c r="M824" s="37"/>
      <c r="N824" s="37"/>
      <c r="O824" s="114"/>
      <c r="P824" s="34"/>
      <c r="Q824" s="34"/>
      <c r="R824" s="34"/>
      <c r="S824" s="34"/>
      <c r="T824" s="34"/>
      <c r="U824" s="114"/>
      <c r="V824" s="114"/>
      <c r="W824" s="34"/>
    </row>
    <row r="825" ht="12.5" spans="1:23">
      <c r="A825" s="74"/>
      <c r="B825" s="37"/>
      <c r="C825" s="37"/>
      <c r="D825" s="37"/>
      <c r="E825" s="34"/>
      <c r="F825" s="37"/>
      <c r="G825" s="37"/>
      <c r="H825" s="37"/>
      <c r="J825" s="37"/>
      <c r="K825" s="114"/>
      <c r="L825" s="114"/>
      <c r="M825" s="37"/>
      <c r="N825" s="37"/>
      <c r="O825" s="114"/>
      <c r="P825" s="34"/>
      <c r="Q825" s="34"/>
      <c r="R825" s="34"/>
      <c r="S825" s="34"/>
      <c r="T825" s="34"/>
      <c r="U825" s="114"/>
      <c r="V825" s="114"/>
      <c r="W825" s="34"/>
    </row>
    <row r="826" ht="12.5" spans="1:23">
      <c r="A826" s="74"/>
      <c r="B826" s="37"/>
      <c r="C826" s="37"/>
      <c r="D826" s="37"/>
      <c r="E826" s="34"/>
      <c r="F826" s="37"/>
      <c r="G826" s="37"/>
      <c r="H826" s="37"/>
      <c r="J826" s="37"/>
      <c r="K826" s="114"/>
      <c r="L826" s="114"/>
      <c r="M826" s="37"/>
      <c r="N826" s="37"/>
      <c r="O826" s="114"/>
      <c r="P826" s="34"/>
      <c r="Q826" s="34"/>
      <c r="R826" s="34"/>
      <c r="S826" s="34"/>
      <c r="T826" s="34"/>
      <c r="U826" s="114"/>
      <c r="V826" s="114"/>
      <c r="W826" s="34"/>
    </row>
    <row r="827" ht="12.5" spans="1:23">
      <c r="A827" s="74"/>
      <c r="B827" s="37"/>
      <c r="C827" s="37"/>
      <c r="D827" s="37"/>
      <c r="E827" s="34"/>
      <c r="F827" s="37"/>
      <c r="G827" s="37"/>
      <c r="H827" s="37"/>
      <c r="J827" s="37"/>
      <c r="K827" s="114"/>
      <c r="L827" s="114"/>
      <c r="M827" s="37"/>
      <c r="N827" s="37"/>
      <c r="O827" s="114"/>
      <c r="P827" s="34"/>
      <c r="Q827" s="34"/>
      <c r="R827" s="34"/>
      <c r="S827" s="34"/>
      <c r="T827" s="34"/>
      <c r="U827" s="114"/>
      <c r="V827" s="114"/>
      <c r="W827" s="34"/>
    </row>
    <row r="828" ht="12.5" spans="1:23">
      <c r="A828" s="74"/>
      <c r="B828" s="37"/>
      <c r="C828" s="37"/>
      <c r="D828" s="37"/>
      <c r="E828" s="34"/>
      <c r="F828" s="37"/>
      <c r="G828" s="37"/>
      <c r="H828" s="37"/>
      <c r="J828" s="37"/>
      <c r="K828" s="114"/>
      <c r="L828" s="114"/>
      <c r="M828" s="37"/>
      <c r="N828" s="37"/>
      <c r="O828" s="114"/>
      <c r="P828" s="34"/>
      <c r="Q828" s="34"/>
      <c r="R828" s="34"/>
      <c r="S828" s="34"/>
      <c r="T828" s="34"/>
      <c r="U828" s="114"/>
      <c r="V828" s="114"/>
      <c r="W828" s="34"/>
    </row>
    <row r="829" ht="12.5" spans="1:23">
      <c r="A829" s="74"/>
      <c r="B829" s="37"/>
      <c r="C829" s="37"/>
      <c r="D829" s="37"/>
      <c r="E829" s="34"/>
      <c r="F829" s="37"/>
      <c r="G829" s="37"/>
      <c r="H829" s="37"/>
      <c r="J829" s="37"/>
      <c r="K829" s="114"/>
      <c r="L829" s="114"/>
      <c r="M829" s="37"/>
      <c r="N829" s="37"/>
      <c r="O829" s="114"/>
      <c r="P829" s="34"/>
      <c r="Q829" s="34"/>
      <c r="R829" s="34"/>
      <c r="S829" s="34"/>
      <c r="T829" s="34"/>
      <c r="U829" s="114"/>
      <c r="V829" s="114"/>
      <c r="W829" s="34"/>
    </row>
    <row r="830" ht="12.5" spans="1:23">
      <c r="A830" s="74"/>
      <c r="B830" s="37"/>
      <c r="C830" s="37"/>
      <c r="D830" s="37"/>
      <c r="E830" s="34"/>
      <c r="F830" s="37"/>
      <c r="G830" s="37"/>
      <c r="H830" s="37"/>
      <c r="J830" s="37"/>
      <c r="K830" s="114"/>
      <c r="L830" s="114"/>
      <c r="M830" s="37"/>
      <c r="N830" s="37"/>
      <c r="O830" s="114"/>
      <c r="P830" s="34"/>
      <c r="Q830" s="34"/>
      <c r="R830" s="34"/>
      <c r="S830" s="34"/>
      <c r="T830" s="34"/>
      <c r="U830" s="114"/>
      <c r="V830" s="114"/>
      <c r="W830" s="34"/>
    </row>
    <row r="831" ht="12.5" spans="1:23">
      <c r="A831" s="74"/>
      <c r="B831" s="37"/>
      <c r="C831" s="37"/>
      <c r="D831" s="37"/>
      <c r="E831" s="34"/>
      <c r="F831" s="37"/>
      <c r="G831" s="37"/>
      <c r="H831" s="37"/>
      <c r="J831" s="37"/>
      <c r="K831" s="114"/>
      <c r="L831" s="114"/>
      <c r="M831" s="37"/>
      <c r="N831" s="37"/>
      <c r="O831" s="114"/>
      <c r="P831" s="34"/>
      <c r="Q831" s="34"/>
      <c r="R831" s="34"/>
      <c r="S831" s="34"/>
      <c r="T831" s="34"/>
      <c r="U831" s="114"/>
      <c r="V831" s="114"/>
      <c r="W831" s="34"/>
    </row>
    <row r="832" ht="12.5" spans="1:23">
      <c r="A832" s="74"/>
      <c r="B832" s="37"/>
      <c r="C832" s="37"/>
      <c r="D832" s="37"/>
      <c r="E832" s="34"/>
      <c r="F832" s="37"/>
      <c r="G832" s="37"/>
      <c r="H832" s="37"/>
      <c r="J832" s="37"/>
      <c r="K832" s="114"/>
      <c r="L832" s="114"/>
      <c r="M832" s="37"/>
      <c r="N832" s="37"/>
      <c r="O832" s="114"/>
      <c r="P832" s="34"/>
      <c r="Q832" s="34"/>
      <c r="R832" s="34"/>
      <c r="S832" s="34"/>
      <c r="T832" s="34"/>
      <c r="U832" s="114"/>
      <c r="V832" s="114"/>
      <c r="W832" s="34"/>
    </row>
    <row r="833" ht="12.5" spans="1:23">
      <c r="A833" s="74"/>
      <c r="B833" s="37"/>
      <c r="C833" s="37"/>
      <c r="D833" s="37"/>
      <c r="E833" s="34"/>
      <c r="F833" s="37"/>
      <c r="G833" s="37"/>
      <c r="H833" s="37"/>
      <c r="J833" s="37"/>
      <c r="K833" s="114"/>
      <c r="L833" s="114"/>
      <c r="M833" s="37"/>
      <c r="N833" s="37"/>
      <c r="O833" s="114"/>
      <c r="P833" s="34"/>
      <c r="Q833" s="34"/>
      <c r="R833" s="34"/>
      <c r="S833" s="34"/>
      <c r="T833" s="34"/>
      <c r="U833" s="114"/>
      <c r="V833" s="114"/>
      <c r="W833" s="34"/>
    </row>
    <row r="834" ht="12.5" spans="1:23">
      <c r="A834" s="74"/>
      <c r="B834" s="37"/>
      <c r="C834" s="37"/>
      <c r="D834" s="37"/>
      <c r="E834" s="34"/>
      <c r="F834" s="37"/>
      <c r="G834" s="37"/>
      <c r="H834" s="37"/>
      <c r="J834" s="37"/>
      <c r="K834" s="114"/>
      <c r="L834" s="114"/>
      <c r="M834" s="37"/>
      <c r="N834" s="37"/>
      <c r="O834" s="114"/>
      <c r="P834" s="34"/>
      <c r="Q834" s="34"/>
      <c r="R834" s="34"/>
      <c r="S834" s="34"/>
      <c r="T834" s="34"/>
      <c r="U834" s="114"/>
      <c r="V834" s="114"/>
      <c r="W834" s="34"/>
    </row>
    <row r="835" ht="12.5" spans="1:23">
      <c r="A835" s="74"/>
      <c r="B835" s="37"/>
      <c r="C835" s="37"/>
      <c r="D835" s="37"/>
      <c r="E835" s="34"/>
      <c r="F835" s="37"/>
      <c r="G835" s="37"/>
      <c r="H835" s="37"/>
      <c r="J835" s="37"/>
      <c r="K835" s="114"/>
      <c r="L835" s="114"/>
      <c r="M835" s="37"/>
      <c r="N835" s="37"/>
      <c r="O835" s="114"/>
      <c r="P835" s="34"/>
      <c r="Q835" s="34"/>
      <c r="R835" s="34"/>
      <c r="S835" s="34"/>
      <c r="T835" s="34"/>
      <c r="U835" s="114"/>
      <c r="V835" s="114"/>
      <c r="W835" s="34"/>
    </row>
    <row r="836" ht="12.5" spans="1:23">
      <c r="A836" s="74"/>
      <c r="B836" s="37"/>
      <c r="C836" s="37"/>
      <c r="D836" s="37"/>
      <c r="E836" s="34"/>
      <c r="F836" s="37"/>
      <c r="G836" s="37"/>
      <c r="H836" s="37"/>
      <c r="J836" s="37"/>
      <c r="K836" s="114"/>
      <c r="L836" s="114"/>
      <c r="M836" s="37"/>
      <c r="N836" s="37"/>
      <c r="O836" s="114"/>
      <c r="P836" s="34"/>
      <c r="Q836" s="34"/>
      <c r="R836" s="34"/>
      <c r="S836" s="34"/>
      <c r="T836" s="34"/>
      <c r="U836" s="114"/>
      <c r="V836" s="114"/>
      <c r="W836" s="34"/>
    </row>
    <row r="837" ht="12.5" spans="1:23">
      <c r="A837" s="74"/>
      <c r="B837" s="37"/>
      <c r="C837" s="37"/>
      <c r="D837" s="37"/>
      <c r="E837" s="34"/>
      <c r="F837" s="37"/>
      <c r="G837" s="37"/>
      <c r="H837" s="37"/>
      <c r="J837" s="37"/>
      <c r="K837" s="114"/>
      <c r="L837" s="114"/>
      <c r="M837" s="37"/>
      <c r="N837" s="37"/>
      <c r="O837" s="114"/>
      <c r="P837" s="34"/>
      <c r="Q837" s="34"/>
      <c r="R837" s="34"/>
      <c r="S837" s="34"/>
      <c r="T837" s="34"/>
      <c r="U837" s="114"/>
      <c r="V837" s="114"/>
      <c r="W837" s="34"/>
    </row>
    <row r="838" ht="12.5" spans="1:23">
      <c r="A838" s="74"/>
      <c r="B838" s="37"/>
      <c r="C838" s="37"/>
      <c r="D838" s="37"/>
      <c r="E838" s="34"/>
      <c r="F838" s="37"/>
      <c r="G838" s="37"/>
      <c r="H838" s="37"/>
      <c r="J838" s="37"/>
      <c r="K838" s="114"/>
      <c r="L838" s="114"/>
      <c r="M838" s="37"/>
      <c r="N838" s="37"/>
      <c r="O838" s="114"/>
      <c r="P838" s="34"/>
      <c r="Q838" s="34"/>
      <c r="R838" s="34"/>
      <c r="S838" s="34"/>
      <c r="T838" s="34"/>
      <c r="U838" s="114"/>
      <c r="V838" s="114"/>
      <c r="W838" s="34"/>
    </row>
    <row r="839" ht="12.5" spans="1:23">
      <c r="A839" s="74"/>
      <c r="B839" s="37"/>
      <c r="C839" s="37"/>
      <c r="D839" s="37"/>
      <c r="E839" s="34"/>
      <c r="F839" s="37"/>
      <c r="G839" s="37"/>
      <c r="H839" s="37"/>
      <c r="J839" s="37"/>
      <c r="K839" s="114"/>
      <c r="L839" s="114"/>
      <c r="M839" s="37"/>
      <c r="N839" s="37"/>
      <c r="O839" s="114"/>
      <c r="P839" s="34"/>
      <c r="Q839" s="34"/>
      <c r="R839" s="34"/>
      <c r="S839" s="34"/>
      <c r="T839" s="34"/>
      <c r="U839" s="114"/>
      <c r="V839" s="114"/>
      <c r="W839" s="34"/>
    </row>
    <row r="840" ht="12.5" spans="1:23">
      <c r="A840" s="74"/>
      <c r="B840" s="37"/>
      <c r="C840" s="37"/>
      <c r="D840" s="37"/>
      <c r="E840" s="34"/>
      <c r="F840" s="37"/>
      <c r="G840" s="37"/>
      <c r="H840" s="37"/>
      <c r="J840" s="37"/>
      <c r="K840" s="114"/>
      <c r="L840" s="114"/>
      <c r="M840" s="37"/>
      <c r="N840" s="37"/>
      <c r="O840" s="114"/>
      <c r="P840" s="34"/>
      <c r="Q840" s="34"/>
      <c r="R840" s="34"/>
      <c r="S840" s="34"/>
      <c r="T840" s="34"/>
      <c r="U840" s="114"/>
      <c r="V840" s="114"/>
      <c r="W840" s="34"/>
    </row>
    <row r="841" ht="12.5" spans="1:23">
      <c r="A841" s="74"/>
      <c r="B841" s="37"/>
      <c r="C841" s="37"/>
      <c r="D841" s="37"/>
      <c r="E841" s="34"/>
      <c r="F841" s="37"/>
      <c r="G841" s="37"/>
      <c r="H841" s="37"/>
      <c r="J841" s="37"/>
      <c r="K841" s="114"/>
      <c r="L841" s="114"/>
      <c r="M841" s="37"/>
      <c r="N841" s="37"/>
      <c r="O841" s="114"/>
      <c r="P841" s="34"/>
      <c r="Q841" s="34"/>
      <c r="R841" s="34"/>
      <c r="S841" s="34"/>
      <c r="T841" s="34"/>
      <c r="U841" s="114"/>
      <c r="V841" s="114"/>
      <c r="W841" s="34"/>
    </row>
    <row r="842" ht="12.5" spans="1:23">
      <c r="A842" s="74"/>
      <c r="B842" s="37"/>
      <c r="C842" s="37"/>
      <c r="D842" s="37"/>
      <c r="E842" s="34"/>
      <c r="F842" s="37"/>
      <c r="G842" s="37"/>
      <c r="H842" s="37"/>
      <c r="J842" s="37"/>
      <c r="K842" s="114"/>
      <c r="L842" s="114"/>
      <c r="M842" s="37"/>
      <c r="N842" s="37"/>
      <c r="O842" s="114"/>
      <c r="P842" s="34"/>
      <c r="Q842" s="34"/>
      <c r="R842" s="34"/>
      <c r="S842" s="34"/>
      <c r="T842" s="34"/>
      <c r="U842" s="114"/>
      <c r="V842" s="114"/>
      <c r="W842" s="34"/>
    </row>
    <row r="843" ht="12.5" spans="1:23">
      <c r="A843" s="74"/>
      <c r="B843" s="37"/>
      <c r="C843" s="37"/>
      <c r="D843" s="37"/>
      <c r="E843" s="34"/>
      <c r="F843" s="37"/>
      <c r="G843" s="37"/>
      <c r="H843" s="37"/>
      <c r="J843" s="37"/>
      <c r="K843" s="114"/>
      <c r="L843" s="114"/>
      <c r="M843" s="37"/>
      <c r="N843" s="37"/>
      <c r="O843" s="114"/>
      <c r="P843" s="34"/>
      <c r="Q843" s="34"/>
      <c r="R843" s="34"/>
      <c r="S843" s="34"/>
      <c r="T843" s="34"/>
      <c r="U843" s="114"/>
      <c r="V843" s="114"/>
      <c r="W843" s="34"/>
    </row>
    <row r="844" ht="12.5" spans="1:23">
      <c r="A844" s="74"/>
      <c r="B844" s="37"/>
      <c r="C844" s="37"/>
      <c r="D844" s="37"/>
      <c r="E844" s="34"/>
      <c r="F844" s="37"/>
      <c r="G844" s="37"/>
      <c r="H844" s="37"/>
      <c r="J844" s="37"/>
      <c r="K844" s="114"/>
      <c r="L844" s="114"/>
      <c r="M844" s="37"/>
      <c r="N844" s="37"/>
      <c r="O844" s="114"/>
      <c r="P844" s="34"/>
      <c r="Q844" s="34"/>
      <c r="R844" s="34"/>
      <c r="S844" s="34"/>
      <c r="T844" s="34"/>
      <c r="U844" s="114"/>
      <c r="V844" s="114"/>
      <c r="W844" s="34"/>
    </row>
    <row r="845" ht="12.5" spans="1:23">
      <c r="A845" s="74"/>
      <c r="B845" s="37"/>
      <c r="C845" s="37"/>
      <c r="D845" s="37"/>
      <c r="E845" s="34"/>
      <c r="F845" s="37"/>
      <c r="G845" s="37"/>
      <c r="H845" s="37"/>
      <c r="J845" s="37"/>
      <c r="K845" s="114"/>
      <c r="L845" s="114"/>
      <c r="M845" s="37"/>
      <c r="N845" s="37"/>
      <c r="O845" s="114"/>
      <c r="P845" s="34"/>
      <c r="Q845" s="34"/>
      <c r="R845" s="34"/>
      <c r="S845" s="34"/>
      <c r="T845" s="34"/>
      <c r="U845" s="114"/>
      <c r="V845" s="114"/>
      <c r="W845" s="34"/>
    </row>
    <row r="846" ht="12.5" spans="1:23">
      <c r="A846" s="74"/>
      <c r="B846" s="37"/>
      <c r="C846" s="37"/>
      <c r="D846" s="37"/>
      <c r="E846" s="34"/>
      <c r="F846" s="37"/>
      <c r="G846" s="37"/>
      <c r="H846" s="37"/>
      <c r="J846" s="37"/>
      <c r="K846" s="114"/>
      <c r="L846" s="114"/>
      <c r="M846" s="37"/>
      <c r="N846" s="37"/>
      <c r="O846" s="114"/>
      <c r="P846" s="34"/>
      <c r="Q846" s="34"/>
      <c r="R846" s="34"/>
      <c r="S846" s="34"/>
      <c r="T846" s="34"/>
      <c r="U846" s="114"/>
      <c r="V846" s="114"/>
      <c r="W846" s="34"/>
    </row>
    <row r="847" ht="12.5" spans="1:23">
      <c r="A847" s="74"/>
      <c r="B847" s="37"/>
      <c r="C847" s="37"/>
      <c r="D847" s="37"/>
      <c r="E847" s="34"/>
      <c r="F847" s="37"/>
      <c r="G847" s="37"/>
      <c r="H847" s="37"/>
      <c r="J847" s="37"/>
      <c r="K847" s="114"/>
      <c r="L847" s="114"/>
      <c r="M847" s="37"/>
      <c r="N847" s="37"/>
      <c r="O847" s="114"/>
      <c r="P847" s="34"/>
      <c r="Q847" s="34"/>
      <c r="R847" s="34"/>
      <c r="S847" s="34"/>
      <c r="T847" s="34"/>
      <c r="U847" s="114"/>
      <c r="V847" s="114"/>
      <c r="W847" s="34"/>
    </row>
    <row r="848" ht="12.5" spans="1:23">
      <c r="A848" s="74"/>
      <c r="B848" s="37"/>
      <c r="C848" s="37"/>
      <c r="D848" s="37"/>
      <c r="E848" s="34"/>
      <c r="F848" s="37"/>
      <c r="G848" s="37"/>
      <c r="H848" s="37"/>
      <c r="J848" s="37"/>
      <c r="K848" s="114"/>
      <c r="L848" s="114"/>
      <c r="M848" s="37"/>
      <c r="N848" s="37"/>
      <c r="O848" s="114"/>
      <c r="P848" s="34"/>
      <c r="Q848" s="34"/>
      <c r="R848" s="34"/>
      <c r="S848" s="34"/>
      <c r="T848" s="34"/>
      <c r="U848" s="114"/>
      <c r="V848" s="114"/>
      <c r="W848" s="34"/>
    </row>
    <row r="849" ht="12.5" spans="1:23">
      <c r="A849" s="74"/>
      <c r="B849" s="37"/>
      <c r="C849" s="37"/>
      <c r="D849" s="37"/>
      <c r="E849" s="34"/>
      <c r="F849" s="37"/>
      <c r="G849" s="37"/>
      <c r="H849" s="37"/>
      <c r="J849" s="37"/>
      <c r="K849" s="114"/>
      <c r="L849" s="114"/>
      <c r="M849" s="37"/>
      <c r="N849" s="37"/>
      <c r="O849" s="114"/>
      <c r="P849" s="34"/>
      <c r="Q849" s="34"/>
      <c r="R849" s="34"/>
      <c r="S849" s="34"/>
      <c r="T849" s="34"/>
      <c r="U849" s="114"/>
      <c r="V849" s="114"/>
      <c r="W849" s="34"/>
    </row>
    <row r="850" ht="12.5" spans="1:23">
      <c r="A850" s="74"/>
      <c r="B850" s="37"/>
      <c r="C850" s="37"/>
      <c r="D850" s="37"/>
      <c r="E850" s="34"/>
      <c r="F850" s="37"/>
      <c r="G850" s="37"/>
      <c r="H850" s="37"/>
      <c r="J850" s="37"/>
      <c r="K850" s="114"/>
      <c r="L850" s="114"/>
      <c r="M850" s="37"/>
      <c r="N850" s="37"/>
      <c r="O850" s="114"/>
      <c r="P850" s="34"/>
      <c r="Q850" s="34"/>
      <c r="R850" s="34"/>
      <c r="S850" s="34"/>
      <c r="T850" s="34"/>
      <c r="U850" s="114"/>
      <c r="V850" s="114"/>
      <c r="W850" s="34"/>
    </row>
    <row r="851" ht="12.5" spans="1:23">
      <c r="A851" s="74"/>
      <c r="B851" s="37"/>
      <c r="C851" s="37"/>
      <c r="D851" s="37"/>
      <c r="E851" s="34"/>
      <c r="F851" s="37"/>
      <c r="G851" s="37"/>
      <c r="H851" s="37"/>
      <c r="J851" s="37"/>
      <c r="K851" s="114"/>
      <c r="L851" s="114"/>
      <c r="M851" s="37"/>
      <c r="N851" s="37"/>
      <c r="O851" s="114"/>
      <c r="P851" s="34"/>
      <c r="Q851" s="34"/>
      <c r="R851" s="34"/>
      <c r="S851" s="34"/>
      <c r="T851" s="34"/>
      <c r="U851" s="114"/>
      <c r="V851" s="114"/>
      <c r="W851" s="34"/>
    </row>
    <row r="852" ht="12.5" spans="1:23">
      <c r="A852" s="74"/>
      <c r="B852" s="37"/>
      <c r="C852" s="37"/>
      <c r="D852" s="37"/>
      <c r="E852" s="34"/>
      <c r="F852" s="37"/>
      <c r="G852" s="37"/>
      <c r="H852" s="37"/>
      <c r="J852" s="37"/>
      <c r="K852" s="114"/>
      <c r="L852" s="114"/>
      <c r="M852" s="37"/>
      <c r="N852" s="37"/>
      <c r="O852" s="114"/>
      <c r="P852" s="34"/>
      <c r="Q852" s="34"/>
      <c r="R852" s="34"/>
      <c r="S852" s="34"/>
      <c r="T852" s="34"/>
      <c r="U852" s="114"/>
      <c r="V852" s="114"/>
      <c r="W852" s="34"/>
    </row>
    <row r="853" ht="12.5" spans="1:23">
      <c r="A853" s="74"/>
      <c r="B853" s="37"/>
      <c r="C853" s="37"/>
      <c r="D853" s="37"/>
      <c r="E853" s="34"/>
      <c r="F853" s="37"/>
      <c r="G853" s="37"/>
      <c r="H853" s="37"/>
      <c r="J853" s="37"/>
      <c r="K853" s="114"/>
      <c r="L853" s="114"/>
      <c r="M853" s="37"/>
      <c r="N853" s="37"/>
      <c r="O853" s="114"/>
      <c r="P853" s="34"/>
      <c r="Q853" s="34"/>
      <c r="R853" s="34"/>
      <c r="S853" s="34"/>
      <c r="T853" s="34"/>
      <c r="U853" s="114"/>
      <c r="V853" s="114"/>
      <c r="W853" s="34"/>
    </row>
    <row r="854" ht="12.5" spans="1:23">
      <c r="A854" s="74"/>
      <c r="B854" s="37"/>
      <c r="C854" s="37"/>
      <c r="D854" s="37"/>
      <c r="E854" s="34"/>
      <c r="F854" s="37"/>
      <c r="G854" s="37"/>
      <c r="H854" s="37"/>
      <c r="J854" s="37"/>
      <c r="K854" s="114"/>
      <c r="L854" s="114"/>
      <c r="M854" s="37"/>
      <c r="N854" s="37"/>
      <c r="O854" s="114"/>
      <c r="P854" s="34"/>
      <c r="Q854" s="34"/>
      <c r="R854" s="34"/>
      <c r="S854" s="34"/>
      <c r="T854" s="34"/>
      <c r="U854" s="114"/>
      <c r="V854" s="114"/>
      <c r="W854" s="34"/>
    </row>
    <row r="855" ht="12.5" spans="1:23">
      <c r="A855" s="74"/>
      <c r="B855" s="37"/>
      <c r="C855" s="37"/>
      <c r="D855" s="37"/>
      <c r="E855" s="34"/>
      <c r="F855" s="37"/>
      <c r="G855" s="37"/>
      <c r="H855" s="37"/>
      <c r="J855" s="37"/>
      <c r="K855" s="114"/>
      <c r="L855" s="114"/>
      <c r="M855" s="37"/>
      <c r="N855" s="37"/>
      <c r="O855" s="114"/>
      <c r="P855" s="34"/>
      <c r="Q855" s="34"/>
      <c r="R855" s="34"/>
      <c r="S855" s="34"/>
      <c r="T855" s="34"/>
      <c r="U855" s="114"/>
      <c r="V855" s="114"/>
      <c r="W855" s="34"/>
    </row>
    <row r="856" ht="12.5" spans="1:23">
      <c r="A856" s="74"/>
      <c r="B856" s="37"/>
      <c r="C856" s="37"/>
      <c r="D856" s="37"/>
      <c r="E856" s="34"/>
      <c r="F856" s="37"/>
      <c r="G856" s="37"/>
      <c r="H856" s="37"/>
      <c r="J856" s="37"/>
      <c r="K856" s="114"/>
      <c r="L856" s="114"/>
      <c r="M856" s="37"/>
      <c r="N856" s="37"/>
      <c r="O856" s="114"/>
      <c r="P856" s="34"/>
      <c r="Q856" s="34"/>
      <c r="R856" s="34"/>
      <c r="S856" s="34"/>
      <c r="T856" s="34"/>
      <c r="U856" s="114"/>
      <c r="V856" s="114"/>
      <c r="W856" s="34"/>
    </row>
    <row r="857" ht="12.5" spans="1:23">
      <c r="A857" s="74"/>
      <c r="B857" s="37"/>
      <c r="C857" s="37"/>
      <c r="D857" s="37"/>
      <c r="E857" s="34"/>
      <c r="F857" s="37"/>
      <c r="G857" s="37"/>
      <c r="H857" s="37"/>
      <c r="J857" s="37"/>
      <c r="K857" s="114"/>
      <c r="L857" s="114"/>
      <c r="M857" s="37"/>
      <c r="N857" s="37"/>
      <c r="O857" s="114"/>
      <c r="P857" s="34"/>
      <c r="Q857" s="34"/>
      <c r="R857" s="34"/>
      <c r="S857" s="34"/>
      <c r="T857" s="34"/>
      <c r="U857" s="114"/>
      <c r="V857" s="114"/>
      <c r="W857" s="34"/>
    </row>
    <row r="858" ht="12.5" spans="1:23">
      <c r="A858" s="74"/>
      <c r="B858" s="37"/>
      <c r="C858" s="37"/>
      <c r="D858" s="37"/>
      <c r="E858" s="34"/>
      <c r="F858" s="37"/>
      <c r="G858" s="37"/>
      <c r="H858" s="37"/>
      <c r="J858" s="37"/>
      <c r="K858" s="114"/>
      <c r="L858" s="114"/>
      <c r="M858" s="37"/>
      <c r="N858" s="37"/>
      <c r="O858" s="114"/>
      <c r="P858" s="34"/>
      <c r="Q858" s="34"/>
      <c r="R858" s="34"/>
      <c r="S858" s="34"/>
      <c r="T858" s="34"/>
      <c r="U858" s="114"/>
      <c r="V858" s="114"/>
      <c r="W858" s="34"/>
    </row>
    <row r="859" ht="12.5" spans="1:23">
      <c r="A859" s="74"/>
      <c r="B859" s="37"/>
      <c r="C859" s="37"/>
      <c r="D859" s="37"/>
      <c r="E859" s="34"/>
      <c r="F859" s="37"/>
      <c r="G859" s="37"/>
      <c r="H859" s="37"/>
      <c r="J859" s="37"/>
      <c r="K859" s="114"/>
      <c r="L859" s="114"/>
      <c r="M859" s="37"/>
      <c r="N859" s="37"/>
      <c r="O859" s="114"/>
      <c r="P859" s="34"/>
      <c r="Q859" s="34"/>
      <c r="R859" s="34"/>
      <c r="S859" s="34"/>
      <c r="T859" s="34"/>
      <c r="U859" s="114"/>
      <c r="V859" s="114"/>
      <c r="W859" s="34"/>
    </row>
    <row r="860" ht="12.5" spans="1:23">
      <c r="A860" s="74"/>
      <c r="B860" s="37"/>
      <c r="C860" s="37"/>
      <c r="D860" s="37"/>
      <c r="E860" s="34"/>
      <c r="F860" s="37"/>
      <c r="G860" s="37"/>
      <c r="H860" s="37"/>
      <c r="J860" s="37"/>
      <c r="K860" s="114"/>
      <c r="L860" s="114"/>
      <c r="M860" s="37"/>
      <c r="N860" s="37"/>
      <c r="O860" s="114"/>
      <c r="P860" s="34"/>
      <c r="Q860" s="34"/>
      <c r="R860" s="34"/>
      <c r="S860" s="34"/>
      <c r="T860" s="34"/>
      <c r="U860" s="114"/>
      <c r="V860" s="114"/>
      <c r="W860" s="34"/>
    </row>
    <row r="861" ht="12.5" spans="1:23">
      <c r="A861" s="74"/>
      <c r="B861" s="37"/>
      <c r="C861" s="37"/>
      <c r="D861" s="37"/>
      <c r="E861" s="34"/>
      <c r="F861" s="37"/>
      <c r="G861" s="37"/>
      <c r="H861" s="37"/>
      <c r="J861" s="37"/>
      <c r="K861" s="114"/>
      <c r="L861" s="114"/>
      <c r="M861" s="37"/>
      <c r="N861" s="37"/>
      <c r="O861" s="114"/>
      <c r="P861" s="34"/>
      <c r="Q861" s="34"/>
      <c r="R861" s="34"/>
      <c r="S861" s="34"/>
      <c r="T861" s="34"/>
      <c r="U861" s="114"/>
      <c r="V861" s="114"/>
      <c r="W861" s="34"/>
    </row>
    <row r="862" ht="12.5" spans="1:23">
      <c r="A862" s="74"/>
      <c r="B862" s="37"/>
      <c r="C862" s="37"/>
      <c r="D862" s="37"/>
      <c r="E862" s="34"/>
      <c r="F862" s="37"/>
      <c r="G862" s="37"/>
      <c r="H862" s="37"/>
      <c r="J862" s="37"/>
      <c r="K862" s="114"/>
      <c r="L862" s="114"/>
      <c r="M862" s="37"/>
      <c r="N862" s="37"/>
      <c r="O862" s="114"/>
      <c r="P862" s="34"/>
      <c r="Q862" s="34"/>
      <c r="R862" s="34"/>
      <c r="S862" s="34"/>
      <c r="T862" s="34"/>
      <c r="U862" s="114"/>
      <c r="V862" s="114"/>
      <c r="W862" s="34"/>
    </row>
    <row r="863" ht="12.5" spans="1:23">
      <c r="A863" s="74"/>
      <c r="B863" s="37"/>
      <c r="C863" s="37"/>
      <c r="D863" s="37"/>
      <c r="E863" s="34"/>
      <c r="F863" s="37"/>
      <c r="G863" s="37"/>
      <c r="H863" s="37"/>
      <c r="J863" s="37"/>
      <c r="K863" s="114"/>
      <c r="L863" s="114"/>
      <c r="M863" s="37"/>
      <c r="N863" s="37"/>
      <c r="O863" s="114"/>
      <c r="P863" s="34"/>
      <c r="Q863" s="34"/>
      <c r="R863" s="34"/>
      <c r="S863" s="34"/>
      <c r="T863" s="34"/>
      <c r="U863" s="114"/>
      <c r="V863" s="114"/>
      <c r="W863" s="34"/>
    </row>
    <row r="864" ht="12.5" spans="1:23">
      <c r="A864" s="74"/>
      <c r="B864" s="37"/>
      <c r="C864" s="37"/>
      <c r="D864" s="37"/>
      <c r="E864" s="34"/>
      <c r="F864" s="37"/>
      <c r="G864" s="37"/>
      <c r="H864" s="37"/>
      <c r="J864" s="37"/>
      <c r="K864" s="114"/>
      <c r="L864" s="114"/>
      <c r="M864" s="37"/>
      <c r="N864" s="37"/>
      <c r="O864" s="114"/>
      <c r="P864" s="34"/>
      <c r="Q864" s="34"/>
      <c r="R864" s="34"/>
      <c r="S864" s="34"/>
      <c r="T864" s="34"/>
      <c r="U864" s="114"/>
      <c r="V864" s="114"/>
      <c r="W864" s="34"/>
    </row>
    <row r="865" ht="12.5" spans="1:23">
      <c r="A865" s="74"/>
      <c r="B865" s="37"/>
      <c r="C865" s="37"/>
      <c r="D865" s="37"/>
      <c r="E865" s="34"/>
      <c r="F865" s="37"/>
      <c r="G865" s="37"/>
      <c r="H865" s="37"/>
      <c r="J865" s="37"/>
      <c r="K865" s="114"/>
      <c r="L865" s="114"/>
      <c r="M865" s="37"/>
      <c r="N865" s="37"/>
      <c r="O865" s="114"/>
      <c r="P865" s="34"/>
      <c r="Q865" s="34"/>
      <c r="R865" s="34"/>
      <c r="S865" s="34"/>
      <c r="T865" s="34"/>
      <c r="U865" s="114"/>
      <c r="V865" s="114"/>
      <c r="W865" s="34"/>
    </row>
    <row r="866" ht="12.5" spans="1:23">
      <c r="A866" s="74"/>
      <c r="B866" s="37"/>
      <c r="C866" s="37"/>
      <c r="D866" s="37"/>
      <c r="E866" s="34"/>
      <c r="F866" s="37"/>
      <c r="G866" s="37"/>
      <c r="H866" s="37"/>
      <c r="J866" s="37"/>
      <c r="K866" s="114"/>
      <c r="L866" s="114"/>
      <c r="M866" s="37"/>
      <c r="N866" s="37"/>
      <c r="O866" s="114"/>
      <c r="P866" s="34"/>
      <c r="Q866" s="34"/>
      <c r="R866" s="34"/>
      <c r="S866" s="34"/>
      <c r="T866" s="34"/>
      <c r="U866" s="114"/>
      <c r="V866" s="114"/>
      <c r="W866" s="34"/>
    </row>
    <row r="867" ht="12.5" spans="1:23">
      <c r="A867" s="74"/>
      <c r="B867" s="37"/>
      <c r="C867" s="37"/>
      <c r="D867" s="37"/>
      <c r="E867" s="34"/>
      <c r="F867" s="37"/>
      <c r="G867" s="37"/>
      <c r="H867" s="37"/>
      <c r="J867" s="37"/>
      <c r="K867" s="114"/>
      <c r="L867" s="114"/>
      <c r="M867" s="37"/>
      <c r="N867" s="37"/>
      <c r="O867" s="114"/>
      <c r="P867" s="34"/>
      <c r="Q867" s="34"/>
      <c r="R867" s="34"/>
      <c r="S867" s="34"/>
      <c r="T867" s="34"/>
      <c r="U867" s="114"/>
      <c r="V867" s="114"/>
      <c r="W867" s="34"/>
    </row>
    <row r="868" ht="12.5" spans="1:23">
      <c r="A868" s="74"/>
      <c r="B868" s="37"/>
      <c r="C868" s="37"/>
      <c r="D868" s="37"/>
      <c r="E868" s="34"/>
      <c r="F868" s="37"/>
      <c r="G868" s="37"/>
      <c r="H868" s="37"/>
      <c r="J868" s="37"/>
      <c r="K868" s="114"/>
      <c r="L868" s="114"/>
      <c r="M868" s="37"/>
      <c r="N868" s="37"/>
      <c r="O868" s="114"/>
      <c r="P868" s="34"/>
      <c r="Q868" s="34"/>
      <c r="R868" s="34"/>
      <c r="S868" s="34"/>
      <c r="T868" s="34"/>
      <c r="U868" s="114"/>
      <c r="V868" s="114"/>
      <c r="W868" s="34"/>
    </row>
    <row r="869" ht="12.5" spans="1:23">
      <c r="A869" s="74"/>
      <c r="B869" s="37"/>
      <c r="C869" s="37"/>
      <c r="D869" s="37"/>
      <c r="E869" s="34"/>
      <c r="F869" s="37"/>
      <c r="G869" s="37"/>
      <c r="H869" s="37"/>
      <c r="J869" s="37"/>
      <c r="K869" s="114"/>
      <c r="L869" s="114"/>
      <c r="M869" s="37"/>
      <c r="N869" s="37"/>
      <c r="O869" s="114"/>
      <c r="P869" s="34"/>
      <c r="Q869" s="34"/>
      <c r="R869" s="34"/>
      <c r="S869" s="34"/>
      <c r="T869" s="34"/>
      <c r="U869" s="114"/>
      <c r="V869" s="114"/>
      <c r="W869" s="34"/>
    </row>
    <row r="870" ht="12.5" spans="1:23">
      <c r="A870" s="74"/>
      <c r="B870" s="37"/>
      <c r="C870" s="37"/>
      <c r="D870" s="37"/>
      <c r="E870" s="34"/>
      <c r="F870" s="37"/>
      <c r="G870" s="37"/>
      <c r="H870" s="37"/>
      <c r="J870" s="37"/>
      <c r="K870" s="114"/>
      <c r="L870" s="114"/>
      <c r="M870" s="37"/>
      <c r="N870" s="37"/>
      <c r="O870" s="114"/>
      <c r="P870" s="34"/>
      <c r="Q870" s="34"/>
      <c r="R870" s="34"/>
      <c r="S870" s="34"/>
      <c r="T870" s="34"/>
      <c r="U870" s="114"/>
      <c r="V870" s="114"/>
      <c r="W870" s="34"/>
    </row>
    <row r="871" ht="12.5" spans="1:23">
      <c r="A871" s="74"/>
      <c r="B871" s="37"/>
      <c r="C871" s="37"/>
      <c r="D871" s="37"/>
      <c r="E871" s="34"/>
      <c r="F871" s="37"/>
      <c r="G871" s="37"/>
      <c r="H871" s="37"/>
      <c r="J871" s="37"/>
      <c r="K871" s="114"/>
      <c r="L871" s="114"/>
      <c r="M871" s="37"/>
      <c r="N871" s="37"/>
      <c r="O871" s="114"/>
      <c r="P871" s="34"/>
      <c r="Q871" s="34"/>
      <c r="R871" s="34"/>
      <c r="S871" s="34"/>
      <c r="T871" s="34"/>
      <c r="U871" s="114"/>
      <c r="V871" s="114"/>
      <c r="W871" s="34"/>
    </row>
    <row r="872" ht="12.5" spans="1:23">
      <c r="A872" s="74"/>
      <c r="B872" s="37"/>
      <c r="C872" s="37"/>
      <c r="D872" s="37"/>
      <c r="E872" s="34"/>
      <c r="F872" s="37"/>
      <c r="G872" s="37"/>
      <c r="H872" s="37"/>
      <c r="J872" s="37"/>
      <c r="K872" s="114"/>
      <c r="L872" s="114"/>
      <c r="M872" s="37"/>
      <c r="N872" s="37"/>
      <c r="O872" s="114"/>
      <c r="P872" s="34"/>
      <c r="Q872" s="34"/>
      <c r="R872" s="34"/>
      <c r="S872" s="34"/>
      <c r="T872" s="34"/>
      <c r="U872" s="114"/>
      <c r="V872" s="114"/>
      <c r="W872" s="34"/>
    </row>
    <row r="873" ht="12.5" spans="1:23">
      <c r="A873" s="74"/>
      <c r="B873" s="37"/>
      <c r="C873" s="37"/>
      <c r="D873" s="37"/>
      <c r="E873" s="34"/>
      <c r="F873" s="37"/>
      <c r="G873" s="37"/>
      <c r="H873" s="37"/>
      <c r="J873" s="37"/>
      <c r="K873" s="114"/>
      <c r="L873" s="114"/>
      <c r="M873" s="37"/>
      <c r="N873" s="37"/>
      <c r="O873" s="114"/>
      <c r="P873" s="34"/>
      <c r="Q873" s="34"/>
      <c r="R873" s="34"/>
      <c r="S873" s="34"/>
      <c r="T873" s="34"/>
      <c r="U873" s="114"/>
      <c r="V873" s="114"/>
      <c r="W873" s="34"/>
    </row>
    <row r="874" ht="12.5" spans="1:23">
      <c r="A874" s="74"/>
      <c r="B874" s="37"/>
      <c r="C874" s="37"/>
      <c r="D874" s="37"/>
      <c r="E874" s="34"/>
      <c r="F874" s="37"/>
      <c r="G874" s="37"/>
      <c r="H874" s="37"/>
      <c r="J874" s="37"/>
      <c r="K874" s="114"/>
      <c r="L874" s="114"/>
      <c r="M874" s="37"/>
      <c r="N874" s="37"/>
      <c r="O874" s="114"/>
      <c r="P874" s="34"/>
      <c r="Q874" s="34"/>
      <c r="R874" s="34"/>
      <c r="S874" s="34"/>
      <c r="T874" s="34"/>
      <c r="U874" s="114"/>
      <c r="V874" s="114"/>
      <c r="W874" s="34"/>
    </row>
    <row r="875" ht="12.5" spans="1:23">
      <c r="A875" s="74"/>
      <c r="B875" s="37"/>
      <c r="C875" s="37"/>
      <c r="D875" s="37"/>
      <c r="E875" s="34"/>
      <c r="F875" s="37"/>
      <c r="G875" s="37"/>
      <c r="H875" s="37"/>
      <c r="J875" s="37"/>
      <c r="K875" s="114"/>
      <c r="L875" s="114"/>
      <c r="M875" s="37"/>
      <c r="N875" s="37"/>
      <c r="O875" s="114"/>
      <c r="P875" s="34"/>
      <c r="Q875" s="34"/>
      <c r="R875" s="34"/>
      <c r="S875" s="34"/>
      <c r="T875" s="34"/>
      <c r="U875" s="114"/>
      <c r="V875" s="114"/>
      <c r="W875" s="34"/>
    </row>
    <row r="876" ht="12.5" spans="1:23">
      <c r="A876" s="74"/>
      <c r="B876" s="37"/>
      <c r="C876" s="37"/>
      <c r="D876" s="37"/>
      <c r="E876" s="34"/>
      <c r="F876" s="37"/>
      <c r="G876" s="37"/>
      <c r="H876" s="37"/>
      <c r="J876" s="37"/>
      <c r="K876" s="114"/>
      <c r="L876" s="114"/>
      <c r="M876" s="37"/>
      <c r="N876" s="37"/>
      <c r="O876" s="114"/>
      <c r="P876" s="34"/>
      <c r="Q876" s="34"/>
      <c r="R876" s="34"/>
      <c r="S876" s="34"/>
      <c r="T876" s="34"/>
      <c r="U876" s="114"/>
      <c r="V876" s="114"/>
      <c r="W876" s="34"/>
    </row>
    <row r="877" ht="12.5" spans="1:23">
      <c r="A877" s="74"/>
      <c r="B877" s="37"/>
      <c r="C877" s="37"/>
      <c r="D877" s="37"/>
      <c r="E877" s="34"/>
      <c r="F877" s="37"/>
      <c r="G877" s="37"/>
      <c r="H877" s="37"/>
      <c r="J877" s="37"/>
      <c r="K877" s="114"/>
      <c r="L877" s="114"/>
      <c r="M877" s="37"/>
      <c r="N877" s="37"/>
      <c r="O877" s="114"/>
      <c r="P877" s="34"/>
      <c r="Q877" s="34"/>
      <c r="R877" s="34"/>
      <c r="S877" s="34"/>
      <c r="T877" s="34"/>
      <c r="U877" s="114"/>
      <c r="V877" s="114"/>
      <c r="W877" s="34"/>
    </row>
    <row r="878" ht="12.5" spans="1:23">
      <c r="A878" s="74"/>
      <c r="B878" s="37"/>
      <c r="C878" s="37"/>
      <c r="D878" s="37"/>
      <c r="E878" s="34"/>
      <c r="F878" s="37"/>
      <c r="G878" s="37"/>
      <c r="H878" s="37"/>
      <c r="J878" s="37"/>
      <c r="K878" s="114"/>
      <c r="L878" s="114"/>
      <c r="M878" s="37"/>
      <c r="N878" s="37"/>
      <c r="O878" s="114"/>
      <c r="P878" s="34"/>
      <c r="Q878" s="34"/>
      <c r="R878" s="34"/>
      <c r="S878" s="34"/>
      <c r="T878" s="34"/>
      <c r="U878" s="114"/>
      <c r="V878" s="114"/>
      <c r="W878" s="34"/>
    </row>
    <row r="879" ht="12.5" spans="1:23">
      <c r="A879" s="74"/>
      <c r="B879" s="37"/>
      <c r="C879" s="37"/>
      <c r="D879" s="37"/>
      <c r="E879" s="34"/>
      <c r="F879" s="37"/>
      <c r="G879" s="37"/>
      <c r="H879" s="37"/>
      <c r="J879" s="37"/>
      <c r="K879" s="114"/>
      <c r="L879" s="114"/>
      <c r="M879" s="37"/>
      <c r="N879" s="37"/>
      <c r="O879" s="114"/>
      <c r="P879" s="34"/>
      <c r="Q879" s="34"/>
      <c r="R879" s="34"/>
      <c r="S879" s="34"/>
      <c r="T879" s="34"/>
      <c r="U879" s="114"/>
      <c r="V879" s="114"/>
      <c r="W879" s="34"/>
    </row>
    <row r="880" ht="12.5" spans="1:23">
      <c r="A880" s="74"/>
      <c r="B880" s="37"/>
      <c r="C880" s="37"/>
      <c r="D880" s="37"/>
      <c r="E880" s="34"/>
      <c r="F880" s="37"/>
      <c r="G880" s="37"/>
      <c r="H880" s="37"/>
      <c r="J880" s="37"/>
      <c r="K880" s="114"/>
      <c r="L880" s="114"/>
      <c r="M880" s="37"/>
      <c r="N880" s="37"/>
      <c r="O880" s="114"/>
      <c r="P880" s="34"/>
      <c r="Q880" s="34"/>
      <c r="R880" s="34"/>
      <c r="S880" s="34"/>
      <c r="T880" s="34"/>
      <c r="U880" s="114"/>
      <c r="V880" s="114"/>
      <c r="W880" s="34"/>
    </row>
    <row r="881" ht="12.5" spans="1:23">
      <c r="A881" s="74"/>
      <c r="B881" s="37"/>
      <c r="C881" s="37"/>
      <c r="D881" s="37"/>
      <c r="E881" s="34"/>
      <c r="F881" s="37"/>
      <c r="G881" s="37"/>
      <c r="H881" s="37"/>
      <c r="J881" s="37"/>
      <c r="K881" s="114"/>
      <c r="L881" s="114"/>
      <c r="M881" s="37"/>
      <c r="N881" s="37"/>
      <c r="O881" s="114"/>
      <c r="P881" s="34"/>
      <c r="Q881" s="34"/>
      <c r="R881" s="34"/>
      <c r="S881" s="34"/>
      <c r="T881" s="34"/>
      <c r="U881" s="114"/>
      <c r="V881" s="114"/>
      <c r="W881" s="34"/>
    </row>
    <row r="882" ht="12.5" spans="1:23">
      <c r="A882" s="74"/>
      <c r="B882" s="37"/>
      <c r="C882" s="37"/>
      <c r="D882" s="37"/>
      <c r="E882" s="34"/>
      <c r="F882" s="37"/>
      <c r="G882" s="37"/>
      <c r="H882" s="37"/>
      <c r="J882" s="37"/>
      <c r="K882" s="114"/>
      <c r="L882" s="114"/>
      <c r="M882" s="37"/>
      <c r="N882" s="37"/>
      <c r="O882" s="114"/>
      <c r="P882" s="34"/>
      <c r="Q882" s="34"/>
      <c r="R882" s="34"/>
      <c r="S882" s="34"/>
      <c r="T882" s="34"/>
      <c r="U882" s="114"/>
      <c r="V882" s="114"/>
      <c r="W882" s="34"/>
    </row>
    <row r="883" ht="12.5" spans="1:23">
      <c r="A883" s="74"/>
      <c r="B883" s="37"/>
      <c r="C883" s="37"/>
      <c r="D883" s="37"/>
      <c r="E883" s="34"/>
      <c r="F883" s="37"/>
      <c r="G883" s="37"/>
      <c r="H883" s="37"/>
      <c r="J883" s="37"/>
      <c r="K883" s="114"/>
      <c r="L883" s="114"/>
      <c r="M883" s="37"/>
      <c r="N883" s="37"/>
      <c r="O883" s="114"/>
      <c r="P883" s="34"/>
      <c r="Q883" s="34"/>
      <c r="R883" s="34"/>
      <c r="S883" s="34"/>
      <c r="T883" s="34"/>
      <c r="U883" s="114"/>
      <c r="V883" s="114"/>
      <c r="W883" s="34"/>
    </row>
    <row r="884" ht="12.5" spans="1:23">
      <c r="A884" s="74"/>
      <c r="B884" s="37"/>
      <c r="C884" s="37"/>
      <c r="D884" s="37"/>
      <c r="E884" s="34"/>
      <c r="F884" s="37"/>
      <c r="G884" s="37"/>
      <c r="H884" s="37"/>
      <c r="J884" s="37"/>
      <c r="K884" s="114"/>
      <c r="L884" s="114"/>
      <c r="M884" s="37"/>
      <c r="N884" s="37"/>
      <c r="O884" s="114"/>
      <c r="P884" s="34"/>
      <c r="Q884" s="34"/>
      <c r="R884" s="34"/>
      <c r="S884" s="34"/>
      <c r="T884" s="34"/>
      <c r="U884" s="114"/>
      <c r="V884" s="114"/>
      <c r="W884" s="34"/>
    </row>
    <row r="885" ht="12.5" spans="1:23">
      <c r="A885" s="74"/>
      <c r="B885" s="37"/>
      <c r="C885" s="37"/>
      <c r="D885" s="37"/>
      <c r="E885" s="34"/>
      <c r="F885" s="37"/>
      <c r="G885" s="37"/>
      <c r="H885" s="37"/>
      <c r="J885" s="37"/>
      <c r="K885" s="114"/>
      <c r="L885" s="114"/>
      <c r="M885" s="37"/>
      <c r="N885" s="37"/>
      <c r="O885" s="114"/>
      <c r="P885" s="34"/>
      <c r="Q885" s="34"/>
      <c r="R885" s="34"/>
      <c r="S885" s="34"/>
      <c r="T885" s="34"/>
      <c r="U885" s="114"/>
      <c r="V885" s="114"/>
      <c r="W885" s="34"/>
    </row>
    <row r="886" ht="12.5" spans="1:23">
      <c r="A886" s="74"/>
      <c r="B886" s="37"/>
      <c r="C886" s="37"/>
      <c r="D886" s="37"/>
      <c r="E886" s="34"/>
      <c r="F886" s="37"/>
      <c r="G886" s="37"/>
      <c r="H886" s="37"/>
      <c r="J886" s="37"/>
      <c r="K886" s="114"/>
      <c r="L886" s="114"/>
      <c r="M886" s="37"/>
      <c r="N886" s="37"/>
      <c r="O886" s="114"/>
      <c r="P886" s="34"/>
      <c r="Q886" s="34"/>
      <c r="R886" s="34"/>
      <c r="S886" s="34"/>
      <c r="T886" s="34"/>
      <c r="U886" s="114"/>
      <c r="V886" s="114"/>
      <c r="W886" s="34"/>
    </row>
    <row r="887" ht="12.5" spans="1:23">
      <c r="A887" s="74"/>
      <c r="B887" s="37"/>
      <c r="C887" s="37"/>
      <c r="D887" s="37"/>
      <c r="E887" s="34"/>
      <c r="F887" s="37"/>
      <c r="G887" s="37"/>
      <c r="H887" s="37"/>
      <c r="J887" s="37"/>
      <c r="K887" s="114"/>
      <c r="L887" s="114"/>
      <c r="M887" s="37"/>
      <c r="N887" s="37"/>
      <c r="O887" s="114"/>
      <c r="P887" s="34"/>
      <c r="Q887" s="34"/>
      <c r="R887" s="34"/>
      <c r="S887" s="34"/>
      <c r="T887" s="34"/>
      <c r="U887" s="114"/>
      <c r="V887" s="114"/>
      <c r="W887" s="34"/>
    </row>
    <row r="888" ht="12.5" spans="1:23">
      <c r="A888" s="74"/>
      <c r="B888" s="37"/>
      <c r="C888" s="37"/>
      <c r="D888" s="37"/>
      <c r="E888" s="34"/>
      <c r="F888" s="37"/>
      <c r="G888" s="37"/>
      <c r="H888" s="37"/>
      <c r="J888" s="37"/>
      <c r="K888" s="114"/>
      <c r="L888" s="114"/>
      <c r="M888" s="37"/>
      <c r="N888" s="37"/>
      <c r="O888" s="114"/>
      <c r="P888" s="34"/>
      <c r="Q888" s="34"/>
      <c r="R888" s="34"/>
      <c r="S888" s="34"/>
      <c r="T888" s="34"/>
      <c r="U888" s="114"/>
      <c r="V888" s="114"/>
      <c r="W888" s="34"/>
    </row>
    <row r="889" ht="12.5" spans="1:23">
      <c r="A889" s="74"/>
      <c r="B889" s="37"/>
      <c r="C889" s="37"/>
      <c r="D889" s="37"/>
      <c r="E889" s="34"/>
      <c r="F889" s="37"/>
      <c r="G889" s="37"/>
      <c r="H889" s="37"/>
      <c r="J889" s="37"/>
      <c r="K889" s="114"/>
      <c r="L889" s="114"/>
      <c r="M889" s="37"/>
      <c r="N889" s="37"/>
      <c r="O889" s="114"/>
      <c r="P889" s="34"/>
      <c r="Q889" s="34"/>
      <c r="R889" s="34"/>
      <c r="S889" s="34"/>
      <c r="T889" s="34"/>
      <c r="U889" s="114"/>
      <c r="V889" s="114"/>
      <c r="W889" s="34"/>
    </row>
    <row r="890" ht="12.5" spans="1:23">
      <c r="A890" s="74"/>
      <c r="B890" s="37"/>
      <c r="C890" s="37"/>
      <c r="D890" s="37"/>
      <c r="E890" s="34"/>
      <c r="F890" s="37"/>
      <c r="G890" s="37"/>
      <c r="H890" s="37"/>
      <c r="J890" s="37"/>
      <c r="K890" s="114"/>
      <c r="L890" s="114"/>
      <c r="M890" s="37"/>
      <c r="N890" s="37"/>
      <c r="O890" s="114"/>
      <c r="P890" s="34"/>
      <c r="Q890" s="34"/>
      <c r="R890" s="34"/>
      <c r="S890" s="34"/>
      <c r="T890" s="34"/>
      <c r="U890" s="114"/>
      <c r="V890" s="114"/>
      <c r="W890" s="34"/>
    </row>
    <row r="891" ht="12.5" spans="1:23">
      <c r="A891" s="74"/>
      <c r="B891" s="37"/>
      <c r="C891" s="37"/>
      <c r="D891" s="37"/>
      <c r="E891" s="34"/>
      <c r="F891" s="37"/>
      <c r="G891" s="37"/>
      <c r="H891" s="37"/>
      <c r="J891" s="37"/>
      <c r="K891" s="114"/>
      <c r="L891" s="114"/>
      <c r="M891" s="37"/>
      <c r="N891" s="37"/>
      <c r="O891" s="114"/>
      <c r="P891" s="34"/>
      <c r="Q891" s="34"/>
      <c r="R891" s="34"/>
      <c r="S891" s="34"/>
      <c r="T891" s="34"/>
      <c r="U891" s="114"/>
      <c r="V891" s="114"/>
      <c r="W891" s="34"/>
    </row>
    <row r="892" ht="12.5" spans="1:23">
      <c r="A892" s="74"/>
      <c r="B892" s="37"/>
      <c r="C892" s="37"/>
      <c r="D892" s="37"/>
      <c r="E892" s="34"/>
      <c r="F892" s="37"/>
      <c r="G892" s="37"/>
      <c r="H892" s="37"/>
      <c r="J892" s="37"/>
      <c r="K892" s="114"/>
      <c r="L892" s="114"/>
      <c r="M892" s="37"/>
      <c r="N892" s="37"/>
      <c r="O892" s="114"/>
      <c r="P892" s="34"/>
      <c r="Q892" s="34"/>
      <c r="R892" s="34"/>
      <c r="S892" s="34"/>
      <c r="T892" s="34"/>
      <c r="U892" s="114"/>
      <c r="V892" s="114"/>
      <c r="W892" s="34"/>
    </row>
    <row r="893" ht="12.5" spans="1:23">
      <c r="A893" s="74"/>
      <c r="B893" s="37"/>
      <c r="C893" s="37"/>
      <c r="D893" s="37"/>
      <c r="E893" s="34"/>
      <c r="F893" s="37"/>
      <c r="G893" s="37"/>
      <c r="H893" s="37"/>
      <c r="J893" s="37"/>
      <c r="K893" s="114"/>
      <c r="L893" s="114"/>
      <c r="M893" s="37"/>
      <c r="N893" s="37"/>
      <c r="O893" s="114"/>
      <c r="P893" s="34"/>
      <c r="Q893" s="34"/>
      <c r="R893" s="34"/>
      <c r="S893" s="34"/>
      <c r="T893" s="34"/>
      <c r="U893" s="114"/>
      <c r="V893" s="114"/>
      <c r="W893" s="34"/>
    </row>
    <row r="894" ht="12.5" spans="1:23">
      <c r="A894" s="74"/>
      <c r="B894" s="37"/>
      <c r="C894" s="37"/>
      <c r="D894" s="37"/>
      <c r="E894" s="34"/>
      <c r="F894" s="37"/>
      <c r="G894" s="37"/>
      <c r="H894" s="37"/>
      <c r="J894" s="37"/>
      <c r="K894" s="114"/>
      <c r="L894" s="114"/>
      <c r="M894" s="37"/>
      <c r="N894" s="37"/>
      <c r="O894" s="114"/>
      <c r="P894" s="34"/>
      <c r="Q894" s="34"/>
      <c r="R894" s="34"/>
      <c r="S894" s="34"/>
      <c r="T894" s="34"/>
      <c r="U894" s="114"/>
      <c r="V894" s="114"/>
      <c r="W894" s="34"/>
    </row>
    <row r="895" ht="12.5" spans="1:23">
      <c r="A895" s="74"/>
      <c r="B895" s="37"/>
      <c r="C895" s="37"/>
      <c r="D895" s="37"/>
      <c r="E895" s="34"/>
      <c r="F895" s="37"/>
      <c r="G895" s="37"/>
      <c r="H895" s="37"/>
      <c r="J895" s="37"/>
      <c r="K895" s="114"/>
      <c r="L895" s="114"/>
      <c r="M895" s="37"/>
      <c r="N895" s="37"/>
      <c r="O895" s="114"/>
      <c r="P895" s="34"/>
      <c r="Q895" s="34"/>
      <c r="R895" s="34"/>
      <c r="S895" s="34"/>
      <c r="T895" s="34"/>
      <c r="U895" s="114"/>
      <c r="V895" s="114"/>
      <c r="W895" s="34"/>
    </row>
    <row r="896" ht="12.5" spans="1:23">
      <c r="A896" s="74"/>
      <c r="B896" s="37"/>
      <c r="C896" s="37"/>
      <c r="D896" s="37"/>
      <c r="E896" s="34"/>
      <c r="F896" s="37"/>
      <c r="G896" s="37"/>
      <c r="H896" s="37"/>
      <c r="J896" s="37"/>
      <c r="K896" s="114"/>
      <c r="L896" s="114"/>
      <c r="M896" s="37"/>
      <c r="N896" s="37"/>
      <c r="O896" s="114"/>
      <c r="P896" s="34"/>
      <c r="Q896" s="34"/>
      <c r="R896" s="34"/>
      <c r="S896" s="34"/>
      <c r="T896" s="34"/>
      <c r="U896" s="114"/>
      <c r="V896" s="114"/>
      <c r="W896" s="34"/>
    </row>
    <row r="897" ht="12.5" spans="1:23">
      <c r="A897" s="74"/>
      <c r="B897" s="37"/>
      <c r="C897" s="37"/>
      <c r="D897" s="37"/>
      <c r="E897" s="34"/>
      <c r="F897" s="37"/>
      <c r="G897" s="37"/>
      <c r="H897" s="37"/>
      <c r="J897" s="37"/>
      <c r="K897" s="114"/>
      <c r="L897" s="114"/>
      <c r="M897" s="37"/>
      <c r="N897" s="37"/>
      <c r="O897" s="114"/>
      <c r="P897" s="34"/>
      <c r="Q897" s="34"/>
      <c r="R897" s="34"/>
      <c r="S897" s="34"/>
      <c r="T897" s="34"/>
      <c r="U897" s="114"/>
      <c r="V897" s="114"/>
      <c r="W897" s="34"/>
    </row>
    <row r="898" ht="12.5" spans="1:23">
      <c r="A898" s="74"/>
      <c r="B898" s="37"/>
      <c r="C898" s="37"/>
      <c r="D898" s="37"/>
      <c r="E898" s="34"/>
      <c r="F898" s="37"/>
      <c r="G898" s="37"/>
      <c r="H898" s="37"/>
      <c r="J898" s="37"/>
      <c r="K898" s="114"/>
      <c r="L898" s="114"/>
      <c r="M898" s="37"/>
      <c r="N898" s="37"/>
      <c r="O898" s="114"/>
      <c r="P898" s="34"/>
      <c r="Q898" s="34"/>
      <c r="R898" s="34"/>
      <c r="S898" s="34"/>
      <c r="T898" s="34"/>
      <c r="U898" s="114"/>
      <c r="V898" s="114"/>
      <c r="W898" s="34"/>
    </row>
    <row r="899" ht="12.5" spans="1:23">
      <c r="A899" s="74"/>
      <c r="B899" s="37"/>
      <c r="C899" s="37"/>
      <c r="D899" s="37"/>
      <c r="E899" s="34"/>
      <c r="F899" s="37"/>
      <c r="G899" s="37"/>
      <c r="H899" s="37"/>
      <c r="J899" s="37"/>
      <c r="K899" s="114"/>
      <c r="L899" s="114"/>
      <c r="M899" s="37"/>
      <c r="N899" s="37"/>
      <c r="O899" s="114"/>
      <c r="P899" s="34"/>
      <c r="Q899" s="34"/>
      <c r="R899" s="34"/>
      <c r="S899" s="34"/>
      <c r="T899" s="34"/>
      <c r="U899" s="114"/>
      <c r="V899" s="114"/>
      <c r="W899" s="34"/>
    </row>
    <row r="900" ht="12.5" spans="1:23">
      <c r="A900" s="74"/>
      <c r="B900" s="37"/>
      <c r="C900" s="37"/>
      <c r="D900" s="37"/>
      <c r="E900" s="34"/>
      <c r="F900" s="37"/>
      <c r="G900" s="37"/>
      <c r="H900" s="37"/>
      <c r="J900" s="37"/>
      <c r="K900" s="114"/>
      <c r="L900" s="114"/>
      <c r="M900" s="37"/>
      <c r="N900" s="37"/>
      <c r="O900" s="114"/>
      <c r="P900" s="34"/>
      <c r="Q900" s="34"/>
      <c r="R900" s="34"/>
      <c r="S900" s="34"/>
      <c r="T900" s="34"/>
      <c r="U900" s="114"/>
      <c r="V900" s="114"/>
      <c r="W900" s="34"/>
    </row>
    <row r="901" ht="12.5" spans="1:23">
      <c r="A901" s="74"/>
      <c r="B901" s="37"/>
      <c r="C901" s="37"/>
      <c r="D901" s="37"/>
      <c r="E901" s="34"/>
      <c r="F901" s="37"/>
      <c r="G901" s="37"/>
      <c r="H901" s="37"/>
      <c r="J901" s="37"/>
      <c r="K901" s="114"/>
      <c r="L901" s="114"/>
      <c r="M901" s="37"/>
      <c r="N901" s="37"/>
      <c r="O901" s="114"/>
      <c r="P901" s="34"/>
      <c r="Q901" s="34"/>
      <c r="R901" s="34"/>
      <c r="S901" s="34"/>
      <c r="T901" s="34"/>
      <c r="U901" s="114"/>
      <c r="V901" s="114"/>
      <c r="W901" s="34"/>
    </row>
    <row r="902" ht="12.5" spans="1:23">
      <c r="A902" s="74"/>
      <c r="B902" s="37"/>
      <c r="C902" s="37"/>
      <c r="D902" s="37"/>
      <c r="E902" s="34"/>
      <c r="F902" s="37"/>
      <c r="G902" s="37"/>
      <c r="H902" s="37"/>
      <c r="J902" s="37"/>
      <c r="K902" s="114"/>
      <c r="L902" s="114"/>
      <c r="M902" s="37"/>
      <c r="N902" s="37"/>
      <c r="O902" s="114"/>
      <c r="P902" s="34"/>
      <c r="Q902" s="34"/>
      <c r="R902" s="34"/>
      <c r="S902" s="34"/>
      <c r="T902" s="34"/>
      <c r="U902" s="114"/>
      <c r="V902" s="114"/>
      <c r="W902" s="34"/>
    </row>
    <row r="903" ht="12.5" spans="1:23">
      <c r="A903" s="74"/>
      <c r="B903" s="37"/>
      <c r="C903" s="37"/>
      <c r="D903" s="37"/>
      <c r="E903" s="34"/>
      <c r="F903" s="37"/>
      <c r="G903" s="37"/>
      <c r="H903" s="37"/>
      <c r="J903" s="37"/>
      <c r="K903" s="114"/>
      <c r="L903" s="114"/>
      <c r="M903" s="37"/>
      <c r="N903" s="37"/>
      <c r="O903" s="114"/>
      <c r="P903" s="34"/>
      <c r="Q903" s="34"/>
      <c r="R903" s="34"/>
      <c r="S903" s="34"/>
      <c r="T903" s="34"/>
      <c r="U903" s="114"/>
      <c r="V903" s="114"/>
      <c r="W903" s="34"/>
    </row>
    <row r="904" ht="12.5" spans="1:23">
      <c r="A904" s="74"/>
      <c r="B904" s="37"/>
      <c r="C904" s="37"/>
      <c r="D904" s="37"/>
      <c r="E904" s="34"/>
      <c r="F904" s="37"/>
      <c r="G904" s="37"/>
      <c r="H904" s="37"/>
      <c r="J904" s="37"/>
      <c r="K904" s="114"/>
      <c r="L904" s="114"/>
      <c r="M904" s="37"/>
      <c r="N904" s="37"/>
      <c r="O904" s="114"/>
      <c r="P904" s="34"/>
      <c r="Q904" s="34"/>
      <c r="R904" s="34"/>
      <c r="S904" s="34"/>
      <c r="T904" s="34"/>
      <c r="U904" s="114"/>
      <c r="V904" s="114"/>
      <c r="W904" s="34"/>
    </row>
    <row r="905" ht="12.5" spans="1:23">
      <c r="A905" s="74"/>
      <c r="B905" s="37"/>
      <c r="C905" s="37"/>
      <c r="D905" s="37"/>
      <c r="E905" s="34"/>
      <c r="F905" s="37"/>
      <c r="G905" s="37"/>
      <c r="H905" s="37"/>
      <c r="J905" s="37"/>
      <c r="K905" s="114"/>
      <c r="L905" s="114"/>
      <c r="M905" s="37"/>
      <c r="N905" s="37"/>
      <c r="O905" s="114"/>
      <c r="P905" s="34"/>
      <c r="Q905" s="34"/>
      <c r="R905" s="34"/>
      <c r="S905" s="34"/>
      <c r="T905" s="34"/>
      <c r="U905" s="114"/>
      <c r="V905" s="114"/>
      <c r="W905" s="34"/>
    </row>
    <row r="906" ht="12.5" spans="1:23">
      <c r="A906" s="74"/>
      <c r="B906" s="37"/>
      <c r="C906" s="37"/>
      <c r="D906" s="37"/>
      <c r="E906" s="34"/>
      <c r="F906" s="37"/>
      <c r="G906" s="37"/>
      <c r="H906" s="37"/>
      <c r="J906" s="37"/>
      <c r="K906" s="114"/>
      <c r="L906" s="114"/>
      <c r="M906" s="37"/>
      <c r="N906" s="37"/>
      <c r="O906" s="114"/>
      <c r="P906" s="34"/>
      <c r="Q906" s="34"/>
      <c r="R906" s="34"/>
      <c r="S906" s="34"/>
      <c r="T906" s="34"/>
      <c r="U906" s="114"/>
      <c r="V906" s="114"/>
      <c r="W906" s="34"/>
    </row>
    <row r="907" ht="12.5" spans="1:23">
      <c r="A907" s="74"/>
      <c r="B907" s="37"/>
      <c r="C907" s="37"/>
      <c r="D907" s="37"/>
      <c r="E907" s="34"/>
      <c r="F907" s="37"/>
      <c r="G907" s="37"/>
      <c r="H907" s="37"/>
      <c r="J907" s="37"/>
      <c r="K907" s="114"/>
      <c r="L907" s="114"/>
      <c r="M907" s="37"/>
      <c r="N907" s="37"/>
      <c r="O907" s="114"/>
      <c r="P907" s="34"/>
      <c r="Q907" s="34"/>
      <c r="R907" s="34"/>
      <c r="S907" s="34"/>
      <c r="T907" s="34"/>
      <c r="U907" s="114"/>
      <c r="V907" s="114"/>
      <c r="W907" s="34"/>
    </row>
    <row r="908" ht="12.5" spans="1:23">
      <c r="A908" s="74"/>
      <c r="B908" s="37"/>
      <c r="C908" s="37"/>
      <c r="D908" s="37"/>
      <c r="E908" s="34"/>
      <c r="F908" s="37"/>
      <c r="G908" s="37"/>
      <c r="H908" s="37"/>
      <c r="J908" s="37"/>
      <c r="K908" s="114"/>
      <c r="L908" s="114"/>
      <c r="M908" s="37"/>
      <c r="N908" s="37"/>
      <c r="O908" s="114"/>
      <c r="P908" s="34"/>
      <c r="Q908" s="34"/>
      <c r="R908" s="34"/>
      <c r="S908" s="34"/>
      <c r="T908" s="34"/>
      <c r="U908" s="114"/>
      <c r="V908" s="114"/>
      <c r="W908" s="34"/>
    </row>
    <row r="909" ht="12.5" spans="1:23">
      <c r="A909" s="74"/>
      <c r="B909" s="37"/>
      <c r="C909" s="37"/>
      <c r="D909" s="37"/>
      <c r="E909" s="34"/>
      <c r="F909" s="37"/>
      <c r="G909" s="37"/>
      <c r="H909" s="37"/>
      <c r="J909" s="37"/>
      <c r="K909" s="114"/>
      <c r="L909" s="114"/>
      <c r="M909" s="37"/>
      <c r="N909" s="37"/>
      <c r="O909" s="114"/>
      <c r="P909" s="34"/>
      <c r="Q909" s="34"/>
      <c r="R909" s="34"/>
      <c r="S909" s="34"/>
      <c r="T909" s="34"/>
      <c r="U909" s="114"/>
      <c r="V909" s="114"/>
      <c r="W909" s="34"/>
    </row>
    <row r="910" ht="12.5" spans="1:23">
      <c r="A910" s="74"/>
      <c r="B910" s="37"/>
      <c r="C910" s="37"/>
      <c r="D910" s="37"/>
      <c r="E910" s="34"/>
      <c r="F910" s="37"/>
      <c r="G910" s="37"/>
      <c r="H910" s="37"/>
      <c r="J910" s="37"/>
      <c r="K910" s="114"/>
      <c r="L910" s="114"/>
      <c r="M910" s="37"/>
      <c r="N910" s="37"/>
      <c r="O910" s="114"/>
      <c r="P910" s="34"/>
      <c r="Q910" s="34"/>
      <c r="R910" s="34"/>
      <c r="S910" s="34"/>
      <c r="T910" s="34"/>
      <c r="U910" s="114"/>
      <c r="V910" s="114"/>
      <c r="W910" s="34"/>
    </row>
    <row r="911" ht="12.5" spans="1:23">
      <c r="A911" s="74"/>
      <c r="B911" s="37"/>
      <c r="C911" s="37"/>
      <c r="D911" s="37"/>
      <c r="E911" s="34"/>
      <c r="F911" s="37"/>
      <c r="G911" s="37"/>
      <c r="H911" s="37"/>
      <c r="J911" s="37"/>
      <c r="K911" s="114"/>
      <c r="L911" s="114"/>
      <c r="M911" s="37"/>
      <c r="N911" s="37"/>
      <c r="O911" s="114"/>
      <c r="P911" s="34"/>
      <c r="Q911" s="34"/>
      <c r="R911" s="34"/>
      <c r="S911" s="34"/>
      <c r="T911" s="34"/>
      <c r="U911" s="114"/>
      <c r="V911" s="114"/>
      <c r="W911" s="34"/>
    </row>
    <row r="912" ht="12.5" spans="1:23">
      <c r="A912" s="74"/>
      <c r="B912" s="37"/>
      <c r="C912" s="37"/>
      <c r="D912" s="37"/>
      <c r="E912" s="34"/>
      <c r="F912" s="37"/>
      <c r="G912" s="37"/>
      <c r="H912" s="37"/>
      <c r="J912" s="37"/>
      <c r="K912" s="114"/>
      <c r="L912" s="114"/>
      <c r="M912" s="37"/>
      <c r="N912" s="37"/>
      <c r="O912" s="114"/>
      <c r="P912" s="34"/>
      <c r="Q912" s="34"/>
      <c r="R912" s="34"/>
      <c r="S912" s="34"/>
      <c r="T912" s="34"/>
      <c r="U912" s="114"/>
      <c r="V912" s="114"/>
      <c r="W912" s="34"/>
    </row>
    <row r="913" ht="12.5" spans="1:23">
      <c r="A913" s="74"/>
      <c r="B913" s="37"/>
      <c r="C913" s="37"/>
      <c r="D913" s="37"/>
      <c r="E913" s="34"/>
      <c r="F913" s="37"/>
      <c r="G913" s="37"/>
      <c r="H913" s="37"/>
      <c r="J913" s="37"/>
      <c r="K913" s="114"/>
      <c r="L913" s="114"/>
      <c r="M913" s="37"/>
      <c r="N913" s="37"/>
      <c r="O913" s="114"/>
      <c r="P913" s="34"/>
      <c r="Q913" s="34"/>
      <c r="R913" s="34"/>
      <c r="S913" s="34"/>
      <c r="T913" s="34"/>
      <c r="U913" s="114"/>
      <c r="V913" s="114"/>
      <c r="W913" s="34"/>
    </row>
    <row r="914" ht="12.5" spans="1:23">
      <c r="A914" s="74"/>
      <c r="B914" s="37"/>
      <c r="C914" s="37"/>
      <c r="D914" s="37"/>
      <c r="E914" s="34"/>
      <c r="F914" s="37"/>
      <c r="G914" s="37"/>
      <c r="H914" s="37"/>
      <c r="J914" s="37"/>
      <c r="K914" s="114"/>
      <c r="L914" s="114"/>
      <c r="M914" s="37"/>
      <c r="N914" s="37"/>
      <c r="O914" s="114"/>
      <c r="P914" s="34"/>
      <c r="Q914" s="34"/>
      <c r="R914" s="34"/>
      <c r="S914" s="34"/>
      <c r="T914" s="34"/>
      <c r="U914" s="114"/>
      <c r="V914" s="114"/>
      <c r="W914" s="34"/>
    </row>
    <row r="915" ht="12.5" spans="1:23">
      <c r="A915" s="74"/>
      <c r="B915" s="37"/>
      <c r="C915" s="37"/>
      <c r="D915" s="37"/>
      <c r="E915" s="34"/>
      <c r="F915" s="37"/>
      <c r="G915" s="37"/>
      <c r="H915" s="37"/>
      <c r="J915" s="37"/>
      <c r="K915" s="114"/>
      <c r="L915" s="114"/>
      <c r="M915" s="37"/>
      <c r="N915" s="37"/>
      <c r="O915" s="114"/>
      <c r="P915" s="34"/>
      <c r="Q915" s="34"/>
      <c r="R915" s="34"/>
      <c r="S915" s="34"/>
      <c r="T915" s="34"/>
      <c r="U915" s="114"/>
      <c r="V915" s="114"/>
      <c r="W915" s="34"/>
    </row>
    <row r="916" ht="12.5" spans="1:23">
      <c r="A916" s="74"/>
      <c r="B916" s="37"/>
      <c r="C916" s="37"/>
      <c r="D916" s="37"/>
      <c r="E916" s="34"/>
      <c r="F916" s="37"/>
      <c r="G916" s="37"/>
      <c r="H916" s="37"/>
      <c r="J916" s="37"/>
      <c r="K916" s="114"/>
      <c r="L916" s="114"/>
      <c r="M916" s="37"/>
      <c r="N916" s="37"/>
      <c r="O916" s="114"/>
      <c r="P916" s="34"/>
      <c r="Q916" s="34"/>
      <c r="R916" s="34"/>
      <c r="S916" s="34"/>
      <c r="T916" s="34"/>
      <c r="U916" s="114"/>
      <c r="V916" s="114"/>
      <c r="W916" s="34"/>
    </row>
    <row r="917" ht="12.5" spans="1:23">
      <c r="A917" s="74"/>
      <c r="B917" s="37"/>
      <c r="C917" s="37"/>
      <c r="D917" s="37"/>
      <c r="E917" s="34"/>
      <c r="F917" s="37"/>
      <c r="G917" s="37"/>
      <c r="H917" s="37"/>
      <c r="J917" s="37"/>
      <c r="K917" s="114"/>
      <c r="L917" s="114"/>
      <c r="M917" s="37"/>
      <c r="N917" s="37"/>
      <c r="O917" s="114"/>
      <c r="P917" s="34"/>
      <c r="Q917" s="34"/>
      <c r="R917" s="34"/>
      <c r="S917" s="34"/>
      <c r="T917" s="34"/>
      <c r="U917" s="114"/>
      <c r="V917" s="114"/>
      <c r="W917" s="34"/>
    </row>
    <row r="918" ht="12.5" spans="1:23">
      <c r="A918" s="74"/>
      <c r="B918" s="37"/>
      <c r="C918" s="37"/>
      <c r="D918" s="37"/>
      <c r="E918" s="34"/>
      <c r="F918" s="37"/>
      <c r="G918" s="37"/>
      <c r="H918" s="37"/>
      <c r="J918" s="37"/>
      <c r="K918" s="114"/>
      <c r="L918" s="114"/>
      <c r="M918" s="37"/>
      <c r="N918" s="37"/>
      <c r="O918" s="114"/>
      <c r="P918" s="34"/>
      <c r="Q918" s="34"/>
      <c r="R918" s="34"/>
      <c r="S918" s="34"/>
      <c r="T918" s="34"/>
      <c r="U918" s="114"/>
      <c r="V918" s="114"/>
      <c r="W918" s="34"/>
    </row>
    <row r="919" ht="12.5" spans="1:23">
      <c r="A919" s="74"/>
      <c r="B919" s="37"/>
      <c r="C919" s="37"/>
      <c r="D919" s="37"/>
      <c r="E919" s="34"/>
      <c r="F919" s="37"/>
      <c r="G919" s="37"/>
      <c r="H919" s="37"/>
      <c r="J919" s="37"/>
      <c r="K919" s="114"/>
      <c r="L919" s="114"/>
      <c r="M919" s="37"/>
      <c r="N919" s="37"/>
      <c r="O919" s="114"/>
      <c r="P919" s="34"/>
      <c r="Q919" s="34"/>
      <c r="R919" s="34"/>
      <c r="S919" s="34"/>
      <c r="T919" s="34"/>
      <c r="U919" s="114"/>
      <c r="V919" s="114"/>
      <c r="W919" s="34"/>
    </row>
    <row r="920" ht="12.5" spans="1:23">
      <c r="A920" s="74"/>
      <c r="B920" s="37"/>
      <c r="C920" s="37"/>
      <c r="D920" s="37"/>
      <c r="E920" s="34"/>
      <c r="F920" s="37"/>
      <c r="G920" s="37"/>
      <c r="H920" s="37"/>
      <c r="J920" s="37"/>
      <c r="K920" s="114"/>
      <c r="L920" s="114"/>
      <c r="M920" s="37"/>
      <c r="N920" s="37"/>
      <c r="O920" s="114"/>
      <c r="P920" s="34"/>
      <c r="Q920" s="34"/>
      <c r="R920" s="34"/>
      <c r="S920" s="34"/>
      <c r="T920" s="34"/>
      <c r="U920" s="114"/>
      <c r="V920" s="114"/>
      <c r="W920" s="34"/>
    </row>
    <row r="921" ht="12.5" spans="1:23">
      <c r="A921" s="74"/>
      <c r="B921" s="37"/>
      <c r="C921" s="37"/>
      <c r="D921" s="37"/>
      <c r="E921" s="34"/>
      <c r="F921" s="37"/>
      <c r="G921" s="37"/>
      <c r="H921" s="37"/>
      <c r="J921" s="37"/>
      <c r="K921" s="114"/>
      <c r="L921" s="114"/>
      <c r="M921" s="37"/>
      <c r="N921" s="37"/>
      <c r="O921" s="114"/>
      <c r="P921" s="34"/>
      <c r="Q921" s="34"/>
      <c r="R921" s="34"/>
      <c r="S921" s="34"/>
      <c r="T921" s="34"/>
      <c r="U921" s="114"/>
      <c r="V921" s="114"/>
      <c r="W921" s="34"/>
    </row>
    <row r="922" ht="12.5" spans="1:23">
      <c r="A922" s="74"/>
      <c r="B922" s="37"/>
      <c r="C922" s="37"/>
      <c r="D922" s="37"/>
      <c r="E922" s="34"/>
      <c r="F922" s="37"/>
      <c r="G922" s="37"/>
      <c r="H922" s="37"/>
      <c r="J922" s="37"/>
      <c r="K922" s="114"/>
      <c r="L922" s="114"/>
      <c r="M922" s="37"/>
      <c r="N922" s="37"/>
      <c r="O922" s="114"/>
      <c r="P922" s="34"/>
      <c r="Q922" s="34"/>
      <c r="R922" s="34"/>
      <c r="S922" s="34"/>
      <c r="T922" s="34"/>
      <c r="U922" s="114"/>
      <c r="V922" s="114"/>
      <c r="W922" s="34"/>
    </row>
    <row r="923" ht="12.5" spans="1:23">
      <c r="A923" s="74"/>
      <c r="B923" s="37"/>
      <c r="C923" s="37"/>
      <c r="D923" s="37"/>
      <c r="E923" s="34"/>
      <c r="F923" s="37"/>
      <c r="G923" s="37"/>
      <c r="H923" s="37"/>
      <c r="J923" s="37"/>
      <c r="K923" s="114"/>
      <c r="L923" s="114"/>
      <c r="M923" s="37"/>
      <c r="N923" s="37"/>
      <c r="O923" s="114"/>
      <c r="P923" s="34"/>
      <c r="Q923" s="34"/>
      <c r="R923" s="34"/>
      <c r="S923" s="34"/>
      <c r="T923" s="34"/>
      <c r="U923" s="114"/>
      <c r="V923" s="114"/>
      <c r="W923" s="34"/>
    </row>
    <row r="924" ht="12.5" spans="1:23">
      <c r="A924" s="74"/>
      <c r="B924" s="37"/>
      <c r="C924" s="37"/>
      <c r="D924" s="37"/>
      <c r="E924" s="34"/>
      <c r="F924" s="37"/>
      <c r="G924" s="37"/>
      <c r="H924" s="37"/>
      <c r="J924" s="37"/>
      <c r="K924" s="114"/>
      <c r="L924" s="114"/>
      <c r="M924" s="37"/>
      <c r="N924" s="37"/>
      <c r="O924" s="114"/>
      <c r="P924" s="34"/>
      <c r="Q924" s="34"/>
      <c r="R924" s="34"/>
      <c r="S924" s="34"/>
      <c r="T924" s="34"/>
      <c r="U924" s="114"/>
      <c r="V924" s="114"/>
      <c r="W924" s="34"/>
    </row>
    <row r="925" ht="12.5" spans="1:23">
      <c r="A925" s="74"/>
      <c r="B925" s="37"/>
      <c r="C925" s="37"/>
      <c r="D925" s="37"/>
      <c r="E925" s="34"/>
      <c r="F925" s="37"/>
      <c r="G925" s="37"/>
      <c r="H925" s="37"/>
      <c r="J925" s="37"/>
      <c r="K925" s="114"/>
      <c r="L925" s="114"/>
      <c r="M925" s="37"/>
      <c r="N925" s="37"/>
      <c r="O925" s="114"/>
      <c r="P925" s="34"/>
      <c r="Q925" s="34"/>
      <c r="R925" s="34"/>
      <c r="S925" s="34"/>
      <c r="T925" s="34"/>
      <c r="U925" s="114"/>
      <c r="V925" s="114"/>
      <c r="W925" s="34"/>
    </row>
    <row r="926" ht="12.5" spans="1:23">
      <c r="A926" s="74"/>
      <c r="B926" s="37"/>
      <c r="C926" s="37"/>
      <c r="D926" s="37"/>
      <c r="E926" s="34"/>
      <c r="F926" s="37"/>
      <c r="G926" s="37"/>
      <c r="H926" s="37"/>
      <c r="J926" s="37"/>
      <c r="K926" s="114"/>
      <c r="L926" s="114"/>
      <c r="M926" s="37"/>
      <c r="N926" s="37"/>
      <c r="O926" s="114"/>
      <c r="P926" s="34"/>
      <c r="Q926" s="34"/>
      <c r="R926" s="34"/>
      <c r="S926" s="34"/>
      <c r="T926" s="34"/>
      <c r="U926" s="114"/>
      <c r="V926" s="114"/>
      <c r="W926" s="34"/>
    </row>
    <row r="927" ht="12.5" spans="1:23">
      <c r="A927" s="74"/>
      <c r="B927" s="37"/>
      <c r="C927" s="37"/>
      <c r="D927" s="37"/>
      <c r="E927" s="34"/>
      <c r="F927" s="37"/>
      <c r="G927" s="37"/>
      <c r="H927" s="37"/>
      <c r="J927" s="37"/>
      <c r="K927" s="114"/>
      <c r="L927" s="114"/>
      <c r="M927" s="37"/>
      <c r="N927" s="37"/>
      <c r="O927" s="114"/>
      <c r="P927" s="34"/>
      <c r="Q927" s="34"/>
      <c r="R927" s="34"/>
      <c r="S927" s="34"/>
      <c r="T927" s="34"/>
      <c r="U927" s="114"/>
      <c r="V927" s="114"/>
      <c r="W927" s="34"/>
    </row>
    <row r="928" ht="12.5" spans="1:23">
      <c r="A928" s="74"/>
      <c r="B928" s="37"/>
      <c r="C928" s="37"/>
      <c r="D928" s="37"/>
      <c r="E928" s="34"/>
      <c r="F928" s="37"/>
      <c r="G928" s="37"/>
      <c r="H928" s="37"/>
      <c r="J928" s="37"/>
      <c r="K928" s="114"/>
      <c r="L928" s="114"/>
      <c r="M928" s="37"/>
      <c r="N928" s="37"/>
      <c r="O928" s="114"/>
      <c r="P928" s="34"/>
      <c r="Q928" s="34"/>
      <c r="R928" s="34"/>
      <c r="S928" s="34"/>
      <c r="T928" s="34"/>
      <c r="U928" s="114"/>
      <c r="V928" s="114"/>
      <c r="W928" s="34"/>
    </row>
    <row r="929" ht="12.5" spans="1:23">
      <c r="A929" s="74"/>
      <c r="B929" s="37"/>
      <c r="C929" s="37"/>
      <c r="D929" s="37"/>
      <c r="E929" s="34"/>
      <c r="F929" s="37"/>
      <c r="G929" s="37"/>
      <c r="H929" s="37"/>
      <c r="J929" s="37"/>
      <c r="K929" s="114"/>
      <c r="L929" s="114"/>
      <c r="M929" s="37"/>
      <c r="N929" s="37"/>
      <c r="O929" s="114"/>
      <c r="P929" s="34"/>
      <c r="Q929" s="34"/>
      <c r="R929" s="34"/>
      <c r="S929" s="34"/>
      <c r="T929" s="34"/>
      <c r="U929" s="114"/>
      <c r="V929" s="114"/>
      <c r="W929" s="34"/>
    </row>
    <row r="930" ht="12.5" spans="1:23">
      <c r="A930" s="74"/>
      <c r="B930" s="37"/>
      <c r="C930" s="37"/>
      <c r="D930" s="37"/>
      <c r="E930" s="34"/>
      <c r="F930" s="37"/>
      <c r="G930" s="37"/>
      <c r="H930" s="37"/>
      <c r="J930" s="37"/>
      <c r="K930" s="114"/>
      <c r="L930" s="114"/>
      <c r="M930" s="37"/>
      <c r="N930" s="37"/>
      <c r="O930" s="114"/>
      <c r="P930" s="34"/>
      <c r="Q930" s="34"/>
      <c r="R930" s="34"/>
      <c r="S930" s="34"/>
      <c r="T930" s="34"/>
      <c r="U930" s="114"/>
      <c r="V930" s="114"/>
      <c r="W930" s="34"/>
    </row>
    <row r="931" ht="12.5" spans="1:23">
      <c r="A931" s="74"/>
      <c r="B931" s="37"/>
      <c r="C931" s="37"/>
      <c r="D931" s="37"/>
      <c r="E931" s="34"/>
      <c r="F931" s="37"/>
      <c r="G931" s="37"/>
      <c r="H931" s="37"/>
      <c r="J931" s="37"/>
      <c r="K931" s="114"/>
      <c r="L931" s="114"/>
      <c r="M931" s="37"/>
      <c r="N931" s="37"/>
      <c r="O931" s="114"/>
      <c r="P931" s="34"/>
      <c r="Q931" s="34"/>
      <c r="R931" s="34"/>
      <c r="S931" s="34"/>
      <c r="T931" s="34"/>
      <c r="U931" s="114"/>
      <c r="V931" s="114"/>
      <c r="W931" s="34"/>
    </row>
    <row r="932" ht="12.5" spans="1:23">
      <c r="A932" s="74"/>
      <c r="B932" s="37"/>
      <c r="C932" s="37"/>
      <c r="D932" s="37"/>
      <c r="E932" s="34"/>
      <c r="F932" s="37"/>
      <c r="G932" s="37"/>
      <c r="H932" s="37"/>
      <c r="J932" s="37"/>
      <c r="K932" s="114"/>
      <c r="L932" s="114"/>
      <c r="M932" s="37"/>
      <c r="N932" s="37"/>
      <c r="O932" s="114"/>
      <c r="P932" s="34"/>
      <c r="Q932" s="34"/>
      <c r="R932" s="34"/>
      <c r="S932" s="34"/>
      <c r="T932" s="34"/>
      <c r="U932" s="114"/>
      <c r="V932" s="114"/>
      <c r="W932" s="34"/>
    </row>
    <row r="933" ht="12.5" spans="1:23">
      <c r="A933" s="74"/>
      <c r="B933" s="37"/>
      <c r="C933" s="37"/>
      <c r="D933" s="37"/>
      <c r="E933" s="34"/>
      <c r="F933" s="37"/>
      <c r="G933" s="37"/>
      <c r="H933" s="37"/>
      <c r="J933" s="37"/>
      <c r="K933" s="114"/>
      <c r="L933" s="114"/>
      <c r="M933" s="37"/>
      <c r="N933" s="37"/>
      <c r="O933" s="114"/>
      <c r="P933" s="34"/>
      <c r="Q933" s="34"/>
      <c r="R933" s="34"/>
      <c r="S933" s="34"/>
      <c r="T933" s="34"/>
      <c r="U933" s="114"/>
      <c r="V933" s="114"/>
      <c r="W933" s="34"/>
    </row>
    <row r="934" ht="12.5" spans="1:23">
      <c r="A934" s="74"/>
      <c r="B934" s="37"/>
      <c r="C934" s="37"/>
      <c r="D934" s="37"/>
      <c r="E934" s="34"/>
      <c r="F934" s="37"/>
      <c r="G934" s="37"/>
      <c r="H934" s="37"/>
      <c r="J934" s="37"/>
      <c r="K934" s="114"/>
      <c r="L934" s="114"/>
      <c r="M934" s="37"/>
      <c r="N934" s="37"/>
      <c r="O934" s="114"/>
      <c r="P934" s="34"/>
      <c r="Q934" s="34"/>
      <c r="R934" s="34"/>
      <c r="S934" s="34"/>
      <c r="T934" s="34"/>
      <c r="U934" s="114"/>
      <c r="V934" s="114"/>
      <c r="W934" s="34"/>
    </row>
    <row r="935" ht="12.5" spans="1:23">
      <c r="A935" s="74"/>
      <c r="B935" s="37"/>
      <c r="C935" s="37"/>
      <c r="D935" s="37"/>
      <c r="E935" s="34"/>
      <c r="F935" s="37"/>
      <c r="G935" s="37"/>
      <c r="H935" s="37"/>
      <c r="J935" s="37"/>
      <c r="K935" s="114"/>
      <c r="L935" s="114"/>
      <c r="M935" s="37"/>
      <c r="N935" s="37"/>
      <c r="O935" s="114"/>
      <c r="P935" s="34"/>
      <c r="Q935" s="34"/>
      <c r="R935" s="34"/>
      <c r="S935" s="34"/>
      <c r="T935" s="34"/>
      <c r="U935" s="114"/>
      <c r="V935" s="114"/>
      <c r="W935" s="34"/>
    </row>
    <row r="936" ht="12.5" spans="1:23">
      <c r="A936" s="74"/>
      <c r="B936" s="37"/>
      <c r="C936" s="37"/>
      <c r="D936" s="37"/>
      <c r="E936" s="34"/>
      <c r="F936" s="37"/>
      <c r="G936" s="37"/>
      <c r="H936" s="37"/>
      <c r="J936" s="37"/>
      <c r="K936" s="114"/>
      <c r="L936" s="114"/>
      <c r="M936" s="37"/>
      <c r="N936" s="37"/>
      <c r="O936" s="114"/>
      <c r="P936" s="34"/>
      <c r="Q936" s="34"/>
      <c r="R936" s="34"/>
      <c r="S936" s="34"/>
      <c r="T936" s="34"/>
      <c r="U936" s="114"/>
      <c r="V936" s="114"/>
      <c r="W936" s="34"/>
    </row>
    <row r="937" ht="12.5" spans="1:23">
      <c r="A937" s="74"/>
      <c r="B937" s="37"/>
      <c r="C937" s="37"/>
      <c r="D937" s="37"/>
      <c r="E937" s="34"/>
      <c r="F937" s="37"/>
      <c r="G937" s="37"/>
      <c r="H937" s="37"/>
      <c r="J937" s="37"/>
      <c r="K937" s="114"/>
      <c r="L937" s="114"/>
      <c r="M937" s="37"/>
      <c r="N937" s="37"/>
      <c r="O937" s="114"/>
      <c r="P937" s="34"/>
      <c r="Q937" s="34"/>
      <c r="R937" s="34"/>
      <c r="S937" s="34"/>
      <c r="T937" s="34"/>
      <c r="U937" s="114"/>
      <c r="V937" s="114"/>
      <c r="W937" s="34"/>
    </row>
    <row r="938" ht="12.5" spans="1:23">
      <c r="A938" s="74"/>
      <c r="B938" s="37"/>
      <c r="C938" s="37"/>
      <c r="D938" s="37"/>
      <c r="E938" s="34"/>
      <c r="F938" s="37"/>
      <c r="G938" s="37"/>
      <c r="H938" s="37"/>
      <c r="J938" s="37"/>
      <c r="K938" s="114"/>
      <c r="L938" s="114"/>
      <c r="M938" s="37"/>
      <c r="N938" s="37"/>
      <c r="O938" s="114"/>
      <c r="P938" s="34"/>
      <c r="Q938" s="34"/>
      <c r="R938" s="34"/>
      <c r="S938" s="34"/>
      <c r="T938" s="34"/>
      <c r="U938" s="114"/>
      <c r="V938" s="114"/>
      <c r="W938" s="34"/>
    </row>
    <row r="939" ht="12.5" spans="1:23">
      <c r="A939" s="74"/>
      <c r="B939" s="37"/>
      <c r="C939" s="37"/>
      <c r="D939" s="37"/>
      <c r="E939" s="34"/>
      <c r="F939" s="37"/>
      <c r="G939" s="37"/>
      <c r="H939" s="37"/>
      <c r="J939" s="37"/>
      <c r="K939" s="114"/>
      <c r="L939" s="114"/>
      <c r="M939" s="37"/>
      <c r="N939" s="37"/>
      <c r="O939" s="114"/>
      <c r="P939" s="34"/>
      <c r="Q939" s="34"/>
      <c r="R939" s="34"/>
      <c r="S939" s="34"/>
      <c r="T939" s="34"/>
      <c r="U939" s="114"/>
      <c r="V939" s="114"/>
      <c r="W939" s="34"/>
    </row>
    <row r="940" ht="12.5" spans="1:23">
      <c r="A940" s="74"/>
      <c r="B940" s="37"/>
      <c r="C940" s="37"/>
      <c r="D940" s="37"/>
      <c r="E940" s="34"/>
      <c r="F940" s="37"/>
      <c r="G940" s="37"/>
      <c r="H940" s="37"/>
      <c r="J940" s="37"/>
      <c r="K940" s="114"/>
      <c r="L940" s="114"/>
      <c r="M940" s="37"/>
      <c r="N940" s="37"/>
      <c r="O940" s="114"/>
      <c r="P940" s="34"/>
      <c r="Q940" s="34"/>
      <c r="R940" s="34"/>
      <c r="S940" s="34"/>
      <c r="T940" s="34"/>
      <c r="U940" s="114"/>
      <c r="V940" s="114"/>
      <c r="W940" s="34"/>
    </row>
    <row r="941" ht="12.5" spans="1:23">
      <c r="A941" s="74"/>
      <c r="B941" s="37"/>
      <c r="C941" s="37"/>
      <c r="D941" s="37"/>
      <c r="E941" s="34"/>
      <c r="F941" s="37"/>
      <c r="G941" s="37"/>
      <c r="H941" s="37"/>
      <c r="J941" s="37"/>
      <c r="K941" s="114"/>
      <c r="L941" s="114"/>
      <c r="M941" s="37"/>
      <c r="N941" s="37"/>
      <c r="O941" s="114"/>
      <c r="P941" s="34"/>
      <c r="Q941" s="34"/>
      <c r="R941" s="34"/>
      <c r="S941" s="34"/>
      <c r="T941" s="34"/>
      <c r="U941" s="114"/>
      <c r="V941" s="114"/>
      <c r="W941" s="34"/>
    </row>
    <row r="942" ht="12.5" spans="1:23">
      <c r="A942" s="74"/>
      <c r="B942" s="37"/>
      <c r="C942" s="37"/>
      <c r="D942" s="37"/>
      <c r="E942" s="34"/>
      <c r="F942" s="37"/>
      <c r="G942" s="37"/>
      <c r="H942" s="37"/>
      <c r="J942" s="37"/>
      <c r="K942" s="114"/>
      <c r="L942" s="114"/>
      <c r="M942" s="37"/>
      <c r="N942" s="37"/>
      <c r="O942" s="114"/>
      <c r="P942" s="34"/>
      <c r="Q942" s="34"/>
      <c r="R942" s="34"/>
      <c r="S942" s="34"/>
      <c r="T942" s="34"/>
      <c r="U942" s="114"/>
      <c r="V942" s="114"/>
      <c r="W942" s="34"/>
    </row>
    <row r="943" ht="12.5" spans="1:23">
      <c r="A943" s="74"/>
      <c r="B943" s="37"/>
      <c r="C943" s="37"/>
      <c r="D943" s="37"/>
      <c r="E943" s="34"/>
      <c r="F943" s="37"/>
      <c r="G943" s="37"/>
      <c r="H943" s="37"/>
      <c r="J943" s="37"/>
      <c r="K943" s="114"/>
      <c r="L943" s="114"/>
      <c r="M943" s="37"/>
      <c r="N943" s="37"/>
      <c r="O943" s="114"/>
      <c r="P943" s="34"/>
      <c r="Q943" s="34"/>
      <c r="R943" s="34"/>
      <c r="S943" s="34"/>
      <c r="T943" s="34"/>
      <c r="U943" s="114"/>
      <c r="V943" s="114"/>
      <c r="W943" s="34"/>
    </row>
    <row r="944" ht="12.5" spans="1:23">
      <c r="A944" s="74"/>
      <c r="B944" s="37"/>
      <c r="C944" s="37"/>
      <c r="D944" s="37"/>
      <c r="E944" s="34"/>
      <c r="F944" s="37"/>
      <c r="G944" s="37"/>
      <c r="H944" s="37"/>
      <c r="J944" s="37"/>
      <c r="K944" s="114"/>
      <c r="L944" s="114"/>
      <c r="M944" s="37"/>
      <c r="N944" s="37"/>
      <c r="O944" s="114"/>
      <c r="P944" s="34"/>
      <c r="Q944" s="34"/>
      <c r="R944" s="34"/>
      <c r="S944" s="34"/>
      <c r="T944" s="34"/>
      <c r="U944" s="114"/>
      <c r="V944" s="114"/>
      <c r="W944" s="34"/>
    </row>
    <row r="945" ht="12.5" spans="1:23">
      <c r="A945" s="74"/>
      <c r="B945" s="37"/>
      <c r="C945" s="37"/>
      <c r="D945" s="37"/>
      <c r="E945" s="34"/>
      <c r="F945" s="37"/>
      <c r="G945" s="37"/>
      <c r="H945" s="37"/>
      <c r="J945" s="37"/>
      <c r="K945" s="114"/>
      <c r="L945" s="114"/>
      <c r="M945" s="37"/>
      <c r="N945" s="37"/>
      <c r="O945" s="114"/>
      <c r="P945" s="34"/>
      <c r="Q945" s="34"/>
      <c r="R945" s="34"/>
      <c r="S945" s="34"/>
      <c r="T945" s="34"/>
      <c r="U945" s="114"/>
      <c r="V945" s="114"/>
      <c r="W945" s="34"/>
    </row>
    <row r="946" ht="12.5" spans="1:23">
      <c r="A946" s="74"/>
      <c r="B946" s="37"/>
      <c r="C946" s="37"/>
      <c r="D946" s="37"/>
      <c r="E946" s="34"/>
      <c r="F946" s="37"/>
      <c r="G946" s="37"/>
      <c r="H946" s="37"/>
      <c r="J946" s="37"/>
      <c r="K946" s="114"/>
      <c r="L946" s="114"/>
      <c r="M946" s="37"/>
      <c r="N946" s="37"/>
      <c r="O946" s="114"/>
      <c r="P946" s="34"/>
      <c r="Q946" s="34"/>
      <c r="R946" s="34"/>
      <c r="S946" s="34"/>
      <c r="T946" s="34"/>
      <c r="U946" s="114"/>
      <c r="V946" s="114"/>
      <c r="W946" s="34"/>
    </row>
    <row r="947" ht="12.5" spans="1:23">
      <c r="A947" s="74"/>
      <c r="B947" s="37"/>
      <c r="C947" s="37"/>
      <c r="D947" s="37"/>
      <c r="E947" s="34"/>
      <c r="F947" s="37"/>
      <c r="G947" s="37"/>
      <c r="H947" s="37"/>
      <c r="J947" s="37"/>
      <c r="K947" s="114"/>
      <c r="L947" s="114"/>
      <c r="M947" s="37"/>
      <c r="N947" s="37"/>
      <c r="O947" s="114"/>
      <c r="P947" s="34"/>
      <c r="Q947" s="34"/>
      <c r="R947" s="34"/>
      <c r="S947" s="34"/>
      <c r="T947" s="34"/>
      <c r="U947" s="114"/>
      <c r="V947" s="114"/>
      <c r="W947" s="34"/>
    </row>
    <row r="948" ht="12.5" spans="1:23">
      <c r="A948" s="74"/>
      <c r="B948" s="37"/>
      <c r="C948" s="37"/>
      <c r="D948" s="37"/>
      <c r="E948" s="34"/>
      <c r="F948" s="37"/>
      <c r="G948" s="37"/>
      <c r="H948" s="37"/>
      <c r="J948" s="37"/>
      <c r="K948" s="114"/>
      <c r="L948" s="114"/>
      <c r="M948" s="37"/>
      <c r="N948" s="37"/>
      <c r="O948" s="114"/>
      <c r="P948" s="34"/>
      <c r="Q948" s="34"/>
      <c r="R948" s="34"/>
      <c r="S948" s="34"/>
      <c r="T948" s="34"/>
      <c r="U948" s="114"/>
      <c r="V948" s="114"/>
      <c r="W948" s="34"/>
    </row>
    <row r="949" ht="12.5" spans="1:23">
      <c r="A949" s="74"/>
      <c r="B949" s="37"/>
      <c r="C949" s="37"/>
      <c r="D949" s="37"/>
      <c r="E949" s="34"/>
      <c r="F949" s="37"/>
      <c r="G949" s="37"/>
      <c r="H949" s="37"/>
      <c r="J949" s="37"/>
      <c r="K949" s="114"/>
      <c r="L949" s="114"/>
      <c r="M949" s="37"/>
      <c r="N949" s="37"/>
      <c r="O949" s="114"/>
      <c r="P949" s="34"/>
      <c r="Q949" s="34"/>
      <c r="R949" s="34"/>
      <c r="S949" s="34"/>
      <c r="T949" s="34"/>
      <c r="U949" s="114"/>
      <c r="V949" s="114"/>
      <c r="W949" s="34"/>
    </row>
    <row r="950" ht="12.5" spans="1:23">
      <c r="A950" s="74"/>
      <c r="B950" s="37"/>
      <c r="C950" s="37"/>
      <c r="D950" s="37"/>
      <c r="E950" s="34"/>
      <c r="F950" s="37"/>
      <c r="G950" s="37"/>
      <c r="H950" s="37"/>
      <c r="J950" s="37"/>
      <c r="K950" s="114"/>
      <c r="L950" s="114"/>
      <c r="M950" s="37"/>
      <c r="N950" s="37"/>
      <c r="O950" s="114"/>
      <c r="P950" s="34"/>
      <c r="Q950" s="34"/>
      <c r="R950" s="34"/>
      <c r="S950" s="34"/>
      <c r="T950" s="34"/>
      <c r="U950" s="114"/>
      <c r="V950" s="114"/>
      <c r="W950" s="34"/>
    </row>
    <row r="951" ht="12.5" spans="1:23">
      <c r="A951" s="74"/>
      <c r="B951" s="37"/>
      <c r="C951" s="37"/>
      <c r="D951" s="37"/>
      <c r="E951" s="34"/>
      <c r="F951" s="37"/>
      <c r="G951" s="37"/>
      <c r="H951" s="37"/>
      <c r="J951" s="37"/>
      <c r="K951" s="114"/>
      <c r="L951" s="114"/>
      <c r="M951" s="37"/>
      <c r="N951" s="37"/>
      <c r="O951" s="114"/>
      <c r="P951" s="34"/>
      <c r="Q951" s="34"/>
      <c r="R951" s="34"/>
      <c r="S951" s="34"/>
      <c r="T951" s="34"/>
      <c r="U951" s="114"/>
      <c r="V951" s="114"/>
      <c r="W951" s="34"/>
    </row>
    <row r="952" ht="12.5" spans="1:23">
      <c r="A952" s="74"/>
      <c r="B952" s="37"/>
      <c r="C952" s="37"/>
      <c r="D952" s="37"/>
      <c r="E952" s="34"/>
      <c r="F952" s="37"/>
      <c r="G952" s="37"/>
      <c r="H952" s="37"/>
      <c r="J952" s="37"/>
      <c r="K952" s="114"/>
      <c r="L952" s="114"/>
      <c r="M952" s="37"/>
      <c r="N952" s="37"/>
      <c r="O952" s="114"/>
      <c r="P952" s="34"/>
      <c r="Q952" s="34"/>
      <c r="R952" s="34"/>
      <c r="S952" s="34"/>
      <c r="T952" s="34"/>
      <c r="U952" s="114"/>
      <c r="V952" s="114"/>
      <c r="W952" s="34"/>
    </row>
    <row r="953" ht="12.5" spans="1:23">
      <c r="A953" s="74"/>
      <c r="B953" s="37"/>
      <c r="C953" s="37"/>
      <c r="D953" s="37"/>
      <c r="E953" s="34"/>
      <c r="F953" s="37"/>
      <c r="G953" s="37"/>
      <c r="H953" s="37"/>
      <c r="J953" s="37"/>
      <c r="K953" s="114"/>
      <c r="L953" s="114"/>
      <c r="M953" s="37"/>
      <c r="N953" s="37"/>
      <c r="O953" s="114"/>
      <c r="P953" s="34"/>
      <c r="Q953" s="34"/>
      <c r="R953" s="34"/>
      <c r="S953" s="34"/>
      <c r="T953" s="34"/>
      <c r="U953" s="114"/>
      <c r="V953" s="114"/>
      <c r="W953" s="34"/>
    </row>
    <row r="954" ht="12.5" spans="1:23">
      <c r="A954" s="74"/>
      <c r="B954" s="37"/>
      <c r="C954" s="37"/>
      <c r="D954" s="37"/>
      <c r="E954" s="34"/>
      <c r="F954" s="37"/>
      <c r="G954" s="37"/>
      <c r="H954" s="37"/>
      <c r="J954" s="37"/>
      <c r="K954" s="114"/>
      <c r="L954" s="114"/>
      <c r="M954" s="37"/>
      <c r="N954" s="37"/>
      <c r="O954" s="114"/>
      <c r="P954" s="34"/>
      <c r="Q954" s="34"/>
      <c r="R954" s="34"/>
      <c r="S954" s="34"/>
      <c r="T954" s="34"/>
      <c r="U954" s="114"/>
      <c r="V954" s="114"/>
      <c r="W954" s="34"/>
    </row>
    <row r="955" ht="12.5" spans="1:23">
      <c r="A955" s="74"/>
      <c r="B955" s="37"/>
      <c r="C955" s="37"/>
      <c r="D955" s="37"/>
      <c r="E955" s="34"/>
      <c r="F955" s="37"/>
      <c r="G955" s="37"/>
      <c r="H955" s="37"/>
      <c r="J955" s="37"/>
      <c r="K955" s="114"/>
      <c r="L955" s="114"/>
      <c r="M955" s="37"/>
      <c r="N955" s="37"/>
      <c r="O955" s="114"/>
      <c r="P955" s="34"/>
      <c r="Q955" s="34"/>
      <c r="R955" s="34"/>
      <c r="S955" s="34"/>
      <c r="T955" s="34"/>
      <c r="U955" s="114"/>
      <c r="V955" s="114"/>
      <c r="W955" s="34"/>
    </row>
    <row r="956" ht="12.5" spans="1:23">
      <c r="A956" s="74"/>
      <c r="B956" s="37"/>
      <c r="C956" s="37"/>
      <c r="D956" s="37"/>
      <c r="E956" s="34"/>
      <c r="F956" s="37"/>
      <c r="G956" s="37"/>
      <c r="H956" s="37"/>
      <c r="J956" s="37"/>
      <c r="K956" s="114"/>
      <c r="L956" s="114"/>
      <c r="M956" s="37"/>
      <c r="N956" s="37"/>
      <c r="O956" s="114"/>
      <c r="P956" s="34"/>
      <c r="Q956" s="34"/>
      <c r="R956" s="34"/>
      <c r="S956" s="34"/>
      <c r="T956" s="34"/>
      <c r="U956" s="114"/>
      <c r="V956" s="114"/>
      <c r="W956" s="34"/>
    </row>
    <row r="957" ht="12.5" spans="1:23">
      <c r="A957" s="74"/>
      <c r="B957" s="37"/>
      <c r="C957" s="37"/>
      <c r="D957" s="37"/>
      <c r="E957" s="34"/>
      <c r="F957" s="37"/>
      <c r="G957" s="37"/>
      <c r="H957" s="37"/>
      <c r="J957" s="37"/>
      <c r="K957" s="114"/>
      <c r="L957" s="114"/>
      <c r="M957" s="37"/>
      <c r="N957" s="37"/>
      <c r="O957" s="114"/>
      <c r="P957" s="34"/>
      <c r="Q957" s="34"/>
      <c r="R957" s="34"/>
      <c r="S957" s="34"/>
      <c r="T957" s="34"/>
      <c r="U957" s="114"/>
      <c r="V957" s="114"/>
      <c r="W957" s="34"/>
    </row>
    <row r="958" ht="12.5" spans="1:23">
      <c r="A958" s="74"/>
      <c r="B958" s="37"/>
      <c r="C958" s="37"/>
      <c r="D958" s="37"/>
      <c r="E958" s="34"/>
      <c r="F958" s="37"/>
      <c r="G958" s="37"/>
      <c r="H958" s="37"/>
      <c r="J958" s="37"/>
      <c r="K958" s="114"/>
      <c r="L958" s="114"/>
      <c r="M958" s="37"/>
      <c r="N958" s="37"/>
      <c r="O958" s="114"/>
      <c r="P958" s="34"/>
      <c r="Q958" s="34"/>
      <c r="R958" s="34"/>
      <c r="S958" s="34"/>
      <c r="T958" s="34"/>
      <c r="U958" s="114"/>
      <c r="V958" s="114"/>
      <c r="W958" s="34"/>
    </row>
    <row r="959" ht="12.5" spans="1:23">
      <c r="A959" s="74"/>
      <c r="B959" s="37"/>
      <c r="C959" s="37"/>
      <c r="D959" s="37"/>
      <c r="E959" s="34"/>
      <c r="F959" s="37"/>
      <c r="G959" s="37"/>
      <c r="H959" s="37"/>
      <c r="J959" s="37"/>
      <c r="K959" s="114"/>
      <c r="L959" s="114"/>
      <c r="M959" s="37"/>
      <c r="N959" s="37"/>
      <c r="O959" s="114"/>
      <c r="P959" s="34"/>
      <c r="Q959" s="34"/>
      <c r="R959" s="34"/>
      <c r="S959" s="34"/>
      <c r="T959" s="34"/>
      <c r="U959" s="114"/>
      <c r="V959" s="114"/>
      <c r="W959" s="34"/>
    </row>
    <row r="960" ht="12.5" spans="1:23">
      <c r="A960" s="74"/>
      <c r="B960" s="37"/>
      <c r="C960" s="37"/>
      <c r="D960" s="37"/>
      <c r="E960" s="34"/>
      <c r="F960" s="37"/>
      <c r="G960" s="37"/>
      <c r="H960" s="37"/>
      <c r="J960" s="37"/>
      <c r="K960" s="114"/>
      <c r="L960" s="114"/>
      <c r="M960" s="37"/>
      <c r="N960" s="37"/>
      <c r="O960" s="114"/>
      <c r="P960" s="34"/>
      <c r="Q960" s="34"/>
      <c r="R960" s="34"/>
      <c r="S960" s="34"/>
      <c r="T960" s="34"/>
      <c r="U960" s="114"/>
      <c r="V960" s="114"/>
      <c r="W960" s="34"/>
    </row>
    <row r="961" ht="12.5" spans="1:23">
      <c r="A961" s="74"/>
      <c r="B961" s="37"/>
      <c r="C961" s="37"/>
      <c r="D961" s="37"/>
      <c r="E961" s="34"/>
      <c r="F961" s="37"/>
      <c r="G961" s="37"/>
      <c r="H961" s="37"/>
      <c r="J961" s="37"/>
      <c r="K961" s="114"/>
      <c r="L961" s="114"/>
      <c r="M961" s="37"/>
      <c r="N961" s="37"/>
      <c r="O961" s="114"/>
      <c r="P961" s="34"/>
      <c r="Q961" s="34"/>
      <c r="R961" s="34"/>
      <c r="S961" s="34"/>
      <c r="T961" s="34"/>
      <c r="U961" s="114"/>
      <c r="V961" s="114"/>
      <c r="W961" s="34"/>
    </row>
    <row r="962" ht="12.5" spans="1:23">
      <c r="A962" s="74"/>
      <c r="B962" s="37"/>
      <c r="C962" s="37"/>
      <c r="D962" s="37"/>
      <c r="E962" s="34"/>
      <c r="F962" s="37"/>
      <c r="G962" s="37"/>
      <c r="H962" s="37"/>
      <c r="J962" s="37"/>
      <c r="K962" s="114"/>
      <c r="L962" s="114"/>
      <c r="M962" s="37"/>
      <c r="N962" s="37"/>
      <c r="O962" s="114"/>
      <c r="P962" s="34"/>
      <c r="Q962" s="34"/>
      <c r="R962" s="34"/>
      <c r="S962" s="34"/>
      <c r="T962" s="34"/>
      <c r="U962" s="114"/>
      <c r="V962" s="114"/>
      <c r="W962" s="34"/>
    </row>
    <row r="963" ht="12.5" spans="1:23">
      <c r="A963" s="74"/>
      <c r="B963" s="37"/>
      <c r="C963" s="37"/>
      <c r="D963" s="37"/>
      <c r="E963" s="34"/>
      <c r="F963" s="37"/>
      <c r="G963" s="37"/>
      <c r="H963" s="37"/>
      <c r="J963" s="37"/>
      <c r="K963" s="114"/>
      <c r="L963" s="114"/>
      <c r="M963" s="37"/>
      <c r="N963" s="37"/>
      <c r="O963" s="114"/>
      <c r="P963" s="34"/>
      <c r="Q963" s="34"/>
      <c r="R963" s="34"/>
      <c r="S963" s="34"/>
      <c r="T963" s="34"/>
      <c r="U963" s="114"/>
      <c r="V963" s="114"/>
      <c r="W963" s="34"/>
    </row>
    <row r="964" ht="12.5" spans="1:23">
      <c r="A964" s="74"/>
      <c r="B964" s="37"/>
      <c r="C964" s="37"/>
      <c r="D964" s="37"/>
      <c r="E964" s="34"/>
      <c r="F964" s="37"/>
      <c r="G964" s="37"/>
      <c r="H964" s="37"/>
      <c r="J964" s="37"/>
      <c r="K964" s="114"/>
      <c r="L964" s="114"/>
      <c r="M964" s="37"/>
      <c r="N964" s="37"/>
      <c r="O964" s="114"/>
      <c r="P964" s="34"/>
      <c r="Q964" s="34"/>
      <c r="R964" s="34"/>
      <c r="S964" s="34"/>
      <c r="T964" s="34"/>
      <c r="U964" s="114"/>
      <c r="V964" s="114"/>
      <c r="W964" s="34"/>
    </row>
    <row r="965" ht="12.5" spans="1:23">
      <c r="A965" s="74"/>
      <c r="B965" s="37"/>
      <c r="C965" s="37"/>
      <c r="D965" s="37"/>
      <c r="E965" s="34"/>
      <c r="F965" s="37"/>
      <c r="G965" s="37"/>
      <c r="H965" s="37"/>
      <c r="J965" s="37"/>
      <c r="K965" s="114"/>
      <c r="L965" s="114"/>
      <c r="M965" s="37"/>
      <c r="N965" s="37"/>
      <c r="O965" s="114"/>
      <c r="P965" s="34"/>
      <c r="Q965" s="34"/>
      <c r="R965" s="34"/>
      <c r="S965" s="34"/>
      <c r="T965" s="34"/>
      <c r="U965" s="114"/>
      <c r="V965" s="114"/>
      <c r="W965" s="34"/>
    </row>
    <row r="966" ht="12.5" spans="1:23">
      <c r="A966" s="74"/>
      <c r="B966" s="37"/>
      <c r="C966" s="37"/>
      <c r="D966" s="37"/>
      <c r="E966" s="34"/>
      <c r="F966" s="37"/>
      <c r="G966" s="37"/>
      <c r="H966" s="37"/>
      <c r="J966" s="37"/>
      <c r="K966" s="114"/>
      <c r="L966" s="114"/>
      <c r="M966" s="37"/>
      <c r="N966" s="37"/>
      <c r="O966" s="114"/>
      <c r="P966" s="34"/>
      <c r="Q966" s="34"/>
      <c r="R966" s="34"/>
      <c r="S966" s="34"/>
      <c r="T966" s="34"/>
      <c r="U966" s="114"/>
      <c r="V966" s="114"/>
      <c r="W966" s="34"/>
    </row>
    <row r="967" ht="12.5" spans="1:23">
      <c r="A967" s="74"/>
      <c r="B967" s="37"/>
      <c r="C967" s="37"/>
      <c r="D967" s="37"/>
      <c r="E967" s="34"/>
      <c r="F967" s="37"/>
      <c r="G967" s="37"/>
      <c r="H967" s="37"/>
      <c r="J967" s="37"/>
      <c r="K967" s="114"/>
      <c r="L967" s="114"/>
      <c r="M967" s="37"/>
      <c r="N967" s="37"/>
      <c r="O967" s="114"/>
      <c r="P967" s="34"/>
      <c r="Q967" s="34"/>
      <c r="R967" s="34"/>
      <c r="S967" s="34"/>
      <c r="T967" s="34"/>
      <c r="U967" s="114"/>
      <c r="V967" s="114"/>
      <c r="W967" s="34"/>
    </row>
    <row r="968" ht="12.5" spans="1:23">
      <c r="A968" s="74"/>
      <c r="B968" s="37"/>
      <c r="C968" s="37"/>
      <c r="D968" s="37"/>
      <c r="E968" s="34"/>
      <c r="F968" s="37"/>
      <c r="G968" s="37"/>
      <c r="H968" s="37"/>
      <c r="J968" s="37"/>
      <c r="K968" s="114"/>
      <c r="L968" s="114"/>
      <c r="M968" s="37"/>
      <c r="N968" s="37"/>
      <c r="O968" s="114"/>
      <c r="P968" s="34"/>
      <c r="Q968" s="34"/>
      <c r="R968" s="34"/>
      <c r="S968" s="34"/>
      <c r="T968" s="34"/>
      <c r="U968" s="114"/>
      <c r="V968" s="114"/>
      <c r="W968" s="34"/>
    </row>
    <row r="969" ht="12.5" spans="1:23">
      <c r="A969" s="74"/>
      <c r="B969" s="37"/>
      <c r="C969" s="37"/>
      <c r="D969" s="37"/>
      <c r="E969" s="34"/>
      <c r="F969" s="37"/>
      <c r="G969" s="37"/>
      <c r="H969" s="37"/>
      <c r="J969" s="37"/>
      <c r="K969" s="114"/>
      <c r="L969" s="114"/>
      <c r="M969" s="37"/>
      <c r="N969" s="37"/>
      <c r="O969" s="114"/>
      <c r="P969" s="34"/>
      <c r="Q969" s="34"/>
      <c r="R969" s="34"/>
      <c r="S969" s="34"/>
      <c r="T969" s="34"/>
      <c r="U969" s="114"/>
      <c r="V969" s="114"/>
      <c r="W969" s="34"/>
    </row>
    <row r="970" ht="12.5" spans="1:23">
      <c r="A970" s="74"/>
      <c r="B970" s="37"/>
      <c r="C970" s="37"/>
      <c r="D970" s="37"/>
      <c r="E970" s="34"/>
      <c r="F970" s="37"/>
      <c r="G970" s="37"/>
      <c r="H970" s="37"/>
      <c r="J970" s="37"/>
      <c r="K970" s="114"/>
      <c r="L970" s="114"/>
      <c r="M970" s="37"/>
      <c r="N970" s="37"/>
      <c r="O970" s="114"/>
      <c r="P970" s="34"/>
      <c r="Q970" s="34"/>
      <c r="R970" s="34"/>
      <c r="S970" s="34"/>
      <c r="T970" s="34"/>
      <c r="U970" s="114"/>
      <c r="V970" s="114"/>
      <c r="W970" s="34"/>
    </row>
    <row r="971" ht="12.5" spans="1:23">
      <c r="A971" s="74"/>
      <c r="B971" s="37"/>
      <c r="C971" s="37"/>
      <c r="D971" s="37"/>
      <c r="E971" s="34"/>
      <c r="F971" s="37"/>
      <c r="G971" s="37"/>
      <c r="H971" s="37"/>
      <c r="J971" s="37"/>
      <c r="K971" s="114"/>
      <c r="L971" s="114"/>
      <c r="M971" s="37"/>
      <c r="N971" s="37"/>
      <c r="O971" s="114"/>
      <c r="P971" s="34"/>
      <c r="Q971" s="34"/>
      <c r="R971" s="34"/>
      <c r="S971" s="34"/>
      <c r="T971" s="34"/>
      <c r="U971" s="114"/>
      <c r="V971" s="114"/>
      <c r="W971" s="34"/>
    </row>
    <row r="972" ht="12.5" spans="1:23">
      <c r="A972" s="74"/>
      <c r="B972" s="37"/>
      <c r="C972" s="37"/>
      <c r="D972" s="37"/>
      <c r="E972" s="34"/>
      <c r="F972" s="37"/>
      <c r="G972" s="37"/>
      <c r="H972" s="37"/>
      <c r="J972" s="37"/>
      <c r="K972" s="114"/>
      <c r="L972" s="114"/>
      <c r="M972" s="37"/>
      <c r="N972" s="37"/>
      <c r="O972" s="114"/>
      <c r="P972" s="34"/>
      <c r="Q972" s="34"/>
      <c r="R972" s="34"/>
      <c r="S972" s="34"/>
      <c r="T972" s="34"/>
      <c r="U972" s="114"/>
      <c r="V972" s="114"/>
      <c r="W972" s="34"/>
    </row>
    <row r="973" ht="12.5" spans="1:23">
      <c r="A973" s="74"/>
      <c r="B973" s="37"/>
      <c r="C973" s="37"/>
      <c r="D973" s="37"/>
      <c r="E973" s="34"/>
      <c r="F973" s="37"/>
      <c r="G973" s="37"/>
      <c r="H973" s="37"/>
      <c r="J973" s="37"/>
      <c r="K973" s="114"/>
      <c r="L973" s="114"/>
      <c r="M973" s="37"/>
      <c r="N973" s="37"/>
      <c r="O973" s="114"/>
      <c r="P973" s="34"/>
      <c r="Q973" s="34"/>
      <c r="R973" s="34"/>
      <c r="S973" s="34"/>
      <c r="T973" s="34"/>
      <c r="U973" s="114"/>
      <c r="V973" s="114"/>
      <c r="W973" s="34"/>
    </row>
    <row r="974" ht="12.5" spans="1:23">
      <c r="A974" s="74"/>
      <c r="B974" s="37"/>
      <c r="C974" s="37"/>
      <c r="D974" s="37"/>
      <c r="E974" s="34"/>
      <c r="F974" s="37"/>
      <c r="G974" s="37"/>
      <c r="H974" s="37"/>
      <c r="J974" s="37"/>
      <c r="K974" s="114"/>
      <c r="L974" s="114"/>
      <c r="M974" s="37"/>
      <c r="N974" s="37"/>
      <c r="O974" s="114"/>
      <c r="P974" s="34"/>
      <c r="Q974" s="34"/>
      <c r="R974" s="34"/>
      <c r="S974" s="34"/>
      <c r="T974" s="34"/>
      <c r="U974" s="114"/>
      <c r="V974" s="114"/>
      <c r="W974" s="34"/>
    </row>
    <row r="975" ht="12.5" spans="1:23">
      <c r="A975" s="74"/>
      <c r="B975" s="37"/>
      <c r="C975" s="37"/>
      <c r="D975" s="37"/>
      <c r="E975" s="34"/>
      <c r="F975" s="37"/>
      <c r="G975" s="37"/>
      <c r="H975" s="37"/>
      <c r="J975" s="37"/>
      <c r="K975" s="114"/>
      <c r="L975" s="114"/>
      <c r="M975" s="37"/>
      <c r="N975" s="37"/>
      <c r="O975" s="114"/>
      <c r="P975" s="34"/>
      <c r="Q975" s="34"/>
      <c r="R975" s="34"/>
      <c r="S975" s="34"/>
      <c r="T975" s="34"/>
      <c r="U975" s="114"/>
      <c r="V975" s="114"/>
      <c r="W975" s="34"/>
    </row>
    <row r="976" ht="12.5" spans="1:23">
      <c r="A976" s="74"/>
      <c r="B976" s="37"/>
      <c r="C976" s="37"/>
      <c r="D976" s="37"/>
      <c r="E976" s="34"/>
      <c r="F976" s="37"/>
      <c r="G976" s="37"/>
      <c r="H976" s="37"/>
      <c r="J976" s="37"/>
      <c r="K976" s="114"/>
      <c r="L976" s="114"/>
      <c r="M976" s="37"/>
      <c r="N976" s="37"/>
      <c r="O976" s="114"/>
      <c r="P976" s="34"/>
      <c r="Q976" s="34"/>
      <c r="R976" s="34"/>
      <c r="S976" s="34"/>
      <c r="T976" s="34"/>
      <c r="U976" s="114"/>
      <c r="V976" s="114"/>
      <c r="W976" s="34"/>
    </row>
    <row r="977" ht="12.5" spans="1:23">
      <c r="A977" s="74"/>
      <c r="B977" s="37"/>
      <c r="C977" s="37"/>
      <c r="D977" s="37"/>
      <c r="E977" s="34"/>
      <c r="F977" s="37"/>
      <c r="G977" s="37"/>
      <c r="H977" s="37"/>
      <c r="J977" s="37"/>
      <c r="K977" s="114"/>
      <c r="L977" s="114"/>
      <c r="M977" s="37"/>
      <c r="N977" s="37"/>
      <c r="O977" s="114"/>
      <c r="P977" s="34"/>
      <c r="Q977" s="34"/>
      <c r="R977" s="34"/>
      <c r="S977" s="34"/>
      <c r="T977" s="34"/>
      <c r="U977" s="114"/>
      <c r="V977" s="114"/>
      <c r="W977" s="34"/>
    </row>
    <row r="978" ht="12.5" spans="1:23">
      <c r="A978" s="74"/>
      <c r="B978" s="37"/>
      <c r="C978" s="37"/>
      <c r="D978" s="37"/>
      <c r="E978" s="34"/>
      <c r="F978" s="37"/>
      <c r="G978" s="37"/>
      <c r="H978" s="37"/>
      <c r="J978" s="37"/>
      <c r="K978" s="114"/>
      <c r="L978" s="114"/>
      <c r="M978" s="37"/>
      <c r="N978" s="37"/>
      <c r="O978" s="114"/>
      <c r="P978" s="34"/>
      <c r="Q978" s="34"/>
      <c r="R978" s="34"/>
      <c r="S978" s="34"/>
      <c r="T978" s="34"/>
      <c r="U978" s="114"/>
      <c r="V978" s="114"/>
      <c r="W978" s="34"/>
    </row>
    <row r="979" ht="12.5" spans="1:23">
      <c r="A979" s="74"/>
      <c r="B979" s="37"/>
      <c r="C979" s="37"/>
      <c r="D979" s="37"/>
      <c r="E979" s="34"/>
      <c r="F979" s="37"/>
      <c r="G979" s="37"/>
      <c r="H979" s="37"/>
      <c r="J979" s="37"/>
      <c r="K979" s="114"/>
      <c r="L979" s="114"/>
      <c r="M979" s="37"/>
      <c r="N979" s="37"/>
      <c r="O979" s="114"/>
      <c r="P979" s="34"/>
      <c r="Q979" s="34"/>
      <c r="R979" s="34"/>
      <c r="S979" s="34"/>
      <c r="T979" s="34"/>
      <c r="U979" s="114"/>
      <c r="V979" s="114"/>
      <c r="W979" s="34"/>
    </row>
    <row r="980" ht="12.5" spans="1:23">
      <c r="A980" s="74"/>
      <c r="B980" s="37"/>
      <c r="C980" s="37"/>
      <c r="D980" s="37"/>
      <c r="E980" s="34"/>
      <c r="F980" s="37"/>
      <c r="G980" s="37"/>
      <c r="H980" s="37"/>
      <c r="J980" s="37"/>
      <c r="K980" s="114"/>
      <c r="L980" s="114"/>
      <c r="M980" s="37"/>
      <c r="N980" s="37"/>
      <c r="O980" s="114"/>
      <c r="P980" s="34"/>
      <c r="Q980" s="34"/>
      <c r="R980" s="34"/>
      <c r="S980" s="34"/>
      <c r="T980" s="34"/>
      <c r="U980" s="114"/>
      <c r="V980" s="114"/>
      <c r="W980" s="34"/>
    </row>
    <row r="981" ht="12.5" spans="1:23">
      <c r="A981" s="74"/>
      <c r="B981" s="37"/>
      <c r="C981" s="37"/>
      <c r="D981" s="37"/>
      <c r="E981" s="34"/>
      <c r="F981" s="37"/>
      <c r="G981" s="37"/>
      <c r="H981" s="37"/>
      <c r="J981" s="37"/>
      <c r="K981" s="114"/>
      <c r="L981" s="114"/>
      <c r="M981" s="37"/>
      <c r="N981" s="37"/>
      <c r="O981" s="114"/>
      <c r="P981" s="34"/>
      <c r="Q981" s="34"/>
      <c r="R981" s="34"/>
      <c r="S981" s="34"/>
      <c r="T981" s="34"/>
      <c r="U981" s="114"/>
      <c r="V981" s="114"/>
      <c r="W981" s="34"/>
    </row>
    <row r="982" ht="12.5" spans="1:23">
      <c r="A982" s="74"/>
      <c r="B982" s="37"/>
      <c r="C982" s="37"/>
      <c r="D982" s="37"/>
      <c r="E982" s="34"/>
      <c r="F982" s="37"/>
      <c r="G982" s="37"/>
      <c r="H982" s="37"/>
      <c r="J982" s="37"/>
      <c r="K982" s="114"/>
      <c r="L982" s="114"/>
      <c r="M982" s="37"/>
      <c r="N982" s="37"/>
      <c r="O982" s="114"/>
      <c r="P982" s="34"/>
      <c r="Q982" s="34"/>
      <c r="R982" s="34"/>
      <c r="S982" s="34"/>
      <c r="T982" s="34"/>
      <c r="U982" s="114"/>
      <c r="V982" s="114"/>
      <c r="W982" s="34"/>
    </row>
    <row r="983" ht="12.5" spans="1:23">
      <c r="A983" s="74"/>
      <c r="B983" s="37"/>
      <c r="C983" s="37"/>
      <c r="D983" s="37"/>
      <c r="E983" s="34"/>
      <c r="F983" s="37"/>
      <c r="G983" s="37"/>
      <c r="H983" s="37"/>
      <c r="J983" s="37"/>
      <c r="K983" s="114"/>
      <c r="L983" s="114"/>
      <c r="M983" s="37"/>
      <c r="N983" s="37"/>
      <c r="O983" s="114"/>
      <c r="P983" s="34"/>
      <c r="Q983" s="34"/>
      <c r="R983" s="34"/>
      <c r="S983" s="34"/>
      <c r="T983" s="34"/>
      <c r="U983" s="114"/>
      <c r="V983" s="114"/>
      <c r="W983" s="34"/>
    </row>
    <row r="984" ht="12.5" spans="1:23">
      <c r="A984" s="74"/>
      <c r="B984" s="37"/>
      <c r="C984" s="37"/>
      <c r="D984" s="37"/>
      <c r="E984" s="34"/>
      <c r="F984" s="37"/>
      <c r="G984" s="37"/>
      <c r="H984" s="37"/>
      <c r="J984" s="37"/>
      <c r="K984" s="114"/>
      <c r="L984" s="114"/>
      <c r="M984" s="37"/>
      <c r="N984" s="37"/>
      <c r="O984" s="114"/>
      <c r="P984" s="34"/>
      <c r="Q984" s="34"/>
      <c r="R984" s="34"/>
      <c r="S984" s="34"/>
      <c r="T984" s="34"/>
      <c r="U984" s="114"/>
      <c r="V984" s="114"/>
      <c r="W984" s="34"/>
    </row>
    <row r="985" ht="12.5" spans="1:23">
      <c r="A985" s="74"/>
      <c r="B985" s="37"/>
      <c r="C985" s="37"/>
      <c r="D985" s="37"/>
      <c r="E985" s="34"/>
      <c r="F985" s="37"/>
      <c r="G985" s="37"/>
      <c r="H985" s="37"/>
      <c r="J985" s="37"/>
      <c r="K985" s="114"/>
      <c r="L985" s="114"/>
      <c r="M985" s="37"/>
      <c r="N985" s="37"/>
      <c r="O985" s="114"/>
      <c r="P985" s="34"/>
      <c r="Q985" s="34"/>
      <c r="R985" s="34"/>
      <c r="S985" s="34"/>
      <c r="T985" s="34"/>
      <c r="U985" s="114"/>
      <c r="V985" s="114"/>
      <c r="W985" s="34"/>
    </row>
    <row r="986" ht="12.5" spans="1:23">
      <c r="A986" s="74"/>
      <c r="B986" s="37"/>
      <c r="C986" s="37"/>
      <c r="D986" s="37"/>
      <c r="E986" s="34"/>
      <c r="F986" s="37"/>
      <c r="G986" s="37"/>
      <c r="H986" s="37"/>
      <c r="J986" s="37"/>
      <c r="K986" s="114"/>
      <c r="L986" s="114"/>
      <c r="M986" s="37"/>
      <c r="N986" s="37"/>
      <c r="O986" s="114"/>
      <c r="P986" s="34"/>
      <c r="Q986" s="34"/>
      <c r="R986" s="34"/>
      <c r="S986" s="34"/>
      <c r="T986" s="34"/>
      <c r="U986" s="114"/>
      <c r="V986" s="114"/>
      <c r="W986" s="34"/>
    </row>
    <row r="987" ht="12.5" spans="1:23">
      <c r="A987" s="74"/>
      <c r="B987" s="37"/>
      <c r="C987" s="37"/>
      <c r="D987" s="37"/>
      <c r="E987" s="34"/>
      <c r="F987" s="37"/>
      <c r="G987" s="37"/>
      <c r="H987" s="37"/>
      <c r="J987" s="37"/>
      <c r="K987" s="114"/>
      <c r="L987" s="114"/>
      <c r="M987" s="37"/>
      <c r="N987" s="37"/>
      <c r="O987" s="114"/>
      <c r="P987" s="34"/>
      <c r="Q987" s="34"/>
      <c r="R987" s="34"/>
      <c r="S987" s="34"/>
      <c r="T987" s="34"/>
      <c r="U987" s="114"/>
      <c r="V987" s="114"/>
      <c r="W987" s="34"/>
    </row>
    <row r="988" ht="12.5" spans="1:23">
      <c r="A988" s="74"/>
      <c r="B988" s="37"/>
      <c r="C988" s="37"/>
      <c r="D988" s="37"/>
      <c r="E988" s="34"/>
      <c r="F988" s="37"/>
      <c r="G988" s="37"/>
      <c r="H988" s="37"/>
      <c r="J988" s="37"/>
      <c r="K988" s="114"/>
      <c r="L988" s="114"/>
      <c r="M988" s="37"/>
      <c r="N988" s="37"/>
      <c r="O988" s="114"/>
      <c r="P988" s="34"/>
      <c r="Q988" s="34"/>
      <c r="R988" s="34"/>
      <c r="S988" s="34"/>
      <c r="T988" s="34"/>
      <c r="U988" s="114"/>
      <c r="V988" s="114"/>
      <c r="W988" s="34"/>
    </row>
    <row r="989" ht="12.5" spans="1:23">
      <c r="A989" s="74"/>
      <c r="B989" s="37"/>
      <c r="C989" s="37"/>
      <c r="D989" s="37"/>
      <c r="E989" s="34"/>
      <c r="F989" s="37"/>
      <c r="G989" s="37"/>
      <c r="H989" s="37"/>
      <c r="J989" s="37"/>
      <c r="K989" s="114"/>
      <c r="L989" s="114"/>
      <c r="M989" s="37"/>
      <c r="N989" s="37"/>
      <c r="O989" s="114"/>
      <c r="P989" s="34"/>
      <c r="Q989" s="34"/>
      <c r="R989" s="34"/>
      <c r="S989" s="34"/>
      <c r="T989" s="34"/>
      <c r="U989" s="114"/>
      <c r="V989" s="114"/>
      <c r="W989" s="34"/>
    </row>
    <row r="990" ht="12.5" spans="1:23">
      <c r="A990" s="74"/>
      <c r="B990" s="37"/>
      <c r="C990" s="37"/>
      <c r="D990" s="37"/>
      <c r="E990" s="34"/>
      <c r="F990" s="37"/>
      <c r="G990" s="37"/>
      <c r="H990" s="37"/>
      <c r="J990" s="37"/>
      <c r="K990" s="114"/>
      <c r="L990" s="114"/>
      <c r="M990" s="37"/>
      <c r="N990" s="37"/>
      <c r="O990" s="114"/>
      <c r="P990" s="34"/>
      <c r="Q990" s="34"/>
      <c r="R990" s="34"/>
      <c r="S990" s="34"/>
      <c r="T990" s="34"/>
      <c r="U990" s="114"/>
      <c r="V990" s="114"/>
      <c r="W990" s="34"/>
    </row>
    <row r="991" ht="12.5" spans="1:23">
      <c r="A991" s="74"/>
      <c r="B991" s="37"/>
      <c r="C991" s="37"/>
      <c r="D991" s="37"/>
      <c r="E991" s="34"/>
      <c r="F991" s="37"/>
      <c r="G991" s="37"/>
      <c r="H991" s="37"/>
      <c r="J991" s="37"/>
      <c r="K991" s="114"/>
      <c r="L991" s="114"/>
      <c r="M991" s="37"/>
      <c r="N991" s="37"/>
      <c r="O991" s="114"/>
      <c r="P991" s="34"/>
      <c r="Q991" s="34"/>
      <c r="R991" s="34"/>
      <c r="S991" s="34"/>
      <c r="T991" s="34"/>
      <c r="U991" s="114"/>
      <c r="V991" s="114"/>
      <c r="W991" s="34"/>
    </row>
    <row r="992" ht="12.5" spans="1:23">
      <c r="A992" s="74"/>
      <c r="B992" s="37"/>
      <c r="C992" s="37"/>
      <c r="D992" s="37"/>
      <c r="E992" s="34"/>
      <c r="F992" s="37"/>
      <c r="G992" s="37"/>
      <c r="H992" s="37"/>
      <c r="J992" s="37"/>
      <c r="K992" s="114"/>
      <c r="L992" s="114"/>
      <c r="M992" s="37"/>
      <c r="N992" s="37"/>
      <c r="O992" s="114"/>
      <c r="P992" s="34"/>
      <c r="Q992" s="34"/>
      <c r="R992" s="34"/>
      <c r="S992" s="34"/>
      <c r="T992" s="34"/>
      <c r="U992" s="114"/>
      <c r="V992" s="114"/>
      <c r="W992" s="34"/>
    </row>
    <row r="993" ht="12.5" spans="1:23">
      <c r="A993" s="74"/>
      <c r="B993" s="37"/>
      <c r="C993" s="37"/>
      <c r="D993" s="37"/>
      <c r="E993" s="34"/>
      <c r="F993" s="37"/>
      <c r="G993" s="37"/>
      <c r="H993" s="37"/>
      <c r="J993" s="37"/>
      <c r="K993" s="114"/>
      <c r="L993" s="114"/>
      <c r="M993" s="37"/>
      <c r="N993" s="37"/>
      <c r="O993" s="114"/>
      <c r="P993" s="34"/>
      <c r="Q993" s="34"/>
      <c r="R993" s="34"/>
      <c r="S993" s="34"/>
      <c r="T993" s="34"/>
      <c r="U993" s="114"/>
      <c r="V993" s="114"/>
      <c r="W993" s="34"/>
    </row>
    <row r="994" ht="12.5" spans="1:23">
      <c r="A994" s="74"/>
      <c r="B994" s="37"/>
      <c r="C994" s="37"/>
      <c r="D994" s="37"/>
      <c r="E994" s="34"/>
      <c r="F994" s="37"/>
      <c r="G994" s="37"/>
      <c r="H994" s="37"/>
      <c r="J994" s="37"/>
      <c r="K994" s="114"/>
      <c r="L994" s="114"/>
      <c r="M994" s="37"/>
      <c r="N994" s="37"/>
      <c r="O994" s="114"/>
      <c r="P994" s="34"/>
      <c r="Q994" s="34"/>
      <c r="R994" s="34"/>
      <c r="S994" s="34"/>
      <c r="T994" s="34"/>
      <c r="U994" s="114"/>
      <c r="V994" s="114"/>
      <c r="W994" s="34"/>
    </row>
    <row r="995" ht="12.5" spans="1:23">
      <c r="A995" s="74"/>
      <c r="B995" s="37"/>
      <c r="C995" s="37"/>
      <c r="D995" s="37"/>
      <c r="E995" s="34"/>
      <c r="F995" s="37"/>
      <c r="G995" s="37"/>
      <c r="H995" s="37"/>
      <c r="J995" s="37"/>
      <c r="K995" s="114"/>
      <c r="L995" s="114"/>
      <c r="M995" s="37"/>
      <c r="N995" s="37"/>
      <c r="O995" s="114"/>
      <c r="P995" s="34"/>
      <c r="Q995" s="34"/>
      <c r="R995" s="34"/>
      <c r="S995" s="34"/>
      <c r="T995" s="34"/>
      <c r="U995" s="114"/>
      <c r="V995" s="114"/>
      <c r="W995" s="34"/>
    </row>
    <row r="996" ht="12.5" spans="1:23">
      <c r="A996" s="74"/>
      <c r="B996" s="37"/>
      <c r="C996" s="37"/>
      <c r="D996" s="37"/>
      <c r="E996" s="34"/>
      <c r="F996" s="37"/>
      <c r="G996" s="37"/>
      <c r="H996" s="37"/>
      <c r="J996" s="37"/>
      <c r="K996" s="114"/>
      <c r="L996" s="114"/>
      <c r="M996" s="37"/>
      <c r="N996" s="37"/>
      <c r="O996" s="114"/>
      <c r="P996" s="34"/>
      <c r="Q996" s="34"/>
      <c r="R996" s="34"/>
      <c r="S996" s="34"/>
      <c r="T996" s="34"/>
      <c r="U996" s="114"/>
      <c r="V996" s="114"/>
      <c r="W996" s="34"/>
    </row>
    <row r="997" ht="12.5" spans="1:23">
      <c r="A997" s="74"/>
      <c r="B997" s="37"/>
      <c r="C997" s="37"/>
      <c r="D997" s="37"/>
      <c r="E997" s="34"/>
      <c r="F997" s="37"/>
      <c r="G997" s="37"/>
      <c r="H997" s="37"/>
      <c r="J997" s="37"/>
      <c r="K997" s="114"/>
      <c r="L997" s="114"/>
      <c r="M997" s="37"/>
      <c r="N997" s="37"/>
      <c r="O997" s="114"/>
      <c r="P997" s="34"/>
      <c r="Q997" s="34"/>
      <c r="R997" s="34"/>
      <c r="S997" s="34"/>
      <c r="T997" s="34"/>
      <c r="U997" s="114"/>
      <c r="V997" s="114"/>
      <c r="W997" s="34"/>
    </row>
    <row r="998" ht="12.5" spans="1:23">
      <c r="A998" s="74"/>
      <c r="B998" s="37"/>
      <c r="C998" s="37"/>
      <c r="D998" s="37"/>
      <c r="E998" s="34"/>
      <c r="F998" s="37"/>
      <c r="G998" s="37"/>
      <c r="H998" s="37"/>
      <c r="J998" s="37"/>
      <c r="K998" s="114"/>
      <c r="L998" s="114"/>
      <c r="M998" s="37"/>
      <c r="N998" s="37"/>
      <c r="O998" s="114"/>
      <c r="P998" s="34"/>
      <c r="Q998" s="34"/>
      <c r="R998" s="34"/>
      <c r="S998" s="34"/>
      <c r="T998" s="34"/>
      <c r="U998" s="114"/>
      <c r="V998" s="114"/>
      <c r="W998" s="34"/>
    </row>
    <row r="999" ht="12.5" spans="1:23">
      <c r="A999" s="74"/>
      <c r="B999" s="37"/>
      <c r="C999" s="37"/>
      <c r="D999" s="37"/>
      <c r="E999" s="34"/>
      <c r="F999" s="37"/>
      <c r="G999" s="37"/>
      <c r="H999" s="37"/>
      <c r="J999" s="37"/>
      <c r="K999" s="114"/>
      <c r="L999" s="114"/>
      <c r="M999" s="37"/>
      <c r="N999" s="37"/>
      <c r="O999" s="114"/>
      <c r="P999" s="34"/>
      <c r="Q999" s="34"/>
      <c r="R999" s="34"/>
      <c r="S999" s="34"/>
      <c r="T999" s="34"/>
      <c r="U999" s="114"/>
      <c r="V999" s="114"/>
      <c r="W999" s="34"/>
    </row>
    <row r="1000" ht="12.5" spans="1:23">
      <c r="A1000" s="74"/>
      <c r="B1000" s="37"/>
      <c r="C1000" s="37"/>
      <c r="D1000" s="37"/>
      <c r="E1000" s="34"/>
      <c r="F1000" s="37"/>
      <c r="G1000" s="37"/>
      <c r="H1000" s="37"/>
      <c r="J1000" s="37"/>
      <c r="K1000" s="114"/>
      <c r="L1000" s="114"/>
      <c r="M1000" s="37"/>
      <c r="N1000" s="37"/>
      <c r="O1000" s="114"/>
      <c r="P1000" s="34"/>
      <c r="Q1000" s="34"/>
      <c r="R1000" s="34"/>
      <c r="S1000" s="34"/>
      <c r="T1000" s="34"/>
      <c r="U1000" s="114"/>
      <c r="V1000" s="114"/>
      <c r="W1000" s="34"/>
    </row>
    <row r="1001" ht="12.5" spans="1:23">
      <c r="A1001" s="74"/>
      <c r="B1001" s="37"/>
      <c r="C1001" s="37"/>
      <c r="D1001" s="37"/>
      <c r="E1001" s="34"/>
      <c r="F1001" s="37"/>
      <c r="G1001" s="37"/>
      <c r="H1001" s="37"/>
      <c r="J1001" s="37"/>
      <c r="K1001" s="114"/>
      <c r="L1001" s="114"/>
      <c r="M1001" s="37"/>
      <c r="N1001" s="37"/>
      <c r="O1001" s="114"/>
      <c r="P1001" s="34"/>
      <c r="Q1001" s="34"/>
      <c r="R1001" s="34"/>
      <c r="S1001" s="34"/>
      <c r="T1001" s="34"/>
      <c r="U1001" s="114"/>
      <c r="V1001" s="114"/>
      <c r="W1001" s="34"/>
    </row>
    <row r="1002" ht="12.5" spans="1:23">
      <c r="A1002" s="74"/>
      <c r="B1002" s="37"/>
      <c r="C1002" s="37"/>
      <c r="D1002" s="37"/>
      <c r="E1002" s="34"/>
      <c r="F1002" s="37"/>
      <c r="G1002" s="37"/>
      <c r="H1002" s="37"/>
      <c r="J1002" s="37"/>
      <c r="K1002" s="114"/>
      <c r="L1002" s="114"/>
      <c r="M1002" s="37"/>
      <c r="N1002" s="37"/>
      <c r="O1002" s="114"/>
      <c r="P1002" s="34"/>
      <c r="Q1002" s="34"/>
      <c r="R1002" s="34"/>
      <c r="S1002" s="34"/>
      <c r="T1002" s="34"/>
      <c r="U1002" s="114"/>
      <c r="V1002" s="114"/>
      <c r="W1002" s="34"/>
    </row>
    <row r="1003" ht="12.5" spans="1:23">
      <c r="A1003" s="74"/>
      <c r="B1003" s="37"/>
      <c r="C1003" s="37"/>
      <c r="D1003" s="37"/>
      <c r="E1003" s="34"/>
      <c r="F1003" s="37"/>
      <c r="G1003" s="37"/>
      <c r="H1003" s="37"/>
      <c r="J1003" s="37"/>
      <c r="K1003" s="114"/>
      <c r="L1003" s="114"/>
      <c r="M1003" s="37"/>
      <c r="N1003" s="37"/>
      <c r="O1003" s="114"/>
      <c r="P1003" s="34"/>
      <c r="Q1003" s="34"/>
      <c r="R1003" s="34"/>
      <c r="S1003" s="34"/>
      <c r="T1003" s="34"/>
      <c r="U1003" s="114"/>
      <c r="V1003" s="114"/>
      <c r="W1003" s="34"/>
    </row>
    <row r="1004" ht="12.5" spans="1:23">
      <c r="A1004" s="74"/>
      <c r="B1004" s="37"/>
      <c r="C1004" s="37"/>
      <c r="D1004" s="37"/>
      <c r="E1004" s="34"/>
      <c r="F1004" s="37"/>
      <c r="G1004" s="37"/>
      <c r="H1004" s="37"/>
      <c r="J1004" s="37"/>
      <c r="K1004" s="114"/>
      <c r="L1004" s="114"/>
      <c r="M1004" s="37"/>
      <c r="N1004" s="37"/>
      <c r="O1004" s="114"/>
      <c r="P1004" s="34"/>
      <c r="Q1004" s="34"/>
      <c r="R1004" s="34"/>
      <c r="S1004" s="34"/>
      <c r="T1004" s="34"/>
      <c r="U1004" s="114"/>
      <c r="V1004" s="114"/>
      <c r="W1004" s="34"/>
    </row>
    <row r="1005" ht="12.5" spans="1:23">
      <c r="A1005" s="74"/>
      <c r="B1005" s="37"/>
      <c r="C1005" s="37"/>
      <c r="D1005" s="37"/>
      <c r="E1005" s="34"/>
      <c r="F1005" s="37"/>
      <c r="G1005" s="37"/>
      <c r="H1005" s="37"/>
      <c r="J1005" s="37"/>
      <c r="K1005" s="114"/>
      <c r="L1005" s="114"/>
      <c r="M1005" s="37"/>
      <c r="N1005" s="37"/>
      <c r="O1005" s="114"/>
      <c r="P1005" s="34"/>
      <c r="Q1005" s="34"/>
      <c r="R1005" s="34"/>
      <c r="S1005" s="34"/>
      <c r="T1005" s="34"/>
      <c r="U1005" s="114"/>
      <c r="V1005" s="114"/>
      <c r="W1005" s="34"/>
    </row>
    <row r="1006" ht="12.5" spans="1:23">
      <c r="A1006" s="74"/>
      <c r="B1006" s="37"/>
      <c r="C1006" s="37"/>
      <c r="D1006" s="37"/>
      <c r="E1006" s="34"/>
      <c r="F1006" s="37"/>
      <c r="G1006" s="37"/>
      <c r="H1006" s="37"/>
      <c r="J1006" s="37"/>
      <c r="K1006" s="114"/>
      <c r="L1006" s="114"/>
      <c r="M1006" s="37"/>
      <c r="N1006" s="37"/>
      <c r="O1006" s="114"/>
      <c r="P1006" s="34"/>
      <c r="Q1006" s="34"/>
      <c r="R1006" s="34"/>
      <c r="S1006" s="34"/>
      <c r="T1006" s="34"/>
      <c r="U1006" s="114"/>
      <c r="V1006" s="114"/>
      <c r="W1006" s="34"/>
    </row>
    <row r="1007" ht="12.5" spans="1:23">
      <c r="A1007" s="74"/>
      <c r="B1007" s="37"/>
      <c r="C1007" s="37"/>
      <c r="D1007" s="37"/>
      <c r="E1007" s="34"/>
      <c r="F1007" s="37"/>
      <c r="G1007" s="37"/>
      <c r="H1007" s="37"/>
      <c r="J1007" s="37"/>
      <c r="K1007" s="114"/>
      <c r="L1007" s="114"/>
      <c r="M1007" s="37"/>
      <c r="N1007" s="37"/>
      <c r="O1007" s="114"/>
      <c r="P1007" s="34"/>
      <c r="Q1007" s="34"/>
      <c r="R1007" s="34"/>
      <c r="S1007" s="34"/>
      <c r="T1007" s="34"/>
      <c r="U1007" s="114"/>
      <c r="V1007" s="114"/>
      <c r="W1007" s="34"/>
    </row>
    <row r="1008" ht="12.5" spans="1:23">
      <c r="A1008" s="74"/>
      <c r="B1008" s="37"/>
      <c r="C1008" s="37"/>
      <c r="D1008" s="37"/>
      <c r="E1008" s="34"/>
      <c r="F1008" s="37"/>
      <c r="G1008" s="37"/>
      <c r="H1008" s="37"/>
      <c r="J1008" s="37"/>
      <c r="K1008" s="114"/>
      <c r="L1008" s="114"/>
      <c r="M1008" s="37"/>
      <c r="N1008" s="37"/>
      <c r="O1008" s="114"/>
      <c r="P1008" s="34"/>
      <c r="Q1008" s="34"/>
      <c r="R1008" s="34"/>
      <c r="S1008" s="34"/>
      <c r="T1008" s="34"/>
      <c r="U1008" s="114"/>
      <c r="V1008" s="114"/>
      <c r="W1008" s="34"/>
    </row>
    <row r="1009" ht="12.5" spans="1:23">
      <c r="A1009" s="74"/>
      <c r="B1009" s="37"/>
      <c r="C1009" s="37"/>
      <c r="D1009" s="37"/>
      <c r="E1009" s="34"/>
      <c r="F1009" s="37"/>
      <c r="G1009" s="37"/>
      <c r="H1009" s="37"/>
      <c r="J1009" s="37"/>
      <c r="K1009" s="114"/>
      <c r="L1009" s="114"/>
      <c r="M1009" s="37"/>
      <c r="N1009" s="37"/>
      <c r="O1009" s="114"/>
      <c r="P1009" s="34"/>
      <c r="Q1009" s="34"/>
      <c r="R1009" s="34"/>
      <c r="S1009" s="34"/>
      <c r="T1009" s="34"/>
      <c r="U1009" s="114"/>
      <c r="V1009" s="114"/>
      <c r="W1009" s="34"/>
    </row>
    <row r="1010" ht="12.5" spans="1:23">
      <c r="A1010" s="74"/>
      <c r="B1010" s="37"/>
      <c r="C1010" s="37"/>
      <c r="D1010" s="37"/>
      <c r="E1010" s="34"/>
      <c r="F1010" s="37"/>
      <c r="G1010" s="37"/>
      <c r="H1010" s="37"/>
      <c r="J1010" s="37"/>
      <c r="K1010" s="114"/>
      <c r="L1010" s="114"/>
      <c r="M1010" s="37"/>
      <c r="N1010" s="37"/>
      <c r="O1010" s="114"/>
      <c r="P1010" s="34"/>
      <c r="Q1010" s="34"/>
      <c r="R1010" s="34"/>
      <c r="S1010" s="34"/>
      <c r="T1010" s="34"/>
      <c r="U1010" s="114"/>
      <c r="V1010" s="114"/>
      <c r="W1010" s="34"/>
    </row>
    <row r="1011" ht="12.5" spans="1:23">
      <c r="A1011" s="74"/>
      <c r="B1011" s="37"/>
      <c r="C1011" s="37"/>
      <c r="D1011" s="37"/>
      <c r="E1011" s="34"/>
      <c r="F1011" s="37"/>
      <c r="G1011" s="37"/>
      <c r="H1011" s="37"/>
      <c r="J1011" s="37"/>
      <c r="K1011" s="114"/>
      <c r="L1011" s="114"/>
      <c r="M1011" s="37"/>
      <c r="N1011" s="37"/>
      <c r="O1011" s="114"/>
      <c r="P1011" s="34"/>
      <c r="Q1011" s="34"/>
      <c r="R1011" s="34"/>
      <c r="S1011" s="34"/>
      <c r="T1011" s="34"/>
      <c r="U1011" s="114"/>
      <c r="V1011" s="114"/>
      <c r="W1011" s="34"/>
    </row>
    <row r="1012" ht="12.5" spans="1:23">
      <c r="A1012" s="74"/>
      <c r="B1012" s="37"/>
      <c r="C1012" s="37"/>
      <c r="D1012" s="37"/>
      <c r="E1012" s="34"/>
      <c r="F1012" s="37"/>
      <c r="G1012" s="37"/>
      <c r="H1012" s="37"/>
      <c r="J1012" s="37"/>
      <c r="K1012" s="114"/>
      <c r="L1012" s="114"/>
      <c r="M1012" s="37"/>
      <c r="N1012" s="37"/>
      <c r="O1012" s="114"/>
      <c r="P1012" s="34"/>
      <c r="Q1012" s="34"/>
      <c r="R1012" s="34"/>
      <c r="S1012" s="34"/>
      <c r="T1012" s="34"/>
      <c r="U1012" s="114"/>
      <c r="V1012" s="114"/>
      <c r="W1012" s="34"/>
    </row>
    <row r="1013" ht="12.5" spans="1:23">
      <c r="A1013" s="74"/>
      <c r="B1013" s="37"/>
      <c r="C1013" s="37"/>
      <c r="D1013" s="37"/>
      <c r="E1013" s="34"/>
      <c r="F1013" s="37"/>
      <c r="G1013" s="37"/>
      <c r="H1013" s="37"/>
      <c r="J1013" s="37"/>
      <c r="K1013" s="114"/>
      <c r="L1013" s="114"/>
      <c r="M1013" s="37"/>
      <c r="N1013" s="37"/>
      <c r="O1013" s="114"/>
      <c r="P1013" s="34"/>
      <c r="Q1013" s="34"/>
      <c r="R1013" s="34"/>
      <c r="S1013" s="34"/>
      <c r="T1013" s="34"/>
      <c r="U1013" s="114"/>
      <c r="V1013" s="114"/>
      <c r="W1013" s="34"/>
    </row>
    <row r="1014" ht="12.5" spans="1:23">
      <c r="A1014" s="74"/>
      <c r="B1014" s="37"/>
      <c r="C1014" s="37"/>
      <c r="D1014" s="37"/>
      <c r="E1014" s="34"/>
      <c r="F1014" s="37"/>
      <c r="G1014" s="37"/>
      <c r="H1014" s="37"/>
      <c r="J1014" s="37"/>
      <c r="K1014" s="114"/>
      <c r="L1014" s="114"/>
      <c r="M1014" s="37"/>
      <c r="N1014" s="37"/>
      <c r="O1014" s="114"/>
      <c r="P1014" s="34"/>
      <c r="Q1014" s="34"/>
      <c r="R1014" s="34"/>
      <c r="S1014" s="34"/>
      <c r="T1014" s="34"/>
      <c r="U1014" s="114"/>
      <c r="V1014" s="114"/>
      <c r="W1014" s="34"/>
    </row>
    <row r="1015" ht="12.5" spans="1:23">
      <c r="A1015" s="74"/>
      <c r="B1015" s="37"/>
      <c r="C1015" s="37"/>
      <c r="D1015" s="37"/>
      <c r="E1015" s="34"/>
      <c r="F1015" s="37"/>
      <c r="G1015" s="37"/>
      <c r="H1015" s="37"/>
      <c r="J1015" s="37"/>
      <c r="K1015" s="114"/>
      <c r="L1015" s="114"/>
      <c r="M1015" s="37"/>
      <c r="N1015" s="37"/>
      <c r="O1015" s="114"/>
      <c r="P1015" s="34"/>
      <c r="Q1015" s="34"/>
      <c r="R1015" s="34"/>
      <c r="S1015" s="34"/>
      <c r="T1015" s="34"/>
      <c r="U1015" s="114"/>
      <c r="V1015" s="114"/>
      <c r="W1015" s="34"/>
    </row>
    <row r="1016" ht="12.5" spans="1:23">
      <c r="A1016" s="74"/>
      <c r="B1016" s="37"/>
      <c r="C1016" s="37"/>
      <c r="D1016" s="37"/>
      <c r="E1016" s="34"/>
      <c r="F1016" s="37"/>
      <c r="G1016" s="37"/>
      <c r="H1016" s="37"/>
      <c r="J1016" s="37"/>
      <c r="K1016" s="114"/>
      <c r="L1016" s="114"/>
      <c r="M1016" s="37"/>
      <c r="N1016" s="37"/>
      <c r="O1016" s="114"/>
      <c r="P1016" s="34"/>
      <c r="Q1016" s="34"/>
      <c r="R1016" s="34"/>
      <c r="S1016" s="34"/>
      <c r="T1016" s="34"/>
      <c r="U1016" s="114"/>
      <c r="V1016" s="114"/>
      <c r="W1016" s="34"/>
    </row>
    <row r="1017" ht="12.5" spans="1:23">
      <c r="A1017" s="74"/>
      <c r="B1017" s="37"/>
      <c r="C1017" s="37"/>
      <c r="D1017" s="37"/>
      <c r="E1017" s="34"/>
      <c r="F1017" s="37"/>
      <c r="G1017" s="37"/>
      <c r="H1017" s="37"/>
      <c r="J1017" s="37"/>
      <c r="K1017" s="114"/>
      <c r="L1017" s="114"/>
      <c r="M1017" s="37"/>
      <c r="N1017" s="37"/>
      <c r="O1017" s="114"/>
      <c r="P1017" s="34"/>
      <c r="Q1017" s="34"/>
      <c r="R1017" s="34"/>
      <c r="S1017" s="34"/>
      <c r="T1017" s="34"/>
      <c r="U1017" s="114"/>
      <c r="V1017" s="114"/>
      <c r="W1017" s="34"/>
    </row>
    <row r="1018" ht="12.5" spans="1:23">
      <c r="A1018" s="74"/>
      <c r="B1018" s="37"/>
      <c r="C1018" s="37"/>
      <c r="D1018" s="37"/>
      <c r="E1018" s="34"/>
      <c r="F1018" s="37"/>
      <c r="G1018" s="37"/>
      <c r="H1018" s="37"/>
      <c r="J1018" s="37"/>
      <c r="K1018" s="114"/>
      <c r="L1018" s="114"/>
      <c r="M1018" s="37"/>
      <c r="N1018" s="37"/>
      <c r="O1018" s="114"/>
      <c r="P1018" s="34"/>
      <c r="Q1018" s="34"/>
      <c r="R1018" s="34"/>
      <c r="S1018" s="34"/>
      <c r="T1018" s="34"/>
      <c r="U1018" s="114"/>
      <c r="V1018" s="114"/>
      <c r="W1018" s="34"/>
    </row>
    <row r="1019" ht="12.5" spans="1:23">
      <c r="A1019" s="74"/>
      <c r="B1019" s="37"/>
      <c r="C1019" s="37"/>
      <c r="D1019" s="37"/>
      <c r="E1019" s="34"/>
      <c r="F1019" s="37"/>
      <c r="G1019" s="37"/>
      <c r="H1019" s="37"/>
      <c r="J1019" s="37"/>
      <c r="K1019" s="114"/>
      <c r="L1019" s="114"/>
      <c r="M1019" s="37"/>
      <c r="N1019" s="37"/>
      <c r="O1019" s="114"/>
      <c r="P1019" s="34"/>
      <c r="Q1019" s="34"/>
      <c r="R1019" s="34"/>
      <c r="S1019" s="34"/>
      <c r="T1019" s="34"/>
      <c r="U1019" s="114"/>
      <c r="V1019" s="114"/>
      <c r="W1019" s="34"/>
    </row>
    <row r="1020" ht="12.5" spans="1:23">
      <c r="A1020" s="74"/>
      <c r="B1020" s="37"/>
      <c r="C1020" s="37"/>
      <c r="D1020" s="37"/>
      <c r="E1020" s="34"/>
      <c r="F1020" s="37"/>
      <c r="G1020" s="37"/>
      <c r="H1020" s="37"/>
      <c r="J1020" s="37"/>
      <c r="K1020" s="114"/>
      <c r="L1020" s="114"/>
      <c r="M1020" s="37"/>
      <c r="N1020" s="37"/>
      <c r="O1020" s="114"/>
      <c r="P1020" s="34"/>
      <c r="Q1020" s="34"/>
      <c r="R1020" s="34"/>
      <c r="S1020" s="34"/>
      <c r="T1020" s="34"/>
      <c r="U1020" s="114"/>
      <c r="V1020" s="114"/>
      <c r="W1020" s="34"/>
    </row>
    <row r="1021" ht="12.5" spans="1:23">
      <c r="A1021" s="74"/>
      <c r="B1021" s="37"/>
      <c r="C1021" s="37"/>
      <c r="D1021" s="37"/>
      <c r="E1021" s="34"/>
      <c r="F1021" s="37"/>
      <c r="G1021" s="37"/>
      <c r="H1021" s="37"/>
      <c r="J1021" s="37"/>
      <c r="K1021" s="114"/>
      <c r="L1021" s="114"/>
      <c r="M1021" s="37"/>
      <c r="N1021" s="37"/>
      <c r="O1021" s="114"/>
      <c r="P1021" s="34"/>
      <c r="Q1021" s="34"/>
      <c r="R1021" s="34"/>
      <c r="S1021" s="34"/>
      <c r="T1021" s="34"/>
      <c r="U1021" s="114"/>
      <c r="V1021" s="114"/>
      <c r="W1021" s="34"/>
    </row>
    <row r="1022" ht="12.5" spans="1:23">
      <c r="A1022" s="74"/>
      <c r="B1022" s="37"/>
      <c r="C1022" s="37"/>
      <c r="D1022" s="37"/>
      <c r="E1022" s="34"/>
      <c r="F1022" s="37"/>
      <c r="G1022" s="37"/>
      <c r="H1022" s="37"/>
      <c r="J1022" s="37"/>
      <c r="K1022" s="114"/>
      <c r="L1022" s="114"/>
      <c r="M1022" s="37"/>
      <c r="N1022" s="37"/>
      <c r="O1022" s="114"/>
      <c r="P1022" s="34"/>
      <c r="Q1022" s="34"/>
      <c r="R1022" s="34"/>
      <c r="S1022" s="34"/>
      <c r="T1022" s="34"/>
      <c r="U1022" s="114"/>
      <c r="V1022" s="114"/>
      <c r="W1022" s="34"/>
    </row>
    <row r="1023" ht="12.5" spans="1:23">
      <c r="A1023" s="74"/>
      <c r="B1023" s="37"/>
      <c r="C1023" s="37"/>
      <c r="D1023" s="37"/>
      <c r="E1023" s="34"/>
      <c r="F1023" s="37"/>
      <c r="G1023" s="37"/>
      <c r="H1023" s="37"/>
      <c r="J1023" s="37"/>
      <c r="K1023" s="114"/>
      <c r="L1023" s="114"/>
      <c r="M1023" s="37"/>
      <c r="N1023" s="37"/>
      <c r="O1023" s="114"/>
      <c r="P1023" s="34"/>
      <c r="Q1023" s="34"/>
      <c r="R1023" s="34"/>
      <c r="S1023" s="34"/>
      <c r="T1023" s="34"/>
      <c r="U1023" s="114"/>
      <c r="V1023" s="114"/>
      <c r="W1023" s="34"/>
    </row>
    <row r="1024" ht="12.5" spans="1:23">
      <c r="A1024" s="74"/>
      <c r="B1024" s="37"/>
      <c r="C1024" s="37"/>
      <c r="D1024" s="37"/>
      <c r="E1024" s="34"/>
      <c r="F1024" s="37"/>
      <c r="G1024" s="37"/>
      <c r="H1024" s="37"/>
      <c r="J1024" s="37"/>
      <c r="K1024" s="114"/>
      <c r="L1024" s="114"/>
      <c r="M1024" s="37"/>
      <c r="N1024" s="37"/>
      <c r="O1024" s="114"/>
      <c r="P1024" s="34"/>
      <c r="Q1024" s="34"/>
      <c r="R1024" s="34"/>
      <c r="S1024" s="34"/>
      <c r="T1024" s="34"/>
      <c r="U1024" s="114"/>
      <c r="V1024" s="114"/>
      <c r="W1024" s="34"/>
    </row>
    <row r="1025" ht="12.5" spans="1:23">
      <c r="A1025" s="74"/>
      <c r="B1025" s="37"/>
      <c r="C1025" s="37"/>
      <c r="D1025" s="37"/>
      <c r="E1025" s="34"/>
      <c r="F1025" s="37"/>
      <c r="G1025" s="37"/>
      <c r="H1025" s="37"/>
      <c r="J1025" s="37"/>
      <c r="K1025" s="114"/>
      <c r="L1025" s="114"/>
      <c r="M1025" s="37"/>
      <c r="N1025" s="37"/>
      <c r="O1025" s="114"/>
      <c r="P1025" s="34"/>
      <c r="Q1025" s="34"/>
      <c r="R1025" s="34"/>
      <c r="S1025" s="34"/>
      <c r="T1025" s="34"/>
      <c r="U1025" s="114"/>
      <c r="V1025" s="114"/>
      <c r="W1025" s="34"/>
    </row>
    <row r="1026" ht="12.5" spans="1:23">
      <c r="A1026" s="74"/>
      <c r="B1026" s="37"/>
      <c r="C1026" s="37"/>
      <c r="D1026" s="37"/>
      <c r="E1026" s="34"/>
      <c r="F1026" s="37"/>
      <c r="G1026" s="37"/>
      <c r="H1026" s="37"/>
      <c r="J1026" s="37"/>
      <c r="K1026" s="114"/>
      <c r="L1026" s="114"/>
      <c r="M1026" s="37"/>
      <c r="N1026" s="37"/>
      <c r="O1026" s="114"/>
      <c r="P1026" s="34"/>
      <c r="Q1026" s="34"/>
      <c r="R1026" s="34"/>
      <c r="S1026" s="34"/>
      <c r="T1026" s="34"/>
      <c r="U1026" s="114"/>
      <c r="V1026" s="114"/>
      <c r="W1026" s="34"/>
    </row>
    <row r="1027" ht="12.5" spans="1:23">
      <c r="A1027" s="74"/>
      <c r="B1027" s="37"/>
      <c r="C1027" s="37"/>
      <c r="D1027" s="37"/>
      <c r="E1027" s="34"/>
      <c r="F1027" s="37"/>
      <c r="G1027" s="37"/>
      <c r="H1027" s="37"/>
      <c r="J1027" s="37"/>
      <c r="K1027" s="114"/>
      <c r="L1027" s="114"/>
      <c r="M1027" s="37"/>
      <c r="N1027" s="37"/>
      <c r="O1027" s="114"/>
      <c r="P1027" s="34"/>
      <c r="Q1027" s="34"/>
      <c r="R1027" s="34"/>
      <c r="S1027" s="34"/>
      <c r="T1027" s="34"/>
      <c r="U1027" s="114"/>
      <c r="V1027" s="114"/>
      <c r="W1027" s="34"/>
    </row>
    <row r="1028" ht="12.5" spans="1:23">
      <c r="A1028" s="74"/>
      <c r="B1028" s="37"/>
      <c r="C1028" s="37"/>
      <c r="D1028" s="37"/>
      <c r="E1028" s="34"/>
      <c r="F1028" s="37"/>
      <c r="G1028" s="37"/>
      <c r="H1028" s="37"/>
      <c r="J1028" s="37"/>
      <c r="K1028" s="114"/>
      <c r="L1028" s="114"/>
      <c r="M1028" s="37"/>
      <c r="N1028" s="37"/>
      <c r="O1028" s="114"/>
      <c r="P1028" s="34"/>
      <c r="Q1028" s="34"/>
      <c r="R1028" s="34"/>
      <c r="S1028" s="34"/>
      <c r="T1028" s="34"/>
      <c r="U1028" s="114"/>
      <c r="V1028" s="114"/>
      <c r="W1028" s="34"/>
    </row>
    <row r="1029" ht="12.5" spans="1:23">
      <c r="A1029" s="74"/>
      <c r="B1029" s="37"/>
      <c r="C1029" s="37"/>
      <c r="D1029" s="37"/>
      <c r="E1029" s="34"/>
      <c r="F1029" s="37"/>
      <c r="G1029" s="37"/>
      <c r="H1029" s="37"/>
      <c r="J1029" s="37"/>
      <c r="K1029" s="114"/>
      <c r="L1029" s="114"/>
      <c r="M1029" s="37"/>
      <c r="N1029" s="37"/>
      <c r="O1029" s="114"/>
      <c r="P1029" s="34"/>
      <c r="Q1029" s="34"/>
      <c r="R1029" s="34"/>
      <c r="S1029" s="34"/>
      <c r="T1029" s="34"/>
      <c r="U1029" s="114"/>
      <c r="V1029" s="114"/>
      <c r="W1029" s="34"/>
    </row>
    <row r="1030" ht="12.5" spans="1:23">
      <c r="A1030" s="74"/>
      <c r="B1030" s="37"/>
      <c r="C1030" s="37"/>
      <c r="D1030" s="37"/>
      <c r="E1030" s="34"/>
      <c r="F1030" s="37"/>
      <c r="G1030" s="37"/>
      <c r="H1030" s="37"/>
      <c r="J1030" s="37"/>
      <c r="K1030" s="114"/>
      <c r="L1030" s="114"/>
      <c r="M1030" s="37"/>
      <c r="N1030" s="37"/>
      <c r="O1030" s="114"/>
      <c r="P1030" s="34"/>
      <c r="Q1030" s="34"/>
      <c r="R1030" s="34"/>
      <c r="S1030" s="34"/>
      <c r="T1030" s="34"/>
      <c r="U1030" s="114"/>
      <c r="V1030" s="114"/>
      <c r="W1030" s="34"/>
    </row>
    <row r="1031" ht="12.5" spans="1:23">
      <c r="A1031" s="74"/>
      <c r="B1031" s="37"/>
      <c r="C1031" s="37"/>
      <c r="D1031" s="37"/>
      <c r="E1031" s="34"/>
      <c r="F1031" s="37"/>
      <c r="G1031" s="37"/>
      <c r="H1031" s="37"/>
      <c r="J1031" s="37"/>
      <c r="K1031" s="114"/>
      <c r="L1031" s="114"/>
      <c r="M1031" s="37"/>
      <c r="N1031" s="37"/>
      <c r="O1031" s="114"/>
      <c r="P1031" s="34"/>
      <c r="Q1031" s="34"/>
      <c r="R1031" s="34"/>
      <c r="S1031" s="34"/>
      <c r="T1031" s="34"/>
      <c r="U1031" s="114"/>
      <c r="V1031" s="114"/>
      <c r="W1031" s="34"/>
    </row>
    <row r="1032" ht="12.5" spans="1:23">
      <c r="A1032" s="74"/>
      <c r="B1032" s="37"/>
      <c r="C1032" s="37"/>
      <c r="D1032" s="37"/>
      <c r="E1032" s="34"/>
      <c r="F1032" s="37"/>
      <c r="G1032" s="37"/>
      <c r="H1032" s="37"/>
      <c r="J1032" s="37"/>
      <c r="K1032" s="114"/>
      <c r="L1032" s="114"/>
      <c r="M1032" s="37"/>
      <c r="N1032" s="37"/>
      <c r="O1032" s="114"/>
      <c r="P1032" s="34"/>
      <c r="Q1032" s="34"/>
      <c r="R1032" s="34"/>
      <c r="S1032" s="34"/>
      <c r="T1032" s="34"/>
      <c r="U1032" s="114"/>
      <c r="V1032" s="114"/>
      <c r="W1032" s="34"/>
    </row>
    <row r="1033" ht="12.5" spans="1:23">
      <c r="A1033" s="74"/>
      <c r="B1033" s="37"/>
      <c r="C1033" s="37"/>
      <c r="D1033" s="37"/>
      <c r="E1033" s="34"/>
      <c r="F1033" s="37"/>
      <c r="G1033" s="37"/>
      <c r="H1033" s="37"/>
      <c r="J1033" s="37"/>
      <c r="K1033" s="114"/>
      <c r="L1033" s="114"/>
      <c r="M1033" s="37"/>
      <c r="N1033" s="37"/>
      <c r="O1033" s="114"/>
      <c r="P1033" s="34"/>
      <c r="Q1033" s="34"/>
      <c r="R1033" s="34"/>
      <c r="S1033" s="34"/>
      <c r="T1033" s="34"/>
      <c r="U1033" s="114"/>
      <c r="V1033" s="114"/>
      <c r="W1033" s="34"/>
    </row>
    <row r="1034" ht="12.5" spans="1:23">
      <c r="A1034" s="74"/>
      <c r="B1034" s="37"/>
      <c r="C1034" s="37"/>
      <c r="D1034" s="37"/>
      <c r="E1034" s="34"/>
      <c r="F1034" s="37"/>
      <c r="G1034" s="37"/>
      <c r="H1034" s="37"/>
      <c r="J1034" s="37"/>
      <c r="K1034" s="114"/>
      <c r="L1034" s="114"/>
      <c r="M1034" s="37"/>
      <c r="N1034" s="37"/>
      <c r="O1034" s="114"/>
      <c r="P1034" s="34"/>
      <c r="Q1034" s="34"/>
      <c r="R1034" s="34"/>
      <c r="S1034" s="34"/>
      <c r="T1034" s="34"/>
      <c r="U1034" s="114"/>
      <c r="V1034" s="114"/>
      <c r="W1034" s="34"/>
    </row>
    <row r="1035" ht="12.5" spans="1:23">
      <c r="A1035" s="74"/>
      <c r="B1035" s="37"/>
      <c r="C1035" s="37"/>
      <c r="D1035" s="37"/>
      <c r="E1035" s="34"/>
      <c r="F1035" s="37"/>
      <c r="G1035" s="37"/>
      <c r="H1035" s="37"/>
      <c r="J1035" s="37"/>
      <c r="K1035" s="114"/>
      <c r="L1035" s="114"/>
      <c r="M1035" s="37"/>
      <c r="N1035" s="37"/>
      <c r="O1035" s="114"/>
      <c r="P1035" s="34"/>
      <c r="Q1035" s="34"/>
      <c r="R1035" s="34"/>
      <c r="S1035" s="34"/>
      <c r="T1035" s="34"/>
      <c r="U1035" s="114"/>
      <c r="V1035" s="114"/>
      <c r="W1035" s="34"/>
    </row>
    <row r="1036" ht="12.5" spans="1:23">
      <c r="A1036" s="74"/>
      <c r="B1036" s="37"/>
      <c r="C1036" s="37"/>
      <c r="D1036" s="37"/>
      <c r="E1036" s="34"/>
      <c r="F1036" s="37"/>
      <c r="G1036" s="37"/>
      <c r="H1036" s="37"/>
      <c r="J1036" s="37"/>
      <c r="K1036" s="114"/>
      <c r="L1036" s="114"/>
      <c r="M1036" s="37"/>
      <c r="N1036" s="37"/>
      <c r="O1036" s="114"/>
      <c r="P1036" s="34"/>
      <c r="Q1036" s="34"/>
      <c r="R1036" s="34"/>
      <c r="S1036" s="34"/>
      <c r="T1036" s="34"/>
      <c r="U1036" s="114"/>
      <c r="V1036" s="114"/>
      <c r="W1036" s="34"/>
    </row>
    <row r="1037" ht="12.5" spans="1:23">
      <c r="A1037" s="74"/>
      <c r="B1037" s="37"/>
      <c r="C1037" s="37"/>
      <c r="D1037" s="37"/>
      <c r="E1037" s="34"/>
      <c r="F1037" s="37"/>
      <c r="G1037" s="37"/>
      <c r="H1037" s="37"/>
      <c r="J1037" s="37"/>
      <c r="K1037" s="114"/>
      <c r="L1037" s="114"/>
      <c r="M1037" s="37"/>
      <c r="N1037" s="37"/>
      <c r="O1037" s="114"/>
      <c r="P1037" s="34"/>
      <c r="Q1037" s="34"/>
      <c r="R1037" s="34"/>
      <c r="S1037" s="34"/>
      <c r="T1037" s="34"/>
      <c r="U1037" s="114"/>
      <c r="V1037" s="114"/>
      <c r="W1037" s="34"/>
    </row>
    <row r="1038" ht="12.5" spans="1:23">
      <c r="A1038" s="74"/>
      <c r="B1038" s="37"/>
      <c r="C1038" s="37"/>
      <c r="D1038" s="37"/>
      <c r="E1038" s="34"/>
      <c r="F1038" s="37"/>
      <c r="G1038" s="37"/>
      <c r="H1038" s="37"/>
      <c r="J1038" s="37"/>
      <c r="K1038" s="114"/>
      <c r="L1038" s="114"/>
      <c r="M1038" s="37"/>
      <c r="N1038" s="37"/>
      <c r="O1038" s="114"/>
      <c r="P1038" s="34"/>
      <c r="Q1038" s="34"/>
      <c r="R1038" s="34"/>
      <c r="S1038" s="34"/>
      <c r="T1038" s="34"/>
      <c r="U1038" s="114"/>
      <c r="V1038" s="114"/>
      <c r="W1038" s="34"/>
    </row>
    <row r="1039" ht="12.5" spans="1:23">
      <c r="A1039" s="74"/>
      <c r="B1039" s="37"/>
      <c r="C1039" s="37"/>
      <c r="D1039" s="37"/>
      <c r="E1039" s="34"/>
      <c r="F1039" s="37"/>
      <c r="G1039" s="37"/>
      <c r="H1039" s="37"/>
      <c r="J1039" s="37"/>
      <c r="K1039" s="114"/>
      <c r="L1039" s="114"/>
      <c r="M1039" s="37"/>
      <c r="N1039" s="37"/>
      <c r="O1039" s="114"/>
      <c r="P1039" s="34"/>
      <c r="Q1039" s="34"/>
      <c r="R1039" s="34"/>
      <c r="S1039" s="34"/>
      <c r="T1039" s="34"/>
      <c r="U1039" s="114"/>
      <c r="V1039" s="114"/>
      <c r="W1039" s="34"/>
    </row>
    <row r="1040" ht="12.5" spans="1:23">
      <c r="A1040" s="74"/>
      <c r="B1040" s="37"/>
      <c r="C1040" s="37"/>
      <c r="D1040" s="37"/>
      <c r="E1040" s="34"/>
      <c r="F1040" s="37"/>
      <c r="G1040" s="37"/>
      <c r="H1040" s="37"/>
      <c r="J1040" s="37"/>
      <c r="K1040" s="114"/>
      <c r="L1040" s="114"/>
      <c r="M1040" s="37"/>
      <c r="N1040" s="37"/>
      <c r="O1040" s="114"/>
      <c r="P1040" s="34"/>
      <c r="Q1040" s="34"/>
      <c r="R1040" s="34"/>
      <c r="S1040" s="34"/>
      <c r="T1040" s="34"/>
      <c r="U1040" s="114"/>
      <c r="V1040" s="114"/>
      <c r="W1040" s="34"/>
    </row>
    <row r="1041" ht="12.5" spans="1:23">
      <c r="A1041" s="74"/>
      <c r="B1041" s="37"/>
      <c r="C1041" s="37"/>
      <c r="D1041" s="37"/>
      <c r="E1041" s="34"/>
      <c r="F1041" s="37"/>
      <c r="G1041" s="37"/>
      <c r="H1041" s="37"/>
      <c r="J1041" s="37"/>
      <c r="K1041" s="114"/>
      <c r="L1041" s="114"/>
      <c r="M1041" s="37"/>
      <c r="N1041" s="37"/>
      <c r="O1041" s="114"/>
      <c r="P1041" s="34"/>
      <c r="Q1041" s="34"/>
      <c r="R1041" s="34"/>
      <c r="S1041" s="34"/>
      <c r="T1041" s="34"/>
      <c r="U1041" s="114"/>
      <c r="V1041" s="114"/>
      <c r="W1041" s="34"/>
    </row>
    <row r="1042" ht="12.5" spans="1:23">
      <c r="A1042" s="74"/>
      <c r="B1042" s="37"/>
      <c r="C1042" s="37"/>
      <c r="D1042" s="37"/>
      <c r="E1042" s="34"/>
      <c r="F1042" s="37"/>
      <c r="G1042" s="37"/>
      <c r="H1042" s="37"/>
      <c r="J1042" s="37"/>
      <c r="K1042" s="114"/>
      <c r="L1042" s="114"/>
      <c r="M1042" s="37"/>
      <c r="N1042" s="37"/>
      <c r="O1042" s="114"/>
      <c r="P1042" s="34"/>
      <c r="Q1042" s="34"/>
      <c r="R1042" s="34"/>
      <c r="S1042" s="34"/>
      <c r="T1042" s="34"/>
      <c r="U1042" s="114"/>
      <c r="V1042" s="114"/>
      <c r="W1042" s="34"/>
    </row>
    <row r="1043" ht="12.5" spans="1:23">
      <c r="A1043" s="74"/>
      <c r="B1043" s="37"/>
      <c r="C1043" s="37"/>
      <c r="D1043" s="37"/>
      <c r="E1043" s="34"/>
      <c r="F1043" s="37"/>
      <c r="G1043" s="37"/>
      <c r="H1043" s="37"/>
      <c r="J1043" s="37"/>
      <c r="K1043" s="114"/>
      <c r="L1043" s="114"/>
      <c r="M1043" s="37"/>
      <c r="N1043" s="37"/>
      <c r="O1043" s="114"/>
      <c r="P1043" s="34"/>
      <c r="Q1043" s="34"/>
      <c r="R1043" s="34"/>
      <c r="S1043" s="34"/>
      <c r="T1043" s="34"/>
      <c r="U1043" s="114"/>
      <c r="V1043" s="114"/>
      <c r="W1043" s="34"/>
    </row>
    <row r="1044" ht="12.5" spans="1:23">
      <c r="A1044" s="74"/>
      <c r="B1044" s="37"/>
      <c r="C1044" s="37"/>
      <c r="D1044" s="37"/>
      <c r="E1044" s="34"/>
      <c r="F1044" s="37"/>
      <c r="G1044" s="37"/>
      <c r="H1044" s="37"/>
      <c r="J1044" s="37"/>
      <c r="K1044" s="114"/>
      <c r="L1044" s="114"/>
      <c r="M1044" s="37"/>
      <c r="N1044" s="37"/>
      <c r="O1044" s="114"/>
      <c r="P1044" s="34"/>
      <c r="Q1044" s="34"/>
      <c r="R1044" s="34"/>
      <c r="S1044" s="34"/>
      <c r="T1044" s="34"/>
      <c r="U1044" s="114"/>
      <c r="V1044" s="114"/>
      <c r="W1044" s="34"/>
    </row>
    <row r="1045" ht="12.5" spans="1:23">
      <c r="A1045" s="74"/>
      <c r="B1045" s="37"/>
      <c r="C1045" s="37"/>
      <c r="D1045" s="37"/>
      <c r="E1045" s="34"/>
      <c r="F1045" s="37"/>
      <c r="G1045" s="37"/>
      <c r="H1045" s="37"/>
      <c r="J1045" s="37"/>
      <c r="K1045" s="114"/>
      <c r="L1045" s="114"/>
      <c r="M1045" s="37"/>
      <c r="N1045" s="37"/>
      <c r="O1045" s="114"/>
      <c r="P1045" s="34"/>
      <c r="Q1045" s="34"/>
      <c r="R1045" s="34"/>
      <c r="S1045" s="34"/>
      <c r="T1045" s="34"/>
      <c r="U1045" s="114"/>
      <c r="V1045" s="114"/>
      <c r="W1045" s="34"/>
    </row>
    <row r="1046" ht="12.5" spans="1:23">
      <c r="A1046" s="74"/>
      <c r="B1046" s="37"/>
      <c r="C1046" s="37"/>
      <c r="D1046" s="37"/>
      <c r="E1046" s="34"/>
      <c r="F1046" s="37"/>
      <c r="G1046" s="37"/>
      <c r="H1046" s="37"/>
      <c r="J1046" s="37"/>
      <c r="K1046" s="114"/>
      <c r="L1046" s="114"/>
      <c r="M1046" s="37"/>
      <c r="N1046" s="37"/>
      <c r="O1046" s="114"/>
      <c r="P1046" s="34"/>
      <c r="Q1046" s="34"/>
      <c r="R1046" s="34"/>
      <c r="S1046" s="34"/>
      <c r="T1046" s="34"/>
      <c r="U1046" s="114"/>
      <c r="V1046" s="114"/>
      <c r="W1046" s="34"/>
    </row>
    <row r="1047" ht="12.5" spans="1:23">
      <c r="A1047" s="74"/>
      <c r="B1047" s="37"/>
      <c r="C1047" s="37"/>
      <c r="D1047" s="37"/>
      <c r="E1047" s="34"/>
      <c r="F1047" s="37"/>
      <c r="G1047" s="37"/>
      <c r="H1047" s="37"/>
      <c r="J1047" s="37"/>
      <c r="K1047" s="114"/>
      <c r="L1047" s="114"/>
      <c r="M1047" s="37"/>
      <c r="N1047" s="37"/>
      <c r="O1047" s="114"/>
      <c r="P1047" s="34"/>
      <c r="Q1047" s="34"/>
      <c r="R1047" s="34"/>
      <c r="S1047" s="34"/>
      <c r="T1047" s="34"/>
      <c r="U1047" s="114"/>
      <c r="V1047" s="114"/>
      <c r="W1047" s="34"/>
    </row>
    <row r="1048" ht="12.5" spans="1:23">
      <c r="A1048" s="74"/>
      <c r="B1048" s="37"/>
      <c r="C1048" s="37"/>
      <c r="D1048" s="37"/>
      <c r="E1048" s="34"/>
      <c r="F1048" s="37"/>
      <c r="G1048" s="37"/>
      <c r="H1048" s="37"/>
      <c r="J1048" s="37"/>
      <c r="K1048" s="114"/>
      <c r="L1048" s="114"/>
      <c r="M1048" s="37"/>
      <c r="N1048" s="37"/>
      <c r="O1048" s="114"/>
      <c r="P1048" s="34"/>
      <c r="Q1048" s="34"/>
      <c r="R1048" s="34"/>
      <c r="S1048" s="34"/>
      <c r="T1048" s="34"/>
      <c r="U1048" s="114"/>
      <c r="V1048" s="114"/>
      <c r="W1048" s="34"/>
    </row>
    <row r="1049" ht="12.5" spans="1:23">
      <c r="A1049" s="74"/>
      <c r="B1049" s="37"/>
      <c r="C1049" s="37"/>
      <c r="D1049" s="37"/>
      <c r="E1049" s="34"/>
      <c r="F1049" s="37"/>
      <c r="G1049" s="37"/>
      <c r="H1049" s="37"/>
      <c r="J1049" s="37"/>
      <c r="K1049" s="114"/>
      <c r="L1049" s="114"/>
      <c r="M1049" s="37"/>
      <c r="N1049" s="37"/>
      <c r="O1049" s="114"/>
      <c r="P1049" s="34"/>
      <c r="Q1049" s="34"/>
      <c r="R1049" s="34"/>
      <c r="S1049" s="34"/>
      <c r="T1049" s="34"/>
      <c r="U1049" s="114"/>
      <c r="V1049" s="114"/>
      <c r="W1049" s="34"/>
    </row>
    <row r="1050" ht="12.5" spans="1:23">
      <c r="A1050" s="74"/>
      <c r="B1050" s="37"/>
      <c r="C1050" s="37"/>
      <c r="D1050" s="37"/>
      <c r="E1050" s="34"/>
      <c r="F1050" s="37"/>
      <c r="G1050" s="37"/>
      <c r="H1050" s="37"/>
      <c r="J1050" s="37"/>
      <c r="K1050" s="114"/>
      <c r="L1050" s="114"/>
      <c r="M1050" s="37"/>
      <c r="N1050" s="37"/>
      <c r="O1050" s="114"/>
      <c r="P1050" s="34"/>
      <c r="Q1050" s="34"/>
      <c r="R1050" s="34"/>
      <c r="S1050" s="34"/>
      <c r="T1050" s="34"/>
      <c r="U1050" s="114"/>
      <c r="V1050" s="114"/>
      <c r="W1050" s="34"/>
    </row>
    <row r="1051" ht="12.5" spans="1:23">
      <c r="A1051" s="74"/>
      <c r="B1051" s="37"/>
      <c r="C1051" s="37"/>
      <c r="D1051" s="37"/>
      <c r="E1051" s="34"/>
      <c r="F1051" s="37"/>
      <c r="G1051" s="37"/>
      <c r="H1051" s="37"/>
      <c r="J1051" s="37"/>
      <c r="K1051" s="114"/>
      <c r="L1051" s="114"/>
      <c r="M1051" s="37"/>
      <c r="N1051" s="37"/>
      <c r="O1051" s="114"/>
      <c r="P1051" s="34"/>
      <c r="Q1051" s="34"/>
      <c r="R1051" s="34"/>
      <c r="S1051" s="34"/>
      <c r="T1051" s="34"/>
      <c r="U1051" s="114"/>
      <c r="V1051" s="114"/>
      <c r="W1051" s="34"/>
    </row>
    <row r="1052" ht="12.5" spans="1:23">
      <c r="A1052" s="74"/>
      <c r="B1052" s="37"/>
      <c r="C1052" s="37"/>
      <c r="D1052" s="37"/>
      <c r="E1052" s="34"/>
      <c r="F1052" s="37"/>
      <c r="G1052" s="37"/>
      <c r="H1052" s="37"/>
      <c r="J1052" s="37"/>
      <c r="K1052" s="114"/>
      <c r="L1052" s="114"/>
      <c r="M1052" s="37"/>
      <c r="N1052" s="37"/>
      <c r="O1052" s="114"/>
      <c r="P1052" s="34"/>
      <c r="Q1052" s="34"/>
      <c r="R1052" s="34"/>
      <c r="S1052" s="34"/>
      <c r="T1052" s="34"/>
      <c r="U1052" s="114"/>
      <c r="V1052" s="114"/>
      <c r="W1052" s="34"/>
    </row>
    <row r="1053" ht="12.5" spans="1:23">
      <c r="A1053" s="74"/>
      <c r="B1053" s="37"/>
      <c r="C1053" s="37"/>
      <c r="D1053" s="37"/>
      <c r="E1053" s="34"/>
      <c r="F1053" s="37"/>
      <c r="G1053" s="37"/>
      <c r="H1053" s="37"/>
      <c r="J1053" s="37"/>
      <c r="K1053" s="114"/>
      <c r="L1053" s="114"/>
      <c r="M1053" s="37"/>
      <c r="N1053" s="37"/>
      <c r="O1053" s="114"/>
      <c r="P1053" s="34"/>
      <c r="Q1053" s="34"/>
      <c r="R1053" s="34"/>
      <c r="S1053" s="34"/>
      <c r="T1053" s="34"/>
      <c r="U1053" s="114"/>
      <c r="V1053" s="114"/>
      <c r="W1053" s="34"/>
    </row>
    <row r="1054" ht="12.5" spans="1:23">
      <c r="A1054" s="74"/>
      <c r="B1054" s="37"/>
      <c r="C1054" s="37"/>
      <c r="D1054" s="37"/>
      <c r="E1054" s="34"/>
      <c r="F1054" s="37"/>
      <c r="G1054" s="37"/>
      <c r="H1054" s="37"/>
      <c r="J1054" s="37"/>
      <c r="K1054" s="114"/>
      <c r="L1054" s="114"/>
      <c r="M1054" s="37"/>
      <c r="N1054" s="37"/>
      <c r="O1054" s="114"/>
      <c r="P1054" s="34"/>
      <c r="Q1054" s="34"/>
      <c r="R1054" s="34"/>
      <c r="S1054" s="34"/>
      <c r="T1054" s="34"/>
      <c r="U1054" s="114"/>
      <c r="V1054" s="114"/>
      <c r="W1054" s="34"/>
    </row>
    <row r="1055" ht="12.5" spans="1:23">
      <c r="A1055" s="74"/>
      <c r="B1055" s="37"/>
      <c r="C1055" s="37"/>
      <c r="D1055" s="37"/>
      <c r="E1055" s="34"/>
      <c r="F1055" s="37"/>
      <c r="G1055" s="37"/>
      <c r="H1055" s="37"/>
      <c r="J1055" s="37"/>
      <c r="K1055" s="114"/>
      <c r="L1055" s="114"/>
      <c r="M1055" s="37"/>
      <c r="N1055" s="37"/>
      <c r="O1055" s="114"/>
      <c r="P1055" s="34"/>
      <c r="Q1055" s="34"/>
      <c r="R1055" s="34"/>
      <c r="S1055" s="34"/>
      <c r="T1055" s="34"/>
      <c r="U1055" s="114"/>
      <c r="V1055" s="114"/>
      <c r="W1055" s="34"/>
    </row>
    <row r="1056" ht="12.5" spans="1:23">
      <c r="A1056" s="74"/>
      <c r="B1056" s="37"/>
      <c r="C1056" s="37"/>
      <c r="D1056" s="37"/>
      <c r="E1056" s="34"/>
      <c r="F1056" s="37"/>
      <c r="G1056" s="37"/>
      <c r="H1056" s="37"/>
      <c r="J1056" s="37"/>
      <c r="K1056" s="114"/>
      <c r="L1056" s="114"/>
      <c r="M1056" s="37"/>
      <c r="N1056" s="37"/>
      <c r="O1056" s="114"/>
      <c r="P1056" s="34"/>
      <c r="Q1056" s="34"/>
      <c r="R1056" s="34"/>
      <c r="S1056" s="34"/>
      <c r="T1056" s="34"/>
      <c r="U1056" s="114"/>
      <c r="V1056" s="114"/>
      <c r="W1056" s="34"/>
    </row>
    <row r="1057" ht="12.5" spans="1:23">
      <c r="A1057" s="74"/>
      <c r="B1057" s="37"/>
      <c r="C1057" s="37"/>
      <c r="D1057" s="37"/>
      <c r="E1057" s="34"/>
      <c r="F1057" s="37"/>
      <c r="G1057" s="37"/>
      <c r="H1057" s="37"/>
      <c r="J1057" s="37"/>
      <c r="K1057" s="114"/>
      <c r="L1057" s="114"/>
      <c r="M1057" s="37"/>
      <c r="N1057" s="37"/>
      <c r="O1057" s="114"/>
      <c r="P1057" s="34"/>
      <c r="Q1057" s="34"/>
      <c r="R1057" s="34"/>
      <c r="S1057" s="34"/>
      <c r="T1057" s="34"/>
      <c r="U1057" s="114"/>
      <c r="V1057" s="114"/>
      <c r="W1057" s="34"/>
    </row>
    <row r="1058" ht="12.5" spans="1:23">
      <c r="A1058" s="74"/>
      <c r="B1058" s="37"/>
      <c r="C1058" s="37"/>
      <c r="D1058" s="37"/>
      <c r="E1058" s="34"/>
      <c r="F1058" s="37"/>
      <c r="G1058" s="37"/>
      <c r="H1058" s="37"/>
      <c r="J1058" s="37"/>
      <c r="K1058" s="114"/>
      <c r="L1058" s="114"/>
      <c r="M1058" s="37"/>
      <c r="N1058" s="37"/>
      <c r="O1058" s="114"/>
      <c r="P1058" s="34"/>
      <c r="Q1058" s="34"/>
      <c r="R1058" s="34"/>
      <c r="S1058" s="34"/>
      <c r="T1058" s="34"/>
      <c r="U1058" s="114"/>
      <c r="V1058" s="114"/>
      <c r="W1058" s="34"/>
    </row>
    <row r="1059" ht="12.5" spans="1:23">
      <c r="A1059" s="74"/>
      <c r="B1059" s="37"/>
      <c r="C1059" s="37"/>
      <c r="D1059" s="37"/>
      <c r="E1059" s="34"/>
      <c r="F1059" s="37"/>
      <c r="G1059" s="37"/>
      <c r="H1059" s="37"/>
      <c r="J1059" s="37"/>
      <c r="K1059" s="114"/>
      <c r="L1059" s="114"/>
      <c r="M1059" s="37"/>
      <c r="N1059" s="37"/>
      <c r="O1059" s="114"/>
      <c r="P1059" s="34"/>
      <c r="Q1059" s="34"/>
      <c r="R1059" s="34"/>
      <c r="S1059" s="34"/>
      <c r="T1059" s="34"/>
      <c r="U1059" s="114"/>
      <c r="V1059" s="114"/>
      <c r="W1059" s="34"/>
    </row>
    <row r="1060" ht="12.5" spans="1:23">
      <c r="A1060" s="74"/>
      <c r="B1060" s="37"/>
      <c r="C1060" s="37"/>
      <c r="D1060" s="37"/>
      <c r="E1060" s="34"/>
      <c r="F1060" s="37"/>
      <c r="G1060" s="37"/>
      <c r="H1060" s="37"/>
      <c r="J1060" s="37"/>
      <c r="K1060" s="114"/>
      <c r="L1060" s="114"/>
      <c r="M1060" s="37"/>
      <c r="N1060" s="37"/>
      <c r="O1060" s="114"/>
      <c r="P1060" s="34"/>
      <c r="Q1060" s="34"/>
      <c r="R1060" s="34"/>
      <c r="S1060" s="34"/>
      <c r="T1060" s="34"/>
      <c r="U1060" s="114"/>
      <c r="V1060" s="114"/>
      <c r="W1060" s="34"/>
    </row>
    <row r="1061" ht="12.5" spans="1:23">
      <c r="A1061" s="74"/>
      <c r="B1061" s="37"/>
      <c r="C1061" s="37"/>
      <c r="D1061" s="37"/>
      <c r="E1061" s="34"/>
      <c r="F1061" s="37"/>
      <c r="G1061" s="37"/>
      <c r="H1061" s="37"/>
      <c r="J1061" s="37"/>
      <c r="K1061" s="114"/>
      <c r="L1061" s="114"/>
      <c r="M1061" s="37"/>
      <c r="N1061" s="37"/>
      <c r="O1061" s="114"/>
      <c r="P1061" s="34"/>
      <c r="Q1061" s="34"/>
      <c r="R1061" s="34"/>
      <c r="S1061" s="34"/>
      <c r="T1061" s="34"/>
      <c r="U1061" s="114"/>
      <c r="V1061" s="114"/>
      <c r="W1061" s="34"/>
    </row>
    <row r="1062" ht="12.5" spans="1:23">
      <c r="A1062" s="74"/>
      <c r="B1062" s="37"/>
      <c r="C1062" s="37"/>
      <c r="D1062" s="37"/>
      <c r="E1062" s="34"/>
      <c r="F1062" s="37"/>
      <c r="G1062" s="37"/>
      <c r="H1062" s="37"/>
      <c r="J1062" s="37"/>
      <c r="K1062" s="114"/>
      <c r="L1062" s="114"/>
      <c r="M1062" s="37"/>
      <c r="N1062" s="37"/>
      <c r="O1062" s="114"/>
      <c r="P1062" s="34"/>
      <c r="Q1062" s="34"/>
      <c r="R1062" s="34"/>
      <c r="S1062" s="34"/>
      <c r="T1062" s="34"/>
      <c r="U1062" s="114"/>
      <c r="V1062" s="114"/>
      <c r="W1062" s="34"/>
    </row>
    <row r="1063" ht="12.5" spans="1:23">
      <c r="A1063" s="74"/>
      <c r="B1063" s="37"/>
      <c r="C1063" s="37"/>
      <c r="D1063" s="37"/>
      <c r="E1063" s="34"/>
      <c r="F1063" s="37"/>
      <c r="G1063" s="37"/>
      <c r="H1063" s="37"/>
      <c r="J1063" s="37"/>
      <c r="K1063" s="114"/>
      <c r="L1063" s="114"/>
      <c r="M1063" s="37"/>
      <c r="N1063" s="37"/>
      <c r="O1063" s="114"/>
      <c r="P1063" s="34"/>
      <c r="Q1063" s="34"/>
      <c r="R1063" s="34"/>
      <c r="S1063" s="34"/>
      <c r="T1063" s="34"/>
      <c r="U1063" s="114"/>
      <c r="V1063" s="114"/>
      <c r="W1063" s="34"/>
    </row>
    <row r="1064" ht="12.5" spans="1:23">
      <c r="A1064" s="74"/>
      <c r="B1064" s="37"/>
      <c r="C1064" s="37"/>
      <c r="D1064" s="37"/>
      <c r="E1064" s="34"/>
      <c r="F1064" s="37"/>
      <c r="G1064" s="37"/>
      <c r="H1064" s="37"/>
      <c r="J1064" s="37"/>
      <c r="K1064" s="114"/>
      <c r="L1064" s="114"/>
      <c r="M1064" s="37"/>
      <c r="N1064" s="37"/>
      <c r="O1064" s="114"/>
      <c r="P1064" s="34"/>
      <c r="Q1064" s="34"/>
      <c r="R1064" s="34"/>
      <c r="S1064" s="34"/>
      <c r="T1064" s="34"/>
      <c r="U1064" s="114"/>
      <c r="V1064" s="114"/>
      <c r="W1064" s="34"/>
    </row>
    <row r="1065" ht="12.5" spans="1:23">
      <c r="A1065" s="74"/>
      <c r="B1065" s="37"/>
      <c r="C1065" s="37"/>
      <c r="D1065" s="37"/>
      <c r="E1065" s="34"/>
      <c r="F1065" s="37"/>
      <c r="G1065" s="37"/>
      <c r="H1065" s="37"/>
      <c r="J1065" s="37"/>
      <c r="K1065" s="114"/>
      <c r="L1065" s="114"/>
      <c r="M1065" s="37"/>
      <c r="N1065" s="37"/>
      <c r="O1065" s="114"/>
      <c r="P1065" s="34"/>
      <c r="Q1065" s="34"/>
      <c r="R1065" s="34"/>
      <c r="S1065" s="34"/>
      <c r="T1065" s="34"/>
      <c r="U1065" s="114"/>
      <c r="V1065" s="114"/>
      <c r="W1065" s="34"/>
    </row>
    <row r="1066" ht="12.5" spans="1:23">
      <c r="A1066" s="74"/>
      <c r="B1066" s="37"/>
      <c r="C1066" s="37"/>
      <c r="D1066" s="37"/>
      <c r="E1066" s="34"/>
      <c r="F1066" s="37"/>
      <c r="G1066" s="37"/>
      <c r="H1066" s="37"/>
      <c r="J1066" s="37"/>
      <c r="K1066" s="114"/>
      <c r="L1066" s="114"/>
      <c r="M1066" s="37"/>
      <c r="N1066" s="37"/>
      <c r="O1066" s="114"/>
      <c r="P1066" s="34"/>
      <c r="Q1066" s="34"/>
      <c r="R1066" s="34"/>
      <c r="S1066" s="34"/>
      <c r="T1066" s="34"/>
      <c r="U1066" s="114"/>
      <c r="V1066" s="114"/>
      <c r="W1066" s="34"/>
    </row>
    <row r="1067" ht="12.5" spans="1:23">
      <c r="A1067" s="74"/>
      <c r="B1067" s="37"/>
      <c r="C1067" s="37"/>
      <c r="D1067" s="37"/>
      <c r="E1067" s="34"/>
      <c r="F1067" s="37"/>
      <c r="G1067" s="37"/>
      <c r="H1067" s="37"/>
      <c r="J1067" s="37"/>
      <c r="K1067" s="114"/>
      <c r="L1067" s="114"/>
      <c r="M1067" s="37"/>
      <c r="N1067" s="37"/>
      <c r="O1067" s="114"/>
      <c r="P1067" s="34"/>
      <c r="Q1067" s="34"/>
      <c r="R1067" s="34"/>
      <c r="S1067" s="34"/>
      <c r="T1067" s="34"/>
      <c r="U1067" s="114"/>
      <c r="V1067" s="114"/>
      <c r="W1067" s="34"/>
    </row>
    <row r="1068" ht="12.5" spans="1:23">
      <c r="A1068" s="74"/>
      <c r="B1068" s="37"/>
      <c r="C1068" s="37"/>
      <c r="D1068" s="37"/>
      <c r="E1068" s="34"/>
      <c r="F1068" s="37"/>
      <c r="G1068" s="37"/>
      <c r="H1068" s="37"/>
      <c r="J1068" s="37"/>
      <c r="K1068" s="114"/>
      <c r="L1068" s="114"/>
      <c r="M1068" s="37"/>
      <c r="N1068" s="37"/>
      <c r="O1068" s="114"/>
      <c r="P1068" s="34"/>
      <c r="Q1068" s="34"/>
      <c r="R1068" s="34"/>
      <c r="S1068" s="34"/>
      <c r="T1068" s="34"/>
      <c r="U1068" s="114"/>
      <c r="V1068" s="114"/>
      <c r="W1068" s="34"/>
    </row>
    <row r="1069" ht="12.5" spans="1:23">
      <c r="A1069" s="74"/>
      <c r="B1069" s="37"/>
      <c r="C1069" s="37"/>
      <c r="D1069" s="37"/>
      <c r="E1069" s="34"/>
      <c r="F1069" s="37"/>
      <c r="G1069" s="37"/>
      <c r="H1069" s="37"/>
      <c r="J1069" s="37"/>
      <c r="K1069" s="114"/>
      <c r="L1069" s="114"/>
      <c r="M1069" s="37"/>
      <c r="N1069" s="37"/>
      <c r="O1069" s="114"/>
      <c r="P1069" s="34"/>
      <c r="Q1069" s="34"/>
      <c r="R1069" s="34"/>
      <c r="S1069" s="34"/>
      <c r="T1069" s="34"/>
      <c r="U1069" s="114"/>
      <c r="V1069" s="114"/>
      <c r="W1069" s="34"/>
    </row>
    <row r="1070" ht="12.5" spans="1:23">
      <c r="A1070" s="74"/>
      <c r="B1070" s="37"/>
      <c r="C1070" s="37"/>
      <c r="D1070" s="37"/>
      <c r="E1070" s="34"/>
      <c r="F1070" s="37"/>
      <c r="G1070" s="37"/>
      <c r="H1070" s="37"/>
      <c r="J1070" s="37"/>
      <c r="K1070" s="114"/>
      <c r="L1070" s="114"/>
      <c r="M1070" s="37"/>
      <c r="N1070" s="37"/>
      <c r="O1070" s="114"/>
      <c r="P1070" s="34"/>
      <c r="Q1070" s="34"/>
      <c r="R1070" s="34"/>
      <c r="S1070" s="34"/>
      <c r="T1070" s="34"/>
      <c r="U1070" s="114"/>
      <c r="V1070" s="114"/>
      <c r="W1070" s="34"/>
    </row>
    <row r="1071" ht="12.5" spans="1:23">
      <c r="A1071" s="74"/>
      <c r="B1071" s="37"/>
      <c r="C1071" s="37"/>
      <c r="D1071" s="37"/>
      <c r="E1071" s="34"/>
      <c r="F1071" s="37"/>
      <c r="G1071" s="37"/>
      <c r="H1071" s="37"/>
      <c r="J1071" s="37"/>
      <c r="K1071" s="114"/>
      <c r="L1071" s="114"/>
      <c r="M1071" s="37"/>
      <c r="N1071" s="37"/>
      <c r="O1071" s="114"/>
      <c r="P1071" s="34"/>
      <c r="Q1071" s="34"/>
      <c r="R1071" s="34"/>
      <c r="S1071" s="34"/>
      <c r="T1071" s="34"/>
      <c r="U1071" s="114"/>
      <c r="V1071" s="114"/>
      <c r="W1071" s="34"/>
    </row>
    <row r="1072" ht="12.5" spans="1:23">
      <c r="A1072" s="74"/>
      <c r="B1072" s="37"/>
      <c r="C1072" s="37"/>
      <c r="D1072" s="37"/>
      <c r="E1072" s="34"/>
      <c r="F1072" s="37"/>
      <c r="G1072" s="37"/>
      <c r="H1072" s="37"/>
      <c r="J1072" s="37"/>
      <c r="K1072" s="114"/>
      <c r="L1072" s="114"/>
      <c r="M1072" s="37"/>
      <c r="N1072" s="37"/>
      <c r="O1072" s="114"/>
      <c r="P1072" s="34"/>
      <c r="Q1072" s="34"/>
      <c r="R1072" s="34"/>
      <c r="S1072" s="34"/>
      <c r="T1072" s="34"/>
      <c r="U1072" s="114"/>
      <c r="V1072" s="114"/>
      <c r="W1072" s="34"/>
    </row>
    <row r="1073" ht="12.5" spans="1:23">
      <c r="A1073" s="74"/>
      <c r="B1073" s="37"/>
      <c r="C1073" s="37"/>
      <c r="D1073" s="37"/>
      <c r="E1073" s="34"/>
      <c r="F1073" s="37"/>
      <c r="G1073" s="37"/>
      <c r="H1073" s="37"/>
      <c r="J1073" s="37"/>
      <c r="K1073" s="114"/>
      <c r="L1073" s="114"/>
      <c r="M1073" s="37"/>
      <c r="N1073" s="37"/>
      <c r="O1073" s="114"/>
      <c r="P1073" s="34"/>
      <c r="Q1073" s="34"/>
      <c r="R1073" s="34"/>
      <c r="S1073" s="34"/>
      <c r="T1073" s="34"/>
      <c r="U1073" s="114"/>
      <c r="V1073" s="114"/>
      <c r="W1073" s="34"/>
    </row>
    <row r="1074" ht="12.5" spans="1:23">
      <c r="A1074" s="74"/>
      <c r="B1074" s="37"/>
      <c r="C1074" s="37"/>
      <c r="D1074" s="37"/>
      <c r="E1074" s="34"/>
      <c r="F1074" s="37"/>
      <c r="G1074" s="37"/>
      <c r="H1074" s="37"/>
      <c r="J1074" s="37"/>
      <c r="K1074" s="114"/>
      <c r="L1074" s="114"/>
      <c r="M1074" s="37"/>
      <c r="N1074" s="37"/>
      <c r="O1074" s="114"/>
      <c r="P1074" s="34"/>
      <c r="Q1074" s="34"/>
      <c r="R1074" s="34"/>
      <c r="S1074" s="34"/>
      <c r="T1074" s="34"/>
      <c r="U1074" s="114"/>
      <c r="V1074" s="114"/>
      <c r="W1074" s="34"/>
    </row>
    <row r="1075" ht="12.5" spans="1:23">
      <c r="A1075" s="74"/>
      <c r="B1075" s="37"/>
      <c r="C1075" s="37"/>
      <c r="D1075" s="37"/>
      <c r="E1075" s="34"/>
      <c r="F1075" s="37"/>
      <c r="G1075" s="37"/>
      <c r="H1075" s="37"/>
      <c r="J1075" s="37"/>
      <c r="K1075" s="114"/>
      <c r="L1075" s="114"/>
      <c r="M1075" s="37"/>
      <c r="N1075" s="37"/>
      <c r="O1075" s="114"/>
      <c r="P1075" s="34"/>
      <c r="Q1075" s="34"/>
      <c r="R1075" s="34"/>
      <c r="S1075" s="34"/>
      <c r="T1075" s="34"/>
      <c r="U1075" s="114"/>
      <c r="V1075" s="114"/>
      <c r="W1075" s="34"/>
    </row>
    <row r="1076" ht="12.5" spans="1:23">
      <c r="A1076" s="74"/>
      <c r="B1076" s="37"/>
      <c r="C1076" s="37"/>
      <c r="D1076" s="37"/>
      <c r="E1076" s="34"/>
      <c r="F1076" s="37"/>
      <c r="G1076" s="37"/>
      <c r="H1076" s="37"/>
      <c r="J1076" s="37"/>
      <c r="K1076" s="114"/>
      <c r="L1076" s="114"/>
      <c r="M1076" s="37"/>
      <c r="N1076" s="37"/>
      <c r="O1076" s="114"/>
      <c r="P1076" s="34"/>
      <c r="Q1076" s="34"/>
      <c r="R1076" s="34"/>
      <c r="S1076" s="34"/>
      <c r="T1076" s="34"/>
      <c r="U1076" s="114"/>
      <c r="V1076" s="114"/>
      <c r="W1076" s="34"/>
    </row>
    <row r="1077" ht="12.5" spans="1:23">
      <c r="A1077" s="74"/>
      <c r="B1077" s="37"/>
      <c r="C1077" s="37"/>
      <c r="D1077" s="37"/>
      <c r="E1077" s="34"/>
      <c r="F1077" s="37"/>
      <c r="G1077" s="37"/>
      <c r="H1077" s="37"/>
      <c r="J1077" s="37"/>
      <c r="K1077" s="114"/>
      <c r="L1077" s="114"/>
      <c r="M1077" s="37"/>
      <c r="N1077" s="37"/>
      <c r="O1077" s="114"/>
      <c r="P1077" s="34"/>
      <c r="Q1077" s="34"/>
      <c r="R1077" s="34"/>
      <c r="S1077" s="34"/>
      <c r="T1077" s="34"/>
      <c r="U1077" s="114"/>
      <c r="V1077" s="114"/>
      <c r="W1077" s="34"/>
    </row>
    <row r="1078" ht="12.5" spans="1:23">
      <c r="A1078" s="74"/>
      <c r="B1078" s="37"/>
      <c r="C1078" s="37"/>
      <c r="D1078" s="37"/>
      <c r="E1078" s="34"/>
      <c r="F1078" s="37"/>
      <c r="G1078" s="37"/>
      <c r="H1078" s="37"/>
      <c r="J1078" s="37"/>
      <c r="K1078" s="114"/>
      <c r="L1078" s="114"/>
      <c r="M1078" s="37"/>
      <c r="N1078" s="37"/>
      <c r="O1078" s="114"/>
      <c r="P1078" s="34"/>
      <c r="Q1078" s="34"/>
      <c r="R1078" s="34"/>
      <c r="S1078" s="34"/>
      <c r="T1078" s="34"/>
      <c r="U1078" s="114"/>
      <c r="V1078" s="114"/>
      <c r="W1078" s="34"/>
    </row>
    <row r="1079" ht="12.5" spans="1:23">
      <c r="A1079" s="74"/>
      <c r="B1079" s="37"/>
      <c r="C1079" s="37"/>
      <c r="D1079" s="37"/>
      <c r="E1079" s="34"/>
      <c r="F1079" s="37"/>
      <c r="G1079" s="37"/>
      <c r="H1079" s="37"/>
      <c r="J1079" s="37"/>
      <c r="K1079" s="114"/>
      <c r="L1079" s="114"/>
      <c r="M1079" s="37"/>
      <c r="N1079" s="37"/>
      <c r="O1079" s="114"/>
      <c r="P1079" s="34"/>
      <c r="Q1079" s="34"/>
      <c r="R1079" s="34"/>
      <c r="S1079" s="34"/>
      <c r="T1079" s="34"/>
      <c r="U1079" s="114"/>
      <c r="V1079" s="114"/>
      <c r="W1079" s="34"/>
    </row>
    <row r="1080" ht="12.5" spans="1:23">
      <c r="A1080" s="74"/>
      <c r="B1080" s="37"/>
      <c r="C1080" s="37"/>
      <c r="D1080" s="37"/>
      <c r="E1080" s="34"/>
      <c r="F1080" s="37"/>
      <c r="G1080" s="37"/>
      <c r="H1080" s="37"/>
      <c r="J1080" s="37"/>
      <c r="K1080" s="114"/>
      <c r="L1080" s="114"/>
      <c r="M1080" s="37"/>
      <c r="N1080" s="37"/>
      <c r="O1080" s="114"/>
      <c r="P1080" s="34"/>
      <c r="Q1080" s="34"/>
      <c r="R1080" s="34"/>
      <c r="S1080" s="34"/>
      <c r="T1080" s="34"/>
      <c r="U1080" s="114"/>
      <c r="V1080" s="114"/>
      <c r="W1080" s="34"/>
    </row>
    <row r="1081" ht="12.5" spans="1:23">
      <c r="A1081" s="74"/>
      <c r="B1081" s="37"/>
      <c r="C1081" s="37"/>
      <c r="D1081" s="37"/>
      <c r="E1081" s="34"/>
      <c r="F1081" s="37"/>
      <c r="G1081" s="37"/>
      <c r="H1081" s="37"/>
      <c r="J1081" s="37"/>
      <c r="K1081" s="114"/>
      <c r="L1081" s="114"/>
      <c r="M1081" s="37"/>
      <c r="N1081" s="37"/>
      <c r="O1081" s="114"/>
      <c r="P1081" s="34"/>
      <c r="Q1081" s="34"/>
      <c r="R1081" s="34"/>
      <c r="S1081" s="34"/>
      <c r="T1081" s="34"/>
      <c r="U1081" s="114"/>
      <c r="V1081" s="114"/>
      <c r="W1081" s="34"/>
    </row>
    <row r="1082" ht="12.5" spans="1:23">
      <c r="A1082" s="74"/>
      <c r="B1082" s="37"/>
      <c r="C1082" s="37"/>
      <c r="D1082" s="37"/>
      <c r="E1082" s="34"/>
      <c r="F1082" s="37"/>
      <c r="G1082" s="37"/>
      <c r="H1082" s="37"/>
      <c r="J1082" s="37"/>
      <c r="K1082" s="114"/>
      <c r="L1082" s="114"/>
      <c r="M1082" s="37"/>
      <c r="N1082" s="37"/>
      <c r="O1082" s="114"/>
      <c r="P1082" s="34"/>
      <c r="Q1082" s="34"/>
      <c r="R1082" s="34"/>
      <c r="S1082" s="34"/>
      <c r="T1082" s="34"/>
      <c r="U1082" s="114"/>
      <c r="V1082" s="114"/>
      <c r="W1082" s="34"/>
    </row>
    <row r="1083" ht="12.5" spans="1:23">
      <c r="A1083" s="74"/>
      <c r="B1083" s="37"/>
      <c r="C1083" s="37"/>
      <c r="D1083" s="37"/>
      <c r="E1083" s="34"/>
      <c r="F1083" s="37"/>
      <c r="G1083" s="37"/>
      <c r="H1083" s="37"/>
      <c r="J1083" s="37"/>
      <c r="K1083" s="114"/>
      <c r="L1083" s="114"/>
      <c r="M1083" s="37"/>
      <c r="N1083" s="37"/>
      <c r="O1083" s="114"/>
      <c r="P1083" s="34"/>
      <c r="Q1083" s="34"/>
      <c r="R1083" s="34"/>
      <c r="S1083" s="34"/>
      <c r="T1083" s="34"/>
      <c r="U1083" s="114"/>
      <c r="V1083" s="114"/>
      <c r="W1083" s="34"/>
    </row>
    <row r="1084" ht="12.5" spans="1:23">
      <c r="A1084" s="74"/>
      <c r="B1084" s="37"/>
      <c r="C1084" s="37"/>
      <c r="D1084" s="37"/>
      <c r="E1084" s="34"/>
      <c r="F1084" s="37"/>
      <c r="G1084" s="37"/>
      <c r="H1084" s="37"/>
      <c r="J1084" s="37"/>
      <c r="K1084" s="114"/>
      <c r="L1084" s="114"/>
      <c r="M1084" s="37"/>
      <c r="N1084" s="37"/>
      <c r="O1084" s="114"/>
      <c r="P1084" s="34"/>
      <c r="Q1084" s="34"/>
      <c r="R1084" s="34"/>
      <c r="S1084" s="34"/>
      <c r="T1084" s="34"/>
      <c r="U1084" s="114"/>
      <c r="V1084" s="114"/>
      <c r="W1084" s="34"/>
    </row>
    <row r="1085" ht="12.5" spans="1:23">
      <c r="A1085" s="74"/>
      <c r="B1085" s="37"/>
      <c r="C1085" s="37"/>
      <c r="D1085" s="37"/>
      <c r="E1085" s="34"/>
      <c r="F1085" s="37"/>
      <c r="G1085" s="37"/>
      <c r="H1085" s="37"/>
      <c r="J1085" s="37"/>
      <c r="K1085" s="114"/>
      <c r="L1085" s="114"/>
      <c r="M1085" s="37"/>
      <c r="N1085" s="37"/>
      <c r="O1085" s="114"/>
      <c r="P1085" s="34"/>
      <c r="Q1085" s="34"/>
      <c r="R1085" s="34"/>
      <c r="S1085" s="34"/>
      <c r="T1085" s="34"/>
      <c r="U1085" s="114"/>
      <c r="V1085" s="114"/>
      <c r="W1085" s="34"/>
    </row>
    <row r="1086" ht="12.5" spans="1:23">
      <c r="A1086" s="74"/>
      <c r="B1086" s="37"/>
      <c r="C1086" s="37"/>
      <c r="D1086" s="37"/>
      <c r="E1086" s="34"/>
      <c r="F1086" s="37"/>
      <c r="G1086" s="37"/>
      <c r="H1086" s="37"/>
      <c r="J1086" s="37"/>
      <c r="K1086" s="114"/>
      <c r="L1086" s="114"/>
      <c r="M1086" s="37"/>
      <c r="N1086" s="37"/>
      <c r="O1086" s="114"/>
      <c r="P1086" s="34"/>
      <c r="Q1086" s="34"/>
      <c r="R1086" s="34"/>
      <c r="S1086" s="34"/>
      <c r="T1086" s="34"/>
      <c r="U1086" s="114"/>
      <c r="V1086" s="114"/>
      <c r="W1086" s="34"/>
    </row>
    <row r="1087" ht="12.5" spans="1:23">
      <c r="A1087" s="74"/>
      <c r="B1087" s="37"/>
      <c r="C1087" s="37"/>
      <c r="D1087" s="37"/>
      <c r="E1087" s="34"/>
      <c r="F1087" s="37"/>
      <c r="G1087" s="37"/>
      <c r="H1087" s="37"/>
      <c r="J1087" s="37"/>
      <c r="K1087" s="114"/>
      <c r="L1087" s="114"/>
      <c r="M1087" s="37"/>
      <c r="N1087" s="37"/>
      <c r="O1087" s="114"/>
      <c r="P1087" s="34"/>
      <c r="Q1087" s="34"/>
      <c r="R1087" s="34"/>
      <c r="S1087" s="34"/>
      <c r="T1087" s="34"/>
      <c r="U1087" s="114"/>
      <c r="V1087" s="114"/>
      <c r="W1087" s="34"/>
    </row>
    <row r="1088" ht="12.5" spans="1:23">
      <c r="A1088" s="74"/>
      <c r="B1088" s="37"/>
      <c r="C1088" s="37"/>
      <c r="D1088" s="37"/>
      <c r="E1088" s="34"/>
      <c r="F1088" s="37"/>
      <c r="G1088" s="37"/>
      <c r="H1088" s="37"/>
      <c r="J1088" s="37"/>
      <c r="K1088" s="114"/>
      <c r="L1088" s="114"/>
      <c r="M1088" s="37"/>
      <c r="N1088" s="37"/>
      <c r="O1088" s="114"/>
      <c r="P1088" s="34"/>
      <c r="Q1088" s="34"/>
      <c r="R1088" s="34"/>
      <c r="S1088" s="34"/>
      <c r="T1088" s="34"/>
      <c r="U1088" s="114"/>
      <c r="V1088" s="114"/>
      <c r="W1088" s="34"/>
    </row>
    <row r="1089" ht="12.5" spans="1:23">
      <c r="A1089" s="74"/>
      <c r="B1089" s="37"/>
      <c r="C1089" s="37"/>
      <c r="D1089" s="37"/>
      <c r="E1089" s="34"/>
      <c r="F1089" s="37"/>
      <c r="G1089" s="37"/>
      <c r="H1089" s="37"/>
      <c r="J1089" s="37"/>
      <c r="K1089" s="114"/>
      <c r="L1089" s="114"/>
      <c r="M1089" s="37"/>
      <c r="N1089" s="37"/>
      <c r="O1089" s="114"/>
      <c r="P1089" s="34"/>
      <c r="Q1089" s="34"/>
      <c r="R1089" s="34"/>
      <c r="S1089" s="34"/>
      <c r="T1089" s="34"/>
      <c r="U1089" s="114"/>
      <c r="V1089" s="114"/>
      <c r="W1089" s="34"/>
    </row>
    <row r="1090" ht="12.5" spans="1:23">
      <c r="A1090" s="74"/>
      <c r="B1090" s="37"/>
      <c r="C1090" s="37"/>
      <c r="D1090" s="37"/>
      <c r="E1090" s="34"/>
      <c r="F1090" s="37"/>
      <c r="G1090" s="37"/>
      <c r="H1090" s="37"/>
      <c r="J1090" s="37"/>
      <c r="K1090" s="114"/>
      <c r="L1090" s="114"/>
      <c r="M1090" s="37"/>
      <c r="N1090" s="37"/>
      <c r="O1090" s="114"/>
      <c r="P1090" s="34"/>
      <c r="Q1090" s="34"/>
      <c r="R1090" s="34"/>
      <c r="S1090" s="34"/>
      <c r="T1090" s="34"/>
      <c r="U1090" s="114"/>
      <c r="V1090" s="114"/>
      <c r="W1090" s="34"/>
    </row>
    <row r="1091" ht="12.5" spans="1:23">
      <c r="A1091" s="74"/>
      <c r="B1091" s="37"/>
      <c r="C1091" s="37"/>
      <c r="D1091" s="37"/>
      <c r="E1091" s="34"/>
      <c r="F1091" s="37"/>
      <c r="G1091" s="37"/>
      <c r="H1091" s="37"/>
      <c r="J1091" s="37"/>
      <c r="K1091" s="114"/>
      <c r="L1091" s="114"/>
      <c r="M1091" s="37"/>
      <c r="N1091" s="37"/>
      <c r="O1091" s="114"/>
      <c r="P1091" s="34"/>
      <c r="Q1091" s="34"/>
      <c r="R1091" s="34"/>
      <c r="S1091" s="34"/>
      <c r="T1091" s="34"/>
      <c r="U1091" s="114"/>
      <c r="V1091" s="114"/>
      <c r="W1091" s="34"/>
    </row>
    <row r="1092" ht="12.5" spans="1:23">
      <c r="A1092" s="74"/>
      <c r="B1092" s="37"/>
      <c r="C1092" s="37"/>
      <c r="D1092" s="37"/>
      <c r="E1092" s="34"/>
      <c r="F1092" s="37"/>
      <c r="G1092" s="37"/>
      <c r="H1092" s="37"/>
      <c r="J1092" s="37"/>
      <c r="K1092" s="114"/>
      <c r="L1092" s="114"/>
      <c r="M1092" s="37"/>
      <c r="N1092" s="37"/>
      <c r="O1092" s="114"/>
      <c r="P1092" s="34"/>
      <c r="Q1092" s="34"/>
      <c r="R1092" s="34"/>
      <c r="S1092" s="34"/>
      <c r="T1092" s="34"/>
      <c r="U1092" s="114"/>
      <c r="V1092" s="114"/>
      <c r="W1092" s="34"/>
    </row>
    <row r="1093" ht="12.5" spans="1:23">
      <c r="A1093" s="74"/>
      <c r="B1093" s="37"/>
      <c r="C1093" s="37"/>
      <c r="D1093" s="37"/>
      <c r="E1093" s="34"/>
      <c r="F1093" s="37"/>
      <c r="G1093" s="37"/>
      <c r="H1093" s="37"/>
      <c r="J1093" s="37"/>
      <c r="K1093" s="114"/>
      <c r="L1093" s="114"/>
      <c r="M1093" s="37"/>
      <c r="N1093" s="37"/>
      <c r="O1093" s="114"/>
      <c r="P1093" s="34"/>
      <c r="Q1093" s="34"/>
      <c r="R1093" s="34"/>
      <c r="S1093" s="34"/>
      <c r="T1093" s="34"/>
      <c r="U1093" s="114"/>
      <c r="V1093" s="114"/>
      <c r="W1093" s="34"/>
    </row>
    <row r="1094" ht="12.5" spans="1:23">
      <c r="A1094" s="74"/>
      <c r="B1094" s="37"/>
      <c r="C1094" s="37"/>
      <c r="D1094" s="37"/>
      <c r="E1094" s="34"/>
      <c r="F1094" s="37"/>
      <c r="G1094" s="37"/>
      <c r="H1094" s="37"/>
      <c r="J1094" s="37"/>
      <c r="K1094" s="114"/>
      <c r="L1094" s="114"/>
      <c r="M1094" s="37"/>
      <c r="N1094" s="37"/>
      <c r="O1094" s="114"/>
      <c r="P1094" s="34"/>
      <c r="Q1094" s="34"/>
      <c r="R1094" s="34"/>
      <c r="S1094" s="34"/>
      <c r="T1094" s="34"/>
      <c r="U1094" s="114"/>
      <c r="V1094" s="114"/>
      <c r="W1094" s="34"/>
    </row>
    <row r="1095" ht="12.5" spans="1:23">
      <c r="A1095" s="74"/>
      <c r="B1095" s="37"/>
      <c r="C1095" s="37"/>
      <c r="D1095" s="37"/>
      <c r="E1095" s="34"/>
      <c r="F1095" s="37"/>
      <c r="G1095" s="37"/>
      <c r="H1095" s="37"/>
      <c r="J1095" s="37"/>
      <c r="K1095" s="114"/>
      <c r="L1095" s="114"/>
      <c r="M1095" s="37"/>
      <c r="N1095" s="37"/>
      <c r="O1095" s="114"/>
      <c r="P1095" s="34"/>
      <c r="Q1095" s="34"/>
      <c r="R1095" s="34"/>
      <c r="S1095" s="34"/>
      <c r="T1095" s="34"/>
      <c r="U1095" s="114"/>
      <c r="V1095" s="114"/>
      <c r="W1095" s="34"/>
    </row>
    <row r="1096" ht="12.5" spans="1:23">
      <c r="A1096" s="74"/>
      <c r="B1096" s="37"/>
      <c r="C1096" s="37"/>
      <c r="D1096" s="37"/>
      <c r="E1096" s="34"/>
      <c r="F1096" s="37"/>
      <c r="G1096" s="37"/>
      <c r="H1096" s="37"/>
      <c r="J1096" s="37"/>
      <c r="K1096" s="114"/>
      <c r="L1096" s="114"/>
      <c r="M1096" s="37"/>
      <c r="N1096" s="37"/>
      <c r="O1096" s="114"/>
      <c r="P1096" s="34"/>
      <c r="Q1096" s="34"/>
      <c r="R1096" s="34"/>
      <c r="S1096" s="34"/>
      <c r="T1096" s="34"/>
      <c r="U1096" s="114"/>
      <c r="V1096" s="114"/>
      <c r="W1096" s="34"/>
    </row>
    <row r="1097" ht="12.5" spans="1:23">
      <c r="A1097" s="74"/>
      <c r="B1097" s="37"/>
      <c r="C1097" s="37"/>
      <c r="D1097" s="37"/>
      <c r="E1097" s="34"/>
      <c r="F1097" s="37"/>
      <c r="G1097" s="37"/>
      <c r="H1097" s="37"/>
      <c r="J1097" s="37"/>
      <c r="K1097" s="114"/>
      <c r="L1097" s="114"/>
      <c r="M1097" s="37"/>
      <c r="N1097" s="37"/>
      <c r="O1097" s="114"/>
      <c r="P1097" s="34"/>
      <c r="Q1097" s="34"/>
      <c r="R1097" s="34"/>
      <c r="S1097" s="34"/>
      <c r="T1097" s="34"/>
      <c r="U1097" s="114"/>
      <c r="V1097" s="114"/>
      <c r="W1097" s="34"/>
    </row>
    <row r="1098" ht="12.5" spans="1:23">
      <c r="A1098" s="74"/>
      <c r="B1098" s="37"/>
      <c r="C1098" s="37"/>
      <c r="D1098" s="37"/>
      <c r="E1098" s="34"/>
      <c r="F1098" s="37"/>
      <c r="G1098" s="37"/>
      <c r="H1098" s="37"/>
      <c r="J1098" s="37"/>
      <c r="K1098" s="114"/>
      <c r="L1098" s="114"/>
      <c r="M1098" s="37"/>
      <c r="N1098" s="37"/>
      <c r="O1098" s="114"/>
      <c r="P1098" s="34"/>
      <c r="Q1098" s="34"/>
      <c r="R1098" s="34"/>
      <c r="S1098" s="34"/>
      <c r="T1098" s="34"/>
      <c r="U1098" s="114"/>
      <c r="V1098" s="114"/>
      <c r="W1098" s="34"/>
    </row>
    <row r="1099" ht="12.5" spans="1:23">
      <c r="A1099" s="74"/>
      <c r="B1099" s="37"/>
      <c r="C1099" s="37"/>
      <c r="D1099" s="37"/>
      <c r="E1099" s="34"/>
      <c r="F1099" s="37"/>
      <c r="G1099" s="37"/>
      <c r="H1099" s="37"/>
      <c r="J1099" s="37"/>
      <c r="K1099" s="114"/>
      <c r="L1099" s="114"/>
      <c r="M1099" s="37"/>
      <c r="N1099" s="37"/>
      <c r="O1099" s="114"/>
      <c r="P1099" s="34"/>
      <c r="Q1099" s="34"/>
      <c r="R1099" s="34"/>
      <c r="S1099" s="34"/>
      <c r="T1099" s="34"/>
      <c r="U1099" s="114"/>
      <c r="V1099" s="114"/>
      <c r="W1099" s="34"/>
    </row>
    <row r="1100" ht="12.5" spans="1:23">
      <c r="A1100" s="74"/>
      <c r="B1100" s="37"/>
      <c r="C1100" s="37"/>
      <c r="D1100" s="37"/>
      <c r="E1100" s="34"/>
      <c r="F1100" s="37"/>
      <c r="G1100" s="37"/>
      <c r="H1100" s="37"/>
      <c r="J1100" s="37"/>
      <c r="K1100" s="114"/>
      <c r="L1100" s="114"/>
      <c r="M1100" s="37"/>
      <c r="N1100" s="37"/>
      <c r="O1100" s="114"/>
      <c r="P1100" s="34"/>
      <c r="Q1100" s="34"/>
      <c r="R1100" s="34"/>
      <c r="S1100" s="34"/>
      <c r="T1100" s="34"/>
      <c r="U1100" s="114"/>
      <c r="V1100" s="114"/>
      <c r="W1100" s="34"/>
    </row>
    <row r="1101" ht="12.5" spans="1:23">
      <c r="A1101" s="74"/>
      <c r="B1101" s="37"/>
      <c r="C1101" s="37"/>
      <c r="D1101" s="37"/>
      <c r="E1101" s="34"/>
      <c r="F1101" s="37"/>
      <c r="G1101" s="37"/>
      <c r="H1101" s="37"/>
      <c r="J1101" s="37"/>
      <c r="K1101" s="114"/>
      <c r="L1101" s="114"/>
      <c r="M1101" s="37"/>
      <c r="N1101" s="37"/>
      <c r="O1101" s="114"/>
      <c r="P1101" s="34"/>
      <c r="Q1101" s="34"/>
      <c r="R1101" s="34"/>
      <c r="S1101" s="34"/>
      <c r="T1101" s="34"/>
      <c r="U1101" s="114"/>
      <c r="V1101" s="114"/>
      <c r="W1101" s="34"/>
    </row>
    <row r="1102" ht="12.5" spans="1:23">
      <c r="A1102" s="74"/>
      <c r="B1102" s="37"/>
      <c r="C1102" s="37"/>
      <c r="D1102" s="37"/>
      <c r="E1102" s="34"/>
      <c r="F1102" s="37"/>
      <c r="G1102" s="37"/>
      <c r="H1102" s="37"/>
      <c r="J1102" s="37"/>
      <c r="K1102" s="114"/>
      <c r="L1102" s="114"/>
      <c r="M1102" s="37"/>
      <c r="N1102" s="37"/>
      <c r="O1102" s="114"/>
      <c r="P1102" s="34"/>
      <c r="Q1102" s="34"/>
      <c r="R1102" s="34"/>
      <c r="S1102" s="34"/>
      <c r="T1102" s="34"/>
      <c r="U1102" s="114"/>
      <c r="V1102" s="114"/>
      <c r="W1102" s="34"/>
    </row>
    <row r="1103" ht="12.5" spans="1:23">
      <c r="A1103" s="74"/>
      <c r="B1103" s="37"/>
      <c r="C1103" s="37"/>
      <c r="D1103" s="37"/>
      <c r="E1103" s="34"/>
      <c r="F1103" s="37"/>
      <c r="G1103" s="37"/>
      <c r="H1103" s="37"/>
      <c r="J1103" s="37"/>
      <c r="K1103" s="114"/>
      <c r="L1103" s="114"/>
      <c r="M1103" s="37"/>
      <c r="N1103" s="37"/>
      <c r="O1103" s="114"/>
      <c r="P1103" s="34"/>
      <c r="Q1103" s="34"/>
      <c r="R1103" s="34"/>
      <c r="S1103" s="34"/>
      <c r="T1103" s="34"/>
      <c r="U1103" s="114"/>
      <c r="V1103" s="114"/>
      <c r="W1103" s="34"/>
    </row>
    <row r="1104" ht="12.5" spans="1:23">
      <c r="A1104" s="74"/>
      <c r="B1104" s="37"/>
      <c r="C1104" s="37"/>
      <c r="D1104" s="37"/>
      <c r="E1104" s="34"/>
      <c r="F1104" s="37"/>
      <c r="G1104" s="37"/>
      <c r="H1104" s="37"/>
      <c r="J1104" s="37"/>
      <c r="K1104" s="114"/>
      <c r="L1104" s="114"/>
      <c r="M1104" s="37"/>
      <c r="N1104" s="37"/>
      <c r="O1104" s="114"/>
      <c r="P1104" s="34"/>
      <c r="Q1104" s="34"/>
      <c r="R1104" s="34"/>
      <c r="S1104" s="34"/>
      <c r="T1104" s="34"/>
      <c r="U1104" s="114"/>
      <c r="V1104" s="114"/>
      <c r="W1104" s="34"/>
    </row>
    <row r="1105" ht="12.5" spans="1:23">
      <c r="A1105" s="74"/>
      <c r="B1105" s="37"/>
      <c r="C1105" s="37"/>
      <c r="D1105" s="37"/>
      <c r="E1105" s="34"/>
      <c r="F1105" s="37"/>
      <c r="G1105" s="37"/>
      <c r="H1105" s="37"/>
      <c r="J1105" s="37"/>
      <c r="K1105" s="114"/>
      <c r="L1105" s="114"/>
      <c r="M1105" s="37"/>
      <c r="N1105" s="37"/>
      <c r="O1105" s="114"/>
      <c r="P1105" s="34"/>
      <c r="Q1105" s="34"/>
      <c r="R1105" s="34"/>
      <c r="S1105" s="34"/>
      <c r="T1105" s="34"/>
      <c r="U1105" s="114"/>
      <c r="V1105" s="114"/>
      <c r="W1105" s="34"/>
    </row>
    <row r="1106" ht="12.5" spans="1:23">
      <c r="A1106" s="74"/>
      <c r="B1106" s="37"/>
      <c r="C1106" s="37"/>
      <c r="D1106" s="37"/>
      <c r="E1106" s="34"/>
      <c r="F1106" s="37"/>
      <c r="G1106" s="37"/>
      <c r="H1106" s="37"/>
      <c r="J1106" s="37"/>
      <c r="K1106" s="114"/>
      <c r="L1106" s="114"/>
      <c r="M1106" s="37"/>
      <c r="N1106" s="37"/>
      <c r="O1106" s="114"/>
      <c r="P1106" s="34"/>
      <c r="Q1106" s="34"/>
      <c r="R1106" s="34"/>
      <c r="S1106" s="34"/>
      <c r="T1106" s="34"/>
      <c r="U1106" s="114"/>
      <c r="V1106" s="114"/>
      <c r="W1106" s="34"/>
    </row>
    <row r="1107" ht="12.5" spans="1:23">
      <c r="A1107" s="74"/>
      <c r="B1107" s="37"/>
      <c r="C1107" s="37"/>
      <c r="D1107" s="37"/>
      <c r="E1107" s="34"/>
      <c r="F1107" s="37"/>
      <c r="G1107" s="37"/>
      <c r="H1107" s="37"/>
      <c r="J1107" s="37"/>
      <c r="K1107" s="114"/>
      <c r="L1107" s="114"/>
      <c r="M1107" s="37"/>
      <c r="N1107" s="37"/>
      <c r="O1107" s="114"/>
      <c r="P1107" s="34"/>
      <c r="Q1107" s="34"/>
      <c r="R1107" s="34"/>
      <c r="S1107" s="34"/>
      <c r="T1107" s="34"/>
      <c r="U1107" s="114"/>
      <c r="V1107" s="114"/>
      <c r="W1107" s="34"/>
    </row>
    <row r="1108" ht="12.5" spans="1:23">
      <c r="A1108" s="74"/>
      <c r="B1108" s="37"/>
      <c r="C1108" s="37"/>
      <c r="D1108" s="37"/>
      <c r="E1108" s="34"/>
      <c r="F1108" s="37"/>
      <c r="G1108" s="37"/>
      <c r="H1108" s="37"/>
      <c r="J1108" s="37"/>
      <c r="K1108" s="114"/>
      <c r="L1108" s="114"/>
      <c r="M1108" s="37"/>
      <c r="N1108" s="37"/>
      <c r="O1108" s="114"/>
      <c r="P1108" s="34"/>
      <c r="Q1108" s="34"/>
      <c r="R1108" s="34"/>
      <c r="S1108" s="34"/>
      <c r="T1108" s="34"/>
      <c r="U1108" s="114"/>
      <c r="V1108" s="114"/>
      <c r="W1108" s="34"/>
    </row>
    <row r="1109" ht="12.5" spans="1:23">
      <c r="A1109" s="74"/>
      <c r="B1109" s="37"/>
      <c r="C1109" s="37"/>
      <c r="D1109" s="37"/>
      <c r="E1109" s="34"/>
      <c r="F1109" s="37"/>
      <c r="G1109" s="37"/>
      <c r="H1109" s="37"/>
      <c r="J1109" s="37"/>
      <c r="K1109" s="114"/>
      <c r="L1109" s="114"/>
      <c r="M1109" s="37"/>
      <c r="N1109" s="37"/>
      <c r="O1109" s="114"/>
      <c r="P1109" s="34"/>
      <c r="Q1109" s="34"/>
      <c r="R1109" s="34"/>
      <c r="S1109" s="34"/>
      <c r="T1109" s="34"/>
      <c r="U1109" s="114"/>
      <c r="V1109" s="114"/>
      <c r="W1109" s="34"/>
    </row>
    <row r="1110" ht="12.5" spans="1:23">
      <c r="A1110" s="74"/>
      <c r="B1110" s="37"/>
      <c r="C1110" s="37"/>
      <c r="D1110" s="37"/>
      <c r="E1110" s="34"/>
      <c r="F1110" s="37"/>
      <c r="G1110" s="37"/>
      <c r="H1110" s="37"/>
      <c r="J1110" s="37"/>
      <c r="K1110" s="114"/>
      <c r="L1110" s="114"/>
      <c r="M1110" s="37"/>
      <c r="N1110" s="37"/>
      <c r="O1110" s="114"/>
      <c r="P1110" s="34"/>
      <c r="Q1110" s="34"/>
      <c r="R1110" s="34"/>
      <c r="S1110" s="34"/>
      <c r="T1110" s="34"/>
      <c r="U1110" s="114"/>
      <c r="V1110" s="114"/>
      <c r="W1110" s="34"/>
    </row>
    <row r="1111" ht="12.5" spans="1:23">
      <c r="A1111" s="74"/>
      <c r="B1111" s="37"/>
      <c r="C1111" s="37"/>
      <c r="D1111" s="37"/>
      <c r="E1111" s="34"/>
      <c r="F1111" s="37"/>
      <c r="G1111" s="37"/>
      <c r="H1111" s="37"/>
      <c r="J1111" s="37"/>
      <c r="K1111" s="114"/>
      <c r="L1111" s="114"/>
      <c r="M1111" s="37"/>
      <c r="N1111" s="37"/>
      <c r="O1111" s="114"/>
      <c r="P1111" s="34"/>
      <c r="Q1111" s="34"/>
      <c r="R1111" s="34"/>
      <c r="S1111" s="34"/>
      <c r="T1111" s="34"/>
      <c r="U1111" s="114"/>
      <c r="V1111" s="114"/>
      <c r="W1111" s="34"/>
    </row>
    <row r="1112" ht="12.5" spans="1:23">
      <c r="A1112" s="74"/>
      <c r="B1112" s="37"/>
      <c r="C1112" s="37"/>
      <c r="D1112" s="37"/>
      <c r="E1112" s="34"/>
      <c r="F1112" s="37"/>
      <c r="G1112" s="37"/>
      <c r="H1112" s="37"/>
      <c r="J1112" s="37"/>
      <c r="K1112" s="114"/>
      <c r="L1112" s="114"/>
      <c r="M1112" s="37"/>
      <c r="N1112" s="37"/>
      <c r="O1112" s="114"/>
      <c r="P1112" s="34"/>
      <c r="Q1112" s="34"/>
      <c r="R1112" s="34"/>
      <c r="S1112" s="34"/>
      <c r="T1112" s="34"/>
      <c r="U1112" s="114"/>
      <c r="V1112" s="114"/>
      <c r="W1112" s="34"/>
    </row>
    <row r="1113" ht="12.5" spans="1:23">
      <c r="A1113" s="74"/>
      <c r="B1113" s="37"/>
      <c r="C1113" s="37"/>
      <c r="D1113" s="37"/>
      <c r="E1113" s="34"/>
      <c r="F1113" s="37"/>
      <c r="G1113" s="37"/>
      <c r="H1113" s="37"/>
      <c r="J1113" s="37"/>
      <c r="K1113" s="114"/>
      <c r="L1113" s="114"/>
      <c r="M1113" s="37"/>
      <c r="N1113" s="37"/>
      <c r="O1113" s="114"/>
      <c r="P1113" s="34"/>
      <c r="Q1113" s="34"/>
      <c r="R1113" s="34"/>
      <c r="S1113" s="34"/>
      <c r="T1113" s="34"/>
      <c r="U1113" s="114"/>
      <c r="V1113" s="114"/>
      <c r="W1113" s="34"/>
    </row>
    <row r="1114" ht="12.5" spans="1:23">
      <c r="A1114" s="74"/>
      <c r="B1114" s="37"/>
      <c r="C1114" s="37"/>
      <c r="D1114" s="37"/>
      <c r="E1114" s="34"/>
      <c r="F1114" s="37"/>
      <c r="G1114" s="37"/>
      <c r="H1114" s="37"/>
      <c r="J1114" s="37"/>
      <c r="K1114" s="114"/>
      <c r="L1114" s="114"/>
      <c r="M1114" s="37"/>
      <c r="N1114" s="37"/>
      <c r="O1114" s="114"/>
      <c r="P1114" s="34"/>
      <c r="Q1114" s="34"/>
      <c r="R1114" s="34"/>
      <c r="S1114" s="34"/>
      <c r="T1114" s="34"/>
      <c r="U1114" s="114"/>
      <c r="V1114" s="114"/>
      <c r="W1114" s="34"/>
    </row>
    <row r="1115" ht="12.5" spans="1:23">
      <c r="A1115" s="74"/>
      <c r="B1115" s="37"/>
      <c r="C1115" s="37"/>
      <c r="D1115" s="37"/>
      <c r="E1115" s="34"/>
      <c r="F1115" s="37"/>
      <c r="G1115" s="37"/>
      <c r="H1115" s="37"/>
      <c r="J1115" s="37"/>
      <c r="K1115" s="114"/>
      <c r="L1115" s="114"/>
      <c r="M1115" s="37"/>
      <c r="N1115" s="37"/>
      <c r="O1115" s="114"/>
      <c r="P1115" s="34"/>
      <c r="Q1115" s="34"/>
      <c r="R1115" s="34"/>
      <c r="S1115" s="34"/>
      <c r="T1115" s="34"/>
      <c r="U1115" s="114"/>
      <c r="V1115" s="114"/>
      <c r="W1115" s="34"/>
    </row>
    <row r="1116" ht="12.5" spans="1:23">
      <c r="A1116" s="74"/>
      <c r="B1116" s="37"/>
      <c r="C1116" s="37"/>
      <c r="D1116" s="37"/>
      <c r="E1116" s="34"/>
      <c r="F1116" s="37"/>
      <c r="G1116" s="37"/>
      <c r="H1116" s="37"/>
      <c r="J1116" s="37"/>
      <c r="K1116" s="114"/>
      <c r="L1116" s="114"/>
      <c r="M1116" s="37"/>
      <c r="N1116" s="37"/>
      <c r="O1116" s="114"/>
      <c r="P1116" s="34"/>
      <c r="Q1116" s="34"/>
      <c r="R1116" s="34"/>
      <c r="S1116" s="34"/>
      <c r="T1116" s="34"/>
      <c r="U1116" s="114"/>
      <c r="V1116" s="114"/>
      <c r="W1116" s="34"/>
    </row>
    <row r="1117" ht="12.5" spans="1:23">
      <c r="A1117" s="74"/>
      <c r="B1117" s="37"/>
      <c r="C1117" s="37"/>
      <c r="D1117" s="37"/>
      <c r="E1117" s="34"/>
      <c r="F1117" s="37"/>
      <c r="G1117" s="37"/>
      <c r="H1117" s="37"/>
      <c r="J1117" s="37"/>
      <c r="K1117" s="114"/>
      <c r="L1117" s="114"/>
      <c r="M1117" s="37"/>
      <c r="N1117" s="37"/>
      <c r="O1117" s="114"/>
      <c r="P1117" s="34"/>
      <c r="Q1117" s="34"/>
      <c r="R1117" s="34"/>
      <c r="S1117" s="34"/>
      <c r="T1117" s="34"/>
      <c r="U1117" s="114"/>
      <c r="V1117" s="114"/>
      <c r="W1117" s="34"/>
    </row>
    <row r="1118" ht="12.5" spans="1:23">
      <c r="A1118" s="74"/>
      <c r="B1118" s="37"/>
      <c r="C1118" s="37"/>
      <c r="D1118" s="37"/>
      <c r="E1118" s="34"/>
      <c r="F1118" s="37"/>
      <c r="G1118" s="37"/>
      <c r="H1118" s="37"/>
      <c r="J1118" s="37"/>
      <c r="K1118" s="114"/>
      <c r="L1118" s="114"/>
      <c r="M1118" s="37"/>
      <c r="N1118" s="37"/>
      <c r="O1118" s="114"/>
      <c r="P1118" s="34"/>
      <c r="Q1118" s="34"/>
      <c r="R1118" s="34"/>
      <c r="S1118" s="34"/>
      <c r="T1118" s="34"/>
      <c r="U1118" s="114"/>
      <c r="V1118" s="114"/>
      <c r="W1118" s="34"/>
    </row>
    <row r="1119" ht="12.5" spans="1:23">
      <c r="A1119" s="74"/>
      <c r="B1119" s="37"/>
      <c r="C1119" s="37"/>
      <c r="D1119" s="37"/>
      <c r="E1119" s="34"/>
      <c r="F1119" s="37"/>
      <c r="G1119" s="37"/>
      <c r="H1119" s="37"/>
      <c r="J1119" s="37"/>
      <c r="K1119" s="114"/>
      <c r="L1119" s="114"/>
      <c r="M1119" s="37"/>
      <c r="N1119" s="37"/>
      <c r="O1119" s="114"/>
      <c r="P1119" s="34"/>
      <c r="Q1119" s="34"/>
      <c r="R1119" s="34"/>
      <c r="S1119" s="34"/>
      <c r="T1119" s="34"/>
      <c r="U1119" s="114"/>
      <c r="V1119" s="114"/>
      <c r="W1119" s="34"/>
    </row>
    <row r="1120" ht="12.5" spans="1:23">
      <c r="A1120" s="74"/>
      <c r="B1120" s="37"/>
      <c r="C1120" s="37"/>
      <c r="D1120" s="37"/>
      <c r="E1120" s="34"/>
      <c r="F1120" s="37"/>
      <c r="G1120" s="37"/>
      <c r="H1120" s="37"/>
      <c r="J1120" s="37"/>
      <c r="K1120" s="114"/>
      <c r="L1120" s="114"/>
      <c r="M1120" s="37"/>
      <c r="N1120" s="37"/>
      <c r="O1120" s="114"/>
      <c r="P1120" s="34"/>
      <c r="Q1120" s="34"/>
      <c r="R1120" s="34"/>
      <c r="S1120" s="34"/>
      <c r="T1120" s="34"/>
      <c r="U1120" s="114"/>
      <c r="V1120" s="114"/>
      <c r="W1120" s="34"/>
    </row>
    <row r="1121" ht="12.5" spans="1:23">
      <c r="A1121" s="74"/>
      <c r="B1121" s="37"/>
      <c r="C1121" s="37"/>
      <c r="D1121" s="37"/>
      <c r="E1121" s="34"/>
      <c r="F1121" s="37"/>
      <c r="G1121" s="37"/>
      <c r="H1121" s="37"/>
      <c r="J1121" s="37"/>
      <c r="K1121" s="114"/>
      <c r="L1121" s="114"/>
      <c r="M1121" s="37"/>
      <c r="N1121" s="37"/>
      <c r="O1121" s="114"/>
      <c r="P1121" s="34"/>
      <c r="Q1121" s="34"/>
      <c r="R1121" s="34"/>
      <c r="S1121" s="34"/>
      <c r="T1121" s="34"/>
      <c r="U1121" s="114"/>
      <c r="V1121" s="114"/>
      <c r="W1121" s="34"/>
    </row>
    <row r="1122" ht="12.5" spans="1:23">
      <c r="A1122" s="74"/>
      <c r="B1122" s="37"/>
      <c r="C1122" s="37"/>
      <c r="D1122" s="37"/>
      <c r="E1122" s="34"/>
      <c r="F1122" s="37"/>
      <c r="G1122" s="37"/>
      <c r="H1122" s="37"/>
      <c r="J1122" s="37"/>
      <c r="K1122" s="114"/>
      <c r="L1122" s="114"/>
      <c r="M1122" s="37"/>
      <c r="N1122" s="37"/>
      <c r="O1122" s="114"/>
      <c r="P1122" s="34"/>
      <c r="Q1122" s="34"/>
      <c r="R1122" s="34"/>
      <c r="S1122" s="34"/>
      <c r="T1122" s="34"/>
      <c r="U1122" s="114"/>
      <c r="V1122" s="114"/>
      <c r="W1122" s="34"/>
    </row>
    <row r="1123" ht="12.5" spans="1:23">
      <c r="A1123" s="74"/>
      <c r="B1123" s="37"/>
      <c r="C1123" s="37"/>
      <c r="D1123" s="37"/>
      <c r="E1123" s="34"/>
      <c r="F1123" s="37"/>
      <c r="G1123" s="37"/>
      <c r="H1123" s="37"/>
      <c r="J1123" s="37"/>
      <c r="K1123" s="114"/>
      <c r="L1123" s="114"/>
      <c r="M1123" s="37"/>
      <c r="N1123" s="37"/>
      <c r="O1123" s="114"/>
      <c r="P1123" s="34"/>
      <c r="Q1123" s="34"/>
      <c r="R1123" s="34"/>
      <c r="S1123" s="34"/>
      <c r="T1123" s="34"/>
      <c r="U1123" s="114"/>
      <c r="V1123" s="114"/>
      <c r="W1123" s="34"/>
    </row>
    <row r="1124" ht="12.5" spans="1:23">
      <c r="A1124" s="74"/>
      <c r="B1124" s="37"/>
      <c r="C1124" s="37"/>
      <c r="D1124" s="37"/>
      <c r="E1124" s="34"/>
      <c r="F1124" s="37"/>
      <c r="G1124" s="37"/>
      <c r="H1124" s="37"/>
      <c r="J1124" s="37"/>
      <c r="K1124" s="114"/>
      <c r="L1124" s="114"/>
      <c r="M1124" s="37"/>
      <c r="N1124" s="37"/>
      <c r="O1124" s="114"/>
      <c r="P1124" s="34"/>
      <c r="Q1124" s="34"/>
      <c r="R1124" s="34"/>
      <c r="S1124" s="34"/>
      <c r="T1124" s="34"/>
      <c r="U1124" s="114"/>
      <c r="V1124" s="114"/>
      <c r="W1124" s="34"/>
    </row>
    <row r="1125" ht="12.5" spans="1:23">
      <c r="A1125" s="74"/>
      <c r="B1125" s="37"/>
      <c r="C1125" s="37"/>
      <c r="D1125" s="37"/>
      <c r="E1125" s="34"/>
      <c r="F1125" s="37"/>
      <c r="G1125" s="37"/>
      <c r="H1125" s="37"/>
      <c r="J1125" s="37"/>
      <c r="K1125" s="114"/>
      <c r="L1125" s="114"/>
      <c r="M1125" s="37"/>
      <c r="N1125" s="37"/>
      <c r="O1125" s="114"/>
      <c r="P1125" s="34"/>
      <c r="Q1125" s="34"/>
      <c r="R1125" s="34"/>
      <c r="S1125" s="34"/>
      <c r="T1125" s="34"/>
      <c r="U1125" s="114"/>
      <c r="V1125" s="114"/>
      <c r="W1125" s="34"/>
    </row>
    <row r="1126" ht="12.5" spans="1:23">
      <c r="A1126" s="74"/>
      <c r="B1126" s="37"/>
      <c r="C1126" s="37"/>
      <c r="D1126" s="37"/>
      <c r="E1126" s="34"/>
      <c r="F1126" s="37"/>
      <c r="G1126" s="37"/>
      <c r="H1126" s="37"/>
      <c r="J1126" s="37"/>
      <c r="K1126" s="114"/>
      <c r="L1126" s="114"/>
      <c r="M1126" s="37"/>
      <c r="N1126" s="37"/>
      <c r="O1126" s="114"/>
      <c r="P1126" s="34"/>
      <c r="Q1126" s="34"/>
      <c r="R1126" s="34"/>
      <c r="S1126" s="34"/>
      <c r="T1126" s="34"/>
      <c r="U1126" s="114"/>
      <c r="V1126" s="114"/>
      <c r="W1126" s="34"/>
    </row>
    <row r="1127" ht="12.5" spans="1:23">
      <c r="A1127" s="74"/>
      <c r="B1127" s="37"/>
      <c r="C1127" s="37"/>
      <c r="D1127" s="37"/>
      <c r="E1127" s="34"/>
      <c r="F1127" s="37"/>
      <c r="G1127" s="37"/>
      <c r="H1127" s="37"/>
      <c r="J1127" s="37"/>
      <c r="K1127" s="114"/>
      <c r="L1127" s="114"/>
      <c r="M1127" s="37"/>
      <c r="N1127" s="37"/>
      <c r="O1127" s="114"/>
      <c r="P1127" s="34"/>
      <c r="Q1127" s="34"/>
      <c r="R1127" s="34"/>
      <c r="S1127" s="34"/>
      <c r="T1127" s="34"/>
      <c r="U1127" s="114"/>
      <c r="V1127" s="114"/>
      <c r="W1127" s="34"/>
    </row>
    <row r="1128" ht="12.5" spans="1:23">
      <c r="A1128" s="74"/>
      <c r="B1128" s="37"/>
      <c r="C1128" s="37"/>
      <c r="D1128" s="37"/>
      <c r="E1128" s="34"/>
      <c r="F1128" s="37"/>
      <c r="G1128" s="37"/>
      <c r="H1128" s="37"/>
      <c r="J1128" s="37"/>
      <c r="K1128" s="114"/>
      <c r="L1128" s="114"/>
      <c r="M1128" s="37"/>
      <c r="N1128" s="37"/>
      <c r="O1128" s="114"/>
      <c r="P1128" s="34"/>
      <c r="Q1128" s="34"/>
      <c r="R1128" s="34"/>
      <c r="S1128" s="34"/>
      <c r="T1128" s="34"/>
      <c r="U1128" s="114"/>
      <c r="V1128" s="114"/>
      <c r="W1128" s="34"/>
    </row>
    <row r="1129" ht="12.5" spans="1:23">
      <c r="A1129" s="74"/>
      <c r="B1129" s="37"/>
      <c r="C1129" s="37"/>
      <c r="D1129" s="37"/>
      <c r="E1129" s="34"/>
      <c r="F1129" s="37"/>
      <c r="G1129" s="37"/>
      <c r="H1129" s="37"/>
      <c r="J1129" s="37"/>
      <c r="K1129" s="114"/>
      <c r="L1129" s="114"/>
      <c r="M1129" s="37"/>
      <c r="N1129" s="37"/>
      <c r="O1129" s="114"/>
      <c r="P1129" s="34"/>
      <c r="Q1129" s="34"/>
      <c r="R1129" s="34"/>
      <c r="S1129" s="34"/>
      <c r="T1129" s="34"/>
      <c r="U1129" s="114"/>
      <c r="V1129" s="114"/>
      <c r="W1129" s="34"/>
    </row>
    <row r="1130" ht="12.5" spans="1:23">
      <c r="A1130" s="74"/>
      <c r="B1130" s="37"/>
      <c r="C1130" s="37"/>
      <c r="D1130" s="37"/>
      <c r="E1130" s="34"/>
      <c r="F1130" s="37"/>
      <c r="G1130" s="37"/>
      <c r="H1130" s="37"/>
      <c r="J1130" s="37"/>
      <c r="K1130" s="114"/>
      <c r="L1130" s="114"/>
      <c r="M1130" s="37"/>
      <c r="N1130" s="37"/>
      <c r="O1130" s="114"/>
      <c r="P1130" s="34"/>
      <c r="Q1130" s="34"/>
      <c r="R1130" s="34"/>
      <c r="S1130" s="34"/>
      <c r="T1130" s="34"/>
      <c r="U1130" s="114"/>
      <c r="V1130" s="114"/>
      <c r="W1130" s="34"/>
    </row>
    <row r="1131" ht="12.5" spans="1:23">
      <c r="A1131" s="74"/>
      <c r="B1131" s="37"/>
      <c r="C1131" s="37"/>
      <c r="D1131" s="37"/>
      <c r="E1131" s="34"/>
      <c r="F1131" s="37"/>
      <c r="G1131" s="37"/>
      <c r="H1131" s="37"/>
      <c r="J1131" s="37"/>
      <c r="K1131" s="114"/>
      <c r="L1131" s="114"/>
      <c r="M1131" s="37"/>
      <c r="N1131" s="37"/>
      <c r="O1131" s="114"/>
      <c r="P1131" s="34"/>
      <c r="Q1131" s="34"/>
      <c r="R1131" s="34"/>
      <c r="S1131" s="34"/>
      <c r="T1131" s="34"/>
      <c r="U1131" s="114"/>
      <c r="V1131" s="114"/>
      <c r="W1131" s="34"/>
    </row>
    <row r="1132" ht="12.5" spans="1:23">
      <c r="A1132" s="74"/>
      <c r="B1132" s="37"/>
      <c r="C1132" s="37"/>
      <c r="D1132" s="37"/>
      <c r="E1132" s="34"/>
      <c r="F1132" s="37"/>
      <c r="G1132" s="37"/>
      <c r="H1132" s="37"/>
      <c r="J1132" s="37"/>
      <c r="K1132" s="114"/>
      <c r="L1132" s="114"/>
      <c r="M1132" s="37"/>
      <c r="N1132" s="37"/>
      <c r="O1132" s="114"/>
      <c r="P1132" s="34"/>
      <c r="Q1132" s="34"/>
      <c r="R1132" s="34"/>
      <c r="S1132" s="34"/>
      <c r="T1132" s="34"/>
      <c r="U1132" s="114"/>
      <c r="V1132" s="114"/>
      <c r="W1132" s="34"/>
    </row>
    <row r="1133" ht="12.5" spans="1:23">
      <c r="A1133" s="74"/>
      <c r="B1133" s="37"/>
      <c r="C1133" s="37"/>
      <c r="D1133" s="37"/>
      <c r="E1133" s="34"/>
      <c r="F1133" s="37"/>
      <c r="G1133" s="37"/>
      <c r="H1133" s="37"/>
      <c r="J1133" s="37"/>
      <c r="K1133" s="114"/>
      <c r="L1133" s="114"/>
      <c r="M1133" s="37"/>
      <c r="N1133" s="37"/>
      <c r="O1133" s="114"/>
      <c r="P1133" s="34"/>
      <c r="Q1133" s="34"/>
      <c r="R1133" s="34"/>
      <c r="S1133" s="34"/>
      <c r="T1133" s="34"/>
      <c r="U1133" s="114"/>
      <c r="V1133" s="114"/>
      <c r="W1133" s="34"/>
    </row>
    <row r="1134" ht="12.5" spans="1:23">
      <c r="A1134" s="74"/>
      <c r="B1134" s="37"/>
      <c r="C1134" s="37"/>
      <c r="D1134" s="37"/>
      <c r="E1134" s="34"/>
      <c r="F1134" s="37"/>
      <c r="G1134" s="37"/>
      <c r="H1134" s="37"/>
      <c r="J1134" s="37"/>
      <c r="K1134" s="114"/>
      <c r="L1134" s="114"/>
      <c r="M1134" s="37"/>
      <c r="N1134" s="37"/>
      <c r="O1134" s="114"/>
      <c r="P1134" s="34"/>
      <c r="Q1134" s="34"/>
      <c r="R1134" s="34"/>
      <c r="S1134" s="34"/>
      <c r="T1134" s="34"/>
      <c r="U1134" s="114"/>
      <c r="V1134" s="114"/>
      <c r="W1134" s="34"/>
    </row>
    <row r="1135" ht="12.5" spans="1:23">
      <c r="A1135" s="74"/>
      <c r="B1135" s="37"/>
      <c r="C1135" s="37"/>
      <c r="D1135" s="37"/>
      <c r="E1135" s="34"/>
      <c r="F1135" s="37"/>
      <c r="G1135" s="37"/>
      <c r="H1135" s="37"/>
      <c r="J1135" s="37"/>
      <c r="K1135" s="114"/>
      <c r="L1135" s="114"/>
      <c r="M1135" s="37"/>
      <c r="N1135" s="37"/>
      <c r="O1135" s="114"/>
      <c r="P1135" s="34"/>
      <c r="Q1135" s="34"/>
      <c r="R1135" s="34"/>
      <c r="S1135" s="34"/>
      <c r="T1135" s="34"/>
      <c r="U1135" s="114"/>
      <c r="V1135" s="114"/>
      <c r="W1135" s="34"/>
    </row>
    <row r="1136" ht="12.5" spans="1:23">
      <c r="A1136" s="74"/>
      <c r="B1136" s="37"/>
      <c r="C1136" s="37"/>
      <c r="D1136" s="37"/>
      <c r="E1136" s="34"/>
      <c r="F1136" s="37"/>
      <c r="G1136" s="37"/>
      <c r="H1136" s="37"/>
      <c r="J1136" s="37"/>
      <c r="K1136" s="114"/>
      <c r="L1136" s="114"/>
      <c r="M1136" s="37"/>
      <c r="N1136" s="37"/>
      <c r="O1136" s="114"/>
      <c r="P1136" s="34"/>
      <c r="Q1136" s="34"/>
      <c r="R1136" s="34"/>
      <c r="S1136" s="34"/>
      <c r="T1136" s="34"/>
      <c r="U1136" s="114"/>
      <c r="V1136" s="114"/>
      <c r="W1136" s="34"/>
    </row>
    <row r="1137" ht="12.5" spans="1:23">
      <c r="A1137" s="74"/>
      <c r="B1137" s="37"/>
      <c r="C1137" s="37"/>
      <c r="D1137" s="37"/>
      <c r="E1137" s="34"/>
      <c r="F1137" s="37"/>
      <c r="G1137" s="37"/>
      <c r="H1137" s="37"/>
      <c r="J1137" s="37"/>
      <c r="K1137" s="114"/>
      <c r="L1137" s="114"/>
      <c r="M1137" s="37"/>
      <c r="N1137" s="37"/>
      <c r="O1137" s="114"/>
      <c r="P1137" s="34"/>
      <c r="Q1137" s="34"/>
      <c r="R1137" s="34"/>
      <c r="S1137" s="34"/>
      <c r="T1137" s="34"/>
      <c r="U1137" s="114"/>
      <c r="V1137" s="114"/>
      <c r="W1137" s="34"/>
    </row>
    <row r="1138" ht="12.5" spans="1:23">
      <c r="A1138" s="74"/>
      <c r="B1138" s="37"/>
      <c r="C1138" s="37"/>
      <c r="D1138" s="37"/>
      <c r="E1138" s="34"/>
      <c r="F1138" s="37"/>
      <c r="G1138" s="37"/>
      <c r="H1138" s="37"/>
      <c r="J1138" s="37"/>
      <c r="K1138" s="114"/>
      <c r="L1138" s="114"/>
      <c r="M1138" s="37"/>
      <c r="N1138" s="37"/>
      <c r="O1138" s="114"/>
      <c r="P1138" s="34"/>
      <c r="Q1138" s="34"/>
      <c r="R1138" s="34"/>
      <c r="S1138" s="34"/>
      <c r="T1138" s="34"/>
      <c r="U1138" s="114"/>
      <c r="V1138" s="114"/>
      <c r="W1138" s="34"/>
    </row>
    <row r="1139" ht="12.5" spans="1:23">
      <c r="A1139" s="74"/>
      <c r="B1139" s="37"/>
      <c r="C1139" s="37"/>
      <c r="D1139" s="37"/>
      <c r="E1139" s="34"/>
      <c r="F1139" s="37"/>
      <c r="G1139" s="37"/>
      <c r="H1139" s="37"/>
      <c r="J1139" s="37"/>
      <c r="K1139" s="114"/>
      <c r="L1139" s="114"/>
      <c r="M1139" s="37"/>
      <c r="N1139" s="37"/>
      <c r="O1139" s="114"/>
      <c r="P1139" s="34"/>
      <c r="Q1139" s="34"/>
      <c r="R1139" s="34"/>
      <c r="S1139" s="34"/>
      <c r="T1139" s="34"/>
      <c r="U1139" s="114"/>
      <c r="V1139" s="114"/>
      <c r="W1139" s="34"/>
    </row>
    <row r="1140" ht="12.5" spans="1:23">
      <c r="A1140" s="74"/>
      <c r="B1140" s="37"/>
      <c r="C1140" s="37"/>
      <c r="D1140" s="37"/>
      <c r="E1140" s="34"/>
      <c r="F1140" s="37"/>
      <c r="G1140" s="37"/>
      <c r="H1140" s="37"/>
      <c r="J1140" s="37"/>
      <c r="K1140" s="114"/>
      <c r="L1140" s="114"/>
      <c r="M1140" s="37"/>
      <c r="N1140" s="37"/>
      <c r="O1140" s="114"/>
      <c r="P1140" s="34"/>
      <c r="Q1140" s="34"/>
      <c r="R1140" s="34"/>
      <c r="S1140" s="34"/>
      <c r="T1140" s="34"/>
      <c r="U1140" s="114"/>
      <c r="V1140" s="114"/>
      <c r="W1140" s="34"/>
    </row>
    <row r="1141" ht="12.5" spans="1:23">
      <c r="A1141" s="74"/>
      <c r="B1141" s="37"/>
      <c r="C1141" s="37"/>
      <c r="D1141" s="37"/>
      <c r="E1141" s="34"/>
      <c r="F1141" s="37"/>
      <c r="G1141" s="37"/>
      <c r="H1141" s="37"/>
      <c r="J1141" s="37"/>
      <c r="K1141" s="114"/>
      <c r="L1141" s="114"/>
      <c r="M1141" s="37"/>
      <c r="N1141" s="37"/>
      <c r="O1141" s="114"/>
      <c r="P1141" s="34"/>
      <c r="Q1141" s="34"/>
      <c r="R1141" s="34"/>
      <c r="S1141" s="34"/>
      <c r="T1141" s="34"/>
      <c r="U1141" s="114"/>
      <c r="V1141" s="114"/>
      <c r="W1141" s="34"/>
    </row>
    <row r="1142" ht="12.5" spans="1:23">
      <c r="A1142" s="74"/>
      <c r="B1142" s="37"/>
      <c r="C1142" s="37"/>
      <c r="D1142" s="37"/>
      <c r="E1142" s="34"/>
      <c r="F1142" s="37"/>
      <c r="G1142" s="37"/>
      <c r="H1142" s="37"/>
      <c r="J1142" s="37"/>
      <c r="K1142" s="114"/>
      <c r="L1142" s="114"/>
      <c r="M1142" s="37"/>
      <c r="N1142" s="37"/>
      <c r="O1142" s="114"/>
      <c r="P1142" s="34"/>
      <c r="Q1142" s="34"/>
      <c r="R1142" s="34"/>
      <c r="S1142" s="34"/>
      <c r="T1142" s="34"/>
      <c r="U1142" s="114"/>
      <c r="V1142" s="114"/>
      <c r="W1142" s="34"/>
    </row>
  </sheetData>
  <autoFilter xmlns:etc="http://www.wps.cn/officeDocument/2017/etCustomData" ref="A3:W423" etc:filterBottomFollowUsedRange="0">
    <extLst/>
  </autoFilter>
  <mergeCells count="26">
    <mergeCell ref="E384:E385"/>
    <mergeCell ref="F35:F36"/>
    <mergeCell ref="F69:F70"/>
    <mergeCell ref="F81:F82"/>
    <mergeCell ref="F84:F85"/>
    <mergeCell ref="F89:F90"/>
    <mergeCell ref="F220:F222"/>
    <mergeCell ref="F351:F352"/>
    <mergeCell ref="F384:F385"/>
    <mergeCell ref="G35:G36"/>
    <mergeCell ref="G69:G70"/>
    <mergeCell ref="G81:G82"/>
    <mergeCell ref="G84:G85"/>
    <mergeCell ref="G89:G90"/>
    <mergeCell ref="G220:G222"/>
    <mergeCell ref="G351:G352"/>
    <mergeCell ref="G384:G385"/>
    <mergeCell ref="H35:H36"/>
    <mergeCell ref="H69:H70"/>
    <mergeCell ref="H81:H82"/>
    <mergeCell ref="H84:H85"/>
    <mergeCell ref="H89:H90"/>
    <mergeCell ref="H220:H222"/>
    <mergeCell ref="H351:H352"/>
    <mergeCell ref="H384:H385"/>
    <mergeCell ref="K384:K385"/>
  </mergeCells>
  <dataValidations count="9">
    <dataValidation type="list" allowBlank="1" showErrorMessage="1" sqref="M4">
      <formula1>"Loose fitment,Paint Peel off,Wire interchanged,Component missing,Not pin cutting,Lable  missing,Door  issuse,No "</formula1>
    </dataValidation>
    <dataValidation type="list" allowBlank="1" showErrorMessage="1" sqref="U5 U9 U11 U14 U16 U18 U23 U25 U28 U30 U38 U41 U44 U47 U50 U52 U54 U57 U63 U72 U79 U95 U97 U104 U106 U109 U112 U115 U118 U120 U123 U126 U128 U133 U137 U141 U143 U145 U147 U149 U151 U153 U157 U159 U178 U180 U186 U188 U192 U194 U198 U201 U203 U206 U208 U224 U226 U228 U231 U238 U240 U243 U254 U256 U258 U263 U269 U273 U275 U277 U279 U282 U284 U286 U288 U292 U297 U302 U305 U316 U318 U320 U324 U326 U328 U330 U335 U340 U342 U344 U354 U356 U362 U364 U366 U371 U373 U376 U378 U380 U382 U394 U400 U402 U408 U411 U415 U417 U421 U32:U33 U35:U36 U59:U60 U68:U70 U76:U77 U81:U82 U84:U86 U89:U90 U92:U93 U99:U100 U171:U172 U175:U176 U215:U217 U220:U222 U233:U234 U246:U247 U294:U295 U307:U308 U310:U312 U332:U333 U337:U338 U346:U348 U351:U352 U358:U359 U368:U369 U384:U385 U390:U392 U396:U398 U404:U405">
      <formula1>"Loose Fitment , Label Missing, Damage,Paint Peel off,Lable Interchange,Threading Issue,Scratches,Jumper Missing,Screw Missing,Rust,Loose Fitment wire connection,Door Issue,Lose fittment  MIL connector,Componet Issue,PCBA cards  interchange,Lable mistake,C"&amp;"asettes Interchange,Loose Fitment at Enclosure,Improper Pasting of Gasket,Missing Component,Missing Operation,Wrong label,Wrong Component,Wires interchanged,Component Interchanged,Wrong Operation,Interchange of PCBAs,Wires Interchanged,Damaged component"</formula1>
    </dataValidation>
    <dataValidation type="list" allowBlank="1" showErrorMessage="1" sqref="V5 V9 V11 V14 V16 V18 V23 V25 V28 V30 V38 V41 V44 V47 V50 V52 V54 V57 V63 V72 V79 V95 V97 V104 V106 V109 V112 V115 V118 V120 V123 V126 V128 V133 V137 V141 V143 V145 V147 V149 V151 V153 V157 V159 V178 V180 V186 V188 V192 V194 V198 V201 V203 V206 V208 V224 V226 V228 V231 V238 V240 V243 V254 V256 V258 V263 V269 V273 V275 V277 V279 V282 V284 V286 V288 V292 V297 V302 V305 V316 V318 V320 V324 V326 V328 V330 V335 V340 V342 V344 V354 V356 V362 V364 V366 V371 V373 V376 V378 V380 V382 V394 V400 V402 V408 V411 V415 V417 V421 V32:V33 V35:V36 V59:V60 V68:V70 V76:V77 V81:V82 V84:V86 V89:V90 V92:V93 V99:V100 V171:V172 V175:V176 V215:V217 V220:V222 V233:V234 V246:V247 V294:V295 V307:V308 V310:V312 V332:V333 V337:V338 V346:V348 V351:V352 V358:V359 V368:V369 V384:V385 V390:V392 V396:V398 V404:V405">
      <formula1>"Assembly Errors,Wiring Issues,Functional Issues,Damages"</formula1>
    </dataValidation>
    <dataValidation type="list" allowBlank="1" showErrorMessage="1" sqref="C280 C282">
      <formula1>"M. Laharika,M.Laharika &amp; D.srishanth Readdy"</formula1>
    </dataValidation>
    <dataValidation type="list" allowBlank="1" showErrorMessage="1" sqref="C281 C5:C279 C283:C423">
      <formula1>"D.Srishanth Reddy &amp; E.VAMSHI,E. Vamshi,G.sravanthi,G.Sravanthi &amp; M.RAHUL,G.sravanthi &amp; R Meena,M. Laharika,M.Laharika &amp; D.srishanth Readdy,M.Laharika &amp; E. Vamshi,M.Laharika &amp; G.sravanthi,M.Laharika &amp; M.Rahul,M.Laharika &amp; P.Deekshitha,M.Laharika &amp; R.Navane"&amp;"etha,P. Deekhitha,R.Meena,V. Navya"</formula1>
    </dataValidation>
    <dataValidation type="list" allowBlank="1" showErrorMessage="1" sqref="O362 O364 O366 O371 O373 O378 O382 O391 R394 R400 R402 O408 R408 R411 O4:O360 O368:O369 O413:O418 R4:R385 R391:R392 R396:R398 R404:R405 R413:R418">
      <formula1>"Kiran"</formula1>
    </dataValidation>
    <dataValidation type="list" allowBlank="1" showErrorMessage="1" sqref="T392 T394 T400 T402 T408 T4:T385 T396:T398 T413:T419">
      <formula1>"Closed,Open"</formula1>
    </dataValidation>
    <dataValidation type="list" allowBlank="1" showErrorMessage="1" sqref="D4:D423">
      <formula1>"WR ADI E70,BLW-2 E70,CLW-3 E70,ABT WAP7,SWR IRCON CCB,PLW E70,EF12K E70,PLW CCB,CLW-3 CCB,WR ADI CCB ,BLW-2 CCB,WAY SIDE CCB ,CLW-3 CCB Ver 4.O,WAP7 CCB,WAP7  E70,L-VC (Fat Loco),BLW-1,ICF Memu,ICF EMU,ICF,3PH MEMU,CCB"</formula1>
    </dataValidation>
    <dataValidation type="list" allowBlank="1" showErrorMessage="1" sqref="J4:J423">
      <formula1>"MINI LOCO,ICF MINI LOCO,ICF  EMU,ICF MEMU,D9 LOCO,DIESEL LOCO,HHP LOCO,FAT LIOCO,LAB LOCO"</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605"/>
  <sheetViews>
    <sheetView workbookViewId="0">
      <selection activeCell="G2" sqref="G2"/>
    </sheetView>
  </sheetViews>
  <sheetFormatPr defaultColWidth="12.6363636363636" defaultRowHeight="15.75" customHeight="1"/>
  <cols>
    <col min="1" max="1" width="2.54545454545455" customWidth="1"/>
    <col min="2" max="2" width="41" customWidth="1"/>
    <col min="3" max="3" width="25.8181818181818" customWidth="1"/>
    <col min="4" max="4" width="25" customWidth="1"/>
    <col min="5" max="5" width="21.2727272727273" customWidth="1"/>
    <col min="6" max="6" width="24.2727272727273" customWidth="1"/>
    <col min="7" max="7" width="18.9090909090909" customWidth="1"/>
    <col min="8" max="8" width="6.63636363636364" customWidth="1"/>
    <col min="9" max="9" width="26.6363636363636" customWidth="1"/>
    <col min="10" max="10" width="10.6363636363636" customWidth="1"/>
    <col min="11" max="11" width="13.6363636363636" customWidth="1"/>
    <col min="12" max="12" width="15.0909090909091" customWidth="1"/>
    <col min="13" max="13" width="22.2727272727273"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21.75" customHeight="1" spans="1:23">
      <c r="A1" s="34"/>
      <c r="B1" s="432" t="s">
        <v>948</v>
      </c>
      <c r="C1" s="83"/>
      <c r="D1" s="83"/>
      <c r="E1" s="83"/>
      <c r="F1" s="83"/>
      <c r="G1" s="83"/>
      <c r="H1" s="83"/>
      <c r="I1" s="83"/>
      <c r="J1" s="83"/>
      <c r="K1" s="83"/>
      <c r="L1" s="83"/>
      <c r="M1" s="84"/>
      <c r="Q1" s="72"/>
      <c r="W1" s="72"/>
    </row>
    <row r="2" ht="12.5" spans="1:23">
      <c r="C2" s="191"/>
      <c r="L2" s="72"/>
      <c r="Q2" s="72"/>
      <c r="W2" s="72"/>
    </row>
    <row r="3" ht="31.5" customHeight="1" spans="1:23">
      <c r="B3" s="434" t="s">
        <v>949</v>
      </c>
      <c r="C3" s="434" t="s">
        <v>2</v>
      </c>
      <c r="D3" s="434" t="s">
        <v>3</v>
      </c>
      <c r="E3" s="434" t="s">
        <v>4</v>
      </c>
      <c r="F3" s="434" t="s">
        <v>5</v>
      </c>
      <c r="G3" s="145" t="s">
        <v>6</v>
      </c>
      <c r="H3" s="64"/>
      <c r="I3" s="435" t="s">
        <v>7</v>
      </c>
      <c r="J3" s="435" t="s">
        <v>950</v>
      </c>
      <c r="K3" s="435" t="s">
        <v>951</v>
      </c>
      <c r="L3" s="435" t="s">
        <v>10</v>
      </c>
      <c r="M3" s="435" t="s">
        <v>11</v>
      </c>
      <c r="Q3" s="72"/>
      <c r="W3" s="72"/>
    </row>
    <row r="4" ht="24" customHeight="1" spans="1:23">
      <c r="B4" s="413" t="s">
        <v>12</v>
      </c>
      <c r="C4" s="599">
        <f>SUM('CAB IP observations Apr-Sep 20'!F4,C5:C16)</f>
        <v>1231</v>
      </c>
      <c r="D4" s="413">
        <f>SUM('CAB IP observations Apr-Sep 20'!G4,D5:D16)</f>
        <v>1089</v>
      </c>
      <c r="E4" s="413">
        <f>SUM('CAB IP observations Apr-Sep 20'!H4,E5:E16)</f>
        <v>142</v>
      </c>
      <c r="F4" s="438">
        <f t="shared" ref="F4:F16" si="0">D4/C4</f>
        <v>0.884646628757108</v>
      </c>
      <c r="G4" s="438">
        <f t="shared" ref="G4:G16" si="1">E4/C4</f>
        <v>0.115353371242892</v>
      </c>
      <c r="H4" s="64"/>
      <c r="I4" s="114" t="s">
        <v>13</v>
      </c>
      <c r="J4" s="50">
        <f>SUMIF('CAB IP observations Apr-Sep 20'!V:V,I4,'CAB IP observations Apr-Sep 20'!H:H)</f>
        <v>92</v>
      </c>
      <c r="K4" s="55">
        <f>J4</f>
        <v>92</v>
      </c>
      <c r="L4" s="186">
        <f t="shared" ref="L4:L7" si="2">K4/$K$7</f>
        <v>0.647887323943662</v>
      </c>
      <c r="M4" s="186">
        <f t="shared" ref="M4:M7" si="3">J4/$K$7</f>
        <v>0.647887323943662</v>
      </c>
      <c r="Q4" s="72"/>
      <c r="W4" s="72"/>
    </row>
    <row r="5" ht="13" spans="1:23">
      <c r="B5" s="239" t="s">
        <v>952</v>
      </c>
      <c r="C5" s="50">
        <v>403</v>
      </c>
      <c r="D5" s="55">
        <f>SUMIF('CAB IP observations Apr-Sep 20'!J:J,B5,'CAB IP observations Apr-Sep 20'!G:G)</f>
        <v>362</v>
      </c>
      <c r="E5" s="55">
        <f>SUMIF('CAB IP observations Apr-Sep 20'!J:J,B5,'CAB IP observations Apr-Sep 20'!H:H)</f>
        <v>41</v>
      </c>
      <c r="F5" s="439">
        <f t="shared" si="0"/>
        <v>0.898263027295285</v>
      </c>
      <c r="G5" s="440">
        <f t="shared" si="1"/>
        <v>0.101736972704715</v>
      </c>
      <c r="H5" s="64"/>
      <c r="I5" s="114" t="s">
        <v>953</v>
      </c>
      <c r="J5" s="50">
        <f>SUMIF('CAB IP observations Apr-Sep 20'!V:V,I5,'CAB IP observations Apr-Sep 20'!H:H)</f>
        <v>34</v>
      </c>
      <c r="K5" s="55">
        <f t="shared" ref="K5:K7" si="4">K4+J5</f>
        <v>126</v>
      </c>
      <c r="L5" s="186">
        <f t="shared" si="2"/>
        <v>0.887323943661972</v>
      </c>
      <c r="M5" s="186">
        <f t="shared" si="3"/>
        <v>0.23943661971831</v>
      </c>
      <c r="Q5" s="72"/>
      <c r="W5" s="72"/>
    </row>
    <row r="6" ht="13" spans="1:23">
      <c r="B6" s="190" t="s">
        <v>954</v>
      </c>
      <c r="C6" s="50">
        <f>SUMIF('CAB IP observations Apr-Sep 20'!J:J,B6,'CAB IP observations Apr-Sep 20'!F:F)</f>
        <v>265</v>
      </c>
      <c r="D6" s="55">
        <f>SUMIF('CAB IP observations Apr-Sep 20'!J:J,B6,'CAB IP observations Apr-Sep 20'!G:G)</f>
        <v>230</v>
      </c>
      <c r="E6" s="55">
        <f>SUMIF('CAB IP observations Apr-Sep 20'!J:J,B6,'CAB IP observations Apr-Sep 20'!H:H)</f>
        <v>35</v>
      </c>
      <c r="F6" s="439">
        <f t="shared" si="0"/>
        <v>0.867924528301887</v>
      </c>
      <c r="G6" s="440">
        <f t="shared" si="1"/>
        <v>0.132075471698113</v>
      </c>
      <c r="H6" s="85"/>
      <c r="I6" s="114" t="s">
        <v>17</v>
      </c>
      <c r="J6" s="50">
        <f>SUMIF('CAB IP observations Apr-Sep 20'!V:V,I6,'CAB IP observations Apr-Sep 20'!H:H)</f>
        <v>13</v>
      </c>
      <c r="K6" s="55">
        <f t="shared" si="4"/>
        <v>139</v>
      </c>
      <c r="L6" s="186">
        <f t="shared" si="2"/>
        <v>0.97887323943662</v>
      </c>
      <c r="M6" s="186">
        <f t="shared" si="3"/>
        <v>0.0915492957746479</v>
      </c>
      <c r="Q6" s="72"/>
      <c r="W6" s="72"/>
    </row>
    <row r="7" ht="13" spans="1:23">
      <c r="B7" s="190" t="s">
        <v>955</v>
      </c>
      <c r="C7" s="50">
        <f>SUMIF('CAB IP observations Apr-Sep 20'!J:J,B7,'CAB IP observations Apr-Sep 20'!F:F)</f>
        <v>134</v>
      </c>
      <c r="D7" s="55">
        <f>SUMIF('CAB IP observations Apr-Sep 20'!J:J,B7,'CAB IP observations Apr-Sep 20'!G:G)</f>
        <v>114</v>
      </c>
      <c r="E7" s="55">
        <f>SUMIF('CAB IP observations Apr-Sep 20'!J:J,B7,'CAB IP observations Apr-Sep 20'!H:H)</f>
        <v>20</v>
      </c>
      <c r="F7" s="439">
        <f t="shared" si="0"/>
        <v>0.850746268656716</v>
      </c>
      <c r="G7" s="440">
        <f t="shared" si="1"/>
        <v>0.149253731343284</v>
      </c>
      <c r="H7" s="85"/>
      <c r="I7" s="114" t="s">
        <v>15</v>
      </c>
      <c r="J7" s="50">
        <f>SUMIF('CAB IP observations Apr-Sep 20'!V:V,I7,'CAB IP observations Apr-Sep 20'!H:H)</f>
        <v>3</v>
      </c>
      <c r="K7" s="55">
        <f t="shared" si="4"/>
        <v>142</v>
      </c>
      <c r="L7" s="186">
        <f t="shared" si="2"/>
        <v>1</v>
      </c>
      <c r="M7" s="186">
        <f t="shared" si="3"/>
        <v>0.0211267605633803</v>
      </c>
      <c r="Q7" s="72"/>
      <c r="W7" s="72"/>
    </row>
    <row r="8" ht="13" spans="1:23">
      <c r="B8" s="190" t="s">
        <v>956</v>
      </c>
      <c r="C8" s="50">
        <f>SUMIF('CAB IP observations Apr-Sep 20'!J:J,B8,'CAB IP observations Apr-Sep 20'!F:F)</f>
        <v>115</v>
      </c>
      <c r="D8" s="55">
        <f>SUMIF('CAB IP observations Apr-Sep 20'!J:J,B8,'CAB IP observations Apr-Sep 20'!G:G)</f>
        <v>109</v>
      </c>
      <c r="E8" s="55">
        <f>SUMIF('CAB IP observations Apr-Sep 20'!J:J,B8,'CAB IP observations Apr-Sep 20'!H:H)</f>
        <v>6</v>
      </c>
      <c r="F8" s="439">
        <f t="shared" si="0"/>
        <v>0.947826086956522</v>
      </c>
      <c r="G8" s="440">
        <f t="shared" si="1"/>
        <v>0.0521739130434783</v>
      </c>
      <c r="H8" s="85"/>
      <c r="I8" s="154"/>
      <c r="J8" s="154"/>
      <c r="K8" s="154"/>
      <c r="L8" s="154"/>
      <c r="M8" s="154"/>
      <c r="Q8" s="72"/>
      <c r="W8" s="72"/>
    </row>
    <row r="9" ht="13" spans="1:23">
      <c r="B9" s="190" t="s">
        <v>957</v>
      </c>
      <c r="C9" s="50">
        <f>SUMIF('CAB IP observations Apr-Sep 20'!J:J,B9,'CAB IP observations Apr-Sep 20'!F:F)</f>
        <v>81</v>
      </c>
      <c r="D9" s="55">
        <f>SUMIF('CAB IP observations Apr-Sep 20'!J:J,B9,'CAB IP observations Apr-Sep 20'!G:G)</f>
        <v>69</v>
      </c>
      <c r="E9" s="55">
        <f>SUMIF('CAB IP observations Apr-Sep 20'!J:J,B9,'CAB IP observations Apr-Sep 20'!H:H)</f>
        <v>12</v>
      </c>
      <c r="F9" s="439">
        <f t="shared" si="0"/>
        <v>0.851851851851852</v>
      </c>
      <c r="G9" s="440">
        <f t="shared" si="1"/>
        <v>0.148148148148148</v>
      </c>
      <c r="H9" s="85"/>
      <c r="I9" s="154"/>
      <c r="J9" s="154"/>
      <c r="K9" s="154"/>
      <c r="L9" s="154"/>
      <c r="M9" s="154"/>
      <c r="Q9" s="72"/>
      <c r="W9" s="72"/>
    </row>
    <row r="10" ht="13" spans="1:23">
      <c r="B10" s="190" t="s">
        <v>958</v>
      </c>
      <c r="C10" s="50">
        <f>SUMIF('CAB IP observations Apr-Sep 20'!J:J,B10,'CAB IP observations Apr-Sep 20'!F:F)</f>
        <v>56</v>
      </c>
      <c r="D10" s="55">
        <f>SUMIF('CAB IP observations Apr-Sep 20'!J:J,B10,'CAB IP observations Apr-Sep 20'!G:G)</f>
        <v>55</v>
      </c>
      <c r="E10" s="55">
        <f>SUMIF('CAB IP observations Apr-Sep 20'!J:J,B10,'CAB IP observations Apr-Sep 20'!H:H)</f>
        <v>1</v>
      </c>
      <c r="F10" s="439">
        <f t="shared" si="0"/>
        <v>0.982142857142857</v>
      </c>
      <c r="G10" s="440">
        <f t="shared" si="1"/>
        <v>0.0178571428571429</v>
      </c>
      <c r="H10" s="85"/>
      <c r="I10" s="154"/>
      <c r="J10" s="154"/>
      <c r="K10" s="154"/>
      <c r="L10" s="154"/>
      <c r="M10" s="154"/>
      <c r="Q10" s="72"/>
      <c r="W10" s="72"/>
    </row>
    <row r="11" ht="13" spans="1:23">
      <c r="B11" s="190" t="s">
        <v>959</v>
      </c>
      <c r="C11" s="50">
        <f>SUMIF('CAB IP observations Apr-Sep 20'!J:J,B11,'CAB IP observations Apr-Sep 20'!F:F)</f>
        <v>62</v>
      </c>
      <c r="D11" s="55">
        <f>SUMIF('CAB IP observations Apr-Sep 20'!J:J,B11,'CAB IP observations Apr-Sep 20'!G:G)</f>
        <v>55</v>
      </c>
      <c r="E11" s="55">
        <f>SUMIF('CAB IP observations Apr-Sep 20'!J:J,B11,'CAB IP observations Apr-Sep 20'!H:H)</f>
        <v>7</v>
      </c>
      <c r="F11" s="439">
        <f t="shared" si="0"/>
        <v>0.887096774193548</v>
      </c>
      <c r="G11" s="440">
        <f t="shared" si="1"/>
        <v>0.112903225806452</v>
      </c>
      <c r="H11" s="85"/>
      <c r="I11" s="154"/>
      <c r="J11" s="154"/>
      <c r="K11" s="154"/>
      <c r="L11" s="154"/>
      <c r="M11" s="154"/>
      <c r="Q11" s="72"/>
      <c r="W11" s="72"/>
    </row>
    <row r="12" ht="13" spans="1:23">
      <c r="B12" s="190" t="s">
        <v>960</v>
      </c>
      <c r="C12" s="50">
        <f>SUMIF('CAB IP observations Apr-Sep 20'!J:J,B12,'CAB IP observations Apr-Sep 20'!F:F)</f>
        <v>40</v>
      </c>
      <c r="D12" s="55">
        <f>SUMIF('CAB IP observations Apr-Sep 20'!J:J,B12,'CAB IP observations Apr-Sep 20'!G:G)</f>
        <v>28</v>
      </c>
      <c r="E12" s="55">
        <f>SUMIF('CAB IP observations Apr-Sep 20'!J:J,B12,'CAB IP observations Apr-Sep 20'!H:H)</f>
        <v>12</v>
      </c>
      <c r="F12" s="439">
        <f t="shared" si="0"/>
        <v>0.7</v>
      </c>
      <c r="G12" s="440">
        <f t="shared" si="1"/>
        <v>0.3</v>
      </c>
      <c r="H12" s="85"/>
      <c r="I12" s="154"/>
      <c r="J12" s="154"/>
      <c r="K12" s="154"/>
      <c r="L12" s="154"/>
      <c r="M12" s="154"/>
      <c r="Q12" s="72"/>
      <c r="W12" s="72"/>
    </row>
    <row r="13" ht="13" spans="1:23">
      <c r="B13" s="190" t="s">
        <v>961</v>
      </c>
      <c r="C13" s="50">
        <f>SUMIF('CAB IP observations Apr-Sep 20'!J:J,B13,'CAB IP observations Apr-Sep 20'!F:F)</f>
        <v>40</v>
      </c>
      <c r="D13" s="55">
        <f>SUMIF('CAB IP observations Apr-Sep 20'!J:J,B13,'CAB IP observations Apr-Sep 20'!G:G)</f>
        <v>36</v>
      </c>
      <c r="E13" s="55">
        <f>SUMIF('CAB IP observations Apr-Sep 20'!J:J,B13,'CAB IP observations Apr-Sep 20'!H:H)</f>
        <v>4</v>
      </c>
      <c r="F13" s="439">
        <f t="shared" si="0"/>
        <v>0.9</v>
      </c>
      <c r="G13" s="440">
        <f t="shared" si="1"/>
        <v>0.1</v>
      </c>
      <c r="H13" s="85"/>
      <c r="I13" s="154"/>
      <c r="J13" s="154"/>
      <c r="K13" s="154"/>
      <c r="L13" s="154"/>
      <c r="M13" s="154"/>
      <c r="Q13" s="72"/>
      <c r="W13" s="72"/>
    </row>
    <row r="14" ht="13" spans="1:23">
      <c r="B14" s="114" t="s">
        <v>962</v>
      </c>
      <c r="C14" s="50">
        <f>SUMIF('CAB IP observations Apr-Sep 20'!J:J,B14,'CAB IP observations Apr-Sep 20'!F:F)</f>
        <v>16</v>
      </c>
      <c r="D14" s="55">
        <f>SUMIF('CAB IP observations Apr-Sep 20'!J:J,B14,'CAB IP observations Apr-Sep 20'!G:G)</f>
        <v>13</v>
      </c>
      <c r="E14" s="55">
        <f>SUMIF('CAB IP observations Apr-Sep 20'!J:J,B14,'CAB IP observations Apr-Sep 20'!H:H)</f>
        <v>3</v>
      </c>
      <c r="F14" s="439">
        <f t="shared" si="0"/>
        <v>0.8125</v>
      </c>
      <c r="G14" s="440">
        <f t="shared" si="1"/>
        <v>0.1875</v>
      </c>
      <c r="H14" s="85"/>
      <c r="I14" s="154"/>
      <c r="J14" s="154"/>
      <c r="K14" s="154"/>
      <c r="L14" s="154"/>
      <c r="M14" s="154"/>
      <c r="Q14" s="72"/>
      <c r="W14" s="72"/>
    </row>
    <row r="15" ht="13" spans="1:23">
      <c r="B15" s="190" t="s">
        <v>963</v>
      </c>
      <c r="C15" s="50">
        <f>SUMIF('CAB IP observations Apr-Sep 20'!J:J,B15,'CAB IP observations Apr-Sep 20'!F:F)</f>
        <v>18</v>
      </c>
      <c r="D15" s="55">
        <f>SUMIF('CAB IP observations Apr-Sep 20'!J:J,B15,'CAB IP observations Apr-Sep 20'!G:G)</f>
        <v>17</v>
      </c>
      <c r="E15" s="55">
        <f>SUMIF('CAB IP observations Apr-Sep 20'!J:J,B15,'CAB IP observations Apr-Sep 20'!H:H)</f>
        <v>1</v>
      </c>
      <c r="F15" s="439">
        <f t="shared" si="0"/>
        <v>0.944444444444444</v>
      </c>
      <c r="G15" s="440">
        <f t="shared" si="1"/>
        <v>0.0555555555555556</v>
      </c>
      <c r="H15" s="85"/>
      <c r="I15" s="154"/>
      <c r="J15" s="154"/>
      <c r="K15" s="154"/>
      <c r="L15" s="154"/>
      <c r="M15" s="154"/>
      <c r="Q15" s="72"/>
      <c r="W15" s="72"/>
    </row>
    <row r="16" ht="13" spans="1:23">
      <c r="B16" s="190" t="s">
        <v>964</v>
      </c>
      <c r="C16" s="50">
        <f>SUMIF('CAB IP observations Apr-Sep 20'!J:J,B16,'CAB IP observations Apr-Sep 20'!F:F)</f>
        <v>1</v>
      </c>
      <c r="D16" s="55">
        <f>SUMIF('CAB IP observations Apr-Sep 20'!J:J,B16,'CAB IP observations Apr-Sep 20'!G:G)</f>
        <v>1</v>
      </c>
      <c r="E16" s="55">
        <f>SUMIF('CAB IP observations Apr-Sep 20'!J:J,B16,'CAB IP observations Apr-Sep 20'!H:H)</f>
        <v>0</v>
      </c>
      <c r="F16" s="439">
        <f t="shared" si="0"/>
        <v>1</v>
      </c>
      <c r="G16" s="440">
        <f t="shared" si="1"/>
        <v>0</v>
      </c>
      <c r="H16" s="85"/>
      <c r="I16" s="154"/>
      <c r="J16" s="154"/>
      <c r="K16" s="154"/>
      <c r="L16" s="154"/>
      <c r="M16" s="154"/>
      <c r="Q16" s="72"/>
      <c r="W16" s="72"/>
    </row>
    <row r="17" ht="12.5" spans="1:24">
      <c r="C17" s="191"/>
      <c r="H17" s="85"/>
      <c r="I17" s="154"/>
      <c r="J17" s="154"/>
      <c r="K17" s="154"/>
      <c r="L17" s="154"/>
      <c r="M17" s="154"/>
      <c r="Q17" s="72"/>
      <c r="W17" s="72"/>
    </row>
    <row r="18" ht="12.5" spans="1:24">
      <c r="C18" s="191"/>
      <c r="H18" s="85"/>
      <c r="I18" s="154"/>
      <c r="J18" s="154"/>
      <c r="K18" s="154"/>
      <c r="L18" s="154"/>
      <c r="M18" s="154"/>
      <c r="Q18" s="72"/>
      <c r="W18" s="72"/>
    </row>
    <row r="19" ht="30" customHeight="1" spans="1:24">
      <c r="B19" s="187" t="s">
        <v>965</v>
      </c>
      <c r="C19" s="187" t="s">
        <v>966</v>
      </c>
      <c r="D19" s="188" t="s">
        <v>23</v>
      </c>
      <c r="E19" s="188" t="s">
        <v>10</v>
      </c>
      <c r="F19" s="189" t="s">
        <v>24</v>
      </c>
      <c r="L19" s="72"/>
      <c r="Q19" s="72"/>
      <c r="W19" s="72"/>
    </row>
    <row r="20" ht="21.75" customHeight="1" spans="1:24">
      <c r="A20" s="144"/>
      <c r="B20" s="190" t="s">
        <v>78</v>
      </c>
      <c r="C20" s="159">
        <v>53</v>
      </c>
      <c r="D20" s="185">
        <f>C20</f>
        <v>53</v>
      </c>
      <c r="E20" s="444">
        <f t="shared" ref="E20:E33" si="5">D20/$D$33</f>
        <v>0.375886524822695</v>
      </c>
      <c r="F20" s="444">
        <f t="shared" ref="F20:F33" si="6">C20/$D$33</f>
        <v>0.375886524822695</v>
      </c>
      <c r="G20" s="144"/>
      <c r="H20" s="85"/>
      <c r="I20" s="85"/>
      <c r="J20" s="64"/>
      <c r="K20" s="64"/>
      <c r="L20" s="142"/>
      <c r="M20" s="64"/>
      <c r="N20" s="64"/>
      <c r="O20" s="64"/>
      <c r="P20" s="64"/>
      <c r="Q20" s="142"/>
      <c r="R20" s="64"/>
      <c r="S20" s="64"/>
      <c r="T20" s="64"/>
      <c r="U20" s="64"/>
      <c r="V20" s="64"/>
      <c r="W20" s="142"/>
      <c r="X20" s="64"/>
    </row>
    <row r="21" ht="21.75" customHeight="1" spans="1:24">
      <c r="A21" s="144"/>
      <c r="B21" s="190" t="s">
        <v>967</v>
      </c>
      <c r="C21" s="159">
        <v>34</v>
      </c>
      <c r="D21" s="185">
        <f t="shared" ref="D21:D33" si="7">D20+C21</f>
        <v>87</v>
      </c>
      <c r="E21" s="444">
        <f t="shared" si="5"/>
        <v>0.617021276595745</v>
      </c>
      <c r="F21" s="444">
        <f t="shared" si="6"/>
        <v>0.24113475177305</v>
      </c>
      <c r="G21" s="144"/>
      <c r="H21" s="85"/>
      <c r="I21" s="85"/>
      <c r="J21" s="64"/>
      <c r="K21" s="64"/>
      <c r="L21" s="142"/>
      <c r="M21" s="64"/>
      <c r="N21" s="64"/>
      <c r="O21" s="64"/>
      <c r="P21" s="64"/>
      <c r="Q21" s="142"/>
      <c r="R21" s="64"/>
      <c r="S21" s="64"/>
      <c r="T21" s="64"/>
      <c r="U21" s="64"/>
      <c r="V21" s="64"/>
      <c r="W21" s="142"/>
      <c r="X21" s="64"/>
    </row>
    <row r="22" ht="21.75" customHeight="1" spans="1:24">
      <c r="A22" s="144"/>
      <c r="B22" s="190" t="s">
        <v>968</v>
      </c>
      <c r="C22" s="159">
        <v>12</v>
      </c>
      <c r="D22" s="185">
        <f t="shared" si="7"/>
        <v>99</v>
      </c>
      <c r="E22" s="444">
        <f t="shared" si="5"/>
        <v>0.702127659574468</v>
      </c>
      <c r="F22" s="444">
        <f t="shared" si="6"/>
        <v>0.0851063829787234</v>
      </c>
      <c r="G22" s="144"/>
      <c r="H22" s="85"/>
      <c r="I22" s="85"/>
      <c r="J22" s="64"/>
      <c r="K22" s="64"/>
      <c r="L22" s="142"/>
      <c r="M22" s="64"/>
      <c r="N22" s="64"/>
      <c r="O22" s="64"/>
      <c r="P22" s="64"/>
      <c r="Q22" s="142"/>
      <c r="R22" s="64"/>
      <c r="S22" s="64"/>
      <c r="T22" s="64"/>
      <c r="U22" s="64"/>
      <c r="V22" s="64"/>
      <c r="W22" s="142"/>
      <c r="X22" s="64"/>
    </row>
    <row r="23" ht="21.75" customHeight="1" spans="1:24">
      <c r="A23" s="144"/>
      <c r="B23" s="190" t="s">
        <v>512</v>
      </c>
      <c r="C23" s="159">
        <v>12</v>
      </c>
      <c r="D23" s="185">
        <f t="shared" si="7"/>
        <v>111</v>
      </c>
      <c r="E23" s="444">
        <f t="shared" si="5"/>
        <v>0.787234042553192</v>
      </c>
      <c r="F23" s="444">
        <f t="shared" si="6"/>
        <v>0.0851063829787234</v>
      </c>
      <c r="G23" s="144"/>
      <c r="H23" s="85"/>
      <c r="I23" s="85"/>
      <c r="J23" s="64"/>
      <c r="K23" s="64"/>
      <c r="L23" s="142"/>
      <c r="M23" s="64"/>
      <c r="N23" s="64"/>
      <c r="O23" s="64"/>
      <c r="P23" s="64"/>
      <c r="Q23" s="142"/>
      <c r="R23" s="64"/>
      <c r="S23" s="64"/>
      <c r="T23" s="64"/>
      <c r="U23" s="64"/>
      <c r="V23" s="64"/>
      <c r="W23" s="142"/>
      <c r="X23" s="64"/>
    </row>
    <row r="24" ht="21.75" customHeight="1" spans="1:24">
      <c r="A24" s="144"/>
      <c r="B24" s="190" t="s">
        <v>969</v>
      </c>
      <c r="C24" s="159">
        <v>9</v>
      </c>
      <c r="D24" s="185">
        <f t="shared" si="7"/>
        <v>120</v>
      </c>
      <c r="E24" s="444">
        <f t="shared" si="5"/>
        <v>0.851063829787234</v>
      </c>
      <c r="F24" s="444">
        <f t="shared" si="6"/>
        <v>0.0638297872340425</v>
      </c>
      <c r="G24" s="144"/>
      <c r="H24" s="85"/>
      <c r="I24" s="85"/>
      <c r="J24" s="64"/>
      <c r="K24" s="64"/>
      <c r="L24" s="142"/>
      <c r="M24" s="64"/>
      <c r="N24" s="64"/>
      <c r="O24" s="64"/>
      <c r="P24" s="64"/>
      <c r="Q24" s="142"/>
      <c r="R24" s="64"/>
      <c r="S24" s="64"/>
      <c r="T24" s="64"/>
      <c r="U24" s="64"/>
      <c r="V24" s="64"/>
      <c r="W24" s="142"/>
      <c r="X24" s="64"/>
    </row>
    <row r="25" ht="21.75" customHeight="1" spans="1:24">
      <c r="A25" s="144"/>
      <c r="B25" s="190" t="s">
        <v>511</v>
      </c>
      <c r="C25" s="159">
        <v>8</v>
      </c>
      <c r="D25" s="185">
        <f t="shared" si="7"/>
        <v>128</v>
      </c>
      <c r="E25" s="444">
        <f t="shared" si="5"/>
        <v>0.907801418439716</v>
      </c>
      <c r="F25" s="444">
        <f t="shared" si="6"/>
        <v>0.0567375886524823</v>
      </c>
      <c r="G25" s="144"/>
      <c r="H25" s="85"/>
      <c r="I25" s="85"/>
      <c r="J25" s="64"/>
      <c r="K25" s="64"/>
      <c r="L25" s="142"/>
      <c r="M25" s="64"/>
      <c r="N25" s="64"/>
      <c r="O25" s="64"/>
      <c r="P25" s="64"/>
      <c r="Q25" s="142"/>
      <c r="R25" s="64"/>
      <c r="S25" s="64"/>
      <c r="T25" s="64"/>
      <c r="U25" s="64"/>
      <c r="V25" s="64"/>
      <c r="W25" s="142"/>
      <c r="X25" s="64"/>
    </row>
    <row r="26" ht="21.75" customHeight="1" spans="1:24">
      <c r="A26" s="144"/>
      <c r="B26" s="190" t="s">
        <v>970</v>
      </c>
      <c r="C26" s="159">
        <v>3</v>
      </c>
      <c r="D26" s="185">
        <f t="shared" si="7"/>
        <v>131</v>
      </c>
      <c r="E26" s="444">
        <f t="shared" si="5"/>
        <v>0.929078014184397</v>
      </c>
      <c r="F26" s="444">
        <f t="shared" si="6"/>
        <v>0.0212765957446809</v>
      </c>
      <c r="G26" s="144"/>
      <c r="H26" s="85"/>
      <c r="I26" s="85"/>
      <c r="J26" s="64"/>
      <c r="K26" s="64"/>
      <c r="L26" s="142"/>
      <c r="M26" s="64"/>
      <c r="N26" s="64"/>
      <c r="O26" s="64"/>
      <c r="P26" s="64"/>
      <c r="Q26" s="142"/>
      <c r="R26" s="64"/>
      <c r="S26" s="64"/>
      <c r="T26" s="64"/>
      <c r="U26" s="64"/>
      <c r="V26" s="64"/>
      <c r="W26" s="142"/>
      <c r="X26" s="64"/>
    </row>
    <row r="27" ht="21.75" customHeight="1" spans="1:24">
      <c r="A27" s="144"/>
      <c r="B27" s="190" t="s">
        <v>971</v>
      </c>
      <c r="C27" s="159">
        <v>2</v>
      </c>
      <c r="D27" s="185">
        <f t="shared" si="7"/>
        <v>133</v>
      </c>
      <c r="E27" s="444">
        <f t="shared" si="5"/>
        <v>0.943262411347518</v>
      </c>
      <c r="F27" s="444">
        <f t="shared" si="6"/>
        <v>0.0141843971631206</v>
      </c>
      <c r="G27" s="144"/>
      <c r="H27" s="85"/>
      <c r="I27" s="85"/>
      <c r="J27" s="64"/>
      <c r="K27" s="64"/>
      <c r="L27" s="142"/>
      <c r="M27" s="64"/>
      <c r="N27" s="64"/>
      <c r="O27" s="64"/>
      <c r="P27" s="64"/>
      <c r="Q27" s="142"/>
      <c r="R27" s="64"/>
      <c r="S27" s="64"/>
      <c r="T27" s="64"/>
      <c r="U27" s="64"/>
      <c r="V27" s="64"/>
      <c r="W27" s="142"/>
      <c r="X27" s="64"/>
    </row>
    <row r="28" ht="21.75" customHeight="1" spans="1:24">
      <c r="A28" s="144"/>
      <c r="B28" s="190" t="s">
        <v>972</v>
      </c>
      <c r="C28" s="159">
        <v>2</v>
      </c>
      <c r="D28" s="185">
        <f t="shared" si="7"/>
        <v>135</v>
      </c>
      <c r="E28" s="444">
        <f t="shared" si="5"/>
        <v>0.957446808510638</v>
      </c>
      <c r="F28" s="444">
        <f t="shared" si="6"/>
        <v>0.0141843971631206</v>
      </c>
      <c r="G28" s="144"/>
      <c r="H28" s="85"/>
      <c r="I28" s="85"/>
      <c r="J28" s="64"/>
      <c r="K28" s="64"/>
      <c r="L28" s="142"/>
      <c r="M28" s="64"/>
      <c r="N28" s="64"/>
      <c r="O28" s="64"/>
      <c r="P28" s="64"/>
      <c r="Q28" s="142"/>
      <c r="R28" s="64"/>
      <c r="S28" s="64"/>
      <c r="T28" s="64"/>
      <c r="U28" s="64"/>
      <c r="V28" s="64"/>
      <c r="W28" s="142"/>
      <c r="X28" s="64"/>
    </row>
    <row r="29" ht="21.75" customHeight="1" spans="1:24">
      <c r="A29" s="144"/>
      <c r="B29" s="190" t="s">
        <v>973</v>
      </c>
      <c r="C29" s="159">
        <v>2</v>
      </c>
      <c r="D29" s="185">
        <f t="shared" si="7"/>
        <v>137</v>
      </c>
      <c r="E29" s="444">
        <f t="shared" si="5"/>
        <v>0.971631205673759</v>
      </c>
      <c r="F29" s="444">
        <f t="shared" si="6"/>
        <v>0.0141843971631206</v>
      </c>
      <c r="G29" s="144"/>
      <c r="H29" s="85"/>
      <c r="I29" s="85"/>
      <c r="J29" s="64"/>
      <c r="K29" s="64"/>
      <c r="L29" s="142"/>
      <c r="M29" s="64"/>
      <c r="N29" s="64"/>
      <c r="O29" s="64"/>
      <c r="P29" s="64"/>
      <c r="Q29" s="142"/>
      <c r="R29" s="64"/>
      <c r="S29" s="64"/>
      <c r="T29" s="64"/>
      <c r="U29" s="64"/>
      <c r="V29" s="64"/>
      <c r="W29" s="142"/>
      <c r="X29" s="64"/>
    </row>
    <row r="30" ht="21.75" customHeight="1" spans="1:24">
      <c r="A30" s="144"/>
      <c r="B30" s="190" t="s">
        <v>30</v>
      </c>
      <c r="C30" s="159">
        <v>1</v>
      </c>
      <c r="D30" s="185">
        <f t="shared" si="7"/>
        <v>138</v>
      </c>
      <c r="E30" s="444">
        <f t="shared" si="5"/>
        <v>0.978723404255319</v>
      </c>
      <c r="F30" s="444">
        <f t="shared" si="6"/>
        <v>0.00709219858156028</v>
      </c>
      <c r="G30" s="144"/>
      <c r="H30" s="85"/>
      <c r="I30" s="85"/>
      <c r="J30" s="64"/>
      <c r="K30" s="64"/>
      <c r="L30" s="142"/>
      <c r="M30" s="64"/>
      <c r="N30" s="64"/>
      <c r="O30" s="64"/>
      <c r="P30" s="64"/>
      <c r="Q30" s="142"/>
      <c r="R30" s="64"/>
      <c r="S30" s="64"/>
      <c r="T30" s="64"/>
      <c r="U30" s="64"/>
      <c r="V30" s="64"/>
      <c r="W30" s="142"/>
      <c r="X30" s="64"/>
    </row>
    <row r="31" ht="21.75" customHeight="1" spans="1:24">
      <c r="A31" s="144"/>
      <c r="B31" s="190" t="s">
        <v>974</v>
      </c>
      <c r="C31" s="159">
        <v>1</v>
      </c>
      <c r="D31" s="185">
        <f t="shared" si="7"/>
        <v>139</v>
      </c>
      <c r="E31" s="444">
        <f t="shared" si="5"/>
        <v>0.985815602836879</v>
      </c>
      <c r="F31" s="444">
        <f t="shared" si="6"/>
        <v>0.00709219858156028</v>
      </c>
      <c r="G31" s="144"/>
      <c r="H31" s="85"/>
      <c r="I31" s="85"/>
      <c r="J31" s="64"/>
      <c r="K31" s="64"/>
      <c r="L31" s="142"/>
      <c r="M31" s="64"/>
      <c r="N31" s="64"/>
      <c r="O31" s="64"/>
      <c r="P31" s="64"/>
      <c r="Q31" s="142"/>
      <c r="R31" s="64"/>
      <c r="S31" s="64"/>
      <c r="T31" s="64"/>
      <c r="U31" s="64"/>
      <c r="V31" s="64"/>
      <c r="W31" s="142"/>
      <c r="X31" s="64"/>
    </row>
    <row r="32" ht="21.75" customHeight="1" spans="1:24">
      <c r="A32" s="144"/>
      <c r="B32" s="190" t="s">
        <v>517</v>
      </c>
      <c r="C32" s="159">
        <v>1</v>
      </c>
      <c r="D32" s="185">
        <f t="shared" si="7"/>
        <v>140</v>
      </c>
      <c r="E32" s="444">
        <f t="shared" si="5"/>
        <v>0.99290780141844</v>
      </c>
      <c r="F32" s="444">
        <f t="shared" si="6"/>
        <v>0.00709219858156028</v>
      </c>
      <c r="G32" s="144"/>
      <c r="H32" s="85"/>
      <c r="I32" s="85"/>
      <c r="J32" s="64"/>
      <c r="K32" s="64"/>
      <c r="L32" s="142"/>
      <c r="M32" s="64"/>
      <c r="N32" s="64"/>
      <c r="O32" s="64"/>
      <c r="P32" s="64"/>
      <c r="Q32" s="142"/>
      <c r="R32" s="64"/>
      <c r="S32" s="64"/>
      <c r="T32" s="64"/>
      <c r="U32" s="64"/>
      <c r="V32" s="64"/>
      <c r="W32" s="142"/>
      <c r="X32" s="64"/>
    </row>
    <row r="33" ht="21.75" customHeight="1" spans="1:24">
      <c r="A33" s="144"/>
      <c r="B33" s="190" t="s">
        <v>975</v>
      </c>
      <c r="C33" s="159">
        <v>1</v>
      </c>
      <c r="D33" s="185">
        <f t="shared" si="7"/>
        <v>141</v>
      </c>
      <c r="E33" s="444">
        <f t="shared" si="5"/>
        <v>1</v>
      </c>
      <c r="F33" s="444">
        <f t="shared" si="6"/>
        <v>0.00709219858156028</v>
      </c>
      <c r="G33" s="144"/>
      <c r="H33" s="85"/>
      <c r="I33" s="85"/>
      <c r="J33" s="64"/>
      <c r="K33" s="64"/>
      <c r="L33" s="142"/>
      <c r="M33" s="64"/>
      <c r="N33" s="64"/>
      <c r="O33" s="64"/>
      <c r="P33" s="64"/>
      <c r="Q33" s="142"/>
      <c r="R33" s="64"/>
      <c r="S33" s="64"/>
      <c r="T33" s="64"/>
      <c r="U33" s="64"/>
      <c r="V33" s="64"/>
      <c r="W33" s="142"/>
      <c r="X33" s="64"/>
    </row>
    <row r="34" ht="13" spans="1:24">
      <c r="A34" s="144"/>
      <c r="B34" s="144"/>
      <c r="C34" s="600"/>
      <c r="D34" s="144"/>
      <c r="E34" s="144"/>
      <c r="F34" s="144"/>
      <c r="G34" s="144"/>
      <c r="H34" s="85"/>
      <c r="I34" s="85"/>
      <c r="J34" s="64"/>
      <c r="K34" s="64"/>
      <c r="L34" s="142"/>
      <c r="M34" s="64"/>
      <c r="N34" s="64"/>
      <c r="O34" s="64"/>
      <c r="P34" s="64"/>
      <c r="Q34" s="142"/>
      <c r="R34" s="64"/>
      <c r="S34" s="64"/>
      <c r="T34" s="64"/>
      <c r="U34" s="64"/>
      <c r="V34" s="64"/>
      <c r="W34" s="142"/>
      <c r="X34" s="64"/>
    </row>
    <row r="35" ht="13" spans="1:24">
      <c r="A35" s="144"/>
      <c r="B35" s="144"/>
      <c r="C35" s="600"/>
      <c r="D35" s="144"/>
      <c r="E35" s="144"/>
      <c r="F35" s="144"/>
      <c r="G35" s="144"/>
      <c r="H35" s="85"/>
      <c r="I35" s="85"/>
      <c r="J35" s="64"/>
      <c r="K35" s="64"/>
      <c r="L35" s="142"/>
      <c r="M35" s="64"/>
      <c r="N35" s="64"/>
      <c r="O35" s="64"/>
      <c r="P35" s="64"/>
      <c r="Q35" s="142"/>
      <c r="R35" s="64"/>
      <c r="S35" s="64"/>
      <c r="T35" s="64"/>
      <c r="U35" s="64"/>
      <c r="V35" s="64"/>
      <c r="W35" s="142"/>
      <c r="X35" s="64"/>
    </row>
    <row r="36" ht="12.5" spans="1:24">
      <c r="C36" s="191"/>
      <c r="H36" s="153"/>
      <c r="I36" s="340"/>
      <c r="J36" s="79"/>
      <c r="L36" s="508"/>
      <c r="Q36" s="72"/>
      <c r="W36" s="72"/>
    </row>
    <row r="37" ht="12.5" spans="1:24">
      <c r="A37" s="177"/>
      <c r="Q37" s="72"/>
      <c r="W37" s="72"/>
    </row>
    <row r="38" ht="12.5" spans="1:24">
      <c r="A38" s="177"/>
      <c r="L38" s="72"/>
      <c r="Q38" s="72"/>
      <c r="W38" s="72"/>
    </row>
    <row r="39" ht="12.5" spans="1:24">
      <c r="A39" s="177"/>
      <c r="L39" s="72"/>
      <c r="Q39" s="72"/>
      <c r="W39" s="72"/>
    </row>
    <row r="40" ht="12.5" spans="1:24">
      <c r="L40" s="72"/>
      <c r="Q40" s="72"/>
      <c r="W40" s="72"/>
    </row>
    <row r="41" ht="12.5" spans="1:24">
      <c r="C41" s="191"/>
      <c r="L41" s="72"/>
      <c r="Q41" s="72"/>
      <c r="W41" s="72"/>
    </row>
    <row r="42" ht="12.5" spans="1:24">
      <c r="C42" s="191"/>
      <c r="Q42" s="72"/>
      <c r="W42" s="72"/>
    </row>
    <row r="43" ht="12.5" spans="1:24">
      <c r="C43" s="191"/>
      <c r="Q43" s="72"/>
      <c r="W43" s="72"/>
    </row>
    <row r="44" ht="12.5" spans="1:24">
      <c r="C44" s="191"/>
      <c r="Q44" s="72"/>
      <c r="W44" s="72"/>
    </row>
    <row r="45" ht="12.5" spans="1:24">
      <c r="C45" s="191"/>
      <c r="Q45" s="72"/>
      <c r="W45" s="72"/>
    </row>
    <row r="46" ht="12.5" spans="1:24">
      <c r="C46" s="191"/>
      <c r="Q46" s="72"/>
      <c r="W46" s="72"/>
    </row>
    <row r="47" ht="12.5" spans="1:24">
      <c r="C47" s="191"/>
      <c r="Q47" s="72"/>
      <c r="W47" s="72"/>
    </row>
    <row r="48" ht="12.5" spans="1:24">
      <c r="C48" s="191"/>
      <c r="Q48" s="72"/>
      <c r="W48" s="72"/>
    </row>
    <row r="49" ht="12.5" spans="3:23">
      <c r="C49" s="191"/>
      <c r="Q49" s="72"/>
      <c r="W49" s="72"/>
    </row>
    <row r="50" ht="12.5" spans="3:23">
      <c r="C50" s="191"/>
      <c r="Q50" s="72"/>
      <c r="W50" s="72"/>
    </row>
    <row r="51" ht="12.5" spans="3:23">
      <c r="C51" s="191"/>
      <c r="Q51" s="72"/>
      <c r="W51" s="72"/>
    </row>
    <row r="52" ht="12.5" spans="3:23">
      <c r="C52" s="191"/>
      <c r="Q52" s="72"/>
      <c r="W52" s="72"/>
    </row>
    <row r="53" ht="12.5" spans="3:23">
      <c r="C53" s="191"/>
      <c r="Q53" s="72"/>
      <c r="W53" s="72"/>
    </row>
    <row r="54" ht="12.5" spans="3:23">
      <c r="C54" s="191"/>
      <c r="Q54" s="72"/>
      <c r="W54" s="72"/>
    </row>
    <row r="55" ht="12.5" spans="3:23">
      <c r="C55" s="191"/>
      <c r="Q55" s="72"/>
      <c r="W55" s="72"/>
    </row>
    <row r="56" ht="12.5" spans="3:23">
      <c r="C56" s="191"/>
      <c r="Q56" s="72"/>
      <c r="W56" s="72"/>
    </row>
    <row r="57" ht="12.5" spans="3:23">
      <c r="C57" s="191"/>
      <c r="Q57" s="72"/>
      <c r="W57" s="72"/>
    </row>
    <row r="58" ht="12.5" spans="3:23">
      <c r="C58" s="191"/>
      <c r="L58" s="72"/>
      <c r="Q58" s="72"/>
      <c r="W58" s="72"/>
    </row>
    <row r="59" ht="12.5" spans="3:23">
      <c r="C59" s="191"/>
      <c r="L59" s="72"/>
      <c r="Q59" s="72"/>
      <c r="W59" s="72"/>
    </row>
    <row r="60" ht="12.5" spans="3:23">
      <c r="C60" s="191"/>
      <c r="L60" s="72"/>
      <c r="Q60" s="72"/>
      <c r="W60" s="72"/>
    </row>
    <row r="61" ht="12.5" spans="3:23">
      <c r="C61" s="191"/>
      <c r="L61" s="72"/>
      <c r="Q61" s="72"/>
      <c r="W61" s="72"/>
    </row>
    <row r="62" ht="12.5" spans="3:23">
      <c r="C62" s="191"/>
      <c r="L62" s="72"/>
      <c r="Q62" s="72"/>
      <c r="W62" s="72"/>
    </row>
    <row r="63" ht="12.5" spans="3:23">
      <c r="C63" s="191"/>
      <c r="L63" s="72"/>
      <c r="Q63" s="72"/>
      <c r="W63" s="72"/>
    </row>
    <row r="64" ht="12.5" spans="3:23">
      <c r="C64" s="191"/>
      <c r="L64" s="72"/>
      <c r="Q64" s="72"/>
      <c r="W64" s="72"/>
    </row>
    <row r="65" ht="12.5" spans="3:23">
      <c r="C65" s="191"/>
      <c r="L65" s="72"/>
      <c r="Q65" s="72"/>
      <c r="W65" s="72"/>
    </row>
    <row r="66" ht="12.5" spans="3:23">
      <c r="C66" s="191"/>
      <c r="L66" s="72"/>
      <c r="Q66" s="72"/>
      <c r="W66" s="72"/>
    </row>
    <row r="67" ht="12.5" spans="3:23">
      <c r="C67" s="191"/>
      <c r="L67" s="72"/>
      <c r="Q67" s="72"/>
      <c r="W67" s="72"/>
    </row>
    <row r="68" ht="12.5" spans="3:23">
      <c r="C68" s="191"/>
      <c r="L68" s="72"/>
      <c r="Q68" s="72"/>
      <c r="W68" s="72"/>
    </row>
    <row r="69" ht="12.5" spans="3:23">
      <c r="C69" s="191"/>
      <c r="L69" s="72"/>
      <c r="Q69" s="72"/>
      <c r="W69" s="72"/>
    </row>
    <row r="70" ht="12.5" spans="3:23">
      <c r="C70" s="191"/>
      <c r="E70" s="192"/>
      <c r="F70" s="72"/>
      <c r="L70" s="72"/>
      <c r="Q70" s="72"/>
      <c r="W70" s="72"/>
    </row>
    <row r="71" ht="12.5" spans="3:23">
      <c r="C71" s="191"/>
      <c r="E71" s="192"/>
      <c r="F71" s="72"/>
      <c r="L71" s="72"/>
      <c r="Q71" s="72"/>
      <c r="W71" s="72"/>
    </row>
    <row r="72" ht="12.5" spans="3:23">
      <c r="C72" s="191"/>
      <c r="E72" s="192"/>
      <c r="F72" s="72"/>
      <c r="L72" s="72"/>
      <c r="Q72" s="72"/>
      <c r="W72" s="72"/>
    </row>
    <row r="73" ht="12.5" spans="3:23">
      <c r="C73" s="191"/>
      <c r="E73" s="192"/>
      <c r="F73" s="72"/>
      <c r="L73" s="72"/>
      <c r="Q73" s="72"/>
      <c r="W73" s="72"/>
    </row>
    <row r="74" ht="12.5" spans="3:23">
      <c r="C74" s="191"/>
      <c r="E74" s="192"/>
      <c r="F74" s="72"/>
      <c r="L74" s="72"/>
      <c r="Q74" s="72"/>
      <c r="W74" s="72"/>
    </row>
    <row r="75" ht="12.5" spans="3:23">
      <c r="C75" s="191"/>
      <c r="E75" s="192"/>
      <c r="F75" s="72"/>
      <c r="L75" s="72"/>
      <c r="Q75" s="72"/>
      <c r="W75" s="72"/>
    </row>
    <row r="76" ht="12.5" spans="3:23">
      <c r="C76" s="191"/>
      <c r="E76" s="192"/>
      <c r="F76" s="72"/>
      <c r="L76" s="72"/>
      <c r="Q76" s="72"/>
      <c r="W76" s="72"/>
    </row>
    <row r="77" ht="12.5" spans="3:23">
      <c r="C77" s="191"/>
      <c r="E77" s="192"/>
      <c r="F77" s="72"/>
      <c r="L77" s="72"/>
      <c r="Q77" s="72"/>
      <c r="W77" s="72"/>
    </row>
    <row r="78" ht="12.5" spans="3:23">
      <c r="C78" s="191"/>
      <c r="E78" s="192"/>
      <c r="F78" s="72"/>
      <c r="L78" s="72"/>
      <c r="Q78" s="72"/>
      <c r="W78" s="72"/>
    </row>
    <row r="79" ht="12.5" spans="3:23">
      <c r="C79" s="191"/>
      <c r="E79" s="192"/>
      <c r="F79" s="72"/>
      <c r="L79" s="72"/>
      <c r="Q79" s="72"/>
      <c r="W79" s="72"/>
    </row>
    <row r="80" ht="12.5" spans="3:23">
      <c r="C80" s="191"/>
      <c r="E80" s="192"/>
      <c r="F80" s="72"/>
      <c r="L80" s="72"/>
      <c r="Q80" s="72"/>
      <c r="W80" s="72"/>
    </row>
    <row r="81" ht="12.5" spans="3:23">
      <c r="C81" s="191"/>
      <c r="E81" s="192"/>
      <c r="F81" s="72"/>
      <c r="L81" s="72"/>
      <c r="Q81" s="72"/>
      <c r="W81" s="72"/>
    </row>
    <row r="82" ht="12.5" spans="3:23">
      <c r="C82" s="191"/>
      <c r="E82" s="192"/>
      <c r="F82" s="72"/>
      <c r="L82" s="72"/>
      <c r="Q82" s="72"/>
      <c r="W82" s="72"/>
    </row>
    <row r="83" ht="12.5" spans="3:23">
      <c r="C83" s="191"/>
      <c r="E83" s="192"/>
      <c r="F83" s="72"/>
      <c r="L83" s="72"/>
      <c r="Q83" s="72"/>
      <c r="W83" s="72"/>
    </row>
    <row r="84" ht="12.5" spans="3:23">
      <c r="C84" s="191"/>
      <c r="E84" s="192"/>
      <c r="F84" s="72"/>
      <c r="L84" s="72"/>
      <c r="Q84" s="72"/>
      <c r="W84" s="72"/>
    </row>
    <row r="85" ht="12.5" spans="3:23">
      <c r="C85" s="191"/>
      <c r="E85" s="192"/>
      <c r="F85" s="72"/>
      <c r="L85" s="72"/>
      <c r="Q85" s="72"/>
      <c r="W85" s="72"/>
    </row>
    <row r="86" ht="12.5" spans="3:23">
      <c r="C86" s="191"/>
      <c r="E86" s="192"/>
      <c r="F86" s="72"/>
      <c r="L86" s="72"/>
      <c r="Q86" s="72"/>
      <c r="W86" s="72"/>
    </row>
    <row r="87" ht="12.5" spans="3:23">
      <c r="C87" s="191"/>
      <c r="E87" s="192"/>
      <c r="F87" s="72"/>
      <c r="L87" s="72"/>
      <c r="Q87" s="72"/>
      <c r="W87" s="72"/>
    </row>
    <row r="88" ht="12.5" spans="3:23">
      <c r="C88" s="191"/>
      <c r="E88" s="192"/>
      <c r="F88" s="72"/>
      <c r="L88" s="72"/>
      <c r="Q88" s="72"/>
      <c r="W88" s="72"/>
    </row>
    <row r="89" ht="12.5" spans="3:23">
      <c r="C89" s="191"/>
      <c r="E89" s="192"/>
      <c r="F89" s="72"/>
      <c r="L89" s="72"/>
      <c r="Q89" s="72"/>
      <c r="W89" s="72"/>
    </row>
    <row r="90" ht="12.5" spans="3:23">
      <c r="C90" s="191"/>
      <c r="E90" s="192"/>
      <c r="F90" s="72"/>
      <c r="L90" s="72"/>
      <c r="Q90" s="72"/>
      <c r="W90" s="72"/>
    </row>
    <row r="91" ht="12.5" spans="3:23">
      <c r="C91" s="191"/>
      <c r="E91" s="192"/>
      <c r="F91" s="72"/>
      <c r="L91" s="72"/>
      <c r="Q91" s="72"/>
      <c r="W91" s="72"/>
    </row>
    <row r="92" ht="12.5" spans="3:23">
      <c r="C92" s="191"/>
      <c r="E92" s="192"/>
      <c r="F92" s="72"/>
      <c r="L92" s="72"/>
      <c r="Q92" s="72"/>
      <c r="W92" s="72"/>
    </row>
    <row r="93" ht="12.5" spans="3:23">
      <c r="C93" s="191"/>
      <c r="E93" s="192"/>
      <c r="F93" s="72"/>
      <c r="L93" s="72"/>
      <c r="Q93" s="72"/>
      <c r="W93" s="72"/>
    </row>
    <row r="94" ht="12.5" spans="3:23">
      <c r="C94" s="191"/>
      <c r="E94" s="192"/>
      <c r="F94" s="72"/>
      <c r="L94" s="72"/>
      <c r="Q94" s="72"/>
      <c r="W94" s="72"/>
    </row>
    <row r="95" ht="12.5" spans="3:23">
      <c r="C95" s="191"/>
      <c r="E95" s="192"/>
      <c r="F95" s="72"/>
      <c r="L95" s="72"/>
      <c r="Q95" s="72"/>
      <c r="W95" s="72"/>
    </row>
    <row r="96" ht="12.5" spans="3:23">
      <c r="C96" s="191"/>
      <c r="E96" s="192"/>
      <c r="F96" s="72"/>
      <c r="L96" s="72"/>
      <c r="Q96" s="72"/>
      <c r="W96" s="72"/>
    </row>
    <row r="97" ht="12.5" spans="3:23">
      <c r="C97" s="191"/>
      <c r="E97" s="192"/>
      <c r="F97" s="72"/>
      <c r="L97" s="72"/>
      <c r="Q97" s="72"/>
      <c r="W97" s="72"/>
    </row>
    <row r="98" ht="12.5" spans="3:23">
      <c r="C98" s="191"/>
      <c r="E98" s="192"/>
      <c r="F98" s="72"/>
      <c r="L98" s="72"/>
      <c r="Q98" s="72"/>
      <c r="W98" s="72"/>
    </row>
    <row r="99" ht="12.5" spans="3:23">
      <c r="C99" s="191"/>
      <c r="E99" s="192"/>
      <c r="F99" s="72"/>
      <c r="L99" s="72"/>
      <c r="Q99" s="72"/>
      <c r="W99" s="72"/>
    </row>
    <row r="100" ht="12.5" spans="3:23">
      <c r="C100" s="191"/>
      <c r="E100" s="192"/>
      <c r="F100" s="72"/>
      <c r="L100" s="72"/>
      <c r="Q100" s="72"/>
      <c r="W100" s="72"/>
    </row>
    <row r="101" ht="12.5" spans="3:23">
      <c r="C101" s="191"/>
      <c r="E101" s="192"/>
      <c r="F101" s="72"/>
      <c r="L101" s="72"/>
      <c r="Q101" s="72"/>
      <c r="W101" s="72"/>
    </row>
    <row r="102" ht="12.5" spans="3:23">
      <c r="C102" s="191"/>
      <c r="E102" s="192"/>
      <c r="F102" s="72"/>
      <c r="L102" s="72"/>
      <c r="Q102" s="72"/>
      <c r="W102" s="72"/>
    </row>
    <row r="103" ht="12.5" spans="3:23">
      <c r="C103" s="191"/>
      <c r="E103" s="192"/>
      <c r="F103" s="72"/>
      <c r="L103" s="72"/>
      <c r="Q103" s="72"/>
      <c r="W103" s="72"/>
    </row>
    <row r="104" ht="12.5" spans="3:23">
      <c r="C104" s="191"/>
      <c r="E104" s="192"/>
      <c r="F104" s="72"/>
      <c r="L104" s="72"/>
      <c r="Q104" s="72"/>
      <c r="W104" s="72"/>
    </row>
    <row r="105" ht="12.5" spans="3:23">
      <c r="C105" s="191"/>
      <c r="E105" s="192"/>
      <c r="F105" s="72"/>
      <c r="L105" s="72"/>
      <c r="Q105" s="72"/>
      <c r="W105" s="72"/>
    </row>
    <row r="106" ht="12.5" spans="3:23">
      <c r="C106" s="191"/>
      <c r="E106" s="192"/>
      <c r="F106" s="72"/>
      <c r="L106" s="72"/>
      <c r="Q106" s="72"/>
      <c r="W106" s="72"/>
    </row>
    <row r="107" ht="12.5" spans="3:23">
      <c r="C107" s="191"/>
      <c r="E107" s="192"/>
      <c r="F107" s="72"/>
      <c r="L107" s="72"/>
      <c r="Q107" s="72"/>
      <c r="W107" s="72"/>
    </row>
    <row r="108" ht="12.5" spans="3:23">
      <c r="C108" s="191"/>
      <c r="E108" s="192"/>
      <c r="F108" s="72"/>
      <c r="L108" s="72"/>
      <c r="Q108" s="72"/>
      <c r="W108" s="72"/>
    </row>
    <row r="109" ht="12.5" spans="3:23">
      <c r="C109" s="191"/>
      <c r="E109" s="192"/>
      <c r="F109" s="72"/>
      <c r="L109" s="72"/>
      <c r="Q109" s="72"/>
      <c r="W109" s="72"/>
    </row>
    <row r="110" ht="12.5" spans="3:23">
      <c r="C110" s="191"/>
      <c r="E110" s="192"/>
      <c r="F110" s="72"/>
      <c r="L110" s="72"/>
      <c r="Q110" s="72"/>
      <c r="W110" s="72"/>
    </row>
    <row r="111" ht="12.5" spans="3:23">
      <c r="C111" s="191"/>
      <c r="E111" s="192"/>
      <c r="F111" s="72"/>
      <c r="L111" s="72"/>
      <c r="Q111" s="72"/>
      <c r="W111" s="72"/>
    </row>
    <row r="112" ht="12.5" spans="3:23">
      <c r="C112" s="191"/>
      <c r="E112" s="192"/>
      <c r="F112" s="72"/>
      <c r="L112" s="72"/>
      <c r="Q112" s="72"/>
      <c r="W112" s="72"/>
    </row>
    <row r="113" ht="12.5" spans="3:23">
      <c r="C113" s="191"/>
      <c r="E113" s="192"/>
      <c r="F113" s="72"/>
      <c r="L113" s="72"/>
      <c r="Q113" s="72"/>
      <c r="W113" s="72"/>
    </row>
    <row r="114" ht="12.5" spans="3:23">
      <c r="C114" s="191"/>
      <c r="E114" s="192"/>
      <c r="F114" s="72"/>
      <c r="L114" s="72"/>
      <c r="Q114" s="72"/>
      <c r="W114" s="72"/>
    </row>
    <row r="115" ht="12.5" spans="3:23">
      <c r="C115" s="191"/>
      <c r="E115" s="192"/>
      <c r="F115" s="72"/>
      <c r="L115" s="72"/>
      <c r="Q115" s="72"/>
      <c r="W115" s="72"/>
    </row>
    <row r="116" ht="12.5" spans="3:23">
      <c r="C116" s="191"/>
      <c r="E116" s="192"/>
      <c r="F116" s="72"/>
      <c r="L116" s="72"/>
      <c r="Q116" s="72"/>
      <c r="W116" s="72"/>
    </row>
    <row r="117" ht="12.5" spans="3:23">
      <c r="C117" s="191"/>
      <c r="E117" s="192"/>
      <c r="F117" s="72"/>
      <c r="L117" s="72"/>
      <c r="Q117" s="72"/>
      <c r="W117" s="72"/>
    </row>
    <row r="118" ht="12.5" spans="3:23">
      <c r="C118" s="191"/>
      <c r="E118" s="192"/>
      <c r="F118" s="72"/>
      <c r="L118" s="72"/>
      <c r="Q118" s="72"/>
      <c r="W118" s="72"/>
    </row>
    <row r="119" ht="12.5" spans="3:23">
      <c r="C119" s="191"/>
      <c r="E119" s="192"/>
      <c r="F119" s="72"/>
      <c r="L119" s="72"/>
      <c r="Q119" s="72"/>
      <c r="W119" s="72"/>
    </row>
    <row r="120" ht="12.5" spans="3:23">
      <c r="C120" s="191"/>
      <c r="E120" s="192"/>
      <c r="F120" s="72"/>
      <c r="L120" s="72"/>
      <c r="Q120" s="72"/>
      <c r="W120" s="72"/>
    </row>
    <row r="121" ht="12.5" spans="3:23">
      <c r="C121" s="191"/>
      <c r="E121" s="192"/>
      <c r="F121" s="72"/>
      <c r="L121" s="72"/>
      <c r="Q121" s="72"/>
      <c r="W121" s="72"/>
    </row>
    <row r="122" ht="12.5" spans="3:23">
      <c r="C122" s="191"/>
      <c r="E122" s="192"/>
      <c r="F122" s="72"/>
      <c r="L122" s="72"/>
      <c r="Q122" s="72"/>
      <c r="W122" s="72"/>
    </row>
    <row r="123" ht="12.5" spans="3:23">
      <c r="C123" s="191"/>
      <c r="E123" s="192"/>
      <c r="F123" s="72"/>
      <c r="L123" s="72"/>
      <c r="Q123" s="72"/>
      <c r="W123" s="72"/>
    </row>
    <row r="124" ht="12.5" spans="3:23">
      <c r="C124" s="191"/>
      <c r="E124" s="192"/>
      <c r="F124" s="72"/>
      <c r="L124" s="72"/>
      <c r="Q124" s="72"/>
      <c r="W124" s="72"/>
    </row>
    <row r="125" ht="12.5" spans="3:23">
      <c r="C125" s="191"/>
      <c r="E125" s="192"/>
      <c r="F125" s="72"/>
      <c r="L125" s="72"/>
      <c r="Q125" s="72"/>
      <c r="W125" s="72"/>
    </row>
    <row r="126" ht="12.5" spans="3:23">
      <c r="C126" s="191"/>
      <c r="E126" s="192"/>
      <c r="F126" s="72"/>
      <c r="L126" s="72"/>
      <c r="Q126" s="72"/>
      <c r="W126" s="72"/>
    </row>
    <row r="127" ht="12.5" spans="3:23">
      <c r="C127" s="191"/>
      <c r="E127" s="192"/>
      <c r="F127" s="72"/>
      <c r="L127" s="72"/>
      <c r="Q127" s="72"/>
      <c r="W127" s="72"/>
    </row>
    <row r="128" ht="12.5" spans="3:23">
      <c r="C128" s="191"/>
      <c r="E128" s="192"/>
      <c r="F128" s="72"/>
      <c r="L128" s="72"/>
      <c r="Q128" s="72"/>
      <c r="W128" s="72"/>
    </row>
    <row r="129" ht="12.5" spans="3:23">
      <c r="C129" s="191"/>
      <c r="E129" s="192"/>
      <c r="F129" s="72"/>
      <c r="L129" s="72"/>
      <c r="Q129" s="72"/>
      <c r="W129" s="72"/>
    </row>
    <row r="130" ht="12.5" spans="3:23">
      <c r="C130" s="191"/>
      <c r="E130" s="192"/>
      <c r="F130" s="72"/>
      <c r="L130" s="72"/>
      <c r="Q130" s="72"/>
      <c r="W130" s="72"/>
    </row>
    <row r="131" ht="12.5" spans="3:23">
      <c r="C131" s="191"/>
      <c r="E131" s="192"/>
      <c r="F131" s="72"/>
      <c r="L131" s="72"/>
      <c r="Q131" s="72"/>
      <c r="W131" s="72"/>
    </row>
    <row r="132" ht="12.5" spans="3:23">
      <c r="C132" s="191"/>
      <c r="E132" s="192"/>
      <c r="F132" s="72"/>
      <c r="L132" s="72"/>
      <c r="Q132" s="72"/>
      <c r="W132" s="72"/>
    </row>
    <row r="133" ht="12.5" spans="3:23">
      <c r="C133" s="191"/>
      <c r="E133" s="192"/>
      <c r="F133" s="72"/>
      <c r="L133" s="72"/>
      <c r="Q133" s="72"/>
      <c r="W133" s="72"/>
    </row>
    <row r="134" ht="12.5" spans="3:23">
      <c r="C134" s="191"/>
      <c r="E134" s="192"/>
      <c r="F134" s="72"/>
      <c r="L134" s="72"/>
      <c r="Q134" s="72"/>
      <c r="W134" s="72"/>
    </row>
    <row r="135" ht="12.5" spans="3:23">
      <c r="C135" s="191"/>
      <c r="E135" s="192"/>
      <c r="F135" s="72"/>
      <c r="L135" s="72"/>
      <c r="Q135" s="72"/>
      <c r="W135" s="72"/>
    </row>
    <row r="136" ht="12.5" spans="3:23">
      <c r="C136" s="191"/>
      <c r="E136" s="192"/>
      <c r="F136" s="72"/>
      <c r="L136" s="72"/>
      <c r="Q136" s="72"/>
      <c r="W136" s="72"/>
    </row>
    <row r="137" ht="12.5" spans="3:23">
      <c r="C137" s="191"/>
      <c r="E137" s="192"/>
      <c r="F137" s="72"/>
      <c r="L137" s="72"/>
      <c r="Q137" s="72"/>
      <c r="W137" s="72"/>
    </row>
    <row r="138" ht="12.5" spans="3:23">
      <c r="C138" s="191"/>
      <c r="E138" s="192"/>
      <c r="F138" s="72"/>
      <c r="L138" s="72"/>
      <c r="Q138" s="72"/>
      <c r="W138" s="72"/>
    </row>
    <row r="139" ht="12.5" spans="3:23">
      <c r="C139" s="191"/>
      <c r="E139" s="192"/>
      <c r="F139" s="72"/>
      <c r="L139" s="72"/>
      <c r="Q139" s="72"/>
      <c r="W139" s="72"/>
    </row>
    <row r="140" ht="12.5" spans="3:23">
      <c r="C140" s="191"/>
      <c r="E140" s="192"/>
      <c r="F140" s="72"/>
      <c r="L140" s="72"/>
      <c r="Q140" s="72"/>
      <c r="W140" s="72"/>
    </row>
    <row r="141" ht="12.5" spans="3:23">
      <c r="C141" s="191"/>
      <c r="E141" s="192"/>
      <c r="F141" s="72"/>
      <c r="L141" s="72"/>
      <c r="Q141" s="72"/>
      <c r="W141" s="72"/>
    </row>
    <row r="142" ht="12.5" spans="3:23">
      <c r="C142" s="191"/>
      <c r="E142" s="192"/>
      <c r="F142" s="72"/>
      <c r="L142" s="72"/>
      <c r="Q142" s="72"/>
      <c r="W142" s="72"/>
    </row>
    <row r="143" ht="12.5" spans="3:23">
      <c r="C143" s="191"/>
      <c r="E143" s="192"/>
      <c r="F143" s="72"/>
      <c r="L143" s="72"/>
      <c r="Q143" s="72"/>
      <c r="W143" s="72"/>
    </row>
    <row r="144" ht="12.5" spans="3:23">
      <c r="C144" s="191"/>
      <c r="E144" s="192"/>
      <c r="F144" s="72"/>
      <c r="L144" s="72"/>
      <c r="Q144" s="72"/>
      <c r="W144" s="72"/>
    </row>
    <row r="145" ht="12.5" spans="3:23">
      <c r="C145" s="191"/>
      <c r="E145" s="192"/>
      <c r="F145" s="72"/>
      <c r="L145" s="72"/>
      <c r="Q145" s="72"/>
      <c r="W145" s="72"/>
    </row>
    <row r="146" ht="12.5" spans="3:23">
      <c r="C146" s="191"/>
      <c r="E146" s="192"/>
      <c r="F146" s="72"/>
      <c r="L146" s="72"/>
      <c r="Q146" s="72"/>
      <c r="W146" s="72"/>
    </row>
    <row r="147" ht="12.5" spans="3:23">
      <c r="C147" s="191"/>
      <c r="E147" s="192"/>
      <c r="F147" s="72"/>
      <c r="L147" s="72"/>
      <c r="Q147" s="72"/>
      <c r="W147" s="72"/>
    </row>
    <row r="148" ht="12.5" spans="3:23">
      <c r="C148" s="191"/>
      <c r="E148" s="192"/>
      <c r="F148" s="72"/>
      <c r="L148" s="72"/>
      <c r="Q148" s="72"/>
      <c r="W148" s="72"/>
    </row>
    <row r="149" ht="12.5" spans="3:23">
      <c r="C149" s="191"/>
      <c r="E149" s="192"/>
      <c r="F149" s="72"/>
      <c r="L149" s="72"/>
      <c r="Q149" s="72"/>
      <c r="W149" s="72"/>
    </row>
    <row r="150" ht="12.5" spans="3:23">
      <c r="C150" s="191"/>
      <c r="E150" s="192"/>
      <c r="F150" s="72"/>
      <c r="L150" s="72"/>
      <c r="Q150" s="72"/>
      <c r="W150" s="72"/>
    </row>
    <row r="151" ht="12.5" spans="3:23">
      <c r="C151" s="191"/>
      <c r="E151" s="192"/>
      <c r="F151" s="72"/>
      <c r="L151" s="72"/>
      <c r="Q151" s="72"/>
      <c r="W151" s="72"/>
    </row>
    <row r="152" ht="12.5" spans="3:23">
      <c r="C152" s="191"/>
      <c r="E152" s="192"/>
      <c r="F152" s="72"/>
      <c r="L152" s="72"/>
      <c r="Q152" s="72"/>
      <c r="W152" s="72"/>
    </row>
    <row r="153" ht="12.5" spans="3:23">
      <c r="C153" s="191"/>
      <c r="E153" s="192"/>
      <c r="F153" s="72"/>
      <c r="L153" s="72"/>
      <c r="Q153" s="72"/>
      <c r="W153" s="72"/>
    </row>
    <row r="154" ht="12.5" spans="3:23">
      <c r="C154" s="191"/>
      <c r="E154" s="192"/>
      <c r="F154" s="72"/>
      <c r="L154" s="72"/>
      <c r="Q154" s="72"/>
      <c r="W154" s="72"/>
    </row>
    <row r="155" ht="12.5" spans="3:23">
      <c r="C155" s="191"/>
      <c r="E155" s="192"/>
      <c r="F155" s="72"/>
      <c r="L155" s="72"/>
      <c r="Q155" s="72"/>
      <c r="W155" s="72"/>
    </row>
    <row r="156" ht="12.5" spans="3:23">
      <c r="C156" s="191"/>
      <c r="E156" s="192"/>
      <c r="F156" s="72"/>
      <c r="L156" s="72"/>
      <c r="Q156" s="72"/>
      <c r="W156" s="72"/>
    </row>
    <row r="157" ht="12.5" spans="3:23">
      <c r="C157" s="191"/>
      <c r="E157" s="192"/>
      <c r="F157" s="72"/>
      <c r="L157" s="72"/>
      <c r="Q157" s="72"/>
      <c r="W157" s="72"/>
    </row>
    <row r="158" ht="12.5" spans="3:23">
      <c r="C158" s="191"/>
      <c r="E158" s="192"/>
      <c r="F158" s="72"/>
      <c r="L158" s="72"/>
      <c r="Q158" s="72"/>
      <c r="W158" s="72"/>
    </row>
    <row r="159" ht="12.5" spans="3:23">
      <c r="C159" s="191"/>
      <c r="E159" s="192"/>
      <c r="F159" s="72"/>
      <c r="L159" s="72"/>
      <c r="Q159" s="72"/>
      <c r="W159" s="72"/>
    </row>
    <row r="160" ht="12.5" spans="3:23">
      <c r="C160" s="191"/>
      <c r="E160" s="192"/>
      <c r="F160" s="72"/>
      <c r="L160" s="72"/>
      <c r="Q160" s="72"/>
      <c r="W160" s="72"/>
    </row>
    <row r="161" ht="12.5" spans="3:23">
      <c r="C161" s="191"/>
      <c r="E161" s="192"/>
      <c r="F161" s="72"/>
      <c r="L161" s="72"/>
      <c r="Q161" s="72"/>
      <c r="W161" s="72"/>
    </row>
    <row r="162" ht="12.5" spans="3:23">
      <c r="C162" s="191"/>
      <c r="E162" s="192"/>
      <c r="F162" s="72"/>
      <c r="L162" s="72"/>
      <c r="Q162" s="72"/>
      <c r="W162" s="72"/>
    </row>
    <row r="163" ht="12.5" spans="3:23">
      <c r="C163" s="191"/>
      <c r="E163" s="192"/>
      <c r="F163" s="72"/>
      <c r="L163" s="72"/>
      <c r="Q163" s="72"/>
      <c r="W163" s="72"/>
    </row>
    <row r="164" ht="12.5" spans="3:23">
      <c r="C164" s="191"/>
      <c r="E164" s="192"/>
      <c r="F164" s="72"/>
      <c r="L164" s="72"/>
      <c r="Q164" s="72"/>
      <c r="W164" s="72"/>
    </row>
    <row r="165" ht="12.5" spans="3:23">
      <c r="C165" s="191"/>
      <c r="E165" s="192"/>
      <c r="F165" s="72"/>
      <c r="L165" s="72"/>
      <c r="Q165" s="72"/>
      <c r="W165" s="72"/>
    </row>
    <row r="166" ht="12.5" spans="3:23">
      <c r="C166" s="191"/>
      <c r="E166" s="192"/>
      <c r="F166" s="72"/>
      <c r="L166" s="72"/>
      <c r="Q166" s="72"/>
      <c r="W166" s="72"/>
    </row>
    <row r="167" ht="12.5" spans="3:23">
      <c r="C167" s="191"/>
      <c r="E167" s="192"/>
      <c r="F167" s="72"/>
      <c r="L167" s="72"/>
      <c r="Q167" s="72"/>
      <c r="W167" s="72"/>
    </row>
    <row r="168" ht="12.5" spans="3:23">
      <c r="C168" s="191"/>
      <c r="E168" s="192"/>
      <c r="F168" s="72"/>
      <c r="L168" s="72"/>
      <c r="Q168" s="72"/>
      <c r="W168" s="72"/>
    </row>
    <row r="169" ht="12.5" spans="3:23">
      <c r="C169" s="191"/>
      <c r="E169" s="192"/>
      <c r="F169" s="72"/>
      <c r="L169" s="72"/>
      <c r="Q169" s="72"/>
      <c r="W169" s="72"/>
    </row>
    <row r="170" ht="12.5" spans="3:23">
      <c r="C170" s="191"/>
      <c r="E170" s="192"/>
      <c r="F170" s="72"/>
      <c r="L170" s="72"/>
      <c r="Q170" s="72"/>
      <c r="W170" s="72"/>
    </row>
    <row r="171" ht="12.5" spans="3:23">
      <c r="C171" s="191"/>
      <c r="E171" s="192"/>
      <c r="F171" s="72"/>
      <c r="L171" s="72"/>
      <c r="Q171" s="72"/>
      <c r="W171" s="72"/>
    </row>
    <row r="172" ht="12.5" spans="3:23">
      <c r="C172" s="191"/>
      <c r="E172" s="192"/>
      <c r="F172" s="72"/>
      <c r="L172" s="72"/>
      <c r="Q172" s="72"/>
      <c r="W172" s="72"/>
    </row>
    <row r="173" ht="12.5" spans="3:23">
      <c r="C173" s="191"/>
      <c r="E173" s="192"/>
      <c r="F173" s="72"/>
      <c r="L173" s="72"/>
      <c r="Q173" s="72"/>
      <c r="W173" s="72"/>
    </row>
    <row r="174" ht="12.5" spans="3:23">
      <c r="C174" s="191"/>
      <c r="E174" s="192"/>
      <c r="F174" s="72"/>
      <c r="L174" s="72"/>
      <c r="Q174" s="72"/>
      <c r="W174" s="72"/>
    </row>
    <row r="175" ht="12.5" spans="3:23">
      <c r="C175" s="191"/>
      <c r="E175" s="192"/>
      <c r="F175" s="72"/>
      <c r="L175" s="72"/>
      <c r="Q175" s="72"/>
      <c r="W175" s="72"/>
    </row>
    <row r="176" ht="12.5" spans="3:23">
      <c r="C176" s="191"/>
      <c r="E176" s="192"/>
      <c r="F176" s="72"/>
      <c r="L176" s="72"/>
      <c r="Q176" s="72"/>
      <c r="W176" s="72"/>
    </row>
    <row r="177" ht="12.5" spans="3:23">
      <c r="C177" s="191"/>
      <c r="E177" s="192"/>
      <c r="F177" s="72"/>
      <c r="L177" s="72"/>
      <c r="Q177" s="72"/>
      <c r="W177" s="72"/>
    </row>
    <row r="178" ht="12.5" spans="3:23">
      <c r="C178" s="191"/>
      <c r="E178" s="192"/>
      <c r="F178" s="72"/>
      <c r="L178" s="72"/>
      <c r="Q178" s="72"/>
      <c r="W178" s="72"/>
    </row>
    <row r="179" ht="12.5" spans="3:23">
      <c r="C179" s="191"/>
      <c r="E179" s="192"/>
      <c r="F179" s="72"/>
      <c r="L179" s="72"/>
      <c r="Q179" s="72"/>
      <c r="W179" s="72"/>
    </row>
    <row r="180" ht="12.5" spans="3:23">
      <c r="C180" s="191"/>
      <c r="E180" s="192"/>
      <c r="F180" s="72"/>
      <c r="L180" s="72"/>
      <c r="Q180" s="72"/>
      <c r="W180" s="72"/>
    </row>
    <row r="181" ht="12.5" spans="3:23">
      <c r="C181" s="191"/>
      <c r="E181" s="192"/>
      <c r="F181" s="72"/>
      <c r="L181" s="72"/>
      <c r="Q181" s="72"/>
      <c r="W181" s="72"/>
    </row>
    <row r="182" ht="12.5" spans="3:23">
      <c r="C182" s="191"/>
      <c r="E182" s="192"/>
      <c r="F182" s="72"/>
      <c r="L182" s="72"/>
      <c r="Q182" s="72"/>
      <c r="W182" s="72"/>
    </row>
    <row r="183" ht="12.5" spans="3:23">
      <c r="C183" s="191"/>
      <c r="E183" s="192"/>
      <c r="F183" s="72"/>
      <c r="L183" s="72"/>
      <c r="Q183" s="72"/>
      <c r="W183" s="72"/>
    </row>
    <row r="184" ht="12.5" spans="3:23">
      <c r="C184" s="191"/>
      <c r="E184" s="192"/>
      <c r="F184" s="72"/>
      <c r="L184" s="72"/>
      <c r="Q184" s="72"/>
      <c r="W184" s="72"/>
    </row>
    <row r="185" ht="12.5" spans="3:23">
      <c r="C185" s="191"/>
      <c r="E185" s="192"/>
      <c r="F185" s="72"/>
      <c r="L185" s="72"/>
      <c r="Q185" s="72"/>
      <c r="W185" s="72"/>
    </row>
    <row r="186" ht="12.5" spans="3:23">
      <c r="C186" s="191"/>
      <c r="E186" s="192"/>
      <c r="F186" s="72"/>
      <c r="L186" s="72"/>
      <c r="Q186" s="72"/>
      <c r="W186" s="72"/>
    </row>
    <row r="187" ht="12.5" spans="3:23">
      <c r="C187" s="191"/>
      <c r="E187" s="192"/>
      <c r="F187" s="72"/>
      <c r="L187" s="72"/>
      <c r="Q187" s="72"/>
      <c r="W187" s="72"/>
    </row>
    <row r="188" ht="12.5" spans="3:23">
      <c r="C188" s="191"/>
      <c r="E188" s="192"/>
      <c r="F188" s="72"/>
      <c r="L188" s="72"/>
      <c r="Q188" s="72"/>
      <c r="W188" s="72"/>
    </row>
    <row r="189" ht="12.5" spans="3:23">
      <c r="C189" s="191"/>
      <c r="E189" s="192"/>
      <c r="F189" s="72"/>
      <c r="L189" s="72"/>
      <c r="Q189" s="72"/>
      <c r="W189" s="72"/>
    </row>
    <row r="190" ht="12.5" spans="3:23">
      <c r="C190" s="191"/>
      <c r="E190" s="192"/>
      <c r="F190" s="72"/>
      <c r="L190" s="72"/>
      <c r="Q190" s="72"/>
      <c r="W190" s="72"/>
    </row>
    <row r="191" ht="12.5" spans="3:23">
      <c r="C191" s="191"/>
      <c r="E191" s="192"/>
      <c r="F191" s="72"/>
      <c r="L191" s="72"/>
      <c r="Q191" s="72"/>
      <c r="W191" s="72"/>
    </row>
    <row r="192" ht="12.5" spans="3:23">
      <c r="C192" s="191"/>
      <c r="E192" s="192"/>
      <c r="F192" s="72"/>
      <c r="L192" s="72"/>
      <c r="Q192" s="72"/>
      <c r="W192" s="72"/>
    </row>
    <row r="193" ht="12.5" spans="3:23">
      <c r="C193" s="191"/>
      <c r="E193" s="192"/>
      <c r="F193" s="72"/>
      <c r="L193" s="72"/>
      <c r="Q193" s="72"/>
      <c r="W193" s="72"/>
    </row>
    <row r="194" ht="12.5" spans="3:23">
      <c r="C194" s="191"/>
      <c r="E194" s="192"/>
      <c r="F194" s="72"/>
      <c r="L194" s="72"/>
      <c r="Q194" s="72"/>
      <c r="W194" s="72"/>
    </row>
    <row r="195" ht="12.5" spans="3:23">
      <c r="C195" s="191"/>
      <c r="E195" s="192"/>
      <c r="F195" s="72"/>
      <c r="L195" s="72"/>
      <c r="Q195" s="72"/>
      <c r="W195" s="72"/>
    </row>
    <row r="196" ht="12.5" spans="3:23">
      <c r="C196" s="191"/>
      <c r="E196" s="192"/>
      <c r="F196" s="72"/>
      <c r="L196" s="72"/>
      <c r="Q196" s="72"/>
      <c r="W196" s="72"/>
    </row>
    <row r="197" ht="12.5" spans="3:23">
      <c r="C197" s="191"/>
      <c r="E197" s="192"/>
      <c r="F197" s="72"/>
      <c r="L197" s="72"/>
      <c r="Q197" s="72"/>
      <c r="W197" s="72"/>
    </row>
    <row r="198" ht="12.5" spans="3:23">
      <c r="C198" s="191"/>
      <c r="E198" s="192"/>
      <c r="F198" s="72"/>
      <c r="L198" s="72"/>
      <c r="Q198" s="72"/>
      <c r="W198" s="72"/>
    </row>
    <row r="199" ht="12.5" spans="3:23">
      <c r="C199" s="191"/>
      <c r="E199" s="192"/>
      <c r="F199" s="72"/>
      <c r="L199" s="72"/>
      <c r="Q199" s="72"/>
      <c r="W199" s="72"/>
    </row>
    <row r="200" ht="12.5" spans="3:23">
      <c r="C200" s="191"/>
      <c r="E200" s="192"/>
      <c r="F200" s="72"/>
      <c r="L200" s="72"/>
      <c r="Q200" s="72"/>
      <c r="W200" s="72"/>
    </row>
    <row r="201" ht="12.5" spans="3:23">
      <c r="C201" s="191"/>
      <c r="E201" s="192"/>
      <c r="F201" s="72"/>
      <c r="L201" s="72"/>
      <c r="Q201" s="72"/>
      <c r="W201" s="72"/>
    </row>
    <row r="202" ht="12.5" spans="3:23">
      <c r="C202" s="191"/>
      <c r="E202" s="192"/>
      <c r="F202" s="72"/>
      <c r="L202" s="72"/>
      <c r="Q202" s="72"/>
      <c r="W202" s="72"/>
    </row>
    <row r="203" ht="12.5" spans="3:23">
      <c r="C203" s="191"/>
      <c r="E203" s="192"/>
      <c r="F203" s="72"/>
      <c r="L203" s="72"/>
      <c r="Q203" s="72"/>
      <c r="W203" s="72"/>
    </row>
    <row r="204" ht="12.5" spans="3:23">
      <c r="C204" s="191"/>
      <c r="E204" s="192"/>
      <c r="F204" s="72"/>
      <c r="L204" s="72"/>
      <c r="Q204" s="72"/>
      <c r="W204" s="72"/>
    </row>
    <row r="205" ht="12.5" spans="3:23">
      <c r="C205" s="191"/>
      <c r="E205" s="192"/>
      <c r="F205" s="72"/>
      <c r="L205" s="72"/>
      <c r="Q205" s="72"/>
      <c r="W205" s="72"/>
    </row>
    <row r="206" ht="12.5" spans="3:23">
      <c r="C206" s="191"/>
      <c r="E206" s="192"/>
      <c r="F206" s="72"/>
      <c r="L206" s="72"/>
      <c r="Q206" s="72"/>
      <c r="W206" s="72"/>
    </row>
    <row r="207" ht="12.5" spans="3:23">
      <c r="C207" s="191"/>
      <c r="E207" s="192"/>
      <c r="F207" s="72"/>
      <c r="L207" s="72"/>
      <c r="Q207" s="72"/>
      <c r="W207" s="72"/>
    </row>
    <row r="208" ht="12.5" spans="3:23">
      <c r="C208" s="191"/>
      <c r="E208" s="192"/>
      <c r="F208" s="72"/>
      <c r="L208" s="72"/>
      <c r="Q208" s="72"/>
      <c r="W208" s="72"/>
    </row>
    <row r="209" ht="12.5" spans="3:23">
      <c r="C209" s="191"/>
      <c r="E209" s="192"/>
      <c r="F209" s="72"/>
      <c r="L209" s="72"/>
      <c r="Q209" s="72"/>
      <c r="W209" s="72"/>
    </row>
    <row r="210" ht="12.5" spans="3:23">
      <c r="C210" s="191"/>
      <c r="E210" s="192"/>
      <c r="F210" s="72"/>
      <c r="L210" s="72"/>
      <c r="Q210" s="72"/>
      <c r="W210" s="72"/>
    </row>
    <row r="211" ht="12.5" spans="3:23">
      <c r="C211" s="191"/>
      <c r="E211" s="192"/>
      <c r="F211" s="72"/>
      <c r="L211" s="72"/>
      <c r="Q211" s="72"/>
      <c r="W211" s="72"/>
    </row>
    <row r="212" ht="12.5" spans="3:23">
      <c r="C212" s="191"/>
      <c r="E212" s="192"/>
      <c r="F212" s="72"/>
      <c r="L212" s="72"/>
      <c r="Q212" s="72"/>
      <c r="W212" s="72"/>
    </row>
    <row r="213" ht="12.5" spans="3:23">
      <c r="C213" s="191"/>
      <c r="E213" s="192"/>
      <c r="F213" s="72"/>
      <c r="L213" s="72"/>
      <c r="Q213" s="72"/>
      <c r="W213" s="72"/>
    </row>
    <row r="214" ht="12.5" spans="3:23">
      <c r="C214" s="191"/>
      <c r="E214" s="192"/>
      <c r="F214" s="72"/>
      <c r="L214" s="72"/>
      <c r="Q214" s="72"/>
      <c r="W214" s="72"/>
    </row>
    <row r="215" ht="12.5" spans="3:23">
      <c r="C215" s="191"/>
      <c r="E215" s="192"/>
      <c r="F215" s="72"/>
      <c r="L215" s="72"/>
      <c r="Q215" s="72"/>
      <c r="W215" s="72"/>
    </row>
    <row r="216" ht="12.5" spans="3:23">
      <c r="C216" s="191"/>
      <c r="E216" s="192"/>
      <c r="F216" s="72"/>
      <c r="L216" s="72"/>
      <c r="Q216" s="72"/>
      <c r="W216" s="72"/>
    </row>
    <row r="217" ht="12.5" spans="3:23">
      <c r="C217" s="191"/>
      <c r="E217" s="192"/>
      <c r="F217" s="72"/>
      <c r="L217" s="72"/>
      <c r="Q217" s="72"/>
      <c r="W217" s="72"/>
    </row>
    <row r="218" ht="12.5" spans="3:23">
      <c r="C218" s="191"/>
      <c r="E218" s="192"/>
      <c r="F218" s="72"/>
      <c r="L218" s="72"/>
      <c r="Q218" s="72"/>
      <c r="W218" s="72"/>
    </row>
    <row r="219" ht="12.5" spans="3:23">
      <c r="C219" s="191"/>
      <c r="E219" s="192"/>
      <c r="F219" s="72"/>
      <c r="L219" s="72"/>
      <c r="Q219" s="72"/>
      <c r="W219" s="72"/>
    </row>
    <row r="220" ht="12.5" spans="3:23">
      <c r="C220" s="191"/>
      <c r="E220" s="192"/>
      <c r="F220" s="72"/>
      <c r="L220" s="72"/>
      <c r="Q220" s="72"/>
      <c r="W220" s="72"/>
    </row>
    <row r="221" ht="12.5" spans="3:23">
      <c r="C221" s="191"/>
      <c r="E221" s="192"/>
      <c r="F221" s="72"/>
      <c r="L221" s="72"/>
      <c r="Q221" s="72"/>
      <c r="W221" s="72"/>
    </row>
    <row r="222" ht="12.5" spans="3:23">
      <c r="C222" s="191"/>
      <c r="E222" s="192"/>
      <c r="F222" s="72"/>
      <c r="L222" s="72"/>
      <c r="Q222" s="72"/>
      <c r="W222" s="72"/>
    </row>
    <row r="223" ht="12.5" spans="3:23">
      <c r="C223" s="191"/>
      <c r="E223" s="192"/>
      <c r="F223" s="72"/>
      <c r="L223" s="72"/>
      <c r="Q223" s="72"/>
      <c r="W223" s="72"/>
    </row>
    <row r="224" ht="12.5" spans="3:23">
      <c r="C224" s="191"/>
      <c r="E224" s="192"/>
      <c r="F224" s="72"/>
      <c r="L224" s="72"/>
      <c r="Q224" s="72"/>
      <c r="W224" s="72"/>
    </row>
    <row r="225" ht="12.5" spans="3:23">
      <c r="C225" s="191"/>
      <c r="E225" s="192"/>
      <c r="F225" s="72"/>
      <c r="L225" s="72"/>
      <c r="Q225" s="72"/>
      <c r="W225" s="72"/>
    </row>
    <row r="226" ht="12.5" spans="3:23">
      <c r="C226" s="191"/>
      <c r="E226" s="192"/>
      <c r="F226" s="72"/>
      <c r="L226" s="72"/>
      <c r="Q226" s="72"/>
      <c r="W226" s="72"/>
    </row>
    <row r="227" ht="12.5" spans="3:23">
      <c r="C227" s="191"/>
      <c r="E227" s="192"/>
      <c r="F227" s="72"/>
      <c r="L227" s="72"/>
      <c r="Q227" s="72"/>
      <c r="W227" s="72"/>
    </row>
    <row r="228" ht="12.5" spans="3:23">
      <c r="C228" s="191"/>
      <c r="E228" s="192"/>
      <c r="F228" s="72"/>
      <c r="L228" s="72"/>
      <c r="Q228" s="72"/>
      <c r="W228" s="72"/>
    </row>
    <row r="229" ht="12.5" spans="3:23">
      <c r="C229" s="191"/>
      <c r="E229" s="192"/>
      <c r="F229" s="72"/>
      <c r="L229" s="72"/>
      <c r="Q229" s="72"/>
      <c r="W229" s="72"/>
    </row>
    <row r="230" ht="12.5" spans="3:23">
      <c r="C230" s="191"/>
      <c r="E230" s="192"/>
      <c r="F230" s="72"/>
      <c r="L230" s="72"/>
      <c r="Q230" s="72"/>
      <c r="W230" s="72"/>
    </row>
    <row r="231" ht="12.5" spans="3:23">
      <c r="C231" s="191"/>
      <c r="E231" s="192"/>
      <c r="F231" s="72"/>
      <c r="L231" s="72"/>
      <c r="Q231" s="72"/>
      <c r="W231" s="72"/>
    </row>
    <row r="232" ht="12.5" spans="3:23">
      <c r="C232" s="191"/>
      <c r="E232" s="192"/>
      <c r="F232" s="72"/>
      <c r="L232" s="72"/>
      <c r="Q232" s="72"/>
      <c r="W232" s="72"/>
    </row>
    <row r="233" ht="12.5" spans="3:23">
      <c r="C233" s="191"/>
      <c r="E233" s="192"/>
      <c r="F233" s="72"/>
      <c r="L233" s="72"/>
      <c r="Q233" s="72"/>
      <c r="W233" s="72"/>
    </row>
    <row r="234" ht="12.5" spans="3:23">
      <c r="C234" s="191"/>
      <c r="E234" s="192"/>
      <c r="F234" s="72"/>
      <c r="L234" s="72"/>
      <c r="Q234" s="72"/>
      <c r="W234" s="72"/>
    </row>
    <row r="235" ht="12.5" spans="3:23">
      <c r="C235" s="191"/>
      <c r="E235" s="192"/>
      <c r="F235" s="72"/>
      <c r="L235" s="72"/>
      <c r="Q235" s="72"/>
      <c r="W235" s="72"/>
    </row>
    <row r="236" ht="12.5" spans="3:23">
      <c r="C236" s="191"/>
      <c r="E236" s="192"/>
      <c r="F236" s="72"/>
      <c r="L236" s="72"/>
      <c r="Q236" s="72"/>
      <c r="W236" s="72"/>
    </row>
    <row r="237" ht="12.5" spans="3:23">
      <c r="C237" s="191"/>
      <c r="E237" s="192"/>
      <c r="F237" s="72"/>
      <c r="L237" s="72"/>
      <c r="Q237" s="72"/>
      <c r="W237" s="72"/>
    </row>
    <row r="238" ht="12.5" spans="3:23">
      <c r="C238" s="191"/>
      <c r="E238" s="192"/>
      <c r="F238" s="72"/>
      <c r="L238" s="72"/>
      <c r="Q238" s="72"/>
      <c r="W238" s="72"/>
    </row>
    <row r="239" ht="12.5" spans="3:23">
      <c r="C239" s="191"/>
      <c r="E239" s="192"/>
      <c r="F239" s="72"/>
      <c r="L239" s="72"/>
      <c r="Q239" s="72"/>
      <c r="W239" s="72"/>
    </row>
    <row r="240" ht="12.5" spans="3:23">
      <c r="C240" s="191"/>
      <c r="E240" s="192"/>
      <c r="F240" s="72"/>
      <c r="L240" s="72"/>
      <c r="Q240" s="72"/>
      <c r="W240" s="72"/>
    </row>
    <row r="241" ht="12.5" spans="3:23">
      <c r="C241" s="191"/>
      <c r="E241" s="192"/>
      <c r="F241" s="72"/>
      <c r="L241" s="72"/>
      <c r="Q241" s="72"/>
      <c r="W241" s="72"/>
    </row>
    <row r="242" ht="12.5" spans="3:23">
      <c r="C242" s="191"/>
      <c r="E242" s="192"/>
      <c r="F242" s="72"/>
      <c r="L242" s="72"/>
      <c r="Q242" s="72"/>
      <c r="W242" s="72"/>
    </row>
    <row r="243" ht="12.5" spans="3:23">
      <c r="C243" s="191"/>
      <c r="E243" s="192"/>
      <c r="F243" s="72"/>
      <c r="L243" s="72"/>
      <c r="Q243" s="72"/>
      <c r="W243" s="72"/>
    </row>
    <row r="244" ht="12.5" spans="3:23">
      <c r="C244" s="191"/>
      <c r="E244" s="192"/>
      <c r="F244" s="72"/>
      <c r="L244" s="72"/>
      <c r="Q244" s="72"/>
      <c r="W244" s="72"/>
    </row>
    <row r="245" ht="12.5" spans="3:23">
      <c r="C245" s="191"/>
      <c r="E245" s="192"/>
      <c r="F245" s="72"/>
      <c r="L245" s="72"/>
      <c r="Q245" s="72"/>
      <c r="W245" s="72"/>
    </row>
    <row r="246" ht="12.5" spans="3:23">
      <c r="C246" s="191"/>
      <c r="E246" s="192"/>
      <c r="F246" s="72"/>
      <c r="L246" s="72"/>
      <c r="Q246" s="72"/>
      <c r="W246" s="72"/>
    </row>
    <row r="247" ht="12.5" spans="3:23">
      <c r="C247" s="191"/>
      <c r="E247" s="192"/>
      <c r="F247" s="72"/>
      <c r="L247" s="72"/>
      <c r="Q247" s="72"/>
      <c r="W247" s="72"/>
    </row>
    <row r="248" ht="12.5" spans="3:23">
      <c r="C248" s="191"/>
      <c r="E248" s="192"/>
      <c r="F248" s="72"/>
      <c r="L248" s="72"/>
      <c r="Q248" s="72"/>
      <c r="W248" s="72"/>
    </row>
    <row r="249" ht="12.5" spans="3:23">
      <c r="C249" s="191"/>
      <c r="E249" s="192"/>
      <c r="F249" s="72"/>
      <c r="L249" s="72"/>
      <c r="Q249" s="72"/>
      <c r="W249" s="72"/>
    </row>
    <row r="250" ht="12.5" spans="3:23">
      <c r="C250" s="191"/>
      <c r="E250" s="192"/>
      <c r="F250" s="72"/>
      <c r="L250" s="72"/>
      <c r="Q250" s="72"/>
      <c r="W250" s="72"/>
    </row>
    <row r="251" ht="12.5" spans="3:23">
      <c r="C251" s="191"/>
      <c r="E251" s="192"/>
      <c r="F251" s="72"/>
      <c r="L251" s="72"/>
      <c r="Q251" s="72"/>
      <c r="W251" s="72"/>
    </row>
    <row r="252" ht="12.5" spans="3:23">
      <c r="C252" s="191"/>
      <c r="E252" s="192"/>
      <c r="F252" s="72"/>
      <c r="L252" s="72"/>
      <c r="Q252" s="72"/>
      <c r="W252" s="72"/>
    </row>
    <row r="253" ht="12.5" spans="3:23">
      <c r="C253" s="191"/>
      <c r="E253" s="192"/>
      <c r="F253" s="72"/>
      <c r="L253" s="72"/>
      <c r="Q253" s="72"/>
      <c r="W253" s="72"/>
    </row>
    <row r="254" ht="12.5" spans="3:23">
      <c r="C254" s="191"/>
      <c r="E254" s="192"/>
      <c r="F254" s="72"/>
      <c r="L254" s="72"/>
      <c r="Q254" s="72"/>
      <c r="W254" s="72"/>
    </row>
    <row r="255" ht="12.5" spans="3:23">
      <c r="C255" s="191"/>
      <c r="E255" s="192"/>
      <c r="F255" s="72"/>
      <c r="L255" s="72"/>
      <c r="Q255" s="72"/>
      <c r="W255" s="72"/>
    </row>
    <row r="256" ht="12.5" spans="3:23">
      <c r="C256" s="191"/>
      <c r="E256" s="192"/>
      <c r="F256" s="72"/>
      <c r="L256" s="72"/>
      <c r="Q256" s="72"/>
      <c r="W256" s="72"/>
    </row>
    <row r="257" ht="12.5" spans="3:23">
      <c r="C257" s="191"/>
      <c r="E257" s="192"/>
      <c r="F257" s="72"/>
      <c r="L257" s="72"/>
      <c r="Q257" s="72"/>
      <c r="W257" s="72"/>
    </row>
    <row r="258" ht="12.5" spans="3:23">
      <c r="C258" s="191"/>
      <c r="E258" s="192"/>
      <c r="F258" s="72"/>
      <c r="L258" s="72"/>
      <c r="Q258" s="72"/>
      <c r="W258" s="72"/>
    </row>
    <row r="259" ht="12.5" spans="3:23">
      <c r="C259" s="191"/>
      <c r="E259" s="192"/>
      <c r="F259" s="72"/>
      <c r="L259" s="72"/>
      <c r="Q259" s="72"/>
      <c r="W259" s="72"/>
    </row>
    <row r="260" ht="12.5" spans="3:23">
      <c r="C260" s="191"/>
      <c r="E260" s="192"/>
      <c r="F260" s="72"/>
      <c r="L260" s="72"/>
      <c r="Q260" s="72"/>
      <c r="W260" s="72"/>
    </row>
    <row r="261" ht="12.5" spans="3:23">
      <c r="C261" s="191"/>
      <c r="E261" s="192"/>
      <c r="F261" s="72"/>
      <c r="L261" s="72"/>
      <c r="Q261" s="72"/>
      <c r="W261" s="72"/>
    </row>
    <row r="262" ht="12.5" spans="3:23">
      <c r="C262" s="191"/>
      <c r="E262" s="192"/>
      <c r="F262" s="72"/>
      <c r="L262" s="72"/>
      <c r="Q262" s="72"/>
      <c r="W262" s="72"/>
    </row>
    <row r="263" ht="12.5" spans="3:23">
      <c r="C263" s="191"/>
      <c r="E263" s="192"/>
      <c r="F263" s="72"/>
      <c r="L263" s="72"/>
      <c r="Q263" s="72"/>
      <c r="W263" s="72"/>
    </row>
    <row r="264" ht="12.5" spans="3:23">
      <c r="C264" s="191"/>
      <c r="E264" s="192"/>
      <c r="F264" s="72"/>
      <c r="L264" s="72"/>
      <c r="Q264" s="72"/>
      <c r="W264" s="72"/>
    </row>
    <row r="265" ht="12.5" spans="3:23">
      <c r="C265" s="191"/>
      <c r="E265" s="192"/>
      <c r="F265" s="72"/>
      <c r="L265" s="72"/>
      <c r="Q265" s="72"/>
      <c r="W265" s="72"/>
    </row>
    <row r="266" ht="12.5" spans="3:23">
      <c r="C266" s="191"/>
      <c r="E266" s="192"/>
      <c r="F266" s="72"/>
      <c r="L266" s="72"/>
      <c r="Q266" s="72"/>
      <c r="W266" s="72"/>
    </row>
    <row r="267" ht="12.5" spans="3:23">
      <c r="C267" s="191"/>
      <c r="E267" s="192"/>
      <c r="F267" s="72"/>
      <c r="L267" s="72"/>
      <c r="Q267" s="72"/>
      <c r="W267" s="72"/>
    </row>
    <row r="268" ht="12.5" spans="3:23">
      <c r="C268" s="191"/>
      <c r="E268" s="192"/>
      <c r="F268" s="72"/>
      <c r="L268" s="72"/>
      <c r="Q268" s="72"/>
      <c r="W268" s="72"/>
    </row>
    <row r="269" ht="12.5" spans="3:23">
      <c r="C269" s="191"/>
      <c r="E269" s="192"/>
      <c r="F269" s="72"/>
      <c r="L269" s="72"/>
      <c r="Q269" s="72"/>
      <c r="W269" s="72"/>
    </row>
    <row r="270" ht="12.5" spans="3:23">
      <c r="C270" s="191"/>
      <c r="E270" s="192"/>
      <c r="F270" s="72"/>
      <c r="L270" s="72"/>
      <c r="Q270" s="72"/>
      <c r="W270" s="72"/>
    </row>
    <row r="271" ht="12.5" spans="3:23">
      <c r="C271" s="191"/>
      <c r="E271" s="192"/>
      <c r="F271" s="72"/>
      <c r="L271" s="72"/>
      <c r="Q271" s="72"/>
      <c r="W271" s="72"/>
    </row>
    <row r="272" ht="12.5" spans="3:23">
      <c r="C272" s="191"/>
      <c r="E272" s="192"/>
      <c r="F272" s="72"/>
      <c r="L272" s="72"/>
      <c r="Q272" s="72"/>
      <c r="W272" s="72"/>
    </row>
    <row r="273" ht="12.5" spans="3:23">
      <c r="C273" s="191"/>
      <c r="E273" s="192"/>
      <c r="F273" s="72"/>
      <c r="L273" s="72"/>
      <c r="Q273" s="72"/>
      <c r="W273" s="72"/>
    </row>
    <row r="274" ht="12.5" spans="3:23">
      <c r="C274" s="191"/>
      <c r="E274" s="192"/>
      <c r="F274" s="72"/>
      <c r="L274" s="72"/>
      <c r="Q274" s="72"/>
      <c r="W274" s="72"/>
    </row>
    <row r="275" ht="12.5" spans="3:23">
      <c r="C275" s="191"/>
      <c r="E275" s="192"/>
      <c r="F275" s="72"/>
      <c r="L275" s="72"/>
      <c r="Q275" s="72"/>
      <c r="W275" s="72"/>
    </row>
    <row r="276" ht="12.5" spans="3:23">
      <c r="C276" s="191"/>
      <c r="E276" s="192"/>
      <c r="F276" s="72"/>
      <c r="L276" s="72"/>
      <c r="Q276" s="72"/>
      <c r="W276" s="72"/>
    </row>
    <row r="277" ht="12.5" spans="3:23">
      <c r="C277" s="191"/>
      <c r="E277" s="192"/>
      <c r="F277" s="72"/>
      <c r="L277" s="72"/>
      <c r="Q277" s="72"/>
      <c r="W277" s="72"/>
    </row>
    <row r="278" ht="12.5" spans="3:23">
      <c r="C278" s="191"/>
      <c r="E278" s="192"/>
      <c r="F278" s="72"/>
      <c r="L278" s="72"/>
      <c r="Q278" s="72"/>
      <c r="W278" s="72"/>
    </row>
    <row r="279" ht="12.5" spans="3:23">
      <c r="C279" s="191"/>
      <c r="E279" s="192"/>
      <c r="F279" s="72"/>
      <c r="L279" s="72"/>
      <c r="Q279" s="72"/>
      <c r="W279" s="72"/>
    </row>
    <row r="280" ht="12.5" spans="3:23">
      <c r="C280" s="191"/>
      <c r="E280" s="192"/>
      <c r="F280" s="72"/>
      <c r="L280" s="72"/>
      <c r="Q280" s="72"/>
      <c r="W280" s="72"/>
    </row>
    <row r="281" ht="12.5" spans="3:23">
      <c r="C281" s="191"/>
      <c r="E281" s="192"/>
      <c r="F281" s="72"/>
      <c r="L281" s="72"/>
      <c r="Q281" s="72"/>
      <c r="W281" s="72"/>
    </row>
    <row r="282" ht="12.5" spans="3:23">
      <c r="C282" s="191"/>
      <c r="E282" s="192"/>
      <c r="F282" s="72"/>
      <c r="L282" s="72"/>
      <c r="Q282" s="72"/>
      <c r="W282" s="72"/>
    </row>
    <row r="283" ht="12.5" spans="3:23">
      <c r="C283" s="191"/>
      <c r="E283" s="192"/>
      <c r="F283" s="72"/>
      <c r="L283" s="72"/>
      <c r="Q283" s="72"/>
      <c r="W283" s="72"/>
    </row>
    <row r="284" ht="12.5" spans="3:23">
      <c r="C284" s="191"/>
      <c r="E284" s="192"/>
      <c r="F284" s="72"/>
      <c r="L284" s="72"/>
      <c r="Q284" s="72"/>
      <c r="W284" s="72"/>
    </row>
    <row r="285" ht="12.5" spans="3:23">
      <c r="C285" s="191"/>
      <c r="E285" s="192"/>
      <c r="F285" s="72"/>
      <c r="L285" s="72"/>
      <c r="Q285" s="72"/>
      <c r="W285" s="72"/>
    </row>
    <row r="286" ht="12.5" spans="3:23">
      <c r="C286" s="191"/>
      <c r="E286" s="192"/>
      <c r="F286" s="72"/>
      <c r="L286" s="72"/>
      <c r="Q286" s="72"/>
      <c r="W286" s="72"/>
    </row>
    <row r="287" ht="12.5" spans="3:23">
      <c r="C287" s="191"/>
      <c r="E287" s="192"/>
      <c r="F287" s="72"/>
      <c r="L287" s="72"/>
      <c r="Q287" s="72"/>
      <c r="W287" s="72"/>
    </row>
    <row r="288" ht="12.5" spans="3:23">
      <c r="C288" s="191"/>
      <c r="E288" s="192"/>
      <c r="F288" s="72"/>
      <c r="L288" s="72"/>
      <c r="Q288" s="72"/>
      <c r="W288" s="72"/>
    </row>
    <row r="289" ht="12.5" spans="3:23">
      <c r="C289" s="191"/>
      <c r="E289" s="192"/>
      <c r="F289" s="72"/>
      <c r="L289" s="72"/>
      <c r="Q289" s="72"/>
      <c r="W289" s="72"/>
    </row>
    <row r="290" ht="12.5" spans="3:23">
      <c r="C290" s="191"/>
      <c r="E290" s="192"/>
      <c r="F290" s="72"/>
      <c r="L290" s="72"/>
      <c r="Q290" s="72"/>
      <c r="W290" s="72"/>
    </row>
    <row r="291" ht="12.5" spans="3:23">
      <c r="C291" s="191"/>
      <c r="E291" s="192"/>
      <c r="F291" s="72"/>
      <c r="L291" s="72"/>
      <c r="Q291" s="72"/>
      <c r="W291" s="72"/>
    </row>
    <row r="292" ht="12.5" spans="3:23">
      <c r="C292" s="191"/>
      <c r="E292" s="192"/>
      <c r="F292" s="72"/>
      <c r="L292" s="72"/>
      <c r="Q292" s="72"/>
      <c r="W292" s="72"/>
    </row>
    <row r="293" ht="12.5" spans="3:23">
      <c r="C293" s="191"/>
      <c r="E293" s="192"/>
      <c r="F293" s="72"/>
      <c r="L293" s="72"/>
      <c r="Q293" s="72"/>
      <c r="W293" s="72"/>
    </row>
    <row r="294" ht="12.5" spans="3:23">
      <c r="C294" s="191"/>
      <c r="E294" s="192"/>
      <c r="F294" s="72"/>
      <c r="L294" s="72"/>
      <c r="Q294" s="72"/>
      <c r="W294" s="72"/>
    </row>
    <row r="295" ht="12.5" spans="3:23">
      <c r="C295" s="191"/>
      <c r="E295" s="192"/>
      <c r="F295" s="72"/>
      <c r="L295" s="72"/>
      <c r="Q295" s="72"/>
      <c r="W295" s="72"/>
    </row>
    <row r="296" ht="12.5" spans="3:23">
      <c r="C296" s="191"/>
      <c r="E296" s="192"/>
      <c r="F296" s="72"/>
      <c r="L296" s="72"/>
      <c r="Q296" s="72"/>
      <c r="W296" s="72"/>
    </row>
    <row r="297" ht="12.5" spans="3:23">
      <c r="C297" s="191"/>
      <c r="E297" s="192"/>
      <c r="F297" s="72"/>
      <c r="L297" s="72"/>
      <c r="Q297" s="72"/>
      <c r="W297" s="72"/>
    </row>
    <row r="298" ht="12.5" spans="3:23">
      <c r="C298" s="191"/>
      <c r="E298" s="192"/>
      <c r="F298" s="72"/>
      <c r="L298" s="72"/>
      <c r="Q298" s="72"/>
      <c r="W298" s="72"/>
    </row>
    <row r="299" ht="12.5" spans="3:23">
      <c r="C299" s="191"/>
      <c r="E299" s="192"/>
      <c r="F299" s="72"/>
      <c r="L299" s="72"/>
      <c r="Q299" s="72"/>
      <c r="W299" s="72"/>
    </row>
    <row r="300" ht="12.5" spans="3:23">
      <c r="C300" s="191"/>
      <c r="E300" s="192"/>
      <c r="F300" s="72"/>
      <c r="L300" s="72"/>
      <c r="Q300" s="72"/>
      <c r="W300" s="72"/>
    </row>
    <row r="301" ht="12.5" spans="3:23">
      <c r="C301" s="191"/>
      <c r="E301" s="192"/>
      <c r="F301" s="72"/>
      <c r="L301" s="72"/>
      <c r="Q301" s="72"/>
      <c r="W301" s="72"/>
    </row>
    <row r="302" ht="12.5" spans="3:23">
      <c r="C302" s="191"/>
      <c r="E302" s="192"/>
      <c r="F302" s="72"/>
      <c r="L302" s="72"/>
      <c r="Q302" s="72"/>
      <c r="W302" s="72"/>
    </row>
    <row r="303" ht="12.5" spans="3:23">
      <c r="C303" s="191"/>
      <c r="E303" s="192"/>
      <c r="F303" s="72"/>
      <c r="L303" s="72"/>
      <c r="Q303" s="72"/>
      <c r="W303" s="72"/>
    </row>
    <row r="304" ht="12.5" spans="3:23">
      <c r="C304" s="191"/>
      <c r="E304" s="192"/>
      <c r="F304" s="72"/>
      <c r="L304" s="72"/>
      <c r="Q304" s="72"/>
      <c r="W304" s="72"/>
    </row>
    <row r="305" ht="12.5" spans="3:23">
      <c r="C305" s="191"/>
      <c r="E305" s="192"/>
      <c r="F305" s="72"/>
      <c r="L305" s="72"/>
      <c r="Q305" s="72"/>
      <c r="W305" s="72"/>
    </row>
    <row r="306" ht="12.5" spans="3:23">
      <c r="C306" s="191"/>
      <c r="E306" s="192"/>
      <c r="F306" s="72"/>
      <c r="L306" s="72"/>
      <c r="Q306" s="72"/>
      <c r="W306" s="72"/>
    </row>
    <row r="307" ht="12.5" spans="3:23">
      <c r="C307" s="191"/>
      <c r="E307" s="192"/>
      <c r="F307" s="72"/>
      <c r="L307" s="72"/>
      <c r="Q307" s="72"/>
      <c r="W307" s="72"/>
    </row>
    <row r="308" ht="12.5" spans="3:23">
      <c r="C308" s="191"/>
      <c r="E308" s="192"/>
      <c r="F308" s="72"/>
      <c r="L308" s="72"/>
      <c r="Q308" s="72"/>
      <c r="W308" s="72"/>
    </row>
    <row r="309" ht="12.5" spans="3:23">
      <c r="C309" s="191"/>
      <c r="E309" s="192"/>
      <c r="F309" s="72"/>
      <c r="L309" s="72"/>
      <c r="Q309" s="72"/>
      <c r="W309" s="72"/>
    </row>
    <row r="310" ht="12.5" spans="3:23">
      <c r="C310" s="191"/>
      <c r="E310" s="192"/>
      <c r="F310" s="72"/>
      <c r="L310" s="72"/>
      <c r="Q310" s="72"/>
      <c r="W310" s="72"/>
    </row>
    <row r="311" ht="12.5" spans="3:23">
      <c r="C311" s="191"/>
      <c r="E311" s="192"/>
      <c r="F311" s="72"/>
      <c r="L311" s="72"/>
      <c r="Q311" s="72"/>
      <c r="W311" s="72"/>
    </row>
    <row r="312" ht="12.5" spans="3:23">
      <c r="C312" s="191"/>
      <c r="E312" s="192"/>
      <c r="F312" s="72"/>
      <c r="L312" s="72"/>
      <c r="Q312" s="72"/>
      <c r="W312" s="72"/>
    </row>
    <row r="313" ht="12.5" spans="3:23">
      <c r="C313" s="191"/>
      <c r="E313" s="192"/>
      <c r="F313" s="72"/>
      <c r="L313" s="72"/>
      <c r="Q313" s="72"/>
      <c r="W313" s="72"/>
    </row>
    <row r="314" ht="12.5" spans="3:23">
      <c r="C314" s="191"/>
      <c r="E314" s="192"/>
      <c r="F314" s="72"/>
      <c r="L314" s="72"/>
      <c r="Q314" s="72"/>
      <c r="W314" s="72"/>
    </row>
    <row r="315" ht="12.5" spans="3:23">
      <c r="C315" s="191"/>
      <c r="E315" s="192"/>
      <c r="F315" s="72"/>
      <c r="L315" s="72"/>
      <c r="Q315" s="72"/>
      <c r="W315" s="72"/>
    </row>
    <row r="316" ht="12.5" spans="3:23">
      <c r="C316" s="191"/>
      <c r="E316" s="192"/>
      <c r="F316" s="72"/>
      <c r="L316" s="72"/>
      <c r="Q316" s="72"/>
      <c r="W316" s="72"/>
    </row>
    <row r="317" ht="12.5" spans="3:23">
      <c r="C317" s="191"/>
      <c r="E317" s="192"/>
      <c r="F317" s="72"/>
      <c r="L317" s="72"/>
      <c r="Q317" s="72"/>
      <c r="W317" s="72"/>
    </row>
    <row r="318" ht="12.5" spans="3:23">
      <c r="C318" s="191"/>
      <c r="E318" s="192"/>
      <c r="F318" s="72"/>
      <c r="L318" s="72"/>
      <c r="Q318" s="72"/>
      <c r="W318" s="72"/>
    </row>
    <row r="319" ht="12.5" spans="3:23">
      <c r="C319" s="191"/>
      <c r="E319" s="192"/>
      <c r="F319" s="72"/>
      <c r="L319" s="72"/>
      <c r="Q319" s="72"/>
      <c r="W319" s="72"/>
    </row>
    <row r="320" ht="12.5" spans="3:23">
      <c r="C320" s="191"/>
      <c r="E320" s="192"/>
      <c r="F320" s="72"/>
      <c r="L320" s="72"/>
      <c r="Q320" s="72"/>
      <c r="W320" s="72"/>
    </row>
    <row r="321" ht="12.5" spans="3:23">
      <c r="C321" s="191"/>
      <c r="E321" s="192"/>
      <c r="F321" s="72"/>
      <c r="L321" s="72"/>
      <c r="Q321" s="72"/>
      <c r="W321" s="72"/>
    </row>
    <row r="322" ht="12.5" spans="3:23">
      <c r="C322" s="191"/>
      <c r="E322" s="192"/>
      <c r="F322" s="72"/>
      <c r="L322" s="72"/>
      <c r="Q322" s="72"/>
      <c r="W322" s="72"/>
    </row>
    <row r="323" ht="12.5" spans="3:23">
      <c r="C323" s="191"/>
      <c r="E323" s="192"/>
      <c r="F323" s="72"/>
      <c r="L323" s="72"/>
      <c r="Q323" s="72"/>
      <c r="W323" s="72"/>
    </row>
    <row r="324" ht="12.5" spans="3:23">
      <c r="C324" s="191"/>
      <c r="E324" s="192"/>
      <c r="F324" s="72"/>
      <c r="L324" s="72"/>
      <c r="Q324" s="72"/>
      <c r="W324" s="72"/>
    </row>
    <row r="325" ht="12.5" spans="3:23">
      <c r="C325" s="191"/>
      <c r="E325" s="192"/>
      <c r="F325" s="72"/>
      <c r="L325" s="72"/>
      <c r="Q325" s="72"/>
      <c r="W325" s="72"/>
    </row>
    <row r="326" ht="12.5" spans="3:23">
      <c r="C326" s="191"/>
      <c r="E326" s="192"/>
      <c r="F326" s="72"/>
      <c r="L326" s="72"/>
      <c r="Q326" s="72"/>
      <c r="W326" s="72"/>
    </row>
    <row r="327" ht="12.5" spans="3:23">
      <c r="C327" s="191"/>
      <c r="E327" s="192"/>
      <c r="F327" s="72"/>
      <c r="L327" s="72"/>
      <c r="Q327" s="72"/>
      <c r="W327" s="72"/>
    </row>
    <row r="328" ht="12.5" spans="3:23">
      <c r="C328" s="191"/>
      <c r="E328" s="192"/>
      <c r="F328" s="72"/>
      <c r="L328" s="72"/>
      <c r="Q328" s="72"/>
      <c r="W328" s="72"/>
    </row>
    <row r="329" ht="12.5" spans="3:23">
      <c r="C329" s="191"/>
      <c r="E329" s="192"/>
      <c r="F329" s="72"/>
      <c r="L329" s="72"/>
      <c r="Q329" s="72"/>
      <c r="W329" s="72"/>
    </row>
    <row r="330" ht="12.5" spans="3:23">
      <c r="C330" s="191"/>
      <c r="E330" s="192"/>
      <c r="F330" s="72"/>
      <c r="L330" s="72"/>
      <c r="Q330" s="72"/>
      <c r="W330" s="72"/>
    </row>
    <row r="331" ht="12.5" spans="3:23">
      <c r="C331" s="191"/>
      <c r="E331" s="192"/>
      <c r="F331" s="72"/>
      <c r="L331" s="72"/>
      <c r="Q331" s="72"/>
      <c r="W331" s="72"/>
    </row>
    <row r="332" ht="12.5" spans="3:23">
      <c r="C332" s="191"/>
      <c r="E332" s="192"/>
      <c r="F332" s="72"/>
      <c r="L332" s="72"/>
      <c r="Q332" s="72"/>
      <c r="W332" s="72"/>
    </row>
    <row r="333" ht="12.5" spans="3:23">
      <c r="C333" s="191"/>
      <c r="E333" s="192"/>
      <c r="F333" s="72"/>
      <c r="L333" s="72"/>
      <c r="Q333" s="72"/>
      <c r="W333" s="72"/>
    </row>
    <row r="334" ht="12.5" spans="3:23">
      <c r="C334" s="191"/>
      <c r="E334" s="192"/>
      <c r="F334" s="72"/>
      <c r="L334" s="72"/>
      <c r="Q334" s="72"/>
      <c r="W334" s="72"/>
    </row>
    <row r="335" ht="12.5" spans="3:23">
      <c r="C335" s="191"/>
      <c r="E335" s="192"/>
      <c r="F335" s="72"/>
      <c r="L335" s="72"/>
      <c r="Q335" s="72"/>
      <c r="W335" s="72"/>
    </row>
    <row r="336" ht="12.5" spans="3:23">
      <c r="C336" s="191"/>
      <c r="E336" s="192"/>
      <c r="F336" s="72"/>
      <c r="L336" s="72"/>
      <c r="Q336" s="72"/>
      <c r="W336" s="72"/>
    </row>
    <row r="337" ht="12.5" spans="3:23">
      <c r="C337" s="191"/>
      <c r="E337" s="192"/>
      <c r="F337" s="72"/>
      <c r="L337" s="72"/>
      <c r="Q337" s="72"/>
      <c r="W337" s="72"/>
    </row>
    <row r="338" ht="12.5" spans="3:23">
      <c r="C338" s="191"/>
      <c r="E338" s="192"/>
      <c r="F338" s="72"/>
      <c r="L338" s="72"/>
      <c r="Q338" s="72"/>
      <c r="W338" s="72"/>
    </row>
    <row r="339" ht="12.5" spans="3:23">
      <c r="C339" s="191"/>
      <c r="E339" s="192"/>
      <c r="F339" s="72"/>
      <c r="L339" s="72"/>
      <c r="Q339" s="72"/>
      <c r="W339" s="72"/>
    </row>
    <row r="340" ht="12.5" spans="3:23">
      <c r="C340" s="191"/>
      <c r="E340" s="192"/>
      <c r="F340" s="72"/>
      <c r="L340" s="72"/>
      <c r="Q340" s="72"/>
      <c r="W340" s="72"/>
    </row>
    <row r="341" ht="12.5" spans="3:23">
      <c r="C341" s="191"/>
      <c r="E341" s="192"/>
      <c r="F341" s="72"/>
      <c r="L341" s="72"/>
      <c r="Q341" s="72"/>
      <c r="W341" s="72"/>
    </row>
    <row r="342" ht="12.5" spans="3:23">
      <c r="C342" s="191"/>
      <c r="E342" s="192"/>
      <c r="F342" s="72"/>
      <c r="L342" s="72"/>
      <c r="Q342" s="72"/>
      <c r="W342" s="72"/>
    </row>
    <row r="343" ht="12.5" spans="3:23">
      <c r="C343" s="191"/>
      <c r="E343" s="192"/>
      <c r="F343" s="72"/>
      <c r="L343" s="72"/>
      <c r="Q343" s="72"/>
      <c r="W343" s="72"/>
    </row>
    <row r="344" ht="12.5" spans="3:23">
      <c r="C344" s="191"/>
      <c r="E344" s="192"/>
      <c r="F344" s="72"/>
      <c r="L344" s="72"/>
      <c r="Q344" s="72"/>
      <c r="W344" s="72"/>
    </row>
    <row r="345" ht="12.5" spans="3:23">
      <c r="C345" s="191"/>
      <c r="E345" s="192"/>
      <c r="F345" s="72"/>
      <c r="L345" s="72"/>
      <c r="Q345" s="72"/>
      <c r="W345" s="72"/>
    </row>
    <row r="346" ht="12.5" spans="3:23">
      <c r="C346" s="191"/>
      <c r="E346" s="192"/>
      <c r="F346" s="72"/>
      <c r="L346" s="72"/>
      <c r="Q346" s="72"/>
      <c r="W346" s="72"/>
    </row>
    <row r="347" ht="12.5" spans="3:23">
      <c r="C347" s="191"/>
      <c r="E347" s="192"/>
      <c r="F347" s="72"/>
      <c r="L347" s="72"/>
      <c r="Q347" s="72"/>
      <c r="W347" s="72"/>
    </row>
    <row r="348" ht="12.5" spans="3:23">
      <c r="C348" s="191"/>
      <c r="E348" s="192"/>
      <c r="F348" s="72"/>
      <c r="L348" s="72"/>
      <c r="Q348" s="72"/>
      <c r="W348" s="72"/>
    </row>
    <row r="349" ht="12.5" spans="3:23">
      <c r="C349" s="191"/>
      <c r="E349" s="192"/>
      <c r="F349" s="72"/>
      <c r="L349" s="72"/>
      <c r="Q349" s="72"/>
      <c r="W349" s="72"/>
    </row>
    <row r="350" ht="12.5" spans="3:23">
      <c r="C350" s="191"/>
      <c r="E350" s="192"/>
      <c r="F350" s="72"/>
      <c r="L350" s="72"/>
      <c r="Q350" s="72"/>
      <c r="W350" s="72"/>
    </row>
    <row r="351" ht="12.5" spans="3:23">
      <c r="C351" s="191"/>
      <c r="E351" s="192"/>
      <c r="F351" s="72"/>
      <c r="L351" s="72"/>
      <c r="Q351" s="72"/>
      <c r="W351" s="72"/>
    </row>
    <row r="352" ht="12.5" spans="3:23">
      <c r="C352" s="191"/>
      <c r="E352" s="192"/>
      <c r="F352" s="72"/>
      <c r="L352" s="72"/>
      <c r="Q352" s="72"/>
      <c r="W352" s="72"/>
    </row>
    <row r="353" ht="12.5" spans="3:23">
      <c r="C353" s="191"/>
      <c r="E353" s="192"/>
      <c r="F353" s="72"/>
      <c r="L353" s="72"/>
      <c r="Q353" s="72"/>
      <c r="W353" s="72"/>
    </row>
    <row r="354" ht="12.5" spans="3:23">
      <c r="C354" s="191"/>
      <c r="E354" s="192"/>
      <c r="F354" s="72"/>
      <c r="L354" s="72"/>
      <c r="Q354" s="72"/>
      <c r="W354" s="72"/>
    </row>
    <row r="355" ht="12.5" spans="3:23">
      <c r="C355" s="191"/>
      <c r="E355" s="192"/>
      <c r="F355" s="72"/>
      <c r="L355" s="72"/>
      <c r="Q355" s="72"/>
      <c r="W355" s="72"/>
    </row>
    <row r="356" ht="12.5" spans="3:23">
      <c r="C356" s="191"/>
      <c r="E356" s="192"/>
      <c r="F356" s="72"/>
      <c r="L356" s="72"/>
      <c r="Q356" s="72"/>
      <c r="W356" s="72"/>
    </row>
    <row r="357" ht="12.5" spans="3:23">
      <c r="C357" s="191"/>
      <c r="E357" s="192"/>
      <c r="F357" s="72"/>
      <c r="L357" s="72"/>
      <c r="Q357" s="72"/>
      <c r="W357" s="72"/>
    </row>
    <row r="358" ht="12.5" spans="3:23">
      <c r="C358" s="191"/>
      <c r="E358" s="192"/>
      <c r="F358" s="72"/>
      <c r="L358" s="72"/>
      <c r="Q358" s="72"/>
      <c r="W358" s="72"/>
    </row>
    <row r="359" ht="12.5" spans="3:23">
      <c r="C359" s="191"/>
      <c r="E359" s="192"/>
      <c r="F359" s="72"/>
      <c r="L359" s="72"/>
      <c r="Q359" s="72"/>
      <c r="W359" s="72"/>
    </row>
    <row r="360" ht="12.5" spans="3:23">
      <c r="C360" s="191"/>
      <c r="E360" s="192"/>
      <c r="F360" s="72"/>
      <c r="L360" s="72"/>
      <c r="Q360" s="72"/>
      <c r="W360" s="72"/>
    </row>
    <row r="361" ht="12.5" spans="3:23">
      <c r="C361" s="191"/>
      <c r="E361" s="192"/>
      <c r="F361" s="72"/>
      <c r="L361" s="72"/>
      <c r="Q361" s="72"/>
      <c r="W361" s="72"/>
    </row>
    <row r="362" ht="12.5" spans="3:23">
      <c r="C362" s="191"/>
      <c r="E362" s="192"/>
      <c r="F362" s="72"/>
      <c r="L362" s="72"/>
      <c r="Q362" s="72"/>
      <c r="W362" s="72"/>
    </row>
    <row r="363" ht="12.5" spans="3:23">
      <c r="C363" s="191"/>
      <c r="E363" s="192"/>
      <c r="F363" s="72"/>
      <c r="L363" s="72"/>
      <c r="Q363" s="72"/>
      <c r="W363" s="72"/>
    </row>
    <row r="364" ht="12.5" spans="3:23">
      <c r="C364" s="191"/>
      <c r="E364" s="192"/>
      <c r="F364" s="72"/>
      <c r="L364" s="72"/>
      <c r="Q364" s="72"/>
      <c r="W364" s="72"/>
    </row>
    <row r="365" ht="12.5" spans="3:23">
      <c r="C365" s="191"/>
      <c r="E365" s="192"/>
      <c r="F365" s="72"/>
      <c r="L365" s="72"/>
      <c r="Q365" s="72"/>
      <c r="W365" s="72"/>
    </row>
    <row r="366" ht="12.5" spans="3:23">
      <c r="C366" s="191"/>
      <c r="E366" s="192"/>
      <c r="F366" s="72"/>
      <c r="L366" s="72"/>
      <c r="Q366" s="72"/>
      <c r="W366" s="72"/>
    </row>
    <row r="367" ht="12.5" spans="3:23">
      <c r="C367" s="191"/>
      <c r="E367" s="192"/>
      <c r="F367" s="72"/>
      <c r="L367" s="72"/>
      <c r="Q367" s="72"/>
      <c r="W367" s="72"/>
    </row>
    <row r="368" ht="12.5" spans="3:23">
      <c r="C368" s="191"/>
      <c r="E368" s="192"/>
      <c r="F368" s="72"/>
      <c r="L368" s="72"/>
      <c r="Q368" s="72"/>
      <c r="W368" s="72"/>
    </row>
    <row r="369" ht="12.5" spans="3:23">
      <c r="C369" s="191"/>
      <c r="E369" s="192"/>
      <c r="F369" s="72"/>
      <c r="L369" s="72"/>
      <c r="Q369" s="72"/>
      <c r="W369" s="72"/>
    </row>
    <row r="370" ht="12.5" spans="3:23">
      <c r="C370" s="191"/>
      <c r="E370" s="192"/>
      <c r="F370" s="72"/>
      <c r="L370" s="72"/>
      <c r="Q370" s="72"/>
      <c r="W370" s="72"/>
    </row>
    <row r="371" ht="12.5" spans="3:23">
      <c r="C371" s="191"/>
      <c r="E371" s="192"/>
      <c r="F371" s="72"/>
      <c r="L371" s="72"/>
      <c r="Q371" s="72"/>
      <c r="W371" s="72"/>
    </row>
    <row r="372" ht="12.5" spans="3:23">
      <c r="C372" s="191"/>
      <c r="E372" s="192"/>
      <c r="F372" s="72"/>
      <c r="L372" s="72"/>
      <c r="Q372" s="72"/>
      <c r="W372" s="72"/>
    </row>
    <row r="373" ht="12.5" spans="3:23">
      <c r="C373" s="191"/>
      <c r="E373" s="192"/>
      <c r="F373" s="72"/>
      <c r="L373" s="72"/>
      <c r="Q373" s="72"/>
      <c r="W373" s="72"/>
    </row>
    <row r="374" ht="12.5" spans="3:23">
      <c r="C374" s="191"/>
      <c r="E374" s="192"/>
      <c r="F374" s="72"/>
      <c r="L374" s="72"/>
      <c r="Q374" s="72"/>
      <c r="W374" s="72"/>
    </row>
    <row r="375" ht="12.5" spans="3:23">
      <c r="C375" s="191"/>
      <c r="E375" s="192"/>
      <c r="F375" s="72"/>
      <c r="L375" s="72"/>
      <c r="Q375" s="72"/>
      <c r="W375" s="72"/>
    </row>
    <row r="376" ht="12.5" spans="3:23">
      <c r="C376" s="191"/>
      <c r="E376" s="192"/>
      <c r="F376" s="72"/>
      <c r="L376" s="72"/>
      <c r="Q376" s="72"/>
      <c r="W376" s="72"/>
    </row>
    <row r="377" ht="12.5" spans="3:23">
      <c r="C377" s="191"/>
      <c r="E377" s="192"/>
      <c r="F377" s="72"/>
      <c r="L377" s="72"/>
      <c r="Q377" s="72"/>
      <c r="W377" s="72"/>
    </row>
    <row r="378" ht="12.5" spans="3:23">
      <c r="C378" s="191"/>
      <c r="E378" s="192"/>
      <c r="F378" s="72"/>
      <c r="L378" s="72"/>
      <c r="Q378" s="72"/>
      <c r="W378" s="72"/>
    </row>
    <row r="379" ht="12.5" spans="3:23">
      <c r="C379" s="191"/>
      <c r="E379" s="192"/>
      <c r="F379" s="72"/>
      <c r="L379" s="72"/>
      <c r="Q379" s="72"/>
      <c r="W379" s="72"/>
    </row>
    <row r="380" ht="12.5" spans="3:23">
      <c r="C380" s="191"/>
      <c r="E380" s="192"/>
      <c r="F380" s="72"/>
      <c r="L380" s="72"/>
      <c r="Q380" s="72"/>
      <c r="W380" s="72"/>
    </row>
    <row r="381" ht="12.5" spans="3:23">
      <c r="C381" s="191"/>
      <c r="E381" s="192"/>
      <c r="F381" s="72"/>
      <c r="L381" s="72"/>
      <c r="Q381" s="72"/>
      <c r="W381" s="72"/>
    </row>
    <row r="382" ht="12.5" spans="3:23">
      <c r="C382" s="191"/>
      <c r="E382" s="192"/>
      <c r="F382" s="72"/>
      <c r="L382" s="72"/>
      <c r="Q382" s="72"/>
      <c r="W382" s="72"/>
    </row>
    <row r="383" ht="12.5" spans="3:23">
      <c r="C383" s="191"/>
      <c r="E383" s="192"/>
      <c r="F383" s="72"/>
      <c r="L383" s="72"/>
      <c r="Q383" s="72"/>
      <c r="W383" s="72"/>
    </row>
    <row r="384" ht="12.5" spans="3:23">
      <c r="C384" s="191"/>
      <c r="E384" s="192"/>
      <c r="F384" s="72"/>
      <c r="L384" s="72"/>
      <c r="Q384" s="72"/>
      <c r="W384" s="72"/>
    </row>
    <row r="385" ht="12.5" spans="3:23">
      <c r="C385" s="191"/>
      <c r="E385" s="192"/>
      <c r="F385" s="72"/>
      <c r="L385" s="72"/>
      <c r="Q385" s="72"/>
      <c r="W385" s="72"/>
    </row>
    <row r="386" ht="12.5" spans="3:23">
      <c r="C386" s="191"/>
      <c r="E386" s="192"/>
      <c r="F386" s="72"/>
      <c r="L386" s="72"/>
      <c r="Q386" s="72"/>
      <c r="W386" s="72"/>
    </row>
    <row r="387" ht="12.5" spans="3:23">
      <c r="C387" s="191"/>
      <c r="E387" s="192"/>
      <c r="F387" s="72"/>
      <c r="L387" s="72"/>
      <c r="Q387" s="72"/>
      <c r="W387" s="72"/>
    </row>
    <row r="388" ht="12.5" spans="3:23">
      <c r="C388" s="191"/>
      <c r="E388" s="192"/>
      <c r="F388" s="72"/>
      <c r="L388" s="72"/>
      <c r="Q388" s="72"/>
      <c r="W388" s="72"/>
    </row>
    <row r="389" ht="12.5" spans="3:23">
      <c r="C389" s="191"/>
      <c r="E389" s="192"/>
      <c r="F389" s="72"/>
      <c r="L389" s="72"/>
      <c r="Q389" s="72"/>
      <c r="W389" s="72"/>
    </row>
    <row r="390" ht="12.5" spans="3:23">
      <c r="C390" s="191"/>
      <c r="E390" s="192"/>
      <c r="F390" s="72"/>
      <c r="L390" s="72"/>
      <c r="Q390" s="72"/>
      <c r="W390" s="72"/>
    </row>
    <row r="391" ht="12.5" spans="3:23">
      <c r="C391" s="191"/>
      <c r="E391" s="192"/>
      <c r="F391" s="72"/>
      <c r="L391" s="72"/>
      <c r="Q391" s="72"/>
      <c r="W391" s="72"/>
    </row>
    <row r="392" ht="12.5" spans="3:23">
      <c r="C392" s="191"/>
      <c r="E392" s="192"/>
      <c r="F392" s="72"/>
      <c r="L392" s="72"/>
      <c r="Q392" s="72"/>
      <c r="W392" s="72"/>
    </row>
    <row r="393" ht="12.5" spans="3:23">
      <c r="C393" s="191"/>
      <c r="E393" s="192"/>
      <c r="F393" s="72"/>
      <c r="L393" s="72"/>
      <c r="Q393" s="72"/>
      <c r="W393" s="72"/>
    </row>
    <row r="394" ht="12.5" spans="3:23">
      <c r="C394" s="191"/>
      <c r="E394" s="192"/>
      <c r="F394" s="72"/>
      <c r="L394" s="72"/>
      <c r="Q394" s="72"/>
      <c r="W394" s="72"/>
    </row>
    <row r="395" ht="12.5" spans="3:23">
      <c r="C395" s="191"/>
      <c r="E395" s="192"/>
      <c r="F395" s="72"/>
      <c r="L395" s="72"/>
      <c r="Q395" s="72"/>
      <c r="W395" s="72"/>
    </row>
    <row r="396" ht="12.5" spans="3:23">
      <c r="C396" s="191"/>
      <c r="E396" s="192"/>
      <c r="F396" s="72"/>
      <c r="L396" s="72"/>
      <c r="Q396" s="72"/>
      <c r="W396" s="72"/>
    </row>
    <row r="397" ht="12.5" spans="3:23">
      <c r="C397" s="191"/>
      <c r="E397" s="192"/>
      <c r="F397" s="72"/>
      <c r="L397" s="72"/>
      <c r="Q397" s="72"/>
      <c r="W397" s="72"/>
    </row>
    <row r="398" ht="12.5" spans="3:23">
      <c r="C398" s="191"/>
      <c r="E398" s="192"/>
      <c r="F398" s="72"/>
      <c r="L398" s="72"/>
      <c r="Q398" s="72"/>
      <c r="W398" s="72"/>
    </row>
    <row r="399" ht="12.5" spans="3:23">
      <c r="C399" s="191"/>
      <c r="E399" s="192"/>
      <c r="F399" s="72"/>
      <c r="L399" s="72"/>
      <c r="Q399" s="72"/>
      <c r="W399" s="72"/>
    </row>
    <row r="400" ht="12.5" spans="3:23">
      <c r="C400" s="191"/>
      <c r="E400" s="192"/>
      <c r="F400" s="72"/>
      <c r="L400" s="72"/>
      <c r="Q400" s="72"/>
      <c r="W400" s="72"/>
    </row>
    <row r="401" ht="12.5" spans="3:23">
      <c r="C401" s="191"/>
      <c r="E401" s="192"/>
      <c r="F401" s="72"/>
      <c r="L401" s="72"/>
      <c r="Q401" s="72"/>
      <c r="W401" s="72"/>
    </row>
    <row r="402" ht="12.5" spans="3:23">
      <c r="C402" s="191"/>
      <c r="E402" s="192"/>
      <c r="F402" s="72"/>
      <c r="L402" s="72"/>
      <c r="Q402" s="72"/>
      <c r="W402" s="72"/>
    </row>
    <row r="403" ht="12.5" spans="3:23">
      <c r="C403" s="191"/>
      <c r="E403" s="192"/>
      <c r="F403" s="72"/>
      <c r="L403" s="72"/>
      <c r="Q403" s="72"/>
      <c r="W403" s="72"/>
    </row>
    <row r="404" ht="12.5" spans="3:23">
      <c r="C404" s="191"/>
      <c r="E404" s="192"/>
      <c r="F404" s="72"/>
      <c r="L404" s="72"/>
      <c r="Q404" s="72"/>
      <c r="W404" s="72"/>
    </row>
    <row r="405" ht="12.5" spans="3:23">
      <c r="C405" s="191"/>
      <c r="E405" s="192"/>
      <c r="F405" s="72"/>
      <c r="L405" s="72"/>
      <c r="Q405" s="72"/>
      <c r="W405" s="72"/>
    </row>
    <row r="406" ht="12.5" spans="3:23">
      <c r="C406" s="191"/>
      <c r="E406" s="192"/>
      <c r="F406" s="72"/>
      <c r="L406" s="72"/>
      <c r="Q406" s="72"/>
      <c r="W406" s="72"/>
    </row>
    <row r="407" ht="12.5" spans="3:23">
      <c r="C407" s="191"/>
      <c r="E407" s="192"/>
      <c r="F407" s="72"/>
      <c r="L407" s="72"/>
      <c r="Q407" s="72"/>
      <c r="W407" s="72"/>
    </row>
    <row r="408" ht="12.5" spans="3:23">
      <c r="C408" s="191"/>
      <c r="E408" s="192"/>
      <c r="F408" s="72"/>
      <c r="L408" s="72"/>
      <c r="Q408" s="72"/>
      <c r="W408" s="72"/>
    </row>
    <row r="409" ht="12.5" spans="3:23">
      <c r="C409" s="191"/>
      <c r="E409" s="192"/>
      <c r="F409" s="72"/>
      <c r="L409" s="72"/>
      <c r="Q409" s="72"/>
      <c r="W409" s="72"/>
    </row>
    <row r="410" ht="12.5" spans="3:23">
      <c r="C410" s="191"/>
      <c r="E410" s="192"/>
      <c r="F410" s="72"/>
      <c r="L410" s="72"/>
      <c r="Q410" s="72"/>
      <c r="W410" s="72"/>
    </row>
    <row r="411" ht="12.5" spans="3:23">
      <c r="C411" s="191"/>
      <c r="E411" s="192"/>
      <c r="F411" s="72"/>
      <c r="L411" s="72"/>
      <c r="Q411" s="72"/>
      <c r="W411" s="72"/>
    </row>
    <row r="412" ht="12.5" spans="3:23">
      <c r="C412" s="191"/>
      <c r="E412" s="192"/>
      <c r="F412" s="72"/>
      <c r="L412" s="72"/>
      <c r="Q412" s="72"/>
      <c r="W412" s="72"/>
    </row>
    <row r="413" ht="12.5" spans="3:23">
      <c r="C413" s="191"/>
      <c r="E413" s="192"/>
      <c r="F413" s="72"/>
      <c r="L413" s="72"/>
      <c r="Q413" s="72"/>
      <c r="W413" s="72"/>
    </row>
    <row r="414" ht="12.5" spans="3:23">
      <c r="C414" s="191"/>
      <c r="E414" s="192"/>
      <c r="F414" s="72"/>
      <c r="L414" s="72"/>
      <c r="Q414" s="72"/>
      <c r="W414" s="72"/>
    </row>
    <row r="415" ht="12.5" spans="3:23">
      <c r="C415" s="191"/>
      <c r="E415" s="192"/>
      <c r="F415" s="72"/>
      <c r="L415" s="72"/>
      <c r="Q415" s="72"/>
      <c r="W415" s="72"/>
    </row>
    <row r="416" ht="12.5" spans="3:23">
      <c r="C416" s="191"/>
      <c r="E416" s="192"/>
      <c r="F416" s="72"/>
      <c r="L416" s="72"/>
      <c r="Q416" s="72"/>
      <c r="W416" s="72"/>
    </row>
    <row r="417" ht="12.5" spans="3:23">
      <c r="C417" s="191"/>
      <c r="E417" s="192"/>
      <c r="F417" s="72"/>
      <c r="L417" s="72"/>
      <c r="Q417" s="72"/>
      <c r="W417" s="72"/>
    </row>
    <row r="418" ht="12.5" spans="3:23">
      <c r="C418" s="191"/>
      <c r="E418" s="192"/>
      <c r="F418" s="72"/>
      <c r="L418" s="72"/>
      <c r="Q418" s="72"/>
      <c r="W418" s="72"/>
    </row>
    <row r="419" ht="12.5" spans="3:23">
      <c r="C419" s="191"/>
      <c r="E419" s="192"/>
      <c r="F419" s="72"/>
      <c r="L419" s="72"/>
      <c r="Q419" s="72"/>
      <c r="W419" s="72"/>
    </row>
    <row r="420" ht="12.5" spans="3:23">
      <c r="C420" s="191"/>
      <c r="E420" s="192"/>
      <c r="F420" s="72"/>
      <c r="L420" s="72"/>
      <c r="Q420" s="72"/>
      <c r="W420" s="72"/>
    </row>
    <row r="421" ht="12.5" spans="3:23">
      <c r="C421" s="191"/>
      <c r="E421" s="192"/>
      <c r="F421" s="72"/>
      <c r="L421" s="72"/>
      <c r="Q421" s="72"/>
      <c r="W421" s="72"/>
    </row>
    <row r="422" ht="12.5" spans="3:23">
      <c r="C422" s="191"/>
      <c r="E422" s="192"/>
      <c r="F422" s="72"/>
      <c r="L422" s="72"/>
      <c r="Q422" s="72"/>
      <c r="W422" s="72"/>
    </row>
    <row r="423" ht="12.5" spans="3:23">
      <c r="C423" s="191"/>
      <c r="E423" s="192"/>
      <c r="F423" s="72"/>
      <c r="L423" s="72"/>
      <c r="Q423" s="72"/>
      <c r="W423" s="72"/>
    </row>
    <row r="424" ht="12.5" spans="3:23">
      <c r="C424" s="191"/>
      <c r="E424" s="192"/>
      <c r="F424" s="72"/>
      <c r="L424" s="72"/>
      <c r="Q424" s="72"/>
      <c r="W424" s="72"/>
    </row>
    <row r="425" ht="12.5" spans="3:23">
      <c r="C425" s="191"/>
      <c r="E425" s="192"/>
      <c r="F425" s="72"/>
      <c r="L425" s="72"/>
      <c r="Q425" s="72"/>
      <c r="W425" s="72"/>
    </row>
    <row r="426" ht="12.5" spans="3:23">
      <c r="C426" s="191"/>
      <c r="E426" s="192"/>
      <c r="F426" s="72"/>
      <c r="L426" s="72"/>
      <c r="Q426" s="72"/>
      <c r="W426" s="72"/>
    </row>
    <row r="427" ht="12.5" spans="3:23">
      <c r="C427" s="191"/>
      <c r="E427" s="192"/>
      <c r="F427" s="72"/>
      <c r="L427" s="72"/>
      <c r="Q427" s="72"/>
      <c r="W427" s="72"/>
    </row>
    <row r="428" ht="12.5" spans="3:23">
      <c r="C428" s="191"/>
      <c r="E428" s="192"/>
      <c r="F428" s="72"/>
      <c r="L428" s="72"/>
      <c r="Q428" s="72"/>
      <c r="W428" s="72"/>
    </row>
    <row r="429" ht="12.5" spans="3:23">
      <c r="C429" s="191"/>
      <c r="E429" s="192"/>
      <c r="F429" s="72"/>
      <c r="L429" s="72"/>
      <c r="Q429" s="72"/>
      <c r="W429" s="72"/>
    </row>
    <row r="430" ht="12.5" spans="3:23">
      <c r="C430" s="191"/>
      <c r="E430" s="192"/>
      <c r="F430" s="72"/>
      <c r="L430" s="72"/>
      <c r="Q430" s="72"/>
      <c r="W430" s="72"/>
    </row>
    <row r="431" ht="12.5" spans="3:23">
      <c r="C431" s="191"/>
      <c r="E431" s="192"/>
      <c r="F431" s="72"/>
      <c r="L431" s="72"/>
      <c r="Q431" s="72"/>
      <c r="W431" s="72"/>
    </row>
    <row r="432" ht="12.5" spans="3:23">
      <c r="C432" s="191"/>
      <c r="E432" s="192"/>
      <c r="F432" s="72"/>
      <c r="L432" s="72"/>
      <c r="Q432" s="72"/>
      <c r="W432" s="72"/>
    </row>
    <row r="433" ht="12.5" spans="3:23">
      <c r="C433" s="191"/>
      <c r="E433" s="192"/>
      <c r="F433" s="72"/>
      <c r="L433" s="72"/>
      <c r="Q433" s="72"/>
      <c r="W433" s="72"/>
    </row>
    <row r="434" ht="12.5" spans="3:23">
      <c r="C434" s="191"/>
      <c r="E434" s="192"/>
      <c r="F434" s="72"/>
      <c r="L434" s="72"/>
      <c r="Q434" s="72"/>
      <c r="W434" s="72"/>
    </row>
    <row r="435" ht="12.5" spans="3:23">
      <c r="C435" s="191"/>
      <c r="E435" s="192"/>
      <c r="F435" s="72"/>
      <c r="L435" s="72"/>
      <c r="Q435" s="72"/>
      <c r="W435" s="72"/>
    </row>
    <row r="436" ht="12.5" spans="3:23">
      <c r="C436" s="191"/>
      <c r="E436" s="192"/>
      <c r="F436" s="72"/>
      <c r="L436" s="72"/>
      <c r="Q436" s="72"/>
      <c r="W436" s="72"/>
    </row>
    <row r="437" ht="12.5" spans="3:23">
      <c r="C437" s="191"/>
      <c r="E437" s="192"/>
      <c r="F437" s="72"/>
      <c r="L437" s="72"/>
      <c r="Q437" s="72"/>
      <c r="W437" s="72"/>
    </row>
    <row r="438" ht="12.5" spans="3:23">
      <c r="C438" s="191"/>
      <c r="E438" s="192"/>
      <c r="F438" s="72"/>
      <c r="L438" s="72"/>
      <c r="Q438" s="72"/>
      <c r="W438" s="72"/>
    </row>
    <row r="439" ht="12.5" spans="3:23">
      <c r="C439" s="191"/>
      <c r="E439" s="192"/>
      <c r="F439" s="72"/>
      <c r="L439" s="72"/>
      <c r="Q439" s="72"/>
      <c r="W439" s="72"/>
    </row>
    <row r="440" ht="12.5" spans="3:23">
      <c r="C440" s="191"/>
      <c r="E440" s="192"/>
      <c r="F440" s="72"/>
      <c r="L440" s="72"/>
      <c r="Q440" s="72"/>
      <c r="W440" s="72"/>
    </row>
    <row r="441" ht="12.5" spans="3:23">
      <c r="C441" s="191"/>
      <c r="E441" s="192"/>
      <c r="F441" s="72"/>
      <c r="L441" s="72"/>
      <c r="Q441" s="72"/>
      <c r="W441" s="72"/>
    </row>
    <row r="442" ht="12.5" spans="3:23">
      <c r="C442" s="191"/>
      <c r="E442" s="192"/>
      <c r="F442" s="72"/>
      <c r="L442" s="72"/>
      <c r="Q442" s="72"/>
      <c r="W442" s="72"/>
    </row>
    <row r="443" ht="12.5" spans="3:23">
      <c r="C443" s="191"/>
      <c r="E443" s="192"/>
      <c r="F443" s="72"/>
      <c r="L443" s="72"/>
      <c r="Q443" s="72"/>
      <c r="W443" s="72"/>
    </row>
    <row r="444" ht="12.5" spans="3:23">
      <c r="C444" s="191"/>
      <c r="E444" s="192"/>
      <c r="F444" s="72"/>
      <c r="L444" s="72"/>
      <c r="Q444" s="72"/>
      <c r="W444" s="72"/>
    </row>
    <row r="445" ht="12.5" spans="3:23">
      <c r="C445" s="191"/>
      <c r="E445" s="192"/>
      <c r="F445" s="72"/>
      <c r="L445" s="72"/>
      <c r="Q445" s="72"/>
      <c r="W445" s="72"/>
    </row>
    <row r="446" ht="12.5" spans="3:23">
      <c r="C446" s="191"/>
      <c r="E446" s="192"/>
      <c r="F446" s="72"/>
      <c r="L446" s="72"/>
      <c r="Q446" s="72"/>
      <c r="W446" s="72"/>
    </row>
    <row r="447" ht="12.5" spans="3:23">
      <c r="C447" s="191"/>
      <c r="E447" s="192"/>
      <c r="F447" s="72"/>
      <c r="L447" s="72"/>
      <c r="Q447" s="72"/>
      <c r="W447" s="72"/>
    </row>
    <row r="448" ht="12.5" spans="3:23">
      <c r="C448" s="191"/>
      <c r="E448" s="192"/>
      <c r="F448" s="72"/>
      <c r="L448" s="72"/>
      <c r="Q448" s="72"/>
      <c r="W448" s="72"/>
    </row>
    <row r="449" ht="12.5" spans="3:23">
      <c r="C449" s="191"/>
      <c r="E449" s="192"/>
      <c r="F449" s="72"/>
      <c r="L449" s="72"/>
      <c r="Q449" s="72"/>
      <c r="W449" s="72"/>
    </row>
    <row r="450" ht="12.5" spans="3:23">
      <c r="C450" s="191"/>
      <c r="E450" s="192"/>
      <c r="F450" s="72"/>
      <c r="L450" s="72"/>
      <c r="Q450" s="72"/>
      <c r="W450" s="72"/>
    </row>
    <row r="451" ht="12.5" spans="3:23">
      <c r="C451" s="191"/>
      <c r="E451" s="192"/>
      <c r="F451" s="72"/>
      <c r="L451" s="72"/>
      <c r="Q451" s="72"/>
      <c r="W451" s="72"/>
    </row>
    <row r="452" ht="12.5" spans="3:23">
      <c r="C452" s="191"/>
      <c r="E452" s="192"/>
      <c r="F452" s="72"/>
      <c r="L452" s="72"/>
      <c r="Q452" s="72"/>
      <c r="W452" s="72"/>
    </row>
    <row r="453" ht="12.5" spans="3:23">
      <c r="C453" s="191"/>
      <c r="E453" s="192"/>
      <c r="F453" s="72"/>
      <c r="L453" s="72"/>
      <c r="Q453" s="72"/>
      <c r="W453" s="72"/>
    </row>
    <row r="454" ht="12.5" spans="3:23">
      <c r="C454" s="191"/>
      <c r="E454" s="192"/>
      <c r="F454" s="72"/>
      <c r="L454" s="72"/>
      <c r="Q454" s="72"/>
      <c r="W454" s="72"/>
    </row>
    <row r="455" ht="12.5" spans="3:23">
      <c r="C455" s="191"/>
      <c r="E455" s="192"/>
      <c r="F455" s="72"/>
      <c r="L455" s="72"/>
      <c r="Q455" s="72"/>
      <c r="W455" s="72"/>
    </row>
    <row r="456" ht="12.5" spans="3:23">
      <c r="C456" s="191"/>
      <c r="E456" s="192"/>
      <c r="F456" s="72"/>
      <c r="L456" s="72"/>
      <c r="Q456" s="72"/>
      <c r="W456" s="72"/>
    </row>
    <row r="457" ht="12.5" spans="3:23">
      <c r="C457" s="191"/>
      <c r="E457" s="192"/>
      <c r="F457" s="72"/>
      <c r="L457" s="72"/>
      <c r="Q457" s="72"/>
      <c r="W457" s="72"/>
    </row>
    <row r="458" ht="12.5" spans="3:23">
      <c r="C458" s="191"/>
      <c r="E458" s="192"/>
      <c r="F458" s="72"/>
      <c r="L458" s="72"/>
      <c r="Q458" s="72"/>
      <c r="W458" s="72"/>
    </row>
    <row r="459" ht="12.5" spans="3:23">
      <c r="C459" s="191"/>
      <c r="E459" s="192"/>
      <c r="F459" s="72"/>
      <c r="L459" s="72"/>
      <c r="Q459" s="72"/>
      <c r="W459" s="72"/>
    </row>
    <row r="460" ht="12.5" spans="3:23">
      <c r="C460" s="191"/>
      <c r="E460" s="192"/>
      <c r="F460" s="72"/>
      <c r="L460" s="72"/>
      <c r="Q460" s="72"/>
      <c r="W460" s="72"/>
    </row>
    <row r="461" ht="12.5" spans="3:23">
      <c r="C461" s="191"/>
      <c r="E461" s="192"/>
      <c r="F461" s="72"/>
      <c r="L461" s="72"/>
      <c r="Q461" s="72"/>
      <c r="W461" s="72"/>
    </row>
    <row r="462" ht="12.5" spans="3:23">
      <c r="C462" s="191"/>
      <c r="E462" s="192"/>
      <c r="F462" s="72"/>
      <c r="L462" s="72"/>
      <c r="Q462" s="72"/>
      <c r="W462" s="72"/>
    </row>
    <row r="463" ht="12.5" spans="3:23">
      <c r="C463" s="191"/>
      <c r="E463" s="192"/>
      <c r="F463" s="72"/>
      <c r="L463" s="72"/>
      <c r="Q463" s="72"/>
      <c r="W463" s="72"/>
    </row>
    <row r="464" ht="12.5" spans="3:23">
      <c r="C464" s="191"/>
      <c r="E464" s="192"/>
      <c r="F464" s="72"/>
      <c r="L464" s="72"/>
      <c r="Q464" s="72"/>
      <c r="W464" s="72"/>
    </row>
    <row r="465" ht="12.5" spans="3:23">
      <c r="C465" s="191"/>
      <c r="E465" s="192"/>
      <c r="F465" s="72"/>
      <c r="L465" s="72"/>
      <c r="Q465" s="72"/>
      <c r="W465" s="72"/>
    </row>
    <row r="466" ht="12.5" spans="3:23">
      <c r="C466" s="191"/>
      <c r="E466" s="192"/>
      <c r="F466" s="72"/>
      <c r="L466" s="72"/>
      <c r="Q466" s="72"/>
      <c r="W466" s="72"/>
    </row>
    <row r="467" ht="12.5" spans="3:23">
      <c r="C467" s="191"/>
      <c r="E467" s="192"/>
      <c r="F467" s="72"/>
      <c r="L467" s="72"/>
      <c r="Q467" s="72"/>
      <c r="W467" s="72"/>
    </row>
    <row r="468" ht="12.5" spans="3:23">
      <c r="C468" s="191"/>
      <c r="E468" s="192"/>
      <c r="F468" s="72"/>
      <c r="L468" s="72"/>
      <c r="Q468" s="72"/>
      <c r="W468" s="72"/>
    </row>
    <row r="469" ht="12.5" spans="3:23">
      <c r="C469" s="191"/>
      <c r="E469" s="192"/>
      <c r="F469" s="72"/>
      <c r="L469" s="72"/>
      <c r="Q469" s="72"/>
      <c r="W469" s="72"/>
    </row>
    <row r="470" ht="12.5" spans="3:23">
      <c r="C470" s="191"/>
      <c r="E470" s="192"/>
      <c r="F470" s="72"/>
      <c r="L470" s="72"/>
      <c r="Q470" s="72"/>
      <c r="W470" s="72"/>
    </row>
    <row r="471" ht="12.5" spans="3:23">
      <c r="C471" s="191"/>
      <c r="E471" s="192"/>
      <c r="F471" s="72"/>
      <c r="L471" s="72"/>
      <c r="Q471" s="72"/>
      <c r="W471" s="72"/>
    </row>
    <row r="472" ht="12.5" spans="3:23">
      <c r="C472" s="191"/>
      <c r="E472" s="192"/>
      <c r="F472" s="72"/>
      <c r="L472" s="72"/>
      <c r="Q472" s="72"/>
      <c r="W472" s="72"/>
    </row>
    <row r="473" ht="12.5" spans="3:23">
      <c r="C473" s="191"/>
      <c r="E473" s="192"/>
      <c r="F473" s="72"/>
      <c r="L473" s="72"/>
      <c r="Q473" s="72"/>
      <c r="W473" s="72"/>
    </row>
    <row r="474" ht="12.5" spans="3:23">
      <c r="C474" s="191"/>
      <c r="E474" s="192"/>
      <c r="F474" s="72"/>
      <c r="L474" s="72"/>
      <c r="Q474" s="72"/>
      <c r="W474" s="72"/>
    </row>
    <row r="475" ht="12.5" spans="3:23">
      <c r="C475" s="191"/>
      <c r="E475" s="192"/>
      <c r="F475" s="72"/>
      <c r="L475" s="72"/>
      <c r="Q475" s="72"/>
      <c r="W475" s="72"/>
    </row>
    <row r="476" ht="12.5" spans="3:23">
      <c r="C476" s="191"/>
      <c r="E476" s="192"/>
      <c r="F476" s="72"/>
      <c r="L476" s="72"/>
      <c r="Q476" s="72"/>
      <c r="W476" s="72"/>
    </row>
    <row r="477" ht="12.5" spans="3:23">
      <c r="C477" s="191"/>
      <c r="E477" s="192"/>
      <c r="F477" s="72"/>
      <c r="L477" s="72"/>
      <c r="Q477" s="72"/>
      <c r="W477" s="72"/>
    </row>
    <row r="478" ht="12.5" spans="3:23">
      <c r="C478" s="191"/>
      <c r="E478" s="192"/>
      <c r="F478" s="72"/>
      <c r="L478" s="72"/>
      <c r="Q478" s="72"/>
      <c r="W478" s="72"/>
    </row>
    <row r="479" ht="12.5" spans="3:23">
      <c r="C479" s="191"/>
      <c r="E479" s="192"/>
      <c r="F479" s="72"/>
      <c r="L479" s="72"/>
      <c r="Q479" s="72"/>
      <c r="W479" s="72"/>
    </row>
    <row r="480" ht="12.5" spans="3:23">
      <c r="C480" s="191"/>
      <c r="E480" s="192"/>
      <c r="F480" s="72"/>
      <c r="L480" s="72"/>
      <c r="Q480" s="72"/>
      <c r="W480" s="72"/>
    </row>
    <row r="481" ht="12.5" spans="3:23">
      <c r="C481" s="191"/>
      <c r="E481" s="192"/>
      <c r="F481" s="72"/>
      <c r="L481" s="72"/>
      <c r="Q481" s="72"/>
      <c r="W481" s="72"/>
    </row>
    <row r="482" ht="12.5" spans="3:23">
      <c r="C482" s="191"/>
      <c r="E482" s="192"/>
      <c r="F482" s="72"/>
      <c r="L482" s="72"/>
      <c r="Q482" s="72"/>
      <c r="W482" s="72"/>
    </row>
    <row r="483" ht="12.5" spans="3:23">
      <c r="C483" s="191"/>
      <c r="E483" s="192"/>
      <c r="F483" s="72"/>
      <c r="L483" s="72"/>
      <c r="Q483" s="72"/>
      <c r="W483" s="72"/>
    </row>
    <row r="484" ht="12.5" spans="3:23">
      <c r="C484" s="191"/>
      <c r="E484" s="192"/>
      <c r="F484" s="72"/>
      <c r="L484" s="72"/>
      <c r="Q484" s="72"/>
      <c r="W484" s="72"/>
    </row>
    <row r="485" ht="12.5" spans="3:23">
      <c r="C485" s="191"/>
      <c r="E485" s="192"/>
      <c r="F485" s="72"/>
      <c r="L485" s="72"/>
      <c r="Q485" s="72"/>
      <c r="W485" s="72"/>
    </row>
    <row r="486" ht="12.5" spans="3:23">
      <c r="C486" s="191"/>
      <c r="E486" s="192"/>
      <c r="F486" s="72"/>
      <c r="L486" s="72"/>
      <c r="Q486" s="72"/>
      <c r="W486" s="72"/>
    </row>
    <row r="487" ht="12.5" spans="3:23">
      <c r="C487" s="191"/>
      <c r="E487" s="192"/>
      <c r="F487" s="72"/>
      <c r="L487" s="72"/>
      <c r="Q487" s="72"/>
      <c r="W487" s="72"/>
    </row>
    <row r="488" ht="12.5" spans="3:23">
      <c r="C488" s="191"/>
      <c r="E488" s="192"/>
      <c r="F488" s="72"/>
      <c r="L488" s="72"/>
      <c r="Q488" s="72"/>
      <c r="W488" s="72"/>
    </row>
    <row r="489" ht="12.5" spans="3:23">
      <c r="C489" s="191"/>
      <c r="E489" s="192"/>
      <c r="F489" s="72"/>
      <c r="L489" s="72"/>
      <c r="Q489" s="72"/>
      <c r="W489" s="72"/>
    </row>
    <row r="490" ht="12.5" spans="3:23">
      <c r="C490" s="191"/>
      <c r="E490" s="192"/>
      <c r="F490" s="72"/>
      <c r="L490" s="72"/>
      <c r="Q490" s="72"/>
      <c r="W490" s="72"/>
    </row>
    <row r="491" ht="12.5" spans="3:23">
      <c r="C491" s="191"/>
      <c r="E491" s="192"/>
      <c r="F491" s="72"/>
      <c r="L491" s="72"/>
      <c r="Q491" s="72"/>
      <c r="W491" s="72"/>
    </row>
    <row r="492" ht="12.5" spans="3:23">
      <c r="C492" s="191"/>
      <c r="E492" s="192"/>
      <c r="F492" s="72"/>
      <c r="L492" s="72"/>
      <c r="Q492" s="72"/>
      <c r="W492" s="72"/>
    </row>
    <row r="493" ht="12.5" spans="3:23">
      <c r="C493" s="191"/>
      <c r="E493" s="192"/>
      <c r="F493" s="72"/>
      <c r="L493" s="72"/>
      <c r="Q493" s="72"/>
      <c r="W493" s="72"/>
    </row>
    <row r="494" ht="12.5" spans="3:23">
      <c r="C494" s="191"/>
      <c r="E494" s="192"/>
      <c r="F494" s="72"/>
      <c r="L494" s="72"/>
      <c r="Q494" s="72"/>
      <c r="W494" s="72"/>
    </row>
    <row r="495" ht="12.5" spans="3:23">
      <c r="C495" s="191"/>
      <c r="E495" s="192"/>
      <c r="F495" s="72"/>
      <c r="L495" s="72"/>
      <c r="Q495" s="72"/>
      <c r="W495" s="72"/>
    </row>
    <row r="496" ht="12.5" spans="3:23">
      <c r="C496" s="191"/>
      <c r="E496" s="192"/>
      <c r="F496" s="72"/>
      <c r="L496" s="72"/>
      <c r="Q496" s="72"/>
      <c r="W496" s="72"/>
    </row>
    <row r="497" ht="12.5" spans="3:23">
      <c r="C497" s="191"/>
      <c r="E497" s="192"/>
      <c r="F497" s="72"/>
      <c r="L497" s="72"/>
      <c r="Q497" s="72"/>
      <c r="W497" s="72"/>
    </row>
    <row r="498" ht="12.5" spans="3:23">
      <c r="C498" s="191"/>
      <c r="E498" s="192"/>
      <c r="F498" s="72"/>
      <c r="L498" s="72"/>
      <c r="Q498" s="72"/>
      <c r="W498" s="72"/>
    </row>
    <row r="499" ht="12.5" spans="3:23">
      <c r="C499" s="191"/>
      <c r="E499" s="192"/>
      <c r="F499" s="72"/>
      <c r="L499" s="72"/>
      <c r="Q499" s="72"/>
      <c r="W499" s="72"/>
    </row>
    <row r="500" ht="12.5" spans="3:23">
      <c r="C500" s="191"/>
      <c r="E500" s="192"/>
      <c r="F500" s="72"/>
      <c r="L500" s="72"/>
      <c r="Q500" s="72"/>
      <c r="W500" s="72"/>
    </row>
    <row r="501" ht="12.5" spans="3:23">
      <c r="C501" s="191"/>
      <c r="E501" s="192"/>
      <c r="F501" s="72"/>
      <c r="L501" s="72"/>
      <c r="Q501" s="72"/>
      <c r="W501" s="72"/>
    </row>
    <row r="502" ht="12.5" spans="3:23">
      <c r="C502" s="191"/>
      <c r="E502" s="192"/>
      <c r="F502" s="72"/>
      <c r="L502" s="72"/>
      <c r="Q502" s="72"/>
      <c r="W502" s="72"/>
    </row>
    <row r="503" ht="12.5" spans="3:23">
      <c r="C503" s="191"/>
      <c r="E503" s="192"/>
      <c r="F503" s="72"/>
      <c r="L503" s="72"/>
      <c r="Q503" s="72"/>
      <c r="W503" s="72"/>
    </row>
    <row r="504" ht="12.5" spans="3:23">
      <c r="C504" s="191"/>
      <c r="E504" s="192"/>
      <c r="F504" s="72"/>
      <c r="L504" s="72"/>
      <c r="Q504" s="72"/>
      <c r="W504" s="72"/>
    </row>
    <row r="505" ht="12.5" spans="3:23">
      <c r="C505" s="191"/>
      <c r="E505" s="192"/>
      <c r="F505" s="72"/>
      <c r="L505" s="72"/>
      <c r="Q505" s="72"/>
      <c r="W505" s="72"/>
    </row>
    <row r="506" ht="12.5" spans="3:23">
      <c r="C506" s="191"/>
      <c r="E506" s="192"/>
      <c r="F506" s="72"/>
      <c r="L506" s="72"/>
      <c r="Q506" s="72"/>
      <c r="W506" s="72"/>
    </row>
    <row r="507" ht="12.5" spans="3:23">
      <c r="C507" s="191"/>
      <c r="E507" s="192"/>
      <c r="F507" s="72"/>
      <c r="L507" s="72"/>
      <c r="Q507" s="72"/>
      <c r="W507" s="72"/>
    </row>
    <row r="508" ht="12.5" spans="3:23">
      <c r="C508" s="191"/>
      <c r="E508" s="192"/>
      <c r="F508" s="72"/>
      <c r="L508" s="72"/>
      <c r="Q508" s="72"/>
      <c r="W508" s="72"/>
    </row>
    <row r="509" ht="12.5" spans="3:23">
      <c r="C509" s="191"/>
      <c r="E509" s="192"/>
      <c r="F509" s="72"/>
      <c r="L509" s="72"/>
      <c r="Q509" s="72"/>
      <c r="W509" s="72"/>
    </row>
    <row r="510" ht="12.5" spans="3:23">
      <c r="C510" s="191"/>
      <c r="E510" s="192"/>
      <c r="F510" s="72"/>
      <c r="L510" s="72"/>
      <c r="Q510" s="72"/>
      <c r="W510" s="72"/>
    </row>
    <row r="511" ht="12.5" spans="3:23">
      <c r="C511" s="191"/>
      <c r="E511" s="192"/>
      <c r="F511" s="72"/>
      <c r="L511" s="72"/>
      <c r="Q511" s="72"/>
      <c r="W511" s="72"/>
    </row>
    <row r="512" ht="12.5" spans="3:23">
      <c r="C512" s="191"/>
      <c r="E512" s="192"/>
      <c r="F512" s="72"/>
      <c r="L512" s="72"/>
      <c r="Q512" s="72"/>
      <c r="W512" s="72"/>
    </row>
    <row r="513" ht="12.5" spans="3:23">
      <c r="C513" s="191"/>
      <c r="E513" s="192"/>
      <c r="F513" s="72"/>
      <c r="L513" s="72"/>
      <c r="Q513" s="72"/>
      <c r="W513" s="72"/>
    </row>
    <row r="514" ht="12.5" spans="3:23">
      <c r="C514" s="191"/>
      <c r="E514" s="192"/>
      <c r="F514" s="72"/>
      <c r="L514" s="72"/>
      <c r="Q514" s="72"/>
      <c r="W514" s="72"/>
    </row>
    <row r="515" ht="12.5" spans="3:23">
      <c r="C515" s="191"/>
      <c r="E515" s="192"/>
      <c r="F515" s="72"/>
      <c r="L515" s="72"/>
      <c r="Q515" s="72"/>
      <c r="W515" s="72"/>
    </row>
    <row r="516" ht="12.5" spans="3:23">
      <c r="C516" s="191"/>
      <c r="E516" s="192"/>
      <c r="F516" s="72"/>
      <c r="L516" s="72"/>
      <c r="Q516" s="72"/>
      <c r="W516" s="72"/>
    </row>
    <row r="517" ht="12.5" spans="3:23">
      <c r="C517" s="191"/>
      <c r="E517" s="192"/>
      <c r="F517" s="72"/>
      <c r="L517" s="72"/>
      <c r="Q517" s="72"/>
      <c r="W517" s="72"/>
    </row>
    <row r="518" ht="12.5" spans="3:23">
      <c r="C518" s="191"/>
      <c r="E518" s="192"/>
      <c r="F518" s="72"/>
      <c r="L518" s="72"/>
      <c r="Q518" s="72"/>
      <c r="W518" s="72"/>
    </row>
    <row r="519" ht="12.5" spans="3:23">
      <c r="C519" s="191"/>
      <c r="E519" s="192"/>
      <c r="F519" s="72"/>
      <c r="L519" s="72"/>
      <c r="Q519" s="72"/>
      <c r="W519" s="72"/>
    </row>
    <row r="520" ht="12.5" spans="3:23">
      <c r="C520" s="191"/>
      <c r="E520" s="192"/>
      <c r="F520" s="72"/>
      <c r="L520" s="72"/>
      <c r="Q520" s="72"/>
      <c r="W520" s="72"/>
    </row>
    <row r="521" ht="12.5" spans="3:23">
      <c r="C521" s="191"/>
      <c r="E521" s="192"/>
      <c r="F521" s="72"/>
      <c r="L521" s="72"/>
      <c r="Q521" s="72"/>
      <c r="W521" s="72"/>
    </row>
    <row r="522" ht="12.5" spans="3:23">
      <c r="C522" s="191"/>
      <c r="E522" s="192"/>
      <c r="F522" s="72"/>
      <c r="L522" s="72"/>
      <c r="Q522" s="72"/>
      <c r="W522" s="72"/>
    </row>
    <row r="523" ht="12.5" spans="3:23">
      <c r="C523" s="191"/>
      <c r="E523" s="192"/>
      <c r="F523" s="72"/>
      <c r="L523" s="72"/>
      <c r="Q523" s="72"/>
      <c r="W523" s="72"/>
    </row>
    <row r="524" ht="12.5" spans="3:23">
      <c r="C524" s="191"/>
      <c r="E524" s="192"/>
      <c r="F524" s="72"/>
      <c r="L524" s="72"/>
      <c r="Q524" s="72"/>
      <c r="W524" s="72"/>
    </row>
    <row r="525" ht="12.5" spans="3:23">
      <c r="C525" s="191"/>
      <c r="E525" s="192"/>
      <c r="F525" s="72"/>
      <c r="L525" s="72"/>
      <c r="Q525" s="72"/>
      <c r="W525" s="72"/>
    </row>
    <row r="526" ht="12.5" spans="3:23">
      <c r="C526" s="191"/>
      <c r="E526" s="192"/>
      <c r="F526" s="72"/>
      <c r="L526" s="72"/>
      <c r="Q526" s="72"/>
      <c r="W526" s="72"/>
    </row>
    <row r="527" ht="12.5" spans="3:23">
      <c r="C527" s="191"/>
      <c r="E527" s="192"/>
      <c r="F527" s="72"/>
      <c r="L527" s="72"/>
      <c r="Q527" s="72"/>
      <c r="W527" s="72"/>
    </row>
    <row r="528" ht="12.5" spans="3:23">
      <c r="C528" s="191"/>
      <c r="E528" s="192"/>
      <c r="F528" s="72"/>
      <c r="L528" s="72"/>
      <c r="Q528" s="72"/>
      <c r="W528" s="72"/>
    </row>
    <row r="529" ht="12.5" spans="3:23">
      <c r="C529" s="191"/>
      <c r="E529" s="192"/>
      <c r="F529" s="72"/>
      <c r="L529" s="72"/>
      <c r="Q529" s="72"/>
      <c r="W529" s="72"/>
    </row>
    <row r="530" ht="12.5" spans="3:23">
      <c r="C530" s="191"/>
      <c r="E530" s="192"/>
      <c r="F530" s="72"/>
      <c r="L530" s="72"/>
      <c r="Q530" s="72"/>
      <c r="W530" s="72"/>
    </row>
    <row r="531" ht="12.5" spans="3:23">
      <c r="C531" s="191"/>
      <c r="E531" s="192"/>
      <c r="F531" s="72"/>
      <c r="L531" s="72"/>
      <c r="Q531" s="72"/>
      <c r="W531" s="72"/>
    </row>
    <row r="532" ht="12.5" spans="3:23">
      <c r="C532" s="191"/>
      <c r="E532" s="192"/>
      <c r="F532" s="72"/>
      <c r="L532" s="72"/>
      <c r="Q532" s="72"/>
      <c r="W532" s="72"/>
    </row>
    <row r="533" ht="12.5" spans="3:23">
      <c r="C533" s="191"/>
      <c r="E533" s="192"/>
      <c r="F533" s="72"/>
      <c r="L533" s="72"/>
      <c r="Q533" s="72"/>
      <c r="W533" s="72"/>
    </row>
    <row r="534" ht="12.5" spans="3:23">
      <c r="C534" s="191"/>
      <c r="E534" s="192"/>
      <c r="F534" s="72"/>
      <c r="L534" s="72"/>
      <c r="Q534" s="72"/>
      <c r="W534" s="72"/>
    </row>
    <row r="535" ht="12.5" spans="3:23">
      <c r="C535" s="191"/>
      <c r="E535" s="192"/>
      <c r="F535" s="72"/>
      <c r="L535" s="72"/>
      <c r="Q535" s="72"/>
      <c r="W535" s="72"/>
    </row>
    <row r="536" ht="12.5" spans="3:23">
      <c r="C536" s="191"/>
      <c r="E536" s="192"/>
      <c r="F536" s="72"/>
      <c r="L536" s="72"/>
      <c r="Q536" s="72"/>
      <c r="W536" s="72"/>
    </row>
    <row r="537" ht="12.5" spans="3:23">
      <c r="C537" s="191"/>
      <c r="E537" s="192"/>
      <c r="F537" s="72"/>
      <c r="L537" s="72"/>
      <c r="Q537" s="72"/>
      <c r="W537" s="72"/>
    </row>
    <row r="538" ht="12.5" spans="3:23">
      <c r="C538" s="191"/>
      <c r="E538" s="192"/>
      <c r="F538" s="72"/>
      <c r="L538" s="72"/>
      <c r="Q538" s="72"/>
      <c r="W538" s="72"/>
    </row>
    <row r="539" ht="12.5" spans="3:23">
      <c r="C539" s="191"/>
      <c r="E539" s="192"/>
      <c r="F539" s="72"/>
      <c r="L539" s="72"/>
      <c r="Q539" s="72"/>
      <c r="W539" s="72"/>
    </row>
    <row r="540" ht="12.5" spans="3:23">
      <c r="C540" s="191"/>
      <c r="E540" s="192"/>
      <c r="F540" s="72"/>
      <c r="L540" s="72"/>
      <c r="Q540" s="72"/>
      <c r="W540" s="72"/>
    </row>
    <row r="541" ht="12.5" spans="3:23">
      <c r="C541" s="191"/>
      <c r="E541" s="192"/>
      <c r="F541" s="72"/>
      <c r="L541" s="72"/>
      <c r="Q541" s="72"/>
      <c r="W541" s="72"/>
    </row>
    <row r="542" ht="12.5" spans="3:23">
      <c r="C542" s="191"/>
      <c r="E542" s="192"/>
      <c r="F542" s="72"/>
      <c r="L542" s="72"/>
      <c r="Q542" s="72"/>
      <c r="W542" s="72"/>
    </row>
    <row r="543" ht="12.5" spans="3:23">
      <c r="C543" s="191"/>
      <c r="E543" s="192"/>
      <c r="F543" s="72"/>
      <c r="L543" s="72"/>
      <c r="Q543" s="72"/>
      <c r="W543" s="72"/>
    </row>
    <row r="544" ht="12.5" spans="3:23">
      <c r="C544" s="191"/>
      <c r="E544" s="192"/>
      <c r="F544" s="72"/>
      <c r="L544" s="72"/>
      <c r="Q544" s="72"/>
      <c r="W544" s="72"/>
    </row>
    <row r="545" ht="12.5" spans="3:23">
      <c r="C545" s="191"/>
      <c r="E545" s="192"/>
      <c r="F545" s="72"/>
      <c r="L545" s="72"/>
      <c r="Q545" s="72"/>
      <c r="W545" s="72"/>
    </row>
    <row r="546" ht="12.5" spans="3:23">
      <c r="C546" s="191"/>
      <c r="E546" s="192"/>
      <c r="F546" s="72"/>
      <c r="L546" s="72"/>
      <c r="Q546" s="72"/>
      <c r="W546" s="72"/>
    </row>
    <row r="547" ht="12.5" spans="3:23">
      <c r="C547" s="191"/>
      <c r="E547" s="192"/>
      <c r="F547" s="72"/>
      <c r="L547" s="72"/>
      <c r="Q547" s="72"/>
      <c r="W547" s="72"/>
    </row>
    <row r="548" ht="12.5" spans="3:23">
      <c r="C548" s="191"/>
      <c r="E548" s="192"/>
      <c r="F548" s="72"/>
      <c r="L548" s="72"/>
      <c r="Q548" s="72"/>
      <c r="W548" s="72"/>
    </row>
    <row r="549" ht="12.5" spans="3:23">
      <c r="C549" s="191"/>
      <c r="E549" s="192"/>
      <c r="F549" s="72"/>
      <c r="L549" s="72"/>
      <c r="Q549" s="72"/>
      <c r="W549" s="72"/>
    </row>
    <row r="550" ht="12.5" spans="3:23">
      <c r="C550" s="191"/>
      <c r="E550" s="192"/>
      <c r="F550" s="72"/>
      <c r="L550" s="72"/>
      <c r="Q550" s="72"/>
      <c r="W550" s="72"/>
    </row>
    <row r="551" ht="12.5" spans="3:23">
      <c r="C551" s="191"/>
      <c r="E551" s="192"/>
      <c r="F551" s="72"/>
      <c r="L551" s="72"/>
      <c r="Q551" s="72"/>
      <c r="W551" s="72"/>
    </row>
    <row r="552" ht="12.5" spans="3:23">
      <c r="C552" s="191"/>
      <c r="E552" s="192"/>
      <c r="F552" s="72"/>
      <c r="L552" s="72"/>
      <c r="Q552" s="72"/>
      <c r="W552" s="72"/>
    </row>
    <row r="553" ht="12.5" spans="3:23">
      <c r="C553" s="191"/>
      <c r="E553" s="192"/>
      <c r="F553" s="72"/>
      <c r="L553" s="72"/>
      <c r="Q553" s="72"/>
      <c r="W553" s="72"/>
    </row>
    <row r="554" ht="12.5" spans="3:23">
      <c r="C554" s="191"/>
      <c r="E554" s="192"/>
      <c r="F554" s="72"/>
      <c r="L554" s="72"/>
      <c r="Q554" s="72"/>
      <c r="W554" s="72"/>
    </row>
    <row r="555" ht="12.5" spans="3:23">
      <c r="C555" s="191"/>
      <c r="E555" s="192"/>
      <c r="F555" s="72"/>
      <c r="L555" s="72"/>
      <c r="Q555" s="72"/>
      <c r="W555" s="72"/>
    </row>
    <row r="556" ht="12.5" spans="3:23">
      <c r="C556" s="191"/>
      <c r="E556" s="192"/>
      <c r="F556" s="72"/>
      <c r="L556" s="72"/>
      <c r="Q556" s="72"/>
      <c r="W556" s="72"/>
    </row>
    <row r="557" ht="12.5" spans="3:23">
      <c r="C557" s="191"/>
      <c r="E557" s="192"/>
      <c r="F557" s="72"/>
      <c r="L557" s="72"/>
      <c r="Q557" s="72"/>
      <c r="W557" s="72"/>
    </row>
    <row r="558" ht="12.5" spans="3:23">
      <c r="C558" s="191"/>
      <c r="E558" s="192"/>
      <c r="F558" s="72"/>
      <c r="L558" s="72"/>
      <c r="Q558" s="72"/>
      <c r="W558" s="72"/>
    </row>
    <row r="559" ht="12.5" spans="3:23">
      <c r="C559" s="191"/>
      <c r="E559" s="192"/>
      <c r="F559" s="72"/>
      <c r="L559" s="72"/>
      <c r="Q559" s="72"/>
      <c r="W559" s="72"/>
    </row>
    <row r="560" ht="12.5" spans="3:23">
      <c r="C560" s="191"/>
      <c r="E560" s="192"/>
      <c r="F560" s="72"/>
      <c r="L560" s="72"/>
      <c r="Q560" s="72"/>
      <c r="W560" s="72"/>
    </row>
    <row r="561" ht="12.5" spans="3:23">
      <c r="C561" s="191"/>
      <c r="E561" s="192"/>
      <c r="F561" s="72"/>
      <c r="L561" s="72"/>
      <c r="Q561" s="72"/>
      <c r="W561" s="72"/>
    </row>
    <row r="562" ht="12.5" spans="3:23">
      <c r="C562" s="191"/>
      <c r="E562" s="192"/>
      <c r="F562" s="72"/>
      <c r="L562" s="72"/>
      <c r="Q562" s="72"/>
      <c r="W562" s="72"/>
    </row>
    <row r="563" ht="12.5" spans="3:23">
      <c r="C563" s="191"/>
      <c r="E563" s="192"/>
      <c r="F563" s="72"/>
      <c r="L563" s="72"/>
      <c r="Q563" s="72"/>
      <c r="W563" s="72"/>
    </row>
    <row r="564" ht="12.5" spans="3:23">
      <c r="C564" s="191"/>
      <c r="E564" s="192"/>
      <c r="F564" s="72"/>
      <c r="L564" s="72"/>
      <c r="Q564" s="72"/>
      <c r="W564" s="72"/>
    </row>
    <row r="565" ht="12.5" spans="3:23">
      <c r="C565" s="191"/>
      <c r="E565" s="192"/>
      <c r="F565" s="72"/>
      <c r="L565" s="72"/>
      <c r="Q565" s="72"/>
      <c r="W565" s="72"/>
    </row>
    <row r="566" ht="12.5" spans="3:23">
      <c r="C566" s="191"/>
      <c r="E566" s="192"/>
      <c r="F566" s="72"/>
      <c r="L566" s="72"/>
      <c r="Q566" s="72"/>
      <c r="W566" s="72"/>
    </row>
    <row r="567" ht="12.5" spans="3:23">
      <c r="C567" s="191"/>
      <c r="E567" s="192"/>
      <c r="F567" s="72"/>
      <c r="L567" s="72"/>
      <c r="Q567" s="72"/>
      <c r="W567" s="72"/>
    </row>
    <row r="568" ht="12.5" spans="3:23">
      <c r="C568" s="191"/>
      <c r="E568" s="192"/>
      <c r="F568" s="72"/>
      <c r="L568" s="72"/>
      <c r="Q568" s="72"/>
      <c r="W568" s="72"/>
    </row>
    <row r="569" ht="12.5" spans="3:23">
      <c r="C569" s="191"/>
      <c r="E569" s="192"/>
      <c r="F569" s="72"/>
      <c r="L569" s="72"/>
      <c r="Q569" s="72"/>
      <c r="W569" s="72"/>
    </row>
    <row r="570" ht="12.5" spans="3:23">
      <c r="C570" s="191"/>
      <c r="E570" s="192"/>
      <c r="F570" s="72"/>
      <c r="L570" s="72"/>
      <c r="Q570" s="72"/>
      <c r="W570" s="72"/>
    </row>
    <row r="571" ht="12.5" spans="3:23">
      <c r="C571" s="191"/>
      <c r="E571" s="192"/>
      <c r="F571" s="72"/>
      <c r="L571" s="72"/>
      <c r="Q571" s="72"/>
      <c r="W571" s="72"/>
    </row>
    <row r="572" ht="12.5" spans="3:23">
      <c r="C572" s="191"/>
      <c r="E572" s="192"/>
      <c r="F572" s="72"/>
      <c r="L572" s="72"/>
      <c r="Q572" s="72"/>
      <c r="W572" s="72"/>
    </row>
    <row r="573" ht="12.5" spans="3:23">
      <c r="C573" s="191"/>
      <c r="E573" s="192"/>
      <c r="F573" s="72"/>
      <c r="L573" s="72"/>
      <c r="Q573" s="72"/>
      <c r="W573" s="72"/>
    </row>
    <row r="574" ht="12.5" spans="3:23">
      <c r="C574" s="191"/>
      <c r="E574" s="192"/>
      <c r="F574" s="72"/>
      <c r="L574" s="72"/>
      <c r="Q574" s="72"/>
      <c r="W574" s="72"/>
    </row>
    <row r="575" ht="12.5" spans="3:23">
      <c r="C575" s="191"/>
      <c r="E575" s="192"/>
      <c r="F575" s="72"/>
      <c r="L575" s="72"/>
      <c r="Q575" s="72"/>
      <c r="W575" s="72"/>
    </row>
    <row r="576" ht="12.5" spans="3:23">
      <c r="C576" s="191"/>
      <c r="E576" s="192"/>
      <c r="F576" s="72"/>
      <c r="L576" s="72"/>
      <c r="Q576" s="72"/>
      <c r="W576" s="72"/>
    </row>
    <row r="577" ht="12.5" spans="3:23">
      <c r="C577" s="191"/>
      <c r="E577" s="192"/>
      <c r="F577" s="72"/>
      <c r="L577" s="72"/>
      <c r="Q577" s="72"/>
      <c r="W577" s="72"/>
    </row>
    <row r="578" ht="12.5" spans="3:23">
      <c r="C578" s="191"/>
      <c r="E578" s="192"/>
      <c r="F578" s="72"/>
      <c r="L578" s="72"/>
      <c r="Q578" s="72"/>
      <c r="W578" s="72"/>
    </row>
    <row r="579" ht="12.5" spans="3:23">
      <c r="C579" s="191"/>
      <c r="E579" s="192"/>
      <c r="F579" s="72"/>
      <c r="L579" s="72"/>
      <c r="Q579" s="72"/>
      <c r="W579" s="72"/>
    </row>
    <row r="580" ht="12.5" spans="3:23">
      <c r="C580" s="191"/>
      <c r="E580" s="192"/>
      <c r="F580" s="72"/>
      <c r="L580" s="72"/>
      <c r="Q580" s="72"/>
      <c r="W580" s="72"/>
    </row>
    <row r="581" ht="12.5" spans="3:23">
      <c r="C581" s="191"/>
      <c r="E581" s="192"/>
      <c r="F581" s="72"/>
      <c r="L581" s="72"/>
      <c r="Q581" s="72"/>
      <c r="W581" s="72"/>
    </row>
    <row r="582" ht="12.5" spans="3:23">
      <c r="C582" s="191"/>
      <c r="E582" s="192"/>
      <c r="F582" s="72"/>
      <c r="L582" s="72"/>
      <c r="Q582" s="72"/>
      <c r="W582" s="72"/>
    </row>
    <row r="583" ht="12.5" spans="3:23">
      <c r="C583" s="191"/>
      <c r="E583" s="192"/>
      <c r="F583" s="72"/>
      <c r="L583" s="72"/>
      <c r="Q583" s="72"/>
      <c r="W583" s="72"/>
    </row>
    <row r="584" ht="12.5" spans="3:23">
      <c r="C584" s="191"/>
      <c r="E584" s="192"/>
      <c r="F584" s="72"/>
      <c r="L584" s="72"/>
      <c r="Q584" s="72"/>
      <c r="W584" s="72"/>
    </row>
    <row r="585" ht="12.5" spans="3:23">
      <c r="C585" s="191"/>
      <c r="E585" s="192"/>
      <c r="F585" s="72"/>
      <c r="L585" s="72"/>
      <c r="Q585" s="72"/>
      <c r="W585" s="72"/>
    </row>
    <row r="586" ht="12.5" spans="3:23">
      <c r="C586" s="191"/>
      <c r="E586" s="192"/>
      <c r="F586" s="72"/>
      <c r="L586" s="72"/>
      <c r="Q586" s="72"/>
      <c r="W586" s="72"/>
    </row>
    <row r="587" ht="12.5" spans="3:23">
      <c r="C587" s="191"/>
      <c r="E587" s="192"/>
      <c r="F587" s="72"/>
      <c r="L587" s="72"/>
      <c r="Q587" s="72"/>
      <c r="W587" s="72"/>
    </row>
    <row r="588" ht="12.5" spans="3:23">
      <c r="C588" s="191"/>
      <c r="E588" s="192"/>
      <c r="F588" s="72"/>
      <c r="L588" s="72"/>
      <c r="Q588" s="72"/>
      <c r="W588" s="72"/>
    </row>
    <row r="589" ht="12.5" spans="3:23">
      <c r="C589" s="191"/>
      <c r="E589" s="192"/>
      <c r="F589" s="72"/>
      <c r="L589" s="72"/>
      <c r="Q589" s="72"/>
      <c r="W589" s="72"/>
    </row>
    <row r="590" ht="12.5" spans="3:23">
      <c r="C590" s="191"/>
      <c r="E590" s="192"/>
      <c r="F590" s="72"/>
      <c r="L590" s="72"/>
      <c r="Q590" s="72"/>
      <c r="W590" s="72"/>
    </row>
    <row r="591" ht="12.5" spans="3:23">
      <c r="C591" s="191"/>
      <c r="E591" s="192"/>
      <c r="F591" s="72"/>
      <c r="L591" s="72"/>
      <c r="Q591" s="72"/>
      <c r="W591" s="72"/>
    </row>
    <row r="592" ht="12.5" spans="3:23">
      <c r="C592" s="191"/>
      <c r="E592" s="192"/>
      <c r="F592" s="72"/>
      <c r="L592" s="72"/>
      <c r="Q592" s="72"/>
      <c r="W592" s="72"/>
    </row>
    <row r="593" ht="12.5" spans="3:23">
      <c r="C593" s="191"/>
      <c r="E593" s="192"/>
      <c r="F593" s="72"/>
      <c r="L593" s="72"/>
      <c r="Q593" s="72"/>
      <c r="W593" s="72"/>
    </row>
    <row r="594" ht="12.5" spans="3:23">
      <c r="C594" s="191"/>
      <c r="E594" s="192"/>
      <c r="F594" s="72"/>
      <c r="L594" s="72"/>
      <c r="Q594" s="72"/>
      <c r="W594" s="72"/>
    </row>
    <row r="595" ht="12.5" spans="3:23">
      <c r="C595" s="191"/>
      <c r="E595" s="192"/>
      <c r="F595" s="72"/>
      <c r="L595" s="72"/>
      <c r="Q595" s="72"/>
      <c r="W595" s="72"/>
    </row>
    <row r="596" ht="12.5" spans="3:23">
      <c r="C596" s="191"/>
      <c r="E596" s="192"/>
      <c r="F596" s="72"/>
      <c r="L596" s="72"/>
      <c r="Q596" s="72"/>
      <c r="W596" s="72"/>
    </row>
    <row r="597" ht="12.5" spans="3:23">
      <c r="C597" s="191"/>
      <c r="E597" s="192"/>
      <c r="F597" s="72"/>
      <c r="L597" s="72"/>
      <c r="Q597" s="72"/>
      <c r="W597" s="72"/>
    </row>
    <row r="598" ht="12.5" spans="3:23">
      <c r="C598" s="191"/>
      <c r="E598" s="192"/>
      <c r="F598" s="72"/>
      <c r="L598" s="72"/>
      <c r="Q598" s="72"/>
      <c r="W598" s="72"/>
    </row>
    <row r="599" ht="12.5" spans="3:23">
      <c r="C599" s="191"/>
      <c r="E599" s="192"/>
      <c r="F599" s="72"/>
      <c r="L599" s="72"/>
      <c r="Q599" s="72"/>
      <c r="W599" s="72"/>
    </row>
    <row r="600" ht="12.5" spans="3:23">
      <c r="C600" s="191"/>
      <c r="E600" s="192"/>
      <c r="F600" s="72"/>
      <c r="L600" s="72"/>
      <c r="Q600" s="72"/>
      <c r="W600" s="72"/>
    </row>
    <row r="601" ht="12.5" spans="3:23">
      <c r="C601" s="191"/>
      <c r="E601" s="192"/>
      <c r="F601" s="72"/>
      <c r="L601" s="72"/>
      <c r="Q601" s="72"/>
      <c r="W601" s="72"/>
    </row>
    <row r="602" ht="12.5" spans="3:23">
      <c r="C602" s="191"/>
      <c r="E602" s="192"/>
      <c r="F602" s="72"/>
      <c r="L602" s="72"/>
      <c r="Q602" s="72"/>
      <c r="W602" s="72"/>
    </row>
    <row r="603" ht="12.5" spans="3:23">
      <c r="C603" s="191"/>
      <c r="E603" s="192"/>
      <c r="F603" s="72"/>
      <c r="L603" s="72"/>
      <c r="Q603" s="72"/>
      <c r="W603" s="72"/>
    </row>
    <row r="604" ht="12.5" spans="3:23">
      <c r="C604" s="191"/>
      <c r="E604" s="192"/>
      <c r="F604" s="72"/>
      <c r="L604" s="72"/>
      <c r="Q604" s="72"/>
      <c r="W604" s="72"/>
    </row>
    <row r="605" ht="12.5" spans="3:23">
      <c r="C605" s="191"/>
      <c r="E605" s="192"/>
      <c r="F605" s="72"/>
      <c r="L605" s="72"/>
      <c r="Q605" s="72"/>
      <c r="W605" s="72"/>
    </row>
  </sheetData>
  <mergeCells count="1">
    <mergeCell ref="B1:M1"/>
  </mergeCells>
  <pageMargins left="0.75" right="0.75" top="1" bottom="1" header="0.5" footer="0.5"/>
  <headerFooter/>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796"/>
  <sheetViews>
    <sheetView workbookViewId="0">
      <pane ySplit="4" topLeftCell="A334" activePane="bottomLeft" state="frozen"/>
      <selection/>
      <selection pane="bottomLeft" activeCell="E350" sqref="E350"/>
    </sheetView>
  </sheetViews>
  <sheetFormatPr defaultColWidth="12.6363636363636" defaultRowHeight="15.75" customHeight="1"/>
  <cols>
    <col min="1" max="1" width="6.72727272727273" customWidth="1"/>
    <col min="2" max="2" width="15.7272727272727" customWidth="1"/>
    <col min="3" max="3" width="26.0909090909091" customWidth="1"/>
    <col min="4" max="4" width="15.6363636363636" customWidth="1"/>
    <col min="5" max="5" width="16.6363636363636" customWidth="1"/>
    <col min="6" max="8" width="11.9090909090909" customWidth="1"/>
    <col min="9" max="9" width="17.3636363636364" customWidth="1"/>
    <col min="10" max="10" width="43.6363636363636" customWidth="1"/>
    <col min="11" max="11" width="21.2727272727273" customWidth="1"/>
    <col min="12" max="12" width="42.7272727272727" customWidth="1"/>
    <col min="13" max="13" width="78.3636363636364" customWidth="1"/>
    <col min="14" max="14" width="57" customWidth="1"/>
    <col min="15" max="15" width="15.7272727272727" customWidth="1"/>
    <col min="17" max="17" width="85.9090909090909" customWidth="1"/>
    <col min="18" max="18" width="17.0909090909091" customWidth="1"/>
    <col min="20" max="20" width="16.3636363636364" customWidth="1"/>
    <col min="21" max="21" width="21.5454545454545" customWidth="1"/>
    <col min="22" max="22" width="20.0909090909091" customWidth="1"/>
    <col min="23" max="23" width="36.3636363636364" customWidth="1"/>
  </cols>
  <sheetData>
    <row r="1" ht="14.5" spans="1:23">
      <c r="A1" s="445" t="s">
        <v>976</v>
      </c>
      <c r="B1" s="83"/>
      <c r="C1" s="83"/>
      <c r="D1" s="83"/>
      <c r="E1" s="83"/>
      <c r="F1" s="83"/>
      <c r="G1" s="83"/>
      <c r="H1" s="83"/>
      <c r="I1" s="83"/>
      <c r="J1" s="83"/>
      <c r="K1" s="83"/>
      <c r="L1" s="83"/>
      <c r="M1" s="83"/>
      <c r="N1" s="83"/>
      <c r="O1" s="83"/>
      <c r="P1" s="83"/>
      <c r="Q1" s="83"/>
      <c r="R1" s="83"/>
      <c r="S1" s="83"/>
      <c r="T1" s="83"/>
      <c r="U1" s="83"/>
      <c r="V1" s="83"/>
      <c r="W1" s="84"/>
    </row>
    <row r="2" ht="14.5" spans="1:23">
      <c r="A2" s="193" t="s">
        <v>977</v>
      </c>
      <c r="B2" s="83"/>
      <c r="C2" s="83"/>
      <c r="D2" s="83"/>
      <c r="E2" s="83"/>
      <c r="F2" s="83"/>
      <c r="G2" s="83"/>
      <c r="H2" s="83"/>
      <c r="I2" s="83"/>
      <c r="J2" s="83"/>
      <c r="K2" s="83"/>
      <c r="L2" s="83"/>
      <c r="M2" s="83"/>
      <c r="N2" s="83"/>
      <c r="O2" s="83"/>
      <c r="P2" s="83"/>
      <c r="Q2" s="83"/>
      <c r="R2" s="83"/>
      <c r="S2" s="83"/>
      <c r="T2" s="83"/>
      <c r="U2" s="83"/>
      <c r="V2" s="83"/>
      <c r="W2" s="84"/>
    </row>
    <row r="3" ht="22.5" customHeight="1" spans="1:23">
      <c r="A3" s="580"/>
      <c r="B3" s="83"/>
      <c r="C3" s="83"/>
      <c r="D3" s="84"/>
      <c r="E3" s="195" t="s">
        <v>518</v>
      </c>
      <c r="F3" s="196">
        <f>SUM(F4,F5:F796)</f>
        <v>1231</v>
      </c>
      <c r="G3" s="196">
        <f>SUM(G4,G5:G796)</f>
        <v>1089</v>
      </c>
      <c r="H3" s="196">
        <f>SUM(H4,H5:H796)</f>
        <v>142</v>
      </c>
      <c r="I3" s="199"/>
      <c r="J3" s="197"/>
      <c r="K3" s="197"/>
      <c r="L3" s="198"/>
      <c r="M3" s="198"/>
      <c r="N3" s="581"/>
      <c r="O3" s="197"/>
      <c r="P3" s="197"/>
      <c r="Q3" s="581"/>
      <c r="R3" s="197"/>
      <c r="S3" s="197"/>
      <c r="T3" s="202"/>
      <c r="U3" s="197"/>
      <c r="V3" s="197"/>
      <c r="W3" s="197"/>
    </row>
    <row r="4" ht="59.25" customHeight="1" spans="1:23">
      <c r="A4" s="197" t="s">
        <v>978</v>
      </c>
      <c r="B4" s="197" t="s">
        <v>979</v>
      </c>
      <c r="C4" s="197" t="s">
        <v>44</v>
      </c>
      <c r="D4" s="582" t="s">
        <v>980</v>
      </c>
      <c r="E4" s="199" t="s">
        <v>45</v>
      </c>
      <c r="F4" s="197" t="s">
        <v>521</v>
      </c>
      <c r="G4" s="197" t="s">
        <v>522</v>
      </c>
      <c r="H4" s="197" t="s">
        <v>523</v>
      </c>
      <c r="I4" s="199" t="s">
        <v>981</v>
      </c>
      <c r="J4" s="197" t="s">
        <v>982</v>
      </c>
      <c r="K4" s="197" t="s">
        <v>983</v>
      </c>
      <c r="L4" s="198" t="s">
        <v>52</v>
      </c>
      <c r="M4" s="198" t="s">
        <v>53</v>
      </c>
      <c r="N4" s="198" t="s">
        <v>54</v>
      </c>
      <c r="O4" s="197" t="s">
        <v>55</v>
      </c>
      <c r="P4" s="197" t="s">
        <v>56</v>
      </c>
      <c r="Q4" s="198" t="s">
        <v>57</v>
      </c>
      <c r="R4" s="197" t="s">
        <v>58</v>
      </c>
      <c r="S4" s="197" t="s">
        <v>59</v>
      </c>
      <c r="T4" s="202" t="s">
        <v>60</v>
      </c>
      <c r="U4" s="197" t="s">
        <v>61</v>
      </c>
      <c r="V4" s="197" t="s">
        <v>62</v>
      </c>
      <c r="W4" s="197" t="s">
        <v>63</v>
      </c>
    </row>
    <row r="5" ht="14.5" spans="1:23">
      <c r="A5" s="117">
        <v>1</v>
      </c>
      <c r="B5" s="136" t="s">
        <v>64</v>
      </c>
      <c r="C5" s="240" t="s">
        <v>984</v>
      </c>
      <c r="D5" s="37" t="s">
        <v>985</v>
      </c>
      <c r="E5" s="240">
        <v>6000054465</v>
      </c>
      <c r="F5" s="117">
        <v>2</v>
      </c>
      <c r="G5" s="117">
        <v>2</v>
      </c>
      <c r="H5" s="117">
        <v>0</v>
      </c>
      <c r="I5" s="137">
        <v>46122</v>
      </c>
      <c r="J5" s="117" t="s">
        <v>957</v>
      </c>
      <c r="K5" s="117" t="s">
        <v>986</v>
      </c>
      <c r="L5" s="33" t="s">
        <v>66</v>
      </c>
      <c r="M5" s="33" t="s">
        <v>66</v>
      </c>
      <c r="N5" s="33"/>
      <c r="O5" s="136" t="s">
        <v>67</v>
      </c>
      <c r="P5" s="240"/>
      <c r="Q5" s="33"/>
      <c r="R5" s="136" t="s">
        <v>67</v>
      </c>
      <c r="S5" s="583"/>
      <c r="T5" s="240" t="s">
        <v>68</v>
      </c>
      <c r="U5" s="240" t="s">
        <v>66</v>
      </c>
      <c r="V5" s="240" t="s">
        <v>66</v>
      </c>
      <c r="W5" s="34"/>
    </row>
    <row r="6" ht="14.5" spans="1:23">
      <c r="A6" s="117">
        <v>2</v>
      </c>
      <c r="B6" s="136" t="s">
        <v>64</v>
      </c>
      <c r="C6" s="240" t="s">
        <v>984</v>
      </c>
      <c r="D6" s="37" t="s">
        <v>985</v>
      </c>
      <c r="E6" s="240">
        <v>6000054465</v>
      </c>
      <c r="F6" s="240">
        <v>1</v>
      </c>
      <c r="G6" s="240">
        <v>0</v>
      </c>
      <c r="H6" s="240">
        <v>1</v>
      </c>
      <c r="I6" s="137">
        <v>46122</v>
      </c>
      <c r="J6" s="117" t="s">
        <v>957</v>
      </c>
      <c r="K6" s="240">
        <v>516309050426003</v>
      </c>
      <c r="L6" s="584" t="s">
        <v>987</v>
      </c>
      <c r="M6" s="585" t="s">
        <v>988</v>
      </c>
      <c r="N6" s="585" t="s">
        <v>989</v>
      </c>
      <c r="O6" s="561" t="s">
        <v>67</v>
      </c>
      <c r="P6" s="375">
        <f>I6+1</f>
        <v>46123</v>
      </c>
      <c r="Q6" s="585" t="s">
        <v>990</v>
      </c>
      <c r="R6" s="136" t="s">
        <v>67</v>
      </c>
      <c r="S6" s="375">
        <v>46123</v>
      </c>
      <c r="T6" s="240" t="s">
        <v>68</v>
      </c>
      <c r="U6" s="240" t="s">
        <v>511</v>
      </c>
      <c r="V6" s="240" t="s">
        <v>13</v>
      </c>
      <c r="W6" s="34"/>
    </row>
    <row r="7" ht="14.5" spans="1:23">
      <c r="A7" s="117">
        <v>3</v>
      </c>
      <c r="B7" s="136" t="s">
        <v>64</v>
      </c>
      <c r="C7" s="240" t="s">
        <v>984</v>
      </c>
      <c r="D7" s="37" t="s">
        <v>985</v>
      </c>
      <c r="E7" s="240">
        <v>6000054465</v>
      </c>
      <c r="F7" s="117">
        <v>1</v>
      </c>
      <c r="G7" s="117">
        <v>1</v>
      </c>
      <c r="H7" s="117">
        <v>0</v>
      </c>
      <c r="I7" s="137">
        <v>46122</v>
      </c>
      <c r="J7" s="117" t="s">
        <v>957</v>
      </c>
      <c r="K7" s="117">
        <v>516309050426004</v>
      </c>
      <c r="L7" s="33" t="s">
        <v>66</v>
      </c>
      <c r="M7" s="45" t="s">
        <v>66</v>
      </c>
      <c r="N7" s="45"/>
      <c r="O7" s="28" t="s">
        <v>67</v>
      </c>
      <c r="P7" s="240"/>
      <c r="Q7" s="45"/>
      <c r="R7" s="136" t="s">
        <v>67</v>
      </c>
      <c r="S7" s="583"/>
      <c r="T7" s="240" t="s">
        <v>68</v>
      </c>
      <c r="U7" s="240" t="s">
        <v>66</v>
      </c>
      <c r="V7" s="240" t="s">
        <v>66</v>
      </c>
      <c r="W7" s="34"/>
    </row>
    <row r="8" ht="14.5" spans="1:23">
      <c r="A8" s="117">
        <v>4</v>
      </c>
      <c r="B8" s="136" t="s">
        <v>64</v>
      </c>
      <c r="C8" s="240" t="s">
        <v>984</v>
      </c>
      <c r="D8" s="37" t="s">
        <v>985</v>
      </c>
      <c r="E8" s="240">
        <v>6000054465</v>
      </c>
      <c r="F8" s="117">
        <v>7</v>
      </c>
      <c r="G8" s="117">
        <v>7</v>
      </c>
      <c r="H8" s="117">
        <v>0</v>
      </c>
      <c r="I8" s="137">
        <v>46123</v>
      </c>
      <c r="J8" s="117" t="s">
        <v>957</v>
      </c>
      <c r="K8" s="117" t="s">
        <v>991</v>
      </c>
      <c r="L8" s="33" t="s">
        <v>66</v>
      </c>
      <c r="M8" s="585" t="s">
        <v>66</v>
      </c>
      <c r="N8" s="585"/>
      <c r="O8" s="561" t="s">
        <v>67</v>
      </c>
      <c r="P8" s="240"/>
      <c r="Q8" s="585"/>
      <c r="R8" s="136" t="s">
        <v>67</v>
      </c>
      <c r="S8" s="583"/>
      <c r="T8" s="240" t="s">
        <v>68</v>
      </c>
      <c r="U8" s="240" t="s">
        <v>66</v>
      </c>
      <c r="V8" s="240" t="s">
        <v>66</v>
      </c>
      <c r="W8" s="34"/>
    </row>
    <row r="9" ht="14.5" spans="1:23">
      <c r="A9" s="117">
        <v>5</v>
      </c>
      <c r="B9" s="136" t="s">
        <v>64</v>
      </c>
      <c r="C9" s="240" t="s">
        <v>984</v>
      </c>
      <c r="D9" s="37" t="s">
        <v>985</v>
      </c>
      <c r="E9" s="240">
        <v>6000054465</v>
      </c>
      <c r="F9" s="240">
        <v>1</v>
      </c>
      <c r="G9" s="240">
        <v>0</v>
      </c>
      <c r="H9" s="240">
        <v>1</v>
      </c>
      <c r="I9" s="137">
        <v>46123</v>
      </c>
      <c r="J9" s="117" t="s">
        <v>957</v>
      </c>
      <c r="K9" s="240">
        <v>516309050426012</v>
      </c>
      <c r="L9" s="586" t="s">
        <v>992</v>
      </c>
      <c r="M9" s="585" t="s">
        <v>993</v>
      </c>
      <c r="N9" s="585" t="s">
        <v>989</v>
      </c>
      <c r="O9" s="561" t="s">
        <v>67</v>
      </c>
      <c r="P9" s="375">
        <f>I9+1</f>
        <v>46124</v>
      </c>
      <c r="Q9" s="585" t="s">
        <v>994</v>
      </c>
      <c r="R9" s="136" t="s">
        <v>67</v>
      </c>
      <c r="S9" s="375">
        <v>46124</v>
      </c>
      <c r="T9" s="240" t="s">
        <v>68</v>
      </c>
      <c r="U9" s="240" t="s">
        <v>511</v>
      </c>
      <c r="V9" s="240" t="s">
        <v>13</v>
      </c>
      <c r="W9" s="34"/>
    </row>
    <row r="10" ht="14.5" spans="1:23">
      <c r="A10" s="117">
        <v>6</v>
      </c>
      <c r="B10" s="136" t="s">
        <v>64</v>
      </c>
      <c r="C10" s="240" t="s">
        <v>984</v>
      </c>
      <c r="D10" s="37" t="s">
        <v>985</v>
      </c>
      <c r="E10" s="240">
        <v>6000054465</v>
      </c>
      <c r="F10" s="117">
        <v>1</v>
      </c>
      <c r="G10" s="117">
        <v>1</v>
      </c>
      <c r="H10" s="117">
        <v>0</v>
      </c>
      <c r="I10" s="137">
        <v>46123</v>
      </c>
      <c r="J10" s="117" t="s">
        <v>957</v>
      </c>
      <c r="K10" s="117">
        <v>516309050426013</v>
      </c>
      <c r="L10" s="33" t="s">
        <v>66</v>
      </c>
      <c r="M10" s="33" t="s">
        <v>66</v>
      </c>
      <c r="N10" s="33"/>
      <c r="O10" s="136" t="s">
        <v>67</v>
      </c>
      <c r="P10" s="240"/>
      <c r="Q10" s="33"/>
      <c r="R10" s="136" t="s">
        <v>67</v>
      </c>
      <c r="S10" s="583"/>
      <c r="T10" s="240" t="s">
        <v>68</v>
      </c>
      <c r="U10" s="240" t="s">
        <v>66</v>
      </c>
      <c r="V10" s="240" t="s">
        <v>66</v>
      </c>
      <c r="W10" s="34"/>
    </row>
    <row r="11" ht="25" spans="1:23">
      <c r="A11" s="117">
        <v>7</v>
      </c>
      <c r="B11" s="136" t="s">
        <v>64</v>
      </c>
      <c r="C11" s="240" t="s">
        <v>984</v>
      </c>
      <c r="D11" s="37" t="s">
        <v>985</v>
      </c>
      <c r="E11" s="240">
        <v>6000054465</v>
      </c>
      <c r="F11" s="240">
        <v>1</v>
      </c>
      <c r="G11" s="240">
        <v>0</v>
      </c>
      <c r="H11" s="240">
        <v>1</v>
      </c>
      <c r="I11" s="137">
        <v>46123</v>
      </c>
      <c r="J11" s="117" t="s">
        <v>957</v>
      </c>
      <c r="K11" s="240">
        <v>516309050426014</v>
      </c>
      <c r="L11" s="584" t="s">
        <v>995</v>
      </c>
      <c r="M11" s="33" t="s">
        <v>996</v>
      </c>
      <c r="N11" s="34" t="s">
        <v>997</v>
      </c>
      <c r="O11" s="136" t="s">
        <v>67</v>
      </c>
      <c r="P11" s="375">
        <f>I11+1</f>
        <v>46124</v>
      </c>
      <c r="Q11" s="33" t="s">
        <v>998</v>
      </c>
      <c r="R11" s="136" t="s">
        <v>67</v>
      </c>
      <c r="S11" s="375">
        <v>46124</v>
      </c>
      <c r="T11" s="240" t="s">
        <v>68</v>
      </c>
      <c r="U11" s="240" t="s">
        <v>970</v>
      </c>
      <c r="V11" s="240" t="s">
        <v>15</v>
      </c>
      <c r="W11" s="34"/>
    </row>
    <row r="12" ht="14.5" spans="1:23">
      <c r="A12" s="117">
        <v>8</v>
      </c>
      <c r="B12" s="136" t="s">
        <v>64</v>
      </c>
      <c r="C12" s="240" t="s">
        <v>984</v>
      </c>
      <c r="D12" s="37" t="s">
        <v>985</v>
      </c>
      <c r="E12" s="240">
        <v>6000054465</v>
      </c>
      <c r="F12" s="117">
        <v>5</v>
      </c>
      <c r="G12" s="117">
        <v>5</v>
      </c>
      <c r="H12" s="117">
        <v>0</v>
      </c>
      <c r="I12" s="137">
        <v>46123</v>
      </c>
      <c r="J12" s="117" t="s">
        <v>957</v>
      </c>
      <c r="K12" s="117" t="s">
        <v>999</v>
      </c>
      <c r="L12" s="33" t="s">
        <v>66</v>
      </c>
      <c r="M12" s="33" t="s">
        <v>66</v>
      </c>
      <c r="N12" s="33"/>
      <c r="O12" s="136" t="s">
        <v>67</v>
      </c>
      <c r="P12" s="240"/>
      <c r="Q12" s="33"/>
      <c r="R12" s="136" t="s">
        <v>67</v>
      </c>
      <c r="S12" s="583"/>
      <c r="T12" s="240" t="s">
        <v>68</v>
      </c>
      <c r="U12" s="240" t="s">
        <v>66</v>
      </c>
      <c r="V12" s="240" t="s">
        <v>66</v>
      </c>
      <c r="W12" s="34"/>
    </row>
    <row r="13" ht="14.5" spans="1:23">
      <c r="A13" s="117">
        <v>9</v>
      </c>
      <c r="B13" s="136" t="s">
        <v>64</v>
      </c>
      <c r="C13" s="240" t="s">
        <v>984</v>
      </c>
      <c r="D13" s="37" t="s">
        <v>985</v>
      </c>
      <c r="E13" s="240">
        <v>6000054465</v>
      </c>
      <c r="F13" s="216">
        <v>4</v>
      </c>
      <c r="G13" s="216">
        <v>4</v>
      </c>
      <c r="H13" s="216">
        <v>0</v>
      </c>
      <c r="I13" s="137">
        <v>46124</v>
      </c>
      <c r="J13" s="117" t="s">
        <v>957</v>
      </c>
      <c r="K13" s="216" t="s">
        <v>1000</v>
      </c>
      <c r="L13" s="33" t="s">
        <v>66</v>
      </c>
      <c r="M13" s="33" t="s">
        <v>66</v>
      </c>
      <c r="N13" s="33"/>
      <c r="O13" s="136" t="s">
        <v>67</v>
      </c>
      <c r="P13" s="240"/>
      <c r="Q13" s="33"/>
      <c r="R13" s="136" t="s">
        <v>67</v>
      </c>
      <c r="S13" s="583"/>
      <c r="T13" s="240" t="s">
        <v>68</v>
      </c>
      <c r="U13" s="240" t="s">
        <v>66</v>
      </c>
      <c r="V13" s="240" t="s">
        <v>66</v>
      </c>
      <c r="W13" s="34"/>
    </row>
    <row r="14" ht="14.5" spans="1:23">
      <c r="A14" s="117">
        <v>10</v>
      </c>
      <c r="B14" s="136" t="s">
        <v>64</v>
      </c>
      <c r="C14" s="240" t="s">
        <v>984</v>
      </c>
      <c r="D14" s="37" t="s">
        <v>985</v>
      </c>
      <c r="E14" s="240">
        <v>6000054465</v>
      </c>
      <c r="F14" s="216">
        <v>2</v>
      </c>
      <c r="G14" s="216">
        <v>2</v>
      </c>
      <c r="H14" s="216">
        <v>0</v>
      </c>
      <c r="I14" s="137">
        <v>46127</v>
      </c>
      <c r="J14" s="117" t="s">
        <v>957</v>
      </c>
      <c r="K14" s="216" t="s">
        <v>1001</v>
      </c>
      <c r="L14" s="33" t="s">
        <v>66</v>
      </c>
      <c r="M14" s="33" t="s">
        <v>66</v>
      </c>
      <c r="N14" s="33"/>
      <c r="O14" s="136" t="s">
        <v>67</v>
      </c>
      <c r="P14" s="240"/>
      <c r="Q14" s="33"/>
      <c r="R14" s="136" t="s">
        <v>67</v>
      </c>
      <c r="S14" s="583"/>
      <c r="T14" s="240" t="s">
        <v>68</v>
      </c>
      <c r="U14" s="240" t="s">
        <v>66</v>
      </c>
      <c r="V14" s="240" t="s">
        <v>66</v>
      </c>
      <c r="W14" s="34"/>
    </row>
    <row r="15" ht="14.5" spans="1:23">
      <c r="A15" s="117">
        <v>11</v>
      </c>
      <c r="B15" s="136" t="s">
        <v>64</v>
      </c>
      <c r="C15" s="240" t="s">
        <v>984</v>
      </c>
      <c r="D15" s="37" t="s">
        <v>985</v>
      </c>
      <c r="E15" s="240">
        <v>6000054465</v>
      </c>
      <c r="F15" s="216">
        <v>6</v>
      </c>
      <c r="G15" s="216">
        <v>6</v>
      </c>
      <c r="H15" s="216">
        <v>0</v>
      </c>
      <c r="I15" s="137">
        <v>46129</v>
      </c>
      <c r="J15" s="117" t="s">
        <v>957</v>
      </c>
      <c r="K15" s="216" t="s">
        <v>1002</v>
      </c>
      <c r="L15" s="33" t="s">
        <v>66</v>
      </c>
      <c r="M15" s="33" t="s">
        <v>66</v>
      </c>
      <c r="N15" s="33"/>
      <c r="O15" s="136" t="s">
        <v>67</v>
      </c>
      <c r="P15" s="240"/>
      <c r="Q15" s="33"/>
      <c r="R15" s="136" t="s">
        <v>67</v>
      </c>
      <c r="S15" s="583"/>
      <c r="T15" s="240" t="s">
        <v>68</v>
      </c>
      <c r="U15" s="240" t="s">
        <v>66</v>
      </c>
      <c r="V15" s="240" t="s">
        <v>66</v>
      </c>
      <c r="W15" s="34"/>
    </row>
    <row r="16" ht="14.5" spans="1:23">
      <c r="A16" s="117">
        <v>12</v>
      </c>
      <c r="B16" s="136" t="s">
        <v>64</v>
      </c>
      <c r="C16" s="240" t="s">
        <v>984</v>
      </c>
      <c r="D16" s="37" t="s">
        <v>985</v>
      </c>
      <c r="E16" s="240">
        <v>6000054465</v>
      </c>
      <c r="F16" s="216">
        <v>4</v>
      </c>
      <c r="G16" s="216">
        <v>4</v>
      </c>
      <c r="H16" s="216">
        <v>0</v>
      </c>
      <c r="I16" s="137">
        <v>46130</v>
      </c>
      <c r="J16" s="117" t="s">
        <v>957</v>
      </c>
      <c r="K16" s="216" t="s">
        <v>1003</v>
      </c>
      <c r="L16" s="33" t="s">
        <v>66</v>
      </c>
      <c r="M16" s="33" t="s">
        <v>66</v>
      </c>
      <c r="N16" s="33"/>
      <c r="O16" s="136" t="s">
        <v>67</v>
      </c>
      <c r="P16" s="240"/>
      <c r="Q16" s="33"/>
      <c r="R16" s="136" t="s">
        <v>67</v>
      </c>
      <c r="S16" s="583"/>
      <c r="T16" s="240" t="s">
        <v>68</v>
      </c>
      <c r="U16" s="240" t="s">
        <v>66</v>
      </c>
      <c r="V16" s="240" t="s">
        <v>66</v>
      </c>
      <c r="W16" s="34"/>
    </row>
    <row r="17" ht="14.5" spans="1:23">
      <c r="A17" s="117">
        <v>13</v>
      </c>
      <c r="B17" s="136" t="s">
        <v>64</v>
      </c>
      <c r="C17" s="240" t="s">
        <v>984</v>
      </c>
      <c r="D17" s="37" t="s">
        <v>985</v>
      </c>
      <c r="E17" s="240">
        <v>6000054465</v>
      </c>
      <c r="F17" s="117">
        <v>4</v>
      </c>
      <c r="G17" s="117">
        <v>4</v>
      </c>
      <c r="H17" s="117">
        <v>0</v>
      </c>
      <c r="I17" s="137">
        <v>46136</v>
      </c>
      <c r="J17" s="117" t="s">
        <v>957</v>
      </c>
      <c r="K17" s="117" t="s">
        <v>1004</v>
      </c>
      <c r="L17" s="33" t="s">
        <v>66</v>
      </c>
      <c r="M17" s="33" t="s">
        <v>66</v>
      </c>
      <c r="N17" s="33"/>
      <c r="O17" s="136" t="s">
        <v>67</v>
      </c>
      <c r="P17" s="240"/>
      <c r="Q17" s="33"/>
      <c r="R17" s="136" t="s">
        <v>67</v>
      </c>
      <c r="S17" s="583"/>
      <c r="T17" s="240" t="s">
        <v>68</v>
      </c>
      <c r="U17" s="240" t="s">
        <v>66</v>
      </c>
      <c r="V17" s="240" t="s">
        <v>66</v>
      </c>
      <c r="W17" s="34"/>
    </row>
    <row r="18" ht="25" spans="1:23">
      <c r="A18" s="117">
        <v>14</v>
      </c>
      <c r="B18" s="136" t="s">
        <v>64</v>
      </c>
      <c r="C18" s="240" t="s">
        <v>984</v>
      </c>
      <c r="D18" s="37" t="s">
        <v>985</v>
      </c>
      <c r="E18" s="240">
        <v>6000054465</v>
      </c>
      <c r="F18" s="240">
        <v>1</v>
      </c>
      <c r="G18" s="240">
        <v>0</v>
      </c>
      <c r="H18" s="240">
        <v>1</v>
      </c>
      <c r="I18" s="137">
        <v>46136</v>
      </c>
      <c r="J18" s="117" t="s">
        <v>957</v>
      </c>
      <c r="K18" s="240">
        <v>516309050426040</v>
      </c>
      <c r="L18" s="376" t="s">
        <v>1005</v>
      </c>
      <c r="M18" s="254" t="s">
        <v>1006</v>
      </c>
      <c r="N18" s="74" t="s">
        <v>1007</v>
      </c>
      <c r="O18" s="136" t="s">
        <v>67</v>
      </c>
      <c r="P18" s="375">
        <f>I18+1</f>
        <v>46137</v>
      </c>
      <c r="Q18" s="33" t="s">
        <v>1008</v>
      </c>
      <c r="R18" s="136" t="s">
        <v>67</v>
      </c>
      <c r="S18" s="375">
        <v>46137</v>
      </c>
      <c r="T18" s="240" t="s">
        <v>68</v>
      </c>
      <c r="U18" s="240" t="s">
        <v>78</v>
      </c>
      <c r="V18" s="240" t="s">
        <v>13</v>
      </c>
      <c r="W18" s="34"/>
    </row>
    <row r="19" ht="14.5" spans="1:23">
      <c r="A19" s="117">
        <v>15</v>
      </c>
      <c r="B19" s="136" t="s">
        <v>64</v>
      </c>
      <c r="C19" s="240" t="s">
        <v>984</v>
      </c>
      <c r="D19" s="37" t="s">
        <v>985</v>
      </c>
      <c r="E19" s="240">
        <v>6000054465</v>
      </c>
      <c r="F19" s="117">
        <v>1</v>
      </c>
      <c r="G19" s="117">
        <v>1</v>
      </c>
      <c r="H19" s="117">
        <v>0</v>
      </c>
      <c r="I19" s="27">
        <v>46149</v>
      </c>
      <c r="J19" s="117" t="s">
        <v>957</v>
      </c>
      <c r="K19" s="117">
        <v>516309050526041</v>
      </c>
      <c r="L19" s="33" t="s">
        <v>66</v>
      </c>
      <c r="M19" s="33" t="s">
        <v>66</v>
      </c>
      <c r="N19" s="33"/>
      <c r="O19" s="136" t="s">
        <v>67</v>
      </c>
      <c r="P19" s="240"/>
      <c r="Q19" s="33"/>
      <c r="R19" s="136" t="s">
        <v>67</v>
      </c>
      <c r="S19" s="587"/>
      <c r="T19" s="240" t="s">
        <v>68</v>
      </c>
      <c r="U19" s="240" t="s">
        <v>66</v>
      </c>
      <c r="V19" s="240" t="s">
        <v>66</v>
      </c>
      <c r="W19" s="34"/>
    </row>
    <row r="20" ht="14.5" spans="1:23">
      <c r="A20" s="117">
        <v>16</v>
      </c>
      <c r="B20" s="24" t="s">
        <v>64</v>
      </c>
      <c r="C20" s="117" t="s">
        <v>984</v>
      </c>
      <c r="D20" s="37" t="s">
        <v>985</v>
      </c>
      <c r="E20" s="240">
        <v>6000054465</v>
      </c>
      <c r="F20" s="240">
        <v>1</v>
      </c>
      <c r="G20" s="240">
        <v>0</v>
      </c>
      <c r="H20" s="240">
        <v>1</v>
      </c>
      <c r="I20" s="27">
        <v>46149</v>
      </c>
      <c r="J20" s="117" t="s">
        <v>957</v>
      </c>
      <c r="K20" s="117">
        <v>516309050526042</v>
      </c>
      <c r="L20" s="376" t="s">
        <v>1009</v>
      </c>
      <c r="M20" s="45" t="s">
        <v>1010</v>
      </c>
      <c r="N20" s="74" t="s">
        <v>1011</v>
      </c>
      <c r="O20" s="136" t="s">
        <v>67</v>
      </c>
      <c r="P20" s="375">
        <f>I20+1</f>
        <v>46150</v>
      </c>
      <c r="Q20" s="74" t="s">
        <v>1012</v>
      </c>
      <c r="R20" s="136" t="s">
        <v>67</v>
      </c>
      <c r="S20" s="71">
        <v>46150</v>
      </c>
      <c r="T20" s="240" t="s">
        <v>68</v>
      </c>
      <c r="U20" s="24" t="s">
        <v>968</v>
      </c>
      <c r="V20" s="24" t="s">
        <v>17</v>
      </c>
      <c r="W20" s="34"/>
    </row>
    <row r="21" ht="14.5" spans="1:23">
      <c r="A21" s="117">
        <v>17</v>
      </c>
      <c r="B21" s="24" t="s">
        <v>64</v>
      </c>
      <c r="C21" s="117" t="s">
        <v>984</v>
      </c>
      <c r="D21" s="37" t="s">
        <v>985</v>
      </c>
      <c r="E21" s="240">
        <v>6000054465</v>
      </c>
      <c r="F21" s="117">
        <v>1</v>
      </c>
      <c r="G21" s="117">
        <v>1</v>
      </c>
      <c r="H21" s="117">
        <v>0</v>
      </c>
      <c r="I21" s="27">
        <v>46149</v>
      </c>
      <c r="J21" s="117" t="s">
        <v>957</v>
      </c>
      <c r="K21" s="117">
        <v>516309050526043</v>
      </c>
      <c r="L21" s="33" t="s">
        <v>66</v>
      </c>
      <c r="M21" s="33" t="s">
        <v>66</v>
      </c>
      <c r="N21" s="33"/>
      <c r="O21" s="136" t="s">
        <v>67</v>
      </c>
      <c r="P21" s="240"/>
      <c r="Q21" s="33"/>
      <c r="R21" s="136" t="s">
        <v>67</v>
      </c>
      <c r="S21" s="587"/>
      <c r="T21" s="240" t="s">
        <v>68</v>
      </c>
      <c r="U21" s="240" t="s">
        <v>66</v>
      </c>
      <c r="V21" s="240" t="s">
        <v>66</v>
      </c>
      <c r="W21" s="34"/>
    </row>
    <row r="22" ht="25" spans="1:23">
      <c r="A22" s="117">
        <v>18</v>
      </c>
      <c r="B22" s="24" t="s">
        <v>64</v>
      </c>
      <c r="C22" s="117" t="s">
        <v>984</v>
      </c>
      <c r="D22" s="37" t="s">
        <v>985</v>
      </c>
      <c r="E22" s="240">
        <v>6000054465</v>
      </c>
      <c r="F22" s="240">
        <v>1</v>
      </c>
      <c r="G22" s="240">
        <v>0</v>
      </c>
      <c r="H22" s="240">
        <v>1</v>
      </c>
      <c r="I22" s="27">
        <v>46149</v>
      </c>
      <c r="J22" s="117" t="s">
        <v>957</v>
      </c>
      <c r="K22" s="117">
        <v>516309050526044</v>
      </c>
      <c r="L22" s="376" t="s">
        <v>1013</v>
      </c>
      <c r="M22" s="254" t="s">
        <v>1014</v>
      </c>
      <c r="N22" s="74" t="s">
        <v>1015</v>
      </c>
      <c r="O22" s="136" t="s">
        <v>67</v>
      </c>
      <c r="P22" s="375">
        <f>I22+1</f>
        <v>46150</v>
      </c>
      <c r="Q22" s="33" t="s">
        <v>346</v>
      </c>
      <c r="R22" s="136" t="s">
        <v>67</v>
      </c>
      <c r="S22" s="71">
        <v>46150</v>
      </c>
      <c r="T22" s="240" t="s">
        <v>68</v>
      </c>
      <c r="U22" s="240" t="s">
        <v>78</v>
      </c>
      <c r="V22" s="240" t="s">
        <v>13</v>
      </c>
      <c r="W22" s="34"/>
    </row>
    <row r="23" ht="14.5" spans="1:23">
      <c r="A23" s="117">
        <v>19</v>
      </c>
      <c r="B23" s="24" t="s">
        <v>64</v>
      </c>
      <c r="C23" s="117" t="s">
        <v>984</v>
      </c>
      <c r="D23" s="37" t="s">
        <v>985</v>
      </c>
      <c r="E23" s="240">
        <v>6000054465</v>
      </c>
      <c r="F23" s="117">
        <v>1</v>
      </c>
      <c r="G23" s="117">
        <v>1</v>
      </c>
      <c r="H23" s="117">
        <v>0</v>
      </c>
      <c r="I23" s="27">
        <v>46149</v>
      </c>
      <c r="J23" s="117" t="s">
        <v>957</v>
      </c>
      <c r="K23" s="117">
        <v>516309050526045</v>
      </c>
      <c r="L23" s="33" t="s">
        <v>66</v>
      </c>
      <c r="M23" s="33" t="s">
        <v>66</v>
      </c>
      <c r="N23" s="33"/>
      <c r="O23" s="136" t="s">
        <v>67</v>
      </c>
      <c r="P23" s="240"/>
      <c r="Q23" s="33"/>
      <c r="R23" s="136" t="s">
        <v>67</v>
      </c>
      <c r="S23" s="587"/>
      <c r="T23" s="240" t="s">
        <v>68</v>
      </c>
      <c r="U23" s="240" t="s">
        <v>66</v>
      </c>
      <c r="V23" s="240" t="s">
        <v>66</v>
      </c>
      <c r="W23" s="34"/>
    </row>
    <row r="24" ht="14.5" spans="1:23">
      <c r="A24" s="117">
        <v>20</v>
      </c>
      <c r="B24" s="24" t="s">
        <v>64</v>
      </c>
      <c r="C24" s="117" t="s">
        <v>984</v>
      </c>
      <c r="D24" s="37" t="s">
        <v>985</v>
      </c>
      <c r="E24" s="240">
        <v>6000054465</v>
      </c>
      <c r="F24" s="216">
        <v>13</v>
      </c>
      <c r="G24" s="216">
        <v>13</v>
      </c>
      <c r="H24" s="216">
        <v>0</v>
      </c>
      <c r="I24" s="27">
        <v>46154</v>
      </c>
      <c r="J24" s="117" t="s">
        <v>957</v>
      </c>
      <c r="K24" s="216" t="s">
        <v>1016</v>
      </c>
      <c r="L24" s="33" t="s">
        <v>66</v>
      </c>
      <c r="M24" s="33" t="s">
        <v>66</v>
      </c>
      <c r="N24" s="33"/>
      <c r="O24" s="136" t="s">
        <v>67</v>
      </c>
      <c r="P24" s="240"/>
      <c r="Q24" s="33"/>
      <c r="R24" s="136" t="s">
        <v>67</v>
      </c>
      <c r="S24" s="587"/>
      <c r="T24" s="240" t="s">
        <v>68</v>
      </c>
      <c r="U24" s="240" t="s">
        <v>66</v>
      </c>
      <c r="V24" s="240" t="s">
        <v>66</v>
      </c>
      <c r="W24" s="34"/>
    </row>
    <row r="25" ht="14.5" spans="1:23">
      <c r="A25" s="117">
        <v>21</v>
      </c>
      <c r="B25" s="117" t="s">
        <v>64</v>
      </c>
      <c r="C25" s="117" t="s">
        <v>984</v>
      </c>
      <c r="D25" s="37" t="s">
        <v>748</v>
      </c>
      <c r="E25" s="117">
        <v>6000052972</v>
      </c>
      <c r="F25" s="216">
        <v>5</v>
      </c>
      <c r="G25" s="216">
        <v>5</v>
      </c>
      <c r="H25" s="216">
        <v>0</v>
      </c>
      <c r="I25" s="71">
        <v>46158</v>
      </c>
      <c r="J25" s="117" t="s">
        <v>958</v>
      </c>
      <c r="K25" s="216" t="s">
        <v>1017</v>
      </c>
      <c r="L25" s="33" t="s">
        <v>66</v>
      </c>
      <c r="M25" s="33" t="s">
        <v>66</v>
      </c>
      <c r="N25" s="33"/>
      <c r="O25" s="136" t="s">
        <v>67</v>
      </c>
      <c r="P25" s="240"/>
      <c r="Q25" s="33"/>
      <c r="R25" s="136" t="s">
        <v>67</v>
      </c>
      <c r="S25" s="74"/>
      <c r="T25" s="240" t="s">
        <v>68</v>
      </c>
      <c r="U25" s="240" t="s">
        <v>66</v>
      </c>
      <c r="V25" s="240" t="s">
        <v>66</v>
      </c>
      <c r="W25" s="34"/>
    </row>
    <row r="26" ht="14.5" spans="1:23">
      <c r="A26" s="117">
        <v>22</v>
      </c>
      <c r="B26" s="117" t="s">
        <v>64</v>
      </c>
      <c r="C26" s="117" t="s">
        <v>984</v>
      </c>
      <c r="D26" s="37" t="s">
        <v>748</v>
      </c>
      <c r="E26" s="117">
        <v>6000052972</v>
      </c>
      <c r="F26" s="117">
        <v>5</v>
      </c>
      <c r="G26" s="117">
        <v>5</v>
      </c>
      <c r="H26" s="117">
        <v>0</v>
      </c>
      <c r="I26" s="71">
        <v>46158</v>
      </c>
      <c r="J26" s="117" t="s">
        <v>958</v>
      </c>
      <c r="K26" s="117" t="s">
        <v>1017</v>
      </c>
      <c r="L26" s="33" t="s">
        <v>66</v>
      </c>
      <c r="M26" s="33" t="s">
        <v>66</v>
      </c>
      <c r="N26" s="33"/>
      <c r="O26" s="136" t="s">
        <v>67</v>
      </c>
      <c r="P26" s="240"/>
      <c r="Q26" s="33"/>
      <c r="R26" s="136" t="s">
        <v>67</v>
      </c>
      <c r="S26" s="588"/>
      <c r="T26" s="240" t="s">
        <v>68</v>
      </c>
      <c r="U26" s="240" t="s">
        <v>66</v>
      </c>
      <c r="V26" s="240" t="s">
        <v>66</v>
      </c>
      <c r="W26" s="34"/>
    </row>
    <row r="27" ht="14.5" spans="1:23">
      <c r="A27" s="117">
        <v>23</v>
      </c>
      <c r="B27" s="24" t="s">
        <v>64</v>
      </c>
      <c r="C27" s="117" t="s">
        <v>984</v>
      </c>
      <c r="D27" s="37" t="s">
        <v>985</v>
      </c>
      <c r="E27" s="240">
        <v>6000054465</v>
      </c>
      <c r="F27" s="240">
        <v>1</v>
      </c>
      <c r="G27" s="240">
        <v>0</v>
      </c>
      <c r="H27" s="240">
        <v>1</v>
      </c>
      <c r="I27" s="27">
        <v>46162</v>
      </c>
      <c r="J27" s="117" t="s">
        <v>957</v>
      </c>
      <c r="K27" s="117">
        <v>516309050526001</v>
      </c>
      <c r="L27" s="376" t="s">
        <v>1009</v>
      </c>
      <c r="M27" s="74" t="s">
        <v>1018</v>
      </c>
      <c r="N27" s="254" t="s">
        <v>1019</v>
      </c>
      <c r="O27" s="136" t="s">
        <v>67</v>
      </c>
      <c r="P27" s="375">
        <f t="shared" ref="P27:P29" si="0">I27+1</f>
        <v>46163</v>
      </c>
      <c r="Q27" s="74" t="s">
        <v>1020</v>
      </c>
      <c r="R27" s="136" t="s">
        <v>67</v>
      </c>
      <c r="S27" s="71">
        <v>46163</v>
      </c>
      <c r="T27" s="240" t="s">
        <v>68</v>
      </c>
      <c r="U27" s="240" t="s">
        <v>967</v>
      </c>
      <c r="V27" s="37" t="s">
        <v>953</v>
      </c>
      <c r="W27" s="34"/>
    </row>
    <row r="28" ht="14.5" spans="1:23">
      <c r="A28" s="117">
        <v>24</v>
      </c>
      <c r="B28" s="24" t="s">
        <v>64</v>
      </c>
      <c r="C28" s="117" t="s">
        <v>984</v>
      </c>
      <c r="D28" s="37" t="s">
        <v>985</v>
      </c>
      <c r="E28" s="240">
        <v>6000054465</v>
      </c>
      <c r="F28" s="240">
        <v>1</v>
      </c>
      <c r="G28" s="240">
        <v>0</v>
      </c>
      <c r="H28" s="240">
        <v>1</v>
      </c>
      <c r="I28" s="27">
        <v>46162</v>
      </c>
      <c r="J28" s="117" t="s">
        <v>957</v>
      </c>
      <c r="K28" s="117">
        <v>516309050526002</v>
      </c>
      <c r="L28" s="376" t="s">
        <v>1009</v>
      </c>
      <c r="M28" s="74" t="s">
        <v>1018</v>
      </c>
      <c r="N28" s="254" t="s">
        <v>1019</v>
      </c>
      <c r="O28" s="136" t="s">
        <v>67</v>
      </c>
      <c r="P28" s="375">
        <f t="shared" si="0"/>
        <v>46163</v>
      </c>
      <c r="Q28" s="74" t="s">
        <v>1020</v>
      </c>
      <c r="R28" s="136" t="s">
        <v>67</v>
      </c>
      <c r="S28" s="71">
        <v>46163</v>
      </c>
      <c r="T28" s="240" t="s">
        <v>68</v>
      </c>
      <c r="U28" s="240" t="s">
        <v>967</v>
      </c>
      <c r="V28" s="37" t="s">
        <v>953</v>
      </c>
      <c r="W28" s="34"/>
    </row>
    <row r="29" ht="14.5" spans="1:23">
      <c r="A29" s="117">
        <v>25</v>
      </c>
      <c r="B29" s="24" t="s">
        <v>64</v>
      </c>
      <c r="C29" s="117" t="s">
        <v>984</v>
      </c>
      <c r="D29" s="37" t="s">
        <v>985</v>
      </c>
      <c r="E29" s="240">
        <v>6000054465</v>
      </c>
      <c r="F29" s="240">
        <v>1</v>
      </c>
      <c r="G29" s="240">
        <v>0</v>
      </c>
      <c r="H29" s="240">
        <v>1</v>
      </c>
      <c r="I29" s="27">
        <v>46162</v>
      </c>
      <c r="J29" s="117" t="s">
        <v>957</v>
      </c>
      <c r="K29" s="117">
        <v>516309050526003</v>
      </c>
      <c r="L29" s="376" t="s">
        <v>1009</v>
      </c>
      <c r="M29" s="74" t="s">
        <v>1018</v>
      </c>
      <c r="N29" s="254" t="s">
        <v>1019</v>
      </c>
      <c r="O29" s="136" t="s">
        <v>67</v>
      </c>
      <c r="P29" s="375">
        <f t="shared" si="0"/>
        <v>46163</v>
      </c>
      <c r="Q29" s="74" t="s">
        <v>1020</v>
      </c>
      <c r="R29" s="136" t="s">
        <v>67</v>
      </c>
      <c r="S29" s="71">
        <v>46163</v>
      </c>
      <c r="T29" s="240" t="s">
        <v>68</v>
      </c>
      <c r="U29" s="240" t="s">
        <v>967</v>
      </c>
      <c r="V29" s="37" t="s">
        <v>953</v>
      </c>
      <c r="W29" s="34"/>
    </row>
    <row r="30" ht="14.5" spans="1:23">
      <c r="A30" s="117">
        <v>26</v>
      </c>
      <c r="B30" s="24" t="s">
        <v>64</v>
      </c>
      <c r="C30" s="117" t="s">
        <v>984</v>
      </c>
      <c r="D30" s="37" t="s">
        <v>985</v>
      </c>
      <c r="E30" s="240">
        <v>6000054465</v>
      </c>
      <c r="F30" s="117">
        <v>9</v>
      </c>
      <c r="G30" s="117">
        <v>9</v>
      </c>
      <c r="H30" s="117">
        <v>0</v>
      </c>
      <c r="I30" s="27">
        <v>46162</v>
      </c>
      <c r="J30" s="117" t="s">
        <v>957</v>
      </c>
      <c r="K30" s="117" t="s">
        <v>1021</v>
      </c>
      <c r="L30" s="33" t="s">
        <v>66</v>
      </c>
      <c r="M30" s="33" t="s">
        <v>66</v>
      </c>
      <c r="N30" s="33"/>
      <c r="O30" s="136" t="s">
        <v>67</v>
      </c>
      <c r="P30" s="240"/>
      <c r="Q30" s="33"/>
      <c r="R30" s="136" t="s">
        <v>67</v>
      </c>
      <c r="S30" s="587"/>
      <c r="T30" s="240" t="s">
        <v>68</v>
      </c>
      <c r="U30" s="240" t="s">
        <v>66</v>
      </c>
      <c r="V30" s="240" t="s">
        <v>66</v>
      </c>
      <c r="W30" s="34"/>
    </row>
    <row r="31" ht="14.5" spans="1:23">
      <c r="A31" s="117">
        <v>27</v>
      </c>
      <c r="B31" s="24" t="s">
        <v>64</v>
      </c>
      <c r="C31" s="117" t="s">
        <v>984</v>
      </c>
      <c r="D31" s="37" t="s">
        <v>985</v>
      </c>
      <c r="E31" s="240">
        <v>6000054465</v>
      </c>
      <c r="F31" s="240">
        <v>1</v>
      </c>
      <c r="G31" s="240">
        <v>0</v>
      </c>
      <c r="H31" s="240">
        <v>1</v>
      </c>
      <c r="I31" s="27">
        <v>46162</v>
      </c>
      <c r="J31" s="117" t="s">
        <v>957</v>
      </c>
      <c r="K31" s="117">
        <v>516309050526013</v>
      </c>
      <c r="L31" s="376" t="s">
        <v>1022</v>
      </c>
      <c r="M31" s="254" t="s">
        <v>1023</v>
      </c>
      <c r="N31" s="33" t="s">
        <v>1024</v>
      </c>
      <c r="O31" s="136" t="s">
        <v>67</v>
      </c>
      <c r="P31" s="375">
        <f>I31+1</f>
        <v>46163</v>
      </c>
      <c r="Q31" s="33" t="s">
        <v>346</v>
      </c>
      <c r="R31" s="136" t="s">
        <v>67</v>
      </c>
      <c r="S31" s="71">
        <v>46163</v>
      </c>
      <c r="T31" s="240" t="s">
        <v>68</v>
      </c>
      <c r="U31" s="240" t="s">
        <v>78</v>
      </c>
      <c r="V31" s="240" t="s">
        <v>13</v>
      </c>
      <c r="W31" s="34"/>
    </row>
    <row r="32" ht="14.5" spans="1:23">
      <c r="A32" s="117">
        <v>28</v>
      </c>
      <c r="B32" s="24" t="s">
        <v>64</v>
      </c>
      <c r="C32" s="117" t="s">
        <v>984</v>
      </c>
      <c r="D32" s="37" t="s">
        <v>985</v>
      </c>
      <c r="E32" s="117">
        <v>6000054463</v>
      </c>
      <c r="F32" s="240">
        <v>10</v>
      </c>
      <c r="G32" s="240">
        <v>10</v>
      </c>
      <c r="H32" s="240">
        <v>0</v>
      </c>
      <c r="I32" s="27">
        <v>46162</v>
      </c>
      <c r="J32" s="37" t="s">
        <v>963</v>
      </c>
      <c r="K32" s="216" t="s">
        <v>1025</v>
      </c>
      <c r="L32" s="33" t="s">
        <v>66</v>
      </c>
      <c r="M32" s="33" t="s">
        <v>66</v>
      </c>
      <c r="N32" s="33"/>
      <c r="O32" s="136" t="s">
        <v>67</v>
      </c>
      <c r="P32" s="240"/>
      <c r="Q32" s="33"/>
      <c r="R32" s="136" t="s">
        <v>67</v>
      </c>
      <c r="S32" s="587"/>
      <c r="T32" s="240" t="s">
        <v>68</v>
      </c>
      <c r="U32" s="240" t="s">
        <v>66</v>
      </c>
      <c r="V32" s="240" t="s">
        <v>66</v>
      </c>
      <c r="W32" s="34"/>
    </row>
    <row r="33" ht="14.5" spans="1:23">
      <c r="A33" s="117">
        <v>29</v>
      </c>
      <c r="B33" s="24" t="s">
        <v>64</v>
      </c>
      <c r="C33" s="117" t="s">
        <v>984</v>
      </c>
      <c r="D33" s="37" t="s">
        <v>985</v>
      </c>
      <c r="E33" s="117">
        <v>6000064637</v>
      </c>
      <c r="F33" s="240">
        <v>1</v>
      </c>
      <c r="G33" s="240">
        <v>0</v>
      </c>
      <c r="H33" s="240">
        <v>1</v>
      </c>
      <c r="I33" s="27">
        <v>46162</v>
      </c>
      <c r="J33" s="117" t="s">
        <v>954</v>
      </c>
      <c r="K33" s="117">
        <v>516313050526011</v>
      </c>
      <c r="L33" s="376" t="s">
        <v>1009</v>
      </c>
      <c r="M33" s="74" t="s">
        <v>1018</v>
      </c>
      <c r="N33" s="254" t="s">
        <v>1019</v>
      </c>
      <c r="O33" s="136" t="s">
        <v>67</v>
      </c>
      <c r="P33" s="375">
        <f t="shared" ref="P33:P35" si="1">I33+1</f>
        <v>46163</v>
      </c>
      <c r="Q33" s="74" t="s">
        <v>1020</v>
      </c>
      <c r="R33" s="136" t="s">
        <v>67</v>
      </c>
      <c r="S33" s="71">
        <v>46163</v>
      </c>
      <c r="T33" s="240" t="s">
        <v>68</v>
      </c>
      <c r="U33" s="240" t="s">
        <v>967</v>
      </c>
      <c r="V33" s="37" t="s">
        <v>953</v>
      </c>
      <c r="W33" s="34"/>
    </row>
    <row r="34" ht="14.5" spans="1:23">
      <c r="A34" s="117">
        <v>30</v>
      </c>
      <c r="B34" s="24" t="s">
        <v>64</v>
      </c>
      <c r="C34" s="117" t="s">
        <v>984</v>
      </c>
      <c r="D34" s="37" t="s">
        <v>985</v>
      </c>
      <c r="E34" s="117">
        <v>6000064637</v>
      </c>
      <c r="F34" s="216">
        <v>1</v>
      </c>
      <c r="G34" s="216">
        <v>0</v>
      </c>
      <c r="H34" s="216">
        <v>1</v>
      </c>
      <c r="I34" s="41">
        <v>46162</v>
      </c>
      <c r="J34" s="216" t="s">
        <v>954</v>
      </c>
      <c r="K34" s="216">
        <v>516313050526012</v>
      </c>
      <c r="L34" s="586" t="s">
        <v>1009</v>
      </c>
      <c r="M34" s="45" t="s">
        <v>1018</v>
      </c>
      <c r="N34" s="254" t="s">
        <v>1019</v>
      </c>
      <c r="O34" s="28" t="s">
        <v>67</v>
      </c>
      <c r="P34" s="375">
        <f t="shared" si="1"/>
        <v>46163</v>
      </c>
      <c r="Q34" s="45" t="s">
        <v>1020</v>
      </c>
      <c r="R34" s="28" t="s">
        <v>67</v>
      </c>
      <c r="S34" s="78">
        <v>46163</v>
      </c>
      <c r="T34" s="216" t="s">
        <v>68</v>
      </c>
      <c r="U34" s="240" t="s">
        <v>967</v>
      </c>
      <c r="V34" s="37" t="s">
        <v>953</v>
      </c>
      <c r="W34" s="34"/>
    </row>
    <row r="35" ht="14.5" spans="1:23">
      <c r="A35" s="117">
        <v>31</v>
      </c>
      <c r="B35" s="24" t="s">
        <v>64</v>
      </c>
      <c r="C35" s="117" t="s">
        <v>84</v>
      </c>
      <c r="D35" s="37" t="s">
        <v>985</v>
      </c>
      <c r="E35" s="117">
        <v>6000064637</v>
      </c>
      <c r="F35" s="589">
        <v>1</v>
      </c>
      <c r="G35" s="589">
        <v>0</v>
      </c>
      <c r="H35" s="589">
        <v>1</v>
      </c>
      <c r="I35" s="590">
        <v>46162</v>
      </c>
      <c r="J35" s="589" t="s">
        <v>954</v>
      </c>
      <c r="K35" s="589">
        <v>516313050526013</v>
      </c>
      <c r="M35" s="585" t="s">
        <v>1018</v>
      </c>
      <c r="N35" s="57" t="s">
        <v>1019</v>
      </c>
      <c r="O35" s="561" t="s">
        <v>67</v>
      </c>
      <c r="P35" s="375">
        <f t="shared" si="1"/>
        <v>46163</v>
      </c>
      <c r="Q35" s="585" t="s">
        <v>1020</v>
      </c>
      <c r="R35" s="561" t="s">
        <v>67</v>
      </c>
      <c r="S35" s="426">
        <v>46163</v>
      </c>
      <c r="T35" s="589" t="s">
        <v>68</v>
      </c>
      <c r="U35" s="240" t="s">
        <v>967</v>
      </c>
      <c r="V35" s="37" t="s">
        <v>953</v>
      </c>
      <c r="W35" s="34"/>
    </row>
    <row r="36" ht="14.5" spans="1:23">
      <c r="A36" s="117">
        <v>32</v>
      </c>
      <c r="B36" s="24" t="s">
        <v>64</v>
      </c>
      <c r="C36" s="117" t="s">
        <v>984</v>
      </c>
      <c r="D36" s="37" t="s">
        <v>985</v>
      </c>
      <c r="E36" s="117">
        <v>6000064637</v>
      </c>
      <c r="F36" s="216">
        <v>4</v>
      </c>
      <c r="G36" s="216">
        <v>4</v>
      </c>
      <c r="H36" s="216">
        <v>0</v>
      </c>
      <c r="I36" s="41">
        <v>46162</v>
      </c>
      <c r="J36" s="216" t="s">
        <v>954</v>
      </c>
      <c r="K36" s="216" t="s">
        <v>1026</v>
      </c>
      <c r="L36" s="45" t="s">
        <v>66</v>
      </c>
      <c r="M36" s="45" t="s">
        <v>66</v>
      </c>
      <c r="N36" s="45"/>
      <c r="O36" s="28" t="s">
        <v>67</v>
      </c>
      <c r="P36" s="240"/>
      <c r="Q36" s="45"/>
      <c r="R36" s="28" t="s">
        <v>67</v>
      </c>
      <c r="S36" s="516"/>
      <c r="T36" s="216" t="s">
        <v>68</v>
      </c>
      <c r="U36" s="240" t="s">
        <v>66</v>
      </c>
      <c r="V36" s="240" t="s">
        <v>66</v>
      </c>
      <c r="W36" s="34"/>
    </row>
    <row r="37" ht="14.5" spans="1:23">
      <c r="A37" s="117">
        <v>33</v>
      </c>
      <c r="B37" s="24" t="s">
        <v>64</v>
      </c>
      <c r="C37" s="117" t="s">
        <v>984</v>
      </c>
      <c r="D37" s="37" t="s">
        <v>985</v>
      </c>
      <c r="E37" s="240">
        <v>6000064634</v>
      </c>
      <c r="F37" s="589">
        <v>2</v>
      </c>
      <c r="G37" s="589">
        <v>2</v>
      </c>
      <c r="H37" s="589">
        <v>0</v>
      </c>
      <c r="I37" s="590">
        <v>46171</v>
      </c>
      <c r="J37" s="589" t="s">
        <v>952</v>
      </c>
      <c r="K37" s="589" t="s">
        <v>1027</v>
      </c>
      <c r="L37" s="585" t="s">
        <v>66</v>
      </c>
      <c r="M37" s="585" t="s">
        <v>66</v>
      </c>
      <c r="N37" s="585"/>
      <c r="O37" s="561" t="s">
        <v>67</v>
      </c>
      <c r="P37" s="240"/>
      <c r="Q37" s="585"/>
      <c r="R37" s="561" t="s">
        <v>67</v>
      </c>
      <c r="S37" s="591"/>
      <c r="T37" s="589" t="s">
        <v>68</v>
      </c>
      <c r="U37" s="240" t="s">
        <v>66</v>
      </c>
      <c r="V37" s="240" t="s">
        <v>66</v>
      </c>
      <c r="W37" s="34"/>
    </row>
    <row r="38" ht="14.5" spans="1:23">
      <c r="A38" s="117">
        <v>34</v>
      </c>
      <c r="B38" s="24" t="s">
        <v>64</v>
      </c>
      <c r="C38" s="117" t="s">
        <v>984</v>
      </c>
      <c r="D38" s="37" t="s">
        <v>985</v>
      </c>
      <c r="E38" s="240">
        <v>6000064634</v>
      </c>
      <c r="F38" s="216">
        <v>1</v>
      </c>
      <c r="G38" s="216">
        <v>0</v>
      </c>
      <c r="H38" s="216">
        <v>1</v>
      </c>
      <c r="I38" s="41">
        <v>46171</v>
      </c>
      <c r="J38" s="216" t="s">
        <v>952</v>
      </c>
      <c r="K38" s="216">
        <v>516309050526016</v>
      </c>
      <c r="L38" s="586" t="s">
        <v>1028</v>
      </c>
      <c r="M38" s="45" t="s">
        <v>993</v>
      </c>
      <c r="N38" s="45" t="s">
        <v>989</v>
      </c>
      <c r="O38" s="28" t="s">
        <v>67</v>
      </c>
      <c r="P38" s="375">
        <f>I38+1</f>
        <v>46172</v>
      </c>
      <c r="Q38" s="45" t="s">
        <v>994</v>
      </c>
      <c r="R38" s="28" t="s">
        <v>67</v>
      </c>
      <c r="S38" s="78">
        <v>46172</v>
      </c>
      <c r="T38" s="216" t="s">
        <v>68</v>
      </c>
      <c r="U38" s="216" t="s">
        <v>511</v>
      </c>
      <c r="V38" s="240" t="s">
        <v>13</v>
      </c>
      <c r="W38" s="34"/>
    </row>
    <row r="39" ht="14.5" spans="1:23">
      <c r="A39" s="117">
        <v>35</v>
      </c>
      <c r="B39" s="24" t="s">
        <v>64</v>
      </c>
      <c r="C39" s="117" t="s">
        <v>984</v>
      </c>
      <c r="D39" s="37" t="s">
        <v>985</v>
      </c>
      <c r="E39" s="240">
        <v>6000064634</v>
      </c>
      <c r="F39" s="589">
        <v>2</v>
      </c>
      <c r="G39" s="589">
        <v>2</v>
      </c>
      <c r="H39" s="589">
        <v>0</v>
      </c>
      <c r="I39" s="590">
        <v>46171</v>
      </c>
      <c r="J39" s="589" t="s">
        <v>952</v>
      </c>
      <c r="K39" s="589" t="s">
        <v>1029</v>
      </c>
      <c r="L39" s="585" t="s">
        <v>66</v>
      </c>
      <c r="M39" s="585" t="s">
        <v>66</v>
      </c>
      <c r="N39" s="585"/>
      <c r="O39" s="561" t="s">
        <v>67</v>
      </c>
      <c r="P39" s="240"/>
      <c r="Q39" s="585"/>
      <c r="R39" s="561" t="s">
        <v>67</v>
      </c>
      <c r="S39" s="591"/>
      <c r="T39" s="589" t="s">
        <v>68</v>
      </c>
      <c r="U39" s="240" t="s">
        <v>66</v>
      </c>
      <c r="V39" s="240" t="s">
        <v>66</v>
      </c>
      <c r="W39" s="34"/>
    </row>
    <row r="40" ht="14.5" spans="1:23">
      <c r="A40" s="117">
        <v>36</v>
      </c>
      <c r="B40" s="24" t="s">
        <v>64</v>
      </c>
      <c r="C40" s="117" t="s">
        <v>984</v>
      </c>
      <c r="D40" s="37" t="s">
        <v>985</v>
      </c>
      <c r="E40" s="240">
        <v>6000064634</v>
      </c>
      <c r="F40" s="216">
        <v>8</v>
      </c>
      <c r="G40" s="216">
        <v>8</v>
      </c>
      <c r="H40" s="216">
        <v>0</v>
      </c>
      <c r="I40" s="27">
        <v>46172</v>
      </c>
      <c r="J40" s="117" t="s">
        <v>952</v>
      </c>
      <c r="K40" s="216" t="s">
        <v>1030</v>
      </c>
      <c r="L40" s="33" t="s">
        <v>66</v>
      </c>
      <c r="M40" s="33" t="s">
        <v>66</v>
      </c>
      <c r="N40" s="33"/>
      <c r="O40" s="136" t="s">
        <v>67</v>
      </c>
      <c r="P40" s="240"/>
      <c r="Q40" s="33"/>
      <c r="R40" s="136" t="s">
        <v>67</v>
      </c>
      <c r="S40" s="591"/>
      <c r="T40" s="240" t="s">
        <v>68</v>
      </c>
      <c r="U40" s="240" t="s">
        <v>66</v>
      </c>
      <c r="V40" s="240" t="s">
        <v>66</v>
      </c>
      <c r="W40" s="34"/>
    </row>
    <row r="41" ht="14.5" spans="1:23">
      <c r="A41" s="117">
        <v>37</v>
      </c>
      <c r="B41" s="24" t="s">
        <v>64</v>
      </c>
      <c r="C41" s="117" t="s">
        <v>984</v>
      </c>
      <c r="D41" s="37" t="s">
        <v>985</v>
      </c>
      <c r="E41" s="117">
        <v>6000064637</v>
      </c>
      <c r="F41" s="216">
        <v>10</v>
      </c>
      <c r="G41" s="216">
        <v>10</v>
      </c>
      <c r="H41" s="216">
        <v>0</v>
      </c>
      <c r="I41" s="41">
        <v>46172</v>
      </c>
      <c r="J41" s="117" t="s">
        <v>954</v>
      </c>
      <c r="K41" s="216" t="s">
        <v>1031</v>
      </c>
      <c r="L41" s="33" t="s">
        <v>66</v>
      </c>
      <c r="M41" s="33" t="s">
        <v>66</v>
      </c>
      <c r="N41" s="33"/>
      <c r="O41" s="136" t="s">
        <v>67</v>
      </c>
      <c r="P41" s="240"/>
      <c r="Q41" s="33"/>
      <c r="R41" s="136" t="s">
        <v>67</v>
      </c>
      <c r="S41" s="587"/>
      <c r="T41" s="240" t="s">
        <v>68</v>
      </c>
      <c r="U41" s="240" t="s">
        <v>66</v>
      </c>
      <c r="V41" s="240" t="s">
        <v>66</v>
      </c>
      <c r="W41" s="34"/>
    </row>
    <row r="42" ht="14.5" spans="1:23">
      <c r="A42" s="117">
        <v>38</v>
      </c>
      <c r="B42" s="24" t="s">
        <v>64</v>
      </c>
      <c r="C42" s="117" t="s">
        <v>984</v>
      </c>
      <c r="D42" s="37" t="s">
        <v>985</v>
      </c>
      <c r="E42" s="240">
        <v>6000064634</v>
      </c>
      <c r="F42" s="117">
        <v>5</v>
      </c>
      <c r="G42" s="117">
        <v>5</v>
      </c>
      <c r="H42" s="117">
        <v>0</v>
      </c>
      <c r="I42" s="27">
        <v>46179</v>
      </c>
      <c r="J42" s="117" t="s">
        <v>952</v>
      </c>
      <c r="K42" s="117" t="s">
        <v>1032</v>
      </c>
      <c r="L42" s="33" t="s">
        <v>66</v>
      </c>
      <c r="M42" s="33" t="s">
        <v>66</v>
      </c>
      <c r="N42" s="33"/>
      <c r="O42" s="136" t="s">
        <v>67</v>
      </c>
      <c r="P42" s="240"/>
      <c r="Q42" s="33"/>
      <c r="R42" s="136" t="s">
        <v>67</v>
      </c>
      <c r="S42" s="583"/>
      <c r="T42" s="240" t="s">
        <v>68</v>
      </c>
      <c r="U42" s="240" t="s">
        <v>66</v>
      </c>
      <c r="V42" s="240" t="s">
        <v>66</v>
      </c>
      <c r="W42" s="34"/>
    </row>
    <row r="43" ht="25" spans="1:23">
      <c r="A43" s="117">
        <v>39</v>
      </c>
      <c r="B43" s="24" t="s">
        <v>64</v>
      </c>
      <c r="C43" s="117" t="s">
        <v>139</v>
      </c>
      <c r="D43" s="37" t="s">
        <v>985</v>
      </c>
      <c r="E43" s="240">
        <v>6000064634</v>
      </c>
      <c r="F43" s="240">
        <v>1</v>
      </c>
      <c r="G43" s="240">
        <v>0</v>
      </c>
      <c r="H43" s="240">
        <v>1</v>
      </c>
      <c r="I43" s="27">
        <v>46179</v>
      </c>
      <c r="J43" s="117" t="s">
        <v>952</v>
      </c>
      <c r="K43" s="117">
        <v>516309050626032</v>
      </c>
      <c r="L43" s="584" t="s">
        <v>1033</v>
      </c>
      <c r="M43" s="254" t="s">
        <v>1034</v>
      </c>
      <c r="N43" s="74" t="s">
        <v>1035</v>
      </c>
      <c r="O43" s="136" t="s">
        <v>67</v>
      </c>
      <c r="P43" s="375">
        <f>I43+1</f>
        <v>46180</v>
      </c>
      <c r="Q43" s="33" t="s">
        <v>1008</v>
      </c>
      <c r="R43" s="136" t="s">
        <v>67</v>
      </c>
      <c r="S43" s="71">
        <v>46180</v>
      </c>
      <c r="T43" s="240" t="s">
        <v>68</v>
      </c>
      <c r="U43" s="24" t="s">
        <v>78</v>
      </c>
      <c r="V43" s="240" t="s">
        <v>13</v>
      </c>
      <c r="W43" s="34"/>
    </row>
    <row r="44" ht="14.5" spans="1:23">
      <c r="A44" s="117">
        <v>40</v>
      </c>
      <c r="B44" s="24" t="s">
        <v>64</v>
      </c>
      <c r="C44" s="117" t="s">
        <v>139</v>
      </c>
      <c r="D44" s="37" t="s">
        <v>985</v>
      </c>
      <c r="E44" s="240">
        <v>6000064634</v>
      </c>
      <c r="F44" s="117">
        <v>2</v>
      </c>
      <c r="G44" s="117">
        <v>2</v>
      </c>
      <c r="H44" s="117">
        <v>0</v>
      </c>
      <c r="I44" s="27">
        <v>46179</v>
      </c>
      <c r="J44" s="117" t="s">
        <v>952</v>
      </c>
      <c r="K44" s="117" t="s">
        <v>1036</v>
      </c>
      <c r="L44" s="33" t="s">
        <v>66</v>
      </c>
      <c r="M44" s="33" t="s">
        <v>66</v>
      </c>
      <c r="N44" s="33"/>
      <c r="O44" s="136" t="s">
        <v>67</v>
      </c>
      <c r="P44" s="240"/>
      <c r="Q44" s="33"/>
      <c r="R44" s="136" t="s">
        <v>67</v>
      </c>
      <c r="S44" s="587"/>
      <c r="T44" s="240" t="s">
        <v>68</v>
      </c>
      <c r="U44" s="240" t="s">
        <v>66</v>
      </c>
      <c r="V44" s="240" t="s">
        <v>66</v>
      </c>
      <c r="W44" s="34"/>
    </row>
    <row r="45" ht="14.5" spans="1:23">
      <c r="A45" s="117">
        <v>41</v>
      </c>
      <c r="B45" s="24" t="s">
        <v>64</v>
      </c>
      <c r="C45" s="117" t="s">
        <v>984</v>
      </c>
      <c r="D45" s="37" t="s">
        <v>985</v>
      </c>
      <c r="E45" s="240">
        <v>6000064634</v>
      </c>
      <c r="F45" s="216">
        <v>5</v>
      </c>
      <c r="G45" s="216">
        <v>5</v>
      </c>
      <c r="H45" s="216">
        <v>0</v>
      </c>
      <c r="I45" s="27">
        <v>46180</v>
      </c>
      <c r="J45" s="117" t="s">
        <v>952</v>
      </c>
      <c r="K45" s="216" t="s">
        <v>1037</v>
      </c>
      <c r="L45" s="33" t="s">
        <v>66</v>
      </c>
      <c r="M45" s="33" t="s">
        <v>66</v>
      </c>
      <c r="N45" s="33"/>
      <c r="O45" s="136" t="s">
        <v>67</v>
      </c>
      <c r="P45" s="240"/>
      <c r="Q45" s="33"/>
      <c r="R45" s="136" t="s">
        <v>67</v>
      </c>
      <c r="S45" s="587"/>
      <c r="T45" s="240" t="s">
        <v>68</v>
      </c>
      <c r="U45" s="240" t="s">
        <v>66</v>
      </c>
      <c r="V45" s="240" t="s">
        <v>66</v>
      </c>
      <c r="W45" s="34"/>
    </row>
    <row r="46" ht="14.5" spans="1:23">
      <c r="A46" s="117">
        <v>42</v>
      </c>
      <c r="B46" s="24" t="s">
        <v>64</v>
      </c>
      <c r="C46" s="117" t="s">
        <v>984</v>
      </c>
      <c r="D46" s="37" t="s">
        <v>985</v>
      </c>
      <c r="E46" s="117">
        <v>6000064637</v>
      </c>
      <c r="F46" s="216">
        <v>7</v>
      </c>
      <c r="G46" s="216">
        <v>7</v>
      </c>
      <c r="H46" s="240">
        <v>0</v>
      </c>
      <c r="I46" s="41">
        <v>46181</v>
      </c>
      <c r="J46" s="240" t="s">
        <v>954</v>
      </c>
      <c r="K46" s="216" t="s">
        <v>1038</v>
      </c>
      <c r="L46" s="33" t="s">
        <v>66</v>
      </c>
      <c r="M46" s="33" t="s">
        <v>66</v>
      </c>
      <c r="N46" s="33"/>
      <c r="O46" s="136" t="s">
        <v>67</v>
      </c>
      <c r="P46" s="240"/>
      <c r="Q46" s="33"/>
      <c r="R46" s="136" t="s">
        <v>67</v>
      </c>
      <c r="S46" s="587"/>
      <c r="T46" s="240" t="s">
        <v>68</v>
      </c>
      <c r="U46" s="240" t="s">
        <v>66</v>
      </c>
      <c r="V46" s="240" t="s">
        <v>66</v>
      </c>
      <c r="W46" s="34"/>
    </row>
    <row r="47" ht="14.5" spans="1:23">
      <c r="A47" s="117">
        <v>43</v>
      </c>
      <c r="B47" s="24" t="s">
        <v>64</v>
      </c>
      <c r="C47" s="117" t="s">
        <v>984</v>
      </c>
      <c r="D47" s="37" t="s">
        <v>985</v>
      </c>
      <c r="E47" s="117">
        <v>6000064637</v>
      </c>
      <c r="F47" s="216">
        <v>1</v>
      </c>
      <c r="G47" s="216">
        <v>1</v>
      </c>
      <c r="H47" s="216">
        <v>0</v>
      </c>
      <c r="I47" s="41">
        <v>46181</v>
      </c>
      <c r="J47" s="117" t="s">
        <v>954</v>
      </c>
      <c r="K47" s="216">
        <v>516313050626035</v>
      </c>
      <c r="L47" s="33" t="s">
        <v>66</v>
      </c>
      <c r="M47" s="33" t="s">
        <v>66</v>
      </c>
      <c r="N47" s="33"/>
      <c r="O47" s="136" t="s">
        <v>67</v>
      </c>
      <c r="P47" s="240"/>
      <c r="Q47" s="33"/>
      <c r="R47" s="136" t="s">
        <v>67</v>
      </c>
      <c r="S47" s="587"/>
      <c r="T47" s="240" t="s">
        <v>68</v>
      </c>
      <c r="U47" s="240" t="s">
        <v>66</v>
      </c>
      <c r="V47" s="240" t="s">
        <v>66</v>
      </c>
      <c r="W47" s="34"/>
    </row>
    <row r="48" ht="14.5" spans="1:23">
      <c r="A48" s="117">
        <v>44</v>
      </c>
      <c r="B48" s="24" t="s">
        <v>64</v>
      </c>
      <c r="C48" s="117" t="s">
        <v>984</v>
      </c>
      <c r="D48" s="37" t="s">
        <v>985</v>
      </c>
      <c r="E48" s="240">
        <v>6000064634</v>
      </c>
      <c r="F48" s="216">
        <v>2</v>
      </c>
      <c r="G48" s="216">
        <v>2</v>
      </c>
      <c r="H48" s="216">
        <v>0</v>
      </c>
      <c r="I48" s="27">
        <v>46186</v>
      </c>
      <c r="J48" s="117" t="s">
        <v>952</v>
      </c>
      <c r="K48" s="216" t="s">
        <v>1039</v>
      </c>
      <c r="L48" s="33" t="s">
        <v>66</v>
      </c>
      <c r="M48" s="33" t="s">
        <v>66</v>
      </c>
      <c r="N48" s="33"/>
      <c r="O48" s="136" t="s">
        <v>67</v>
      </c>
      <c r="P48" s="240"/>
      <c r="Q48" s="33"/>
      <c r="R48" s="136" t="s">
        <v>67</v>
      </c>
      <c r="S48" s="587"/>
      <c r="T48" s="240" t="s">
        <v>68</v>
      </c>
      <c r="U48" s="240" t="s">
        <v>66</v>
      </c>
      <c r="V48" s="240" t="s">
        <v>66</v>
      </c>
      <c r="W48" s="34"/>
    </row>
    <row r="49" ht="14.5" spans="1:23">
      <c r="A49" s="117">
        <v>45</v>
      </c>
      <c r="B49" s="24" t="s">
        <v>64</v>
      </c>
      <c r="C49" s="117" t="s">
        <v>984</v>
      </c>
      <c r="D49" s="37" t="s">
        <v>985</v>
      </c>
      <c r="E49" s="240">
        <v>6000064634</v>
      </c>
      <c r="F49" s="240">
        <v>1</v>
      </c>
      <c r="G49" s="240">
        <v>0</v>
      </c>
      <c r="H49" s="240">
        <v>1</v>
      </c>
      <c r="I49" s="27">
        <v>46189</v>
      </c>
      <c r="J49" s="117" t="s">
        <v>952</v>
      </c>
      <c r="K49" s="117">
        <v>516309050626042</v>
      </c>
      <c r="L49" s="376" t="s">
        <v>1009</v>
      </c>
      <c r="M49" s="74" t="s">
        <v>1018</v>
      </c>
      <c r="N49" s="254" t="s">
        <v>1019</v>
      </c>
      <c r="O49" s="136" t="s">
        <v>67</v>
      </c>
      <c r="P49" s="375">
        <f t="shared" ref="P49:P50" si="2">I49+1</f>
        <v>46190</v>
      </c>
      <c r="Q49" s="74" t="s">
        <v>1020</v>
      </c>
      <c r="R49" s="136" t="s">
        <v>67</v>
      </c>
      <c r="S49" s="71">
        <v>46190</v>
      </c>
      <c r="T49" s="240" t="s">
        <v>68</v>
      </c>
      <c r="U49" s="240" t="s">
        <v>967</v>
      </c>
      <c r="V49" s="37" t="s">
        <v>953</v>
      </c>
      <c r="W49" s="34"/>
    </row>
    <row r="50" ht="14.5" spans="1:23">
      <c r="A50" s="117">
        <v>46</v>
      </c>
      <c r="B50" s="24" t="s">
        <v>64</v>
      </c>
      <c r="C50" s="117" t="s">
        <v>984</v>
      </c>
      <c r="D50" s="37" t="s">
        <v>985</v>
      </c>
      <c r="E50" s="240">
        <v>6000064634</v>
      </c>
      <c r="F50" s="240">
        <v>1</v>
      </c>
      <c r="G50" s="240">
        <v>0</v>
      </c>
      <c r="H50" s="240">
        <v>1</v>
      </c>
      <c r="I50" s="27">
        <v>46189</v>
      </c>
      <c r="J50" s="117" t="s">
        <v>952</v>
      </c>
      <c r="K50" s="117">
        <v>516309050626043</v>
      </c>
      <c r="L50" s="376" t="s">
        <v>1009</v>
      </c>
      <c r="M50" s="74" t="s">
        <v>1018</v>
      </c>
      <c r="N50" s="254" t="s">
        <v>1019</v>
      </c>
      <c r="O50" s="136" t="s">
        <v>67</v>
      </c>
      <c r="P50" s="375">
        <f t="shared" si="2"/>
        <v>46190</v>
      </c>
      <c r="Q50" s="74" t="s">
        <v>1020</v>
      </c>
      <c r="R50" s="136" t="s">
        <v>67</v>
      </c>
      <c r="S50" s="71">
        <v>46190</v>
      </c>
      <c r="T50" s="240" t="s">
        <v>68</v>
      </c>
      <c r="U50" s="240" t="s">
        <v>967</v>
      </c>
      <c r="V50" s="37" t="s">
        <v>953</v>
      </c>
      <c r="W50" s="34"/>
    </row>
    <row r="51" ht="14.5" spans="1:23">
      <c r="A51" s="117">
        <v>47</v>
      </c>
      <c r="B51" s="24" t="s">
        <v>64</v>
      </c>
      <c r="C51" s="117" t="s">
        <v>984</v>
      </c>
      <c r="D51" s="37" t="s">
        <v>985</v>
      </c>
      <c r="E51" s="240">
        <v>6000064634</v>
      </c>
      <c r="F51" s="117">
        <v>1</v>
      </c>
      <c r="G51" s="117">
        <v>1</v>
      </c>
      <c r="H51" s="240">
        <v>0</v>
      </c>
      <c r="I51" s="27">
        <v>46189</v>
      </c>
      <c r="J51" s="117" t="s">
        <v>952</v>
      </c>
      <c r="K51" s="117">
        <v>516309050626044</v>
      </c>
      <c r="L51" s="33" t="s">
        <v>66</v>
      </c>
      <c r="M51" s="33" t="s">
        <v>66</v>
      </c>
      <c r="N51" s="33"/>
      <c r="O51" s="136" t="s">
        <v>67</v>
      </c>
      <c r="P51" s="240"/>
      <c r="Q51" s="33"/>
      <c r="R51" s="136" t="s">
        <v>67</v>
      </c>
      <c r="S51" s="587"/>
      <c r="T51" s="240" t="s">
        <v>68</v>
      </c>
      <c r="U51" s="240" t="s">
        <v>66</v>
      </c>
      <c r="V51" s="240" t="s">
        <v>66</v>
      </c>
      <c r="W51" s="34"/>
    </row>
    <row r="52" ht="14.5" spans="1:23">
      <c r="A52" s="117">
        <v>48</v>
      </c>
      <c r="B52" s="24" t="s">
        <v>64</v>
      </c>
      <c r="C52" s="117" t="s">
        <v>984</v>
      </c>
      <c r="D52" s="37" t="s">
        <v>985</v>
      </c>
      <c r="E52" s="240">
        <v>6000064634</v>
      </c>
      <c r="F52" s="240">
        <v>1</v>
      </c>
      <c r="G52" s="240">
        <v>0</v>
      </c>
      <c r="H52" s="240">
        <v>1</v>
      </c>
      <c r="I52" s="27">
        <v>46189</v>
      </c>
      <c r="J52" s="117" t="s">
        <v>952</v>
      </c>
      <c r="K52" s="117">
        <v>516309050626045</v>
      </c>
      <c r="L52" s="376" t="s">
        <v>1009</v>
      </c>
      <c r="M52" s="74" t="s">
        <v>1018</v>
      </c>
      <c r="N52" s="254" t="s">
        <v>1019</v>
      </c>
      <c r="O52" s="136" t="s">
        <v>67</v>
      </c>
      <c r="P52" s="375">
        <f t="shared" ref="P52:P56" si="3">I52+1</f>
        <v>46190</v>
      </c>
      <c r="Q52" s="74" t="s">
        <v>1020</v>
      </c>
      <c r="R52" s="136" t="s">
        <v>67</v>
      </c>
      <c r="S52" s="71">
        <v>46190</v>
      </c>
      <c r="T52" s="240" t="s">
        <v>68</v>
      </c>
      <c r="U52" s="240" t="s">
        <v>967</v>
      </c>
      <c r="V52" s="37" t="s">
        <v>953</v>
      </c>
      <c r="W52" s="34"/>
    </row>
    <row r="53" ht="14.5" spans="1:23">
      <c r="A53" s="117">
        <v>49</v>
      </c>
      <c r="B53" s="24" t="s">
        <v>64</v>
      </c>
      <c r="C53" s="117" t="s">
        <v>984</v>
      </c>
      <c r="D53" s="37" t="s">
        <v>985</v>
      </c>
      <c r="E53" s="240">
        <v>6000064634</v>
      </c>
      <c r="F53" s="240">
        <v>1</v>
      </c>
      <c r="G53" s="240">
        <v>0</v>
      </c>
      <c r="H53" s="240">
        <v>1</v>
      </c>
      <c r="I53" s="27">
        <v>46189</v>
      </c>
      <c r="J53" s="117" t="s">
        <v>952</v>
      </c>
      <c r="K53" s="117">
        <v>516309050626046</v>
      </c>
      <c r="L53" s="376" t="s">
        <v>1009</v>
      </c>
      <c r="M53" s="74" t="s">
        <v>1018</v>
      </c>
      <c r="N53" s="254" t="s">
        <v>1019</v>
      </c>
      <c r="O53" s="136" t="s">
        <v>67</v>
      </c>
      <c r="P53" s="375">
        <f t="shared" si="3"/>
        <v>46190</v>
      </c>
      <c r="Q53" s="74" t="s">
        <v>1020</v>
      </c>
      <c r="R53" s="136" t="s">
        <v>67</v>
      </c>
      <c r="S53" s="71">
        <v>46190</v>
      </c>
      <c r="T53" s="240" t="s">
        <v>68</v>
      </c>
      <c r="U53" s="240" t="s">
        <v>967</v>
      </c>
      <c r="V53" s="37" t="s">
        <v>953</v>
      </c>
      <c r="W53" s="34"/>
    </row>
    <row r="54" ht="14.5" spans="1:23">
      <c r="A54" s="117">
        <v>50</v>
      </c>
      <c r="B54" s="24" t="s">
        <v>64</v>
      </c>
      <c r="C54" s="117" t="s">
        <v>984</v>
      </c>
      <c r="D54" s="37" t="s">
        <v>985</v>
      </c>
      <c r="E54" s="240">
        <v>6000064634</v>
      </c>
      <c r="F54" s="240">
        <v>1</v>
      </c>
      <c r="G54" s="240">
        <v>0</v>
      </c>
      <c r="H54" s="240">
        <v>1</v>
      </c>
      <c r="I54" s="27">
        <v>46189</v>
      </c>
      <c r="J54" s="117" t="s">
        <v>952</v>
      </c>
      <c r="K54" s="117">
        <v>516309050626047</v>
      </c>
      <c r="L54" s="376" t="s">
        <v>1009</v>
      </c>
      <c r="M54" s="74" t="s">
        <v>1018</v>
      </c>
      <c r="N54" s="254" t="s">
        <v>1019</v>
      </c>
      <c r="O54" s="136" t="s">
        <v>67</v>
      </c>
      <c r="P54" s="375">
        <f t="shared" si="3"/>
        <v>46190</v>
      </c>
      <c r="Q54" s="74" t="s">
        <v>1020</v>
      </c>
      <c r="R54" s="136" t="s">
        <v>67</v>
      </c>
      <c r="S54" s="71">
        <v>46190</v>
      </c>
      <c r="T54" s="240" t="s">
        <v>68</v>
      </c>
      <c r="U54" s="240" t="s">
        <v>967</v>
      </c>
      <c r="V54" s="37" t="s">
        <v>953</v>
      </c>
      <c r="W54" s="34"/>
    </row>
    <row r="55" ht="14.5" spans="1:23">
      <c r="A55" s="117">
        <v>51</v>
      </c>
      <c r="B55" s="24" t="s">
        <v>64</v>
      </c>
      <c r="C55" s="117" t="s">
        <v>984</v>
      </c>
      <c r="D55" s="37" t="s">
        <v>985</v>
      </c>
      <c r="E55" s="240">
        <v>6000064634</v>
      </c>
      <c r="F55" s="240">
        <v>1</v>
      </c>
      <c r="G55" s="240">
        <v>0</v>
      </c>
      <c r="H55" s="240">
        <v>1</v>
      </c>
      <c r="I55" s="27">
        <v>46189</v>
      </c>
      <c r="J55" s="117" t="s">
        <v>952</v>
      </c>
      <c r="K55" s="117">
        <v>516309050626048</v>
      </c>
      <c r="L55" s="376" t="s">
        <v>1009</v>
      </c>
      <c r="M55" s="74" t="s">
        <v>1018</v>
      </c>
      <c r="N55" s="254" t="s">
        <v>1019</v>
      </c>
      <c r="O55" s="136" t="s">
        <v>67</v>
      </c>
      <c r="P55" s="375">
        <f t="shared" si="3"/>
        <v>46190</v>
      </c>
      <c r="Q55" s="74" t="s">
        <v>1020</v>
      </c>
      <c r="R55" s="136" t="s">
        <v>67</v>
      </c>
      <c r="S55" s="71">
        <v>46190</v>
      </c>
      <c r="T55" s="240" t="s">
        <v>68</v>
      </c>
      <c r="U55" s="240" t="s">
        <v>967</v>
      </c>
      <c r="V55" s="37" t="s">
        <v>953</v>
      </c>
      <c r="W55" s="34"/>
    </row>
    <row r="56" ht="14.5" spans="1:23">
      <c r="A56" s="117">
        <v>52</v>
      </c>
      <c r="B56" s="24" t="s">
        <v>64</v>
      </c>
      <c r="C56" s="117" t="s">
        <v>984</v>
      </c>
      <c r="D56" s="37" t="s">
        <v>985</v>
      </c>
      <c r="E56" s="240">
        <v>6000064634</v>
      </c>
      <c r="F56" s="240">
        <v>1</v>
      </c>
      <c r="G56" s="240">
        <v>0</v>
      </c>
      <c r="H56" s="240">
        <v>1</v>
      </c>
      <c r="I56" s="27">
        <v>46189</v>
      </c>
      <c r="J56" s="117" t="s">
        <v>952</v>
      </c>
      <c r="K56" s="117">
        <v>516309050626049</v>
      </c>
      <c r="L56" s="376" t="s">
        <v>1009</v>
      </c>
      <c r="M56" s="74" t="s">
        <v>1018</v>
      </c>
      <c r="N56" s="254" t="s">
        <v>1019</v>
      </c>
      <c r="O56" s="136" t="s">
        <v>67</v>
      </c>
      <c r="P56" s="375">
        <f t="shared" si="3"/>
        <v>46190</v>
      </c>
      <c r="Q56" s="74" t="s">
        <v>1020</v>
      </c>
      <c r="R56" s="136" t="s">
        <v>67</v>
      </c>
      <c r="S56" s="71">
        <v>46190</v>
      </c>
      <c r="T56" s="240" t="s">
        <v>68</v>
      </c>
      <c r="U56" s="240" t="s">
        <v>967</v>
      </c>
      <c r="V56" s="37" t="s">
        <v>953</v>
      </c>
      <c r="W56" s="34"/>
    </row>
    <row r="57" ht="14.5" spans="1:23">
      <c r="A57" s="117">
        <v>53</v>
      </c>
      <c r="B57" s="24" t="s">
        <v>64</v>
      </c>
      <c r="C57" s="117" t="s">
        <v>984</v>
      </c>
      <c r="D57" s="37" t="s">
        <v>985</v>
      </c>
      <c r="E57" s="240">
        <v>6000064634</v>
      </c>
      <c r="F57" s="117">
        <v>8</v>
      </c>
      <c r="G57" s="117">
        <v>8</v>
      </c>
      <c r="H57" s="240">
        <v>0</v>
      </c>
      <c r="I57" s="27">
        <v>46189</v>
      </c>
      <c r="J57" s="117" t="s">
        <v>952</v>
      </c>
      <c r="K57" s="117" t="s">
        <v>1040</v>
      </c>
      <c r="L57" s="33" t="s">
        <v>66</v>
      </c>
      <c r="M57" s="33" t="s">
        <v>66</v>
      </c>
      <c r="N57" s="33"/>
      <c r="O57" s="136" t="s">
        <v>67</v>
      </c>
      <c r="P57" s="240"/>
      <c r="Q57" s="33"/>
      <c r="R57" s="136" t="s">
        <v>67</v>
      </c>
      <c r="S57" s="587"/>
      <c r="T57" s="240" t="s">
        <v>68</v>
      </c>
      <c r="U57" s="240" t="s">
        <v>66</v>
      </c>
      <c r="V57" s="240" t="s">
        <v>66</v>
      </c>
      <c r="W57" s="34"/>
    </row>
    <row r="58" ht="14.5" spans="1:23">
      <c r="A58" s="117">
        <v>54</v>
      </c>
      <c r="B58" s="24" t="s">
        <v>64</v>
      </c>
      <c r="C58" s="117" t="s">
        <v>984</v>
      </c>
      <c r="D58" s="37" t="s">
        <v>985</v>
      </c>
      <c r="E58" s="240">
        <v>6000064634</v>
      </c>
      <c r="F58" s="216">
        <v>4</v>
      </c>
      <c r="G58" s="216">
        <v>4</v>
      </c>
      <c r="H58" s="216">
        <v>0</v>
      </c>
      <c r="I58" s="27">
        <v>46190</v>
      </c>
      <c r="J58" s="117" t="s">
        <v>952</v>
      </c>
      <c r="K58" s="216" t="s">
        <v>1041</v>
      </c>
      <c r="L58" s="33" t="s">
        <v>66</v>
      </c>
      <c r="M58" s="33" t="s">
        <v>66</v>
      </c>
      <c r="N58" s="33"/>
      <c r="O58" s="136" t="s">
        <v>67</v>
      </c>
      <c r="P58" s="240"/>
      <c r="Q58" s="33"/>
      <c r="R58" s="136" t="s">
        <v>67</v>
      </c>
      <c r="S58" s="587"/>
      <c r="T58" s="240" t="s">
        <v>68</v>
      </c>
      <c r="U58" s="240" t="s">
        <v>66</v>
      </c>
      <c r="V58" s="240" t="s">
        <v>66</v>
      </c>
      <c r="W58" s="34"/>
    </row>
    <row r="59" ht="14.5" spans="1:23">
      <c r="A59" s="117">
        <v>55</v>
      </c>
      <c r="B59" s="117" t="s">
        <v>64</v>
      </c>
      <c r="C59" s="117" t="s">
        <v>139</v>
      </c>
      <c r="D59" s="37" t="s">
        <v>748</v>
      </c>
      <c r="E59" s="117">
        <v>6000052972</v>
      </c>
      <c r="F59" s="216">
        <v>16</v>
      </c>
      <c r="G59" s="216">
        <v>16</v>
      </c>
      <c r="H59" s="216">
        <v>0</v>
      </c>
      <c r="I59" s="71">
        <v>46191</v>
      </c>
      <c r="J59" s="117" t="s">
        <v>958</v>
      </c>
      <c r="K59" s="216" t="s">
        <v>1042</v>
      </c>
      <c r="L59" s="33" t="s">
        <v>66</v>
      </c>
      <c r="M59" s="33" t="s">
        <v>66</v>
      </c>
      <c r="N59" s="33"/>
      <c r="O59" s="136" t="s">
        <v>67</v>
      </c>
      <c r="P59" s="240"/>
      <c r="Q59" s="33"/>
      <c r="R59" s="136" t="s">
        <v>67</v>
      </c>
      <c r="S59" s="74"/>
      <c r="T59" s="240" t="s">
        <v>68</v>
      </c>
      <c r="U59" s="240" t="s">
        <v>66</v>
      </c>
      <c r="V59" s="240" t="s">
        <v>66</v>
      </c>
      <c r="W59" s="34"/>
    </row>
    <row r="60" ht="14.5" spans="1:23">
      <c r="A60" s="117">
        <v>56</v>
      </c>
      <c r="B60" s="24" t="s">
        <v>64</v>
      </c>
      <c r="C60" s="117" t="s">
        <v>139</v>
      </c>
      <c r="D60" s="37" t="s">
        <v>985</v>
      </c>
      <c r="E60" s="117">
        <v>6000064637</v>
      </c>
      <c r="F60" s="216">
        <v>13</v>
      </c>
      <c r="G60" s="216">
        <v>13</v>
      </c>
      <c r="H60" s="240">
        <v>0</v>
      </c>
      <c r="I60" s="41">
        <v>46197</v>
      </c>
      <c r="J60" s="240" t="s">
        <v>954</v>
      </c>
      <c r="K60" s="216" t="s">
        <v>1043</v>
      </c>
      <c r="L60" s="33" t="s">
        <v>66</v>
      </c>
      <c r="M60" s="33" t="s">
        <v>66</v>
      </c>
      <c r="N60" s="33"/>
      <c r="O60" s="136" t="s">
        <v>67</v>
      </c>
      <c r="P60" s="240"/>
      <c r="Q60" s="33"/>
      <c r="R60" s="136" t="s">
        <v>67</v>
      </c>
      <c r="S60" s="587"/>
      <c r="T60" s="240" t="s">
        <v>68</v>
      </c>
      <c r="U60" s="240" t="s">
        <v>66</v>
      </c>
      <c r="V60" s="240" t="s">
        <v>66</v>
      </c>
      <c r="W60" s="34"/>
    </row>
    <row r="61" ht="25" spans="1:23">
      <c r="A61" s="117">
        <v>57</v>
      </c>
      <c r="B61" s="24" t="s">
        <v>64</v>
      </c>
      <c r="C61" s="117" t="s">
        <v>139</v>
      </c>
      <c r="D61" s="37" t="s">
        <v>985</v>
      </c>
      <c r="E61" s="117">
        <v>6000064637</v>
      </c>
      <c r="F61" s="240">
        <v>1</v>
      </c>
      <c r="G61" s="240">
        <v>0</v>
      </c>
      <c r="H61" s="216">
        <v>1</v>
      </c>
      <c r="I61" s="41">
        <v>46197</v>
      </c>
      <c r="J61" s="216" t="s">
        <v>954</v>
      </c>
      <c r="K61" s="216">
        <v>516313050626049</v>
      </c>
      <c r="L61" s="584" t="s">
        <v>1033</v>
      </c>
      <c r="M61" s="254" t="s">
        <v>1034</v>
      </c>
      <c r="N61" s="74" t="s">
        <v>1035</v>
      </c>
      <c r="O61" s="136" t="s">
        <v>67</v>
      </c>
      <c r="P61" s="375">
        <f>I61+1</f>
        <v>46198</v>
      </c>
      <c r="Q61" s="33" t="s">
        <v>1008</v>
      </c>
      <c r="R61" s="136" t="s">
        <v>67</v>
      </c>
      <c r="S61" s="71">
        <v>46198</v>
      </c>
      <c r="T61" s="240" t="s">
        <v>68</v>
      </c>
      <c r="U61" s="24" t="s">
        <v>78</v>
      </c>
      <c r="V61" s="240" t="s">
        <v>13</v>
      </c>
      <c r="W61" s="34"/>
    </row>
    <row r="62" ht="14.5" spans="1:23">
      <c r="A62" s="117">
        <v>58</v>
      </c>
      <c r="B62" s="24" t="s">
        <v>64</v>
      </c>
      <c r="C62" s="117" t="s">
        <v>139</v>
      </c>
      <c r="D62" s="37" t="s">
        <v>985</v>
      </c>
      <c r="E62" s="117">
        <v>6000064637</v>
      </c>
      <c r="F62" s="216">
        <v>1</v>
      </c>
      <c r="G62" s="216">
        <v>1</v>
      </c>
      <c r="H62" s="240">
        <v>0</v>
      </c>
      <c r="I62" s="137">
        <v>46197</v>
      </c>
      <c r="J62" s="240" t="s">
        <v>954</v>
      </c>
      <c r="K62" s="216">
        <v>516313050626050</v>
      </c>
      <c r="L62" s="33" t="s">
        <v>66</v>
      </c>
      <c r="M62" s="585" t="s">
        <v>66</v>
      </c>
      <c r="N62" s="585"/>
      <c r="O62" s="561" t="s">
        <v>67</v>
      </c>
      <c r="P62" s="240"/>
      <c r="Q62" s="585"/>
      <c r="R62" s="136" t="s">
        <v>67</v>
      </c>
      <c r="S62" s="587"/>
      <c r="T62" s="240" t="s">
        <v>68</v>
      </c>
      <c r="U62" s="240" t="s">
        <v>66</v>
      </c>
      <c r="V62" s="240" t="s">
        <v>66</v>
      </c>
      <c r="W62" s="34"/>
    </row>
    <row r="63" ht="25" spans="1:23">
      <c r="A63" s="117">
        <v>59</v>
      </c>
      <c r="B63" s="24" t="s">
        <v>64</v>
      </c>
      <c r="C63" s="117" t="s">
        <v>139</v>
      </c>
      <c r="D63" s="37" t="s">
        <v>985</v>
      </c>
      <c r="E63" s="117">
        <v>6000064637</v>
      </c>
      <c r="F63" s="240">
        <v>1</v>
      </c>
      <c r="G63" s="240">
        <v>0</v>
      </c>
      <c r="H63" s="240">
        <v>1</v>
      </c>
      <c r="I63" s="27">
        <v>46197</v>
      </c>
      <c r="J63" s="117" t="s">
        <v>954</v>
      </c>
      <c r="K63" s="117">
        <v>516313050626051</v>
      </c>
      <c r="L63" s="376" t="s">
        <v>1044</v>
      </c>
      <c r="M63" s="45" t="s">
        <v>1010</v>
      </c>
      <c r="N63" s="45" t="s">
        <v>1011</v>
      </c>
      <c r="O63" s="28" t="s">
        <v>67</v>
      </c>
      <c r="P63" s="375">
        <f>I63+1</f>
        <v>46198</v>
      </c>
      <c r="Q63" s="45" t="s">
        <v>1012</v>
      </c>
      <c r="R63" s="136" t="s">
        <v>67</v>
      </c>
      <c r="S63" s="71">
        <v>46198</v>
      </c>
      <c r="T63" s="240" t="s">
        <v>68</v>
      </c>
      <c r="U63" s="24" t="s">
        <v>968</v>
      </c>
      <c r="V63" s="24" t="s">
        <v>17</v>
      </c>
      <c r="W63" s="34"/>
    </row>
    <row r="64" ht="14.5" spans="1:23">
      <c r="A64" s="117">
        <v>60</v>
      </c>
      <c r="B64" s="24" t="s">
        <v>64</v>
      </c>
      <c r="C64" s="117" t="s">
        <v>139</v>
      </c>
      <c r="D64" s="37" t="s">
        <v>985</v>
      </c>
      <c r="E64" s="117">
        <v>6000064637</v>
      </c>
      <c r="F64" s="216">
        <v>4</v>
      </c>
      <c r="G64" s="216">
        <v>4</v>
      </c>
      <c r="H64" s="216">
        <v>0</v>
      </c>
      <c r="I64" s="27">
        <v>46197</v>
      </c>
      <c r="J64" s="117" t="s">
        <v>954</v>
      </c>
      <c r="K64" s="216" t="s">
        <v>1045</v>
      </c>
      <c r="L64" s="33" t="s">
        <v>66</v>
      </c>
      <c r="M64" s="585" t="s">
        <v>66</v>
      </c>
      <c r="N64" s="585"/>
      <c r="O64" s="561" t="s">
        <v>67</v>
      </c>
      <c r="P64" s="240"/>
      <c r="Q64" s="585"/>
      <c r="R64" s="136" t="s">
        <v>67</v>
      </c>
      <c r="S64" s="587"/>
      <c r="T64" s="240" t="s">
        <v>68</v>
      </c>
      <c r="U64" s="240" t="s">
        <v>66</v>
      </c>
      <c r="V64" s="240" t="s">
        <v>66</v>
      </c>
      <c r="W64" s="34"/>
    </row>
    <row r="65" ht="14.5" spans="1:23">
      <c r="A65" s="117">
        <v>61</v>
      </c>
      <c r="B65" s="24" t="s">
        <v>64</v>
      </c>
      <c r="C65" s="117" t="s">
        <v>139</v>
      </c>
      <c r="D65" s="37" t="s">
        <v>772</v>
      </c>
      <c r="E65" s="117">
        <v>6000064469</v>
      </c>
      <c r="F65" s="240">
        <v>11</v>
      </c>
      <c r="G65" s="240">
        <v>11</v>
      </c>
      <c r="H65" s="240">
        <v>0</v>
      </c>
      <c r="I65" s="27">
        <v>46198</v>
      </c>
      <c r="J65" s="117" t="s">
        <v>956</v>
      </c>
      <c r="K65" s="117" t="s">
        <v>1046</v>
      </c>
      <c r="L65" s="33" t="s">
        <v>66</v>
      </c>
      <c r="M65" s="254" t="s">
        <v>66</v>
      </c>
      <c r="N65" s="45"/>
      <c r="O65" s="28" t="s">
        <v>67</v>
      </c>
      <c r="P65" s="240"/>
      <c r="Q65" s="45"/>
      <c r="R65" s="136" t="s">
        <v>67</v>
      </c>
      <c r="S65" s="587"/>
      <c r="T65" s="240" t="s">
        <v>68</v>
      </c>
      <c r="U65" s="240" t="s">
        <v>66</v>
      </c>
      <c r="V65" s="240" t="s">
        <v>66</v>
      </c>
      <c r="W65" s="34"/>
    </row>
    <row r="66" ht="25" spans="1:23">
      <c r="A66" s="117">
        <v>62</v>
      </c>
      <c r="B66" s="24" t="s">
        <v>64</v>
      </c>
      <c r="C66" s="117" t="s">
        <v>139</v>
      </c>
      <c r="D66" s="37" t="s">
        <v>772</v>
      </c>
      <c r="E66" s="117">
        <v>6000064469</v>
      </c>
      <c r="F66" s="240">
        <v>1</v>
      </c>
      <c r="G66" s="240">
        <v>0</v>
      </c>
      <c r="H66" s="240">
        <v>1</v>
      </c>
      <c r="I66" s="27">
        <v>46198</v>
      </c>
      <c r="J66" s="117" t="s">
        <v>956</v>
      </c>
      <c r="K66" s="117">
        <v>516339080626052</v>
      </c>
      <c r="L66" s="376" t="s">
        <v>1005</v>
      </c>
      <c r="M66" s="254" t="s">
        <v>1006</v>
      </c>
      <c r="N66" s="74" t="s">
        <v>1007</v>
      </c>
      <c r="O66" s="136" t="s">
        <v>67</v>
      </c>
      <c r="P66" s="375">
        <f>I66+1</f>
        <v>46199</v>
      </c>
      <c r="Q66" s="33" t="s">
        <v>1008</v>
      </c>
      <c r="R66" s="136" t="s">
        <v>67</v>
      </c>
      <c r="S66" s="71">
        <v>46199</v>
      </c>
      <c r="T66" s="240" t="s">
        <v>68</v>
      </c>
      <c r="U66" s="24" t="s">
        <v>78</v>
      </c>
      <c r="V66" s="240" t="s">
        <v>13</v>
      </c>
      <c r="W66" s="34"/>
    </row>
    <row r="67" ht="14.5" spans="1:23">
      <c r="A67" s="117">
        <v>63</v>
      </c>
      <c r="B67" s="24" t="s">
        <v>64</v>
      </c>
      <c r="C67" s="117" t="s">
        <v>139</v>
      </c>
      <c r="D67" s="37" t="s">
        <v>772</v>
      </c>
      <c r="E67" s="117">
        <v>6000064469</v>
      </c>
      <c r="F67" s="240">
        <v>4</v>
      </c>
      <c r="G67" s="240">
        <v>4</v>
      </c>
      <c r="H67" s="240">
        <v>0</v>
      </c>
      <c r="I67" s="27">
        <v>46198</v>
      </c>
      <c r="J67" s="117" t="s">
        <v>956</v>
      </c>
      <c r="K67" s="117" t="s">
        <v>1047</v>
      </c>
      <c r="L67" s="33" t="s">
        <v>66</v>
      </c>
      <c r="M67" s="592" t="s">
        <v>66</v>
      </c>
      <c r="N67" s="33"/>
      <c r="O67" s="136" t="s">
        <v>67</v>
      </c>
      <c r="P67" s="240"/>
      <c r="Q67" s="33"/>
      <c r="R67" s="136" t="s">
        <v>67</v>
      </c>
      <c r="S67" s="587"/>
      <c r="T67" s="240" t="s">
        <v>68</v>
      </c>
      <c r="U67" s="240" t="s">
        <v>66</v>
      </c>
      <c r="V67" s="240" t="s">
        <v>66</v>
      </c>
      <c r="W67" s="34"/>
    </row>
    <row r="68" ht="14.5" spans="1:23">
      <c r="A68" s="117">
        <v>64</v>
      </c>
      <c r="B68" s="24" t="s">
        <v>64</v>
      </c>
      <c r="C68" s="117" t="s">
        <v>984</v>
      </c>
      <c r="D68" s="37" t="s">
        <v>985</v>
      </c>
      <c r="E68" s="240">
        <v>6000064634</v>
      </c>
      <c r="F68" s="117">
        <v>4</v>
      </c>
      <c r="G68" s="117">
        <v>4</v>
      </c>
      <c r="H68" s="117">
        <v>0</v>
      </c>
      <c r="I68" s="27">
        <v>46199</v>
      </c>
      <c r="J68" s="117" t="s">
        <v>952</v>
      </c>
      <c r="K68" s="117" t="s">
        <v>1048</v>
      </c>
      <c r="L68" s="33" t="s">
        <v>66</v>
      </c>
      <c r="M68" s="33" t="s">
        <v>66</v>
      </c>
      <c r="N68" s="33"/>
      <c r="O68" s="136" t="s">
        <v>67</v>
      </c>
      <c r="P68" s="240"/>
      <c r="Q68" s="33"/>
      <c r="R68" s="136" t="s">
        <v>67</v>
      </c>
      <c r="S68" s="587"/>
      <c r="T68" s="240" t="s">
        <v>68</v>
      </c>
      <c r="U68" s="240" t="s">
        <v>66</v>
      </c>
      <c r="V68" s="240" t="s">
        <v>66</v>
      </c>
      <c r="W68" s="34"/>
    </row>
    <row r="69" ht="25" spans="1:23">
      <c r="A69" s="117">
        <v>65</v>
      </c>
      <c r="B69" s="24" t="s">
        <v>64</v>
      </c>
      <c r="C69" s="117" t="s">
        <v>139</v>
      </c>
      <c r="D69" s="37" t="s">
        <v>985</v>
      </c>
      <c r="E69" s="240">
        <v>6000064634</v>
      </c>
      <c r="F69" s="240">
        <v>1</v>
      </c>
      <c r="G69" s="240">
        <v>0</v>
      </c>
      <c r="H69" s="240">
        <v>1</v>
      </c>
      <c r="I69" s="27">
        <v>46199</v>
      </c>
      <c r="J69" s="117" t="s">
        <v>952</v>
      </c>
      <c r="K69" s="117">
        <v>516309050626066</v>
      </c>
      <c r="L69" s="584" t="s">
        <v>1033</v>
      </c>
      <c r="M69" s="254" t="s">
        <v>1034</v>
      </c>
      <c r="N69" s="74" t="s">
        <v>1035</v>
      </c>
      <c r="O69" s="136" t="s">
        <v>67</v>
      </c>
      <c r="P69" s="375">
        <f>I69+1</f>
        <v>46200</v>
      </c>
      <c r="Q69" s="33" t="s">
        <v>1008</v>
      </c>
      <c r="R69" s="136" t="s">
        <v>67</v>
      </c>
      <c r="S69" s="71">
        <v>46200</v>
      </c>
      <c r="T69" s="240" t="s">
        <v>68</v>
      </c>
      <c r="U69" s="24" t="s">
        <v>78</v>
      </c>
      <c r="V69" s="240" t="s">
        <v>13</v>
      </c>
      <c r="W69" s="34"/>
    </row>
    <row r="70" ht="14.5" spans="1:23">
      <c r="A70" s="117">
        <v>66</v>
      </c>
      <c r="B70" s="24" t="s">
        <v>64</v>
      </c>
      <c r="C70" s="117" t="s">
        <v>139</v>
      </c>
      <c r="D70" s="37" t="s">
        <v>985</v>
      </c>
      <c r="E70" s="240">
        <v>6000064634</v>
      </c>
      <c r="F70" s="117">
        <v>6</v>
      </c>
      <c r="G70" s="117">
        <v>6</v>
      </c>
      <c r="H70" s="117">
        <v>0</v>
      </c>
      <c r="I70" s="27">
        <v>46199</v>
      </c>
      <c r="J70" s="117" t="s">
        <v>952</v>
      </c>
      <c r="K70" s="117" t="s">
        <v>1049</v>
      </c>
      <c r="L70" s="33" t="s">
        <v>66</v>
      </c>
      <c r="M70" s="33" t="s">
        <v>66</v>
      </c>
      <c r="N70" s="33"/>
      <c r="O70" s="136" t="s">
        <v>67</v>
      </c>
      <c r="P70" s="240"/>
      <c r="Q70" s="33"/>
      <c r="R70" s="136" t="s">
        <v>67</v>
      </c>
      <c r="S70" s="587"/>
      <c r="T70" s="240" t="s">
        <v>68</v>
      </c>
      <c r="U70" s="240" t="s">
        <v>66</v>
      </c>
      <c r="V70" s="240" t="s">
        <v>66</v>
      </c>
      <c r="W70" s="34"/>
    </row>
    <row r="71" ht="25" spans="1:23">
      <c r="A71" s="117">
        <v>67</v>
      </c>
      <c r="B71" s="24" t="s">
        <v>64</v>
      </c>
      <c r="C71" s="117" t="s">
        <v>139</v>
      </c>
      <c r="D71" s="37" t="s">
        <v>985</v>
      </c>
      <c r="E71" s="240">
        <v>6000064634</v>
      </c>
      <c r="F71" s="117">
        <v>1</v>
      </c>
      <c r="G71" s="117">
        <v>0</v>
      </c>
      <c r="H71" s="117">
        <v>1</v>
      </c>
      <c r="I71" s="27">
        <v>46199</v>
      </c>
      <c r="J71" s="117" t="s">
        <v>952</v>
      </c>
      <c r="K71" s="117">
        <v>516309050626073</v>
      </c>
      <c r="L71" s="584" t="s">
        <v>1033</v>
      </c>
      <c r="M71" s="254" t="s">
        <v>1034</v>
      </c>
      <c r="N71" s="74" t="s">
        <v>1035</v>
      </c>
      <c r="O71" s="136" t="s">
        <v>67</v>
      </c>
      <c r="P71" s="375">
        <f>I71+1</f>
        <v>46200</v>
      </c>
      <c r="Q71" s="33" t="s">
        <v>1008</v>
      </c>
      <c r="R71" s="136" t="s">
        <v>67</v>
      </c>
      <c r="S71" s="71">
        <v>46200</v>
      </c>
      <c r="T71" s="240" t="s">
        <v>68</v>
      </c>
      <c r="U71" s="24" t="s">
        <v>78</v>
      </c>
      <c r="V71" s="240" t="s">
        <v>13</v>
      </c>
      <c r="W71" s="34"/>
    </row>
    <row r="72" ht="14.5" spans="1:23">
      <c r="A72" s="117">
        <v>68</v>
      </c>
      <c r="B72" s="24" t="s">
        <v>64</v>
      </c>
      <c r="C72" s="117" t="s">
        <v>139</v>
      </c>
      <c r="D72" s="37" t="s">
        <v>985</v>
      </c>
      <c r="E72" s="240">
        <v>6000064634</v>
      </c>
      <c r="F72" s="117">
        <v>3</v>
      </c>
      <c r="G72" s="117">
        <v>3</v>
      </c>
      <c r="H72" s="117">
        <v>0</v>
      </c>
      <c r="I72" s="27">
        <v>46199</v>
      </c>
      <c r="J72" s="117" t="s">
        <v>952</v>
      </c>
      <c r="K72" s="117" t="s">
        <v>1050</v>
      </c>
      <c r="L72" s="33" t="s">
        <v>66</v>
      </c>
      <c r="M72" s="33" t="s">
        <v>66</v>
      </c>
      <c r="N72" s="33"/>
      <c r="O72" s="136" t="s">
        <v>67</v>
      </c>
      <c r="P72" s="240"/>
      <c r="Q72" s="33"/>
      <c r="R72" s="136" t="s">
        <v>67</v>
      </c>
      <c r="S72" s="587"/>
      <c r="T72" s="240" t="s">
        <v>68</v>
      </c>
      <c r="U72" s="240" t="s">
        <v>66</v>
      </c>
      <c r="V72" s="240" t="s">
        <v>66</v>
      </c>
      <c r="W72" s="34"/>
    </row>
    <row r="73" ht="25" spans="1:23">
      <c r="A73" s="117">
        <v>69</v>
      </c>
      <c r="B73" s="24" t="s">
        <v>64</v>
      </c>
      <c r="C73" s="117" t="s">
        <v>139</v>
      </c>
      <c r="D73" s="37" t="s">
        <v>985</v>
      </c>
      <c r="E73" s="240">
        <v>6000064634</v>
      </c>
      <c r="F73" s="117">
        <v>1</v>
      </c>
      <c r="G73" s="117">
        <v>0</v>
      </c>
      <c r="H73" s="117">
        <v>1</v>
      </c>
      <c r="I73" s="27">
        <v>46199</v>
      </c>
      <c r="J73" s="117" t="s">
        <v>952</v>
      </c>
      <c r="K73" s="117">
        <v>516309050626077</v>
      </c>
      <c r="L73" s="584" t="s">
        <v>1033</v>
      </c>
      <c r="M73" s="254" t="s">
        <v>1034</v>
      </c>
      <c r="N73" s="74" t="s">
        <v>1035</v>
      </c>
      <c r="O73" s="136" t="s">
        <v>67</v>
      </c>
      <c r="P73" s="375">
        <f>I73+1</f>
        <v>46200</v>
      </c>
      <c r="Q73" s="33" t="s">
        <v>1008</v>
      </c>
      <c r="R73" s="136" t="s">
        <v>67</v>
      </c>
      <c r="S73" s="71">
        <v>46200</v>
      </c>
      <c r="T73" s="240" t="s">
        <v>68</v>
      </c>
      <c r="U73" s="24" t="s">
        <v>78</v>
      </c>
      <c r="V73" s="240" t="s">
        <v>13</v>
      </c>
      <c r="W73" s="34"/>
    </row>
    <row r="74" ht="14.5" spans="1:23">
      <c r="A74" s="117">
        <v>70</v>
      </c>
      <c r="B74" s="24" t="s">
        <v>64</v>
      </c>
      <c r="C74" s="117" t="s">
        <v>139</v>
      </c>
      <c r="D74" s="37" t="s">
        <v>985</v>
      </c>
      <c r="E74" s="240">
        <v>6000064634</v>
      </c>
      <c r="F74" s="216">
        <v>10</v>
      </c>
      <c r="G74" s="216">
        <v>10</v>
      </c>
      <c r="H74" s="216">
        <v>0</v>
      </c>
      <c r="I74" s="71">
        <v>46204</v>
      </c>
      <c r="J74" s="117" t="s">
        <v>952</v>
      </c>
      <c r="K74" s="216" t="s">
        <v>1051</v>
      </c>
      <c r="L74" s="33" t="s">
        <v>66</v>
      </c>
      <c r="M74" s="33" t="s">
        <v>66</v>
      </c>
      <c r="N74" s="33"/>
      <c r="O74" s="136" t="s">
        <v>67</v>
      </c>
      <c r="P74" s="240"/>
      <c r="Q74" s="33"/>
      <c r="R74" s="136" t="s">
        <v>67</v>
      </c>
      <c r="S74" s="587"/>
      <c r="T74" s="240" t="s">
        <v>68</v>
      </c>
      <c r="U74" s="240" t="s">
        <v>66</v>
      </c>
      <c r="V74" s="240" t="s">
        <v>66</v>
      </c>
      <c r="W74" s="34"/>
    </row>
    <row r="75" ht="14.5" spans="1:23">
      <c r="A75" s="117">
        <v>71</v>
      </c>
      <c r="B75" s="24" t="s">
        <v>64</v>
      </c>
      <c r="C75" s="117" t="s">
        <v>139</v>
      </c>
      <c r="D75" s="37" t="s">
        <v>985</v>
      </c>
      <c r="E75" s="117">
        <v>6000064637</v>
      </c>
      <c r="F75" s="216">
        <v>1</v>
      </c>
      <c r="G75" s="216">
        <v>1</v>
      </c>
      <c r="H75" s="216">
        <v>0</v>
      </c>
      <c r="I75" s="71">
        <v>46205</v>
      </c>
      <c r="J75" s="117" t="s">
        <v>954</v>
      </c>
      <c r="K75" s="216">
        <v>516313050626056</v>
      </c>
      <c r="L75" s="33" t="s">
        <v>66</v>
      </c>
      <c r="M75" s="33" t="s">
        <v>66</v>
      </c>
      <c r="N75" s="33"/>
      <c r="O75" s="136" t="s">
        <v>67</v>
      </c>
      <c r="P75" s="240"/>
      <c r="Q75" s="33"/>
      <c r="R75" s="136" t="s">
        <v>67</v>
      </c>
      <c r="S75" s="587"/>
      <c r="T75" s="240" t="s">
        <v>68</v>
      </c>
      <c r="U75" s="240" t="s">
        <v>66</v>
      </c>
      <c r="V75" s="240" t="s">
        <v>66</v>
      </c>
      <c r="W75" s="34"/>
    </row>
    <row r="76" ht="25" spans="1:23">
      <c r="A76" s="117">
        <v>72</v>
      </c>
      <c r="B76" s="117" t="s">
        <v>64</v>
      </c>
      <c r="C76" s="117" t="s">
        <v>139</v>
      </c>
      <c r="D76" s="37" t="s">
        <v>985</v>
      </c>
      <c r="E76" s="117">
        <v>6000064637</v>
      </c>
      <c r="F76" s="240">
        <v>1</v>
      </c>
      <c r="G76" s="240">
        <v>0</v>
      </c>
      <c r="H76" s="240">
        <v>1</v>
      </c>
      <c r="I76" s="71">
        <v>46205</v>
      </c>
      <c r="J76" s="117" t="s">
        <v>954</v>
      </c>
      <c r="K76" s="117">
        <v>516313050626057</v>
      </c>
      <c r="L76" s="376" t="s">
        <v>1052</v>
      </c>
      <c r="M76" s="45" t="s">
        <v>1010</v>
      </c>
      <c r="N76" s="74" t="s">
        <v>1011</v>
      </c>
      <c r="O76" s="136" t="s">
        <v>67</v>
      </c>
      <c r="P76" s="375">
        <f>I76+1</f>
        <v>46206</v>
      </c>
      <c r="Q76" s="74" t="s">
        <v>1012</v>
      </c>
      <c r="R76" s="136" t="s">
        <v>67</v>
      </c>
      <c r="S76" s="71">
        <v>46206</v>
      </c>
      <c r="T76" s="240" t="s">
        <v>68</v>
      </c>
      <c r="U76" s="24" t="s">
        <v>968</v>
      </c>
      <c r="V76" s="24" t="s">
        <v>17</v>
      </c>
      <c r="W76" s="34"/>
    </row>
    <row r="77" ht="14.5" spans="1:23">
      <c r="A77" s="117">
        <v>73</v>
      </c>
      <c r="B77" s="117" t="s">
        <v>64</v>
      </c>
      <c r="C77" s="117" t="s">
        <v>139</v>
      </c>
      <c r="D77" s="37" t="s">
        <v>985</v>
      </c>
      <c r="E77" s="117">
        <v>6000064637</v>
      </c>
      <c r="F77" s="216">
        <v>3</v>
      </c>
      <c r="G77" s="216">
        <v>3</v>
      </c>
      <c r="H77" s="216">
        <v>0</v>
      </c>
      <c r="I77" s="71">
        <v>46205</v>
      </c>
      <c r="J77" s="117" t="s">
        <v>954</v>
      </c>
      <c r="K77" s="216" t="s">
        <v>1053</v>
      </c>
      <c r="L77" s="33" t="s">
        <v>66</v>
      </c>
      <c r="M77" s="33" t="s">
        <v>66</v>
      </c>
      <c r="N77" s="33"/>
      <c r="O77" s="136" t="s">
        <v>67</v>
      </c>
      <c r="P77" s="240"/>
      <c r="Q77" s="33"/>
      <c r="R77" s="136" t="s">
        <v>67</v>
      </c>
      <c r="S77" s="587"/>
      <c r="T77" s="240" t="s">
        <v>68</v>
      </c>
      <c r="U77" s="240" t="s">
        <v>66</v>
      </c>
      <c r="V77" s="240" t="s">
        <v>66</v>
      </c>
      <c r="W77" s="34"/>
    </row>
    <row r="78" ht="25" spans="1:23">
      <c r="A78" s="117">
        <v>74</v>
      </c>
      <c r="B78" s="117" t="s">
        <v>64</v>
      </c>
      <c r="C78" s="117" t="s">
        <v>139</v>
      </c>
      <c r="D78" s="37" t="s">
        <v>985</v>
      </c>
      <c r="E78" s="117">
        <v>6000064637</v>
      </c>
      <c r="F78" s="240">
        <v>1</v>
      </c>
      <c r="G78" s="240">
        <v>0</v>
      </c>
      <c r="H78" s="240">
        <v>1</v>
      </c>
      <c r="I78" s="71">
        <v>46205</v>
      </c>
      <c r="J78" s="117" t="s">
        <v>954</v>
      </c>
      <c r="K78" s="117">
        <v>516313050626061</v>
      </c>
      <c r="L78" s="586" t="s">
        <v>1054</v>
      </c>
      <c r="M78" s="45" t="s">
        <v>1010</v>
      </c>
      <c r="N78" s="585" t="s">
        <v>1011</v>
      </c>
      <c r="O78" s="561" t="s">
        <v>67</v>
      </c>
      <c r="P78" s="375">
        <f>I78+1</f>
        <v>46206</v>
      </c>
      <c r="Q78" s="585" t="s">
        <v>1012</v>
      </c>
      <c r="R78" s="136" t="s">
        <v>67</v>
      </c>
      <c r="S78" s="71">
        <v>46206</v>
      </c>
      <c r="T78" s="240" t="s">
        <v>68</v>
      </c>
      <c r="U78" s="24" t="s">
        <v>968</v>
      </c>
      <c r="V78" s="24" t="s">
        <v>17</v>
      </c>
      <c r="W78" s="34"/>
    </row>
    <row r="79" ht="14.5" spans="1:23">
      <c r="A79" s="117">
        <v>75</v>
      </c>
      <c r="B79" s="117" t="s">
        <v>64</v>
      </c>
      <c r="C79" s="117" t="s">
        <v>139</v>
      </c>
      <c r="D79" s="37" t="s">
        <v>985</v>
      </c>
      <c r="E79" s="117">
        <v>6000064637</v>
      </c>
      <c r="F79" s="216">
        <v>4</v>
      </c>
      <c r="G79" s="216">
        <v>4</v>
      </c>
      <c r="H79" s="216">
        <v>0</v>
      </c>
      <c r="I79" s="71">
        <v>46205</v>
      </c>
      <c r="J79" s="117" t="s">
        <v>954</v>
      </c>
      <c r="K79" s="216" t="s">
        <v>1055</v>
      </c>
      <c r="L79" s="33" t="s">
        <v>66</v>
      </c>
      <c r="M79" s="45" t="s">
        <v>66</v>
      </c>
      <c r="N79" s="45"/>
      <c r="O79" s="28" t="s">
        <v>67</v>
      </c>
      <c r="P79" s="240"/>
      <c r="Q79" s="45"/>
      <c r="R79" s="136" t="s">
        <v>67</v>
      </c>
      <c r="S79" s="587"/>
      <c r="T79" s="240" t="s">
        <v>68</v>
      </c>
      <c r="U79" s="240" t="s">
        <v>66</v>
      </c>
      <c r="V79" s="240" t="s">
        <v>66</v>
      </c>
      <c r="W79" s="34"/>
    </row>
    <row r="80" ht="14.5" spans="1:23">
      <c r="A80" s="117">
        <v>76</v>
      </c>
      <c r="B80" s="24" t="s">
        <v>64</v>
      </c>
      <c r="C80" s="117" t="s">
        <v>139</v>
      </c>
      <c r="D80" s="37" t="s">
        <v>985</v>
      </c>
      <c r="E80" s="240">
        <v>6000064634</v>
      </c>
      <c r="F80" s="117">
        <v>6</v>
      </c>
      <c r="G80" s="117">
        <v>6</v>
      </c>
      <c r="H80" s="117">
        <v>0</v>
      </c>
      <c r="I80" s="71">
        <v>46205</v>
      </c>
      <c r="J80" s="117" t="s">
        <v>952</v>
      </c>
      <c r="K80" s="216" t="s">
        <v>1056</v>
      </c>
      <c r="L80" s="33" t="s">
        <v>66</v>
      </c>
      <c r="M80" s="33" t="s">
        <v>66</v>
      </c>
      <c r="N80" s="33"/>
      <c r="O80" s="136" t="s">
        <v>67</v>
      </c>
      <c r="P80" s="240"/>
      <c r="Q80" s="33"/>
      <c r="R80" s="136" t="s">
        <v>67</v>
      </c>
      <c r="S80" s="587"/>
      <c r="T80" s="240" t="s">
        <v>68</v>
      </c>
      <c r="U80" s="240" t="s">
        <v>66</v>
      </c>
      <c r="V80" s="240" t="s">
        <v>66</v>
      </c>
      <c r="W80" s="34"/>
    </row>
    <row r="81" ht="14.5" spans="1:23">
      <c r="A81" s="117">
        <v>77</v>
      </c>
      <c r="B81" s="24" t="s">
        <v>64</v>
      </c>
      <c r="C81" s="117" t="s">
        <v>139</v>
      </c>
      <c r="D81" s="37" t="s">
        <v>772</v>
      </c>
      <c r="E81" s="117">
        <v>6000064469</v>
      </c>
      <c r="F81" s="240">
        <v>18</v>
      </c>
      <c r="G81" s="240">
        <v>18</v>
      </c>
      <c r="H81" s="240">
        <v>0</v>
      </c>
      <c r="I81" s="27">
        <v>46206</v>
      </c>
      <c r="J81" s="117" t="s">
        <v>956</v>
      </c>
      <c r="K81" s="117" t="s">
        <v>1057</v>
      </c>
      <c r="L81" s="33" t="s">
        <v>66</v>
      </c>
      <c r="M81" s="592" t="s">
        <v>66</v>
      </c>
      <c r="N81" s="33"/>
      <c r="O81" s="136" t="s">
        <v>67</v>
      </c>
      <c r="P81" s="240"/>
      <c r="Q81" s="33"/>
      <c r="R81" s="136" t="s">
        <v>67</v>
      </c>
      <c r="S81" s="587"/>
      <c r="T81" s="240" t="s">
        <v>68</v>
      </c>
      <c r="U81" s="240" t="s">
        <v>66</v>
      </c>
      <c r="V81" s="240" t="s">
        <v>66</v>
      </c>
      <c r="W81" s="34"/>
    </row>
    <row r="82" ht="14.5" spans="1:23">
      <c r="A82" s="117">
        <v>78</v>
      </c>
      <c r="B82" s="24" t="s">
        <v>64</v>
      </c>
      <c r="C82" s="117" t="s">
        <v>139</v>
      </c>
      <c r="D82" s="37" t="s">
        <v>985</v>
      </c>
      <c r="E82" s="240">
        <v>6000064634</v>
      </c>
      <c r="F82" s="117">
        <v>3</v>
      </c>
      <c r="G82" s="117">
        <v>3</v>
      </c>
      <c r="H82" s="117">
        <v>0</v>
      </c>
      <c r="I82" s="71">
        <v>46207</v>
      </c>
      <c r="J82" s="117" t="s">
        <v>952</v>
      </c>
      <c r="K82" s="117" t="s">
        <v>1058</v>
      </c>
      <c r="L82" s="33" t="s">
        <v>66</v>
      </c>
      <c r="M82" s="33" t="s">
        <v>66</v>
      </c>
      <c r="N82" s="33"/>
      <c r="O82" s="136" t="s">
        <v>67</v>
      </c>
      <c r="P82" s="240"/>
      <c r="Q82" s="33"/>
      <c r="R82" s="136" t="s">
        <v>67</v>
      </c>
      <c r="S82" s="587"/>
      <c r="T82" s="240" t="s">
        <v>68</v>
      </c>
      <c r="U82" s="240" t="s">
        <v>66</v>
      </c>
      <c r="V82" s="240" t="s">
        <v>66</v>
      </c>
      <c r="W82" s="34"/>
    </row>
    <row r="83" ht="25" spans="1:23">
      <c r="A83" s="117">
        <v>79</v>
      </c>
      <c r="B83" s="117" t="s">
        <v>64</v>
      </c>
      <c r="C83" s="117" t="s">
        <v>1059</v>
      </c>
      <c r="D83" s="37" t="s">
        <v>985</v>
      </c>
      <c r="E83" s="240">
        <v>6000064634</v>
      </c>
      <c r="F83" s="240">
        <v>1</v>
      </c>
      <c r="G83" s="240">
        <v>0</v>
      </c>
      <c r="H83" s="240">
        <v>1</v>
      </c>
      <c r="I83" s="71">
        <v>46207</v>
      </c>
      <c r="J83" s="117" t="s">
        <v>952</v>
      </c>
      <c r="K83" s="117">
        <v>516309050726098</v>
      </c>
      <c r="L83" s="376" t="s">
        <v>1013</v>
      </c>
      <c r="M83" s="254" t="s">
        <v>1060</v>
      </c>
      <c r="N83" s="74" t="s">
        <v>1015</v>
      </c>
      <c r="O83" s="136" t="s">
        <v>67</v>
      </c>
      <c r="P83" s="375">
        <f>I83+1</f>
        <v>46208</v>
      </c>
      <c r="Q83" s="33" t="s">
        <v>1061</v>
      </c>
      <c r="R83" s="136" t="s">
        <v>67</v>
      </c>
      <c r="S83" s="71">
        <v>46208</v>
      </c>
      <c r="T83" s="240" t="s">
        <v>68</v>
      </c>
      <c r="U83" s="24" t="s">
        <v>78</v>
      </c>
      <c r="V83" s="240" t="s">
        <v>13</v>
      </c>
      <c r="W83" s="34"/>
    </row>
    <row r="84" ht="14.5" spans="1:23">
      <c r="A84" s="117">
        <v>80</v>
      </c>
      <c r="B84" s="117" t="s">
        <v>64</v>
      </c>
      <c r="C84" s="117" t="s">
        <v>139</v>
      </c>
      <c r="D84" s="37" t="s">
        <v>985</v>
      </c>
      <c r="E84" s="240">
        <v>6000064634</v>
      </c>
      <c r="F84" s="117">
        <v>5</v>
      </c>
      <c r="G84" s="117">
        <v>5</v>
      </c>
      <c r="H84" s="117">
        <v>0</v>
      </c>
      <c r="I84" s="71">
        <v>46207</v>
      </c>
      <c r="J84" s="117" t="s">
        <v>952</v>
      </c>
      <c r="K84" s="117" t="s">
        <v>1062</v>
      </c>
      <c r="L84" s="33" t="s">
        <v>66</v>
      </c>
      <c r="M84" s="33" t="s">
        <v>66</v>
      </c>
      <c r="N84" s="33"/>
      <c r="O84" s="136" t="s">
        <v>67</v>
      </c>
      <c r="P84" s="240"/>
      <c r="Q84" s="33"/>
      <c r="R84" s="136" t="s">
        <v>67</v>
      </c>
      <c r="S84" s="587"/>
      <c r="T84" s="240" t="s">
        <v>68</v>
      </c>
      <c r="U84" s="240" t="s">
        <v>66</v>
      </c>
      <c r="V84" s="240" t="s">
        <v>66</v>
      </c>
      <c r="W84" s="34"/>
    </row>
    <row r="85" ht="14.5" spans="1:23">
      <c r="A85" s="117">
        <v>81</v>
      </c>
      <c r="B85" s="117" t="s">
        <v>64</v>
      </c>
      <c r="C85" s="117" t="s">
        <v>139</v>
      </c>
      <c r="D85" s="37" t="s">
        <v>985</v>
      </c>
      <c r="E85" s="240">
        <v>6000064634</v>
      </c>
      <c r="F85" s="117">
        <v>10</v>
      </c>
      <c r="G85" s="117">
        <v>10</v>
      </c>
      <c r="H85" s="117">
        <v>0</v>
      </c>
      <c r="I85" s="71">
        <v>46209</v>
      </c>
      <c r="J85" s="117" t="s">
        <v>952</v>
      </c>
      <c r="K85" s="117" t="s">
        <v>1063</v>
      </c>
      <c r="L85" s="33" t="s">
        <v>66</v>
      </c>
      <c r="M85" s="33" t="s">
        <v>66</v>
      </c>
      <c r="N85" s="33"/>
      <c r="O85" s="136" t="s">
        <v>67</v>
      </c>
      <c r="P85" s="240"/>
      <c r="Q85" s="33"/>
      <c r="R85" s="136" t="s">
        <v>67</v>
      </c>
      <c r="S85" s="587"/>
      <c r="T85" s="240" t="s">
        <v>68</v>
      </c>
      <c r="U85" s="240" t="s">
        <v>66</v>
      </c>
      <c r="V85" s="240" t="s">
        <v>66</v>
      </c>
      <c r="W85" s="34"/>
    </row>
    <row r="86" ht="14.5" spans="1:23">
      <c r="A86" s="117">
        <v>82</v>
      </c>
      <c r="B86" s="117" t="s">
        <v>64</v>
      </c>
      <c r="C86" s="117" t="s">
        <v>139</v>
      </c>
      <c r="D86" s="37" t="s">
        <v>985</v>
      </c>
      <c r="E86" s="240">
        <v>6000064634</v>
      </c>
      <c r="F86" s="117">
        <v>5</v>
      </c>
      <c r="G86" s="117">
        <v>5</v>
      </c>
      <c r="H86" s="117">
        <v>0</v>
      </c>
      <c r="I86" s="71">
        <v>46211</v>
      </c>
      <c r="J86" s="117" t="s">
        <v>952</v>
      </c>
      <c r="K86" s="117" t="s">
        <v>1064</v>
      </c>
      <c r="L86" s="33" t="s">
        <v>66</v>
      </c>
      <c r="M86" s="33" t="s">
        <v>66</v>
      </c>
      <c r="N86" s="33"/>
      <c r="O86" s="136" t="s">
        <v>67</v>
      </c>
      <c r="P86" s="240"/>
      <c r="Q86" s="33"/>
      <c r="R86" s="136" t="s">
        <v>67</v>
      </c>
      <c r="S86" s="587"/>
      <c r="T86" s="240" t="s">
        <v>68</v>
      </c>
      <c r="U86" s="240" t="s">
        <v>66</v>
      </c>
      <c r="V86" s="240" t="s">
        <v>66</v>
      </c>
      <c r="W86" s="34"/>
    </row>
    <row r="87" ht="14.5" spans="1:23">
      <c r="A87" s="117">
        <v>83</v>
      </c>
      <c r="B87" s="117" t="s">
        <v>64</v>
      </c>
      <c r="C87" s="117" t="s">
        <v>139</v>
      </c>
      <c r="D87" s="37" t="s">
        <v>985</v>
      </c>
      <c r="E87" s="240">
        <v>6000064634</v>
      </c>
      <c r="F87" s="240">
        <v>1</v>
      </c>
      <c r="G87" s="240">
        <v>0</v>
      </c>
      <c r="H87" s="240">
        <v>1</v>
      </c>
      <c r="I87" s="71">
        <v>46211</v>
      </c>
      <c r="J87" s="117" t="s">
        <v>952</v>
      </c>
      <c r="K87" s="117">
        <v>516309050726119</v>
      </c>
      <c r="L87" s="376" t="s">
        <v>1009</v>
      </c>
      <c r="M87" s="74" t="s">
        <v>1018</v>
      </c>
      <c r="N87" s="254" t="s">
        <v>1019</v>
      </c>
      <c r="O87" s="136" t="s">
        <v>67</v>
      </c>
      <c r="P87" s="375">
        <f>I87+1</f>
        <v>46212</v>
      </c>
      <c r="Q87" s="74" t="s">
        <v>1020</v>
      </c>
      <c r="R87" s="136" t="s">
        <v>67</v>
      </c>
      <c r="S87" s="71">
        <v>46212</v>
      </c>
      <c r="T87" s="240" t="s">
        <v>68</v>
      </c>
      <c r="U87" s="240" t="s">
        <v>967</v>
      </c>
      <c r="V87" s="37" t="s">
        <v>953</v>
      </c>
      <c r="W87" s="34"/>
    </row>
    <row r="88" ht="14.5" spans="1:23">
      <c r="A88" s="117">
        <v>84</v>
      </c>
      <c r="B88" s="117" t="s">
        <v>64</v>
      </c>
      <c r="C88" s="117" t="s">
        <v>139</v>
      </c>
      <c r="D88" s="37" t="s">
        <v>985</v>
      </c>
      <c r="E88" s="240">
        <v>6000064634</v>
      </c>
      <c r="F88" s="117">
        <v>3</v>
      </c>
      <c r="G88" s="117">
        <v>3</v>
      </c>
      <c r="H88" s="117">
        <v>0</v>
      </c>
      <c r="I88" s="71">
        <v>46211</v>
      </c>
      <c r="J88" s="117" t="s">
        <v>952</v>
      </c>
      <c r="K88" s="117" t="s">
        <v>1065</v>
      </c>
      <c r="L88" s="33" t="s">
        <v>66</v>
      </c>
      <c r="M88" s="33" t="s">
        <v>66</v>
      </c>
      <c r="N88" s="33"/>
      <c r="O88" s="136" t="s">
        <v>67</v>
      </c>
      <c r="P88" s="240"/>
      <c r="Q88" s="33"/>
      <c r="R88" s="136" t="s">
        <v>67</v>
      </c>
      <c r="S88" s="587"/>
      <c r="T88" s="240" t="s">
        <v>68</v>
      </c>
      <c r="U88" s="240" t="s">
        <v>66</v>
      </c>
      <c r="V88" s="240" t="s">
        <v>66</v>
      </c>
      <c r="W88" s="34"/>
    </row>
    <row r="89" ht="14.5" spans="1:23">
      <c r="A89" s="117">
        <v>85</v>
      </c>
      <c r="B89" s="117" t="s">
        <v>64</v>
      </c>
      <c r="C89" s="117" t="s">
        <v>139</v>
      </c>
      <c r="D89" s="37" t="s">
        <v>985</v>
      </c>
      <c r="E89" s="240">
        <v>6000064634</v>
      </c>
      <c r="F89" s="240">
        <v>1</v>
      </c>
      <c r="G89" s="240">
        <v>0</v>
      </c>
      <c r="H89" s="240">
        <v>1</v>
      </c>
      <c r="I89" s="71">
        <v>46211</v>
      </c>
      <c r="J89" s="117" t="s">
        <v>952</v>
      </c>
      <c r="K89" s="117">
        <v>516309050726123</v>
      </c>
      <c r="L89" s="376" t="s">
        <v>1009</v>
      </c>
      <c r="M89" s="74" t="s">
        <v>1018</v>
      </c>
      <c r="N89" s="254" t="s">
        <v>1019</v>
      </c>
      <c r="O89" s="136" t="s">
        <v>67</v>
      </c>
      <c r="P89" s="375">
        <f>I89+1</f>
        <v>46212</v>
      </c>
      <c r="Q89" s="74" t="s">
        <v>1020</v>
      </c>
      <c r="R89" s="136" t="s">
        <v>67</v>
      </c>
      <c r="S89" s="71">
        <v>46212</v>
      </c>
      <c r="T89" s="240" t="s">
        <v>68</v>
      </c>
      <c r="U89" s="240" t="s">
        <v>967</v>
      </c>
      <c r="V89" s="37" t="s">
        <v>953</v>
      </c>
      <c r="W89" s="34"/>
    </row>
    <row r="90" ht="14.5" spans="1:23">
      <c r="A90" s="117">
        <v>86</v>
      </c>
      <c r="B90" s="117" t="s">
        <v>64</v>
      </c>
      <c r="C90" s="117" t="s">
        <v>139</v>
      </c>
      <c r="D90" s="37" t="s">
        <v>985</v>
      </c>
      <c r="E90" s="240">
        <v>6000064634</v>
      </c>
      <c r="F90" s="117">
        <v>3</v>
      </c>
      <c r="G90" s="117">
        <v>3</v>
      </c>
      <c r="H90" s="117">
        <v>0</v>
      </c>
      <c r="I90" s="71">
        <v>46211</v>
      </c>
      <c r="J90" s="117" t="s">
        <v>952</v>
      </c>
      <c r="K90" s="117" t="s">
        <v>1066</v>
      </c>
      <c r="L90" s="33" t="s">
        <v>66</v>
      </c>
      <c r="M90" s="33" t="s">
        <v>66</v>
      </c>
      <c r="N90" s="33"/>
      <c r="O90" s="136" t="s">
        <v>67</v>
      </c>
      <c r="P90" s="240"/>
      <c r="Q90" s="33"/>
      <c r="R90" s="136" t="s">
        <v>67</v>
      </c>
      <c r="S90" s="587"/>
      <c r="T90" s="240" t="s">
        <v>68</v>
      </c>
      <c r="U90" s="240" t="s">
        <v>66</v>
      </c>
      <c r="V90" s="240" t="s">
        <v>66</v>
      </c>
      <c r="W90" s="34"/>
    </row>
    <row r="91" ht="14.5" spans="1:23">
      <c r="A91" s="117">
        <v>87</v>
      </c>
      <c r="B91" s="117" t="s">
        <v>64</v>
      </c>
      <c r="C91" s="117" t="s">
        <v>139</v>
      </c>
      <c r="D91" s="37" t="s">
        <v>985</v>
      </c>
      <c r="E91" s="240">
        <v>6000064634</v>
      </c>
      <c r="F91" s="117">
        <v>1</v>
      </c>
      <c r="G91" s="117">
        <v>1</v>
      </c>
      <c r="H91" s="117">
        <v>0</v>
      </c>
      <c r="I91" s="71">
        <v>46212</v>
      </c>
      <c r="J91" s="117" t="s">
        <v>952</v>
      </c>
      <c r="K91" s="117">
        <v>516309050726127</v>
      </c>
      <c r="L91" s="33" t="s">
        <v>66</v>
      </c>
      <c r="M91" s="33" t="s">
        <v>66</v>
      </c>
      <c r="N91" s="33"/>
      <c r="O91" s="136" t="s">
        <v>67</v>
      </c>
      <c r="P91" s="240"/>
      <c r="Q91" s="33"/>
      <c r="R91" s="136" t="s">
        <v>67</v>
      </c>
      <c r="S91" s="587"/>
      <c r="T91" s="240" t="s">
        <v>68</v>
      </c>
      <c r="U91" s="240" t="s">
        <v>66</v>
      </c>
      <c r="V91" s="240" t="s">
        <v>66</v>
      </c>
      <c r="W91" s="34"/>
    </row>
    <row r="92" ht="14.5" spans="1:23">
      <c r="A92" s="117">
        <v>88</v>
      </c>
      <c r="B92" s="117" t="s">
        <v>64</v>
      </c>
      <c r="C92" s="117" t="s">
        <v>139</v>
      </c>
      <c r="D92" s="37" t="s">
        <v>985</v>
      </c>
      <c r="E92" s="240">
        <v>6000064634</v>
      </c>
      <c r="F92" s="240">
        <v>1</v>
      </c>
      <c r="G92" s="240">
        <v>0</v>
      </c>
      <c r="H92" s="240">
        <v>1</v>
      </c>
      <c r="I92" s="71">
        <v>46212</v>
      </c>
      <c r="J92" s="117" t="s">
        <v>952</v>
      </c>
      <c r="K92" s="117">
        <v>516309050726128</v>
      </c>
      <c r="L92" s="376" t="s">
        <v>1009</v>
      </c>
      <c r="M92" s="74" t="s">
        <v>1018</v>
      </c>
      <c r="N92" s="254" t="s">
        <v>1019</v>
      </c>
      <c r="O92" s="136" t="s">
        <v>67</v>
      </c>
      <c r="P92" s="375">
        <f>I92+1</f>
        <v>46213</v>
      </c>
      <c r="Q92" s="74" t="s">
        <v>1020</v>
      </c>
      <c r="R92" s="136" t="s">
        <v>67</v>
      </c>
      <c r="S92" s="71">
        <v>46212</v>
      </c>
      <c r="T92" s="240" t="s">
        <v>68</v>
      </c>
      <c r="U92" s="240" t="s">
        <v>967</v>
      </c>
      <c r="V92" s="37" t="s">
        <v>953</v>
      </c>
      <c r="W92" s="34"/>
    </row>
    <row r="93" ht="14.5" spans="1:23">
      <c r="A93" s="117">
        <v>89</v>
      </c>
      <c r="B93" s="117" t="s">
        <v>64</v>
      </c>
      <c r="C93" s="117" t="s">
        <v>139</v>
      </c>
      <c r="D93" s="37" t="s">
        <v>985</v>
      </c>
      <c r="E93" s="240">
        <v>6000064634</v>
      </c>
      <c r="F93" s="117">
        <v>1</v>
      </c>
      <c r="G93" s="117">
        <v>1</v>
      </c>
      <c r="H93" s="117">
        <v>0</v>
      </c>
      <c r="I93" s="71">
        <v>46212</v>
      </c>
      <c r="J93" s="117" t="s">
        <v>952</v>
      </c>
      <c r="K93" s="117">
        <v>516309050726129</v>
      </c>
      <c r="L93" s="33" t="s">
        <v>66</v>
      </c>
      <c r="M93" s="33" t="s">
        <v>66</v>
      </c>
      <c r="N93" s="33"/>
      <c r="O93" s="136" t="s">
        <v>67</v>
      </c>
      <c r="P93" s="240"/>
      <c r="Q93" s="33"/>
      <c r="R93" s="136" t="s">
        <v>67</v>
      </c>
      <c r="S93" s="587"/>
      <c r="T93" s="240" t="s">
        <v>68</v>
      </c>
      <c r="U93" s="240" t="s">
        <v>66</v>
      </c>
      <c r="V93" s="240" t="s">
        <v>66</v>
      </c>
      <c r="W93" s="34"/>
    </row>
    <row r="94" ht="14.5" spans="1:23">
      <c r="A94" s="117">
        <v>90</v>
      </c>
      <c r="B94" s="117" t="s">
        <v>64</v>
      </c>
      <c r="C94" s="117" t="s">
        <v>139</v>
      </c>
      <c r="D94" s="37" t="s">
        <v>985</v>
      </c>
      <c r="E94" s="240">
        <v>6000064634</v>
      </c>
      <c r="F94" s="240">
        <v>1</v>
      </c>
      <c r="G94" s="240">
        <v>0</v>
      </c>
      <c r="H94" s="240">
        <v>1</v>
      </c>
      <c r="I94" s="71">
        <v>46212</v>
      </c>
      <c r="J94" s="117" t="s">
        <v>952</v>
      </c>
      <c r="K94" s="117">
        <v>516309050726130</v>
      </c>
      <c r="L94" s="376" t="s">
        <v>1009</v>
      </c>
      <c r="M94" s="74" t="s">
        <v>1018</v>
      </c>
      <c r="N94" s="254" t="s">
        <v>1019</v>
      </c>
      <c r="O94" s="136" t="s">
        <v>67</v>
      </c>
      <c r="P94" s="375">
        <f>I94+1</f>
        <v>46213</v>
      </c>
      <c r="Q94" s="74" t="s">
        <v>1020</v>
      </c>
      <c r="R94" s="136" t="s">
        <v>67</v>
      </c>
      <c r="S94" s="71">
        <v>46212</v>
      </c>
      <c r="T94" s="240" t="s">
        <v>68</v>
      </c>
      <c r="U94" s="24" t="s">
        <v>967</v>
      </c>
      <c r="V94" s="240" t="s">
        <v>13</v>
      </c>
      <c r="W94" s="34"/>
    </row>
    <row r="95" ht="14.5" spans="1:23">
      <c r="A95" s="117">
        <v>91</v>
      </c>
      <c r="B95" s="117" t="s">
        <v>64</v>
      </c>
      <c r="C95" s="117" t="s">
        <v>139</v>
      </c>
      <c r="D95" s="37" t="s">
        <v>985</v>
      </c>
      <c r="E95" s="240">
        <v>6000064634</v>
      </c>
      <c r="F95" s="117">
        <v>7</v>
      </c>
      <c r="G95" s="117">
        <v>7</v>
      </c>
      <c r="H95" s="117">
        <v>0</v>
      </c>
      <c r="I95" s="71">
        <v>46212</v>
      </c>
      <c r="J95" s="117" t="s">
        <v>952</v>
      </c>
      <c r="K95" s="117" t="s">
        <v>1067</v>
      </c>
      <c r="L95" s="33" t="s">
        <v>66</v>
      </c>
      <c r="M95" s="33" t="s">
        <v>66</v>
      </c>
      <c r="N95" s="33"/>
      <c r="O95" s="136" t="s">
        <v>67</v>
      </c>
      <c r="P95" s="240"/>
      <c r="Q95" s="33"/>
      <c r="R95" s="136" t="s">
        <v>67</v>
      </c>
      <c r="S95" s="587"/>
      <c r="T95" s="240" t="s">
        <v>68</v>
      </c>
      <c r="U95" s="240" t="s">
        <v>66</v>
      </c>
      <c r="V95" s="240" t="s">
        <v>66</v>
      </c>
      <c r="W95" s="34"/>
    </row>
    <row r="96" ht="14.5" spans="1:23">
      <c r="A96" s="117">
        <v>92</v>
      </c>
      <c r="B96" s="117" t="s">
        <v>64</v>
      </c>
      <c r="C96" s="117" t="s">
        <v>139</v>
      </c>
      <c r="D96" s="37" t="s">
        <v>985</v>
      </c>
      <c r="E96" s="240">
        <v>6000064634</v>
      </c>
      <c r="F96" s="117">
        <v>5</v>
      </c>
      <c r="G96" s="117">
        <v>5</v>
      </c>
      <c r="H96" s="117">
        <v>0</v>
      </c>
      <c r="I96" s="71">
        <v>46213</v>
      </c>
      <c r="J96" s="117" t="s">
        <v>952</v>
      </c>
      <c r="K96" s="117" t="s">
        <v>1068</v>
      </c>
      <c r="L96" s="33" t="s">
        <v>66</v>
      </c>
      <c r="M96" s="33" t="s">
        <v>66</v>
      </c>
      <c r="N96" s="33"/>
      <c r="O96" s="136" t="s">
        <v>67</v>
      </c>
      <c r="P96" s="240"/>
      <c r="Q96" s="33"/>
      <c r="R96" s="136" t="s">
        <v>67</v>
      </c>
      <c r="S96" s="587"/>
      <c r="T96" s="240" t="s">
        <v>68</v>
      </c>
      <c r="U96" s="240" t="s">
        <v>66</v>
      </c>
      <c r="V96" s="240" t="s">
        <v>66</v>
      </c>
      <c r="W96" s="34"/>
    </row>
    <row r="97" ht="14.5" spans="1:23">
      <c r="A97" s="117">
        <v>93</v>
      </c>
      <c r="B97" s="24" t="s">
        <v>64</v>
      </c>
      <c r="C97" s="117" t="s">
        <v>139</v>
      </c>
      <c r="D97" s="37" t="s">
        <v>772</v>
      </c>
      <c r="E97" s="117">
        <v>6000064469</v>
      </c>
      <c r="F97" s="240">
        <v>40</v>
      </c>
      <c r="G97" s="240">
        <v>40</v>
      </c>
      <c r="H97" s="240">
        <v>0</v>
      </c>
      <c r="I97" s="27">
        <v>46216</v>
      </c>
      <c r="J97" s="117" t="s">
        <v>956</v>
      </c>
      <c r="K97" s="117" t="s">
        <v>1069</v>
      </c>
      <c r="L97" s="33" t="s">
        <v>66</v>
      </c>
      <c r="M97" s="592" t="s">
        <v>66</v>
      </c>
      <c r="N97" s="33"/>
      <c r="O97" s="136" t="s">
        <v>67</v>
      </c>
      <c r="P97" s="240"/>
      <c r="Q97" s="33"/>
      <c r="R97" s="136" t="s">
        <v>67</v>
      </c>
      <c r="S97" s="587"/>
      <c r="T97" s="240" t="s">
        <v>68</v>
      </c>
      <c r="U97" s="240" t="s">
        <v>66</v>
      </c>
      <c r="V97" s="240" t="s">
        <v>66</v>
      </c>
      <c r="W97" s="34"/>
    </row>
    <row r="98" ht="14.5" spans="1:23">
      <c r="A98" s="117">
        <v>94</v>
      </c>
      <c r="B98" s="24" t="s">
        <v>64</v>
      </c>
      <c r="C98" s="117" t="s">
        <v>139</v>
      </c>
      <c r="D98" s="37" t="s">
        <v>772</v>
      </c>
      <c r="E98" s="117">
        <v>6000064469</v>
      </c>
      <c r="F98" s="240">
        <v>9</v>
      </c>
      <c r="G98" s="240">
        <v>9</v>
      </c>
      <c r="H98" s="240">
        <v>0</v>
      </c>
      <c r="I98" s="27">
        <v>46218</v>
      </c>
      <c r="J98" s="117" t="s">
        <v>956</v>
      </c>
      <c r="K98" s="117" t="s">
        <v>1070</v>
      </c>
      <c r="L98" s="33" t="s">
        <v>66</v>
      </c>
      <c r="M98" s="592" t="s">
        <v>66</v>
      </c>
      <c r="N98" s="33"/>
      <c r="O98" s="136" t="s">
        <v>67</v>
      </c>
      <c r="P98" s="240"/>
      <c r="Q98" s="33"/>
      <c r="R98" s="136" t="s">
        <v>67</v>
      </c>
      <c r="S98" s="587"/>
      <c r="T98" s="240" t="s">
        <v>68</v>
      </c>
      <c r="U98" s="240" t="s">
        <v>66</v>
      </c>
      <c r="V98" s="240" t="s">
        <v>66</v>
      </c>
      <c r="W98" s="34"/>
    </row>
    <row r="99" ht="25" spans="1:23">
      <c r="A99" s="117">
        <v>95</v>
      </c>
      <c r="B99" s="24" t="s">
        <v>64</v>
      </c>
      <c r="C99" s="117" t="s">
        <v>139</v>
      </c>
      <c r="D99" s="37" t="s">
        <v>772</v>
      </c>
      <c r="E99" s="117">
        <v>6000064469</v>
      </c>
      <c r="F99" s="117">
        <v>1</v>
      </c>
      <c r="G99" s="117">
        <v>0</v>
      </c>
      <c r="H99" s="117">
        <v>1</v>
      </c>
      <c r="I99" s="27">
        <v>46218</v>
      </c>
      <c r="J99" s="117" t="s">
        <v>956</v>
      </c>
      <c r="K99" s="117">
        <v>516339080726084</v>
      </c>
      <c r="L99" s="584" t="s">
        <v>1033</v>
      </c>
      <c r="M99" s="254" t="s">
        <v>1034</v>
      </c>
      <c r="N99" s="74" t="s">
        <v>1071</v>
      </c>
      <c r="O99" s="136" t="s">
        <v>67</v>
      </c>
      <c r="P99" s="375">
        <f>I99+1</f>
        <v>46219</v>
      </c>
      <c r="Q99" s="33" t="s">
        <v>1008</v>
      </c>
      <c r="R99" s="136" t="s">
        <v>67</v>
      </c>
      <c r="S99" s="71">
        <v>46219</v>
      </c>
      <c r="T99" s="240" t="s">
        <v>68</v>
      </c>
      <c r="U99" s="24" t="s">
        <v>78</v>
      </c>
      <c r="V99" s="240" t="s">
        <v>13</v>
      </c>
      <c r="W99" s="34"/>
    </row>
    <row r="100" ht="14.5" spans="1:23">
      <c r="A100" s="117">
        <v>96</v>
      </c>
      <c r="B100" s="24" t="s">
        <v>64</v>
      </c>
      <c r="C100" s="117" t="s">
        <v>139</v>
      </c>
      <c r="D100" s="37" t="s">
        <v>772</v>
      </c>
      <c r="E100" s="117">
        <v>6000064469</v>
      </c>
      <c r="F100" s="117">
        <v>3</v>
      </c>
      <c r="G100" s="117">
        <v>3</v>
      </c>
      <c r="H100" s="117">
        <v>0</v>
      </c>
      <c r="I100" s="27">
        <v>46218</v>
      </c>
      <c r="J100" s="117" t="s">
        <v>956</v>
      </c>
      <c r="K100" s="117" t="s">
        <v>1072</v>
      </c>
      <c r="L100" s="33" t="s">
        <v>66</v>
      </c>
      <c r="M100" s="592" t="s">
        <v>66</v>
      </c>
      <c r="N100" s="33"/>
      <c r="O100" s="136" t="s">
        <v>67</v>
      </c>
      <c r="P100" s="240"/>
      <c r="Q100" s="33"/>
      <c r="R100" s="136" t="s">
        <v>67</v>
      </c>
      <c r="S100" s="587"/>
      <c r="T100" s="240" t="s">
        <v>68</v>
      </c>
      <c r="U100" s="240" t="s">
        <v>66</v>
      </c>
      <c r="V100" s="240" t="s">
        <v>66</v>
      </c>
      <c r="W100" s="34"/>
    </row>
    <row r="101" ht="14.5" spans="1:23">
      <c r="A101" s="117">
        <v>97</v>
      </c>
      <c r="B101" s="24" t="s">
        <v>64</v>
      </c>
      <c r="C101" s="117" t="s">
        <v>139</v>
      </c>
      <c r="D101" s="37" t="s">
        <v>772</v>
      </c>
      <c r="E101" s="117">
        <v>6000064469</v>
      </c>
      <c r="F101" s="117">
        <v>1</v>
      </c>
      <c r="G101" s="117">
        <v>0</v>
      </c>
      <c r="H101" s="117">
        <v>1</v>
      </c>
      <c r="I101" s="27">
        <v>46218</v>
      </c>
      <c r="J101" s="117" t="s">
        <v>956</v>
      </c>
      <c r="K101" s="117">
        <v>516339080726088</v>
      </c>
      <c r="L101" s="376" t="s">
        <v>1073</v>
      </c>
      <c r="M101" s="74" t="s">
        <v>1074</v>
      </c>
      <c r="N101" s="33" t="s">
        <v>1075</v>
      </c>
      <c r="O101" s="136" t="s">
        <v>67</v>
      </c>
      <c r="P101" s="375">
        <f>I101+1</f>
        <v>46219</v>
      </c>
      <c r="Q101" s="33" t="s">
        <v>346</v>
      </c>
      <c r="R101" s="136" t="s">
        <v>67</v>
      </c>
      <c r="S101" s="71">
        <v>46219</v>
      </c>
      <c r="T101" s="240" t="s">
        <v>68</v>
      </c>
      <c r="U101" s="24" t="s">
        <v>512</v>
      </c>
      <c r="V101" s="240" t="s">
        <v>13</v>
      </c>
      <c r="W101" s="34"/>
    </row>
    <row r="102" ht="14.5" spans="1:23">
      <c r="A102" s="117">
        <v>98</v>
      </c>
      <c r="B102" s="24" t="s">
        <v>64</v>
      </c>
      <c r="C102" s="117" t="s">
        <v>139</v>
      </c>
      <c r="D102" s="37" t="s">
        <v>772</v>
      </c>
      <c r="E102" s="117">
        <v>6000064469</v>
      </c>
      <c r="F102" s="117">
        <v>2</v>
      </c>
      <c r="G102" s="117">
        <v>2</v>
      </c>
      <c r="H102" s="117">
        <v>0</v>
      </c>
      <c r="I102" s="27">
        <v>46218</v>
      </c>
      <c r="J102" s="117" t="s">
        <v>956</v>
      </c>
      <c r="K102" s="117" t="s">
        <v>1076</v>
      </c>
      <c r="L102" s="33" t="s">
        <v>66</v>
      </c>
      <c r="M102" s="592" t="s">
        <v>66</v>
      </c>
      <c r="N102" s="33"/>
      <c r="O102" s="136" t="s">
        <v>67</v>
      </c>
      <c r="P102" s="240"/>
      <c r="Q102" s="33"/>
      <c r="R102" s="136" t="s">
        <v>67</v>
      </c>
      <c r="S102" s="587"/>
      <c r="T102" s="240" t="s">
        <v>68</v>
      </c>
      <c r="U102" s="240" t="s">
        <v>66</v>
      </c>
      <c r="V102" s="240" t="s">
        <v>66</v>
      </c>
      <c r="W102" s="34"/>
    </row>
    <row r="103" ht="14.5" spans="1:23">
      <c r="A103" s="117">
        <v>99</v>
      </c>
      <c r="B103" s="117" t="s">
        <v>64</v>
      </c>
      <c r="C103" s="117" t="s">
        <v>139</v>
      </c>
      <c r="D103" s="37" t="s">
        <v>985</v>
      </c>
      <c r="E103" s="117">
        <v>6000064637</v>
      </c>
      <c r="F103" s="216">
        <v>10</v>
      </c>
      <c r="G103" s="216">
        <v>10</v>
      </c>
      <c r="H103" s="216">
        <v>0</v>
      </c>
      <c r="I103" s="71">
        <v>46220</v>
      </c>
      <c r="J103" s="117" t="s">
        <v>954</v>
      </c>
      <c r="K103" s="216" t="s">
        <v>1077</v>
      </c>
      <c r="L103" s="33" t="s">
        <v>66</v>
      </c>
      <c r="M103" s="592" t="s">
        <v>66</v>
      </c>
      <c r="N103" s="33"/>
      <c r="O103" s="136" t="s">
        <v>67</v>
      </c>
      <c r="P103" s="240"/>
      <c r="Q103" s="33"/>
      <c r="R103" s="136" t="s">
        <v>67</v>
      </c>
      <c r="S103" s="587"/>
      <c r="T103" s="240" t="s">
        <v>68</v>
      </c>
      <c r="U103" s="240" t="s">
        <v>66</v>
      </c>
      <c r="V103" s="240" t="s">
        <v>66</v>
      </c>
      <c r="W103" s="34"/>
    </row>
    <row r="104" ht="14.5" spans="1:23">
      <c r="A104" s="117">
        <v>100</v>
      </c>
      <c r="B104" s="117" t="s">
        <v>64</v>
      </c>
      <c r="C104" s="117" t="s">
        <v>139</v>
      </c>
      <c r="D104" s="37" t="s">
        <v>985</v>
      </c>
      <c r="E104" s="117">
        <v>6000064637</v>
      </c>
      <c r="F104" s="117">
        <v>2</v>
      </c>
      <c r="G104" s="117">
        <v>2</v>
      </c>
      <c r="H104" s="117">
        <v>0</v>
      </c>
      <c r="I104" s="71">
        <v>46220</v>
      </c>
      <c r="J104" s="117" t="s">
        <v>954</v>
      </c>
      <c r="K104" s="216" t="s">
        <v>1078</v>
      </c>
      <c r="L104" s="33" t="s">
        <v>66</v>
      </c>
      <c r="M104" s="592" t="s">
        <v>66</v>
      </c>
      <c r="N104" s="33"/>
      <c r="O104" s="136" t="s">
        <v>67</v>
      </c>
      <c r="P104" s="240"/>
      <c r="Q104" s="33"/>
      <c r="R104" s="136" t="s">
        <v>67</v>
      </c>
      <c r="S104" s="587"/>
      <c r="T104" s="240" t="s">
        <v>68</v>
      </c>
      <c r="U104" s="240" t="s">
        <v>66</v>
      </c>
      <c r="V104" s="240" t="s">
        <v>66</v>
      </c>
      <c r="W104" s="34"/>
    </row>
    <row r="105" ht="25" spans="1:23">
      <c r="A105" s="117">
        <v>101</v>
      </c>
      <c r="B105" s="117" t="s">
        <v>64</v>
      </c>
      <c r="C105" s="117" t="s">
        <v>139</v>
      </c>
      <c r="D105" s="37" t="s">
        <v>985</v>
      </c>
      <c r="E105" s="117">
        <v>6000064637</v>
      </c>
      <c r="F105" s="240">
        <v>1</v>
      </c>
      <c r="G105" s="240">
        <v>0</v>
      </c>
      <c r="H105" s="240">
        <v>1</v>
      </c>
      <c r="I105" s="71">
        <v>46220</v>
      </c>
      <c r="J105" s="117" t="s">
        <v>954</v>
      </c>
      <c r="K105" s="117">
        <v>516313050726079</v>
      </c>
      <c r="L105" s="584" t="s">
        <v>1033</v>
      </c>
      <c r="M105" s="254" t="s">
        <v>1034</v>
      </c>
      <c r="N105" s="74" t="s">
        <v>1071</v>
      </c>
      <c r="O105" s="136" t="s">
        <v>67</v>
      </c>
      <c r="P105" s="375">
        <f>I105+1</f>
        <v>46221</v>
      </c>
      <c r="Q105" s="33" t="s">
        <v>1008</v>
      </c>
      <c r="R105" s="136" t="s">
        <v>67</v>
      </c>
      <c r="S105" s="71">
        <v>46221</v>
      </c>
      <c r="T105" s="240" t="s">
        <v>68</v>
      </c>
      <c r="U105" s="24" t="s">
        <v>78</v>
      </c>
      <c r="V105" s="240" t="s">
        <v>13</v>
      </c>
      <c r="W105" s="34"/>
    </row>
    <row r="106" ht="14.5" spans="1:23">
      <c r="A106" s="117">
        <v>102</v>
      </c>
      <c r="B106" s="117" t="s">
        <v>64</v>
      </c>
      <c r="C106" s="117" t="s">
        <v>139</v>
      </c>
      <c r="D106" s="37" t="s">
        <v>748</v>
      </c>
      <c r="E106" s="117">
        <v>6000052972</v>
      </c>
      <c r="F106" s="117">
        <v>18</v>
      </c>
      <c r="G106" s="117">
        <v>18</v>
      </c>
      <c r="H106" s="117">
        <v>0</v>
      </c>
      <c r="I106" s="71">
        <v>46221</v>
      </c>
      <c r="J106" s="117" t="s">
        <v>958</v>
      </c>
      <c r="K106" s="117" t="s">
        <v>1042</v>
      </c>
      <c r="L106" s="33" t="s">
        <v>66</v>
      </c>
      <c r="M106" s="592" t="s">
        <v>66</v>
      </c>
      <c r="N106" s="33"/>
      <c r="O106" s="136" t="s">
        <v>67</v>
      </c>
      <c r="P106" s="240"/>
      <c r="Q106" s="33"/>
      <c r="R106" s="136" t="s">
        <v>67</v>
      </c>
      <c r="S106" s="588"/>
      <c r="T106" s="240" t="s">
        <v>68</v>
      </c>
      <c r="U106" s="240" t="s">
        <v>66</v>
      </c>
      <c r="V106" s="240" t="s">
        <v>66</v>
      </c>
      <c r="W106" s="34"/>
    </row>
    <row r="107" ht="14.5" spans="1:23">
      <c r="A107" s="117">
        <v>103</v>
      </c>
      <c r="B107" s="117" t="s">
        <v>64</v>
      </c>
      <c r="C107" s="117" t="s">
        <v>139</v>
      </c>
      <c r="D107" s="37" t="s">
        <v>985</v>
      </c>
      <c r="E107" s="117">
        <v>6000064637</v>
      </c>
      <c r="F107" s="117">
        <v>1</v>
      </c>
      <c r="G107" s="117">
        <v>1</v>
      </c>
      <c r="H107" s="117">
        <v>0</v>
      </c>
      <c r="I107" s="71">
        <v>46222</v>
      </c>
      <c r="J107" s="117" t="s">
        <v>954</v>
      </c>
      <c r="K107" s="117">
        <v>516313050726080</v>
      </c>
      <c r="L107" s="33" t="s">
        <v>66</v>
      </c>
      <c r="M107" s="592" t="s">
        <v>66</v>
      </c>
      <c r="N107" s="33"/>
      <c r="O107" s="136" t="s">
        <v>67</v>
      </c>
      <c r="P107" s="240"/>
      <c r="Q107" s="33"/>
      <c r="R107" s="136" t="s">
        <v>67</v>
      </c>
      <c r="S107" s="587"/>
      <c r="T107" s="240" t="s">
        <v>68</v>
      </c>
      <c r="U107" s="240" t="s">
        <v>66</v>
      </c>
      <c r="V107" s="240" t="s">
        <v>66</v>
      </c>
      <c r="W107" s="34"/>
    </row>
    <row r="108" ht="25" spans="1:23">
      <c r="A108" s="117">
        <v>104</v>
      </c>
      <c r="B108" s="117" t="s">
        <v>64</v>
      </c>
      <c r="C108" s="117" t="s">
        <v>139</v>
      </c>
      <c r="D108" s="37" t="s">
        <v>985</v>
      </c>
      <c r="E108" s="117">
        <v>6000064637</v>
      </c>
      <c r="F108" s="240">
        <v>1</v>
      </c>
      <c r="G108" s="240">
        <v>0</v>
      </c>
      <c r="H108" s="240">
        <v>1</v>
      </c>
      <c r="I108" s="71">
        <v>46222</v>
      </c>
      <c r="J108" s="117" t="s">
        <v>954</v>
      </c>
      <c r="K108" s="117">
        <v>516313050726081</v>
      </c>
      <c r="L108" s="376" t="s">
        <v>1005</v>
      </c>
      <c r="M108" s="254" t="s">
        <v>1006</v>
      </c>
      <c r="N108" s="74" t="s">
        <v>1007</v>
      </c>
      <c r="O108" s="136" t="s">
        <v>67</v>
      </c>
      <c r="P108" s="375">
        <f>I108+1</f>
        <v>46223</v>
      </c>
      <c r="Q108" s="33" t="s">
        <v>1008</v>
      </c>
      <c r="R108" s="136" t="s">
        <v>67</v>
      </c>
      <c r="S108" s="71">
        <v>46223</v>
      </c>
      <c r="T108" s="240" t="s">
        <v>68</v>
      </c>
      <c r="U108" s="24" t="s">
        <v>78</v>
      </c>
      <c r="V108" s="240" t="s">
        <v>13</v>
      </c>
      <c r="W108" s="34"/>
    </row>
    <row r="109" ht="14.5" spans="1:23">
      <c r="A109" s="117">
        <v>105</v>
      </c>
      <c r="B109" s="117" t="s">
        <v>64</v>
      </c>
      <c r="C109" s="117" t="s">
        <v>139</v>
      </c>
      <c r="D109" s="37" t="s">
        <v>985</v>
      </c>
      <c r="E109" s="117">
        <v>6000054463</v>
      </c>
      <c r="F109" s="117">
        <v>3</v>
      </c>
      <c r="G109" s="117">
        <v>3</v>
      </c>
      <c r="H109" s="117">
        <v>0</v>
      </c>
      <c r="I109" s="71">
        <v>46222</v>
      </c>
      <c r="J109" s="37" t="s">
        <v>963</v>
      </c>
      <c r="K109" s="216" t="s">
        <v>1079</v>
      </c>
      <c r="L109" s="33" t="s">
        <v>66</v>
      </c>
      <c r="M109" s="592" t="s">
        <v>66</v>
      </c>
      <c r="N109" s="33"/>
      <c r="O109" s="136" t="s">
        <v>67</v>
      </c>
      <c r="P109" s="240"/>
      <c r="Q109" s="33"/>
      <c r="R109" s="136" t="s">
        <v>67</v>
      </c>
      <c r="S109" s="587"/>
      <c r="T109" s="240" t="s">
        <v>68</v>
      </c>
      <c r="U109" s="240" t="s">
        <v>66</v>
      </c>
      <c r="V109" s="240" t="s">
        <v>66</v>
      </c>
      <c r="W109" s="34"/>
    </row>
    <row r="110" ht="25" spans="1:23">
      <c r="A110" s="117">
        <v>106</v>
      </c>
      <c r="B110" s="117" t="s">
        <v>64</v>
      </c>
      <c r="C110" s="117" t="s">
        <v>139</v>
      </c>
      <c r="D110" s="37" t="s">
        <v>985</v>
      </c>
      <c r="E110" s="117">
        <v>6000054463</v>
      </c>
      <c r="F110" s="240">
        <v>1</v>
      </c>
      <c r="G110" s="240">
        <v>0</v>
      </c>
      <c r="H110" s="240">
        <v>1</v>
      </c>
      <c r="I110" s="71">
        <v>46222</v>
      </c>
      <c r="J110" s="37" t="s">
        <v>963</v>
      </c>
      <c r="K110" s="117">
        <v>516313050726085</v>
      </c>
      <c r="L110" s="376" t="s">
        <v>1080</v>
      </c>
      <c r="M110" s="585" t="s">
        <v>993</v>
      </c>
      <c r="N110" s="585" t="s">
        <v>989</v>
      </c>
      <c r="O110" s="136" t="s">
        <v>67</v>
      </c>
      <c r="P110" s="375">
        <f>I110+1</f>
        <v>46223</v>
      </c>
      <c r="Q110" s="585" t="s">
        <v>994</v>
      </c>
      <c r="R110" s="136" t="s">
        <v>67</v>
      </c>
      <c r="S110" s="71">
        <v>46223</v>
      </c>
      <c r="T110" s="240" t="s">
        <v>68</v>
      </c>
      <c r="U110" s="24" t="s">
        <v>511</v>
      </c>
      <c r="V110" s="240" t="s">
        <v>13</v>
      </c>
      <c r="W110" s="34"/>
    </row>
    <row r="111" ht="14.5" spans="1:23">
      <c r="A111" s="117">
        <v>107</v>
      </c>
      <c r="B111" s="117" t="s">
        <v>64</v>
      </c>
      <c r="C111" s="117" t="s">
        <v>139</v>
      </c>
      <c r="D111" s="37" t="s">
        <v>985</v>
      </c>
      <c r="E111" s="117">
        <v>6000054463</v>
      </c>
      <c r="F111" s="117">
        <v>4</v>
      </c>
      <c r="G111" s="117">
        <v>4</v>
      </c>
      <c r="H111" s="117">
        <v>0</v>
      </c>
      <c r="I111" s="71">
        <v>46222</v>
      </c>
      <c r="J111" s="37" t="s">
        <v>963</v>
      </c>
      <c r="K111" s="117" t="s">
        <v>1081</v>
      </c>
      <c r="L111" s="33" t="s">
        <v>66</v>
      </c>
      <c r="M111" s="592" t="s">
        <v>66</v>
      </c>
      <c r="N111" s="33"/>
      <c r="O111" s="136" t="s">
        <v>67</v>
      </c>
      <c r="P111" s="240"/>
      <c r="Q111" s="33"/>
      <c r="R111" s="136" t="s">
        <v>67</v>
      </c>
      <c r="S111" s="587"/>
      <c r="T111" s="240" t="s">
        <v>68</v>
      </c>
      <c r="U111" s="240" t="s">
        <v>66</v>
      </c>
      <c r="V111" s="240" t="s">
        <v>66</v>
      </c>
      <c r="W111" s="34"/>
    </row>
    <row r="112" ht="14.5" spans="1:23">
      <c r="A112" s="117">
        <v>108</v>
      </c>
      <c r="B112" s="117" t="s">
        <v>64</v>
      </c>
      <c r="C112" s="117" t="s">
        <v>139</v>
      </c>
      <c r="D112" s="37" t="s">
        <v>985</v>
      </c>
      <c r="E112" s="117">
        <v>6000064637</v>
      </c>
      <c r="F112" s="117">
        <v>4</v>
      </c>
      <c r="G112" s="117">
        <v>4</v>
      </c>
      <c r="H112" s="117">
        <v>0</v>
      </c>
      <c r="I112" s="71">
        <v>46222</v>
      </c>
      <c r="J112" s="117" t="s">
        <v>954</v>
      </c>
      <c r="K112" s="216" t="s">
        <v>1082</v>
      </c>
      <c r="L112" s="33" t="s">
        <v>66</v>
      </c>
      <c r="M112" s="592" t="s">
        <v>66</v>
      </c>
      <c r="N112" s="33"/>
      <c r="O112" s="136" t="s">
        <v>67</v>
      </c>
      <c r="P112" s="240"/>
      <c r="Q112" s="33"/>
      <c r="R112" s="136" t="s">
        <v>67</v>
      </c>
      <c r="S112" s="587"/>
      <c r="T112" s="240" t="s">
        <v>68</v>
      </c>
      <c r="U112" s="240" t="s">
        <v>66</v>
      </c>
      <c r="V112" s="240" t="s">
        <v>66</v>
      </c>
      <c r="W112" s="34"/>
    </row>
    <row r="113" ht="14.5" spans="1:23">
      <c r="A113" s="117">
        <v>109</v>
      </c>
      <c r="B113" s="117" t="s">
        <v>64</v>
      </c>
      <c r="C113" s="117" t="s">
        <v>139</v>
      </c>
      <c r="D113" s="37" t="s">
        <v>985</v>
      </c>
      <c r="E113" s="117">
        <v>6000064637</v>
      </c>
      <c r="F113" s="240">
        <v>1</v>
      </c>
      <c r="G113" s="240">
        <v>0</v>
      </c>
      <c r="H113" s="240">
        <v>1</v>
      </c>
      <c r="I113" s="71">
        <v>46222</v>
      </c>
      <c r="J113" s="117" t="s">
        <v>954</v>
      </c>
      <c r="K113" s="117">
        <v>516313050726094</v>
      </c>
      <c r="L113" s="376" t="s">
        <v>1009</v>
      </c>
      <c r="M113" s="74" t="s">
        <v>1018</v>
      </c>
      <c r="N113" s="254" t="s">
        <v>1019</v>
      </c>
      <c r="O113" s="136" t="s">
        <v>67</v>
      </c>
      <c r="P113" s="375">
        <f>I113+1</f>
        <v>46223</v>
      </c>
      <c r="Q113" s="74" t="s">
        <v>1020</v>
      </c>
      <c r="R113" s="136" t="s">
        <v>67</v>
      </c>
      <c r="S113" s="71">
        <v>46223</v>
      </c>
      <c r="T113" s="240" t="s">
        <v>68</v>
      </c>
      <c r="U113" s="240" t="s">
        <v>967</v>
      </c>
      <c r="V113" s="37" t="s">
        <v>953</v>
      </c>
      <c r="W113" s="34"/>
    </row>
    <row r="114" ht="14.5" spans="1:23">
      <c r="A114" s="117">
        <v>110</v>
      </c>
      <c r="B114" s="117" t="s">
        <v>64</v>
      </c>
      <c r="C114" s="117" t="s">
        <v>139</v>
      </c>
      <c r="D114" s="37" t="s">
        <v>985</v>
      </c>
      <c r="E114" s="117">
        <v>6000064637</v>
      </c>
      <c r="F114" s="117">
        <v>7</v>
      </c>
      <c r="G114" s="117">
        <v>7</v>
      </c>
      <c r="H114" s="117">
        <v>0</v>
      </c>
      <c r="I114" s="71">
        <v>46223</v>
      </c>
      <c r="J114" s="117" t="s">
        <v>954</v>
      </c>
      <c r="K114" s="117" t="s">
        <v>1083</v>
      </c>
      <c r="L114" s="33" t="s">
        <v>66</v>
      </c>
      <c r="M114" s="592" t="s">
        <v>66</v>
      </c>
      <c r="N114" s="33"/>
      <c r="O114" s="136" t="s">
        <v>67</v>
      </c>
      <c r="P114" s="240"/>
      <c r="Q114" s="33"/>
      <c r="R114" s="136" t="s">
        <v>67</v>
      </c>
      <c r="S114" s="587"/>
      <c r="T114" s="240" t="s">
        <v>68</v>
      </c>
      <c r="U114" s="240" t="s">
        <v>66</v>
      </c>
      <c r="V114" s="240" t="s">
        <v>66</v>
      </c>
      <c r="W114" s="34"/>
    </row>
    <row r="115" ht="25" spans="1:23">
      <c r="A115" s="117">
        <v>111</v>
      </c>
      <c r="B115" s="117" t="s">
        <v>64</v>
      </c>
      <c r="C115" s="117" t="s">
        <v>139</v>
      </c>
      <c r="D115" s="37" t="s">
        <v>985</v>
      </c>
      <c r="E115" s="117">
        <v>6000064637</v>
      </c>
      <c r="F115" s="240">
        <v>1</v>
      </c>
      <c r="G115" s="240">
        <v>0</v>
      </c>
      <c r="H115" s="240">
        <v>1</v>
      </c>
      <c r="I115" s="71">
        <v>46223</v>
      </c>
      <c r="J115" s="117" t="s">
        <v>954</v>
      </c>
      <c r="K115" s="117">
        <v>516313050626102</v>
      </c>
      <c r="L115" s="584" t="s">
        <v>1033</v>
      </c>
      <c r="M115" s="254" t="s">
        <v>1034</v>
      </c>
      <c r="N115" s="74" t="s">
        <v>1035</v>
      </c>
      <c r="O115" s="136" t="s">
        <v>67</v>
      </c>
      <c r="P115" s="375">
        <f t="shared" ref="P115:P116" si="4">I115+1</f>
        <v>46224</v>
      </c>
      <c r="Q115" s="33" t="s">
        <v>346</v>
      </c>
      <c r="R115" s="136" t="s">
        <v>67</v>
      </c>
      <c r="S115" s="71">
        <v>46224</v>
      </c>
      <c r="T115" s="240" t="s">
        <v>68</v>
      </c>
      <c r="U115" s="24" t="s">
        <v>78</v>
      </c>
      <c r="V115" s="240" t="s">
        <v>13</v>
      </c>
      <c r="W115" s="34"/>
    </row>
    <row r="116" ht="25" spans="1:23">
      <c r="A116" s="117">
        <v>112</v>
      </c>
      <c r="B116" s="117" t="s">
        <v>64</v>
      </c>
      <c r="C116" s="117" t="s">
        <v>139</v>
      </c>
      <c r="D116" s="37" t="s">
        <v>985</v>
      </c>
      <c r="E116" s="117">
        <v>6000064637</v>
      </c>
      <c r="F116" s="240">
        <v>1</v>
      </c>
      <c r="G116" s="240">
        <v>0</v>
      </c>
      <c r="H116" s="240">
        <v>1</v>
      </c>
      <c r="I116" s="71">
        <v>46223</v>
      </c>
      <c r="J116" s="117" t="s">
        <v>954</v>
      </c>
      <c r="K116" s="117">
        <v>516313050626103</v>
      </c>
      <c r="L116" s="584" t="s">
        <v>1033</v>
      </c>
      <c r="M116" s="254" t="s">
        <v>1034</v>
      </c>
      <c r="N116" s="74" t="s">
        <v>1035</v>
      </c>
      <c r="O116" s="136" t="s">
        <v>67</v>
      </c>
      <c r="P116" s="375">
        <f t="shared" si="4"/>
        <v>46224</v>
      </c>
      <c r="Q116" s="33" t="s">
        <v>1008</v>
      </c>
      <c r="R116" s="136" t="s">
        <v>67</v>
      </c>
      <c r="S116" s="71">
        <v>46224</v>
      </c>
      <c r="T116" s="240" t="s">
        <v>68</v>
      </c>
      <c r="U116" s="24" t="s">
        <v>78</v>
      </c>
      <c r="V116" s="240" t="s">
        <v>13</v>
      </c>
      <c r="W116" s="34"/>
    </row>
    <row r="117" ht="14.5" spans="1:23">
      <c r="A117" s="117">
        <v>113</v>
      </c>
      <c r="B117" s="117" t="s">
        <v>64</v>
      </c>
      <c r="C117" s="117" t="s">
        <v>139</v>
      </c>
      <c r="D117" s="37" t="s">
        <v>985</v>
      </c>
      <c r="E117" s="117">
        <v>6000064637</v>
      </c>
      <c r="F117" s="117">
        <v>1</v>
      </c>
      <c r="G117" s="117">
        <v>1</v>
      </c>
      <c r="H117" s="117">
        <v>0</v>
      </c>
      <c r="I117" s="71">
        <v>46223</v>
      </c>
      <c r="J117" s="117" t="s">
        <v>954</v>
      </c>
      <c r="K117" s="117">
        <v>516313050726104</v>
      </c>
      <c r="L117" s="33" t="s">
        <v>66</v>
      </c>
      <c r="M117" s="592" t="s">
        <v>66</v>
      </c>
      <c r="N117" s="33"/>
      <c r="O117" s="136" t="s">
        <v>67</v>
      </c>
      <c r="P117" s="240"/>
      <c r="Q117" s="33"/>
      <c r="R117" s="136" t="s">
        <v>67</v>
      </c>
      <c r="S117" s="587"/>
      <c r="T117" s="240" t="s">
        <v>68</v>
      </c>
      <c r="U117" s="240" t="s">
        <v>66</v>
      </c>
      <c r="V117" s="240" t="s">
        <v>66</v>
      </c>
      <c r="W117" s="34"/>
    </row>
    <row r="118" ht="14.5" spans="1:23">
      <c r="A118" s="117">
        <v>114</v>
      </c>
      <c r="B118" s="117" t="s">
        <v>64</v>
      </c>
      <c r="C118" s="117" t="s">
        <v>139</v>
      </c>
      <c r="D118" s="37" t="s">
        <v>985</v>
      </c>
      <c r="E118" s="117">
        <v>6000064637</v>
      </c>
      <c r="F118" s="240">
        <v>1</v>
      </c>
      <c r="G118" s="240">
        <v>0</v>
      </c>
      <c r="H118" s="240">
        <v>1</v>
      </c>
      <c r="I118" s="71">
        <v>46223</v>
      </c>
      <c r="J118" s="117" t="s">
        <v>954</v>
      </c>
      <c r="K118" s="117">
        <v>516313050626105</v>
      </c>
      <c r="L118" s="376" t="s">
        <v>1009</v>
      </c>
      <c r="M118" s="74" t="s">
        <v>1018</v>
      </c>
      <c r="N118" s="254" t="s">
        <v>1019</v>
      </c>
      <c r="O118" s="136" t="s">
        <v>67</v>
      </c>
      <c r="P118" s="375">
        <f>I118+1</f>
        <v>46224</v>
      </c>
      <c r="Q118" s="74" t="s">
        <v>1020</v>
      </c>
      <c r="R118" s="136" t="s">
        <v>67</v>
      </c>
      <c r="S118" s="71">
        <v>46224</v>
      </c>
      <c r="T118" s="240" t="s">
        <v>68</v>
      </c>
      <c r="U118" s="240" t="s">
        <v>967</v>
      </c>
      <c r="V118" s="37" t="s">
        <v>953</v>
      </c>
      <c r="W118" s="34"/>
    </row>
    <row r="119" ht="14.5" spans="1:23">
      <c r="A119" s="117">
        <v>115</v>
      </c>
      <c r="B119" s="117" t="s">
        <v>64</v>
      </c>
      <c r="C119" s="117" t="s">
        <v>139</v>
      </c>
      <c r="D119" s="37" t="s">
        <v>985</v>
      </c>
      <c r="E119" s="240">
        <v>6000064634</v>
      </c>
      <c r="F119" s="117">
        <v>1</v>
      </c>
      <c r="G119" s="117">
        <v>1</v>
      </c>
      <c r="H119" s="117">
        <v>0</v>
      </c>
      <c r="I119" s="71">
        <v>46224</v>
      </c>
      <c r="J119" s="117" t="s">
        <v>952</v>
      </c>
      <c r="K119" s="117">
        <v>516309050726143</v>
      </c>
      <c r="L119" s="33" t="s">
        <v>66</v>
      </c>
      <c r="M119" s="592" t="s">
        <v>66</v>
      </c>
      <c r="N119" s="33"/>
      <c r="O119" s="136" t="s">
        <v>67</v>
      </c>
      <c r="P119" s="240"/>
      <c r="Q119" s="33"/>
      <c r="R119" s="136" t="s">
        <v>67</v>
      </c>
      <c r="S119" s="587"/>
      <c r="T119" s="240" t="s">
        <v>68</v>
      </c>
      <c r="U119" s="240" t="s">
        <v>66</v>
      </c>
      <c r="V119" s="240" t="s">
        <v>66</v>
      </c>
      <c r="W119" s="34"/>
    </row>
    <row r="120" ht="14.5" spans="1:23">
      <c r="A120" s="117">
        <v>116</v>
      </c>
      <c r="B120" s="117" t="s">
        <v>64</v>
      </c>
      <c r="C120" s="117" t="s">
        <v>139</v>
      </c>
      <c r="D120" s="37" t="s">
        <v>985</v>
      </c>
      <c r="E120" s="240">
        <v>6000064634</v>
      </c>
      <c r="F120" s="240">
        <v>1</v>
      </c>
      <c r="G120" s="240">
        <v>0</v>
      </c>
      <c r="H120" s="240">
        <v>1</v>
      </c>
      <c r="I120" s="71">
        <v>46224</v>
      </c>
      <c r="J120" s="117" t="s">
        <v>952</v>
      </c>
      <c r="K120" s="117">
        <v>516309050726144</v>
      </c>
      <c r="L120" s="376" t="s">
        <v>1009</v>
      </c>
      <c r="M120" s="74" t="s">
        <v>1018</v>
      </c>
      <c r="N120" s="254" t="s">
        <v>1019</v>
      </c>
      <c r="O120" s="136" t="s">
        <v>67</v>
      </c>
      <c r="P120" s="375">
        <f>I120+1</f>
        <v>46225</v>
      </c>
      <c r="Q120" s="74" t="s">
        <v>1020</v>
      </c>
      <c r="R120" s="136" t="s">
        <v>67</v>
      </c>
      <c r="S120" s="71">
        <v>46225</v>
      </c>
      <c r="T120" s="240" t="s">
        <v>68</v>
      </c>
      <c r="U120" s="240" t="s">
        <v>967</v>
      </c>
      <c r="V120" s="37" t="s">
        <v>953</v>
      </c>
      <c r="W120" s="34"/>
    </row>
    <row r="121" ht="14.5" spans="1:23">
      <c r="A121" s="117">
        <v>117</v>
      </c>
      <c r="B121" s="117" t="s">
        <v>64</v>
      </c>
      <c r="C121" s="117" t="s">
        <v>139</v>
      </c>
      <c r="D121" s="37" t="s">
        <v>985</v>
      </c>
      <c r="E121" s="240">
        <v>6000064634</v>
      </c>
      <c r="F121" s="117">
        <v>12</v>
      </c>
      <c r="G121" s="117">
        <v>12</v>
      </c>
      <c r="H121" s="117">
        <v>0</v>
      </c>
      <c r="I121" s="71">
        <v>46224</v>
      </c>
      <c r="J121" s="117" t="s">
        <v>952</v>
      </c>
      <c r="K121" s="117" t="s">
        <v>1084</v>
      </c>
      <c r="L121" s="33" t="s">
        <v>66</v>
      </c>
      <c r="M121" s="592" t="s">
        <v>66</v>
      </c>
      <c r="N121" s="33"/>
      <c r="O121" s="136" t="s">
        <v>67</v>
      </c>
      <c r="P121" s="240"/>
      <c r="Q121" s="33"/>
      <c r="R121" s="136" t="s">
        <v>67</v>
      </c>
      <c r="S121" s="587"/>
      <c r="T121" s="240" t="s">
        <v>68</v>
      </c>
      <c r="U121" s="240" t="s">
        <v>66</v>
      </c>
      <c r="V121" s="240" t="s">
        <v>66</v>
      </c>
      <c r="W121" s="34"/>
    </row>
    <row r="122" ht="14.5" spans="1:23">
      <c r="A122" s="117">
        <v>118</v>
      </c>
      <c r="B122" s="117" t="s">
        <v>64</v>
      </c>
      <c r="C122" s="117" t="s">
        <v>139</v>
      </c>
      <c r="D122" s="37" t="s">
        <v>985</v>
      </c>
      <c r="E122" s="240">
        <v>6000064634</v>
      </c>
      <c r="F122" s="240">
        <v>1</v>
      </c>
      <c r="G122" s="240">
        <v>0</v>
      </c>
      <c r="H122" s="240">
        <v>1</v>
      </c>
      <c r="I122" s="71">
        <v>46224</v>
      </c>
      <c r="J122" s="117" t="s">
        <v>952</v>
      </c>
      <c r="K122" s="117">
        <v>516309050726157</v>
      </c>
      <c r="L122" s="376" t="s">
        <v>1085</v>
      </c>
      <c r="M122" s="74" t="s">
        <v>1086</v>
      </c>
      <c r="N122" s="74" t="s">
        <v>1087</v>
      </c>
      <c r="O122" s="136" t="s">
        <v>67</v>
      </c>
      <c r="P122" s="375">
        <f>I122+1</f>
        <v>46225</v>
      </c>
      <c r="Q122" s="74" t="s">
        <v>1088</v>
      </c>
      <c r="R122" s="136" t="s">
        <v>67</v>
      </c>
      <c r="S122" s="71">
        <v>46225</v>
      </c>
      <c r="T122" s="240" t="s">
        <v>68</v>
      </c>
      <c r="U122" s="24" t="s">
        <v>512</v>
      </c>
      <c r="V122" s="240" t="s">
        <v>13</v>
      </c>
      <c r="W122" s="34"/>
    </row>
    <row r="123" ht="14.5" spans="1:23">
      <c r="A123" s="117">
        <v>119</v>
      </c>
      <c r="B123" s="117" t="s">
        <v>64</v>
      </c>
      <c r="C123" s="117" t="s">
        <v>139</v>
      </c>
      <c r="D123" s="37" t="s">
        <v>985</v>
      </c>
      <c r="E123" s="240">
        <v>6000064634</v>
      </c>
      <c r="F123" s="117">
        <v>1</v>
      </c>
      <c r="G123" s="117">
        <v>1</v>
      </c>
      <c r="H123" s="117">
        <v>0</v>
      </c>
      <c r="I123" s="71">
        <v>46224</v>
      </c>
      <c r="J123" s="117" t="s">
        <v>952</v>
      </c>
      <c r="K123" s="117">
        <v>516309050726158</v>
      </c>
      <c r="L123" s="33" t="s">
        <v>66</v>
      </c>
      <c r="M123" s="592" t="s">
        <v>66</v>
      </c>
      <c r="N123" s="33"/>
      <c r="O123" s="136" t="s">
        <v>67</v>
      </c>
      <c r="P123" s="240"/>
      <c r="Q123" s="33"/>
      <c r="R123" s="136" t="s">
        <v>67</v>
      </c>
      <c r="S123" s="587"/>
      <c r="T123" s="240" t="s">
        <v>68</v>
      </c>
      <c r="U123" s="240" t="s">
        <v>66</v>
      </c>
      <c r="V123" s="240" t="s">
        <v>66</v>
      </c>
      <c r="W123" s="34"/>
    </row>
    <row r="124" ht="14.5" spans="1:23">
      <c r="A124" s="117">
        <v>120</v>
      </c>
      <c r="B124" s="117" t="s">
        <v>64</v>
      </c>
      <c r="C124" s="117" t="s">
        <v>139</v>
      </c>
      <c r="D124" s="37" t="s">
        <v>985</v>
      </c>
      <c r="E124" s="240">
        <v>6000064634</v>
      </c>
      <c r="F124" s="216">
        <v>15</v>
      </c>
      <c r="G124" s="216">
        <v>15</v>
      </c>
      <c r="H124" s="216">
        <v>0</v>
      </c>
      <c r="I124" s="71">
        <v>46226</v>
      </c>
      <c r="J124" s="117" t="s">
        <v>952</v>
      </c>
      <c r="K124" s="216" t="s">
        <v>1089</v>
      </c>
      <c r="L124" s="33" t="s">
        <v>66</v>
      </c>
      <c r="M124" s="592" t="s">
        <v>66</v>
      </c>
      <c r="N124" s="33"/>
      <c r="O124" s="136" t="s">
        <v>67</v>
      </c>
      <c r="P124" s="240"/>
      <c r="Q124" s="33"/>
      <c r="R124" s="136" t="s">
        <v>67</v>
      </c>
      <c r="S124" s="587"/>
      <c r="T124" s="240" t="s">
        <v>68</v>
      </c>
      <c r="U124" s="240" t="s">
        <v>66</v>
      </c>
      <c r="V124" s="240" t="s">
        <v>66</v>
      </c>
      <c r="W124" s="34"/>
    </row>
    <row r="125" ht="14.5" spans="1:23">
      <c r="A125" s="117">
        <v>121</v>
      </c>
      <c r="B125" s="24" t="s">
        <v>64</v>
      </c>
      <c r="C125" s="117" t="s">
        <v>139</v>
      </c>
      <c r="D125" s="37" t="s">
        <v>985</v>
      </c>
      <c r="E125" s="117">
        <v>6000064469</v>
      </c>
      <c r="F125" s="117">
        <v>4</v>
      </c>
      <c r="G125" s="117">
        <v>4</v>
      </c>
      <c r="H125" s="117">
        <v>0</v>
      </c>
      <c r="I125" s="71">
        <v>46227</v>
      </c>
      <c r="J125" s="117" t="s">
        <v>956</v>
      </c>
      <c r="K125" s="117" t="s">
        <v>1090</v>
      </c>
      <c r="L125" s="33" t="s">
        <v>66</v>
      </c>
      <c r="M125" s="592" t="s">
        <v>66</v>
      </c>
      <c r="N125" s="33"/>
      <c r="O125" s="136" t="s">
        <v>67</v>
      </c>
      <c r="P125" s="240"/>
      <c r="Q125" s="33"/>
      <c r="R125" s="136" t="s">
        <v>67</v>
      </c>
      <c r="S125" s="587"/>
      <c r="T125" s="240" t="s">
        <v>68</v>
      </c>
      <c r="U125" s="240" t="s">
        <v>66</v>
      </c>
      <c r="V125" s="240" t="s">
        <v>66</v>
      </c>
      <c r="W125" s="34"/>
    </row>
    <row r="126" ht="14.5" spans="1:23">
      <c r="A126" s="117">
        <v>122</v>
      </c>
      <c r="B126" s="24" t="s">
        <v>64</v>
      </c>
      <c r="C126" s="117" t="s">
        <v>139</v>
      </c>
      <c r="D126" s="37" t="s">
        <v>772</v>
      </c>
      <c r="E126" s="117">
        <v>6000064469</v>
      </c>
      <c r="F126" s="117">
        <v>1</v>
      </c>
      <c r="G126" s="117">
        <v>0</v>
      </c>
      <c r="H126" s="117">
        <v>1</v>
      </c>
      <c r="I126" s="71">
        <v>46227</v>
      </c>
      <c r="J126" s="117" t="s">
        <v>956</v>
      </c>
      <c r="K126" s="117">
        <v>516339080726095</v>
      </c>
      <c r="L126" s="376" t="s">
        <v>1009</v>
      </c>
      <c r="M126" s="74" t="s">
        <v>1018</v>
      </c>
      <c r="N126" s="254" t="s">
        <v>1019</v>
      </c>
      <c r="O126" s="136" t="s">
        <v>67</v>
      </c>
      <c r="P126" s="375">
        <f>I126+1</f>
        <v>46228</v>
      </c>
      <c r="Q126" s="74" t="s">
        <v>1020</v>
      </c>
      <c r="R126" s="136" t="s">
        <v>67</v>
      </c>
      <c r="S126" s="71">
        <v>46228</v>
      </c>
      <c r="T126" s="240" t="s">
        <v>68</v>
      </c>
      <c r="U126" s="240" t="s">
        <v>967</v>
      </c>
      <c r="V126" s="37" t="s">
        <v>953</v>
      </c>
      <c r="W126" s="34"/>
    </row>
    <row r="127" ht="14.5" spans="1:23">
      <c r="A127" s="117">
        <v>123</v>
      </c>
      <c r="B127" s="24" t="s">
        <v>64</v>
      </c>
      <c r="C127" s="117" t="s">
        <v>139</v>
      </c>
      <c r="D127" s="37" t="s">
        <v>772</v>
      </c>
      <c r="E127" s="117">
        <v>6000064469</v>
      </c>
      <c r="F127" s="117">
        <v>2</v>
      </c>
      <c r="G127" s="117">
        <v>2</v>
      </c>
      <c r="H127" s="117">
        <v>0</v>
      </c>
      <c r="I127" s="71">
        <v>46227</v>
      </c>
      <c r="J127" s="117" t="s">
        <v>956</v>
      </c>
      <c r="K127" s="117" t="s">
        <v>1091</v>
      </c>
      <c r="L127" s="33" t="s">
        <v>66</v>
      </c>
      <c r="M127" s="592" t="s">
        <v>66</v>
      </c>
      <c r="N127" s="33"/>
      <c r="O127" s="136" t="s">
        <v>67</v>
      </c>
      <c r="P127" s="240"/>
      <c r="Q127" s="33"/>
      <c r="R127" s="136" t="s">
        <v>67</v>
      </c>
      <c r="S127" s="587"/>
      <c r="T127" s="240" t="s">
        <v>68</v>
      </c>
      <c r="U127" s="240" t="s">
        <v>66</v>
      </c>
      <c r="V127" s="240" t="s">
        <v>66</v>
      </c>
      <c r="W127" s="34"/>
    </row>
    <row r="128" ht="14.5" spans="1:23">
      <c r="A128" s="117">
        <v>124</v>
      </c>
      <c r="B128" s="24" t="s">
        <v>64</v>
      </c>
      <c r="C128" s="117" t="s">
        <v>139</v>
      </c>
      <c r="D128" s="37" t="s">
        <v>772</v>
      </c>
      <c r="E128" s="117">
        <v>6000064469</v>
      </c>
      <c r="F128" s="117">
        <v>1</v>
      </c>
      <c r="G128" s="117">
        <v>0</v>
      </c>
      <c r="H128" s="117">
        <v>1</v>
      </c>
      <c r="I128" s="71">
        <v>46227</v>
      </c>
      <c r="J128" s="117" t="s">
        <v>956</v>
      </c>
      <c r="K128" s="117">
        <v>516339080726098</v>
      </c>
      <c r="L128" s="376" t="s">
        <v>1009</v>
      </c>
      <c r="M128" s="74" t="s">
        <v>1018</v>
      </c>
      <c r="N128" s="254" t="s">
        <v>1019</v>
      </c>
      <c r="O128" s="136" t="s">
        <v>67</v>
      </c>
      <c r="P128" s="375">
        <f>I128+1</f>
        <v>46228</v>
      </c>
      <c r="Q128" s="74" t="s">
        <v>1020</v>
      </c>
      <c r="R128" s="136" t="s">
        <v>67</v>
      </c>
      <c r="S128" s="71">
        <v>46228</v>
      </c>
      <c r="T128" s="240" t="s">
        <v>68</v>
      </c>
      <c r="U128" s="240" t="s">
        <v>967</v>
      </c>
      <c r="V128" s="37" t="s">
        <v>953</v>
      </c>
      <c r="W128" s="34"/>
    </row>
    <row r="129" ht="14.5" spans="1:23">
      <c r="A129" s="117">
        <v>125</v>
      </c>
      <c r="B129" s="24" t="s">
        <v>64</v>
      </c>
      <c r="C129" s="117" t="s">
        <v>139</v>
      </c>
      <c r="D129" s="37" t="s">
        <v>772</v>
      </c>
      <c r="E129" s="117">
        <v>6000064469</v>
      </c>
      <c r="F129" s="117">
        <v>13</v>
      </c>
      <c r="G129" s="117">
        <v>13</v>
      </c>
      <c r="H129" s="117">
        <v>0</v>
      </c>
      <c r="I129" s="71">
        <v>46227</v>
      </c>
      <c r="J129" s="117" t="s">
        <v>956</v>
      </c>
      <c r="K129" s="117" t="s">
        <v>1092</v>
      </c>
      <c r="L129" s="33" t="s">
        <v>66</v>
      </c>
      <c r="M129" s="592" t="s">
        <v>66</v>
      </c>
      <c r="N129" s="33"/>
      <c r="O129" s="136" t="s">
        <v>67</v>
      </c>
      <c r="P129" s="240"/>
      <c r="Q129" s="33"/>
      <c r="R129" s="136" t="s">
        <v>67</v>
      </c>
      <c r="S129" s="587"/>
      <c r="T129" s="240" t="s">
        <v>68</v>
      </c>
      <c r="U129" s="240" t="s">
        <v>66</v>
      </c>
      <c r="V129" s="240" t="s">
        <v>66</v>
      </c>
      <c r="W129" s="34" t="s">
        <v>1093</v>
      </c>
    </row>
    <row r="130" ht="14.5" spans="1:23">
      <c r="A130" s="117">
        <v>126</v>
      </c>
      <c r="B130" s="24" t="s">
        <v>64</v>
      </c>
      <c r="C130" s="117" t="s">
        <v>139</v>
      </c>
      <c r="D130" s="37" t="s">
        <v>772</v>
      </c>
      <c r="E130" s="117">
        <v>6000064469</v>
      </c>
      <c r="F130" s="117">
        <v>1</v>
      </c>
      <c r="G130" s="117">
        <v>0</v>
      </c>
      <c r="H130" s="117">
        <v>1</v>
      </c>
      <c r="I130" s="71">
        <v>46227</v>
      </c>
      <c r="J130" s="117" t="s">
        <v>956</v>
      </c>
      <c r="K130" s="117">
        <v>516339080726112</v>
      </c>
      <c r="L130" s="376" t="s">
        <v>1094</v>
      </c>
      <c r="M130" s="74" t="s">
        <v>1086</v>
      </c>
      <c r="N130" s="74" t="s">
        <v>1095</v>
      </c>
      <c r="O130" s="136" t="s">
        <v>67</v>
      </c>
      <c r="P130" s="375">
        <f>I130+1</f>
        <v>46228</v>
      </c>
      <c r="Q130" s="33"/>
      <c r="R130" s="136" t="s">
        <v>67</v>
      </c>
      <c r="S130" s="71">
        <v>46228</v>
      </c>
      <c r="T130" s="240" t="s">
        <v>68</v>
      </c>
      <c r="U130" s="24" t="s">
        <v>971</v>
      </c>
      <c r="V130" s="240" t="s">
        <v>13</v>
      </c>
      <c r="W130" s="34"/>
    </row>
    <row r="131" ht="14.5" spans="1:23">
      <c r="A131" s="117">
        <v>127</v>
      </c>
      <c r="B131" s="24" t="s">
        <v>64</v>
      </c>
      <c r="C131" s="117" t="s">
        <v>139</v>
      </c>
      <c r="D131" s="37" t="s">
        <v>772</v>
      </c>
      <c r="E131" s="117">
        <v>6000064469</v>
      </c>
      <c r="F131" s="117">
        <v>3</v>
      </c>
      <c r="G131" s="117">
        <v>3</v>
      </c>
      <c r="H131" s="117">
        <v>0</v>
      </c>
      <c r="I131" s="71">
        <v>46227</v>
      </c>
      <c r="J131" s="117" t="s">
        <v>956</v>
      </c>
      <c r="K131" s="117" t="s">
        <v>1096</v>
      </c>
      <c r="L131" s="33" t="s">
        <v>66</v>
      </c>
      <c r="M131" s="592" t="s">
        <v>66</v>
      </c>
      <c r="N131" s="33"/>
      <c r="O131" s="136" t="s">
        <v>67</v>
      </c>
      <c r="P131" s="240"/>
      <c r="Q131" s="33"/>
      <c r="R131" s="136" t="s">
        <v>67</v>
      </c>
      <c r="S131" s="587"/>
      <c r="T131" s="240" t="s">
        <v>68</v>
      </c>
      <c r="U131" s="240" t="s">
        <v>66</v>
      </c>
      <c r="V131" s="240" t="s">
        <v>66</v>
      </c>
      <c r="W131" s="34"/>
    </row>
    <row r="132" ht="14.5" spans="1:23">
      <c r="A132" s="117">
        <v>128</v>
      </c>
      <c r="B132" s="117" t="s">
        <v>64</v>
      </c>
      <c r="C132" s="117" t="s">
        <v>139</v>
      </c>
      <c r="D132" s="37" t="s">
        <v>985</v>
      </c>
      <c r="E132" s="240">
        <v>6000064634</v>
      </c>
      <c r="F132" s="117">
        <v>8</v>
      </c>
      <c r="G132" s="117">
        <v>8</v>
      </c>
      <c r="H132" s="117">
        <v>0</v>
      </c>
      <c r="I132" s="71">
        <v>46228</v>
      </c>
      <c r="J132" s="117" t="s">
        <v>952</v>
      </c>
      <c r="K132" s="117" t="s">
        <v>1097</v>
      </c>
      <c r="L132" s="33" t="s">
        <v>66</v>
      </c>
      <c r="M132" s="592" t="s">
        <v>66</v>
      </c>
      <c r="N132" s="33"/>
      <c r="O132" s="136" t="s">
        <v>67</v>
      </c>
      <c r="P132" s="240"/>
      <c r="Q132" s="33"/>
      <c r="R132" s="136" t="s">
        <v>67</v>
      </c>
      <c r="S132" s="587"/>
      <c r="T132" s="240" t="s">
        <v>68</v>
      </c>
      <c r="U132" s="240" t="s">
        <v>66</v>
      </c>
      <c r="V132" s="240" t="s">
        <v>66</v>
      </c>
      <c r="W132" s="34"/>
    </row>
    <row r="133" ht="25" spans="1:23">
      <c r="A133" s="117">
        <v>129</v>
      </c>
      <c r="B133" s="117" t="s">
        <v>64</v>
      </c>
      <c r="C133" s="117" t="s">
        <v>139</v>
      </c>
      <c r="D133" s="37" t="s">
        <v>985</v>
      </c>
      <c r="E133" s="240">
        <v>6000064634</v>
      </c>
      <c r="F133" s="240">
        <v>1</v>
      </c>
      <c r="G133" s="240">
        <v>0</v>
      </c>
      <c r="H133" s="240">
        <v>1</v>
      </c>
      <c r="I133" s="71">
        <v>46228</v>
      </c>
      <c r="J133" s="117" t="s">
        <v>952</v>
      </c>
      <c r="K133" s="117">
        <v>516309050726182</v>
      </c>
      <c r="L133" s="584" t="s">
        <v>1033</v>
      </c>
      <c r="M133" s="254" t="s">
        <v>1034</v>
      </c>
      <c r="N133" s="74" t="s">
        <v>1035</v>
      </c>
      <c r="O133" s="136" t="s">
        <v>67</v>
      </c>
      <c r="P133" s="375">
        <f>I133+1</f>
        <v>46229</v>
      </c>
      <c r="Q133" s="33" t="s">
        <v>1008</v>
      </c>
      <c r="R133" s="136" t="s">
        <v>67</v>
      </c>
      <c r="S133" s="71">
        <v>46229</v>
      </c>
      <c r="T133" s="240" t="s">
        <v>68</v>
      </c>
      <c r="U133" s="24" t="s">
        <v>78</v>
      </c>
      <c r="V133" s="240" t="s">
        <v>13</v>
      </c>
      <c r="W133" s="34"/>
    </row>
    <row r="134" ht="14.5" spans="1:23">
      <c r="A134" s="117">
        <v>130</v>
      </c>
      <c r="B134" s="117" t="s">
        <v>64</v>
      </c>
      <c r="C134" s="117" t="s">
        <v>139</v>
      </c>
      <c r="D134" s="37" t="s">
        <v>985</v>
      </c>
      <c r="E134" s="240">
        <v>6000064634</v>
      </c>
      <c r="F134" s="117">
        <v>2</v>
      </c>
      <c r="G134" s="117">
        <v>2</v>
      </c>
      <c r="H134" s="117">
        <v>0</v>
      </c>
      <c r="I134" s="71">
        <v>46228</v>
      </c>
      <c r="J134" s="117" t="s">
        <v>952</v>
      </c>
      <c r="K134" s="117" t="s">
        <v>1098</v>
      </c>
      <c r="L134" s="33" t="s">
        <v>66</v>
      </c>
      <c r="M134" s="592" t="s">
        <v>66</v>
      </c>
      <c r="N134" s="33"/>
      <c r="O134" s="136" t="s">
        <v>67</v>
      </c>
      <c r="P134" s="240"/>
      <c r="Q134" s="33"/>
      <c r="R134" s="136" t="s">
        <v>67</v>
      </c>
      <c r="S134" s="587"/>
      <c r="T134" s="240" t="s">
        <v>68</v>
      </c>
      <c r="U134" s="240" t="s">
        <v>66</v>
      </c>
      <c r="V134" s="240" t="s">
        <v>66</v>
      </c>
      <c r="W134" s="34"/>
    </row>
    <row r="135" ht="25" spans="1:23">
      <c r="A135" s="117">
        <v>131</v>
      </c>
      <c r="B135" s="117" t="s">
        <v>64</v>
      </c>
      <c r="C135" s="117" t="s">
        <v>139</v>
      </c>
      <c r="D135" s="37" t="s">
        <v>985</v>
      </c>
      <c r="E135" s="240">
        <v>6000064634</v>
      </c>
      <c r="F135" s="240">
        <v>1</v>
      </c>
      <c r="G135" s="240">
        <v>0</v>
      </c>
      <c r="H135" s="240">
        <v>1</v>
      </c>
      <c r="I135" s="71">
        <v>46228</v>
      </c>
      <c r="J135" s="117" t="s">
        <v>952</v>
      </c>
      <c r="K135" s="117">
        <v>516309050726185</v>
      </c>
      <c r="L135" s="376" t="s">
        <v>1099</v>
      </c>
      <c r="M135" s="45" t="s">
        <v>1010</v>
      </c>
      <c r="N135" s="74" t="s">
        <v>1011</v>
      </c>
      <c r="O135" s="136" t="s">
        <v>67</v>
      </c>
      <c r="P135" s="375">
        <f>I135+1</f>
        <v>46229</v>
      </c>
      <c r="Q135" s="74" t="s">
        <v>1012</v>
      </c>
      <c r="R135" s="136" t="s">
        <v>67</v>
      </c>
      <c r="S135" s="71">
        <v>46229</v>
      </c>
      <c r="T135" s="240" t="s">
        <v>68</v>
      </c>
      <c r="U135" s="24" t="s">
        <v>968</v>
      </c>
      <c r="V135" s="24" t="s">
        <v>17</v>
      </c>
      <c r="W135" s="34"/>
    </row>
    <row r="136" ht="14.5" spans="1:23">
      <c r="A136" s="117">
        <v>132</v>
      </c>
      <c r="B136" s="117" t="s">
        <v>64</v>
      </c>
      <c r="C136" s="117" t="s">
        <v>139</v>
      </c>
      <c r="D136" s="37" t="s">
        <v>985</v>
      </c>
      <c r="E136" s="240">
        <v>6000064634</v>
      </c>
      <c r="F136" s="117">
        <v>5</v>
      </c>
      <c r="G136" s="117">
        <v>5</v>
      </c>
      <c r="H136" s="117">
        <v>0</v>
      </c>
      <c r="I136" s="71">
        <v>46228</v>
      </c>
      <c r="J136" s="117" t="s">
        <v>952</v>
      </c>
      <c r="K136" s="117" t="s">
        <v>1100</v>
      </c>
      <c r="L136" s="33" t="s">
        <v>66</v>
      </c>
      <c r="M136" s="592" t="s">
        <v>66</v>
      </c>
      <c r="N136" s="33"/>
      <c r="O136" s="136" t="s">
        <v>67</v>
      </c>
      <c r="P136" s="240"/>
      <c r="Q136" s="33"/>
      <c r="R136" s="136" t="s">
        <v>67</v>
      </c>
      <c r="S136" s="74"/>
      <c r="T136" s="240" t="s">
        <v>68</v>
      </c>
      <c r="U136" s="240" t="s">
        <v>66</v>
      </c>
      <c r="V136" s="240" t="s">
        <v>66</v>
      </c>
      <c r="W136" s="34"/>
    </row>
    <row r="137" ht="14.5" spans="1:23">
      <c r="A137" s="117">
        <v>133</v>
      </c>
      <c r="B137" s="117" t="s">
        <v>64</v>
      </c>
      <c r="C137" s="117" t="s">
        <v>139</v>
      </c>
      <c r="D137" s="37" t="s">
        <v>985</v>
      </c>
      <c r="E137" s="117">
        <v>6000064637</v>
      </c>
      <c r="F137" s="216">
        <v>16</v>
      </c>
      <c r="G137" s="216">
        <v>16</v>
      </c>
      <c r="H137" s="216">
        <v>0</v>
      </c>
      <c r="I137" s="71">
        <v>46230</v>
      </c>
      <c r="J137" s="117" t="s">
        <v>954</v>
      </c>
      <c r="K137" s="216" t="s">
        <v>1101</v>
      </c>
      <c r="L137" s="33" t="s">
        <v>66</v>
      </c>
      <c r="M137" s="592" t="s">
        <v>66</v>
      </c>
      <c r="N137" s="33"/>
      <c r="O137" s="136" t="s">
        <v>67</v>
      </c>
      <c r="P137" s="240"/>
      <c r="Q137" s="33"/>
      <c r="R137" s="136" t="s">
        <v>67</v>
      </c>
      <c r="S137" s="587"/>
      <c r="T137" s="240" t="s">
        <v>68</v>
      </c>
      <c r="U137" s="240" t="s">
        <v>66</v>
      </c>
      <c r="V137" s="240" t="s">
        <v>66</v>
      </c>
      <c r="W137" s="34"/>
    </row>
    <row r="138" ht="14.5" spans="1:23">
      <c r="A138" s="117">
        <v>134</v>
      </c>
      <c r="B138" s="117" t="s">
        <v>64</v>
      </c>
      <c r="C138" s="117" t="s">
        <v>139</v>
      </c>
      <c r="D138" s="37" t="s">
        <v>985</v>
      </c>
      <c r="E138" s="240">
        <v>6000064634</v>
      </c>
      <c r="F138" s="117">
        <v>20</v>
      </c>
      <c r="G138" s="117">
        <v>20</v>
      </c>
      <c r="H138" s="117">
        <v>0</v>
      </c>
      <c r="I138" s="71">
        <v>46230</v>
      </c>
      <c r="J138" s="117" t="s">
        <v>952</v>
      </c>
      <c r="K138" s="117" t="s">
        <v>1102</v>
      </c>
      <c r="L138" s="33" t="s">
        <v>66</v>
      </c>
      <c r="M138" s="592" t="s">
        <v>66</v>
      </c>
      <c r="N138" s="33"/>
      <c r="O138" s="136" t="s">
        <v>67</v>
      </c>
      <c r="P138" s="240"/>
      <c r="Q138" s="33"/>
      <c r="R138" s="136" t="s">
        <v>67</v>
      </c>
      <c r="S138" s="74"/>
      <c r="T138" s="240" t="s">
        <v>68</v>
      </c>
      <c r="U138" s="240" t="s">
        <v>66</v>
      </c>
      <c r="V138" s="240" t="s">
        <v>66</v>
      </c>
      <c r="W138" s="34"/>
    </row>
    <row r="139" ht="25" spans="1:23">
      <c r="A139" s="117">
        <v>135</v>
      </c>
      <c r="B139" s="117" t="s">
        <v>64</v>
      </c>
      <c r="C139" s="117" t="s">
        <v>139</v>
      </c>
      <c r="D139" s="37" t="s">
        <v>985</v>
      </c>
      <c r="E139" s="117">
        <v>6000064637</v>
      </c>
      <c r="F139" s="240">
        <v>1</v>
      </c>
      <c r="G139" s="240">
        <v>0</v>
      </c>
      <c r="H139" s="240">
        <v>1</v>
      </c>
      <c r="I139" s="71">
        <v>46233</v>
      </c>
      <c r="J139" s="117" t="s">
        <v>954</v>
      </c>
      <c r="K139" s="117">
        <v>516313050626136</v>
      </c>
      <c r="L139" s="376" t="s">
        <v>1005</v>
      </c>
      <c r="M139" s="254" t="s">
        <v>1006</v>
      </c>
      <c r="N139" s="74" t="s">
        <v>1007</v>
      </c>
      <c r="O139" s="136" t="s">
        <v>67</v>
      </c>
      <c r="P139" s="375">
        <f>I139+1</f>
        <v>46234</v>
      </c>
      <c r="Q139" s="33" t="s">
        <v>1008</v>
      </c>
      <c r="R139" s="136" t="s">
        <v>67</v>
      </c>
      <c r="S139" s="71">
        <v>46234</v>
      </c>
      <c r="T139" s="240" t="s">
        <v>68</v>
      </c>
      <c r="U139" s="24" t="s">
        <v>78</v>
      </c>
      <c r="V139" s="240" t="s">
        <v>13</v>
      </c>
      <c r="W139" s="34"/>
    </row>
    <row r="140" ht="14.5" spans="1:23">
      <c r="A140" s="117">
        <v>136</v>
      </c>
      <c r="B140" s="117" t="s">
        <v>64</v>
      </c>
      <c r="C140" s="117" t="s">
        <v>139</v>
      </c>
      <c r="D140" s="37" t="s">
        <v>985</v>
      </c>
      <c r="E140" s="117">
        <v>6000064637</v>
      </c>
      <c r="F140" s="117">
        <v>14</v>
      </c>
      <c r="G140" s="117">
        <v>14</v>
      </c>
      <c r="H140" s="117">
        <v>0</v>
      </c>
      <c r="I140" s="71">
        <v>46234</v>
      </c>
      <c r="J140" s="117" t="s">
        <v>954</v>
      </c>
      <c r="K140" s="117" t="s">
        <v>1103</v>
      </c>
      <c r="L140" s="33" t="s">
        <v>66</v>
      </c>
      <c r="M140" s="592" t="s">
        <v>66</v>
      </c>
      <c r="N140" s="33"/>
      <c r="O140" s="136" t="s">
        <v>67</v>
      </c>
      <c r="P140" s="240"/>
      <c r="Q140" s="33"/>
      <c r="R140" s="136" t="s">
        <v>67</v>
      </c>
      <c r="S140" s="587"/>
      <c r="T140" s="240" t="s">
        <v>68</v>
      </c>
      <c r="U140" s="240" t="s">
        <v>66</v>
      </c>
      <c r="V140" s="240" t="s">
        <v>66</v>
      </c>
      <c r="W140" s="34"/>
    </row>
    <row r="141" ht="14.5" spans="1:23">
      <c r="A141" s="117">
        <v>137</v>
      </c>
      <c r="B141" s="117" t="s">
        <v>64</v>
      </c>
      <c r="C141" s="117" t="s">
        <v>139</v>
      </c>
      <c r="D141" s="37" t="s">
        <v>985</v>
      </c>
      <c r="E141" s="117">
        <v>6000064637</v>
      </c>
      <c r="F141" s="117">
        <v>16</v>
      </c>
      <c r="G141" s="117">
        <v>16</v>
      </c>
      <c r="H141" s="117">
        <v>0</v>
      </c>
      <c r="I141" s="78">
        <v>46234</v>
      </c>
      <c r="J141" s="117" t="s">
        <v>954</v>
      </c>
      <c r="K141" s="117" t="s">
        <v>1104</v>
      </c>
      <c r="L141" s="33" t="s">
        <v>66</v>
      </c>
      <c r="M141" s="592" t="s">
        <v>66</v>
      </c>
      <c r="N141" s="33"/>
      <c r="O141" s="136" t="s">
        <v>67</v>
      </c>
      <c r="P141" s="240"/>
      <c r="Q141" s="33"/>
      <c r="R141" s="136" t="s">
        <v>67</v>
      </c>
      <c r="S141" s="587"/>
      <c r="T141" s="240" t="s">
        <v>68</v>
      </c>
      <c r="U141" s="240" t="s">
        <v>66</v>
      </c>
      <c r="V141" s="240" t="s">
        <v>66</v>
      </c>
      <c r="W141" s="34"/>
    </row>
    <row r="142" ht="14.5" spans="1:23">
      <c r="A142" s="117">
        <v>138</v>
      </c>
      <c r="B142" s="117" t="s">
        <v>64</v>
      </c>
      <c r="C142" s="117" t="s">
        <v>139</v>
      </c>
      <c r="D142" s="37" t="s">
        <v>985</v>
      </c>
      <c r="E142" s="240">
        <v>6000064634</v>
      </c>
      <c r="F142" s="117">
        <v>30</v>
      </c>
      <c r="G142" s="117">
        <v>30</v>
      </c>
      <c r="H142" s="117">
        <v>0</v>
      </c>
      <c r="I142" s="71">
        <v>46237</v>
      </c>
      <c r="J142" s="117" t="s">
        <v>952</v>
      </c>
      <c r="K142" s="117" t="s">
        <v>1105</v>
      </c>
      <c r="L142" s="33" t="s">
        <v>66</v>
      </c>
      <c r="M142" s="592" t="s">
        <v>66</v>
      </c>
      <c r="N142" s="33"/>
      <c r="O142" s="136" t="s">
        <v>67</v>
      </c>
      <c r="P142" s="240"/>
      <c r="Q142" s="33"/>
      <c r="R142" s="136" t="s">
        <v>67</v>
      </c>
      <c r="S142" s="74"/>
      <c r="T142" s="240" t="s">
        <v>68</v>
      </c>
      <c r="U142" s="240" t="s">
        <v>66</v>
      </c>
      <c r="V142" s="240" t="s">
        <v>66</v>
      </c>
      <c r="W142" s="34"/>
    </row>
    <row r="143" ht="14.5" spans="1:23">
      <c r="A143" s="117">
        <v>139</v>
      </c>
      <c r="B143" s="117" t="s">
        <v>64</v>
      </c>
      <c r="C143" s="117" t="s">
        <v>139</v>
      </c>
      <c r="D143" s="37" t="s">
        <v>748</v>
      </c>
      <c r="E143" s="117">
        <v>6000052972</v>
      </c>
      <c r="F143" s="117">
        <v>2</v>
      </c>
      <c r="G143" s="117">
        <v>2</v>
      </c>
      <c r="H143" s="117">
        <v>0</v>
      </c>
      <c r="I143" s="71">
        <v>46239</v>
      </c>
      <c r="J143" s="117" t="s">
        <v>958</v>
      </c>
      <c r="K143" s="117" t="s">
        <v>1106</v>
      </c>
      <c r="L143" s="33" t="s">
        <v>66</v>
      </c>
      <c r="M143" s="592" t="s">
        <v>66</v>
      </c>
      <c r="N143" s="33"/>
      <c r="O143" s="136" t="s">
        <v>67</v>
      </c>
      <c r="P143" s="240"/>
      <c r="Q143" s="33"/>
      <c r="R143" s="136" t="s">
        <v>67</v>
      </c>
      <c r="S143" s="74"/>
      <c r="T143" s="240" t="s">
        <v>68</v>
      </c>
      <c r="U143" s="240" t="s">
        <v>66</v>
      </c>
      <c r="V143" s="240" t="s">
        <v>66</v>
      </c>
      <c r="W143" s="34"/>
    </row>
    <row r="144" ht="14.5" spans="1:23">
      <c r="A144" s="117">
        <v>140</v>
      </c>
      <c r="B144" s="117" t="s">
        <v>64</v>
      </c>
      <c r="C144" s="117" t="s">
        <v>139</v>
      </c>
      <c r="D144" s="37" t="s">
        <v>748</v>
      </c>
      <c r="E144" s="117">
        <v>6000052972</v>
      </c>
      <c r="F144" s="117">
        <v>2</v>
      </c>
      <c r="G144" s="117">
        <v>2</v>
      </c>
      <c r="H144" s="117">
        <v>0</v>
      </c>
      <c r="I144" s="71">
        <v>46239</v>
      </c>
      <c r="J144" s="117" t="s">
        <v>958</v>
      </c>
      <c r="K144" s="117" t="s">
        <v>1106</v>
      </c>
      <c r="L144" s="33" t="s">
        <v>66</v>
      </c>
      <c r="M144" s="592" t="s">
        <v>66</v>
      </c>
      <c r="N144" s="33"/>
      <c r="O144" s="136" t="s">
        <v>67</v>
      </c>
      <c r="P144" s="240"/>
      <c r="Q144" s="33"/>
      <c r="R144" s="136" t="s">
        <v>67</v>
      </c>
      <c r="S144" s="588"/>
      <c r="T144" s="240" t="s">
        <v>68</v>
      </c>
      <c r="U144" s="240" t="s">
        <v>66</v>
      </c>
      <c r="V144" s="240" t="s">
        <v>66</v>
      </c>
      <c r="W144" s="34"/>
    </row>
    <row r="145" ht="14.5" spans="1:23">
      <c r="A145" s="117">
        <v>141</v>
      </c>
      <c r="B145" s="117" t="s">
        <v>64</v>
      </c>
      <c r="C145" s="117" t="s">
        <v>139</v>
      </c>
      <c r="D145" s="37" t="s">
        <v>748</v>
      </c>
      <c r="E145" s="117">
        <v>6000052972</v>
      </c>
      <c r="F145" s="117">
        <v>1</v>
      </c>
      <c r="G145" s="117">
        <v>0</v>
      </c>
      <c r="H145" s="117">
        <v>1</v>
      </c>
      <c r="I145" s="71">
        <v>46239</v>
      </c>
      <c r="J145" s="117" t="s">
        <v>958</v>
      </c>
      <c r="K145" s="117">
        <v>516302060726024</v>
      </c>
      <c r="L145" s="376" t="s">
        <v>1073</v>
      </c>
      <c r="M145" s="74" t="s">
        <v>1074</v>
      </c>
      <c r="N145" s="33" t="s">
        <v>1075</v>
      </c>
      <c r="O145" s="136" t="s">
        <v>67</v>
      </c>
      <c r="P145" s="375">
        <f>I145+1</f>
        <v>46240</v>
      </c>
      <c r="Q145" s="74" t="s">
        <v>1107</v>
      </c>
      <c r="R145" s="136" t="s">
        <v>67</v>
      </c>
      <c r="S145" s="375">
        <v>46240</v>
      </c>
      <c r="T145" s="240" t="s">
        <v>68</v>
      </c>
      <c r="U145" s="24" t="s">
        <v>512</v>
      </c>
      <c r="V145" s="240" t="s">
        <v>13</v>
      </c>
      <c r="W145" s="34"/>
    </row>
    <row r="146" ht="14.5" spans="1:23">
      <c r="A146" s="117">
        <v>142</v>
      </c>
      <c r="B146" s="117" t="s">
        <v>64</v>
      </c>
      <c r="C146" s="117" t="s">
        <v>139</v>
      </c>
      <c r="D146" s="37" t="s">
        <v>748</v>
      </c>
      <c r="E146" s="117">
        <v>6000052972</v>
      </c>
      <c r="F146" s="117">
        <v>7</v>
      </c>
      <c r="G146" s="117">
        <v>7</v>
      </c>
      <c r="H146" s="117">
        <v>0</v>
      </c>
      <c r="I146" s="71">
        <v>46239</v>
      </c>
      <c r="J146" s="117" t="s">
        <v>958</v>
      </c>
      <c r="K146" s="117" t="s">
        <v>1108</v>
      </c>
      <c r="L146" s="33" t="s">
        <v>66</v>
      </c>
      <c r="M146" s="592" t="s">
        <v>66</v>
      </c>
      <c r="N146" s="33"/>
      <c r="O146" s="136" t="s">
        <v>67</v>
      </c>
      <c r="P146" s="240"/>
      <c r="Q146" s="33"/>
      <c r="R146" s="136" t="s">
        <v>67</v>
      </c>
      <c r="S146" s="79"/>
      <c r="T146" s="240" t="s">
        <v>68</v>
      </c>
      <c r="U146" s="240" t="s">
        <v>66</v>
      </c>
      <c r="V146" s="240" t="s">
        <v>66</v>
      </c>
      <c r="W146" s="34"/>
    </row>
    <row r="147" ht="14.5" spans="1:23">
      <c r="A147" s="117">
        <v>244</v>
      </c>
      <c r="B147" s="117" t="s">
        <v>64</v>
      </c>
      <c r="C147" s="117" t="s">
        <v>139</v>
      </c>
      <c r="D147" s="37" t="s">
        <v>985</v>
      </c>
      <c r="E147" s="240">
        <v>6000063187</v>
      </c>
      <c r="F147" s="117">
        <v>1</v>
      </c>
      <c r="G147" s="117">
        <v>1</v>
      </c>
      <c r="H147" s="117">
        <v>0</v>
      </c>
      <c r="I147" s="71">
        <v>46240</v>
      </c>
      <c r="J147" s="117" t="s">
        <v>964</v>
      </c>
      <c r="K147" s="117">
        <v>516323050826001</v>
      </c>
      <c r="L147" s="74" t="s">
        <v>66</v>
      </c>
      <c r="M147" s="592" t="s">
        <v>66</v>
      </c>
      <c r="N147" s="74"/>
      <c r="O147" s="136"/>
      <c r="P147" s="240"/>
      <c r="Q147" s="33"/>
      <c r="R147" s="136"/>
      <c r="S147" s="71"/>
      <c r="T147" s="240"/>
      <c r="U147" s="240" t="s">
        <v>66</v>
      </c>
      <c r="V147" s="240" t="s">
        <v>66</v>
      </c>
      <c r="W147" s="34"/>
    </row>
    <row r="148" ht="14.5" spans="1:23">
      <c r="A148" s="117">
        <v>144</v>
      </c>
      <c r="B148" s="117" t="s">
        <v>64</v>
      </c>
      <c r="C148" s="117" t="s">
        <v>139</v>
      </c>
      <c r="D148" s="37" t="s">
        <v>985</v>
      </c>
      <c r="E148" s="117">
        <v>6000064637</v>
      </c>
      <c r="F148" s="117">
        <v>6</v>
      </c>
      <c r="G148" s="117">
        <v>6</v>
      </c>
      <c r="H148" s="117">
        <v>0</v>
      </c>
      <c r="I148" s="78">
        <v>46241</v>
      </c>
      <c r="J148" s="117" t="s">
        <v>954</v>
      </c>
      <c r="K148" s="117" t="s">
        <v>1109</v>
      </c>
      <c r="L148" s="33" t="s">
        <v>66</v>
      </c>
      <c r="M148" s="592" t="s">
        <v>66</v>
      </c>
      <c r="N148" s="33"/>
      <c r="O148" s="136" t="s">
        <v>67</v>
      </c>
      <c r="P148" s="240"/>
      <c r="Q148" s="33"/>
      <c r="R148" s="136" t="s">
        <v>67</v>
      </c>
      <c r="S148" s="587"/>
      <c r="T148" s="240" t="s">
        <v>68</v>
      </c>
      <c r="U148" s="240" t="s">
        <v>66</v>
      </c>
      <c r="V148" s="240" t="s">
        <v>66</v>
      </c>
      <c r="W148" s="34"/>
    </row>
    <row r="149" ht="25" spans="1:23">
      <c r="A149" s="117">
        <v>145</v>
      </c>
      <c r="B149" s="117" t="s">
        <v>64</v>
      </c>
      <c r="C149" s="117" t="s">
        <v>139</v>
      </c>
      <c r="D149" s="37" t="s">
        <v>985</v>
      </c>
      <c r="E149" s="117">
        <v>6000064637</v>
      </c>
      <c r="F149" s="240">
        <v>1</v>
      </c>
      <c r="G149" s="240">
        <v>0</v>
      </c>
      <c r="H149" s="240">
        <v>1</v>
      </c>
      <c r="I149" s="78">
        <v>46241</v>
      </c>
      <c r="J149" s="117" t="s">
        <v>954</v>
      </c>
      <c r="K149" s="117">
        <v>516313050826159</v>
      </c>
      <c r="L149" s="376" t="s">
        <v>1110</v>
      </c>
      <c r="M149" s="74" t="s">
        <v>1111</v>
      </c>
      <c r="N149" s="74" t="s">
        <v>1112</v>
      </c>
      <c r="O149" s="136" t="s">
        <v>67</v>
      </c>
      <c r="P149" s="375">
        <f>I149+1</f>
        <v>46242</v>
      </c>
      <c r="Q149" s="74" t="s">
        <v>1113</v>
      </c>
      <c r="R149" s="136" t="s">
        <v>67</v>
      </c>
      <c r="S149" s="71">
        <v>46242</v>
      </c>
      <c r="T149" s="240" t="s">
        <v>68</v>
      </c>
      <c r="U149" s="24" t="s">
        <v>512</v>
      </c>
      <c r="V149" s="240" t="s">
        <v>13</v>
      </c>
      <c r="W149" s="34"/>
    </row>
    <row r="150" ht="14.5" spans="1:23">
      <c r="A150" s="117">
        <v>146</v>
      </c>
      <c r="B150" s="117" t="s">
        <v>64</v>
      </c>
      <c r="C150" s="117" t="s">
        <v>139</v>
      </c>
      <c r="D150" s="37" t="s">
        <v>985</v>
      </c>
      <c r="E150" s="117">
        <v>6000064637</v>
      </c>
      <c r="F150" s="117">
        <v>2</v>
      </c>
      <c r="G150" s="117">
        <v>2</v>
      </c>
      <c r="H150" s="117">
        <v>0</v>
      </c>
      <c r="I150" s="78">
        <v>46241</v>
      </c>
      <c r="J150" s="117" t="s">
        <v>954</v>
      </c>
      <c r="K150" s="216" t="s">
        <v>1114</v>
      </c>
      <c r="L150" s="33" t="s">
        <v>66</v>
      </c>
      <c r="M150" s="592" t="s">
        <v>66</v>
      </c>
      <c r="N150" s="33"/>
      <c r="O150" s="136" t="s">
        <v>67</v>
      </c>
      <c r="P150" s="240"/>
      <c r="Q150" s="33"/>
      <c r="R150" s="136" t="s">
        <v>67</v>
      </c>
      <c r="S150" s="587"/>
      <c r="T150" s="240" t="s">
        <v>68</v>
      </c>
      <c r="U150" s="240" t="s">
        <v>66</v>
      </c>
      <c r="V150" s="240" t="s">
        <v>66</v>
      </c>
      <c r="W150" s="34"/>
    </row>
    <row r="151" ht="25" spans="1:23">
      <c r="A151" s="117">
        <v>147</v>
      </c>
      <c r="B151" s="117" t="s">
        <v>64</v>
      </c>
      <c r="C151" s="117" t="s">
        <v>139</v>
      </c>
      <c r="D151" s="37" t="s">
        <v>985</v>
      </c>
      <c r="E151" s="117">
        <v>6000064637</v>
      </c>
      <c r="F151" s="240">
        <v>1</v>
      </c>
      <c r="G151" s="240">
        <v>0</v>
      </c>
      <c r="H151" s="240">
        <v>1</v>
      </c>
      <c r="I151" s="41">
        <v>46241</v>
      </c>
      <c r="J151" s="117" t="s">
        <v>954</v>
      </c>
      <c r="K151" s="117">
        <v>516313050826162</v>
      </c>
      <c r="L151" s="376" t="s">
        <v>1013</v>
      </c>
      <c r="M151" s="254" t="s">
        <v>1060</v>
      </c>
      <c r="N151" s="74" t="s">
        <v>1015</v>
      </c>
      <c r="O151" s="136" t="s">
        <v>67</v>
      </c>
      <c r="P151" s="375">
        <f>I151+1</f>
        <v>46242</v>
      </c>
      <c r="Q151" s="33" t="s">
        <v>1061</v>
      </c>
      <c r="R151" s="136" t="s">
        <v>67</v>
      </c>
      <c r="S151" s="71">
        <v>46242</v>
      </c>
      <c r="T151" s="240" t="s">
        <v>68</v>
      </c>
      <c r="U151" s="24" t="s">
        <v>78</v>
      </c>
      <c r="V151" s="240" t="s">
        <v>13</v>
      </c>
      <c r="W151" s="34"/>
    </row>
    <row r="152" ht="14.5" spans="1:23">
      <c r="A152" s="117">
        <v>148</v>
      </c>
      <c r="B152" s="117" t="s">
        <v>64</v>
      </c>
      <c r="C152" s="117" t="s">
        <v>139</v>
      </c>
      <c r="D152" s="37" t="s">
        <v>985</v>
      </c>
      <c r="E152" s="117">
        <v>6000064637</v>
      </c>
      <c r="F152" s="117">
        <v>6</v>
      </c>
      <c r="G152" s="117">
        <v>6</v>
      </c>
      <c r="H152" s="117">
        <v>0</v>
      </c>
      <c r="I152" s="41">
        <v>46241</v>
      </c>
      <c r="J152" s="117" t="s">
        <v>954</v>
      </c>
      <c r="K152" s="117" t="s">
        <v>1115</v>
      </c>
      <c r="L152" s="33" t="s">
        <v>66</v>
      </c>
      <c r="M152" s="592" t="s">
        <v>66</v>
      </c>
      <c r="N152" s="33"/>
      <c r="O152" s="136" t="s">
        <v>67</v>
      </c>
      <c r="P152" s="240"/>
      <c r="Q152" s="33"/>
      <c r="R152" s="136" t="s">
        <v>67</v>
      </c>
      <c r="S152" s="587"/>
      <c r="T152" s="240" t="s">
        <v>68</v>
      </c>
      <c r="U152" s="240" t="s">
        <v>66</v>
      </c>
      <c r="V152" s="240" t="s">
        <v>66</v>
      </c>
      <c r="W152" s="34"/>
    </row>
    <row r="153" ht="14.5" spans="1:23">
      <c r="A153" s="117">
        <v>149</v>
      </c>
      <c r="B153" s="117" t="s">
        <v>64</v>
      </c>
      <c r="C153" s="117" t="s">
        <v>139</v>
      </c>
      <c r="D153" s="37" t="s">
        <v>985</v>
      </c>
      <c r="E153" s="117">
        <v>6000064637</v>
      </c>
      <c r="F153" s="216">
        <v>16</v>
      </c>
      <c r="G153" s="216">
        <v>16</v>
      </c>
      <c r="H153" s="216">
        <v>0</v>
      </c>
      <c r="I153" s="41">
        <v>46241</v>
      </c>
      <c r="J153" s="117" t="s">
        <v>954</v>
      </c>
      <c r="K153" s="216" t="s">
        <v>1116</v>
      </c>
      <c r="L153" s="33" t="s">
        <v>66</v>
      </c>
      <c r="M153" s="592" t="s">
        <v>66</v>
      </c>
      <c r="N153" s="33"/>
      <c r="O153" s="136" t="s">
        <v>67</v>
      </c>
      <c r="P153" s="240"/>
      <c r="Q153" s="33"/>
      <c r="R153" s="136" t="s">
        <v>67</v>
      </c>
      <c r="S153" s="587"/>
      <c r="T153" s="240" t="s">
        <v>68</v>
      </c>
      <c r="U153" s="240" t="s">
        <v>66</v>
      </c>
      <c r="V153" s="240" t="s">
        <v>66</v>
      </c>
      <c r="W153" s="34"/>
    </row>
    <row r="154" ht="14.5" spans="1:23">
      <c r="A154" s="117">
        <v>150</v>
      </c>
      <c r="B154" s="117" t="s">
        <v>64</v>
      </c>
      <c r="C154" s="117" t="s">
        <v>139</v>
      </c>
      <c r="D154" s="37" t="s">
        <v>985</v>
      </c>
      <c r="E154" s="240">
        <v>6000064634</v>
      </c>
      <c r="F154" s="117">
        <v>7</v>
      </c>
      <c r="G154" s="117">
        <v>7</v>
      </c>
      <c r="H154" s="117">
        <v>0</v>
      </c>
      <c r="I154" s="71">
        <v>46244</v>
      </c>
      <c r="J154" s="117" t="s">
        <v>952</v>
      </c>
      <c r="K154" s="117" t="s">
        <v>1117</v>
      </c>
      <c r="L154" s="33" t="s">
        <v>66</v>
      </c>
      <c r="M154" s="592" t="s">
        <v>66</v>
      </c>
      <c r="N154" s="33"/>
      <c r="O154" s="136" t="s">
        <v>67</v>
      </c>
      <c r="P154" s="240"/>
      <c r="Q154" s="33"/>
      <c r="R154" s="136" t="s">
        <v>67</v>
      </c>
      <c r="S154" s="74"/>
      <c r="T154" s="240" t="s">
        <v>68</v>
      </c>
      <c r="U154" s="240" t="s">
        <v>66</v>
      </c>
      <c r="V154" s="240" t="s">
        <v>66</v>
      </c>
      <c r="W154" s="34"/>
    </row>
    <row r="155" ht="14.5" spans="1:23">
      <c r="A155" s="117">
        <v>151</v>
      </c>
      <c r="B155" s="117" t="s">
        <v>64</v>
      </c>
      <c r="C155" s="117" t="s">
        <v>139</v>
      </c>
      <c r="D155" s="37" t="s">
        <v>985</v>
      </c>
      <c r="E155" s="240">
        <v>6000064634</v>
      </c>
      <c r="F155" s="117">
        <v>1</v>
      </c>
      <c r="G155" s="117">
        <v>0</v>
      </c>
      <c r="H155" s="117">
        <v>1</v>
      </c>
      <c r="I155" s="71">
        <v>46244</v>
      </c>
      <c r="J155" s="117" t="s">
        <v>952</v>
      </c>
      <c r="K155" s="117">
        <v>516309050826248</v>
      </c>
      <c r="L155" s="376" t="s">
        <v>1009</v>
      </c>
      <c r="M155" s="74" t="s">
        <v>1018</v>
      </c>
      <c r="N155" s="254" t="s">
        <v>1019</v>
      </c>
      <c r="O155" s="136" t="s">
        <v>67</v>
      </c>
      <c r="P155" s="375">
        <f>I155+1</f>
        <v>46245</v>
      </c>
      <c r="Q155" s="74" t="s">
        <v>1020</v>
      </c>
      <c r="R155" s="136" t="s">
        <v>67</v>
      </c>
      <c r="S155" s="71">
        <v>46245</v>
      </c>
      <c r="T155" s="240" t="s">
        <v>68</v>
      </c>
      <c r="U155" s="240" t="s">
        <v>967</v>
      </c>
      <c r="V155" s="37" t="s">
        <v>953</v>
      </c>
      <c r="W155" s="34"/>
    </row>
    <row r="156" ht="14.5" spans="1:23">
      <c r="A156" s="117">
        <v>152</v>
      </c>
      <c r="B156" s="117" t="s">
        <v>64</v>
      </c>
      <c r="C156" s="117" t="s">
        <v>139</v>
      </c>
      <c r="D156" s="37" t="s">
        <v>985</v>
      </c>
      <c r="E156" s="240">
        <v>6000064634</v>
      </c>
      <c r="F156" s="117">
        <v>4</v>
      </c>
      <c r="G156" s="117">
        <v>4</v>
      </c>
      <c r="H156" s="117">
        <v>0</v>
      </c>
      <c r="I156" s="71">
        <v>46244</v>
      </c>
      <c r="J156" s="117" t="s">
        <v>952</v>
      </c>
      <c r="K156" s="117" t="s">
        <v>1118</v>
      </c>
      <c r="L156" s="33" t="s">
        <v>66</v>
      </c>
      <c r="M156" s="592" t="s">
        <v>66</v>
      </c>
      <c r="N156" s="33"/>
      <c r="O156" s="136" t="s">
        <v>67</v>
      </c>
      <c r="P156" s="240"/>
      <c r="Q156" s="33"/>
      <c r="R156" s="136" t="s">
        <v>67</v>
      </c>
      <c r="S156" s="74"/>
      <c r="T156" s="240" t="s">
        <v>68</v>
      </c>
      <c r="U156" s="240" t="s">
        <v>66</v>
      </c>
      <c r="V156" s="240" t="s">
        <v>66</v>
      </c>
      <c r="W156" s="34"/>
    </row>
    <row r="157" ht="14.5" spans="1:23">
      <c r="A157" s="117">
        <v>153</v>
      </c>
      <c r="B157" s="117" t="s">
        <v>64</v>
      </c>
      <c r="C157" s="117" t="s">
        <v>139</v>
      </c>
      <c r="D157" s="37" t="s">
        <v>985</v>
      </c>
      <c r="E157" s="240">
        <v>6000064634</v>
      </c>
      <c r="F157" s="117">
        <v>1</v>
      </c>
      <c r="G157" s="117">
        <v>0</v>
      </c>
      <c r="H157" s="117">
        <v>1</v>
      </c>
      <c r="I157" s="71">
        <v>46244</v>
      </c>
      <c r="J157" s="117" t="s">
        <v>952</v>
      </c>
      <c r="K157" s="117">
        <v>516309050826253</v>
      </c>
      <c r="L157" s="376" t="s">
        <v>1009</v>
      </c>
      <c r="M157" s="74" t="s">
        <v>1018</v>
      </c>
      <c r="N157" s="254" t="s">
        <v>1019</v>
      </c>
      <c r="O157" s="136" t="s">
        <v>67</v>
      </c>
      <c r="P157" s="375">
        <f>I157+1</f>
        <v>46245</v>
      </c>
      <c r="Q157" s="74" t="s">
        <v>1020</v>
      </c>
      <c r="R157" s="136" t="s">
        <v>67</v>
      </c>
      <c r="S157" s="71">
        <v>46245</v>
      </c>
      <c r="T157" s="240" t="s">
        <v>68</v>
      </c>
      <c r="U157" s="240" t="s">
        <v>967</v>
      </c>
      <c r="V157" s="37" t="s">
        <v>953</v>
      </c>
      <c r="W157" s="34"/>
    </row>
    <row r="158" ht="14.5" spans="1:23">
      <c r="A158" s="117">
        <v>154</v>
      </c>
      <c r="B158" s="117" t="s">
        <v>64</v>
      </c>
      <c r="C158" s="117" t="s">
        <v>139</v>
      </c>
      <c r="D158" s="37" t="s">
        <v>985</v>
      </c>
      <c r="E158" s="240">
        <v>6000064634</v>
      </c>
      <c r="F158" s="117">
        <v>3</v>
      </c>
      <c r="G158" s="117">
        <v>3</v>
      </c>
      <c r="H158" s="117">
        <v>0</v>
      </c>
      <c r="I158" s="71">
        <v>46244</v>
      </c>
      <c r="J158" s="117" t="s">
        <v>952</v>
      </c>
      <c r="K158" s="117" t="s">
        <v>1119</v>
      </c>
      <c r="L158" s="33" t="s">
        <v>66</v>
      </c>
      <c r="M158" s="592" t="s">
        <v>66</v>
      </c>
      <c r="N158" s="33"/>
      <c r="O158" s="136" t="s">
        <v>67</v>
      </c>
      <c r="P158" s="240"/>
      <c r="Q158" s="33"/>
      <c r="R158" s="136" t="s">
        <v>67</v>
      </c>
      <c r="S158" s="74"/>
      <c r="T158" s="240" t="s">
        <v>68</v>
      </c>
      <c r="U158" s="240" t="s">
        <v>66</v>
      </c>
      <c r="V158" s="240" t="s">
        <v>66</v>
      </c>
      <c r="W158" s="34"/>
    </row>
    <row r="159" ht="14.5" spans="1:23">
      <c r="A159" s="117">
        <v>155</v>
      </c>
      <c r="B159" s="117" t="s">
        <v>64</v>
      </c>
      <c r="C159" s="117" t="s">
        <v>1120</v>
      </c>
      <c r="D159" s="37" t="s">
        <v>772</v>
      </c>
      <c r="E159" s="240">
        <v>6000050678</v>
      </c>
      <c r="F159" s="240">
        <v>2</v>
      </c>
      <c r="G159" s="240">
        <v>2</v>
      </c>
      <c r="H159" s="240">
        <v>0</v>
      </c>
      <c r="I159" s="78">
        <v>46245</v>
      </c>
      <c r="J159" s="117" t="s">
        <v>955</v>
      </c>
      <c r="K159" s="117" t="s">
        <v>1121</v>
      </c>
      <c r="L159" s="33" t="s">
        <v>66</v>
      </c>
      <c r="M159" s="592" t="s">
        <v>66</v>
      </c>
      <c r="N159" s="33"/>
      <c r="O159" s="136" t="s">
        <v>67</v>
      </c>
      <c r="P159" s="240"/>
      <c r="Q159" s="33"/>
      <c r="R159" s="136" t="s">
        <v>67</v>
      </c>
      <c r="S159" s="583"/>
      <c r="T159" s="240" t="s">
        <v>68</v>
      </c>
      <c r="U159" s="240" t="s">
        <v>66</v>
      </c>
      <c r="V159" s="240" t="s">
        <v>66</v>
      </c>
      <c r="W159" s="34"/>
    </row>
    <row r="160" ht="14.5" spans="1:23">
      <c r="A160" s="117">
        <v>156</v>
      </c>
      <c r="B160" s="117" t="s">
        <v>64</v>
      </c>
      <c r="C160" s="117" t="s">
        <v>1120</v>
      </c>
      <c r="D160" s="37" t="s">
        <v>772</v>
      </c>
      <c r="E160" s="240">
        <v>6000050678</v>
      </c>
      <c r="F160" s="240">
        <v>1</v>
      </c>
      <c r="G160" s="240">
        <v>0</v>
      </c>
      <c r="H160" s="240">
        <v>1</v>
      </c>
      <c r="I160" s="78">
        <v>46245</v>
      </c>
      <c r="J160" s="117" t="s">
        <v>955</v>
      </c>
      <c r="K160" s="117">
        <v>516314050826003</v>
      </c>
      <c r="L160" s="376" t="s">
        <v>1122</v>
      </c>
      <c r="M160" s="74" t="s">
        <v>1123</v>
      </c>
      <c r="N160" s="33" t="s">
        <v>1124</v>
      </c>
      <c r="O160" s="136" t="s">
        <v>67</v>
      </c>
      <c r="P160" s="375">
        <f>I160+1</f>
        <v>46246</v>
      </c>
      <c r="Q160" s="74" t="s">
        <v>1125</v>
      </c>
      <c r="R160" s="136" t="s">
        <v>67</v>
      </c>
      <c r="S160" s="375">
        <v>46246</v>
      </c>
      <c r="T160" s="240" t="s">
        <v>68</v>
      </c>
      <c r="U160" s="240" t="s">
        <v>969</v>
      </c>
      <c r="V160" s="240" t="s">
        <v>13</v>
      </c>
      <c r="W160" s="34"/>
    </row>
    <row r="161" ht="14.5" spans="1:23">
      <c r="A161" s="117">
        <v>157</v>
      </c>
      <c r="B161" s="117" t="s">
        <v>64</v>
      </c>
      <c r="C161" s="117" t="s">
        <v>1120</v>
      </c>
      <c r="D161" s="37" t="s">
        <v>772</v>
      </c>
      <c r="E161" s="240">
        <v>6000050678</v>
      </c>
      <c r="F161" s="240">
        <v>3</v>
      </c>
      <c r="G161" s="240">
        <v>3</v>
      </c>
      <c r="H161" s="240">
        <v>0</v>
      </c>
      <c r="I161" s="78">
        <v>46245</v>
      </c>
      <c r="J161" s="117" t="s">
        <v>955</v>
      </c>
      <c r="K161" s="117" t="s">
        <v>1126</v>
      </c>
      <c r="L161" s="33" t="s">
        <v>66</v>
      </c>
      <c r="M161" s="592" t="s">
        <v>66</v>
      </c>
      <c r="N161" s="33"/>
      <c r="O161" s="136" t="s">
        <v>67</v>
      </c>
      <c r="P161" s="240"/>
      <c r="Q161" s="33"/>
      <c r="R161" s="136" t="s">
        <v>67</v>
      </c>
      <c r="S161" s="583"/>
      <c r="T161" s="240" t="s">
        <v>68</v>
      </c>
      <c r="U161" s="240" t="s">
        <v>66</v>
      </c>
      <c r="V161" s="240" t="s">
        <v>66</v>
      </c>
      <c r="W161" s="34"/>
    </row>
    <row r="162" ht="14.5" spans="1:23">
      <c r="A162" s="117">
        <v>158</v>
      </c>
      <c r="B162" s="117" t="s">
        <v>64</v>
      </c>
      <c r="C162" s="117" t="s">
        <v>1120</v>
      </c>
      <c r="D162" s="37" t="s">
        <v>772</v>
      </c>
      <c r="E162" s="240">
        <v>6000050678</v>
      </c>
      <c r="F162" s="240">
        <v>1</v>
      </c>
      <c r="G162" s="240">
        <v>0</v>
      </c>
      <c r="H162" s="240">
        <v>1</v>
      </c>
      <c r="I162" s="78">
        <v>46245</v>
      </c>
      <c r="J162" s="117" t="s">
        <v>955</v>
      </c>
      <c r="K162" s="117">
        <v>516314050826007</v>
      </c>
      <c r="L162" s="376" t="s">
        <v>1122</v>
      </c>
      <c r="M162" s="74" t="s">
        <v>1123</v>
      </c>
      <c r="N162" s="33" t="s">
        <v>1124</v>
      </c>
      <c r="O162" s="136" t="s">
        <v>67</v>
      </c>
      <c r="P162" s="375">
        <f>I162+1</f>
        <v>46246</v>
      </c>
      <c r="Q162" s="74" t="s">
        <v>1125</v>
      </c>
      <c r="R162" s="136" t="s">
        <v>67</v>
      </c>
      <c r="S162" s="375">
        <v>46246</v>
      </c>
      <c r="T162" s="240" t="s">
        <v>68</v>
      </c>
      <c r="U162" s="240" t="s">
        <v>969</v>
      </c>
      <c r="V162" s="240" t="s">
        <v>13</v>
      </c>
      <c r="W162" s="34"/>
    </row>
    <row r="163" ht="14.5" spans="1:23">
      <c r="A163" s="117">
        <v>159</v>
      </c>
      <c r="B163" s="117" t="s">
        <v>64</v>
      </c>
      <c r="C163" s="117" t="s">
        <v>1120</v>
      </c>
      <c r="D163" s="37" t="s">
        <v>772</v>
      </c>
      <c r="E163" s="240">
        <v>6000050678</v>
      </c>
      <c r="F163" s="240">
        <v>1</v>
      </c>
      <c r="G163" s="240">
        <v>1</v>
      </c>
      <c r="H163" s="240">
        <v>0</v>
      </c>
      <c r="I163" s="78">
        <v>46245</v>
      </c>
      <c r="J163" s="117" t="s">
        <v>955</v>
      </c>
      <c r="K163" s="117">
        <v>516314050826008</v>
      </c>
      <c r="L163" s="33" t="s">
        <v>66</v>
      </c>
      <c r="M163" s="592" t="s">
        <v>66</v>
      </c>
      <c r="N163" s="33"/>
      <c r="O163" s="136" t="s">
        <v>67</v>
      </c>
      <c r="P163" s="240"/>
      <c r="Q163" s="33"/>
      <c r="R163" s="136" t="s">
        <v>67</v>
      </c>
      <c r="S163" s="583"/>
      <c r="T163" s="240" t="s">
        <v>68</v>
      </c>
      <c r="U163" s="240" t="s">
        <v>66</v>
      </c>
      <c r="V163" s="240" t="s">
        <v>66</v>
      </c>
      <c r="W163" s="34"/>
    </row>
    <row r="164" ht="14.5" spans="1:23">
      <c r="A164" s="117">
        <v>160</v>
      </c>
      <c r="B164" s="117" t="s">
        <v>64</v>
      </c>
      <c r="C164" s="117" t="s">
        <v>1120</v>
      </c>
      <c r="D164" s="37" t="s">
        <v>772</v>
      </c>
      <c r="E164" s="240">
        <v>6000050678</v>
      </c>
      <c r="F164" s="240">
        <v>1</v>
      </c>
      <c r="G164" s="240">
        <v>0</v>
      </c>
      <c r="H164" s="240">
        <v>1</v>
      </c>
      <c r="I164" s="78">
        <v>46245</v>
      </c>
      <c r="J164" s="117" t="s">
        <v>955</v>
      </c>
      <c r="K164" s="117">
        <v>516314050826009</v>
      </c>
      <c r="L164" s="376" t="s">
        <v>1122</v>
      </c>
      <c r="M164" s="74" t="s">
        <v>1123</v>
      </c>
      <c r="N164" s="33" t="s">
        <v>1124</v>
      </c>
      <c r="O164" s="136" t="s">
        <v>67</v>
      </c>
      <c r="P164" s="375">
        <f>I164+1</f>
        <v>46246</v>
      </c>
      <c r="Q164" s="74" t="s">
        <v>1125</v>
      </c>
      <c r="R164" s="136" t="s">
        <v>67</v>
      </c>
      <c r="S164" s="375">
        <v>46246</v>
      </c>
      <c r="T164" s="240" t="s">
        <v>68</v>
      </c>
      <c r="U164" s="240" t="s">
        <v>969</v>
      </c>
      <c r="V164" s="240" t="s">
        <v>13</v>
      </c>
      <c r="W164" s="34"/>
    </row>
    <row r="165" ht="14.5" spans="1:23">
      <c r="A165" s="117">
        <v>161</v>
      </c>
      <c r="B165" s="117" t="s">
        <v>64</v>
      </c>
      <c r="C165" s="117" t="s">
        <v>1120</v>
      </c>
      <c r="D165" s="37" t="s">
        <v>772</v>
      </c>
      <c r="E165" s="240">
        <v>6000050678</v>
      </c>
      <c r="F165" s="240">
        <v>3</v>
      </c>
      <c r="G165" s="240">
        <v>3</v>
      </c>
      <c r="H165" s="240">
        <v>0</v>
      </c>
      <c r="I165" s="78">
        <v>46245</v>
      </c>
      <c r="J165" s="117" t="s">
        <v>955</v>
      </c>
      <c r="K165" s="117" t="s">
        <v>1127</v>
      </c>
      <c r="L165" s="33" t="s">
        <v>66</v>
      </c>
      <c r="M165" s="592" t="s">
        <v>66</v>
      </c>
      <c r="N165" s="33"/>
      <c r="O165" s="136" t="s">
        <v>67</v>
      </c>
      <c r="P165" s="240"/>
      <c r="Q165" s="33"/>
      <c r="R165" s="136" t="s">
        <v>67</v>
      </c>
      <c r="S165" s="583"/>
      <c r="T165" s="240" t="s">
        <v>68</v>
      </c>
      <c r="U165" s="240" t="s">
        <v>66</v>
      </c>
      <c r="V165" s="240" t="s">
        <v>66</v>
      </c>
      <c r="W165" s="34"/>
    </row>
    <row r="166" ht="14.5" spans="1:23">
      <c r="A166" s="117">
        <v>162</v>
      </c>
      <c r="B166" s="117" t="s">
        <v>64</v>
      </c>
      <c r="C166" s="117" t="s">
        <v>1120</v>
      </c>
      <c r="D166" s="37" t="s">
        <v>772</v>
      </c>
      <c r="E166" s="240">
        <v>6000050678</v>
      </c>
      <c r="F166" s="240">
        <v>1</v>
      </c>
      <c r="G166" s="240">
        <v>0</v>
      </c>
      <c r="H166" s="240">
        <v>1</v>
      </c>
      <c r="I166" s="78">
        <v>46245</v>
      </c>
      <c r="J166" s="117" t="s">
        <v>955</v>
      </c>
      <c r="K166" s="117">
        <v>516314050826013</v>
      </c>
      <c r="L166" s="376" t="s">
        <v>1122</v>
      </c>
      <c r="M166" s="74" t="s">
        <v>1123</v>
      </c>
      <c r="N166" s="33" t="s">
        <v>1124</v>
      </c>
      <c r="O166" s="136" t="s">
        <v>67</v>
      </c>
      <c r="P166" s="375">
        <f t="shared" ref="P166:P167" si="5">I166+1</f>
        <v>46246</v>
      </c>
      <c r="Q166" s="74" t="s">
        <v>1125</v>
      </c>
      <c r="R166" s="136" t="s">
        <v>67</v>
      </c>
      <c r="S166" s="375">
        <v>46246</v>
      </c>
      <c r="T166" s="240" t="s">
        <v>68</v>
      </c>
      <c r="U166" s="240" t="s">
        <v>969</v>
      </c>
      <c r="V166" s="240" t="s">
        <v>13</v>
      </c>
      <c r="W166" s="34"/>
    </row>
    <row r="167" ht="14.5" spans="1:23">
      <c r="A167" s="117">
        <v>163</v>
      </c>
      <c r="B167" s="117" t="s">
        <v>64</v>
      </c>
      <c r="C167" s="117" t="s">
        <v>1120</v>
      </c>
      <c r="D167" s="37" t="s">
        <v>772</v>
      </c>
      <c r="E167" s="240">
        <v>6000050678</v>
      </c>
      <c r="F167" s="240">
        <v>1</v>
      </c>
      <c r="G167" s="240">
        <v>0</v>
      </c>
      <c r="H167" s="240">
        <v>1</v>
      </c>
      <c r="I167" s="78">
        <v>46245</v>
      </c>
      <c r="J167" s="117" t="s">
        <v>955</v>
      </c>
      <c r="K167" s="117">
        <v>516314050826014</v>
      </c>
      <c r="L167" s="376" t="s">
        <v>1122</v>
      </c>
      <c r="M167" s="74" t="s">
        <v>1123</v>
      </c>
      <c r="N167" s="33" t="s">
        <v>1124</v>
      </c>
      <c r="O167" s="136" t="s">
        <v>67</v>
      </c>
      <c r="P167" s="375">
        <f t="shared" si="5"/>
        <v>46246</v>
      </c>
      <c r="Q167" s="74" t="s">
        <v>1125</v>
      </c>
      <c r="R167" s="136" t="s">
        <v>67</v>
      </c>
      <c r="S167" s="375">
        <v>46246</v>
      </c>
      <c r="T167" s="240" t="s">
        <v>68</v>
      </c>
      <c r="U167" s="240" t="s">
        <v>969</v>
      </c>
      <c r="V167" s="240" t="s">
        <v>13</v>
      </c>
      <c r="W167" s="34"/>
    </row>
    <row r="168" ht="14.5" spans="1:23">
      <c r="A168" s="117">
        <v>164</v>
      </c>
      <c r="B168" s="117" t="s">
        <v>64</v>
      </c>
      <c r="C168" s="117" t="s">
        <v>1120</v>
      </c>
      <c r="D168" s="37" t="s">
        <v>772</v>
      </c>
      <c r="E168" s="240">
        <v>6000050678</v>
      </c>
      <c r="F168" s="240">
        <v>3</v>
      </c>
      <c r="G168" s="240">
        <v>3</v>
      </c>
      <c r="H168" s="240">
        <v>0</v>
      </c>
      <c r="I168" s="78">
        <v>46245</v>
      </c>
      <c r="J168" s="117" t="s">
        <v>955</v>
      </c>
      <c r="K168" s="117" t="s">
        <v>1128</v>
      </c>
      <c r="L168" s="33" t="s">
        <v>66</v>
      </c>
      <c r="M168" s="592" t="s">
        <v>66</v>
      </c>
      <c r="N168" s="33"/>
      <c r="O168" s="136" t="s">
        <v>67</v>
      </c>
      <c r="P168" s="240"/>
      <c r="Q168" s="33"/>
      <c r="R168" s="136" t="s">
        <v>67</v>
      </c>
      <c r="S168" s="583"/>
      <c r="T168" s="240" t="s">
        <v>68</v>
      </c>
      <c r="U168" s="240" t="s">
        <v>66</v>
      </c>
      <c r="V168" s="240" t="s">
        <v>66</v>
      </c>
      <c r="W168" s="34"/>
    </row>
    <row r="169" ht="14.5" spans="1:23">
      <c r="A169" s="117">
        <v>165</v>
      </c>
      <c r="B169" s="117" t="s">
        <v>64</v>
      </c>
      <c r="C169" s="117" t="s">
        <v>1120</v>
      </c>
      <c r="D169" s="37" t="s">
        <v>772</v>
      </c>
      <c r="E169" s="240">
        <v>6000050678</v>
      </c>
      <c r="F169" s="240">
        <v>1</v>
      </c>
      <c r="G169" s="240">
        <v>0</v>
      </c>
      <c r="H169" s="240">
        <v>1</v>
      </c>
      <c r="I169" s="78">
        <v>46245</v>
      </c>
      <c r="J169" s="117" t="s">
        <v>955</v>
      </c>
      <c r="K169" s="117">
        <v>516314050826018</v>
      </c>
      <c r="L169" s="376" t="s">
        <v>1122</v>
      </c>
      <c r="M169" s="74" t="s">
        <v>1123</v>
      </c>
      <c r="N169" s="33" t="s">
        <v>1124</v>
      </c>
      <c r="O169" s="136" t="s">
        <v>67</v>
      </c>
      <c r="P169" s="375">
        <f>I169+1</f>
        <v>46246</v>
      </c>
      <c r="Q169" s="74" t="s">
        <v>1125</v>
      </c>
      <c r="R169" s="136" t="s">
        <v>67</v>
      </c>
      <c r="S169" s="375">
        <v>46246</v>
      </c>
      <c r="T169" s="240" t="s">
        <v>68</v>
      </c>
      <c r="U169" s="240" t="s">
        <v>969</v>
      </c>
      <c r="V169" s="240" t="s">
        <v>13</v>
      </c>
      <c r="W169" s="34"/>
    </row>
    <row r="170" ht="14.5" spans="1:23">
      <c r="A170" s="117">
        <v>166</v>
      </c>
      <c r="B170" s="117" t="s">
        <v>64</v>
      </c>
      <c r="C170" s="117" t="s">
        <v>1120</v>
      </c>
      <c r="D170" s="37" t="s">
        <v>985</v>
      </c>
      <c r="E170" s="240">
        <v>6000064634</v>
      </c>
      <c r="F170" s="117">
        <v>1</v>
      </c>
      <c r="G170" s="117">
        <v>1</v>
      </c>
      <c r="H170" s="117">
        <v>0</v>
      </c>
      <c r="I170" s="71">
        <v>46245</v>
      </c>
      <c r="J170" s="117" t="s">
        <v>952</v>
      </c>
      <c r="K170" s="117">
        <v>516309050826257</v>
      </c>
      <c r="L170" s="33" t="s">
        <v>66</v>
      </c>
      <c r="M170" s="592" t="s">
        <v>66</v>
      </c>
      <c r="N170" s="33"/>
      <c r="O170" s="136" t="s">
        <v>67</v>
      </c>
      <c r="P170" s="240"/>
      <c r="Q170" s="33"/>
      <c r="R170" s="136" t="s">
        <v>67</v>
      </c>
      <c r="S170" s="74"/>
      <c r="T170" s="240" t="s">
        <v>68</v>
      </c>
      <c r="U170" s="240" t="s">
        <v>66</v>
      </c>
      <c r="V170" s="240" t="s">
        <v>66</v>
      </c>
      <c r="W170" s="34"/>
    </row>
    <row r="171" ht="25" spans="1:23">
      <c r="A171" s="117">
        <v>167</v>
      </c>
      <c r="B171" s="117" t="s">
        <v>64</v>
      </c>
      <c r="C171" s="117" t="s">
        <v>1120</v>
      </c>
      <c r="D171" s="37" t="s">
        <v>985</v>
      </c>
      <c r="E171" s="240">
        <v>6000064634</v>
      </c>
      <c r="F171" s="117">
        <v>1</v>
      </c>
      <c r="G171" s="117">
        <v>0</v>
      </c>
      <c r="H171" s="117">
        <v>1</v>
      </c>
      <c r="I171" s="71">
        <v>46245</v>
      </c>
      <c r="J171" s="117" t="s">
        <v>952</v>
      </c>
      <c r="K171" s="117">
        <v>516309050826258</v>
      </c>
      <c r="L171" s="584" t="s">
        <v>1033</v>
      </c>
      <c r="M171" s="254" t="s">
        <v>1034</v>
      </c>
      <c r="N171" s="74" t="s">
        <v>1035</v>
      </c>
      <c r="O171" s="136" t="s">
        <v>67</v>
      </c>
      <c r="P171" s="375">
        <f>I171+1</f>
        <v>46246</v>
      </c>
      <c r="Q171" s="33" t="s">
        <v>1008</v>
      </c>
      <c r="R171" s="136" t="s">
        <v>67</v>
      </c>
      <c r="S171" s="71">
        <v>46246</v>
      </c>
      <c r="T171" s="240" t="s">
        <v>68</v>
      </c>
      <c r="U171" s="24" t="s">
        <v>78</v>
      </c>
      <c r="V171" s="240" t="s">
        <v>13</v>
      </c>
      <c r="W171" s="34"/>
    </row>
    <row r="172" ht="14.5" spans="1:23">
      <c r="A172" s="117">
        <v>168</v>
      </c>
      <c r="B172" s="117" t="s">
        <v>64</v>
      </c>
      <c r="C172" s="117" t="s">
        <v>1120</v>
      </c>
      <c r="D172" s="37" t="s">
        <v>985</v>
      </c>
      <c r="E172" s="240">
        <v>6000064634</v>
      </c>
      <c r="F172" s="117">
        <v>7</v>
      </c>
      <c r="G172" s="117">
        <v>7</v>
      </c>
      <c r="H172" s="117">
        <v>0</v>
      </c>
      <c r="I172" s="71">
        <v>46245</v>
      </c>
      <c r="J172" s="117" t="s">
        <v>952</v>
      </c>
      <c r="K172" s="117" t="s">
        <v>1129</v>
      </c>
      <c r="L172" s="33" t="s">
        <v>66</v>
      </c>
      <c r="M172" s="592" t="s">
        <v>66</v>
      </c>
      <c r="N172" s="33"/>
      <c r="O172" s="136" t="s">
        <v>67</v>
      </c>
      <c r="P172" s="240"/>
      <c r="Q172" s="33"/>
      <c r="R172" s="136" t="s">
        <v>67</v>
      </c>
      <c r="S172" s="74"/>
      <c r="T172" s="240" t="s">
        <v>68</v>
      </c>
      <c r="U172" s="240" t="s">
        <v>66</v>
      </c>
      <c r="V172" s="240" t="s">
        <v>66</v>
      </c>
      <c r="W172" s="34"/>
    </row>
    <row r="173" ht="25" spans="1:23">
      <c r="A173" s="117">
        <v>169</v>
      </c>
      <c r="B173" s="117" t="s">
        <v>64</v>
      </c>
      <c r="C173" s="117" t="s">
        <v>1120</v>
      </c>
      <c r="D173" s="37" t="s">
        <v>985</v>
      </c>
      <c r="E173" s="240">
        <v>6000064634</v>
      </c>
      <c r="F173" s="117">
        <v>1</v>
      </c>
      <c r="G173" s="117">
        <v>0</v>
      </c>
      <c r="H173" s="117">
        <v>1</v>
      </c>
      <c r="I173" s="71">
        <v>46245</v>
      </c>
      <c r="J173" s="117" t="s">
        <v>952</v>
      </c>
      <c r="K173" s="117">
        <v>516309050826266</v>
      </c>
      <c r="L173" s="584" t="s">
        <v>1033</v>
      </c>
      <c r="M173" s="254" t="s">
        <v>1034</v>
      </c>
      <c r="N173" s="74" t="s">
        <v>1035</v>
      </c>
      <c r="O173" s="136" t="s">
        <v>67</v>
      </c>
      <c r="P173" s="375">
        <f>I173+1</f>
        <v>46246</v>
      </c>
      <c r="Q173" s="33" t="s">
        <v>1008</v>
      </c>
      <c r="R173" s="136" t="s">
        <v>67</v>
      </c>
      <c r="S173" s="71">
        <v>46246</v>
      </c>
      <c r="T173" s="240" t="s">
        <v>68</v>
      </c>
      <c r="U173" s="24" t="s">
        <v>78</v>
      </c>
      <c r="V173" s="240" t="s">
        <v>13</v>
      </c>
      <c r="W173" s="34"/>
    </row>
    <row r="174" ht="14.5" spans="1:23">
      <c r="A174" s="117">
        <v>170</v>
      </c>
      <c r="B174" s="117" t="s">
        <v>64</v>
      </c>
      <c r="C174" s="117" t="s">
        <v>1120</v>
      </c>
      <c r="D174" s="37" t="s">
        <v>985</v>
      </c>
      <c r="E174" s="240">
        <v>6000064634</v>
      </c>
      <c r="F174" s="117">
        <v>6</v>
      </c>
      <c r="G174" s="117">
        <v>6</v>
      </c>
      <c r="H174" s="117">
        <v>0</v>
      </c>
      <c r="I174" s="71">
        <v>46245</v>
      </c>
      <c r="J174" s="117" t="s">
        <v>952</v>
      </c>
      <c r="K174" s="117" t="s">
        <v>1130</v>
      </c>
      <c r="L174" s="33" t="s">
        <v>66</v>
      </c>
      <c r="M174" s="592" t="s">
        <v>66</v>
      </c>
      <c r="N174" s="33"/>
      <c r="O174" s="136" t="s">
        <v>67</v>
      </c>
      <c r="P174" s="240"/>
      <c r="Q174" s="33"/>
      <c r="R174" s="136" t="s">
        <v>67</v>
      </c>
      <c r="S174" s="74"/>
      <c r="T174" s="240" t="s">
        <v>68</v>
      </c>
      <c r="U174" s="240" t="s">
        <v>66</v>
      </c>
      <c r="V174" s="240" t="s">
        <v>66</v>
      </c>
      <c r="W174" s="34"/>
    </row>
    <row r="175" ht="14.5" spans="1:23">
      <c r="A175" s="117">
        <v>171</v>
      </c>
      <c r="B175" s="117" t="s">
        <v>64</v>
      </c>
      <c r="C175" s="117" t="s">
        <v>139</v>
      </c>
      <c r="D175" s="37" t="s">
        <v>985</v>
      </c>
      <c r="E175" s="117">
        <v>6000064637</v>
      </c>
      <c r="F175" s="117">
        <v>3</v>
      </c>
      <c r="G175" s="117">
        <v>3</v>
      </c>
      <c r="H175" s="117">
        <v>0</v>
      </c>
      <c r="I175" s="78">
        <v>46246</v>
      </c>
      <c r="J175" s="117" t="s">
        <v>954</v>
      </c>
      <c r="K175" s="117" t="s">
        <v>1131</v>
      </c>
      <c r="L175" s="33" t="s">
        <v>66</v>
      </c>
      <c r="M175" s="592" t="s">
        <v>66</v>
      </c>
      <c r="N175" s="33"/>
      <c r="O175" s="136" t="s">
        <v>67</v>
      </c>
      <c r="P175" s="240"/>
      <c r="Q175" s="33"/>
      <c r="R175" s="136" t="s">
        <v>67</v>
      </c>
      <c r="S175" s="587"/>
      <c r="T175" s="240" t="s">
        <v>68</v>
      </c>
      <c r="U175" s="240" t="s">
        <v>66</v>
      </c>
      <c r="V175" s="240" t="s">
        <v>66</v>
      </c>
      <c r="W175" s="34"/>
    </row>
    <row r="176" ht="25" spans="1:23">
      <c r="A176" s="117">
        <v>172</v>
      </c>
      <c r="B176" s="117" t="s">
        <v>64</v>
      </c>
      <c r="C176" s="117" t="s">
        <v>139</v>
      </c>
      <c r="D176" s="37" t="s">
        <v>985</v>
      </c>
      <c r="E176" s="117">
        <v>6000064637</v>
      </c>
      <c r="F176" s="240">
        <v>1</v>
      </c>
      <c r="G176" s="240">
        <v>0</v>
      </c>
      <c r="H176" s="240">
        <v>1</v>
      </c>
      <c r="I176" s="78">
        <v>46246</v>
      </c>
      <c r="J176" s="117" t="s">
        <v>954</v>
      </c>
      <c r="K176" s="117">
        <v>516313050826188</v>
      </c>
      <c r="L176" s="584" t="s">
        <v>1033</v>
      </c>
      <c r="M176" s="254" t="s">
        <v>1034</v>
      </c>
      <c r="N176" s="74" t="s">
        <v>1035</v>
      </c>
      <c r="O176" s="136" t="s">
        <v>67</v>
      </c>
      <c r="P176" s="375">
        <f>I176+1</f>
        <v>46247</v>
      </c>
      <c r="Q176" s="33" t="s">
        <v>1008</v>
      </c>
      <c r="R176" s="136" t="s">
        <v>67</v>
      </c>
      <c r="S176" s="71">
        <v>46247</v>
      </c>
      <c r="T176" s="240" t="s">
        <v>68</v>
      </c>
      <c r="U176" s="24" t="s">
        <v>78</v>
      </c>
      <c r="V176" s="240" t="s">
        <v>13</v>
      </c>
      <c r="W176" s="34"/>
    </row>
    <row r="177" ht="14.5" spans="1:23">
      <c r="A177" s="117">
        <v>173</v>
      </c>
      <c r="B177" s="117" t="s">
        <v>64</v>
      </c>
      <c r="C177" s="117" t="s">
        <v>139</v>
      </c>
      <c r="D177" s="37" t="s">
        <v>985</v>
      </c>
      <c r="E177" s="117">
        <v>6000064637</v>
      </c>
      <c r="F177" s="117">
        <v>5</v>
      </c>
      <c r="G177" s="117">
        <v>5</v>
      </c>
      <c r="H177" s="117">
        <v>0</v>
      </c>
      <c r="I177" s="78">
        <v>46246</v>
      </c>
      <c r="J177" s="117" t="s">
        <v>954</v>
      </c>
      <c r="K177" s="117" t="s">
        <v>1132</v>
      </c>
      <c r="L177" s="33" t="s">
        <v>66</v>
      </c>
      <c r="M177" s="592" t="s">
        <v>66</v>
      </c>
      <c r="N177" s="33"/>
      <c r="O177" s="136" t="s">
        <v>67</v>
      </c>
      <c r="P177" s="240"/>
      <c r="Q177" s="33"/>
      <c r="R177" s="136" t="s">
        <v>67</v>
      </c>
      <c r="S177" s="587"/>
      <c r="T177" s="240" t="s">
        <v>68</v>
      </c>
      <c r="U177" s="240" t="s">
        <v>66</v>
      </c>
      <c r="V177" s="240" t="s">
        <v>66</v>
      </c>
      <c r="W177" s="34"/>
    </row>
    <row r="178" ht="14.5" spans="1:23">
      <c r="A178" s="117">
        <v>174</v>
      </c>
      <c r="B178" s="117" t="s">
        <v>64</v>
      </c>
      <c r="C178" s="117" t="s">
        <v>139</v>
      </c>
      <c r="D178" s="37" t="s">
        <v>985</v>
      </c>
      <c r="E178" s="117">
        <v>6000064637</v>
      </c>
      <c r="F178" s="240">
        <v>1</v>
      </c>
      <c r="G178" s="240">
        <v>0</v>
      </c>
      <c r="H178" s="240">
        <v>1</v>
      </c>
      <c r="I178" s="78">
        <v>46246</v>
      </c>
      <c r="J178" s="117" t="s">
        <v>954</v>
      </c>
      <c r="K178" s="117">
        <v>516313050826194</v>
      </c>
      <c r="L178" s="376" t="s">
        <v>1009</v>
      </c>
      <c r="M178" s="34" t="s">
        <v>1018</v>
      </c>
      <c r="N178" s="254" t="s">
        <v>1019</v>
      </c>
      <c r="O178" s="136" t="s">
        <v>67</v>
      </c>
      <c r="P178" s="375">
        <f>I178+1</f>
        <v>46247</v>
      </c>
      <c r="Q178" s="74" t="s">
        <v>1020</v>
      </c>
      <c r="R178" s="136" t="s">
        <v>67</v>
      </c>
      <c r="S178" s="71">
        <v>46247</v>
      </c>
      <c r="T178" s="240" t="s">
        <v>68</v>
      </c>
      <c r="U178" s="240" t="s">
        <v>967</v>
      </c>
      <c r="V178" s="37" t="s">
        <v>953</v>
      </c>
      <c r="W178" s="34"/>
    </row>
    <row r="179" ht="14.5" spans="1:23">
      <c r="A179" s="117">
        <v>175</v>
      </c>
      <c r="B179" s="117" t="s">
        <v>64</v>
      </c>
      <c r="C179" s="117" t="s">
        <v>139</v>
      </c>
      <c r="D179" s="37" t="s">
        <v>985</v>
      </c>
      <c r="E179" s="117">
        <v>6000064637</v>
      </c>
      <c r="F179" s="117">
        <v>1</v>
      </c>
      <c r="G179" s="117">
        <v>1</v>
      </c>
      <c r="H179" s="117">
        <v>0</v>
      </c>
      <c r="I179" s="78">
        <v>46246</v>
      </c>
      <c r="J179" s="117" t="s">
        <v>954</v>
      </c>
      <c r="K179" s="117">
        <v>516313050826195</v>
      </c>
      <c r="L179" s="33" t="s">
        <v>66</v>
      </c>
      <c r="M179" s="592" t="s">
        <v>66</v>
      </c>
      <c r="N179" s="33"/>
      <c r="O179" s="136" t="s">
        <v>67</v>
      </c>
      <c r="P179" s="240"/>
      <c r="Q179" s="33"/>
      <c r="R179" s="136" t="s">
        <v>67</v>
      </c>
      <c r="S179" s="587"/>
      <c r="T179" s="240" t="s">
        <v>68</v>
      </c>
      <c r="U179" s="240" t="s">
        <v>66</v>
      </c>
      <c r="V179" s="240" t="s">
        <v>66</v>
      </c>
      <c r="W179" s="34"/>
    </row>
    <row r="180" ht="14.5" spans="1:23">
      <c r="A180" s="117">
        <v>176</v>
      </c>
      <c r="B180" s="117" t="s">
        <v>64</v>
      </c>
      <c r="C180" s="117" t="s">
        <v>139</v>
      </c>
      <c r="D180" s="37" t="s">
        <v>985</v>
      </c>
      <c r="E180" s="117">
        <v>6000064637</v>
      </c>
      <c r="F180" s="240">
        <v>1</v>
      </c>
      <c r="G180" s="240">
        <v>0</v>
      </c>
      <c r="H180" s="240">
        <v>1</v>
      </c>
      <c r="I180" s="78">
        <v>46246</v>
      </c>
      <c r="J180" s="117" t="s">
        <v>954</v>
      </c>
      <c r="K180" s="117">
        <v>516313050826196</v>
      </c>
      <c r="L180" s="376" t="s">
        <v>1009</v>
      </c>
      <c r="M180" s="34" t="s">
        <v>1018</v>
      </c>
      <c r="N180" s="254" t="s">
        <v>1019</v>
      </c>
      <c r="O180" s="136" t="s">
        <v>67</v>
      </c>
      <c r="P180" s="375">
        <f>I180+1</f>
        <v>46247</v>
      </c>
      <c r="Q180" s="74" t="s">
        <v>1020</v>
      </c>
      <c r="R180" s="136" t="s">
        <v>67</v>
      </c>
      <c r="S180" s="71">
        <v>46247</v>
      </c>
      <c r="T180" s="240" t="s">
        <v>68</v>
      </c>
      <c r="U180" s="240" t="s">
        <v>967</v>
      </c>
      <c r="V180" s="37" t="s">
        <v>953</v>
      </c>
      <c r="W180" s="34"/>
    </row>
    <row r="181" ht="14.5" spans="1:23">
      <c r="A181" s="117">
        <v>177</v>
      </c>
      <c r="B181" s="117" t="s">
        <v>64</v>
      </c>
      <c r="C181" s="117" t="s">
        <v>139</v>
      </c>
      <c r="D181" s="37" t="s">
        <v>985</v>
      </c>
      <c r="E181" s="117">
        <v>6000064637</v>
      </c>
      <c r="F181" s="117">
        <v>4</v>
      </c>
      <c r="G181" s="117">
        <v>4</v>
      </c>
      <c r="H181" s="117">
        <v>0</v>
      </c>
      <c r="I181" s="78">
        <v>46246</v>
      </c>
      <c r="J181" s="117" t="s">
        <v>954</v>
      </c>
      <c r="K181" s="117" t="s">
        <v>1133</v>
      </c>
      <c r="L181" s="33" t="s">
        <v>66</v>
      </c>
      <c r="M181" s="592" t="s">
        <v>66</v>
      </c>
      <c r="N181" s="33"/>
      <c r="O181" s="136" t="s">
        <v>67</v>
      </c>
      <c r="P181" s="240"/>
      <c r="Q181" s="33"/>
      <c r="R181" s="136" t="s">
        <v>67</v>
      </c>
      <c r="S181" s="587"/>
      <c r="T181" s="240" t="s">
        <v>68</v>
      </c>
      <c r="U181" s="240" t="s">
        <v>66</v>
      </c>
      <c r="V181" s="240" t="s">
        <v>66</v>
      </c>
      <c r="W181" s="34"/>
    </row>
    <row r="182" ht="14.5" spans="1:23">
      <c r="A182" s="117">
        <v>178</v>
      </c>
      <c r="B182" s="117" t="s">
        <v>64</v>
      </c>
      <c r="C182" s="117" t="s">
        <v>139</v>
      </c>
      <c r="D182" s="37" t="s">
        <v>985</v>
      </c>
      <c r="E182" s="240">
        <v>6000064634</v>
      </c>
      <c r="F182" s="117">
        <v>7</v>
      </c>
      <c r="G182" s="117">
        <v>7</v>
      </c>
      <c r="H182" s="117">
        <v>0</v>
      </c>
      <c r="I182" s="71">
        <v>46247</v>
      </c>
      <c r="J182" s="117" t="s">
        <v>952</v>
      </c>
      <c r="K182" s="117" t="s">
        <v>1134</v>
      </c>
      <c r="L182" s="33" t="s">
        <v>66</v>
      </c>
      <c r="M182" s="592" t="s">
        <v>66</v>
      </c>
      <c r="N182" s="33"/>
      <c r="O182" s="136" t="s">
        <v>67</v>
      </c>
      <c r="P182" s="240"/>
      <c r="Q182" s="33"/>
      <c r="R182" s="136" t="s">
        <v>67</v>
      </c>
      <c r="S182" s="74"/>
      <c r="T182" s="240" t="s">
        <v>68</v>
      </c>
      <c r="U182" s="240" t="s">
        <v>66</v>
      </c>
      <c r="V182" s="240" t="s">
        <v>66</v>
      </c>
      <c r="W182" s="34"/>
    </row>
    <row r="183" ht="25" spans="1:23">
      <c r="A183" s="117">
        <v>179</v>
      </c>
      <c r="B183" s="117" t="s">
        <v>64</v>
      </c>
      <c r="C183" s="117" t="s">
        <v>139</v>
      </c>
      <c r="D183" s="37" t="s">
        <v>985</v>
      </c>
      <c r="E183" s="240">
        <v>6000064634</v>
      </c>
      <c r="F183" s="117">
        <v>1</v>
      </c>
      <c r="G183" s="117">
        <v>0</v>
      </c>
      <c r="H183" s="117">
        <v>1</v>
      </c>
      <c r="I183" s="71">
        <v>46247</v>
      </c>
      <c r="J183" s="117" t="s">
        <v>952</v>
      </c>
      <c r="K183" s="117">
        <v>516309050826280</v>
      </c>
      <c r="L183" s="584" t="s">
        <v>1033</v>
      </c>
      <c r="M183" s="254" t="s">
        <v>1034</v>
      </c>
      <c r="N183" s="74" t="s">
        <v>1035</v>
      </c>
      <c r="O183" s="136" t="s">
        <v>67</v>
      </c>
      <c r="P183" s="375">
        <f>I183+1</f>
        <v>46248</v>
      </c>
      <c r="Q183" s="33" t="s">
        <v>1008</v>
      </c>
      <c r="R183" s="136" t="s">
        <v>67</v>
      </c>
      <c r="S183" s="71">
        <v>46248</v>
      </c>
      <c r="T183" s="240" t="s">
        <v>68</v>
      </c>
      <c r="U183" s="24" t="s">
        <v>78</v>
      </c>
      <c r="V183" s="240" t="s">
        <v>13</v>
      </c>
      <c r="W183" s="34"/>
    </row>
    <row r="184" ht="14.5" spans="1:23">
      <c r="A184" s="117">
        <v>180</v>
      </c>
      <c r="B184" s="117" t="s">
        <v>64</v>
      </c>
      <c r="C184" s="117" t="s">
        <v>139</v>
      </c>
      <c r="D184" s="37" t="s">
        <v>985</v>
      </c>
      <c r="E184" s="240">
        <v>6000064634</v>
      </c>
      <c r="F184" s="117">
        <v>2</v>
      </c>
      <c r="G184" s="117">
        <v>2</v>
      </c>
      <c r="H184" s="117">
        <v>0</v>
      </c>
      <c r="I184" s="71">
        <v>46247</v>
      </c>
      <c r="J184" s="117" t="s">
        <v>952</v>
      </c>
      <c r="K184" s="117" t="s">
        <v>1135</v>
      </c>
      <c r="L184" s="33" t="s">
        <v>66</v>
      </c>
      <c r="M184" s="592" t="s">
        <v>66</v>
      </c>
      <c r="N184" s="33"/>
      <c r="O184" s="136" t="s">
        <v>67</v>
      </c>
      <c r="P184" s="240"/>
      <c r="Q184" s="33"/>
      <c r="R184" s="136" t="s">
        <v>67</v>
      </c>
      <c r="S184" s="74"/>
      <c r="T184" s="240" t="s">
        <v>68</v>
      </c>
      <c r="U184" s="240" t="s">
        <v>66</v>
      </c>
      <c r="V184" s="240" t="s">
        <v>66</v>
      </c>
      <c r="W184" s="34"/>
    </row>
    <row r="185" ht="14.5" spans="1:23">
      <c r="A185" s="117">
        <v>181</v>
      </c>
      <c r="B185" s="117" t="s">
        <v>64</v>
      </c>
      <c r="C185" s="117" t="s">
        <v>139</v>
      </c>
      <c r="D185" s="37" t="s">
        <v>772</v>
      </c>
      <c r="E185" s="240">
        <v>6000050678</v>
      </c>
      <c r="F185" s="117">
        <v>6</v>
      </c>
      <c r="G185" s="117">
        <v>6</v>
      </c>
      <c r="H185" s="117">
        <v>0</v>
      </c>
      <c r="I185" s="71">
        <v>46248</v>
      </c>
      <c r="J185" s="117" t="s">
        <v>955</v>
      </c>
      <c r="K185" s="117" t="s">
        <v>1136</v>
      </c>
      <c r="L185" s="33" t="s">
        <v>66</v>
      </c>
      <c r="M185" s="592" t="s">
        <v>66</v>
      </c>
      <c r="N185" s="33"/>
      <c r="O185" s="136" t="s">
        <v>67</v>
      </c>
      <c r="P185" s="240"/>
      <c r="Q185" s="33"/>
      <c r="R185" s="136" t="s">
        <v>67</v>
      </c>
      <c r="S185" s="587"/>
      <c r="T185" s="240" t="s">
        <v>68</v>
      </c>
      <c r="U185" s="240" t="s">
        <v>66</v>
      </c>
      <c r="V185" s="240" t="s">
        <v>66</v>
      </c>
      <c r="W185" s="34"/>
    </row>
    <row r="186" ht="25" spans="1:23">
      <c r="A186" s="117">
        <v>182</v>
      </c>
      <c r="B186" s="117" t="s">
        <v>64</v>
      </c>
      <c r="C186" s="117" t="s">
        <v>139</v>
      </c>
      <c r="D186" s="37" t="s">
        <v>772</v>
      </c>
      <c r="E186" s="240">
        <v>6000050678</v>
      </c>
      <c r="F186" s="117">
        <v>1</v>
      </c>
      <c r="G186" s="117">
        <v>0</v>
      </c>
      <c r="H186" s="117">
        <v>1</v>
      </c>
      <c r="I186" s="71">
        <v>46248</v>
      </c>
      <c r="J186" s="117" t="s">
        <v>955</v>
      </c>
      <c r="K186" s="117">
        <v>516314050826025</v>
      </c>
      <c r="L186" s="584" t="s">
        <v>1033</v>
      </c>
      <c r="M186" s="74" t="s">
        <v>1137</v>
      </c>
      <c r="N186" s="74" t="s">
        <v>1035</v>
      </c>
      <c r="O186" s="136" t="s">
        <v>67</v>
      </c>
      <c r="P186" s="375">
        <f>I186+1</f>
        <v>46249</v>
      </c>
      <c r="Q186" s="74" t="s">
        <v>1138</v>
      </c>
      <c r="R186" s="136" t="s">
        <v>67</v>
      </c>
      <c r="S186" s="71">
        <v>46249</v>
      </c>
      <c r="T186" s="240" t="s">
        <v>68</v>
      </c>
      <c r="U186" s="24" t="s">
        <v>78</v>
      </c>
      <c r="V186" s="240" t="s">
        <v>13</v>
      </c>
      <c r="W186" s="34"/>
    </row>
    <row r="187" ht="14.5" spans="1:23">
      <c r="A187" s="117">
        <v>183</v>
      </c>
      <c r="B187" s="117" t="s">
        <v>64</v>
      </c>
      <c r="C187" s="117" t="s">
        <v>139</v>
      </c>
      <c r="D187" s="37" t="s">
        <v>772</v>
      </c>
      <c r="E187" s="240">
        <v>6000050678</v>
      </c>
      <c r="F187" s="117">
        <v>1</v>
      </c>
      <c r="G187" s="117">
        <v>1</v>
      </c>
      <c r="H187" s="117">
        <v>0</v>
      </c>
      <c r="I187" s="71">
        <v>46248</v>
      </c>
      <c r="J187" s="117" t="s">
        <v>955</v>
      </c>
      <c r="K187" s="117">
        <v>516314050826026</v>
      </c>
      <c r="L187" s="33" t="s">
        <v>66</v>
      </c>
      <c r="M187" s="592" t="s">
        <v>66</v>
      </c>
      <c r="N187" s="33"/>
      <c r="O187" s="136" t="s">
        <v>67</v>
      </c>
      <c r="P187" s="240"/>
      <c r="Q187" s="33"/>
      <c r="R187" s="136" t="s">
        <v>67</v>
      </c>
      <c r="S187" s="587"/>
      <c r="T187" s="240" t="s">
        <v>68</v>
      </c>
      <c r="U187" s="240" t="s">
        <v>66</v>
      </c>
      <c r="V187" s="240" t="s">
        <v>66</v>
      </c>
      <c r="W187" s="34"/>
    </row>
    <row r="188" ht="25" spans="1:23">
      <c r="A188" s="117">
        <v>184</v>
      </c>
      <c r="B188" s="117" t="s">
        <v>64</v>
      </c>
      <c r="C188" s="117" t="s">
        <v>139</v>
      </c>
      <c r="D188" s="37" t="s">
        <v>772</v>
      </c>
      <c r="E188" s="240">
        <v>6000050678</v>
      </c>
      <c r="F188" s="117">
        <v>1</v>
      </c>
      <c r="G188" s="117">
        <v>0</v>
      </c>
      <c r="H188" s="117">
        <v>1</v>
      </c>
      <c r="I188" s="71">
        <v>46248</v>
      </c>
      <c r="J188" s="117" t="s">
        <v>955</v>
      </c>
      <c r="K188" s="117">
        <v>516314050826027</v>
      </c>
      <c r="L188" s="376" t="s">
        <v>1005</v>
      </c>
      <c r="M188" s="254" t="s">
        <v>1006</v>
      </c>
      <c r="N188" s="74" t="s">
        <v>1007</v>
      </c>
      <c r="O188" s="136" t="s">
        <v>67</v>
      </c>
      <c r="P188" s="375">
        <f>I188+1</f>
        <v>46249</v>
      </c>
      <c r="Q188" s="33" t="s">
        <v>1008</v>
      </c>
      <c r="R188" s="136" t="s">
        <v>67</v>
      </c>
      <c r="S188" s="71">
        <v>46249</v>
      </c>
      <c r="T188" s="240" t="s">
        <v>68</v>
      </c>
      <c r="U188" s="24" t="s">
        <v>78</v>
      </c>
      <c r="V188" s="240" t="s">
        <v>13</v>
      </c>
      <c r="W188" s="34"/>
    </row>
    <row r="189" ht="14.5" spans="1:23">
      <c r="A189" s="117">
        <v>185</v>
      </c>
      <c r="B189" s="117" t="s">
        <v>64</v>
      </c>
      <c r="C189" s="117" t="s">
        <v>139</v>
      </c>
      <c r="D189" s="37" t="s">
        <v>772</v>
      </c>
      <c r="E189" s="240">
        <v>6000050678</v>
      </c>
      <c r="F189" s="117">
        <v>5</v>
      </c>
      <c r="G189" s="117">
        <v>5</v>
      </c>
      <c r="H189" s="117">
        <v>0</v>
      </c>
      <c r="I189" s="71">
        <v>46248</v>
      </c>
      <c r="J189" s="117" t="s">
        <v>955</v>
      </c>
      <c r="K189" s="117" t="s">
        <v>1139</v>
      </c>
      <c r="L189" s="33" t="s">
        <v>66</v>
      </c>
      <c r="M189" s="592" t="s">
        <v>66</v>
      </c>
      <c r="N189" s="33"/>
      <c r="O189" s="136" t="s">
        <v>67</v>
      </c>
      <c r="P189" s="240"/>
      <c r="Q189" s="33"/>
      <c r="R189" s="136" t="s">
        <v>67</v>
      </c>
      <c r="S189" s="587"/>
      <c r="T189" s="240" t="s">
        <v>68</v>
      </c>
      <c r="U189" s="240" t="s">
        <v>66</v>
      </c>
      <c r="V189" s="240" t="s">
        <v>66</v>
      </c>
      <c r="W189" s="34"/>
    </row>
    <row r="190" ht="14.5" spans="1:23">
      <c r="A190" s="117">
        <v>186</v>
      </c>
      <c r="B190" s="117" t="s">
        <v>64</v>
      </c>
      <c r="C190" s="117" t="s">
        <v>139</v>
      </c>
      <c r="D190" s="37" t="s">
        <v>772</v>
      </c>
      <c r="E190" s="240">
        <v>6000050678</v>
      </c>
      <c r="F190" s="117">
        <v>1</v>
      </c>
      <c r="G190" s="117">
        <v>0</v>
      </c>
      <c r="H190" s="117">
        <v>1</v>
      </c>
      <c r="I190" s="71">
        <v>46248</v>
      </c>
      <c r="J190" s="117" t="s">
        <v>955</v>
      </c>
      <c r="K190" s="117">
        <v>516314050826033</v>
      </c>
      <c r="L190" s="376" t="s">
        <v>1140</v>
      </c>
      <c r="M190" s="45" t="s">
        <v>1010</v>
      </c>
      <c r="N190" s="74" t="s">
        <v>1141</v>
      </c>
      <c r="O190" s="136" t="s">
        <v>67</v>
      </c>
      <c r="P190" s="375">
        <f>I190+1</f>
        <v>46249</v>
      </c>
      <c r="Q190" s="74" t="s">
        <v>1012</v>
      </c>
      <c r="R190" s="136" t="s">
        <v>67</v>
      </c>
      <c r="S190" s="71">
        <v>46249</v>
      </c>
      <c r="T190" s="240" t="s">
        <v>68</v>
      </c>
      <c r="U190" s="24" t="s">
        <v>968</v>
      </c>
      <c r="V190" s="24" t="s">
        <v>17</v>
      </c>
      <c r="W190" s="34"/>
    </row>
    <row r="191" ht="14.5" spans="1:23">
      <c r="A191" s="117">
        <v>187</v>
      </c>
      <c r="B191" s="117" t="s">
        <v>64</v>
      </c>
      <c r="C191" s="117" t="s">
        <v>139</v>
      </c>
      <c r="D191" s="37" t="s">
        <v>772</v>
      </c>
      <c r="E191" s="240">
        <v>6000050678</v>
      </c>
      <c r="F191" s="117">
        <v>1</v>
      </c>
      <c r="G191" s="117">
        <v>1</v>
      </c>
      <c r="H191" s="117">
        <v>0</v>
      </c>
      <c r="I191" s="71">
        <v>46248</v>
      </c>
      <c r="J191" s="117" t="s">
        <v>955</v>
      </c>
      <c r="K191" s="117">
        <v>516314050826034</v>
      </c>
      <c r="L191" s="33" t="s">
        <v>66</v>
      </c>
      <c r="M191" s="592" t="s">
        <v>66</v>
      </c>
      <c r="N191" s="33"/>
      <c r="O191" s="136" t="s">
        <v>67</v>
      </c>
      <c r="P191" s="240"/>
      <c r="Q191" s="33"/>
      <c r="R191" s="136" t="s">
        <v>67</v>
      </c>
      <c r="S191" s="587"/>
      <c r="T191" s="240" t="s">
        <v>68</v>
      </c>
      <c r="U191" s="240" t="s">
        <v>66</v>
      </c>
      <c r="V191" s="240" t="s">
        <v>66</v>
      </c>
      <c r="W191" s="34"/>
    </row>
    <row r="192" ht="14.5" spans="1:23">
      <c r="A192" s="117">
        <v>188</v>
      </c>
      <c r="B192" s="117" t="s">
        <v>64</v>
      </c>
      <c r="C192" s="117" t="s">
        <v>139</v>
      </c>
      <c r="D192" s="37" t="s">
        <v>772</v>
      </c>
      <c r="E192" s="240">
        <v>6000050678</v>
      </c>
      <c r="F192" s="117">
        <v>16</v>
      </c>
      <c r="G192" s="117">
        <v>16</v>
      </c>
      <c r="H192" s="117">
        <v>0</v>
      </c>
      <c r="I192" s="71">
        <v>46251</v>
      </c>
      <c r="J192" s="117" t="s">
        <v>955</v>
      </c>
      <c r="K192" s="117" t="s">
        <v>1142</v>
      </c>
      <c r="L192" s="33" t="s">
        <v>66</v>
      </c>
      <c r="M192" s="592" t="s">
        <v>66</v>
      </c>
      <c r="N192" s="33"/>
      <c r="O192" s="136" t="s">
        <v>67</v>
      </c>
      <c r="P192" s="240"/>
      <c r="Q192" s="33"/>
      <c r="R192" s="136" t="s">
        <v>67</v>
      </c>
      <c r="S192" s="587"/>
      <c r="T192" s="240" t="s">
        <v>68</v>
      </c>
      <c r="U192" s="240" t="s">
        <v>66</v>
      </c>
      <c r="V192" s="240" t="s">
        <v>66</v>
      </c>
      <c r="W192" s="34"/>
    </row>
    <row r="193" ht="14.5" spans="1:23">
      <c r="A193" s="117">
        <v>189</v>
      </c>
      <c r="B193" s="117" t="s">
        <v>64</v>
      </c>
      <c r="C193" s="117" t="s">
        <v>139</v>
      </c>
      <c r="D193" s="37" t="s">
        <v>985</v>
      </c>
      <c r="E193" s="117">
        <v>6000064637</v>
      </c>
      <c r="F193" s="117">
        <v>9</v>
      </c>
      <c r="G193" s="117">
        <v>9</v>
      </c>
      <c r="H193" s="117">
        <v>0</v>
      </c>
      <c r="I193" s="71">
        <v>46252</v>
      </c>
      <c r="J193" s="117" t="s">
        <v>954</v>
      </c>
      <c r="K193" s="117" t="s">
        <v>1143</v>
      </c>
      <c r="L193" s="33" t="s">
        <v>66</v>
      </c>
      <c r="M193" s="592" t="s">
        <v>66</v>
      </c>
      <c r="N193" s="33"/>
      <c r="O193" s="136" t="s">
        <v>67</v>
      </c>
      <c r="P193" s="240"/>
      <c r="Q193" s="33"/>
      <c r="R193" s="136" t="s">
        <v>67</v>
      </c>
      <c r="S193" s="587"/>
      <c r="T193" s="240" t="s">
        <v>68</v>
      </c>
      <c r="U193" s="240" t="s">
        <v>66</v>
      </c>
      <c r="V193" s="240" t="s">
        <v>66</v>
      </c>
      <c r="W193" s="34"/>
    </row>
    <row r="194" ht="25" spans="1:23">
      <c r="A194" s="117">
        <v>190</v>
      </c>
      <c r="B194" s="117" t="s">
        <v>64</v>
      </c>
      <c r="C194" s="117" t="s">
        <v>139</v>
      </c>
      <c r="D194" s="37" t="s">
        <v>985</v>
      </c>
      <c r="E194" s="117">
        <v>6000064637</v>
      </c>
      <c r="F194" s="117">
        <v>1</v>
      </c>
      <c r="G194" s="117">
        <v>0</v>
      </c>
      <c r="H194" s="117">
        <v>1</v>
      </c>
      <c r="I194" s="71">
        <v>46252</v>
      </c>
      <c r="J194" s="117" t="s">
        <v>954</v>
      </c>
      <c r="K194" s="117">
        <v>516313050826210</v>
      </c>
      <c r="L194" s="584" t="s">
        <v>1033</v>
      </c>
      <c r="M194" s="254" t="s">
        <v>1034</v>
      </c>
      <c r="N194" s="74" t="s">
        <v>1035</v>
      </c>
      <c r="O194" s="136" t="s">
        <v>67</v>
      </c>
      <c r="P194" s="375">
        <f>I194+1</f>
        <v>46253</v>
      </c>
      <c r="Q194" s="33" t="s">
        <v>1008</v>
      </c>
      <c r="R194" s="136" t="s">
        <v>67</v>
      </c>
      <c r="S194" s="71">
        <v>46253</v>
      </c>
      <c r="T194" s="240" t="s">
        <v>68</v>
      </c>
      <c r="U194" s="24" t="s">
        <v>78</v>
      </c>
      <c r="V194" s="240" t="s">
        <v>13</v>
      </c>
      <c r="W194" s="34"/>
    </row>
    <row r="195" ht="14.5" spans="1:23">
      <c r="A195" s="117">
        <v>191</v>
      </c>
      <c r="B195" s="117" t="s">
        <v>64</v>
      </c>
      <c r="C195" s="117" t="s">
        <v>139</v>
      </c>
      <c r="D195" s="37" t="s">
        <v>985</v>
      </c>
      <c r="E195" s="117">
        <v>6000064637</v>
      </c>
      <c r="F195" s="117">
        <v>5</v>
      </c>
      <c r="G195" s="117">
        <v>5</v>
      </c>
      <c r="H195" s="117">
        <v>0</v>
      </c>
      <c r="I195" s="71">
        <v>46252</v>
      </c>
      <c r="J195" s="117" t="s">
        <v>954</v>
      </c>
      <c r="K195" s="117" t="s">
        <v>1144</v>
      </c>
      <c r="L195" s="33" t="s">
        <v>66</v>
      </c>
      <c r="M195" s="592" t="s">
        <v>66</v>
      </c>
      <c r="N195" s="33"/>
      <c r="O195" s="136" t="s">
        <v>67</v>
      </c>
      <c r="P195" s="240"/>
      <c r="Q195" s="33"/>
      <c r="R195" s="136" t="s">
        <v>67</v>
      </c>
      <c r="S195" s="587"/>
      <c r="T195" s="240" t="s">
        <v>68</v>
      </c>
      <c r="U195" s="240" t="s">
        <v>66</v>
      </c>
      <c r="V195" s="240" t="s">
        <v>66</v>
      </c>
      <c r="W195" s="34"/>
    </row>
    <row r="196" ht="14.5" spans="1:23">
      <c r="A196" s="117">
        <v>192</v>
      </c>
      <c r="B196" s="117" t="s">
        <v>64</v>
      </c>
      <c r="C196" s="117" t="s">
        <v>139</v>
      </c>
      <c r="D196" s="37" t="s">
        <v>985</v>
      </c>
      <c r="E196" s="117">
        <v>6000064637</v>
      </c>
      <c r="F196" s="117">
        <v>1</v>
      </c>
      <c r="G196" s="117">
        <v>0</v>
      </c>
      <c r="H196" s="117">
        <v>1</v>
      </c>
      <c r="I196" s="71">
        <v>46252</v>
      </c>
      <c r="J196" s="117" t="s">
        <v>954</v>
      </c>
      <c r="K196" s="117">
        <v>516313050826216</v>
      </c>
      <c r="L196" s="376" t="s">
        <v>1145</v>
      </c>
      <c r="M196" s="45" t="s">
        <v>1010</v>
      </c>
      <c r="N196" s="74" t="s">
        <v>1146</v>
      </c>
      <c r="O196" s="136" t="s">
        <v>67</v>
      </c>
      <c r="P196" s="375">
        <f>I196+1</f>
        <v>46253</v>
      </c>
      <c r="Q196" s="74" t="s">
        <v>1012</v>
      </c>
      <c r="R196" s="136" t="s">
        <v>67</v>
      </c>
      <c r="S196" s="375">
        <v>46255</v>
      </c>
      <c r="T196" s="240" t="s">
        <v>68</v>
      </c>
      <c r="U196" s="24" t="s">
        <v>974</v>
      </c>
      <c r="V196" s="240" t="s">
        <v>13</v>
      </c>
      <c r="W196" s="34"/>
    </row>
    <row r="197" ht="14.5" spans="1:23">
      <c r="A197" s="117">
        <v>193</v>
      </c>
      <c r="B197" s="117" t="s">
        <v>64</v>
      </c>
      <c r="C197" s="117" t="s">
        <v>139</v>
      </c>
      <c r="D197" s="37" t="s">
        <v>985</v>
      </c>
      <c r="E197" s="240">
        <v>6000064634</v>
      </c>
      <c r="F197" s="117">
        <v>4</v>
      </c>
      <c r="G197" s="117">
        <v>4</v>
      </c>
      <c r="H197" s="117">
        <v>0</v>
      </c>
      <c r="I197" s="71">
        <v>46253</v>
      </c>
      <c r="J197" s="117" t="s">
        <v>952</v>
      </c>
      <c r="K197" s="117" t="s">
        <v>1147</v>
      </c>
      <c r="L197" s="33" t="s">
        <v>66</v>
      </c>
      <c r="M197" s="592" t="s">
        <v>66</v>
      </c>
      <c r="N197" s="33"/>
      <c r="O197" s="136" t="s">
        <v>67</v>
      </c>
      <c r="P197" s="240"/>
      <c r="Q197" s="33"/>
      <c r="R197" s="136" t="s">
        <v>67</v>
      </c>
      <c r="S197" s="74"/>
      <c r="T197" s="240" t="s">
        <v>68</v>
      </c>
      <c r="U197" s="240" t="s">
        <v>66</v>
      </c>
      <c r="V197" s="240" t="s">
        <v>66</v>
      </c>
      <c r="W197" s="34"/>
    </row>
    <row r="198" ht="14.5" spans="1:23">
      <c r="A198" s="117">
        <v>194</v>
      </c>
      <c r="B198" s="117" t="s">
        <v>64</v>
      </c>
      <c r="C198" s="117" t="s">
        <v>139</v>
      </c>
      <c r="D198" s="37" t="s">
        <v>772</v>
      </c>
      <c r="E198" s="240">
        <v>6000050678</v>
      </c>
      <c r="F198" s="117">
        <v>6</v>
      </c>
      <c r="G198" s="117">
        <v>6</v>
      </c>
      <c r="H198" s="117">
        <v>0</v>
      </c>
      <c r="I198" s="71">
        <v>46254</v>
      </c>
      <c r="J198" s="117" t="s">
        <v>955</v>
      </c>
      <c r="K198" s="117" t="s">
        <v>1148</v>
      </c>
      <c r="L198" s="33" t="s">
        <v>66</v>
      </c>
      <c r="M198" s="592" t="s">
        <v>66</v>
      </c>
      <c r="N198" s="33"/>
      <c r="O198" s="136" t="s">
        <v>67</v>
      </c>
      <c r="P198" s="240"/>
      <c r="Q198" s="33"/>
      <c r="R198" s="136" t="s">
        <v>67</v>
      </c>
      <c r="S198" s="587"/>
      <c r="T198" s="240" t="s">
        <v>68</v>
      </c>
      <c r="U198" s="240" t="s">
        <v>66</v>
      </c>
      <c r="V198" s="240" t="s">
        <v>66</v>
      </c>
      <c r="W198" s="34"/>
    </row>
    <row r="199" ht="14.5" spans="1:23">
      <c r="A199" s="117">
        <v>195</v>
      </c>
      <c r="B199" s="117" t="s">
        <v>64</v>
      </c>
      <c r="C199" s="117" t="s">
        <v>139</v>
      </c>
      <c r="D199" s="37" t="s">
        <v>772</v>
      </c>
      <c r="E199" s="240">
        <v>6000050678</v>
      </c>
      <c r="F199" s="117">
        <v>1</v>
      </c>
      <c r="G199" s="117">
        <v>0</v>
      </c>
      <c r="H199" s="117">
        <v>1</v>
      </c>
      <c r="I199" s="71">
        <v>46254</v>
      </c>
      <c r="J199" s="117" t="s">
        <v>955</v>
      </c>
      <c r="K199" s="117">
        <v>516314050826057</v>
      </c>
      <c r="L199" s="376" t="s">
        <v>1149</v>
      </c>
      <c r="M199" s="74" t="s">
        <v>1074</v>
      </c>
      <c r="N199" s="74" t="s">
        <v>1087</v>
      </c>
      <c r="O199" s="136" t="s">
        <v>67</v>
      </c>
      <c r="P199" s="375">
        <f>I199+1</f>
        <v>46255</v>
      </c>
      <c r="Q199" s="74" t="s">
        <v>1107</v>
      </c>
      <c r="R199" s="136" t="s">
        <v>67</v>
      </c>
      <c r="S199" s="71">
        <v>46255</v>
      </c>
      <c r="T199" s="240" t="s">
        <v>68</v>
      </c>
      <c r="U199" s="24" t="s">
        <v>512</v>
      </c>
      <c r="V199" s="240" t="s">
        <v>13</v>
      </c>
      <c r="W199" s="34"/>
    </row>
    <row r="200" ht="14.5" spans="1:23">
      <c r="A200" s="117">
        <v>196</v>
      </c>
      <c r="B200" s="117" t="s">
        <v>64</v>
      </c>
      <c r="C200" s="117" t="s">
        <v>139</v>
      </c>
      <c r="D200" s="37" t="s">
        <v>772</v>
      </c>
      <c r="E200" s="240">
        <v>6000050678</v>
      </c>
      <c r="F200" s="117">
        <v>9</v>
      </c>
      <c r="G200" s="117">
        <v>9</v>
      </c>
      <c r="H200" s="117">
        <v>0</v>
      </c>
      <c r="I200" s="71">
        <v>46254</v>
      </c>
      <c r="J200" s="117" t="s">
        <v>955</v>
      </c>
      <c r="K200" s="117" t="s">
        <v>1150</v>
      </c>
      <c r="L200" s="33" t="s">
        <v>66</v>
      </c>
      <c r="M200" s="592" t="s">
        <v>66</v>
      </c>
      <c r="N200" s="33"/>
      <c r="O200" s="136" t="s">
        <v>67</v>
      </c>
      <c r="P200" s="240"/>
      <c r="Q200" s="33"/>
      <c r="R200" s="136" t="s">
        <v>67</v>
      </c>
      <c r="S200" s="587"/>
      <c r="T200" s="240" t="s">
        <v>68</v>
      </c>
      <c r="U200" s="240" t="s">
        <v>66</v>
      </c>
      <c r="V200" s="240" t="s">
        <v>66</v>
      </c>
      <c r="W200" s="34"/>
    </row>
    <row r="201" ht="14.5" spans="1:23">
      <c r="A201" s="117">
        <v>197</v>
      </c>
      <c r="B201" s="117" t="s">
        <v>64</v>
      </c>
      <c r="C201" s="117" t="s">
        <v>1120</v>
      </c>
      <c r="D201" s="37" t="s">
        <v>772</v>
      </c>
      <c r="E201" s="240">
        <v>6000050678</v>
      </c>
      <c r="F201" s="117">
        <v>1</v>
      </c>
      <c r="G201" s="117">
        <v>0</v>
      </c>
      <c r="H201" s="117">
        <v>1</v>
      </c>
      <c r="I201" s="71">
        <v>46254</v>
      </c>
      <c r="J201" s="117" t="s">
        <v>955</v>
      </c>
      <c r="K201" s="117">
        <v>516314050826067</v>
      </c>
      <c r="L201" s="376" t="s">
        <v>1151</v>
      </c>
      <c r="M201" s="74" t="s">
        <v>1152</v>
      </c>
      <c r="N201" s="74" t="s">
        <v>1153</v>
      </c>
      <c r="O201" s="136" t="s">
        <v>67</v>
      </c>
      <c r="P201" s="375">
        <f>I201+1</f>
        <v>46255</v>
      </c>
      <c r="Q201" s="74" t="s">
        <v>1107</v>
      </c>
      <c r="R201" s="136" t="s">
        <v>67</v>
      </c>
      <c r="S201" s="71">
        <v>46255</v>
      </c>
      <c r="T201" s="240" t="s">
        <v>68</v>
      </c>
      <c r="U201" s="24" t="s">
        <v>969</v>
      </c>
      <c r="V201" s="240" t="s">
        <v>13</v>
      </c>
      <c r="W201" s="34"/>
    </row>
    <row r="202" ht="14.5" spans="1:23">
      <c r="A202" s="117">
        <v>198</v>
      </c>
      <c r="B202" s="117" t="s">
        <v>64</v>
      </c>
      <c r="C202" s="117" t="s">
        <v>1120</v>
      </c>
      <c r="D202" s="37" t="s">
        <v>772</v>
      </c>
      <c r="E202" s="240">
        <v>6000050678</v>
      </c>
      <c r="F202" s="117">
        <v>11</v>
      </c>
      <c r="G202" s="117">
        <v>11</v>
      </c>
      <c r="H202" s="117">
        <v>0</v>
      </c>
      <c r="I202" s="71">
        <v>46254</v>
      </c>
      <c r="J202" s="117" t="s">
        <v>955</v>
      </c>
      <c r="K202" s="117" t="s">
        <v>1154</v>
      </c>
      <c r="L202" s="33" t="s">
        <v>66</v>
      </c>
      <c r="M202" s="592" t="s">
        <v>66</v>
      </c>
      <c r="N202" s="33"/>
      <c r="O202" s="136" t="s">
        <v>67</v>
      </c>
      <c r="P202" s="240"/>
      <c r="Q202" s="33"/>
      <c r="R202" s="136" t="s">
        <v>67</v>
      </c>
      <c r="S202" s="587"/>
      <c r="T202" s="240" t="s">
        <v>68</v>
      </c>
      <c r="U202" s="240" t="s">
        <v>66</v>
      </c>
      <c r="V202" s="240" t="s">
        <v>66</v>
      </c>
      <c r="W202" s="34"/>
    </row>
    <row r="203" ht="14.5" spans="1:23">
      <c r="A203" s="117">
        <v>199</v>
      </c>
      <c r="B203" s="117" t="s">
        <v>64</v>
      </c>
      <c r="C203" s="117" t="s">
        <v>1120</v>
      </c>
      <c r="D203" s="37" t="s">
        <v>772</v>
      </c>
      <c r="E203" s="240">
        <v>6000050678</v>
      </c>
      <c r="F203" s="117">
        <v>1</v>
      </c>
      <c r="G203" s="117">
        <v>0</v>
      </c>
      <c r="H203" s="117">
        <v>1</v>
      </c>
      <c r="I203" s="71">
        <v>46254</v>
      </c>
      <c r="J203" s="117" t="s">
        <v>955</v>
      </c>
      <c r="K203" s="117">
        <v>516314050826079</v>
      </c>
      <c r="L203" s="376" t="s">
        <v>1151</v>
      </c>
      <c r="M203" s="74" t="s">
        <v>1152</v>
      </c>
      <c r="N203" s="74" t="s">
        <v>1153</v>
      </c>
      <c r="O203" s="136" t="s">
        <v>67</v>
      </c>
      <c r="P203" s="375">
        <f>I203+1</f>
        <v>46255</v>
      </c>
      <c r="Q203" s="74" t="s">
        <v>1107</v>
      </c>
      <c r="R203" s="136" t="s">
        <v>67</v>
      </c>
      <c r="S203" s="71">
        <v>46255</v>
      </c>
      <c r="T203" s="240" t="s">
        <v>68</v>
      </c>
      <c r="U203" s="24" t="s">
        <v>969</v>
      </c>
      <c r="V203" s="240" t="s">
        <v>13</v>
      </c>
      <c r="W203" s="34"/>
    </row>
    <row r="204" ht="14.5" spans="1:23">
      <c r="A204" s="117">
        <v>200</v>
      </c>
      <c r="B204" s="117" t="s">
        <v>64</v>
      </c>
      <c r="C204" s="117" t="s">
        <v>1120</v>
      </c>
      <c r="D204" s="37" t="s">
        <v>772</v>
      </c>
      <c r="E204" s="240">
        <v>6000050678</v>
      </c>
      <c r="F204" s="117">
        <v>3</v>
      </c>
      <c r="G204" s="117">
        <v>3</v>
      </c>
      <c r="H204" s="117">
        <v>0</v>
      </c>
      <c r="I204" s="71">
        <v>46254</v>
      </c>
      <c r="J204" s="117" t="s">
        <v>955</v>
      </c>
      <c r="K204" s="117" t="s">
        <v>1155</v>
      </c>
      <c r="L204" s="33" t="s">
        <v>66</v>
      </c>
      <c r="M204" s="592" t="s">
        <v>66</v>
      </c>
      <c r="N204" s="33"/>
      <c r="O204" s="136" t="s">
        <v>67</v>
      </c>
      <c r="P204" s="240"/>
      <c r="Q204" s="33"/>
      <c r="R204" s="136" t="s">
        <v>67</v>
      </c>
      <c r="S204" s="587"/>
      <c r="T204" s="240" t="s">
        <v>68</v>
      </c>
      <c r="U204" s="240" t="s">
        <v>66</v>
      </c>
      <c r="V204" s="240" t="s">
        <v>66</v>
      </c>
      <c r="W204" s="34"/>
    </row>
    <row r="205" ht="14.5" spans="1:23">
      <c r="A205" s="117">
        <v>201</v>
      </c>
      <c r="B205" s="117" t="s">
        <v>64</v>
      </c>
      <c r="C205" s="117" t="s">
        <v>139</v>
      </c>
      <c r="D205" s="37" t="s">
        <v>985</v>
      </c>
      <c r="E205" s="117">
        <v>6000064637</v>
      </c>
      <c r="F205" s="117">
        <v>13</v>
      </c>
      <c r="G205" s="117">
        <v>13</v>
      </c>
      <c r="H205" s="117">
        <v>0</v>
      </c>
      <c r="I205" s="71">
        <v>46254</v>
      </c>
      <c r="J205" s="117" t="s">
        <v>954</v>
      </c>
      <c r="K205" s="117" t="s">
        <v>1156</v>
      </c>
      <c r="L205" s="33" t="s">
        <v>66</v>
      </c>
      <c r="M205" s="592" t="s">
        <v>66</v>
      </c>
      <c r="N205" s="33"/>
      <c r="O205" s="136" t="s">
        <v>67</v>
      </c>
      <c r="P205" s="240"/>
      <c r="Q205" s="33"/>
      <c r="R205" s="136" t="s">
        <v>67</v>
      </c>
      <c r="S205" s="587"/>
      <c r="T205" s="240" t="s">
        <v>68</v>
      </c>
      <c r="U205" s="240" t="s">
        <v>66</v>
      </c>
      <c r="V205" s="240" t="s">
        <v>66</v>
      </c>
      <c r="W205" s="34"/>
    </row>
    <row r="206" ht="25" spans="1:23">
      <c r="A206" s="117">
        <v>202</v>
      </c>
      <c r="B206" s="117" t="s">
        <v>64</v>
      </c>
      <c r="C206" s="117" t="s">
        <v>139</v>
      </c>
      <c r="D206" s="37" t="s">
        <v>985</v>
      </c>
      <c r="E206" s="117">
        <v>6000064637</v>
      </c>
      <c r="F206" s="117">
        <v>1</v>
      </c>
      <c r="G206" s="117">
        <v>0</v>
      </c>
      <c r="H206" s="117">
        <v>1</v>
      </c>
      <c r="I206" s="71">
        <v>46254</v>
      </c>
      <c r="J206" s="117" t="s">
        <v>954</v>
      </c>
      <c r="K206" s="117">
        <v>516313050826230</v>
      </c>
      <c r="L206" s="376" t="s">
        <v>1157</v>
      </c>
      <c r="M206" s="585" t="s">
        <v>993</v>
      </c>
      <c r="N206" s="585" t="s">
        <v>989</v>
      </c>
      <c r="O206" s="136" t="s">
        <v>67</v>
      </c>
      <c r="P206" s="375">
        <f t="shared" ref="P206:P208" si="6">I206+1</f>
        <v>46255</v>
      </c>
      <c r="Q206" s="585" t="s">
        <v>994</v>
      </c>
      <c r="R206" s="136" t="s">
        <v>67</v>
      </c>
      <c r="S206" s="375">
        <v>46255</v>
      </c>
      <c r="T206" s="240" t="s">
        <v>68</v>
      </c>
      <c r="U206" s="24" t="s">
        <v>511</v>
      </c>
      <c r="V206" s="240" t="s">
        <v>13</v>
      </c>
      <c r="W206" s="34"/>
    </row>
    <row r="207" ht="14.5" spans="1:23">
      <c r="A207" s="117">
        <v>203</v>
      </c>
      <c r="B207" s="117" t="s">
        <v>64</v>
      </c>
      <c r="C207" s="117" t="s">
        <v>139</v>
      </c>
      <c r="D207" s="37" t="s">
        <v>985</v>
      </c>
      <c r="E207" s="117">
        <v>6000064637</v>
      </c>
      <c r="F207" s="117">
        <v>1</v>
      </c>
      <c r="G207" s="117">
        <v>0</v>
      </c>
      <c r="H207" s="117">
        <v>1</v>
      </c>
      <c r="I207" s="71">
        <v>46254</v>
      </c>
      <c r="J207" s="117" t="s">
        <v>954</v>
      </c>
      <c r="K207" s="117">
        <v>516313050826231</v>
      </c>
      <c r="L207" s="376" t="s">
        <v>1158</v>
      </c>
      <c r="M207" s="74" t="s">
        <v>1159</v>
      </c>
      <c r="N207" s="74" t="s">
        <v>1160</v>
      </c>
      <c r="O207" s="136" t="s">
        <v>67</v>
      </c>
      <c r="P207" s="375">
        <f t="shared" si="6"/>
        <v>46255</v>
      </c>
      <c r="Q207" s="74" t="s">
        <v>1107</v>
      </c>
      <c r="R207" s="136" t="s">
        <v>67</v>
      </c>
      <c r="S207" s="375">
        <v>46255</v>
      </c>
      <c r="T207" s="240" t="s">
        <v>68</v>
      </c>
      <c r="U207" s="24" t="s">
        <v>972</v>
      </c>
      <c r="V207" s="240" t="s">
        <v>13</v>
      </c>
      <c r="W207" s="34"/>
    </row>
    <row r="208" ht="25" spans="1:23">
      <c r="A208" s="117">
        <v>204</v>
      </c>
      <c r="B208" s="117" t="s">
        <v>64</v>
      </c>
      <c r="C208" s="117" t="s">
        <v>139</v>
      </c>
      <c r="D208" s="37" t="s">
        <v>985</v>
      </c>
      <c r="E208" s="117">
        <v>6000064637</v>
      </c>
      <c r="F208" s="117">
        <v>1</v>
      </c>
      <c r="G208" s="117">
        <v>0</v>
      </c>
      <c r="H208" s="117">
        <v>1</v>
      </c>
      <c r="I208" s="71">
        <v>46254</v>
      </c>
      <c r="J208" s="117" t="s">
        <v>954</v>
      </c>
      <c r="K208" s="117">
        <v>516313050826232</v>
      </c>
      <c r="L208" s="376" t="s">
        <v>1157</v>
      </c>
      <c r="M208" s="585" t="s">
        <v>993</v>
      </c>
      <c r="N208" s="585" t="s">
        <v>989</v>
      </c>
      <c r="O208" s="136" t="s">
        <v>67</v>
      </c>
      <c r="P208" s="375">
        <f t="shared" si="6"/>
        <v>46255</v>
      </c>
      <c r="Q208" s="585" t="s">
        <v>994</v>
      </c>
      <c r="R208" s="136" t="s">
        <v>67</v>
      </c>
      <c r="S208" s="375">
        <v>46255</v>
      </c>
      <c r="T208" s="240" t="s">
        <v>68</v>
      </c>
      <c r="U208" s="24" t="s">
        <v>511</v>
      </c>
      <c r="V208" s="240" t="s">
        <v>13</v>
      </c>
      <c r="W208" s="34"/>
    </row>
    <row r="209" ht="14.5" spans="1:23">
      <c r="A209" s="117">
        <v>205</v>
      </c>
      <c r="B209" s="117" t="s">
        <v>64</v>
      </c>
      <c r="C209" s="117" t="s">
        <v>139</v>
      </c>
      <c r="D209" s="37" t="s">
        <v>985</v>
      </c>
      <c r="E209" s="240">
        <v>6000064634</v>
      </c>
      <c r="F209" s="117">
        <v>18</v>
      </c>
      <c r="G209" s="117">
        <v>18</v>
      </c>
      <c r="H209" s="117">
        <v>0</v>
      </c>
      <c r="I209" s="71">
        <v>46260</v>
      </c>
      <c r="J209" s="117" t="s">
        <v>952</v>
      </c>
      <c r="K209" s="117" t="s">
        <v>1161</v>
      </c>
      <c r="L209" s="33" t="s">
        <v>66</v>
      </c>
      <c r="M209" s="592" t="s">
        <v>66</v>
      </c>
      <c r="N209" s="33"/>
      <c r="O209" s="136" t="s">
        <v>67</v>
      </c>
      <c r="P209" s="240"/>
      <c r="Q209" s="33"/>
      <c r="R209" s="136" t="s">
        <v>67</v>
      </c>
      <c r="S209" s="587"/>
      <c r="T209" s="240" t="s">
        <v>68</v>
      </c>
      <c r="U209" s="240" t="s">
        <v>66</v>
      </c>
      <c r="V209" s="240" t="s">
        <v>66</v>
      </c>
      <c r="W209" s="34"/>
    </row>
    <row r="210" ht="25" spans="1:23">
      <c r="A210" s="117">
        <v>206</v>
      </c>
      <c r="B210" s="117" t="s">
        <v>64</v>
      </c>
      <c r="C210" s="117" t="s">
        <v>139</v>
      </c>
      <c r="D210" s="37" t="s">
        <v>985</v>
      </c>
      <c r="E210" s="240">
        <v>6000064634</v>
      </c>
      <c r="F210" s="117">
        <v>1</v>
      </c>
      <c r="G210" s="117">
        <v>0</v>
      </c>
      <c r="H210" s="117">
        <v>1</v>
      </c>
      <c r="I210" s="71">
        <v>46260</v>
      </c>
      <c r="J210" s="117" t="s">
        <v>952</v>
      </c>
      <c r="K210" s="117">
        <v>516309050826305</v>
      </c>
      <c r="L210" s="376" t="s">
        <v>1052</v>
      </c>
      <c r="M210" s="45" t="s">
        <v>1010</v>
      </c>
      <c r="N210" s="585" t="s">
        <v>1011</v>
      </c>
      <c r="O210" s="136" t="s">
        <v>67</v>
      </c>
      <c r="P210" s="375">
        <f>I210+1</f>
        <v>46261</v>
      </c>
      <c r="Q210" s="585" t="s">
        <v>1012</v>
      </c>
      <c r="R210" s="136" t="s">
        <v>67</v>
      </c>
      <c r="S210" s="71">
        <v>46261</v>
      </c>
      <c r="T210" s="240" t="s">
        <v>68</v>
      </c>
      <c r="U210" s="24" t="s">
        <v>968</v>
      </c>
      <c r="V210" s="24" t="s">
        <v>17</v>
      </c>
      <c r="W210" s="34"/>
    </row>
    <row r="211" ht="14.5" spans="1:23">
      <c r="A211" s="117">
        <v>207</v>
      </c>
      <c r="B211" s="117" t="s">
        <v>64</v>
      </c>
      <c r="C211" s="117" t="s">
        <v>139</v>
      </c>
      <c r="D211" s="37" t="s">
        <v>985</v>
      </c>
      <c r="E211" s="240">
        <v>6000064634</v>
      </c>
      <c r="F211" s="117">
        <v>1</v>
      </c>
      <c r="G211" s="117">
        <v>1</v>
      </c>
      <c r="H211" s="117">
        <v>0</v>
      </c>
      <c r="I211" s="71">
        <v>46260</v>
      </c>
      <c r="J211" s="117" t="s">
        <v>952</v>
      </c>
      <c r="K211" s="117">
        <v>516309050826306</v>
      </c>
      <c r="L211" s="33" t="s">
        <v>66</v>
      </c>
      <c r="M211" s="592" t="s">
        <v>66</v>
      </c>
      <c r="N211" s="33"/>
      <c r="O211" s="561" t="s">
        <v>67</v>
      </c>
      <c r="P211" s="240"/>
      <c r="Q211" s="33"/>
      <c r="R211" s="136" t="s">
        <v>67</v>
      </c>
      <c r="S211" s="587"/>
      <c r="T211" s="240" t="s">
        <v>68</v>
      </c>
      <c r="U211" s="240" t="s">
        <v>66</v>
      </c>
      <c r="V211" s="240" t="s">
        <v>66</v>
      </c>
      <c r="W211" s="34"/>
    </row>
    <row r="212" ht="14.5" spans="1:23">
      <c r="A212" s="117">
        <v>208</v>
      </c>
      <c r="B212" s="117" t="s">
        <v>64</v>
      </c>
      <c r="C212" s="117" t="s">
        <v>139</v>
      </c>
      <c r="D212" s="37" t="s">
        <v>985</v>
      </c>
      <c r="E212" s="117">
        <v>6000064637</v>
      </c>
      <c r="F212" s="117">
        <v>1</v>
      </c>
      <c r="G212" s="117">
        <v>0</v>
      </c>
      <c r="H212" s="117">
        <v>1</v>
      </c>
      <c r="I212" s="71">
        <v>46261</v>
      </c>
      <c r="J212" s="117" t="s">
        <v>954</v>
      </c>
      <c r="K212" s="117">
        <v>516313050826233</v>
      </c>
      <c r="L212" s="376" t="s">
        <v>1009</v>
      </c>
      <c r="M212" s="34" t="s">
        <v>1018</v>
      </c>
      <c r="N212" s="254" t="s">
        <v>1019</v>
      </c>
      <c r="O212" s="136" t="s">
        <v>67</v>
      </c>
      <c r="P212" s="375">
        <f t="shared" ref="P212:P213" si="7">I212+1</f>
        <v>46262</v>
      </c>
      <c r="Q212" s="74" t="s">
        <v>1020</v>
      </c>
      <c r="R212" s="136" t="s">
        <v>67</v>
      </c>
      <c r="S212" s="71">
        <v>46262</v>
      </c>
      <c r="T212" s="240" t="s">
        <v>68</v>
      </c>
      <c r="U212" s="240" t="s">
        <v>967</v>
      </c>
      <c r="V212" s="37" t="s">
        <v>953</v>
      </c>
      <c r="W212" s="34"/>
    </row>
    <row r="213" ht="25" spans="1:23">
      <c r="A213" s="117">
        <v>209</v>
      </c>
      <c r="B213" s="117" t="s">
        <v>64</v>
      </c>
      <c r="C213" s="117" t="s">
        <v>139</v>
      </c>
      <c r="D213" s="37" t="s">
        <v>985</v>
      </c>
      <c r="E213" s="117">
        <v>6000064637</v>
      </c>
      <c r="F213" s="117">
        <v>1</v>
      </c>
      <c r="G213" s="117">
        <v>0</v>
      </c>
      <c r="H213" s="117">
        <v>1</v>
      </c>
      <c r="I213" s="71">
        <v>46261</v>
      </c>
      <c r="J213" s="117" t="s">
        <v>954</v>
      </c>
      <c r="K213" s="117">
        <v>516313050826234</v>
      </c>
      <c r="L213" s="584" t="s">
        <v>1033</v>
      </c>
      <c r="M213" s="254" t="s">
        <v>1034</v>
      </c>
      <c r="N213" s="74" t="s">
        <v>1035</v>
      </c>
      <c r="O213" s="136" t="s">
        <v>67</v>
      </c>
      <c r="P213" s="375">
        <f t="shared" si="7"/>
        <v>46262</v>
      </c>
      <c r="Q213" s="33" t="s">
        <v>1008</v>
      </c>
      <c r="R213" s="136" t="s">
        <v>67</v>
      </c>
      <c r="S213" s="71">
        <v>46262</v>
      </c>
      <c r="T213" s="240" t="s">
        <v>68</v>
      </c>
      <c r="U213" s="24" t="s">
        <v>78</v>
      </c>
      <c r="V213" s="240" t="s">
        <v>13</v>
      </c>
      <c r="W213" s="34"/>
    </row>
    <row r="214" ht="14.5" spans="1:23">
      <c r="A214" s="117">
        <v>210</v>
      </c>
      <c r="B214" s="117" t="s">
        <v>64</v>
      </c>
      <c r="C214" s="117" t="s">
        <v>139</v>
      </c>
      <c r="D214" s="37" t="s">
        <v>985</v>
      </c>
      <c r="E214" s="117">
        <v>6000064637</v>
      </c>
      <c r="F214" s="117">
        <v>1</v>
      </c>
      <c r="G214" s="117">
        <v>1</v>
      </c>
      <c r="H214" s="117">
        <v>0</v>
      </c>
      <c r="I214" s="71">
        <v>46261</v>
      </c>
      <c r="J214" s="117" t="s">
        <v>954</v>
      </c>
      <c r="K214" s="117">
        <v>516313050826235</v>
      </c>
      <c r="L214" s="33" t="s">
        <v>66</v>
      </c>
      <c r="M214" s="592" t="s">
        <v>66</v>
      </c>
      <c r="N214" s="33"/>
      <c r="O214" s="136" t="s">
        <v>67</v>
      </c>
      <c r="P214" s="240"/>
      <c r="Q214" s="33"/>
      <c r="R214" s="136" t="s">
        <v>67</v>
      </c>
      <c r="S214" s="587"/>
      <c r="T214" s="240" t="s">
        <v>68</v>
      </c>
      <c r="U214" s="240" t="s">
        <v>66</v>
      </c>
      <c r="V214" s="240" t="s">
        <v>66</v>
      </c>
      <c r="W214" s="34"/>
    </row>
    <row r="215" ht="14.5" spans="1:23">
      <c r="A215" s="117">
        <v>211</v>
      </c>
      <c r="B215" s="117" t="s">
        <v>64</v>
      </c>
      <c r="C215" s="117" t="s">
        <v>139</v>
      </c>
      <c r="D215" s="37" t="s">
        <v>985</v>
      </c>
      <c r="E215" s="117">
        <v>6000064637</v>
      </c>
      <c r="F215" s="117">
        <v>1</v>
      </c>
      <c r="G215" s="117">
        <v>0</v>
      </c>
      <c r="H215" s="117">
        <v>1</v>
      </c>
      <c r="I215" s="71">
        <v>46261</v>
      </c>
      <c r="J215" s="117" t="s">
        <v>954</v>
      </c>
      <c r="K215" s="117">
        <v>516313050826236</v>
      </c>
      <c r="L215" s="376" t="s">
        <v>1149</v>
      </c>
      <c r="M215" s="74" t="s">
        <v>1074</v>
      </c>
      <c r="N215" s="74" t="s">
        <v>1087</v>
      </c>
      <c r="O215" s="136" t="s">
        <v>67</v>
      </c>
      <c r="P215" s="375">
        <f>I215+1</f>
        <v>46262</v>
      </c>
      <c r="Q215" s="74" t="s">
        <v>1107</v>
      </c>
      <c r="R215" s="136" t="s">
        <v>67</v>
      </c>
      <c r="S215" s="71">
        <v>46262</v>
      </c>
      <c r="T215" s="240" t="s">
        <v>68</v>
      </c>
      <c r="U215" s="24" t="s">
        <v>512</v>
      </c>
      <c r="V215" s="240" t="s">
        <v>13</v>
      </c>
      <c r="W215" s="34"/>
    </row>
    <row r="216" ht="14.5" spans="1:23">
      <c r="A216" s="117">
        <v>212</v>
      </c>
      <c r="B216" s="117" t="s">
        <v>64</v>
      </c>
      <c r="C216" s="117" t="s">
        <v>139</v>
      </c>
      <c r="D216" s="37" t="s">
        <v>985</v>
      </c>
      <c r="E216" s="117">
        <v>6000064637</v>
      </c>
      <c r="F216" s="117">
        <v>15</v>
      </c>
      <c r="G216" s="117">
        <v>15</v>
      </c>
      <c r="H216" s="117">
        <v>0</v>
      </c>
      <c r="I216" s="71">
        <v>46261</v>
      </c>
      <c r="J216" s="117" t="s">
        <v>954</v>
      </c>
      <c r="K216" s="117" t="s">
        <v>1162</v>
      </c>
      <c r="L216" s="33" t="s">
        <v>66</v>
      </c>
      <c r="M216" s="592" t="s">
        <v>66</v>
      </c>
      <c r="N216" s="33"/>
      <c r="O216" s="136" t="s">
        <v>67</v>
      </c>
      <c r="P216" s="240"/>
      <c r="Q216" s="33"/>
      <c r="R216" s="136" t="s">
        <v>67</v>
      </c>
      <c r="S216" s="587"/>
      <c r="T216" s="240" t="s">
        <v>68</v>
      </c>
      <c r="U216" s="240" t="s">
        <v>66</v>
      </c>
      <c r="V216" s="240" t="s">
        <v>66</v>
      </c>
      <c r="W216" s="34"/>
    </row>
    <row r="217" ht="14.5" spans="1:23">
      <c r="A217" s="117">
        <v>213</v>
      </c>
      <c r="B217" s="117" t="s">
        <v>64</v>
      </c>
      <c r="C217" s="117" t="s">
        <v>139</v>
      </c>
      <c r="D217" s="37" t="s">
        <v>985</v>
      </c>
      <c r="E217" s="117">
        <v>6000064637</v>
      </c>
      <c r="F217" s="117">
        <v>1</v>
      </c>
      <c r="G217" s="117">
        <v>0</v>
      </c>
      <c r="H217" s="117">
        <v>1</v>
      </c>
      <c r="I217" s="71">
        <v>46261</v>
      </c>
      <c r="J217" s="117" t="s">
        <v>954</v>
      </c>
      <c r="K217" s="117">
        <v>516313050826252</v>
      </c>
      <c r="L217" s="376" t="s">
        <v>1163</v>
      </c>
      <c r="M217" s="45" t="s">
        <v>1164</v>
      </c>
      <c r="N217" s="74" t="s">
        <v>1146</v>
      </c>
      <c r="O217" s="136" t="s">
        <v>67</v>
      </c>
      <c r="P217" s="375">
        <f>I217+1</f>
        <v>46262</v>
      </c>
      <c r="Q217" s="74" t="s">
        <v>1165</v>
      </c>
      <c r="R217" s="136" t="s">
        <v>67</v>
      </c>
      <c r="S217" s="71">
        <v>46262</v>
      </c>
      <c r="T217" s="240" t="s">
        <v>68</v>
      </c>
      <c r="U217" s="24" t="s">
        <v>517</v>
      </c>
      <c r="V217" s="37" t="s">
        <v>953</v>
      </c>
      <c r="W217" s="34"/>
    </row>
    <row r="218" ht="14.5" spans="1:23">
      <c r="A218" s="117">
        <v>214</v>
      </c>
      <c r="B218" s="117" t="s">
        <v>64</v>
      </c>
      <c r="C218" s="117" t="s">
        <v>139</v>
      </c>
      <c r="D218" s="37" t="s">
        <v>772</v>
      </c>
      <c r="E218" s="240">
        <v>6000050678</v>
      </c>
      <c r="F218" s="117">
        <v>6</v>
      </c>
      <c r="G218" s="117">
        <v>6</v>
      </c>
      <c r="H218" s="117">
        <v>0</v>
      </c>
      <c r="I218" s="71">
        <v>46262</v>
      </c>
      <c r="J218" s="117" t="s">
        <v>955</v>
      </c>
      <c r="K218" s="117" t="s">
        <v>1166</v>
      </c>
      <c r="L218" s="33" t="s">
        <v>66</v>
      </c>
      <c r="M218" s="592" t="s">
        <v>66</v>
      </c>
      <c r="N218" s="33"/>
      <c r="O218" s="136" t="s">
        <v>67</v>
      </c>
      <c r="P218" s="240"/>
      <c r="Q218" s="45"/>
      <c r="R218" s="136" t="s">
        <v>67</v>
      </c>
      <c r="S218" s="587"/>
      <c r="T218" s="240" t="s">
        <v>68</v>
      </c>
      <c r="U218" s="240" t="s">
        <v>66</v>
      </c>
      <c r="V218" s="240" t="s">
        <v>66</v>
      </c>
      <c r="W218" s="34"/>
    </row>
    <row r="219" ht="14.5" spans="1:23">
      <c r="A219" s="117">
        <v>215</v>
      </c>
      <c r="B219" s="117" t="s">
        <v>64</v>
      </c>
      <c r="C219" s="117" t="s">
        <v>1167</v>
      </c>
      <c r="D219" s="37" t="s">
        <v>772</v>
      </c>
      <c r="E219" s="240">
        <v>6000050678</v>
      </c>
      <c r="F219" s="117">
        <v>1</v>
      </c>
      <c r="G219" s="117">
        <v>0</v>
      </c>
      <c r="H219" s="117">
        <v>1</v>
      </c>
      <c r="I219" s="71">
        <v>46263</v>
      </c>
      <c r="J219" s="117" t="s">
        <v>955</v>
      </c>
      <c r="K219" s="117">
        <v>516314050826089</v>
      </c>
      <c r="L219" s="376" t="s">
        <v>1009</v>
      </c>
      <c r="M219" s="34" t="s">
        <v>1018</v>
      </c>
      <c r="N219" s="254" t="s">
        <v>1019</v>
      </c>
      <c r="O219" s="136" t="s">
        <v>67</v>
      </c>
      <c r="P219" s="375">
        <f>I219+1</f>
        <v>46264</v>
      </c>
      <c r="Q219" s="74" t="s">
        <v>1020</v>
      </c>
      <c r="R219" s="136" t="s">
        <v>67</v>
      </c>
      <c r="S219" s="71">
        <v>46264</v>
      </c>
      <c r="T219" s="240" t="s">
        <v>68</v>
      </c>
      <c r="U219" s="240" t="s">
        <v>967</v>
      </c>
      <c r="V219" s="37" t="s">
        <v>953</v>
      </c>
      <c r="W219" s="34"/>
    </row>
    <row r="220" ht="14.5" spans="1:23">
      <c r="A220" s="117">
        <v>216</v>
      </c>
      <c r="B220" s="117" t="s">
        <v>64</v>
      </c>
      <c r="C220" s="117" t="s">
        <v>1167</v>
      </c>
      <c r="D220" s="37" t="s">
        <v>772</v>
      </c>
      <c r="E220" s="240">
        <v>6000050678</v>
      </c>
      <c r="F220" s="117">
        <v>7</v>
      </c>
      <c r="G220" s="117">
        <v>7</v>
      </c>
      <c r="H220" s="117">
        <v>0</v>
      </c>
      <c r="I220" s="71">
        <v>46263</v>
      </c>
      <c r="J220" s="117" t="s">
        <v>955</v>
      </c>
      <c r="K220" s="117" t="s">
        <v>1168</v>
      </c>
      <c r="L220" s="33" t="s">
        <v>66</v>
      </c>
      <c r="M220" s="592" t="s">
        <v>66</v>
      </c>
      <c r="N220" s="33"/>
      <c r="O220" s="136" t="s">
        <v>67</v>
      </c>
      <c r="P220" s="240"/>
      <c r="Q220" s="33"/>
      <c r="R220" s="136" t="s">
        <v>67</v>
      </c>
      <c r="S220" s="587"/>
      <c r="T220" s="240" t="s">
        <v>68</v>
      </c>
      <c r="U220" s="240" t="s">
        <v>66</v>
      </c>
      <c r="V220" s="240" t="s">
        <v>66</v>
      </c>
      <c r="W220" s="34"/>
    </row>
    <row r="221" ht="25" spans="1:23">
      <c r="A221" s="117">
        <v>217</v>
      </c>
      <c r="B221" s="117" t="s">
        <v>64</v>
      </c>
      <c r="C221" s="117" t="s">
        <v>1167</v>
      </c>
      <c r="D221" s="37" t="s">
        <v>772</v>
      </c>
      <c r="E221" s="240">
        <v>6000050678</v>
      </c>
      <c r="F221" s="117">
        <v>1</v>
      </c>
      <c r="G221" s="117">
        <v>0</v>
      </c>
      <c r="H221" s="117">
        <v>1</v>
      </c>
      <c r="I221" s="71">
        <v>46263</v>
      </c>
      <c r="J221" s="117" t="s">
        <v>955</v>
      </c>
      <c r="K221" s="117">
        <v>516314050826097</v>
      </c>
      <c r="L221" s="376" t="s">
        <v>1169</v>
      </c>
      <c r="M221" s="254" t="s">
        <v>1060</v>
      </c>
      <c r="N221" s="74" t="s">
        <v>1015</v>
      </c>
      <c r="O221" s="136" t="s">
        <v>67</v>
      </c>
      <c r="P221" s="375">
        <f>I221+1</f>
        <v>46264</v>
      </c>
      <c r="Q221" s="33" t="s">
        <v>1061</v>
      </c>
      <c r="R221" s="136" t="s">
        <v>67</v>
      </c>
      <c r="S221" s="71">
        <v>46264</v>
      </c>
      <c r="T221" s="240" t="s">
        <v>68</v>
      </c>
      <c r="U221" s="24" t="s">
        <v>78</v>
      </c>
      <c r="V221" s="240" t="s">
        <v>13</v>
      </c>
      <c r="W221" s="34"/>
    </row>
    <row r="222" ht="14.5" spans="1:23">
      <c r="A222" s="117">
        <v>218</v>
      </c>
      <c r="B222" s="117" t="s">
        <v>64</v>
      </c>
      <c r="C222" s="117" t="s">
        <v>1167</v>
      </c>
      <c r="D222" s="37" t="s">
        <v>772</v>
      </c>
      <c r="E222" s="240">
        <v>6000050678</v>
      </c>
      <c r="F222" s="117">
        <v>5</v>
      </c>
      <c r="G222" s="117">
        <v>5</v>
      </c>
      <c r="H222" s="117">
        <v>0</v>
      </c>
      <c r="I222" s="71">
        <v>46263</v>
      </c>
      <c r="J222" s="117" t="s">
        <v>955</v>
      </c>
      <c r="K222" s="117" t="s">
        <v>1170</v>
      </c>
      <c r="L222" s="33" t="s">
        <v>66</v>
      </c>
      <c r="M222" s="592" t="s">
        <v>66</v>
      </c>
      <c r="N222" s="33"/>
      <c r="O222" s="136" t="s">
        <v>67</v>
      </c>
      <c r="P222" s="240"/>
      <c r="Q222" s="33"/>
      <c r="R222" s="136" t="s">
        <v>67</v>
      </c>
      <c r="S222" s="587"/>
      <c r="T222" s="240" t="s">
        <v>68</v>
      </c>
      <c r="U222" s="240" t="s">
        <v>66</v>
      </c>
      <c r="V222" s="240" t="s">
        <v>66</v>
      </c>
      <c r="W222" s="34"/>
    </row>
    <row r="223" ht="14.5" spans="1:23">
      <c r="A223" s="117">
        <v>219</v>
      </c>
      <c r="B223" s="117" t="s">
        <v>64</v>
      </c>
      <c r="C223" s="117" t="s">
        <v>1167</v>
      </c>
      <c r="D223" s="37" t="s">
        <v>772</v>
      </c>
      <c r="E223" s="240">
        <v>6000050678</v>
      </c>
      <c r="F223" s="117">
        <v>1</v>
      </c>
      <c r="G223" s="117">
        <v>0</v>
      </c>
      <c r="H223" s="117">
        <v>1</v>
      </c>
      <c r="I223" s="71">
        <v>46263</v>
      </c>
      <c r="J223" s="117" t="s">
        <v>955</v>
      </c>
      <c r="K223" s="117">
        <v>516314050826103</v>
      </c>
      <c r="L223" s="376" t="s">
        <v>1009</v>
      </c>
      <c r="M223" s="34" t="s">
        <v>1018</v>
      </c>
      <c r="N223" s="254" t="s">
        <v>1019</v>
      </c>
      <c r="O223" s="136" t="s">
        <v>67</v>
      </c>
      <c r="P223" s="375">
        <f>I223+1</f>
        <v>46264</v>
      </c>
      <c r="Q223" s="74" t="s">
        <v>1020</v>
      </c>
      <c r="R223" s="136" t="s">
        <v>67</v>
      </c>
      <c r="S223" s="71">
        <v>46264</v>
      </c>
      <c r="T223" s="240" t="s">
        <v>68</v>
      </c>
      <c r="U223" s="240" t="s">
        <v>967</v>
      </c>
      <c r="V223" s="37" t="s">
        <v>953</v>
      </c>
      <c r="W223" s="34"/>
    </row>
    <row r="224" ht="14.5" spans="1:23">
      <c r="A224" s="117">
        <v>220</v>
      </c>
      <c r="B224" s="117" t="s">
        <v>64</v>
      </c>
      <c r="C224" s="117" t="s">
        <v>1167</v>
      </c>
      <c r="D224" s="37" t="s">
        <v>772</v>
      </c>
      <c r="E224" s="240">
        <v>6000050678</v>
      </c>
      <c r="F224" s="117">
        <v>2</v>
      </c>
      <c r="G224" s="117">
        <v>2</v>
      </c>
      <c r="H224" s="117">
        <v>0</v>
      </c>
      <c r="I224" s="71">
        <v>46263</v>
      </c>
      <c r="J224" s="117" t="s">
        <v>955</v>
      </c>
      <c r="K224" s="117" t="s">
        <v>1171</v>
      </c>
      <c r="L224" s="33" t="s">
        <v>66</v>
      </c>
      <c r="M224" s="592" t="s">
        <v>66</v>
      </c>
      <c r="N224" s="33"/>
      <c r="O224" s="136" t="s">
        <v>67</v>
      </c>
      <c r="P224" s="240"/>
      <c r="Q224" s="33"/>
      <c r="R224" s="136" t="s">
        <v>67</v>
      </c>
      <c r="S224" s="587"/>
      <c r="T224" s="240" t="s">
        <v>68</v>
      </c>
      <c r="U224" s="240" t="s">
        <v>66</v>
      </c>
      <c r="V224" s="240" t="s">
        <v>66</v>
      </c>
      <c r="W224" s="34"/>
    </row>
    <row r="225" ht="14.5" spans="1:23">
      <c r="A225" s="117">
        <v>222</v>
      </c>
      <c r="B225" s="117" t="s">
        <v>64</v>
      </c>
      <c r="C225" s="117" t="s">
        <v>1172</v>
      </c>
      <c r="D225" s="37" t="s">
        <v>985</v>
      </c>
      <c r="E225" s="240">
        <v>6000064634</v>
      </c>
      <c r="F225" s="117">
        <v>11</v>
      </c>
      <c r="G225" s="117">
        <v>11</v>
      </c>
      <c r="H225" s="117">
        <v>0</v>
      </c>
      <c r="I225" s="71">
        <v>46263</v>
      </c>
      <c r="J225" s="117" t="s">
        <v>952</v>
      </c>
      <c r="K225" s="117" t="s">
        <v>1173</v>
      </c>
      <c r="L225" s="33" t="s">
        <v>66</v>
      </c>
      <c r="M225" s="592" t="s">
        <v>66</v>
      </c>
      <c r="N225" s="33"/>
      <c r="O225" s="136" t="s">
        <v>67</v>
      </c>
      <c r="P225" s="240"/>
      <c r="Q225" s="33"/>
      <c r="R225" s="136" t="s">
        <v>67</v>
      </c>
      <c r="S225" s="587"/>
      <c r="T225" s="240" t="s">
        <v>68</v>
      </c>
      <c r="U225" s="240" t="s">
        <v>66</v>
      </c>
      <c r="V225" s="240" t="s">
        <v>66</v>
      </c>
      <c r="W225" s="34"/>
    </row>
    <row r="226" ht="14.5" spans="1:23">
      <c r="A226" s="117">
        <v>223</v>
      </c>
      <c r="B226" s="117" t="s">
        <v>64</v>
      </c>
      <c r="C226" s="117" t="s">
        <v>1172</v>
      </c>
      <c r="D226" s="37" t="s">
        <v>985</v>
      </c>
      <c r="E226" s="240">
        <v>6000064634</v>
      </c>
      <c r="F226" s="117">
        <v>1</v>
      </c>
      <c r="G226" s="117">
        <v>0</v>
      </c>
      <c r="H226" s="117">
        <v>1</v>
      </c>
      <c r="I226" s="71">
        <v>46263</v>
      </c>
      <c r="J226" s="117" t="s">
        <v>952</v>
      </c>
      <c r="K226" s="117">
        <v>516309050826316</v>
      </c>
      <c r="L226" s="376" t="s">
        <v>486</v>
      </c>
      <c r="M226" s="74" t="s">
        <v>1074</v>
      </c>
      <c r="N226" s="74" t="s">
        <v>1174</v>
      </c>
      <c r="O226" s="136" t="s">
        <v>67</v>
      </c>
      <c r="P226" s="375">
        <f>I226+1</f>
        <v>46264</v>
      </c>
      <c r="Q226" s="74" t="s">
        <v>1107</v>
      </c>
      <c r="R226" s="136" t="s">
        <v>67</v>
      </c>
      <c r="S226" s="71">
        <v>46264</v>
      </c>
      <c r="T226" s="240" t="s">
        <v>68</v>
      </c>
      <c r="U226" s="24" t="s">
        <v>512</v>
      </c>
      <c r="V226" s="240" t="s">
        <v>13</v>
      </c>
      <c r="W226" s="34"/>
    </row>
    <row r="227" ht="14.5" spans="1:23">
      <c r="A227" s="117">
        <v>224</v>
      </c>
      <c r="B227" s="117" t="s">
        <v>64</v>
      </c>
      <c r="C227" s="117" t="s">
        <v>1172</v>
      </c>
      <c r="D227" s="37" t="s">
        <v>985</v>
      </c>
      <c r="E227" s="240">
        <v>6000064634</v>
      </c>
      <c r="F227" s="117">
        <v>1</v>
      </c>
      <c r="G227" s="117">
        <v>1</v>
      </c>
      <c r="H227" s="117">
        <v>0</v>
      </c>
      <c r="I227" s="71">
        <v>46263</v>
      </c>
      <c r="J227" s="117" t="s">
        <v>952</v>
      </c>
      <c r="K227" s="117">
        <v>516309050826317</v>
      </c>
      <c r="L227" s="33" t="s">
        <v>66</v>
      </c>
      <c r="M227" s="592" t="s">
        <v>66</v>
      </c>
      <c r="N227" s="33"/>
      <c r="O227" s="136" t="s">
        <v>67</v>
      </c>
      <c r="P227" s="240"/>
      <c r="Q227" s="33"/>
      <c r="R227" s="136" t="s">
        <v>67</v>
      </c>
      <c r="S227" s="587"/>
      <c r="T227" s="240" t="s">
        <v>68</v>
      </c>
      <c r="U227" s="240" t="s">
        <v>66</v>
      </c>
      <c r="V227" s="240" t="s">
        <v>66</v>
      </c>
      <c r="W227" s="34"/>
    </row>
    <row r="228" ht="14.5" spans="1:23">
      <c r="A228" s="117">
        <v>225</v>
      </c>
      <c r="B228" s="117" t="s">
        <v>64</v>
      </c>
      <c r="C228" s="117" t="s">
        <v>139</v>
      </c>
      <c r="D228" s="37" t="s">
        <v>985</v>
      </c>
      <c r="E228" s="240">
        <v>6000064634</v>
      </c>
      <c r="F228" s="117">
        <v>4</v>
      </c>
      <c r="G228" s="117">
        <v>4</v>
      </c>
      <c r="H228" s="117">
        <v>0</v>
      </c>
      <c r="I228" s="71">
        <v>46264</v>
      </c>
      <c r="J228" s="117" t="s">
        <v>952</v>
      </c>
      <c r="K228" s="117" t="s">
        <v>1175</v>
      </c>
      <c r="L228" s="33" t="s">
        <v>66</v>
      </c>
      <c r="M228" s="592" t="s">
        <v>66</v>
      </c>
      <c r="N228" s="33"/>
      <c r="O228" s="136" t="s">
        <v>67</v>
      </c>
      <c r="P228" s="240"/>
      <c r="Q228" s="33"/>
      <c r="R228" s="136" t="s">
        <v>67</v>
      </c>
      <c r="S228" s="587"/>
      <c r="T228" s="593" t="s">
        <v>68</v>
      </c>
      <c r="U228" s="240" t="s">
        <v>66</v>
      </c>
      <c r="V228" s="240" t="s">
        <v>66</v>
      </c>
      <c r="W228" s="34"/>
    </row>
    <row r="229" ht="25" spans="1:23">
      <c r="A229" s="117">
        <v>228</v>
      </c>
      <c r="B229" s="117" t="s">
        <v>64</v>
      </c>
      <c r="C229" s="117" t="s">
        <v>139</v>
      </c>
      <c r="D229" s="37" t="s">
        <v>985</v>
      </c>
      <c r="E229" s="117">
        <v>6000064883</v>
      </c>
      <c r="F229" s="117">
        <v>1</v>
      </c>
      <c r="G229" s="117">
        <v>0</v>
      </c>
      <c r="H229" s="117">
        <v>1</v>
      </c>
      <c r="I229" s="71">
        <v>46267</v>
      </c>
      <c r="J229" s="117" t="s">
        <v>960</v>
      </c>
      <c r="K229" s="117">
        <v>516338050826001</v>
      </c>
      <c r="L229" s="376" t="s">
        <v>1005</v>
      </c>
      <c r="M229" s="254" t="s">
        <v>1006</v>
      </c>
      <c r="N229" s="74" t="s">
        <v>1007</v>
      </c>
      <c r="O229" s="136" t="s">
        <v>67</v>
      </c>
      <c r="P229" s="375">
        <f t="shared" ref="P229:P230" si="8">I229+1</f>
        <v>46268</v>
      </c>
      <c r="Q229" s="33" t="s">
        <v>1008</v>
      </c>
      <c r="R229" s="136" t="s">
        <v>67</v>
      </c>
      <c r="S229" s="71">
        <v>46268</v>
      </c>
      <c r="T229" s="240" t="s">
        <v>68</v>
      </c>
      <c r="U229" s="24" t="s">
        <v>78</v>
      </c>
      <c r="V229" s="240" t="s">
        <v>13</v>
      </c>
      <c r="W229" s="34"/>
    </row>
    <row r="230" ht="25" spans="1:23">
      <c r="A230" s="117">
        <v>229</v>
      </c>
      <c r="B230" s="117" t="s">
        <v>64</v>
      </c>
      <c r="C230" s="117" t="s">
        <v>139</v>
      </c>
      <c r="D230" s="37" t="s">
        <v>985</v>
      </c>
      <c r="E230" s="117">
        <v>6000064883</v>
      </c>
      <c r="F230" s="117">
        <v>1</v>
      </c>
      <c r="G230" s="117">
        <v>0</v>
      </c>
      <c r="H230" s="117">
        <v>1</v>
      </c>
      <c r="I230" s="71">
        <v>46267</v>
      </c>
      <c r="J230" s="117" t="s">
        <v>960</v>
      </c>
      <c r="K230" s="117">
        <v>516338050826002</v>
      </c>
      <c r="L230" s="586" t="s">
        <v>1176</v>
      </c>
      <c r="M230" s="45" t="s">
        <v>993</v>
      </c>
      <c r="N230" s="45" t="s">
        <v>989</v>
      </c>
      <c r="O230" s="28" t="s">
        <v>67</v>
      </c>
      <c r="P230" s="375">
        <f t="shared" si="8"/>
        <v>46268</v>
      </c>
      <c r="Q230" s="45" t="s">
        <v>994</v>
      </c>
      <c r="R230" s="28" t="s">
        <v>67</v>
      </c>
      <c r="S230" s="78">
        <v>46268</v>
      </c>
      <c r="T230" s="216" t="s">
        <v>68</v>
      </c>
      <c r="U230" s="28" t="s">
        <v>511</v>
      </c>
      <c r="V230" s="240" t="s">
        <v>13</v>
      </c>
      <c r="W230" s="40"/>
    </row>
    <row r="231" ht="14.5" spans="1:23">
      <c r="A231" s="117">
        <v>230</v>
      </c>
      <c r="B231" s="117" t="s">
        <v>64</v>
      </c>
      <c r="C231" s="117" t="s">
        <v>139</v>
      </c>
      <c r="D231" s="37" t="s">
        <v>985</v>
      </c>
      <c r="E231" s="117">
        <v>6000064883</v>
      </c>
      <c r="F231" s="117">
        <v>2</v>
      </c>
      <c r="G231" s="117">
        <v>2</v>
      </c>
      <c r="H231" s="117">
        <v>0</v>
      </c>
      <c r="I231" s="71">
        <v>46267</v>
      </c>
      <c r="J231" s="117" t="s">
        <v>960</v>
      </c>
      <c r="K231" s="117" t="s">
        <v>1177</v>
      </c>
      <c r="L231" s="585" t="s">
        <v>66</v>
      </c>
      <c r="M231" s="592" t="s">
        <v>66</v>
      </c>
      <c r="N231" s="585"/>
      <c r="O231" s="136" t="s">
        <v>67</v>
      </c>
      <c r="P231" s="240"/>
      <c r="Q231" s="585"/>
      <c r="R231" s="136" t="s">
        <v>67</v>
      </c>
      <c r="S231" s="594"/>
      <c r="T231" s="240" t="s">
        <v>68</v>
      </c>
      <c r="U231" s="240" t="s">
        <v>66</v>
      </c>
      <c r="V231" s="240" t="s">
        <v>66</v>
      </c>
      <c r="W231" s="589"/>
    </row>
    <row r="232" ht="25" spans="1:23">
      <c r="A232" s="117">
        <v>231</v>
      </c>
      <c r="B232" s="117" t="s">
        <v>64</v>
      </c>
      <c r="C232" s="117" t="s">
        <v>139</v>
      </c>
      <c r="D232" s="37" t="s">
        <v>985</v>
      </c>
      <c r="E232" s="117">
        <v>6000064883</v>
      </c>
      <c r="F232" s="117">
        <v>1</v>
      </c>
      <c r="G232" s="117">
        <v>0</v>
      </c>
      <c r="H232" s="117">
        <v>1</v>
      </c>
      <c r="I232" s="71">
        <v>46267</v>
      </c>
      <c r="J232" s="117" t="s">
        <v>960</v>
      </c>
      <c r="K232" s="117">
        <v>516338050826005</v>
      </c>
      <c r="L232" s="586" t="s">
        <v>1178</v>
      </c>
      <c r="M232" s="45" t="s">
        <v>993</v>
      </c>
      <c r="N232" s="45" t="s">
        <v>989</v>
      </c>
      <c r="O232" s="28" t="s">
        <v>67</v>
      </c>
      <c r="P232" s="375">
        <f>I232+1</f>
        <v>46268</v>
      </c>
      <c r="Q232" s="45" t="s">
        <v>994</v>
      </c>
      <c r="R232" s="28" t="s">
        <v>67</v>
      </c>
      <c r="S232" s="78">
        <v>46268</v>
      </c>
      <c r="T232" s="216" t="s">
        <v>68</v>
      </c>
      <c r="U232" s="28" t="s">
        <v>511</v>
      </c>
      <c r="V232" s="240" t="s">
        <v>13</v>
      </c>
      <c r="W232" s="40"/>
    </row>
    <row r="233" ht="14.5" spans="1:23">
      <c r="A233" s="117">
        <v>232</v>
      </c>
      <c r="B233" s="117" t="s">
        <v>64</v>
      </c>
      <c r="C233" s="117" t="s">
        <v>139</v>
      </c>
      <c r="D233" s="37" t="s">
        <v>985</v>
      </c>
      <c r="E233" s="117">
        <v>6000064883</v>
      </c>
      <c r="F233" s="117">
        <v>3</v>
      </c>
      <c r="G233" s="117">
        <v>3</v>
      </c>
      <c r="H233" s="117">
        <v>0</v>
      </c>
      <c r="I233" s="71">
        <v>46267</v>
      </c>
      <c r="J233" s="117" t="s">
        <v>960</v>
      </c>
      <c r="K233" s="117" t="s">
        <v>1179</v>
      </c>
      <c r="L233" s="585" t="s">
        <v>66</v>
      </c>
      <c r="M233" s="592" t="s">
        <v>66</v>
      </c>
      <c r="N233" s="585"/>
      <c r="O233" s="136" t="s">
        <v>67</v>
      </c>
      <c r="P233" s="240"/>
      <c r="Q233" s="585"/>
      <c r="R233" s="136" t="s">
        <v>67</v>
      </c>
      <c r="S233" s="594"/>
      <c r="T233" s="240" t="s">
        <v>68</v>
      </c>
      <c r="U233" s="240" t="s">
        <v>66</v>
      </c>
      <c r="V233" s="240" t="s">
        <v>66</v>
      </c>
      <c r="W233" s="589"/>
    </row>
    <row r="234" ht="25" spans="1:23">
      <c r="A234" s="117">
        <v>233</v>
      </c>
      <c r="B234" s="117" t="s">
        <v>64</v>
      </c>
      <c r="C234" s="117" t="s">
        <v>139</v>
      </c>
      <c r="D234" s="37" t="s">
        <v>985</v>
      </c>
      <c r="E234" s="117">
        <v>6000064883</v>
      </c>
      <c r="F234" s="117">
        <v>1</v>
      </c>
      <c r="G234" s="117">
        <v>0</v>
      </c>
      <c r="H234" s="117">
        <v>1</v>
      </c>
      <c r="I234" s="71">
        <v>46267</v>
      </c>
      <c r="J234" s="117" t="s">
        <v>960</v>
      </c>
      <c r="K234" s="117">
        <v>516338050826009</v>
      </c>
      <c r="L234" s="586" t="s">
        <v>1005</v>
      </c>
      <c r="M234" s="254" t="s">
        <v>1006</v>
      </c>
      <c r="N234" s="45" t="s">
        <v>1007</v>
      </c>
      <c r="O234" s="28" t="s">
        <v>67</v>
      </c>
      <c r="P234" s="375">
        <f t="shared" ref="P234:P235" si="9">I234+1</f>
        <v>46268</v>
      </c>
      <c r="Q234" s="33" t="s">
        <v>1008</v>
      </c>
      <c r="R234" s="28" t="s">
        <v>67</v>
      </c>
      <c r="S234" s="78">
        <v>46268</v>
      </c>
      <c r="T234" s="216" t="s">
        <v>68</v>
      </c>
      <c r="U234" s="28" t="s">
        <v>78</v>
      </c>
      <c r="V234" s="240" t="s">
        <v>13</v>
      </c>
      <c r="W234" s="40"/>
    </row>
    <row r="235" ht="14.5" spans="1:23">
      <c r="A235" s="117">
        <v>234</v>
      </c>
      <c r="B235" s="117" t="s">
        <v>64</v>
      </c>
      <c r="C235" s="117" t="s">
        <v>139</v>
      </c>
      <c r="D235" s="37" t="s">
        <v>985</v>
      </c>
      <c r="E235" s="117">
        <v>6000064883</v>
      </c>
      <c r="F235" s="117">
        <v>1</v>
      </c>
      <c r="G235" s="117">
        <v>0</v>
      </c>
      <c r="H235" s="117">
        <v>1</v>
      </c>
      <c r="I235" s="71">
        <v>46267</v>
      </c>
      <c r="J235" s="117" t="s">
        <v>960</v>
      </c>
      <c r="K235" s="117">
        <v>516338050826010</v>
      </c>
      <c r="L235" s="595" t="s">
        <v>1094</v>
      </c>
      <c r="M235" s="585" t="s">
        <v>1086</v>
      </c>
      <c r="N235" s="585" t="s">
        <v>1095</v>
      </c>
      <c r="O235" s="561" t="s">
        <v>67</v>
      </c>
      <c r="P235" s="375">
        <f t="shared" si="9"/>
        <v>46268</v>
      </c>
      <c r="Q235" s="585"/>
      <c r="R235" s="561" t="s">
        <v>67</v>
      </c>
      <c r="S235" s="426">
        <v>46268</v>
      </c>
      <c r="T235" s="589" t="s">
        <v>68</v>
      </c>
      <c r="U235" s="561" t="s">
        <v>971</v>
      </c>
      <c r="V235" s="240" t="s">
        <v>13</v>
      </c>
      <c r="W235" s="387"/>
    </row>
    <row r="236" ht="14.5" spans="1:23">
      <c r="A236" s="117">
        <v>235</v>
      </c>
      <c r="B236" s="117" t="s">
        <v>64</v>
      </c>
      <c r="C236" s="117" t="s">
        <v>203</v>
      </c>
      <c r="D236" s="37" t="s">
        <v>985</v>
      </c>
      <c r="E236" s="117">
        <v>6000064883</v>
      </c>
      <c r="F236" s="117">
        <v>1</v>
      </c>
      <c r="G236" s="117">
        <v>1</v>
      </c>
      <c r="H236" s="117">
        <v>0</v>
      </c>
      <c r="I236" s="71">
        <v>46267</v>
      </c>
      <c r="J236" s="117" t="s">
        <v>960</v>
      </c>
      <c r="K236" s="117">
        <v>516338050826011</v>
      </c>
      <c r="L236" s="45" t="s">
        <v>66</v>
      </c>
      <c r="M236" s="592" t="s">
        <v>66</v>
      </c>
      <c r="N236" s="45"/>
      <c r="O236" s="136" t="s">
        <v>67</v>
      </c>
      <c r="P236" s="240"/>
      <c r="Q236" s="45"/>
      <c r="R236" s="136" t="s">
        <v>67</v>
      </c>
      <c r="S236" s="596"/>
      <c r="T236" s="240" t="s">
        <v>68</v>
      </c>
      <c r="U236" s="240" t="s">
        <v>66</v>
      </c>
      <c r="V236" s="240" t="s">
        <v>66</v>
      </c>
      <c r="W236" s="216"/>
    </row>
    <row r="237" ht="14.5" spans="1:23">
      <c r="A237" s="117">
        <v>236</v>
      </c>
      <c r="B237" s="117" t="s">
        <v>64</v>
      </c>
      <c r="C237" s="117" t="s">
        <v>203</v>
      </c>
      <c r="D237" s="37" t="s">
        <v>985</v>
      </c>
      <c r="E237" s="117">
        <v>6000064883</v>
      </c>
      <c r="F237" s="117">
        <v>1</v>
      </c>
      <c r="G237" s="117">
        <v>0</v>
      </c>
      <c r="H237" s="117">
        <v>1</v>
      </c>
      <c r="I237" s="71">
        <v>46267</v>
      </c>
      <c r="J237" s="117" t="s">
        <v>960</v>
      </c>
      <c r="K237" s="117">
        <v>516338050826012</v>
      </c>
      <c r="L237" s="595" t="s">
        <v>1073</v>
      </c>
      <c r="M237" s="585" t="s">
        <v>1074</v>
      </c>
      <c r="N237" s="585" t="s">
        <v>1075</v>
      </c>
      <c r="O237" s="561" t="s">
        <v>67</v>
      </c>
      <c r="P237" s="375">
        <f>I237+1</f>
        <v>46268</v>
      </c>
      <c r="Q237" s="585" t="s">
        <v>1107</v>
      </c>
      <c r="R237" s="561" t="s">
        <v>67</v>
      </c>
      <c r="S237" s="426">
        <v>46268</v>
      </c>
      <c r="T237" s="589" t="s">
        <v>68</v>
      </c>
      <c r="U237" s="561" t="s">
        <v>512</v>
      </c>
      <c r="V237" s="240" t="s">
        <v>13</v>
      </c>
      <c r="W237" s="387"/>
    </row>
    <row r="238" ht="14.5" spans="1:23">
      <c r="A238" s="117">
        <v>237</v>
      </c>
      <c r="B238" s="117" t="s">
        <v>64</v>
      </c>
      <c r="C238" s="117" t="s">
        <v>139</v>
      </c>
      <c r="D238" s="37" t="s">
        <v>985</v>
      </c>
      <c r="E238" s="117">
        <v>6000064883</v>
      </c>
      <c r="F238" s="117">
        <v>6</v>
      </c>
      <c r="G238" s="117">
        <v>6</v>
      </c>
      <c r="H238" s="117">
        <v>0</v>
      </c>
      <c r="I238" s="71">
        <v>46267</v>
      </c>
      <c r="J238" s="117" t="s">
        <v>960</v>
      </c>
      <c r="K238" s="117" t="s">
        <v>1180</v>
      </c>
      <c r="L238" s="45" t="s">
        <v>66</v>
      </c>
      <c r="M238" s="592" t="s">
        <v>66</v>
      </c>
      <c r="N238" s="45"/>
      <c r="O238" s="136" t="s">
        <v>67</v>
      </c>
      <c r="P238" s="240"/>
      <c r="Q238" s="45"/>
      <c r="R238" s="136" t="s">
        <v>67</v>
      </c>
      <c r="S238" s="596"/>
      <c r="T238" s="240" t="s">
        <v>68</v>
      </c>
      <c r="U238" s="240" t="s">
        <v>66</v>
      </c>
      <c r="V238" s="240" t="s">
        <v>66</v>
      </c>
      <c r="W238" s="216"/>
    </row>
    <row r="239" ht="14.5" spans="1:23">
      <c r="A239" s="117">
        <v>238</v>
      </c>
      <c r="B239" s="117" t="s">
        <v>64</v>
      </c>
      <c r="C239" s="117" t="s">
        <v>139</v>
      </c>
      <c r="D239" s="37" t="s">
        <v>985</v>
      </c>
      <c r="E239" s="117">
        <v>6000064883</v>
      </c>
      <c r="F239" s="117">
        <v>1</v>
      </c>
      <c r="G239" s="117">
        <v>0</v>
      </c>
      <c r="H239" s="117">
        <v>1</v>
      </c>
      <c r="I239" s="71">
        <v>46267</v>
      </c>
      <c r="J239" s="117" t="s">
        <v>960</v>
      </c>
      <c r="K239" s="117">
        <v>516338050826019</v>
      </c>
      <c r="L239" s="595" t="s">
        <v>484</v>
      </c>
      <c r="M239" s="585" t="s">
        <v>1074</v>
      </c>
      <c r="N239" s="585" t="s">
        <v>1181</v>
      </c>
      <c r="O239" s="561" t="s">
        <v>67</v>
      </c>
      <c r="P239" s="375">
        <f>I239+1</f>
        <v>46268</v>
      </c>
      <c r="Q239" s="585" t="s">
        <v>1107</v>
      </c>
      <c r="R239" s="561" t="s">
        <v>67</v>
      </c>
      <c r="S239" s="426">
        <v>46268</v>
      </c>
      <c r="T239" s="589" t="s">
        <v>68</v>
      </c>
      <c r="U239" s="561" t="s">
        <v>512</v>
      </c>
      <c r="V239" s="240" t="s">
        <v>13</v>
      </c>
      <c r="W239" s="387"/>
    </row>
    <row r="240" ht="14.5" spans="1:23">
      <c r="A240" s="117">
        <v>239</v>
      </c>
      <c r="B240" s="117" t="s">
        <v>64</v>
      </c>
      <c r="C240" s="117" t="s">
        <v>139</v>
      </c>
      <c r="D240" s="37" t="s">
        <v>985</v>
      </c>
      <c r="E240" s="117">
        <v>6000064883</v>
      </c>
      <c r="F240" s="117">
        <v>1</v>
      </c>
      <c r="G240" s="117">
        <v>1</v>
      </c>
      <c r="H240" s="117">
        <v>0</v>
      </c>
      <c r="I240" s="71">
        <v>46267</v>
      </c>
      <c r="J240" s="117" t="s">
        <v>960</v>
      </c>
      <c r="K240" s="117">
        <v>516338050826020</v>
      </c>
      <c r="L240" s="33" t="s">
        <v>66</v>
      </c>
      <c r="M240" s="592" t="s">
        <v>66</v>
      </c>
      <c r="N240" s="74"/>
      <c r="O240" s="136" t="s">
        <v>67</v>
      </c>
      <c r="P240" s="240"/>
      <c r="Q240" s="74"/>
      <c r="R240" s="136" t="s">
        <v>67</v>
      </c>
      <c r="S240" s="597"/>
      <c r="T240" s="240" t="s">
        <v>68</v>
      </c>
      <c r="U240" s="240" t="s">
        <v>66</v>
      </c>
      <c r="V240" s="240" t="s">
        <v>66</v>
      </c>
      <c r="W240" s="34"/>
    </row>
    <row r="241" ht="14.5" spans="1:23">
      <c r="A241" s="117">
        <v>240</v>
      </c>
      <c r="B241" s="117" t="s">
        <v>64</v>
      </c>
      <c r="C241" s="117" t="s">
        <v>139</v>
      </c>
      <c r="D241" s="37" t="s">
        <v>985</v>
      </c>
      <c r="E241" s="117">
        <v>6000064634</v>
      </c>
      <c r="F241" s="117">
        <v>5</v>
      </c>
      <c r="G241" s="117">
        <v>5</v>
      </c>
      <c r="H241" s="117">
        <v>0</v>
      </c>
      <c r="I241" s="71">
        <v>46269</v>
      </c>
      <c r="J241" s="117" t="s">
        <v>952</v>
      </c>
      <c r="K241" s="117" t="s">
        <v>1182</v>
      </c>
      <c r="L241" s="33" t="s">
        <v>66</v>
      </c>
      <c r="M241" s="592" t="s">
        <v>66</v>
      </c>
      <c r="N241" s="74"/>
      <c r="O241" s="136" t="s">
        <v>67</v>
      </c>
      <c r="P241" s="240"/>
      <c r="Q241" s="74"/>
      <c r="R241" s="136" t="s">
        <v>67</v>
      </c>
      <c r="S241" s="597"/>
      <c r="T241" s="240" t="s">
        <v>68</v>
      </c>
      <c r="U241" s="240" t="s">
        <v>66</v>
      </c>
      <c r="V241" s="240" t="s">
        <v>66</v>
      </c>
      <c r="W241" s="34"/>
    </row>
    <row r="242" ht="14.5" spans="1:23">
      <c r="A242" s="117">
        <v>241</v>
      </c>
      <c r="B242" s="117" t="s">
        <v>64</v>
      </c>
      <c r="C242" s="117" t="s">
        <v>139</v>
      </c>
      <c r="D242" s="37" t="s">
        <v>985</v>
      </c>
      <c r="E242" s="117">
        <v>6000064634</v>
      </c>
      <c r="F242" s="117">
        <v>1</v>
      </c>
      <c r="G242" s="117">
        <v>0</v>
      </c>
      <c r="H242" s="117">
        <v>1</v>
      </c>
      <c r="I242" s="71">
        <v>46269</v>
      </c>
      <c r="J242" s="117" t="s">
        <v>952</v>
      </c>
      <c r="K242" s="117">
        <v>516309050926327</v>
      </c>
      <c r="L242" s="586" t="s">
        <v>1183</v>
      </c>
      <c r="M242" s="45" t="s">
        <v>1074</v>
      </c>
      <c r="N242" s="45" t="s">
        <v>1184</v>
      </c>
      <c r="O242" s="28" t="s">
        <v>67</v>
      </c>
      <c r="P242" s="375">
        <f t="shared" ref="P242:P243" si="10">I242+1</f>
        <v>46270</v>
      </c>
      <c r="Q242" s="45" t="s">
        <v>1107</v>
      </c>
      <c r="R242" s="28" t="s">
        <v>67</v>
      </c>
      <c r="S242" s="78">
        <v>46270</v>
      </c>
      <c r="T242" s="216" t="s">
        <v>68</v>
      </c>
      <c r="U242" s="28" t="s">
        <v>512</v>
      </c>
      <c r="V242" s="240" t="s">
        <v>13</v>
      </c>
      <c r="W242" s="40"/>
    </row>
    <row r="243" ht="25" spans="1:23">
      <c r="A243" s="117">
        <v>242</v>
      </c>
      <c r="B243" s="117" t="s">
        <v>64</v>
      </c>
      <c r="C243" s="117" t="s">
        <v>139</v>
      </c>
      <c r="D243" s="37" t="s">
        <v>985</v>
      </c>
      <c r="E243" s="117">
        <v>6000064634</v>
      </c>
      <c r="F243" s="117">
        <v>1</v>
      </c>
      <c r="G243" s="117">
        <v>0</v>
      </c>
      <c r="H243" s="117">
        <v>1</v>
      </c>
      <c r="I243" s="71">
        <v>46269</v>
      </c>
      <c r="J243" s="117" t="s">
        <v>952</v>
      </c>
      <c r="K243" s="117">
        <v>516309050926328</v>
      </c>
      <c r="L243" s="376" t="s">
        <v>1013</v>
      </c>
      <c r="M243" s="254" t="s">
        <v>1060</v>
      </c>
      <c r="N243" s="74" t="s">
        <v>1015</v>
      </c>
      <c r="O243" s="136" t="s">
        <v>67</v>
      </c>
      <c r="P243" s="375">
        <f t="shared" si="10"/>
        <v>46270</v>
      </c>
      <c r="Q243" s="33" t="s">
        <v>1061</v>
      </c>
      <c r="R243" s="136" t="s">
        <v>67</v>
      </c>
      <c r="S243" s="71">
        <v>46270</v>
      </c>
      <c r="T243" s="240" t="s">
        <v>68</v>
      </c>
      <c r="U243" s="24" t="s">
        <v>78</v>
      </c>
      <c r="V243" s="240" t="s">
        <v>13</v>
      </c>
      <c r="W243" s="34"/>
    </row>
    <row r="244" ht="14.5" spans="1:23">
      <c r="A244" s="117">
        <v>243</v>
      </c>
      <c r="B244" s="117" t="s">
        <v>64</v>
      </c>
      <c r="C244" s="117" t="s">
        <v>139</v>
      </c>
      <c r="D244" s="37" t="s">
        <v>985</v>
      </c>
      <c r="E244" s="117">
        <v>6000064634</v>
      </c>
      <c r="F244" s="117">
        <v>9</v>
      </c>
      <c r="G244" s="117">
        <v>9</v>
      </c>
      <c r="H244" s="117">
        <v>0</v>
      </c>
      <c r="I244" s="71">
        <v>46269</v>
      </c>
      <c r="J244" s="117" t="s">
        <v>952</v>
      </c>
      <c r="K244" s="117" t="s">
        <v>1185</v>
      </c>
      <c r="L244" s="33" t="s">
        <v>66</v>
      </c>
      <c r="M244" s="592" t="s">
        <v>66</v>
      </c>
      <c r="N244" s="74"/>
      <c r="O244" s="136" t="s">
        <v>67</v>
      </c>
      <c r="P244" s="71"/>
      <c r="Q244" s="74"/>
      <c r="R244" s="136" t="s">
        <v>67</v>
      </c>
      <c r="S244" s="597"/>
      <c r="T244" s="240" t="s">
        <v>68</v>
      </c>
      <c r="U244" s="240" t="s">
        <v>66</v>
      </c>
      <c r="V244" s="240" t="s">
        <v>66</v>
      </c>
      <c r="W244" s="34"/>
    </row>
    <row r="245" ht="14.5" spans="1:23">
      <c r="A245" s="117">
        <v>244</v>
      </c>
      <c r="B245" s="117" t="s">
        <v>64</v>
      </c>
      <c r="C245" s="117" t="s">
        <v>139</v>
      </c>
      <c r="D245" s="37" t="s">
        <v>985</v>
      </c>
      <c r="E245" s="240">
        <v>6000064634</v>
      </c>
      <c r="F245" s="117">
        <v>6</v>
      </c>
      <c r="G245" s="117">
        <v>6</v>
      </c>
      <c r="H245" s="117">
        <v>0</v>
      </c>
      <c r="I245" s="71">
        <v>46274</v>
      </c>
      <c r="J245" s="117" t="s">
        <v>952</v>
      </c>
      <c r="K245" s="117" t="s">
        <v>1186</v>
      </c>
      <c r="L245" s="74" t="s">
        <v>66</v>
      </c>
      <c r="M245" s="592" t="s">
        <v>66</v>
      </c>
      <c r="N245" s="74"/>
      <c r="O245" s="136" t="s">
        <v>67</v>
      </c>
      <c r="P245" s="240"/>
      <c r="Q245" s="33"/>
      <c r="R245" s="136" t="s">
        <v>67</v>
      </c>
      <c r="S245" s="71"/>
      <c r="T245" s="240" t="s">
        <v>68</v>
      </c>
      <c r="U245" s="240" t="s">
        <v>66</v>
      </c>
      <c r="V245" s="240" t="s">
        <v>66</v>
      </c>
      <c r="W245" s="34"/>
    </row>
    <row r="246" ht="25" spans="1:23">
      <c r="A246" s="117">
        <v>245</v>
      </c>
      <c r="B246" s="117" t="s">
        <v>64</v>
      </c>
      <c r="C246" s="117" t="s">
        <v>139</v>
      </c>
      <c r="D246" s="37" t="s">
        <v>985</v>
      </c>
      <c r="E246" s="240">
        <v>6000064634</v>
      </c>
      <c r="F246" s="117">
        <v>1</v>
      </c>
      <c r="G246" s="117">
        <v>0</v>
      </c>
      <c r="H246" s="117">
        <v>1</v>
      </c>
      <c r="I246" s="71">
        <v>46274</v>
      </c>
      <c r="J246" s="117" t="s">
        <v>952</v>
      </c>
      <c r="K246" s="37">
        <v>516309050926344</v>
      </c>
      <c r="L246" s="584" t="s">
        <v>1033</v>
      </c>
      <c r="M246" s="254" t="s">
        <v>1034</v>
      </c>
      <c r="N246" s="45" t="s">
        <v>1035</v>
      </c>
      <c r="O246" s="136" t="s">
        <v>67</v>
      </c>
      <c r="P246" s="375">
        <f>I246+1</f>
        <v>46275</v>
      </c>
      <c r="Q246" s="33" t="s">
        <v>1008</v>
      </c>
      <c r="R246" s="136" t="s">
        <v>67</v>
      </c>
      <c r="S246" s="71">
        <v>46275</v>
      </c>
      <c r="T246" s="240" t="s">
        <v>68</v>
      </c>
      <c r="U246" s="24" t="s">
        <v>78</v>
      </c>
      <c r="V246" s="240" t="s">
        <v>13</v>
      </c>
      <c r="W246" s="34"/>
    </row>
    <row r="247" ht="14.5" spans="1:23">
      <c r="A247" s="117">
        <v>246</v>
      </c>
      <c r="B247" s="117" t="s">
        <v>64</v>
      </c>
      <c r="C247" s="117" t="s">
        <v>139</v>
      </c>
      <c r="D247" s="37" t="s">
        <v>985</v>
      </c>
      <c r="E247" s="240">
        <v>6000064634</v>
      </c>
      <c r="F247" s="117">
        <v>4</v>
      </c>
      <c r="G247" s="117">
        <v>4</v>
      </c>
      <c r="H247" s="117">
        <v>0</v>
      </c>
      <c r="I247" s="71">
        <v>46274</v>
      </c>
      <c r="J247" s="117" t="s">
        <v>952</v>
      </c>
      <c r="K247" s="37" t="s">
        <v>1187</v>
      </c>
      <c r="L247" s="74" t="s">
        <v>66</v>
      </c>
      <c r="M247" s="592" t="s">
        <v>66</v>
      </c>
      <c r="N247" s="34"/>
      <c r="O247" s="136" t="s">
        <v>67</v>
      </c>
      <c r="P247" s="37"/>
      <c r="Q247" s="34"/>
      <c r="R247" s="136" t="s">
        <v>67</v>
      </c>
      <c r="S247" s="34"/>
      <c r="T247" s="240" t="s">
        <v>68</v>
      </c>
      <c r="U247" s="240" t="s">
        <v>66</v>
      </c>
      <c r="V247" s="240" t="s">
        <v>66</v>
      </c>
      <c r="W247" s="34"/>
    </row>
    <row r="248" ht="25" spans="1:23">
      <c r="A248" s="117">
        <v>247</v>
      </c>
      <c r="B248" s="117" t="s">
        <v>64</v>
      </c>
      <c r="C248" s="117" t="s">
        <v>139</v>
      </c>
      <c r="D248" s="37" t="s">
        <v>985</v>
      </c>
      <c r="E248" s="240">
        <v>6000064634</v>
      </c>
      <c r="F248" s="117">
        <v>1</v>
      </c>
      <c r="G248" s="117">
        <v>0</v>
      </c>
      <c r="H248" s="117">
        <v>1</v>
      </c>
      <c r="I248" s="71">
        <v>46274</v>
      </c>
      <c r="J248" s="117" t="s">
        <v>952</v>
      </c>
      <c r="K248" s="37">
        <v>516309050926349</v>
      </c>
      <c r="L248" s="376" t="s">
        <v>1188</v>
      </c>
      <c r="M248" s="74" t="s">
        <v>1189</v>
      </c>
      <c r="N248" s="34" t="s">
        <v>1190</v>
      </c>
      <c r="O248" s="136" t="s">
        <v>67</v>
      </c>
      <c r="P248" s="375">
        <f t="shared" ref="P248:P249" si="11">I248+1</f>
        <v>46275</v>
      </c>
      <c r="Q248" s="598" t="s">
        <v>1191</v>
      </c>
      <c r="R248" s="136" t="s">
        <v>67</v>
      </c>
      <c r="S248" s="71">
        <v>46275</v>
      </c>
      <c r="T248" s="240" t="s">
        <v>68</v>
      </c>
      <c r="U248" s="24" t="s">
        <v>973</v>
      </c>
      <c r="V248" s="240" t="s">
        <v>13</v>
      </c>
      <c r="W248" s="34"/>
    </row>
    <row r="249" ht="25" spans="1:23">
      <c r="A249" s="117">
        <v>248</v>
      </c>
      <c r="B249" s="117" t="s">
        <v>64</v>
      </c>
      <c r="C249" s="117" t="s">
        <v>139</v>
      </c>
      <c r="D249" s="37" t="s">
        <v>985</v>
      </c>
      <c r="E249" s="240">
        <v>6000064634</v>
      </c>
      <c r="F249" s="117">
        <v>1</v>
      </c>
      <c r="G249" s="117">
        <v>0</v>
      </c>
      <c r="H249" s="117">
        <v>1</v>
      </c>
      <c r="I249" s="71">
        <v>46274</v>
      </c>
      <c r="J249" s="117" t="s">
        <v>952</v>
      </c>
      <c r="K249" s="37">
        <v>516309050926350</v>
      </c>
      <c r="L249" s="584" t="s">
        <v>1033</v>
      </c>
      <c r="M249" s="254" t="s">
        <v>1034</v>
      </c>
      <c r="N249" s="45" t="s">
        <v>76</v>
      </c>
      <c r="O249" s="136" t="s">
        <v>67</v>
      </c>
      <c r="P249" s="375">
        <f t="shared" si="11"/>
        <v>46275</v>
      </c>
      <c r="Q249" s="33" t="s">
        <v>1008</v>
      </c>
      <c r="R249" s="136" t="s">
        <v>67</v>
      </c>
      <c r="S249" s="71">
        <v>46275</v>
      </c>
      <c r="T249" s="240" t="s">
        <v>68</v>
      </c>
      <c r="U249" s="24" t="s">
        <v>78</v>
      </c>
      <c r="V249" s="240" t="s">
        <v>13</v>
      </c>
      <c r="W249" s="34"/>
    </row>
    <row r="250" ht="14.5" spans="1:23">
      <c r="A250" s="117">
        <v>249</v>
      </c>
      <c r="B250" s="117" t="s">
        <v>64</v>
      </c>
      <c r="C250" s="117" t="s">
        <v>139</v>
      </c>
      <c r="D250" s="37" t="s">
        <v>985</v>
      </c>
      <c r="E250" s="240">
        <v>6000064634</v>
      </c>
      <c r="F250" s="117">
        <v>2</v>
      </c>
      <c r="G250" s="117">
        <v>2</v>
      </c>
      <c r="H250" s="117">
        <v>0</v>
      </c>
      <c r="I250" s="71">
        <v>46274</v>
      </c>
      <c r="J250" s="117" t="s">
        <v>952</v>
      </c>
      <c r="K250" s="37" t="s">
        <v>1192</v>
      </c>
      <c r="L250" s="74" t="s">
        <v>66</v>
      </c>
      <c r="M250" s="592" t="s">
        <v>66</v>
      </c>
      <c r="N250" s="34"/>
      <c r="O250" s="136" t="s">
        <v>67</v>
      </c>
      <c r="P250" s="37"/>
      <c r="Q250" s="34"/>
      <c r="R250" s="136" t="s">
        <v>67</v>
      </c>
      <c r="S250" s="34"/>
      <c r="T250" s="240" t="s">
        <v>68</v>
      </c>
      <c r="U250" s="240" t="s">
        <v>66</v>
      </c>
      <c r="V250" s="240" t="s">
        <v>66</v>
      </c>
      <c r="W250" s="34"/>
    </row>
    <row r="251" ht="25" spans="1:23">
      <c r="A251" s="117">
        <v>250</v>
      </c>
      <c r="B251" s="117" t="s">
        <v>64</v>
      </c>
      <c r="C251" s="117" t="s">
        <v>139</v>
      </c>
      <c r="D251" s="37" t="s">
        <v>985</v>
      </c>
      <c r="E251" s="240">
        <v>6000064634</v>
      </c>
      <c r="F251" s="117">
        <v>1</v>
      </c>
      <c r="G251" s="117">
        <v>0</v>
      </c>
      <c r="H251" s="117">
        <v>1</v>
      </c>
      <c r="I251" s="71">
        <v>46274</v>
      </c>
      <c r="J251" s="117" t="s">
        <v>952</v>
      </c>
      <c r="K251" s="37">
        <v>516309050926353</v>
      </c>
      <c r="L251" s="376" t="s">
        <v>1169</v>
      </c>
      <c r="M251" s="254" t="s">
        <v>1060</v>
      </c>
      <c r="N251" s="74" t="s">
        <v>1015</v>
      </c>
      <c r="O251" s="136" t="s">
        <v>67</v>
      </c>
      <c r="P251" s="375">
        <f>I251+1</f>
        <v>46275</v>
      </c>
      <c r="Q251" s="33" t="s">
        <v>1061</v>
      </c>
      <c r="R251" s="136" t="s">
        <v>67</v>
      </c>
      <c r="S251" s="71">
        <v>46275</v>
      </c>
      <c r="T251" s="240" t="s">
        <v>68</v>
      </c>
      <c r="U251" s="24" t="s">
        <v>78</v>
      </c>
      <c r="V251" s="240" t="s">
        <v>13</v>
      </c>
      <c r="W251" s="34"/>
    </row>
    <row r="252" ht="14.5" spans="1:23">
      <c r="A252" s="117">
        <v>251</v>
      </c>
      <c r="B252" s="117" t="s">
        <v>64</v>
      </c>
      <c r="C252" s="117" t="s">
        <v>139</v>
      </c>
      <c r="D252" s="37" t="s">
        <v>772</v>
      </c>
      <c r="E252" s="240">
        <v>6000050678</v>
      </c>
      <c r="F252" s="117">
        <v>5</v>
      </c>
      <c r="G252" s="117">
        <v>5</v>
      </c>
      <c r="H252" s="117">
        <v>0</v>
      </c>
      <c r="I252" s="71">
        <v>46274</v>
      </c>
      <c r="J252" s="117" t="s">
        <v>955</v>
      </c>
      <c r="K252" s="37" t="s">
        <v>1193</v>
      </c>
      <c r="L252" s="74" t="s">
        <v>66</v>
      </c>
      <c r="M252" s="592" t="s">
        <v>66</v>
      </c>
      <c r="N252" s="34"/>
      <c r="O252" s="136" t="s">
        <v>67</v>
      </c>
      <c r="P252" s="37"/>
      <c r="Q252" s="34"/>
      <c r="R252" s="136" t="s">
        <v>67</v>
      </c>
      <c r="S252" s="34"/>
      <c r="T252" s="240" t="s">
        <v>68</v>
      </c>
      <c r="U252" s="240" t="s">
        <v>66</v>
      </c>
      <c r="V252" s="240" t="s">
        <v>66</v>
      </c>
      <c r="W252" s="34"/>
    </row>
    <row r="253" ht="25" spans="1:23">
      <c r="A253" s="117">
        <v>252</v>
      </c>
      <c r="B253" s="117" t="s">
        <v>64</v>
      </c>
      <c r="C253" s="117" t="s">
        <v>139</v>
      </c>
      <c r="D253" s="37" t="s">
        <v>772</v>
      </c>
      <c r="E253" s="240">
        <v>6000050678</v>
      </c>
      <c r="F253" s="117">
        <v>1</v>
      </c>
      <c r="G253" s="117">
        <v>0</v>
      </c>
      <c r="H253" s="117">
        <v>1</v>
      </c>
      <c r="I253" s="71">
        <v>46274</v>
      </c>
      <c r="J253" s="117" t="s">
        <v>955</v>
      </c>
      <c r="K253" s="37">
        <v>516314050926112</v>
      </c>
      <c r="L253" s="376" t="s">
        <v>1013</v>
      </c>
      <c r="M253" s="254" t="s">
        <v>1060</v>
      </c>
      <c r="N253" s="74" t="s">
        <v>1015</v>
      </c>
      <c r="O253" s="136" t="s">
        <v>67</v>
      </c>
      <c r="P253" s="375">
        <f>I253+1</f>
        <v>46275</v>
      </c>
      <c r="Q253" s="33" t="s">
        <v>1061</v>
      </c>
      <c r="R253" s="136" t="s">
        <v>67</v>
      </c>
      <c r="S253" s="71">
        <v>46275</v>
      </c>
      <c r="T253" s="240" t="s">
        <v>68</v>
      </c>
      <c r="U253" s="24" t="s">
        <v>78</v>
      </c>
      <c r="V253" s="240" t="s">
        <v>13</v>
      </c>
      <c r="W253" s="34"/>
    </row>
    <row r="254" ht="14.5" spans="1:23">
      <c r="A254" s="117">
        <v>253</v>
      </c>
      <c r="B254" s="117" t="s">
        <v>64</v>
      </c>
      <c r="C254" s="117" t="s">
        <v>139</v>
      </c>
      <c r="D254" s="37" t="s">
        <v>772</v>
      </c>
      <c r="E254" s="240">
        <v>6000050678</v>
      </c>
      <c r="F254" s="117">
        <v>1</v>
      </c>
      <c r="G254" s="117">
        <v>1</v>
      </c>
      <c r="H254" s="117">
        <v>0</v>
      </c>
      <c r="I254" s="71">
        <v>46274</v>
      </c>
      <c r="J254" s="117" t="s">
        <v>955</v>
      </c>
      <c r="K254" s="37">
        <v>516314050926113</v>
      </c>
      <c r="L254" s="74" t="s">
        <v>66</v>
      </c>
      <c r="M254" s="592" t="s">
        <v>66</v>
      </c>
      <c r="N254" s="34"/>
      <c r="O254" s="136" t="s">
        <v>67</v>
      </c>
      <c r="P254" s="37"/>
      <c r="Q254" s="34"/>
      <c r="R254" s="136" t="s">
        <v>67</v>
      </c>
      <c r="S254" s="34"/>
      <c r="T254" s="240" t="s">
        <v>68</v>
      </c>
      <c r="U254" s="240" t="s">
        <v>66</v>
      </c>
      <c r="V254" s="240" t="s">
        <v>66</v>
      </c>
      <c r="W254" s="34"/>
    </row>
    <row r="255" ht="14.5" spans="1:23">
      <c r="A255" s="117">
        <v>254</v>
      </c>
      <c r="B255" s="117" t="s">
        <v>64</v>
      </c>
      <c r="C255" s="117" t="s">
        <v>139</v>
      </c>
      <c r="D255" s="37" t="s">
        <v>772</v>
      </c>
      <c r="E255" s="240">
        <v>6000050678</v>
      </c>
      <c r="F255" s="117">
        <v>1</v>
      </c>
      <c r="G255" s="117">
        <v>0</v>
      </c>
      <c r="H255" s="117">
        <v>1</v>
      </c>
      <c r="I255" s="71">
        <v>46274</v>
      </c>
      <c r="J255" s="117" t="s">
        <v>955</v>
      </c>
      <c r="K255" s="37">
        <v>516314050926114</v>
      </c>
      <c r="L255" s="376" t="s">
        <v>1151</v>
      </c>
      <c r="M255" s="74" t="s">
        <v>1152</v>
      </c>
      <c r="N255" s="74" t="s">
        <v>1153</v>
      </c>
      <c r="O255" s="136" t="s">
        <v>67</v>
      </c>
      <c r="P255" s="375">
        <f>I255+1</f>
        <v>46275</v>
      </c>
      <c r="Q255" s="74" t="s">
        <v>1107</v>
      </c>
      <c r="R255" s="136" t="s">
        <v>67</v>
      </c>
      <c r="S255" s="71">
        <v>46275</v>
      </c>
      <c r="T255" s="240" t="s">
        <v>68</v>
      </c>
      <c r="U255" s="24" t="s">
        <v>969</v>
      </c>
      <c r="V255" s="240" t="s">
        <v>13</v>
      </c>
      <c r="W255" s="34"/>
    </row>
    <row r="256" ht="14.5" spans="1:23">
      <c r="A256" s="117">
        <v>255</v>
      </c>
      <c r="B256" s="117" t="s">
        <v>64</v>
      </c>
      <c r="C256" s="117" t="s">
        <v>139</v>
      </c>
      <c r="D256" s="37" t="s">
        <v>985</v>
      </c>
      <c r="E256" s="240">
        <v>6000064634</v>
      </c>
      <c r="F256" s="117">
        <v>8</v>
      </c>
      <c r="G256" s="117">
        <v>8</v>
      </c>
      <c r="H256" s="117">
        <v>0</v>
      </c>
      <c r="I256" s="71">
        <v>46275</v>
      </c>
      <c r="J256" s="117" t="s">
        <v>952</v>
      </c>
      <c r="K256" s="37" t="s">
        <v>1194</v>
      </c>
      <c r="L256" s="74" t="s">
        <v>66</v>
      </c>
      <c r="M256" s="592" t="s">
        <v>66</v>
      </c>
      <c r="N256" s="34"/>
      <c r="O256" s="136" t="s">
        <v>67</v>
      </c>
      <c r="P256" s="37"/>
      <c r="Q256" s="34"/>
      <c r="R256" s="136" t="s">
        <v>67</v>
      </c>
      <c r="S256" s="34"/>
      <c r="T256" s="240" t="s">
        <v>68</v>
      </c>
      <c r="U256" s="240" t="s">
        <v>66</v>
      </c>
      <c r="V256" s="240" t="s">
        <v>66</v>
      </c>
      <c r="W256" s="34"/>
    </row>
    <row r="257" ht="14.5" spans="1:23">
      <c r="A257" s="117">
        <v>256</v>
      </c>
      <c r="B257" s="117" t="s">
        <v>64</v>
      </c>
      <c r="C257" s="117" t="s">
        <v>139</v>
      </c>
      <c r="D257" s="37" t="s">
        <v>985</v>
      </c>
      <c r="E257" s="240">
        <v>6000064634</v>
      </c>
      <c r="F257" s="117">
        <v>1</v>
      </c>
      <c r="G257" s="117">
        <v>0</v>
      </c>
      <c r="H257" s="117">
        <v>1</v>
      </c>
      <c r="I257" s="71">
        <v>46275</v>
      </c>
      <c r="J257" s="117" t="s">
        <v>952</v>
      </c>
      <c r="K257" s="37">
        <v>516309050926362</v>
      </c>
      <c r="L257" s="376" t="s">
        <v>1195</v>
      </c>
      <c r="M257" s="74"/>
      <c r="N257" s="74" t="s">
        <v>1174</v>
      </c>
      <c r="O257" s="136" t="s">
        <v>67</v>
      </c>
      <c r="P257" s="375">
        <f>I257+1</f>
        <v>46276</v>
      </c>
      <c r="Q257" s="33"/>
      <c r="R257" s="136" t="s">
        <v>67</v>
      </c>
      <c r="S257" s="71">
        <v>46276</v>
      </c>
      <c r="T257" s="240" t="s">
        <v>68</v>
      </c>
      <c r="U257" s="24" t="s">
        <v>78</v>
      </c>
      <c r="V257" s="240" t="s">
        <v>13</v>
      </c>
      <c r="W257" s="34"/>
    </row>
    <row r="258" ht="14.5" spans="1:23">
      <c r="A258" s="117">
        <v>257</v>
      </c>
      <c r="B258" s="117" t="s">
        <v>64</v>
      </c>
      <c r="C258" s="117" t="s">
        <v>139</v>
      </c>
      <c r="D258" s="37" t="s">
        <v>985</v>
      </c>
      <c r="E258" s="240">
        <v>6000064634</v>
      </c>
      <c r="F258" s="117">
        <v>3</v>
      </c>
      <c r="G258" s="117">
        <v>3</v>
      </c>
      <c r="H258" s="117">
        <v>0</v>
      </c>
      <c r="I258" s="71">
        <v>46275</v>
      </c>
      <c r="J258" s="117" t="s">
        <v>952</v>
      </c>
      <c r="K258" s="37" t="s">
        <v>1196</v>
      </c>
      <c r="L258" s="74" t="s">
        <v>66</v>
      </c>
      <c r="M258" s="592" t="s">
        <v>66</v>
      </c>
      <c r="N258" s="34"/>
      <c r="O258" s="136" t="s">
        <v>67</v>
      </c>
      <c r="P258" s="37"/>
      <c r="Q258" s="34"/>
      <c r="R258" s="136" t="s">
        <v>67</v>
      </c>
      <c r="S258" s="34"/>
      <c r="T258" s="240" t="s">
        <v>68</v>
      </c>
      <c r="U258" s="240" t="s">
        <v>66</v>
      </c>
      <c r="V258" s="240" t="s">
        <v>66</v>
      </c>
      <c r="W258" s="34"/>
    </row>
    <row r="259" ht="25" spans="1:23">
      <c r="A259" s="117">
        <v>258</v>
      </c>
      <c r="B259" s="117" t="s">
        <v>64</v>
      </c>
      <c r="C259" s="117" t="s">
        <v>139</v>
      </c>
      <c r="D259" s="37" t="s">
        <v>985</v>
      </c>
      <c r="E259" s="240">
        <v>6000064634</v>
      </c>
      <c r="F259" s="117">
        <v>1</v>
      </c>
      <c r="G259" s="117">
        <v>0</v>
      </c>
      <c r="H259" s="117">
        <v>1</v>
      </c>
      <c r="I259" s="71">
        <v>46275</v>
      </c>
      <c r="J259" s="117" t="s">
        <v>952</v>
      </c>
      <c r="K259" s="37">
        <v>516309050926366</v>
      </c>
      <c r="L259" s="584" t="s">
        <v>1033</v>
      </c>
      <c r="M259" s="254" t="s">
        <v>1034</v>
      </c>
      <c r="N259" s="45" t="s">
        <v>1035</v>
      </c>
      <c r="O259" s="136" t="s">
        <v>67</v>
      </c>
      <c r="P259" s="375">
        <f>I259+1</f>
        <v>46276</v>
      </c>
      <c r="Q259" s="33" t="s">
        <v>1008</v>
      </c>
      <c r="R259" s="136" t="s">
        <v>67</v>
      </c>
      <c r="S259" s="71">
        <v>46276</v>
      </c>
      <c r="T259" s="240" t="s">
        <v>68</v>
      </c>
      <c r="U259" s="24" t="s">
        <v>78</v>
      </c>
      <c r="V259" s="240" t="s">
        <v>13</v>
      </c>
      <c r="W259" s="34"/>
    </row>
    <row r="260" ht="14.5" spans="1:23">
      <c r="A260" s="117">
        <v>259</v>
      </c>
      <c r="B260" s="117" t="s">
        <v>64</v>
      </c>
      <c r="C260" s="117" t="s">
        <v>139</v>
      </c>
      <c r="D260" s="37" t="s">
        <v>985</v>
      </c>
      <c r="E260" s="240">
        <v>6000064634</v>
      </c>
      <c r="F260" s="117">
        <v>10</v>
      </c>
      <c r="G260" s="117">
        <v>10</v>
      </c>
      <c r="H260" s="117">
        <v>0</v>
      </c>
      <c r="I260" s="71">
        <v>46275</v>
      </c>
      <c r="J260" s="117" t="s">
        <v>952</v>
      </c>
      <c r="K260" s="37" t="s">
        <v>1197</v>
      </c>
      <c r="L260" s="74" t="s">
        <v>66</v>
      </c>
      <c r="M260" s="592" t="s">
        <v>66</v>
      </c>
      <c r="N260" s="34"/>
      <c r="O260" s="136" t="s">
        <v>67</v>
      </c>
      <c r="P260" s="37"/>
      <c r="Q260" s="34"/>
      <c r="R260" s="136" t="s">
        <v>67</v>
      </c>
      <c r="S260" s="34"/>
      <c r="T260" s="240" t="s">
        <v>68</v>
      </c>
      <c r="U260" s="240" t="s">
        <v>66</v>
      </c>
      <c r="V260" s="240" t="s">
        <v>66</v>
      </c>
      <c r="W260" s="34"/>
    </row>
    <row r="261" ht="25" spans="1:23">
      <c r="A261" s="117">
        <v>260</v>
      </c>
      <c r="B261" s="117" t="s">
        <v>64</v>
      </c>
      <c r="C261" s="117" t="s">
        <v>139</v>
      </c>
      <c r="D261" s="37" t="s">
        <v>985</v>
      </c>
      <c r="E261" s="240">
        <v>6000064634</v>
      </c>
      <c r="F261" s="117">
        <v>1</v>
      </c>
      <c r="G261" s="117">
        <v>0</v>
      </c>
      <c r="H261" s="117">
        <v>1</v>
      </c>
      <c r="I261" s="71">
        <v>46275</v>
      </c>
      <c r="J261" s="117" t="s">
        <v>952</v>
      </c>
      <c r="K261" s="37">
        <v>516309050926377</v>
      </c>
      <c r="L261" s="584" t="s">
        <v>1033</v>
      </c>
      <c r="M261" s="254" t="s">
        <v>1034</v>
      </c>
      <c r="N261" s="45" t="s">
        <v>1035</v>
      </c>
      <c r="O261" s="136" t="s">
        <v>67</v>
      </c>
      <c r="P261" s="375">
        <f>I261+1</f>
        <v>46276</v>
      </c>
      <c r="Q261" s="33" t="s">
        <v>1008</v>
      </c>
      <c r="R261" s="136" t="s">
        <v>67</v>
      </c>
      <c r="S261" s="71">
        <v>46276</v>
      </c>
      <c r="T261" s="240" t="s">
        <v>68</v>
      </c>
      <c r="U261" s="24" t="s">
        <v>78</v>
      </c>
      <c r="V261" s="240" t="s">
        <v>13</v>
      </c>
      <c r="W261" s="34"/>
    </row>
    <row r="262" ht="14.5" spans="1:23">
      <c r="A262" s="117">
        <v>261</v>
      </c>
      <c r="B262" s="117" t="s">
        <v>64</v>
      </c>
      <c r="C262" s="117" t="s">
        <v>139</v>
      </c>
      <c r="D262" s="37" t="s">
        <v>985</v>
      </c>
      <c r="E262" s="240">
        <v>6000064634</v>
      </c>
      <c r="F262" s="117">
        <v>2</v>
      </c>
      <c r="G262" s="117">
        <v>2</v>
      </c>
      <c r="H262" s="117">
        <v>0</v>
      </c>
      <c r="I262" s="71">
        <v>46275</v>
      </c>
      <c r="J262" s="117" t="s">
        <v>952</v>
      </c>
      <c r="K262" s="37" t="s">
        <v>1198</v>
      </c>
      <c r="L262" s="74" t="s">
        <v>66</v>
      </c>
      <c r="M262" s="592" t="s">
        <v>66</v>
      </c>
      <c r="N262" s="34"/>
      <c r="O262" s="136" t="s">
        <v>67</v>
      </c>
      <c r="P262" s="37"/>
      <c r="Q262" s="34"/>
      <c r="R262" s="136" t="s">
        <v>67</v>
      </c>
      <c r="S262" s="34"/>
      <c r="T262" s="240" t="s">
        <v>68</v>
      </c>
      <c r="U262" s="240" t="s">
        <v>66</v>
      </c>
      <c r="V262" s="240" t="s">
        <v>66</v>
      </c>
      <c r="W262" s="34"/>
    </row>
    <row r="263" ht="14.5" spans="1:23">
      <c r="A263" s="117">
        <v>262</v>
      </c>
      <c r="B263" s="117" t="s">
        <v>64</v>
      </c>
      <c r="C263" s="117" t="s">
        <v>139</v>
      </c>
      <c r="D263" s="37" t="s">
        <v>1199</v>
      </c>
      <c r="E263" s="240">
        <v>6000064634</v>
      </c>
      <c r="F263" s="117">
        <v>2</v>
      </c>
      <c r="G263" s="117">
        <v>2</v>
      </c>
      <c r="H263" s="117">
        <v>0</v>
      </c>
      <c r="I263" s="71">
        <v>46276</v>
      </c>
      <c r="J263" s="117" t="s">
        <v>952</v>
      </c>
      <c r="K263" s="37" t="s">
        <v>1200</v>
      </c>
      <c r="L263" s="74" t="s">
        <v>66</v>
      </c>
      <c r="M263" s="592" t="s">
        <v>66</v>
      </c>
      <c r="N263" s="34"/>
      <c r="O263" s="136" t="s">
        <v>67</v>
      </c>
      <c r="P263" s="37"/>
      <c r="Q263" s="34"/>
      <c r="R263" s="136" t="s">
        <v>67</v>
      </c>
      <c r="S263" s="34"/>
      <c r="T263" s="240" t="s">
        <v>68</v>
      </c>
      <c r="U263" s="240" t="s">
        <v>66</v>
      </c>
      <c r="V263" s="240" t="s">
        <v>66</v>
      </c>
      <c r="W263" s="34"/>
    </row>
    <row r="264" ht="25" spans="1:23">
      <c r="A264" s="117">
        <v>263</v>
      </c>
      <c r="B264" s="117" t="s">
        <v>64</v>
      </c>
      <c r="C264" s="117" t="s">
        <v>139</v>
      </c>
      <c r="D264" s="37" t="s">
        <v>1199</v>
      </c>
      <c r="E264" s="240">
        <v>6000064634</v>
      </c>
      <c r="F264" s="117">
        <v>1</v>
      </c>
      <c r="G264" s="117">
        <v>0</v>
      </c>
      <c r="H264" s="117">
        <v>1</v>
      </c>
      <c r="I264" s="71">
        <v>46276</v>
      </c>
      <c r="J264" s="117" t="s">
        <v>952</v>
      </c>
      <c r="K264" s="37">
        <v>516309050926382</v>
      </c>
      <c r="L264" s="584" t="s">
        <v>1033</v>
      </c>
      <c r="M264" s="254" t="s">
        <v>1034</v>
      </c>
      <c r="N264" s="45" t="s">
        <v>1035</v>
      </c>
      <c r="O264" s="136" t="s">
        <v>67</v>
      </c>
      <c r="P264" s="375">
        <f>I264+1</f>
        <v>46277</v>
      </c>
      <c r="Q264" s="33" t="s">
        <v>346</v>
      </c>
      <c r="R264" s="136" t="s">
        <v>67</v>
      </c>
      <c r="S264" s="71">
        <v>46277</v>
      </c>
      <c r="T264" s="240" t="s">
        <v>68</v>
      </c>
      <c r="U264" s="24" t="s">
        <v>78</v>
      </c>
      <c r="V264" s="240" t="s">
        <v>13</v>
      </c>
      <c r="W264" s="34"/>
    </row>
    <row r="265" ht="14.5" spans="1:23">
      <c r="A265" s="117">
        <v>263</v>
      </c>
      <c r="B265" s="117" t="s">
        <v>64</v>
      </c>
      <c r="C265" s="117" t="s">
        <v>139</v>
      </c>
      <c r="D265" s="37" t="s">
        <v>1199</v>
      </c>
      <c r="E265" s="240">
        <v>6000064634</v>
      </c>
      <c r="F265" s="117">
        <v>5</v>
      </c>
      <c r="G265" s="117">
        <v>5</v>
      </c>
      <c r="H265" s="117">
        <v>0</v>
      </c>
      <c r="I265" s="71">
        <v>46276</v>
      </c>
      <c r="J265" s="117" t="s">
        <v>952</v>
      </c>
      <c r="K265" s="37" t="s">
        <v>1201</v>
      </c>
      <c r="L265" s="34" t="s">
        <v>66</v>
      </c>
      <c r="M265" s="592" t="s">
        <v>66</v>
      </c>
      <c r="N265" s="34"/>
      <c r="O265" s="136" t="s">
        <v>67</v>
      </c>
      <c r="P265" s="34"/>
      <c r="Q265" s="34"/>
      <c r="R265" s="136" t="s">
        <v>67</v>
      </c>
      <c r="S265" s="34"/>
      <c r="T265" s="240" t="s">
        <v>68</v>
      </c>
      <c r="U265" s="240" t="s">
        <v>66</v>
      </c>
      <c r="V265" s="240" t="s">
        <v>66</v>
      </c>
      <c r="W265" s="34"/>
    </row>
    <row r="266" ht="25" spans="1:23">
      <c r="A266" s="117">
        <v>267</v>
      </c>
      <c r="B266" s="117" t="s">
        <v>64</v>
      </c>
      <c r="C266" s="117" t="s">
        <v>139</v>
      </c>
      <c r="D266" s="37" t="s">
        <v>1199</v>
      </c>
      <c r="E266" s="240">
        <v>6000064634</v>
      </c>
      <c r="F266" s="37">
        <v>1</v>
      </c>
      <c r="G266" s="37">
        <v>0</v>
      </c>
      <c r="H266" s="37">
        <v>1</v>
      </c>
      <c r="I266" s="71">
        <v>46276</v>
      </c>
      <c r="J266" s="117" t="s">
        <v>952</v>
      </c>
      <c r="K266" s="37">
        <v>516309050926388</v>
      </c>
      <c r="L266" s="376" t="s">
        <v>1202</v>
      </c>
      <c r="M266" s="45" t="s">
        <v>1010</v>
      </c>
      <c r="N266" s="74" t="s">
        <v>1011</v>
      </c>
      <c r="O266" s="136" t="s">
        <v>67</v>
      </c>
      <c r="P266" s="375">
        <f>I266+1</f>
        <v>46277</v>
      </c>
      <c r="Q266" s="74" t="s">
        <v>1012</v>
      </c>
      <c r="R266" s="136" t="s">
        <v>67</v>
      </c>
      <c r="S266" s="71">
        <v>46277</v>
      </c>
      <c r="T266" s="240" t="s">
        <v>68</v>
      </c>
      <c r="U266" s="24" t="s">
        <v>968</v>
      </c>
      <c r="V266" s="24" t="s">
        <v>17</v>
      </c>
      <c r="W266" s="34"/>
    </row>
    <row r="267" ht="14.5" spans="1:23">
      <c r="A267" s="117">
        <v>264</v>
      </c>
      <c r="B267" s="117" t="s">
        <v>64</v>
      </c>
      <c r="C267" s="117" t="s">
        <v>139</v>
      </c>
      <c r="D267" s="37" t="s">
        <v>1199</v>
      </c>
      <c r="E267" s="240">
        <v>6000064634</v>
      </c>
      <c r="F267" s="37">
        <v>10</v>
      </c>
      <c r="G267" s="37">
        <v>10</v>
      </c>
      <c r="H267" s="37">
        <v>0</v>
      </c>
      <c r="I267" s="71">
        <v>46276</v>
      </c>
      <c r="J267" s="117" t="s">
        <v>952</v>
      </c>
      <c r="K267" s="37" t="s">
        <v>1203</v>
      </c>
      <c r="L267" s="192" t="s">
        <v>66</v>
      </c>
      <c r="M267" s="592" t="s">
        <v>66</v>
      </c>
      <c r="N267" s="34"/>
      <c r="O267" s="136" t="s">
        <v>67</v>
      </c>
      <c r="P267" s="37"/>
      <c r="Q267" s="34"/>
      <c r="R267" s="136" t="s">
        <v>67</v>
      </c>
      <c r="S267" s="34"/>
      <c r="T267" s="240" t="s">
        <v>68</v>
      </c>
      <c r="U267" s="240" t="s">
        <v>66</v>
      </c>
      <c r="V267" s="240" t="s">
        <v>66</v>
      </c>
      <c r="W267" s="34"/>
    </row>
    <row r="268" ht="37.5" spans="1:23">
      <c r="A268" s="117">
        <v>265</v>
      </c>
      <c r="B268" s="117" t="s">
        <v>64</v>
      </c>
      <c r="C268" s="117" t="s">
        <v>139</v>
      </c>
      <c r="D268" s="37" t="s">
        <v>1199</v>
      </c>
      <c r="E268" s="240">
        <v>6000064634</v>
      </c>
      <c r="F268" s="37">
        <v>1</v>
      </c>
      <c r="G268" s="37">
        <v>0</v>
      </c>
      <c r="H268" s="37">
        <v>1</v>
      </c>
      <c r="I268" s="71">
        <v>46276</v>
      </c>
      <c r="J268" s="117" t="s">
        <v>952</v>
      </c>
      <c r="K268" s="37">
        <v>516309050926393</v>
      </c>
      <c r="L268" s="376" t="s">
        <v>1204</v>
      </c>
      <c r="M268" s="254" t="s">
        <v>1205</v>
      </c>
      <c r="N268" s="387" t="s">
        <v>1206</v>
      </c>
      <c r="O268" s="136" t="s">
        <v>67</v>
      </c>
      <c r="P268" s="375">
        <f>I268+1</f>
        <v>46277</v>
      </c>
      <c r="Q268" s="33" t="s">
        <v>1207</v>
      </c>
      <c r="R268" s="136" t="s">
        <v>67</v>
      </c>
      <c r="S268" s="426">
        <v>46277</v>
      </c>
      <c r="T268" s="240" t="s">
        <v>68</v>
      </c>
      <c r="U268" s="561" t="s">
        <v>975</v>
      </c>
      <c r="V268" s="561" t="s">
        <v>17</v>
      </c>
      <c r="W268" s="387"/>
    </row>
    <row r="269" ht="14.5" spans="1:23">
      <c r="A269" s="117">
        <v>269</v>
      </c>
      <c r="B269" s="117" t="s">
        <v>64</v>
      </c>
      <c r="C269" s="117" t="s">
        <v>139</v>
      </c>
      <c r="D269" s="37" t="s">
        <v>1199</v>
      </c>
      <c r="E269" s="240">
        <v>6000064634</v>
      </c>
      <c r="F269" s="37">
        <v>2</v>
      </c>
      <c r="G269" s="37">
        <v>2</v>
      </c>
      <c r="H269" s="37">
        <v>0</v>
      </c>
      <c r="I269" s="71">
        <v>46276</v>
      </c>
      <c r="J269" s="117" t="s">
        <v>952</v>
      </c>
      <c r="K269" s="37" t="s">
        <v>1208</v>
      </c>
      <c r="L269" s="34" t="s">
        <v>66</v>
      </c>
      <c r="M269" s="592" t="s">
        <v>66</v>
      </c>
      <c r="N269" s="34"/>
      <c r="O269" s="136" t="s">
        <v>67</v>
      </c>
      <c r="P269" s="37"/>
      <c r="Q269" s="34"/>
      <c r="R269" s="136" t="s">
        <v>67</v>
      </c>
      <c r="S269" s="34"/>
      <c r="T269" s="240" t="s">
        <v>68</v>
      </c>
      <c r="U269" s="240" t="s">
        <v>66</v>
      </c>
      <c r="V269" s="240" t="s">
        <v>66</v>
      </c>
      <c r="W269" s="34"/>
    </row>
    <row r="270" ht="14.5" spans="1:23">
      <c r="A270" s="117">
        <v>270</v>
      </c>
      <c r="B270" s="117" t="s">
        <v>64</v>
      </c>
      <c r="C270" s="117" t="s">
        <v>139</v>
      </c>
      <c r="D270" s="37" t="s">
        <v>1199</v>
      </c>
      <c r="E270" s="240">
        <v>6000064637</v>
      </c>
      <c r="F270" s="37">
        <v>11</v>
      </c>
      <c r="G270" s="37">
        <v>11</v>
      </c>
      <c r="H270" s="37">
        <v>0</v>
      </c>
      <c r="I270" s="71">
        <v>46276</v>
      </c>
      <c r="J270" s="117" t="s">
        <v>954</v>
      </c>
      <c r="K270" s="117" t="s">
        <v>1209</v>
      </c>
      <c r="L270" s="34" t="s">
        <v>66</v>
      </c>
      <c r="M270" s="592" t="s">
        <v>66</v>
      </c>
      <c r="N270" s="34"/>
      <c r="O270" s="136" t="s">
        <v>67</v>
      </c>
      <c r="P270" s="37"/>
      <c r="Q270" s="34"/>
      <c r="R270" s="136" t="s">
        <v>67</v>
      </c>
      <c r="S270" s="34"/>
      <c r="T270" s="240" t="s">
        <v>68</v>
      </c>
      <c r="U270" s="240" t="s">
        <v>66</v>
      </c>
      <c r="V270" s="240" t="s">
        <v>66</v>
      </c>
      <c r="W270" s="34"/>
    </row>
    <row r="271" ht="14.5" spans="1:23">
      <c r="A271" s="117">
        <v>271</v>
      </c>
      <c r="B271" s="117" t="s">
        <v>64</v>
      </c>
      <c r="C271" s="117" t="s">
        <v>139</v>
      </c>
      <c r="D271" s="37" t="s">
        <v>1199</v>
      </c>
      <c r="E271" s="240">
        <v>6000064637</v>
      </c>
      <c r="F271" s="37">
        <v>1</v>
      </c>
      <c r="G271" s="37">
        <v>0</v>
      </c>
      <c r="H271" s="37">
        <v>1</v>
      </c>
      <c r="I271" s="71">
        <v>46276</v>
      </c>
      <c r="J271" s="117" t="s">
        <v>954</v>
      </c>
      <c r="K271" s="37">
        <v>516313050926264</v>
      </c>
      <c r="L271" s="376" t="s">
        <v>1009</v>
      </c>
      <c r="M271" s="34" t="s">
        <v>1018</v>
      </c>
      <c r="N271" s="254" t="s">
        <v>1019</v>
      </c>
      <c r="O271" s="136" t="s">
        <v>67</v>
      </c>
      <c r="P271" s="375">
        <f>I271+1</f>
        <v>46277</v>
      </c>
      <c r="Q271" s="74" t="s">
        <v>1020</v>
      </c>
      <c r="R271" s="136" t="s">
        <v>67</v>
      </c>
      <c r="S271" s="71">
        <v>46277</v>
      </c>
      <c r="T271" s="240" t="s">
        <v>68</v>
      </c>
      <c r="U271" s="240" t="s">
        <v>967</v>
      </c>
      <c r="V271" s="37" t="s">
        <v>953</v>
      </c>
      <c r="W271" s="34"/>
    </row>
    <row r="272" ht="14.5" spans="1:23">
      <c r="A272" s="117">
        <v>272</v>
      </c>
      <c r="B272" s="117" t="s">
        <v>64</v>
      </c>
      <c r="C272" s="117" t="s">
        <v>139</v>
      </c>
      <c r="D272" s="37" t="s">
        <v>1199</v>
      </c>
      <c r="E272" s="240">
        <v>6000064637</v>
      </c>
      <c r="F272" s="37">
        <v>1</v>
      </c>
      <c r="G272" s="37">
        <v>1</v>
      </c>
      <c r="H272" s="37">
        <v>0</v>
      </c>
      <c r="I272" s="71">
        <v>46276</v>
      </c>
      <c r="J272" s="117" t="s">
        <v>954</v>
      </c>
      <c r="K272" s="37">
        <v>516313050926265</v>
      </c>
      <c r="L272" s="34" t="s">
        <v>66</v>
      </c>
      <c r="M272" s="592" t="s">
        <v>66</v>
      </c>
      <c r="N272" s="34"/>
      <c r="O272" s="136" t="s">
        <v>67</v>
      </c>
      <c r="P272" s="37"/>
      <c r="Q272" s="34"/>
      <c r="R272" s="136" t="s">
        <v>67</v>
      </c>
      <c r="S272" s="34"/>
      <c r="T272" s="240" t="s">
        <v>68</v>
      </c>
      <c r="U272" s="240" t="s">
        <v>66</v>
      </c>
      <c r="V272" s="240" t="s">
        <v>66</v>
      </c>
      <c r="W272" s="34"/>
    </row>
    <row r="273" ht="14.5" spans="1:23">
      <c r="A273" s="117">
        <v>273</v>
      </c>
      <c r="B273" s="117" t="s">
        <v>64</v>
      </c>
      <c r="C273" s="117" t="s">
        <v>139</v>
      </c>
      <c r="D273" s="37" t="s">
        <v>1199</v>
      </c>
      <c r="E273" s="240">
        <v>6000064637</v>
      </c>
      <c r="F273" s="37">
        <v>1</v>
      </c>
      <c r="G273" s="37">
        <v>0</v>
      </c>
      <c r="H273" s="37">
        <v>1</v>
      </c>
      <c r="I273" s="71">
        <v>46276</v>
      </c>
      <c r="J273" s="117" t="s">
        <v>954</v>
      </c>
      <c r="K273" s="37">
        <v>516313050926266</v>
      </c>
      <c r="L273" s="176" t="s">
        <v>1210</v>
      </c>
      <c r="M273" s="33" t="s">
        <v>996</v>
      </c>
      <c r="N273" s="34" t="s">
        <v>1211</v>
      </c>
      <c r="O273" s="136" t="s">
        <v>67</v>
      </c>
      <c r="P273" s="375">
        <f>I273+1</f>
        <v>46277</v>
      </c>
      <c r="Q273" s="33" t="s">
        <v>1212</v>
      </c>
      <c r="R273" s="136" t="s">
        <v>67</v>
      </c>
      <c r="S273" s="375">
        <v>46277</v>
      </c>
      <c r="T273" s="240" t="s">
        <v>68</v>
      </c>
      <c r="U273" s="240" t="s">
        <v>970</v>
      </c>
      <c r="V273" s="240" t="s">
        <v>15</v>
      </c>
      <c r="W273" s="34"/>
    </row>
    <row r="274" ht="14.5" spans="1:23">
      <c r="A274" s="117">
        <v>274</v>
      </c>
      <c r="B274" s="117" t="s">
        <v>64</v>
      </c>
      <c r="C274" s="117" t="s">
        <v>139</v>
      </c>
      <c r="D274" s="37" t="s">
        <v>1199</v>
      </c>
      <c r="E274" s="240">
        <v>6000064637</v>
      </c>
      <c r="F274" s="37">
        <v>2</v>
      </c>
      <c r="G274" s="37">
        <v>2</v>
      </c>
      <c r="H274" s="37">
        <v>0</v>
      </c>
      <c r="I274" s="71">
        <v>46276</v>
      </c>
      <c r="J274" s="117" t="s">
        <v>954</v>
      </c>
      <c r="K274" s="37" t="s">
        <v>1213</v>
      </c>
      <c r="L274" s="34" t="s">
        <v>66</v>
      </c>
      <c r="M274" s="592" t="s">
        <v>66</v>
      </c>
      <c r="N274" s="34"/>
      <c r="O274" s="136" t="s">
        <v>67</v>
      </c>
      <c r="P274" s="37"/>
      <c r="Q274" s="34"/>
      <c r="R274" s="136" t="s">
        <v>67</v>
      </c>
      <c r="S274" s="34"/>
      <c r="T274" s="240" t="s">
        <v>68</v>
      </c>
      <c r="U274" s="240" t="s">
        <v>66</v>
      </c>
      <c r="V274" s="240" t="s">
        <v>66</v>
      </c>
      <c r="W274" s="34"/>
    </row>
    <row r="275" ht="25" spans="1:23">
      <c r="A275" s="117">
        <v>275</v>
      </c>
      <c r="B275" s="117" t="s">
        <v>64</v>
      </c>
      <c r="C275" s="117" t="s">
        <v>139</v>
      </c>
      <c r="D275" s="37" t="s">
        <v>1199</v>
      </c>
      <c r="E275" s="240">
        <v>6000064637</v>
      </c>
      <c r="F275" s="37">
        <v>1</v>
      </c>
      <c r="G275" s="37">
        <v>0</v>
      </c>
      <c r="H275" s="37">
        <v>1</v>
      </c>
      <c r="I275" s="71">
        <v>46276</v>
      </c>
      <c r="J275" s="117" t="s">
        <v>954</v>
      </c>
      <c r="K275" s="37">
        <v>516313050926269</v>
      </c>
      <c r="L275" s="376" t="s">
        <v>1005</v>
      </c>
      <c r="M275" s="254" t="s">
        <v>1006</v>
      </c>
      <c r="N275" s="74" t="s">
        <v>1007</v>
      </c>
      <c r="O275" s="136" t="s">
        <v>67</v>
      </c>
      <c r="P275" s="375">
        <f t="shared" ref="P275:P276" si="12">I275+1</f>
        <v>46277</v>
      </c>
      <c r="Q275" s="33" t="s">
        <v>1008</v>
      </c>
      <c r="R275" s="136" t="s">
        <v>67</v>
      </c>
      <c r="S275" s="71">
        <v>46277</v>
      </c>
      <c r="T275" s="240" t="s">
        <v>68</v>
      </c>
      <c r="U275" s="24" t="s">
        <v>78</v>
      </c>
      <c r="V275" s="240" t="s">
        <v>13</v>
      </c>
      <c r="W275" s="34"/>
    </row>
    <row r="276" ht="25" spans="1:23">
      <c r="A276" s="117">
        <v>276</v>
      </c>
      <c r="B276" s="117" t="s">
        <v>64</v>
      </c>
      <c r="C276" s="117" t="s">
        <v>139</v>
      </c>
      <c r="D276" s="37" t="s">
        <v>1199</v>
      </c>
      <c r="E276" s="240">
        <v>6000064637</v>
      </c>
      <c r="F276" s="37">
        <v>1</v>
      </c>
      <c r="G276" s="37">
        <v>0</v>
      </c>
      <c r="H276" s="37">
        <v>1</v>
      </c>
      <c r="I276" s="71">
        <v>46276</v>
      </c>
      <c r="J276" s="117" t="s">
        <v>954</v>
      </c>
      <c r="K276" s="37">
        <v>516313050926270</v>
      </c>
      <c r="L276" s="376" t="s">
        <v>1214</v>
      </c>
      <c r="M276" s="45" t="s">
        <v>1010</v>
      </c>
      <c r="N276" s="74" t="s">
        <v>1011</v>
      </c>
      <c r="O276" s="136" t="s">
        <v>67</v>
      </c>
      <c r="P276" s="375">
        <f t="shared" si="12"/>
        <v>46277</v>
      </c>
      <c r="Q276" s="74" t="s">
        <v>1012</v>
      </c>
      <c r="R276" s="136" t="s">
        <v>67</v>
      </c>
      <c r="S276" s="71">
        <v>46277</v>
      </c>
      <c r="T276" s="240" t="s">
        <v>68</v>
      </c>
      <c r="U276" s="24" t="s">
        <v>968</v>
      </c>
      <c r="V276" s="24" t="s">
        <v>17</v>
      </c>
      <c r="W276" s="34"/>
    </row>
    <row r="277" ht="14.5" spans="1:23">
      <c r="A277" s="117">
        <v>277</v>
      </c>
      <c r="B277" s="117" t="s">
        <v>64</v>
      </c>
      <c r="C277" s="117" t="s">
        <v>139</v>
      </c>
      <c r="D277" s="37" t="s">
        <v>1199</v>
      </c>
      <c r="E277" s="240">
        <v>6000064637</v>
      </c>
      <c r="F277" s="37">
        <v>2</v>
      </c>
      <c r="G277" s="37">
        <v>2</v>
      </c>
      <c r="H277" s="37">
        <v>0</v>
      </c>
      <c r="I277" s="71">
        <v>46276</v>
      </c>
      <c r="J277" s="117" t="s">
        <v>954</v>
      </c>
      <c r="K277" s="37" t="s">
        <v>1215</v>
      </c>
      <c r="L277" s="34" t="s">
        <v>66</v>
      </c>
      <c r="M277" s="592" t="s">
        <v>66</v>
      </c>
      <c r="N277" s="34"/>
      <c r="O277" s="136" t="s">
        <v>67</v>
      </c>
      <c r="P277" s="37"/>
      <c r="Q277" s="34"/>
      <c r="R277" s="136" t="s">
        <v>67</v>
      </c>
      <c r="S277" s="34"/>
      <c r="T277" s="240" t="s">
        <v>68</v>
      </c>
      <c r="U277" s="240" t="s">
        <v>66</v>
      </c>
      <c r="V277" s="240" t="s">
        <v>66</v>
      </c>
      <c r="W277" s="34"/>
    </row>
    <row r="278" ht="14.5" spans="1:23">
      <c r="A278" s="117">
        <v>288</v>
      </c>
      <c r="B278" s="117" t="s">
        <v>64</v>
      </c>
      <c r="C278" s="117" t="s">
        <v>139</v>
      </c>
      <c r="D278" s="37" t="s">
        <v>985</v>
      </c>
      <c r="E278" s="240">
        <v>6000054463</v>
      </c>
      <c r="F278" s="37">
        <v>1</v>
      </c>
      <c r="G278" s="37">
        <v>1</v>
      </c>
      <c r="H278" s="37">
        <v>0</v>
      </c>
      <c r="I278" s="71">
        <v>46277</v>
      </c>
      <c r="J278" s="117" t="s">
        <v>957</v>
      </c>
      <c r="K278" s="37">
        <v>516309050926069</v>
      </c>
      <c r="L278" s="34" t="s">
        <v>66</v>
      </c>
      <c r="M278" s="592" t="s">
        <v>66</v>
      </c>
      <c r="N278" s="34"/>
      <c r="P278" s="37"/>
      <c r="Q278" s="34"/>
      <c r="R278" s="136" t="s">
        <v>67</v>
      </c>
      <c r="S278" s="34"/>
      <c r="T278" s="240" t="s">
        <v>68</v>
      </c>
      <c r="U278" s="240" t="s">
        <v>66</v>
      </c>
      <c r="V278" s="240" t="s">
        <v>66</v>
      </c>
      <c r="W278" s="34"/>
    </row>
    <row r="279" ht="25" spans="1:23">
      <c r="A279" s="117">
        <v>289</v>
      </c>
      <c r="B279" s="117" t="s">
        <v>64</v>
      </c>
      <c r="C279" s="117" t="s">
        <v>139</v>
      </c>
      <c r="D279" s="37" t="s">
        <v>985</v>
      </c>
      <c r="E279" s="240">
        <v>6000054463</v>
      </c>
      <c r="F279" s="37">
        <v>1</v>
      </c>
      <c r="G279" s="37">
        <v>0</v>
      </c>
      <c r="H279" s="37">
        <v>1</v>
      </c>
      <c r="I279" s="71">
        <v>46277</v>
      </c>
      <c r="J279" s="117" t="s">
        <v>957</v>
      </c>
      <c r="K279" s="37">
        <v>516309050926070</v>
      </c>
      <c r="L279" s="584" t="s">
        <v>995</v>
      </c>
      <c r="M279" s="33" t="s">
        <v>1216</v>
      </c>
      <c r="N279" s="33" t="s">
        <v>1217</v>
      </c>
      <c r="P279" s="375">
        <f t="shared" ref="P279:P280" si="13">I279+1</f>
        <v>46278</v>
      </c>
      <c r="Q279" s="33" t="s">
        <v>1218</v>
      </c>
      <c r="R279" s="136" t="s">
        <v>67</v>
      </c>
      <c r="S279" s="375">
        <v>46278</v>
      </c>
      <c r="T279" s="240" t="s">
        <v>68</v>
      </c>
      <c r="U279" s="240" t="s">
        <v>970</v>
      </c>
      <c r="V279" s="240" t="s">
        <v>15</v>
      </c>
      <c r="W279" s="34"/>
    </row>
    <row r="280" ht="14.5" spans="1:23">
      <c r="A280" s="117">
        <v>290</v>
      </c>
      <c r="B280" s="117" t="s">
        <v>64</v>
      </c>
      <c r="C280" s="117" t="s">
        <v>139</v>
      </c>
      <c r="D280" s="37" t="s">
        <v>985</v>
      </c>
      <c r="E280" s="240">
        <v>6000054463</v>
      </c>
      <c r="F280" s="37">
        <v>1</v>
      </c>
      <c r="G280" s="37">
        <v>0</v>
      </c>
      <c r="H280" s="37">
        <v>1</v>
      </c>
      <c r="I280" s="71">
        <v>46277</v>
      </c>
      <c r="J280" s="117" t="s">
        <v>957</v>
      </c>
      <c r="K280" s="37">
        <v>516309050926071</v>
      </c>
      <c r="L280" s="376" t="s">
        <v>1195</v>
      </c>
      <c r="M280" s="74"/>
      <c r="N280" s="74" t="s">
        <v>1219</v>
      </c>
      <c r="O280" s="136" t="s">
        <v>67</v>
      </c>
      <c r="P280" s="375">
        <f t="shared" si="13"/>
        <v>46278</v>
      </c>
      <c r="Q280" s="74"/>
      <c r="R280" s="136" t="s">
        <v>67</v>
      </c>
      <c r="S280" s="375">
        <v>46278</v>
      </c>
      <c r="T280" s="240" t="s">
        <v>68</v>
      </c>
      <c r="U280" s="24" t="s">
        <v>78</v>
      </c>
      <c r="V280" s="240" t="s">
        <v>13</v>
      </c>
      <c r="W280" s="34"/>
    </row>
    <row r="281" ht="14.5" spans="1:23">
      <c r="A281" s="117">
        <v>291</v>
      </c>
      <c r="B281" s="117" t="s">
        <v>64</v>
      </c>
      <c r="C281" s="117" t="s">
        <v>139</v>
      </c>
      <c r="D281" s="37" t="s">
        <v>985</v>
      </c>
      <c r="E281" s="240">
        <v>6000054463</v>
      </c>
      <c r="F281" s="37">
        <v>7</v>
      </c>
      <c r="G281" s="37">
        <v>7</v>
      </c>
      <c r="H281" s="37">
        <v>0</v>
      </c>
      <c r="I281" s="71">
        <v>46277</v>
      </c>
      <c r="J281" s="117" t="s">
        <v>957</v>
      </c>
      <c r="K281" s="37" t="s">
        <v>1220</v>
      </c>
      <c r="L281" s="34" t="s">
        <v>66</v>
      </c>
      <c r="M281" s="592" t="s">
        <v>66</v>
      </c>
      <c r="N281" s="34"/>
      <c r="O281" s="136" t="s">
        <v>67</v>
      </c>
      <c r="P281" s="37"/>
      <c r="Q281" s="34"/>
      <c r="R281" s="136" t="s">
        <v>67</v>
      </c>
      <c r="S281" s="34"/>
      <c r="T281" s="240" t="s">
        <v>68</v>
      </c>
      <c r="U281" s="240" t="s">
        <v>66</v>
      </c>
      <c r="V281" s="240" t="s">
        <v>66</v>
      </c>
      <c r="W281" s="34"/>
    </row>
    <row r="282" ht="14.5" spans="1:23">
      <c r="A282" s="117">
        <v>278</v>
      </c>
      <c r="B282" s="117" t="s">
        <v>64</v>
      </c>
      <c r="C282" s="117" t="s">
        <v>139</v>
      </c>
      <c r="D282" s="37" t="s">
        <v>1199</v>
      </c>
      <c r="E282" s="240">
        <v>6000064637</v>
      </c>
      <c r="F282" s="37">
        <v>1</v>
      </c>
      <c r="G282" s="37">
        <v>1</v>
      </c>
      <c r="H282" s="37">
        <v>0</v>
      </c>
      <c r="I282" s="71">
        <v>46278</v>
      </c>
      <c r="J282" s="117" t="s">
        <v>954</v>
      </c>
      <c r="K282" s="37">
        <v>516313050926273</v>
      </c>
      <c r="L282" s="34" t="s">
        <v>66</v>
      </c>
      <c r="M282" s="592" t="s">
        <v>66</v>
      </c>
      <c r="N282" s="34"/>
      <c r="O282" s="136" t="s">
        <v>67</v>
      </c>
      <c r="P282" s="37"/>
      <c r="Q282" s="34"/>
      <c r="R282" s="136" t="s">
        <v>67</v>
      </c>
      <c r="S282" s="34"/>
      <c r="T282" s="240" t="s">
        <v>68</v>
      </c>
      <c r="U282" s="240" t="s">
        <v>66</v>
      </c>
      <c r="V282" s="240" t="s">
        <v>66</v>
      </c>
      <c r="W282" s="34"/>
    </row>
    <row r="283" ht="14.5" spans="1:23">
      <c r="A283" s="117">
        <v>279</v>
      </c>
      <c r="B283" s="117" t="s">
        <v>64</v>
      </c>
      <c r="C283" s="117" t="s">
        <v>139</v>
      </c>
      <c r="D283" s="37" t="s">
        <v>1199</v>
      </c>
      <c r="E283" s="240">
        <v>6000064637</v>
      </c>
      <c r="F283" s="37">
        <v>1</v>
      </c>
      <c r="G283" s="37">
        <v>0</v>
      </c>
      <c r="H283" s="37">
        <v>1</v>
      </c>
      <c r="I283" s="71">
        <v>46278</v>
      </c>
      <c r="J283" s="117" t="s">
        <v>954</v>
      </c>
      <c r="K283" s="37">
        <v>516313050926274</v>
      </c>
      <c r="L283" s="376" t="s">
        <v>1158</v>
      </c>
      <c r="M283" s="74" t="s">
        <v>1159</v>
      </c>
      <c r="N283" s="74" t="s">
        <v>1160</v>
      </c>
      <c r="O283" s="136" t="s">
        <v>67</v>
      </c>
      <c r="P283" s="375">
        <f>I283+1</f>
        <v>46279</v>
      </c>
      <c r="Q283" s="74" t="s">
        <v>1107</v>
      </c>
      <c r="R283" s="136" t="s">
        <v>67</v>
      </c>
      <c r="S283" s="71">
        <v>46278</v>
      </c>
      <c r="T283" s="240" t="s">
        <v>68</v>
      </c>
      <c r="U283" s="24" t="s">
        <v>972</v>
      </c>
      <c r="V283" s="240" t="s">
        <v>13</v>
      </c>
      <c r="W283" s="34"/>
    </row>
    <row r="284" ht="14.5" spans="1:23">
      <c r="A284" s="117">
        <v>280</v>
      </c>
      <c r="B284" s="117" t="s">
        <v>64</v>
      </c>
      <c r="C284" s="117" t="s">
        <v>139</v>
      </c>
      <c r="D284" s="37" t="s">
        <v>1199</v>
      </c>
      <c r="E284" s="240">
        <v>6000064637</v>
      </c>
      <c r="F284" s="37">
        <v>1</v>
      </c>
      <c r="G284" s="37">
        <v>1</v>
      </c>
      <c r="H284" s="37">
        <v>0</v>
      </c>
      <c r="I284" s="71">
        <v>46278</v>
      </c>
      <c r="J284" s="117" t="s">
        <v>954</v>
      </c>
      <c r="K284" s="37">
        <v>516313050926275</v>
      </c>
      <c r="L284" s="34" t="s">
        <v>66</v>
      </c>
      <c r="M284" s="592" t="s">
        <v>66</v>
      </c>
      <c r="N284" s="34"/>
      <c r="O284" s="136" t="s">
        <v>67</v>
      </c>
      <c r="P284" s="37"/>
      <c r="Q284" s="34"/>
      <c r="R284" s="136" t="s">
        <v>67</v>
      </c>
      <c r="S284" s="34"/>
      <c r="T284" s="240" t="s">
        <v>68</v>
      </c>
      <c r="U284" s="240" t="s">
        <v>66</v>
      </c>
      <c r="V284" s="240" t="s">
        <v>66</v>
      </c>
      <c r="W284" s="34"/>
    </row>
    <row r="285" ht="25" spans="1:23">
      <c r="A285" s="117">
        <v>281</v>
      </c>
      <c r="B285" s="117" t="s">
        <v>64</v>
      </c>
      <c r="C285" s="117" t="s">
        <v>139</v>
      </c>
      <c r="D285" s="37" t="s">
        <v>1199</v>
      </c>
      <c r="E285" s="240">
        <v>6000064637</v>
      </c>
      <c r="F285" s="37">
        <v>1</v>
      </c>
      <c r="G285" s="37">
        <v>0</v>
      </c>
      <c r="H285" s="37">
        <v>1</v>
      </c>
      <c r="I285" s="71">
        <v>46278</v>
      </c>
      <c r="J285" s="117" t="s">
        <v>954</v>
      </c>
      <c r="K285" s="37">
        <v>516313050926276</v>
      </c>
      <c r="L285" s="176" t="s">
        <v>1221</v>
      </c>
      <c r="M285" s="74" t="s">
        <v>1189</v>
      </c>
      <c r="N285" s="34" t="s">
        <v>1222</v>
      </c>
      <c r="O285" s="136" t="s">
        <v>67</v>
      </c>
      <c r="P285" s="375">
        <f>I285+1</f>
        <v>46279</v>
      </c>
      <c r="Q285" s="598" t="s">
        <v>1191</v>
      </c>
      <c r="R285" s="136" t="s">
        <v>67</v>
      </c>
      <c r="S285" s="71">
        <v>46278</v>
      </c>
      <c r="T285" s="240" t="s">
        <v>68</v>
      </c>
      <c r="U285" s="24" t="s">
        <v>973</v>
      </c>
      <c r="V285" s="240" t="s">
        <v>13</v>
      </c>
      <c r="W285" s="34"/>
    </row>
    <row r="286" ht="14.5" spans="1:23">
      <c r="A286" s="117">
        <v>282</v>
      </c>
      <c r="B286" s="117" t="s">
        <v>64</v>
      </c>
      <c r="C286" s="117" t="s">
        <v>139</v>
      </c>
      <c r="D286" s="37" t="s">
        <v>1199</v>
      </c>
      <c r="E286" s="240">
        <v>6000064637</v>
      </c>
      <c r="F286" s="37">
        <v>3</v>
      </c>
      <c r="G286" s="37">
        <v>3</v>
      </c>
      <c r="H286" s="37">
        <v>0</v>
      </c>
      <c r="I286" s="71">
        <v>46278</v>
      </c>
      <c r="J286" s="117" t="s">
        <v>954</v>
      </c>
      <c r="K286" s="37" t="s">
        <v>1223</v>
      </c>
      <c r="L286" s="34" t="s">
        <v>66</v>
      </c>
      <c r="M286" s="592" t="s">
        <v>66</v>
      </c>
      <c r="N286" s="34"/>
      <c r="O286" s="136" t="s">
        <v>67</v>
      </c>
      <c r="P286" s="37"/>
      <c r="Q286" s="34"/>
      <c r="R286" s="136" t="s">
        <v>67</v>
      </c>
      <c r="S286" s="34"/>
      <c r="T286" s="240" t="s">
        <v>68</v>
      </c>
      <c r="U286" s="240" t="s">
        <v>66</v>
      </c>
      <c r="V286" s="240" t="s">
        <v>66</v>
      </c>
      <c r="W286" s="34"/>
    </row>
    <row r="287" ht="25" spans="1:23">
      <c r="A287" s="117">
        <v>283</v>
      </c>
      <c r="B287" s="117" t="s">
        <v>64</v>
      </c>
      <c r="C287" s="117" t="s">
        <v>139</v>
      </c>
      <c r="D287" s="37" t="s">
        <v>1199</v>
      </c>
      <c r="E287" s="240">
        <v>6000064637</v>
      </c>
      <c r="F287" s="37">
        <v>1</v>
      </c>
      <c r="G287" s="37">
        <v>0</v>
      </c>
      <c r="H287" s="37">
        <v>1</v>
      </c>
      <c r="I287" s="71">
        <v>46278</v>
      </c>
      <c r="J287" s="117" t="s">
        <v>954</v>
      </c>
      <c r="K287" s="37">
        <v>516313050926280</v>
      </c>
      <c r="L287" s="376" t="s">
        <v>1054</v>
      </c>
      <c r="M287" s="45" t="s">
        <v>1010</v>
      </c>
      <c r="N287" s="74" t="s">
        <v>1011</v>
      </c>
      <c r="O287" s="136" t="s">
        <v>67</v>
      </c>
      <c r="P287" s="375">
        <f>I287+1</f>
        <v>46279</v>
      </c>
      <c r="Q287" s="74" t="s">
        <v>1012</v>
      </c>
      <c r="R287" s="136" t="s">
        <v>67</v>
      </c>
      <c r="S287" s="71">
        <v>46278</v>
      </c>
      <c r="T287" s="240" t="s">
        <v>68</v>
      </c>
      <c r="U287" s="24" t="s">
        <v>968</v>
      </c>
      <c r="V287" s="24" t="s">
        <v>17</v>
      </c>
      <c r="W287" s="34"/>
    </row>
    <row r="288" ht="14.5" spans="1:23">
      <c r="A288" s="117">
        <v>284</v>
      </c>
      <c r="B288" s="117" t="s">
        <v>64</v>
      </c>
      <c r="C288" s="117" t="s">
        <v>139</v>
      </c>
      <c r="D288" s="37" t="s">
        <v>1199</v>
      </c>
      <c r="E288" s="240">
        <v>6000064637</v>
      </c>
      <c r="F288" s="37">
        <v>4</v>
      </c>
      <c r="G288" s="37">
        <v>4</v>
      </c>
      <c r="H288" s="37">
        <v>0</v>
      </c>
      <c r="I288" s="71">
        <v>46278</v>
      </c>
      <c r="J288" s="117" t="s">
        <v>954</v>
      </c>
      <c r="K288" s="37" t="s">
        <v>1224</v>
      </c>
      <c r="L288" s="34" t="s">
        <v>66</v>
      </c>
      <c r="M288" s="592" t="s">
        <v>66</v>
      </c>
      <c r="N288" s="34"/>
      <c r="O288" s="136" t="s">
        <v>67</v>
      </c>
      <c r="P288" s="37"/>
      <c r="Q288" s="34"/>
      <c r="R288" s="136" t="s">
        <v>67</v>
      </c>
      <c r="S288" s="34"/>
      <c r="T288" s="240" t="s">
        <v>68</v>
      </c>
      <c r="U288" s="240" t="s">
        <v>66</v>
      </c>
      <c r="V288" s="240" t="s">
        <v>66</v>
      </c>
      <c r="W288" s="34"/>
    </row>
    <row r="289" ht="14.5" spans="1:23">
      <c r="A289" s="117">
        <v>285</v>
      </c>
      <c r="B289" s="117" t="s">
        <v>64</v>
      </c>
      <c r="C289" s="117" t="s">
        <v>139</v>
      </c>
      <c r="D289" s="37"/>
      <c r="E289" s="240">
        <v>6000064634</v>
      </c>
      <c r="F289" s="37">
        <v>2</v>
      </c>
      <c r="G289" s="37">
        <v>2</v>
      </c>
      <c r="H289" s="37">
        <v>0</v>
      </c>
      <c r="I289" s="71">
        <v>46278</v>
      </c>
      <c r="J289" s="117" t="s">
        <v>952</v>
      </c>
      <c r="K289" s="37" t="s">
        <v>1225</v>
      </c>
      <c r="L289" s="34" t="s">
        <v>66</v>
      </c>
      <c r="M289" s="592" t="s">
        <v>66</v>
      </c>
      <c r="N289" s="34"/>
      <c r="O289" s="136" t="s">
        <v>67</v>
      </c>
      <c r="P289" s="37"/>
      <c r="Q289" s="34"/>
      <c r="R289" s="136" t="s">
        <v>67</v>
      </c>
      <c r="S289" s="34"/>
      <c r="T289" s="240" t="s">
        <v>68</v>
      </c>
      <c r="U289" s="240" t="s">
        <v>66</v>
      </c>
      <c r="V289" s="240" t="s">
        <v>66</v>
      </c>
    </row>
    <row r="290" ht="25" spans="1:23">
      <c r="A290" s="117">
        <v>286</v>
      </c>
      <c r="B290" s="117" t="s">
        <v>64</v>
      </c>
      <c r="C290" s="117" t="s">
        <v>139</v>
      </c>
      <c r="D290" s="37" t="s">
        <v>985</v>
      </c>
      <c r="E290" s="240">
        <v>6000064634</v>
      </c>
      <c r="F290" s="37">
        <v>1</v>
      </c>
      <c r="G290" s="37">
        <v>0</v>
      </c>
      <c r="H290" s="37">
        <v>1</v>
      </c>
      <c r="I290" s="71">
        <v>46278</v>
      </c>
      <c r="J290" s="117" t="s">
        <v>952</v>
      </c>
      <c r="K290" s="37">
        <v>516309050926398</v>
      </c>
      <c r="L290" s="376" t="s">
        <v>1226</v>
      </c>
      <c r="M290" s="254" t="s">
        <v>1006</v>
      </c>
      <c r="N290" s="74" t="s">
        <v>1007</v>
      </c>
      <c r="O290" s="136" t="s">
        <v>67</v>
      </c>
      <c r="P290" s="375">
        <f>I290+1</f>
        <v>46279</v>
      </c>
      <c r="Q290" s="33" t="s">
        <v>1008</v>
      </c>
      <c r="R290" s="136" t="s">
        <v>67</v>
      </c>
      <c r="S290" s="71">
        <v>46278</v>
      </c>
      <c r="T290" s="240" t="s">
        <v>68</v>
      </c>
      <c r="U290" s="24" t="s">
        <v>78</v>
      </c>
      <c r="V290" s="240" t="s">
        <v>13</v>
      </c>
      <c r="W290" s="34"/>
    </row>
    <row r="291" ht="14.5" spans="1:23">
      <c r="A291" s="117">
        <v>287</v>
      </c>
      <c r="B291" s="117" t="s">
        <v>64</v>
      </c>
      <c r="C291" s="117" t="s">
        <v>139</v>
      </c>
      <c r="D291" s="37" t="s">
        <v>985</v>
      </c>
      <c r="E291" s="240">
        <v>6000064634</v>
      </c>
      <c r="F291" s="37">
        <v>11</v>
      </c>
      <c r="G291" s="37">
        <v>11</v>
      </c>
      <c r="H291" s="37">
        <v>0</v>
      </c>
      <c r="I291" s="71">
        <v>46278</v>
      </c>
      <c r="J291" s="117" t="s">
        <v>952</v>
      </c>
      <c r="K291" s="37" t="s">
        <v>1227</v>
      </c>
      <c r="L291" s="34" t="s">
        <v>66</v>
      </c>
      <c r="M291" s="592" t="s">
        <v>66</v>
      </c>
      <c r="N291" s="34"/>
      <c r="O291" s="136" t="s">
        <v>67</v>
      </c>
      <c r="P291" s="37"/>
      <c r="Q291" s="34"/>
      <c r="R291" s="136" t="s">
        <v>67</v>
      </c>
      <c r="S291" s="34"/>
      <c r="T291" s="240" t="s">
        <v>68</v>
      </c>
      <c r="U291" s="240" t="s">
        <v>66</v>
      </c>
      <c r="V291" s="240" t="s">
        <v>66</v>
      </c>
      <c r="W291" s="34"/>
    </row>
    <row r="292" ht="14.5" spans="1:23">
      <c r="A292" s="117">
        <v>292</v>
      </c>
      <c r="B292" s="117" t="s">
        <v>64</v>
      </c>
      <c r="C292" s="117" t="s">
        <v>139</v>
      </c>
      <c r="D292" s="37" t="s">
        <v>985</v>
      </c>
      <c r="E292" s="240">
        <v>6000064467</v>
      </c>
      <c r="F292" s="37">
        <v>3</v>
      </c>
      <c r="G292" s="37">
        <v>3</v>
      </c>
      <c r="H292" s="37">
        <v>0</v>
      </c>
      <c r="I292" s="71">
        <v>46281</v>
      </c>
      <c r="J292" s="37" t="s">
        <v>959</v>
      </c>
      <c r="K292" s="37" t="s">
        <v>1228</v>
      </c>
      <c r="L292" s="34" t="s">
        <v>66</v>
      </c>
      <c r="M292" s="592" t="s">
        <v>66</v>
      </c>
      <c r="N292" s="34"/>
      <c r="O292" s="136" t="s">
        <v>67</v>
      </c>
      <c r="P292" s="37"/>
      <c r="Q292" s="34"/>
      <c r="R292" s="136" t="s">
        <v>67</v>
      </c>
      <c r="S292" s="34"/>
      <c r="T292" s="240" t="s">
        <v>68</v>
      </c>
      <c r="U292" s="240" t="s">
        <v>66</v>
      </c>
      <c r="V292" s="240" t="s">
        <v>66</v>
      </c>
      <c r="W292" s="34"/>
    </row>
    <row r="293" ht="25" spans="1:23">
      <c r="A293" s="117">
        <v>293</v>
      </c>
      <c r="B293" s="117" t="s">
        <v>64</v>
      </c>
      <c r="C293" s="117" t="s">
        <v>139</v>
      </c>
      <c r="D293" s="37" t="s">
        <v>985</v>
      </c>
      <c r="E293" s="240">
        <v>6000064467</v>
      </c>
      <c r="F293" s="37">
        <v>1</v>
      </c>
      <c r="G293" s="37">
        <v>0</v>
      </c>
      <c r="H293" s="37">
        <v>1</v>
      </c>
      <c r="I293" s="71">
        <v>46281</v>
      </c>
      <c r="J293" s="37" t="s">
        <v>959</v>
      </c>
      <c r="K293" s="37">
        <v>516339200926004</v>
      </c>
      <c r="L293" s="376" t="s">
        <v>1005</v>
      </c>
      <c r="M293" s="254" t="s">
        <v>1006</v>
      </c>
      <c r="N293" s="74" t="s">
        <v>1007</v>
      </c>
      <c r="O293" s="136" t="s">
        <v>67</v>
      </c>
      <c r="P293" s="375">
        <f>I293+1</f>
        <v>46282</v>
      </c>
      <c r="Q293" s="33" t="s">
        <v>1008</v>
      </c>
      <c r="R293" s="136" t="s">
        <v>67</v>
      </c>
      <c r="S293" s="71">
        <v>46282</v>
      </c>
      <c r="T293" s="240" t="s">
        <v>68</v>
      </c>
      <c r="U293" s="24" t="s">
        <v>78</v>
      </c>
      <c r="V293" s="240" t="s">
        <v>13</v>
      </c>
      <c r="W293" s="34"/>
    </row>
    <row r="294" ht="14.5" spans="1:23">
      <c r="A294" s="117">
        <v>294</v>
      </c>
      <c r="B294" s="117" t="s">
        <v>64</v>
      </c>
      <c r="C294" s="117" t="s">
        <v>139</v>
      </c>
      <c r="D294" s="37" t="s">
        <v>985</v>
      </c>
      <c r="E294" s="240">
        <v>6000064467</v>
      </c>
      <c r="F294" s="37">
        <v>10</v>
      </c>
      <c r="G294" s="37">
        <v>10</v>
      </c>
      <c r="H294" s="37">
        <v>0</v>
      </c>
      <c r="I294" s="71">
        <v>46281</v>
      </c>
      <c r="J294" s="37" t="s">
        <v>959</v>
      </c>
      <c r="K294" s="37" t="s">
        <v>1229</v>
      </c>
      <c r="L294" s="34" t="s">
        <v>66</v>
      </c>
      <c r="M294" s="592" t="s">
        <v>66</v>
      </c>
      <c r="N294" s="34"/>
      <c r="O294" s="136" t="s">
        <v>67</v>
      </c>
      <c r="P294" s="37"/>
      <c r="Q294" s="34"/>
      <c r="R294" s="136" t="s">
        <v>67</v>
      </c>
      <c r="S294" s="34"/>
      <c r="T294" s="240" t="s">
        <v>68</v>
      </c>
      <c r="U294" s="240" t="s">
        <v>66</v>
      </c>
      <c r="V294" s="240" t="s">
        <v>66</v>
      </c>
      <c r="W294" s="34"/>
    </row>
    <row r="295" ht="25" spans="1:23">
      <c r="A295" s="117">
        <v>295</v>
      </c>
      <c r="B295" s="117" t="s">
        <v>64</v>
      </c>
      <c r="C295" s="117" t="s">
        <v>139</v>
      </c>
      <c r="D295" s="37" t="s">
        <v>985</v>
      </c>
      <c r="E295" s="240">
        <v>6000064467</v>
      </c>
      <c r="F295" s="37">
        <v>1</v>
      </c>
      <c r="G295" s="37">
        <v>0</v>
      </c>
      <c r="H295" s="37">
        <v>1</v>
      </c>
      <c r="I295" s="71">
        <v>46281</v>
      </c>
      <c r="J295" s="37" t="s">
        <v>959</v>
      </c>
      <c r="K295" s="37">
        <v>516339200926015</v>
      </c>
      <c r="L295" s="584" t="s">
        <v>1033</v>
      </c>
      <c r="M295" s="254" t="s">
        <v>1034</v>
      </c>
      <c r="N295" s="45" t="s">
        <v>1035</v>
      </c>
      <c r="O295" s="136" t="s">
        <v>67</v>
      </c>
      <c r="P295" s="375">
        <f>I295+1</f>
        <v>46282</v>
      </c>
      <c r="Q295" s="33" t="s">
        <v>1008</v>
      </c>
      <c r="R295" s="136" t="s">
        <v>67</v>
      </c>
      <c r="S295" s="71">
        <v>46282</v>
      </c>
      <c r="T295" s="240" t="s">
        <v>68</v>
      </c>
      <c r="U295" s="24" t="s">
        <v>78</v>
      </c>
      <c r="V295" s="240" t="s">
        <v>13</v>
      </c>
      <c r="W295" s="34"/>
    </row>
    <row r="296" ht="14.5" spans="1:23">
      <c r="A296" s="117">
        <v>296</v>
      </c>
      <c r="B296" s="117" t="s">
        <v>64</v>
      </c>
      <c r="C296" s="117" t="s">
        <v>139</v>
      </c>
      <c r="D296" s="37" t="s">
        <v>985</v>
      </c>
      <c r="E296" s="240">
        <v>6000064467</v>
      </c>
      <c r="F296" s="37">
        <v>1</v>
      </c>
      <c r="G296" s="37">
        <v>1</v>
      </c>
      <c r="H296" s="37">
        <v>0</v>
      </c>
      <c r="I296" s="71">
        <v>46281</v>
      </c>
      <c r="J296" s="37" t="s">
        <v>959</v>
      </c>
      <c r="K296" s="37">
        <v>516339200926016</v>
      </c>
      <c r="L296" s="34" t="s">
        <v>66</v>
      </c>
      <c r="M296" s="592" t="s">
        <v>66</v>
      </c>
      <c r="N296" s="34"/>
      <c r="O296" s="136" t="s">
        <v>67</v>
      </c>
      <c r="P296" s="37"/>
      <c r="Q296" s="34"/>
      <c r="R296" s="136" t="s">
        <v>67</v>
      </c>
      <c r="S296" s="34"/>
      <c r="T296" s="240" t="s">
        <v>68</v>
      </c>
      <c r="U296" s="240" t="s">
        <v>66</v>
      </c>
      <c r="V296" s="240" t="s">
        <v>66</v>
      </c>
      <c r="W296" s="34"/>
    </row>
    <row r="297" ht="14.5" spans="1:23">
      <c r="A297" s="117">
        <v>297</v>
      </c>
      <c r="B297" s="117" t="s">
        <v>64</v>
      </c>
      <c r="C297" s="117" t="s">
        <v>139</v>
      </c>
      <c r="D297" s="37"/>
      <c r="E297" s="240">
        <v>6000064883</v>
      </c>
      <c r="F297" s="37">
        <v>2</v>
      </c>
      <c r="G297" s="37">
        <v>2</v>
      </c>
      <c r="H297" s="37">
        <v>0</v>
      </c>
      <c r="I297" s="71">
        <v>46281</v>
      </c>
      <c r="J297" s="117" t="s">
        <v>960</v>
      </c>
      <c r="K297" s="37" t="s">
        <v>1230</v>
      </c>
      <c r="L297" s="34" t="s">
        <v>66</v>
      </c>
      <c r="M297" s="592" t="s">
        <v>66</v>
      </c>
      <c r="N297" s="34"/>
      <c r="O297" s="136" t="s">
        <v>67</v>
      </c>
      <c r="P297" s="37"/>
      <c r="Q297" s="34"/>
      <c r="R297" s="136" t="s">
        <v>67</v>
      </c>
      <c r="S297" s="34"/>
      <c r="T297" s="240" t="s">
        <v>68</v>
      </c>
      <c r="U297" s="240" t="s">
        <v>66</v>
      </c>
      <c r="V297" s="240" t="s">
        <v>66</v>
      </c>
      <c r="W297" s="34"/>
    </row>
    <row r="298" ht="25" spans="1:23">
      <c r="A298" s="117">
        <v>298</v>
      </c>
      <c r="B298" s="117" t="s">
        <v>64</v>
      </c>
      <c r="C298" s="117" t="s">
        <v>139</v>
      </c>
      <c r="D298" s="37"/>
      <c r="E298" s="240">
        <v>6000064883</v>
      </c>
      <c r="F298" s="37">
        <v>1</v>
      </c>
      <c r="G298" s="37">
        <v>0</v>
      </c>
      <c r="H298" s="37">
        <v>1</v>
      </c>
      <c r="I298" s="71">
        <v>46281</v>
      </c>
      <c r="J298" s="117" t="s">
        <v>960</v>
      </c>
      <c r="K298" s="37">
        <v>516338050926023</v>
      </c>
      <c r="L298" s="376" t="s">
        <v>1231</v>
      </c>
      <c r="M298" s="45" t="s">
        <v>1010</v>
      </c>
      <c r="N298" s="74" t="s">
        <v>1011</v>
      </c>
      <c r="O298" s="136" t="s">
        <v>67</v>
      </c>
      <c r="P298" s="375">
        <f>I298+1</f>
        <v>46282</v>
      </c>
      <c r="Q298" s="74" t="s">
        <v>1012</v>
      </c>
      <c r="R298" s="136" t="s">
        <v>67</v>
      </c>
      <c r="S298" s="71">
        <v>46282</v>
      </c>
      <c r="T298" s="240" t="s">
        <v>68</v>
      </c>
      <c r="U298" s="24" t="s">
        <v>968</v>
      </c>
      <c r="V298" s="24" t="s">
        <v>17</v>
      </c>
      <c r="W298" s="34"/>
    </row>
    <row r="299" ht="14.5" spans="1:23">
      <c r="A299" s="117">
        <v>299</v>
      </c>
      <c r="B299" s="117" t="s">
        <v>64</v>
      </c>
      <c r="C299" s="117" t="s">
        <v>139</v>
      </c>
      <c r="D299" s="37"/>
      <c r="E299" s="240">
        <v>6000064883</v>
      </c>
      <c r="F299" s="37">
        <v>3</v>
      </c>
      <c r="G299" s="37">
        <v>3</v>
      </c>
      <c r="H299" s="37">
        <v>0</v>
      </c>
      <c r="I299" s="71">
        <v>46281</v>
      </c>
      <c r="J299" s="117" t="s">
        <v>960</v>
      </c>
      <c r="K299" s="37" t="s">
        <v>1232</v>
      </c>
      <c r="L299" s="34" t="s">
        <v>66</v>
      </c>
      <c r="M299" s="592" t="s">
        <v>66</v>
      </c>
      <c r="N299" s="34"/>
      <c r="O299" s="136" t="s">
        <v>67</v>
      </c>
      <c r="P299" s="37"/>
      <c r="Q299" s="34"/>
      <c r="R299" s="136" t="s">
        <v>67</v>
      </c>
      <c r="S299" s="34"/>
      <c r="T299" s="240" t="s">
        <v>68</v>
      </c>
      <c r="U299" s="240" t="s">
        <v>66</v>
      </c>
      <c r="V299" s="240" t="s">
        <v>66</v>
      </c>
      <c r="W299" s="34"/>
    </row>
    <row r="300" ht="25" spans="1:23">
      <c r="A300" s="117">
        <v>300</v>
      </c>
      <c r="B300" s="117" t="s">
        <v>64</v>
      </c>
      <c r="C300" s="117" t="s">
        <v>139</v>
      </c>
      <c r="D300" s="37"/>
      <c r="E300" s="240">
        <v>6000064883</v>
      </c>
      <c r="F300" s="37">
        <v>1</v>
      </c>
      <c r="G300" s="37">
        <v>0</v>
      </c>
      <c r="H300" s="37">
        <v>1</v>
      </c>
      <c r="I300" s="71">
        <v>46281</v>
      </c>
      <c r="J300" s="117" t="s">
        <v>960</v>
      </c>
      <c r="K300" s="37">
        <v>516338050926027</v>
      </c>
      <c r="L300" s="584" t="s">
        <v>1033</v>
      </c>
      <c r="M300" s="254" t="s">
        <v>1034</v>
      </c>
      <c r="N300" s="45" t="s">
        <v>1035</v>
      </c>
      <c r="O300" s="136" t="s">
        <v>67</v>
      </c>
      <c r="P300" s="375">
        <f>I300+1</f>
        <v>46282</v>
      </c>
      <c r="Q300" s="33" t="s">
        <v>1008</v>
      </c>
      <c r="R300" s="136" t="s">
        <v>67</v>
      </c>
      <c r="S300" s="71">
        <v>46282</v>
      </c>
      <c r="T300" s="240" t="s">
        <v>68</v>
      </c>
      <c r="U300" s="24" t="s">
        <v>78</v>
      </c>
      <c r="V300" s="240" t="s">
        <v>13</v>
      </c>
      <c r="W300" s="34"/>
    </row>
    <row r="301" ht="14.5" spans="1:23">
      <c r="A301" s="117">
        <v>301</v>
      </c>
      <c r="B301" s="117" t="s">
        <v>64</v>
      </c>
      <c r="C301" s="117" t="s">
        <v>139</v>
      </c>
      <c r="D301" s="37"/>
      <c r="E301" s="240">
        <v>6000064883</v>
      </c>
      <c r="F301" s="37">
        <v>2</v>
      </c>
      <c r="G301" s="37">
        <v>2</v>
      </c>
      <c r="H301" s="37">
        <v>0</v>
      </c>
      <c r="I301" s="71">
        <v>46281</v>
      </c>
      <c r="J301" s="117" t="s">
        <v>960</v>
      </c>
      <c r="K301" s="37" t="s">
        <v>1233</v>
      </c>
      <c r="L301" s="34" t="s">
        <v>66</v>
      </c>
      <c r="M301" s="592" t="s">
        <v>66</v>
      </c>
      <c r="N301" s="34"/>
      <c r="O301" s="136" t="s">
        <v>67</v>
      </c>
      <c r="P301" s="37"/>
      <c r="Q301" s="34"/>
      <c r="R301" s="136" t="s">
        <v>67</v>
      </c>
      <c r="S301" s="34"/>
      <c r="T301" s="240" t="s">
        <v>68</v>
      </c>
      <c r="U301" s="240" t="s">
        <v>66</v>
      </c>
      <c r="V301" s="240" t="s">
        <v>66</v>
      </c>
      <c r="W301" s="34"/>
    </row>
    <row r="302" ht="25" spans="1:23">
      <c r="A302" s="117">
        <v>302</v>
      </c>
      <c r="B302" s="117" t="s">
        <v>64</v>
      </c>
      <c r="C302" s="117" t="s">
        <v>139</v>
      </c>
      <c r="D302" s="37"/>
      <c r="E302" s="240">
        <v>6000064883</v>
      </c>
      <c r="F302" s="37">
        <v>1</v>
      </c>
      <c r="G302" s="37">
        <v>0</v>
      </c>
      <c r="H302" s="37">
        <v>1</v>
      </c>
      <c r="I302" s="71">
        <v>46281</v>
      </c>
      <c r="J302" s="117" t="s">
        <v>960</v>
      </c>
      <c r="K302" s="37">
        <v>516338050926030</v>
      </c>
      <c r="L302" s="584" t="s">
        <v>1033</v>
      </c>
      <c r="M302" s="254" t="s">
        <v>1034</v>
      </c>
      <c r="N302" s="45" t="s">
        <v>1035</v>
      </c>
      <c r="O302" s="136" t="s">
        <v>67</v>
      </c>
      <c r="P302" s="375">
        <f>I302+1</f>
        <v>46282</v>
      </c>
      <c r="Q302" s="33" t="s">
        <v>1008</v>
      </c>
      <c r="R302" s="136" t="s">
        <v>67</v>
      </c>
      <c r="S302" s="71">
        <v>46282</v>
      </c>
      <c r="T302" s="240" t="s">
        <v>68</v>
      </c>
      <c r="U302" s="24" t="s">
        <v>78</v>
      </c>
      <c r="V302" s="240" t="s">
        <v>13</v>
      </c>
      <c r="W302" s="34"/>
    </row>
    <row r="303" ht="14.5" spans="1:23">
      <c r="A303" s="117">
        <v>303</v>
      </c>
      <c r="B303" s="117" t="s">
        <v>64</v>
      </c>
      <c r="C303" s="117" t="s">
        <v>139</v>
      </c>
      <c r="D303" s="37"/>
      <c r="E303" s="240">
        <v>6000064883</v>
      </c>
      <c r="F303" s="37">
        <v>3</v>
      </c>
      <c r="G303" s="37">
        <v>3</v>
      </c>
      <c r="H303" s="37">
        <v>0</v>
      </c>
      <c r="I303" s="71">
        <v>46281</v>
      </c>
      <c r="J303" s="117" t="s">
        <v>960</v>
      </c>
      <c r="K303" s="37" t="s">
        <v>1234</v>
      </c>
      <c r="L303" s="34" t="s">
        <v>66</v>
      </c>
      <c r="M303" s="592" t="s">
        <v>66</v>
      </c>
      <c r="N303" s="34"/>
      <c r="O303" s="136" t="s">
        <v>67</v>
      </c>
      <c r="P303" s="37"/>
      <c r="Q303" s="34"/>
      <c r="R303" s="136" t="s">
        <v>67</v>
      </c>
      <c r="S303" s="34"/>
      <c r="T303" s="240" t="s">
        <v>68</v>
      </c>
      <c r="U303" s="240" t="s">
        <v>66</v>
      </c>
      <c r="V303" s="240" t="s">
        <v>66</v>
      </c>
      <c r="W303" s="34"/>
    </row>
    <row r="304" ht="14.5" spans="1:23">
      <c r="A304" s="117">
        <v>304</v>
      </c>
      <c r="B304" s="117" t="s">
        <v>64</v>
      </c>
      <c r="C304" s="117" t="s">
        <v>139</v>
      </c>
      <c r="D304" s="37"/>
      <c r="E304" s="240">
        <v>6000064883</v>
      </c>
      <c r="F304" s="37">
        <v>1</v>
      </c>
      <c r="G304" s="37">
        <v>0</v>
      </c>
      <c r="H304" s="37">
        <v>1</v>
      </c>
      <c r="I304" s="71">
        <v>46281</v>
      </c>
      <c r="J304" s="117" t="s">
        <v>960</v>
      </c>
      <c r="K304" s="37">
        <v>516338050926034</v>
      </c>
      <c r="L304" s="376" t="s">
        <v>1009</v>
      </c>
      <c r="M304" s="34" t="s">
        <v>1018</v>
      </c>
      <c r="N304" s="254" t="s">
        <v>1019</v>
      </c>
      <c r="O304" s="136" t="s">
        <v>67</v>
      </c>
      <c r="P304" s="375">
        <f>I304+1</f>
        <v>46282</v>
      </c>
      <c r="Q304" s="74" t="s">
        <v>1020</v>
      </c>
      <c r="R304" s="136" t="s">
        <v>67</v>
      </c>
      <c r="S304" s="71">
        <v>46282</v>
      </c>
      <c r="T304" s="240" t="s">
        <v>68</v>
      </c>
      <c r="U304" s="240" t="s">
        <v>967</v>
      </c>
      <c r="V304" s="37" t="s">
        <v>953</v>
      </c>
      <c r="W304" s="34"/>
    </row>
    <row r="305" ht="14.5" spans="1:23">
      <c r="A305" s="117">
        <v>305</v>
      </c>
      <c r="B305" s="117" t="s">
        <v>64</v>
      </c>
      <c r="C305" s="117" t="s">
        <v>139</v>
      </c>
      <c r="D305" s="37"/>
      <c r="E305" s="240">
        <v>6000064883</v>
      </c>
      <c r="F305" s="37">
        <v>3</v>
      </c>
      <c r="G305" s="37">
        <v>3</v>
      </c>
      <c r="H305" s="37">
        <v>0</v>
      </c>
      <c r="I305" s="71">
        <v>46281</v>
      </c>
      <c r="J305" s="117" t="s">
        <v>960</v>
      </c>
      <c r="K305" s="37" t="s">
        <v>1235</v>
      </c>
      <c r="L305" s="34" t="s">
        <v>66</v>
      </c>
      <c r="M305" s="592" t="s">
        <v>66</v>
      </c>
      <c r="N305" s="34"/>
      <c r="O305" s="136" t="s">
        <v>67</v>
      </c>
      <c r="P305" s="37"/>
      <c r="Q305" s="34"/>
      <c r="R305" s="136" t="s">
        <v>67</v>
      </c>
      <c r="S305" s="34"/>
      <c r="T305" s="240" t="s">
        <v>68</v>
      </c>
      <c r="U305" s="240" t="s">
        <v>66</v>
      </c>
      <c r="V305" s="240" t="s">
        <v>66</v>
      </c>
      <c r="W305" s="34"/>
    </row>
    <row r="306" ht="14.5" spans="1:23">
      <c r="A306" s="117">
        <v>306</v>
      </c>
      <c r="B306" s="117" t="s">
        <v>64</v>
      </c>
      <c r="C306" s="117" t="s">
        <v>139</v>
      </c>
      <c r="D306" s="37"/>
      <c r="E306" s="240">
        <v>6000064883</v>
      </c>
      <c r="F306" s="37">
        <v>1</v>
      </c>
      <c r="G306" s="37">
        <v>0</v>
      </c>
      <c r="H306" s="37">
        <v>1</v>
      </c>
      <c r="I306" s="71">
        <v>46281</v>
      </c>
      <c r="J306" s="117" t="s">
        <v>960</v>
      </c>
      <c r="K306" s="37">
        <v>516338050926038</v>
      </c>
      <c r="L306" s="376" t="s">
        <v>1009</v>
      </c>
      <c r="M306" s="34" t="s">
        <v>1018</v>
      </c>
      <c r="N306" s="254" t="s">
        <v>1019</v>
      </c>
      <c r="O306" s="136" t="s">
        <v>67</v>
      </c>
      <c r="P306" s="375">
        <f>I306+1</f>
        <v>46282</v>
      </c>
      <c r="Q306" s="74" t="s">
        <v>1020</v>
      </c>
      <c r="R306" s="136" t="s">
        <v>67</v>
      </c>
      <c r="S306" s="71">
        <v>46282</v>
      </c>
      <c r="T306" s="240" t="s">
        <v>68</v>
      </c>
      <c r="U306" s="240" t="s">
        <v>967</v>
      </c>
      <c r="V306" s="37" t="s">
        <v>953</v>
      </c>
      <c r="W306" s="34"/>
    </row>
    <row r="307" ht="14.5" spans="1:23">
      <c r="A307" s="117">
        <v>307</v>
      </c>
      <c r="B307" s="117" t="s">
        <v>64</v>
      </c>
      <c r="C307" s="117" t="s">
        <v>139</v>
      </c>
      <c r="D307" s="37"/>
      <c r="E307" s="240">
        <v>6000064883</v>
      </c>
      <c r="F307" s="37">
        <v>2</v>
      </c>
      <c r="G307" s="37">
        <v>2</v>
      </c>
      <c r="H307" s="37">
        <v>0</v>
      </c>
      <c r="I307" s="71">
        <v>46281</v>
      </c>
      <c r="J307" s="117" t="s">
        <v>960</v>
      </c>
      <c r="K307" s="37" t="s">
        <v>1236</v>
      </c>
      <c r="L307" s="34" t="s">
        <v>66</v>
      </c>
      <c r="M307" s="592" t="s">
        <v>66</v>
      </c>
      <c r="N307" s="34"/>
      <c r="O307" s="136" t="s">
        <v>67</v>
      </c>
      <c r="P307" s="37"/>
      <c r="Q307" s="34"/>
      <c r="R307" s="136" t="s">
        <v>67</v>
      </c>
      <c r="S307" s="34"/>
      <c r="T307" s="240" t="s">
        <v>68</v>
      </c>
      <c r="U307" s="240" t="s">
        <v>66</v>
      </c>
      <c r="V307" s="240" t="s">
        <v>66</v>
      </c>
      <c r="W307" s="34"/>
    </row>
    <row r="308" ht="14.5" spans="1:23">
      <c r="A308" s="117">
        <v>308</v>
      </c>
      <c r="B308" s="117" t="s">
        <v>64</v>
      </c>
      <c r="C308" s="117" t="s">
        <v>139</v>
      </c>
      <c r="D308" s="37"/>
      <c r="E308" s="37">
        <v>6000052971</v>
      </c>
      <c r="F308" s="37">
        <v>4</v>
      </c>
      <c r="G308" s="37">
        <v>4</v>
      </c>
      <c r="H308" s="37">
        <v>0</v>
      </c>
      <c r="I308" s="71">
        <v>46282</v>
      </c>
      <c r="J308" s="117" t="s">
        <v>961</v>
      </c>
      <c r="K308" s="34" t="s">
        <v>1237</v>
      </c>
      <c r="L308" s="34" t="s">
        <v>66</v>
      </c>
      <c r="M308" s="592" t="s">
        <v>66</v>
      </c>
      <c r="N308" s="34"/>
      <c r="O308" s="136" t="s">
        <v>67</v>
      </c>
      <c r="P308" s="37"/>
      <c r="Q308" s="34"/>
      <c r="R308" s="136" t="s">
        <v>67</v>
      </c>
      <c r="S308" s="34"/>
      <c r="T308" s="240" t="s">
        <v>68</v>
      </c>
      <c r="U308" s="240" t="s">
        <v>66</v>
      </c>
      <c r="V308" s="240" t="s">
        <v>66</v>
      </c>
      <c r="W308" s="34"/>
    </row>
    <row r="309" ht="25" spans="1:23">
      <c r="A309" s="117">
        <v>309</v>
      </c>
      <c r="B309" s="117" t="s">
        <v>64</v>
      </c>
      <c r="C309" s="117" t="s">
        <v>139</v>
      </c>
      <c r="D309" s="37"/>
      <c r="E309" s="37">
        <v>6000052971</v>
      </c>
      <c r="F309" s="37">
        <v>1</v>
      </c>
      <c r="G309" s="37">
        <v>0</v>
      </c>
      <c r="H309" s="37">
        <v>1</v>
      </c>
      <c r="I309" s="71">
        <v>46282</v>
      </c>
      <c r="J309" s="117" t="s">
        <v>961</v>
      </c>
      <c r="K309" s="37">
        <v>516301050926005</v>
      </c>
      <c r="L309" s="376" t="s">
        <v>1005</v>
      </c>
      <c r="M309" s="254" t="s">
        <v>1006</v>
      </c>
      <c r="N309" s="74" t="s">
        <v>1007</v>
      </c>
      <c r="O309" s="136" t="s">
        <v>67</v>
      </c>
      <c r="P309" s="375">
        <f>I309+1</f>
        <v>46283</v>
      </c>
      <c r="Q309" s="33" t="s">
        <v>1008</v>
      </c>
      <c r="R309" s="136" t="s">
        <v>67</v>
      </c>
      <c r="S309" s="71">
        <v>46283</v>
      </c>
      <c r="T309" s="240" t="s">
        <v>68</v>
      </c>
      <c r="U309" s="24" t="s">
        <v>78</v>
      </c>
      <c r="V309" s="240" t="s">
        <v>13</v>
      </c>
      <c r="W309" s="34"/>
    </row>
    <row r="310" ht="14.5" spans="1:23">
      <c r="A310" s="117">
        <v>310</v>
      </c>
      <c r="B310" s="117" t="s">
        <v>64</v>
      </c>
      <c r="C310" s="117" t="s">
        <v>139</v>
      </c>
      <c r="D310" s="37"/>
      <c r="E310" s="37">
        <v>6000052971</v>
      </c>
      <c r="F310" s="37">
        <v>3</v>
      </c>
      <c r="G310" s="37">
        <v>3</v>
      </c>
      <c r="H310" s="37">
        <v>0</v>
      </c>
      <c r="I310" s="71">
        <v>46282</v>
      </c>
      <c r="J310" s="117" t="s">
        <v>961</v>
      </c>
      <c r="K310" s="37" t="s">
        <v>1238</v>
      </c>
      <c r="L310" s="34" t="s">
        <v>66</v>
      </c>
      <c r="M310" s="592" t="s">
        <v>66</v>
      </c>
      <c r="N310" s="34"/>
      <c r="O310" s="136" t="s">
        <v>67</v>
      </c>
      <c r="P310" s="37"/>
      <c r="Q310" s="34"/>
      <c r="R310" s="136" t="s">
        <v>67</v>
      </c>
      <c r="S310" s="34"/>
      <c r="T310" s="240" t="s">
        <v>68</v>
      </c>
      <c r="U310" s="240" t="s">
        <v>66</v>
      </c>
      <c r="V310" s="240" t="s">
        <v>66</v>
      </c>
      <c r="W310" s="34"/>
    </row>
    <row r="311" ht="25" spans="1:23">
      <c r="A311" s="117">
        <v>311</v>
      </c>
      <c r="B311" s="117" t="s">
        <v>64</v>
      </c>
      <c r="C311" s="117" t="s">
        <v>139</v>
      </c>
      <c r="D311" s="37"/>
      <c r="E311" s="37">
        <v>6000052971</v>
      </c>
      <c r="F311" s="37">
        <v>1</v>
      </c>
      <c r="G311" s="37">
        <v>0</v>
      </c>
      <c r="H311" s="37">
        <v>1</v>
      </c>
      <c r="I311" s="71">
        <v>46282</v>
      </c>
      <c r="J311" s="117" t="s">
        <v>961</v>
      </c>
      <c r="K311" s="37">
        <v>516301050926009</v>
      </c>
      <c r="L311" s="584" t="s">
        <v>1033</v>
      </c>
      <c r="M311" s="254" t="s">
        <v>1034</v>
      </c>
      <c r="N311" s="45" t="s">
        <v>1035</v>
      </c>
      <c r="O311" s="136" t="s">
        <v>67</v>
      </c>
      <c r="P311" s="375">
        <f>I311+1</f>
        <v>46283</v>
      </c>
      <c r="Q311" s="33" t="s">
        <v>1008</v>
      </c>
      <c r="R311" s="136" t="s">
        <v>67</v>
      </c>
      <c r="S311" s="71">
        <v>46283</v>
      </c>
      <c r="T311" s="240" t="s">
        <v>68</v>
      </c>
      <c r="U311" s="24" t="s">
        <v>78</v>
      </c>
      <c r="V311" s="240" t="s">
        <v>13</v>
      </c>
      <c r="W311" s="34"/>
    </row>
    <row r="312" ht="14.5" spans="1:23">
      <c r="A312" s="117">
        <v>312</v>
      </c>
      <c r="B312" s="117" t="s">
        <v>64</v>
      </c>
      <c r="C312" s="117" t="s">
        <v>139</v>
      </c>
      <c r="D312" s="37"/>
      <c r="E312" s="37">
        <v>6000052971</v>
      </c>
      <c r="F312" s="37">
        <v>7</v>
      </c>
      <c r="G312" s="37">
        <v>7</v>
      </c>
      <c r="H312" s="37">
        <v>0</v>
      </c>
      <c r="I312" s="71">
        <v>46282</v>
      </c>
      <c r="J312" s="117" t="s">
        <v>961</v>
      </c>
      <c r="K312" s="37" t="s">
        <v>1239</v>
      </c>
      <c r="L312" s="34" t="s">
        <v>66</v>
      </c>
      <c r="M312" s="592" t="s">
        <v>66</v>
      </c>
      <c r="N312" s="192"/>
      <c r="O312" s="136" t="s">
        <v>67</v>
      </c>
      <c r="P312" s="37"/>
      <c r="Q312" s="34"/>
      <c r="R312" s="136" t="s">
        <v>67</v>
      </c>
      <c r="S312" s="34"/>
      <c r="T312" s="240" t="s">
        <v>68</v>
      </c>
      <c r="U312" s="240" t="s">
        <v>66</v>
      </c>
      <c r="V312" s="240" t="s">
        <v>66</v>
      </c>
      <c r="W312" s="34"/>
    </row>
    <row r="313" ht="25" spans="1:23">
      <c r="A313" s="117">
        <v>313</v>
      </c>
      <c r="B313" s="117" t="s">
        <v>64</v>
      </c>
      <c r="C313" s="117" t="s">
        <v>139</v>
      </c>
      <c r="D313" s="37"/>
      <c r="E313" s="37">
        <v>6000052971</v>
      </c>
      <c r="F313" s="37">
        <v>1</v>
      </c>
      <c r="G313" s="37">
        <v>0</v>
      </c>
      <c r="H313" s="37">
        <v>1</v>
      </c>
      <c r="I313" s="71">
        <v>46282</v>
      </c>
      <c r="J313" s="117" t="s">
        <v>961</v>
      </c>
      <c r="K313" s="37">
        <v>516301050926017</v>
      </c>
      <c r="L313" s="376" t="s">
        <v>1005</v>
      </c>
      <c r="M313" s="254" t="s">
        <v>1006</v>
      </c>
      <c r="N313" s="74" t="s">
        <v>1007</v>
      </c>
      <c r="O313" s="136" t="s">
        <v>67</v>
      </c>
      <c r="P313" s="375">
        <f>I313+1</f>
        <v>46283</v>
      </c>
      <c r="Q313" s="33" t="s">
        <v>1008</v>
      </c>
      <c r="R313" s="136" t="s">
        <v>67</v>
      </c>
      <c r="S313" s="71">
        <v>46283</v>
      </c>
      <c r="T313" s="240" t="s">
        <v>68</v>
      </c>
      <c r="U313" s="24" t="s">
        <v>78</v>
      </c>
      <c r="V313" s="240" t="s">
        <v>13</v>
      </c>
      <c r="W313" s="34"/>
    </row>
    <row r="314" ht="14.5" spans="1:23">
      <c r="A314" s="117">
        <v>314</v>
      </c>
      <c r="B314" s="117" t="s">
        <v>64</v>
      </c>
      <c r="C314" s="117" t="s">
        <v>139</v>
      </c>
      <c r="D314" s="37"/>
      <c r="E314" s="37">
        <v>6000052971</v>
      </c>
      <c r="F314" s="37">
        <v>3</v>
      </c>
      <c r="G314" s="37">
        <v>3</v>
      </c>
      <c r="H314" s="37">
        <v>0</v>
      </c>
      <c r="I314" s="71">
        <v>46282</v>
      </c>
      <c r="J314" s="117" t="s">
        <v>961</v>
      </c>
      <c r="K314" s="37" t="s">
        <v>1240</v>
      </c>
      <c r="L314" s="34" t="s">
        <v>66</v>
      </c>
      <c r="M314" s="592" t="s">
        <v>66</v>
      </c>
      <c r="N314" s="34"/>
      <c r="O314" s="136" t="s">
        <v>67</v>
      </c>
      <c r="P314" s="37"/>
      <c r="Q314" s="34"/>
      <c r="R314" s="136" t="s">
        <v>67</v>
      </c>
      <c r="S314" s="34"/>
      <c r="T314" s="240" t="s">
        <v>68</v>
      </c>
      <c r="U314" s="240" t="s">
        <v>66</v>
      </c>
      <c r="V314" s="240" t="s">
        <v>66</v>
      </c>
      <c r="W314" s="34"/>
    </row>
    <row r="315" ht="14.5" spans="1:23">
      <c r="A315" s="117">
        <v>315</v>
      </c>
      <c r="B315" s="117" t="s">
        <v>64</v>
      </c>
      <c r="C315" s="117" t="s">
        <v>139</v>
      </c>
      <c r="D315" s="37"/>
      <c r="E315" s="240">
        <v>6000050678</v>
      </c>
      <c r="F315" s="37">
        <v>2</v>
      </c>
      <c r="G315" s="37">
        <v>2</v>
      </c>
      <c r="H315" s="37">
        <v>0</v>
      </c>
      <c r="I315" s="71">
        <v>46282</v>
      </c>
      <c r="J315" s="117" t="s">
        <v>955</v>
      </c>
      <c r="K315" s="37" t="s">
        <v>1241</v>
      </c>
      <c r="L315" s="34" t="s">
        <v>66</v>
      </c>
      <c r="M315" s="592" t="s">
        <v>66</v>
      </c>
      <c r="N315" s="34"/>
      <c r="O315" s="136" t="s">
        <v>67</v>
      </c>
      <c r="P315" s="37"/>
      <c r="Q315" s="34"/>
      <c r="R315" s="136" t="s">
        <v>67</v>
      </c>
      <c r="S315" s="34"/>
      <c r="T315" s="240" t="s">
        <v>68</v>
      </c>
      <c r="U315" s="240" t="s">
        <v>66</v>
      </c>
      <c r="V315" s="240" t="s">
        <v>66</v>
      </c>
      <c r="W315" s="34"/>
    </row>
    <row r="316" ht="14.5" spans="1:23">
      <c r="A316" s="117">
        <v>316</v>
      </c>
      <c r="B316" s="117" t="s">
        <v>64</v>
      </c>
      <c r="C316" s="117" t="s">
        <v>139</v>
      </c>
      <c r="D316" s="37"/>
      <c r="E316" s="240">
        <v>6000050678</v>
      </c>
      <c r="F316" s="37">
        <v>1</v>
      </c>
      <c r="G316" s="37">
        <v>0</v>
      </c>
      <c r="H316" s="37">
        <v>1</v>
      </c>
      <c r="I316" s="71">
        <v>46282</v>
      </c>
      <c r="J316" s="117" t="s">
        <v>955</v>
      </c>
      <c r="K316" s="37">
        <v>516314050926117</v>
      </c>
      <c r="L316" s="586" t="s">
        <v>1073</v>
      </c>
      <c r="M316" s="45" t="s">
        <v>1074</v>
      </c>
      <c r="N316" s="45" t="s">
        <v>1075</v>
      </c>
      <c r="O316" s="136" t="s">
        <v>67</v>
      </c>
      <c r="P316" s="375">
        <f>I316+1</f>
        <v>46283</v>
      </c>
      <c r="Q316" s="45" t="s">
        <v>1107</v>
      </c>
      <c r="R316" s="28" t="s">
        <v>67</v>
      </c>
      <c r="S316" s="78">
        <v>46283</v>
      </c>
      <c r="T316" s="216" t="s">
        <v>68</v>
      </c>
      <c r="U316" s="28" t="s">
        <v>512</v>
      </c>
      <c r="V316" s="240" t="s">
        <v>13</v>
      </c>
      <c r="W316" s="40"/>
    </row>
    <row r="317" ht="14.5" spans="1:23">
      <c r="A317" s="117">
        <v>317</v>
      </c>
      <c r="B317" s="117" t="s">
        <v>64</v>
      </c>
      <c r="C317" s="117" t="s">
        <v>139</v>
      </c>
      <c r="D317" s="37"/>
      <c r="E317" s="240">
        <v>6000050678</v>
      </c>
      <c r="F317" s="37">
        <v>9</v>
      </c>
      <c r="G317" s="37">
        <v>9</v>
      </c>
      <c r="H317" s="37">
        <v>0</v>
      </c>
      <c r="I317" s="71">
        <v>46282</v>
      </c>
      <c r="J317" s="117" t="s">
        <v>955</v>
      </c>
      <c r="K317" s="37" t="s">
        <v>1242</v>
      </c>
      <c r="L317" s="585" t="s">
        <v>66</v>
      </c>
      <c r="M317" s="592" t="s">
        <v>66</v>
      </c>
      <c r="N317" s="585"/>
      <c r="O317" s="136" t="s">
        <v>67</v>
      </c>
      <c r="P317" s="589"/>
      <c r="Q317" s="585"/>
      <c r="R317" s="136" t="s">
        <v>67</v>
      </c>
      <c r="S317" s="589"/>
      <c r="T317" s="240" t="s">
        <v>68</v>
      </c>
      <c r="U317" s="240" t="s">
        <v>66</v>
      </c>
      <c r="V317" s="240" t="s">
        <v>66</v>
      </c>
      <c r="W317" s="394"/>
    </row>
    <row r="318" ht="14.5" spans="1:23">
      <c r="A318" s="117">
        <v>318</v>
      </c>
      <c r="B318" s="117" t="s">
        <v>64</v>
      </c>
      <c r="C318" s="117" t="s">
        <v>139</v>
      </c>
      <c r="D318" s="37" t="s">
        <v>985</v>
      </c>
      <c r="E318" s="240">
        <v>6000064467</v>
      </c>
      <c r="F318" s="37">
        <v>9</v>
      </c>
      <c r="G318" s="37">
        <v>9</v>
      </c>
      <c r="H318" s="37">
        <v>0</v>
      </c>
      <c r="I318" s="71">
        <v>46282</v>
      </c>
      <c r="J318" s="37" t="s">
        <v>959</v>
      </c>
      <c r="K318" s="37" t="s">
        <v>1243</v>
      </c>
      <c r="L318" s="45" t="s">
        <v>66</v>
      </c>
      <c r="M318" s="592" t="s">
        <v>66</v>
      </c>
      <c r="N318" s="45"/>
      <c r="O318" s="28"/>
      <c r="P318" s="216"/>
      <c r="Q318" s="45"/>
      <c r="R318" s="28"/>
      <c r="S318" s="216"/>
      <c r="T318" s="216"/>
      <c r="U318" s="240" t="s">
        <v>66</v>
      </c>
      <c r="V318" s="240" t="s">
        <v>66</v>
      </c>
      <c r="W318" s="55"/>
    </row>
    <row r="319" ht="14.5" spans="1:23">
      <c r="A319" s="117">
        <v>319</v>
      </c>
      <c r="B319" s="117" t="s">
        <v>64</v>
      </c>
      <c r="C319" s="117" t="s">
        <v>139</v>
      </c>
      <c r="D319" s="37" t="s">
        <v>985</v>
      </c>
      <c r="E319" s="240">
        <v>6000064467</v>
      </c>
      <c r="F319" s="37">
        <v>1</v>
      </c>
      <c r="G319" s="37">
        <v>0</v>
      </c>
      <c r="H319" s="37">
        <v>1</v>
      </c>
      <c r="I319" s="71">
        <v>46282</v>
      </c>
      <c r="J319" s="37" t="s">
        <v>959</v>
      </c>
      <c r="K319" s="37">
        <v>516339200926026</v>
      </c>
      <c r="L319" s="595" t="s">
        <v>1244</v>
      </c>
      <c r="M319" s="585" t="s">
        <v>1074</v>
      </c>
      <c r="N319" s="585" t="s">
        <v>1245</v>
      </c>
      <c r="O319" s="136" t="s">
        <v>67</v>
      </c>
      <c r="P319" s="375">
        <f t="shared" ref="P319:P320" si="14">I319+1</f>
        <v>46283</v>
      </c>
      <c r="Q319" s="585" t="s">
        <v>1107</v>
      </c>
      <c r="R319" s="561" t="s">
        <v>67</v>
      </c>
      <c r="S319" s="426">
        <v>46283</v>
      </c>
      <c r="T319" s="589" t="s">
        <v>68</v>
      </c>
      <c r="U319" s="561" t="s">
        <v>512</v>
      </c>
      <c r="V319" s="240" t="s">
        <v>13</v>
      </c>
      <c r="W319" s="387"/>
    </row>
    <row r="320" ht="25" spans="1:23">
      <c r="A320" s="117">
        <v>320</v>
      </c>
      <c r="B320" s="117" t="s">
        <v>64</v>
      </c>
      <c r="C320" s="117" t="s">
        <v>139</v>
      </c>
      <c r="D320" s="37" t="s">
        <v>985</v>
      </c>
      <c r="E320" s="240">
        <v>6000064467</v>
      </c>
      <c r="F320" s="37">
        <v>1</v>
      </c>
      <c r="G320" s="37">
        <v>0</v>
      </c>
      <c r="H320" s="37">
        <v>1</v>
      </c>
      <c r="I320" s="71">
        <v>46282</v>
      </c>
      <c r="J320" s="37" t="s">
        <v>959</v>
      </c>
      <c r="K320" s="37">
        <v>516339200926027</v>
      </c>
      <c r="L320" s="586" t="s">
        <v>1169</v>
      </c>
      <c r="M320" s="254" t="s">
        <v>1014</v>
      </c>
      <c r="N320" s="45" t="s">
        <v>1246</v>
      </c>
      <c r="O320" s="28" t="s">
        <v>67</v>
      </c>
      <c r="P320" s="375">
        <f t="shared" si="14"/>
        <v>46283</v>
      </c>
      <c r="Q320" s="33" t="s">
        <v>346</v>
      </c>
      <c r="R320" s="136" t="s">
        <v>67</v>
      </c>
      <c r="S320" s="78">
        <v>46283</v>
      </c>
      <c r="T320" s="240" t="s">
        <v>68</v>
      </c>
      <c r="U320" s="28" t="s">
        <v>78</v>
      </c>
      <c r="V320" s="240" t="s">
        <v>13</v>
      </c>
      <c r="W320" s="40"/>
    </row>
    <row r="321" ht="14.5" spans="1:23">
      <c r="A321" s="117">
        <v>321</v>
      </c>
      <c r="B321" s="117" t="s">
        <v>64</v>
      </c>
      <c r="C321" s="117" t="s">
        <v>139</v>
      </c>
      <c r="D321" s="37" t="s">
        <v>985</v>
      </c>
      <c r="E321" s="240">
        <v>6000064467</v>
      </c>
      <c r="F321" s="37">
        <v>5</v>
      </c>
      <c r="G321" s="37">
        <v>5</v>
      </c>
      <c r="H321" s="37">
        <v>0</v>
      </c>
      <c r="I321" s="71">
        <v>46282</v>
      </c>
      <c r="J321" s="37" t="s">
        <v>959</v>
      </c>
      <c r="K321" s="37" t="s">
        <v>1247</v>
      </c>
      <c r="L321" s="585" t="s">
        <v>66</v>
      </c>
      <c r="M321" s="57"/>
      <c r="N321" s="585"/>
      <c r="O321" s="561"/>
      <c r="P321" s="589"/>
      <c r="Q321" s="585"/>
      <c r="R321" s="561"/>
      <c r="S321" s="589"/>
      <c r="T321" s="589"/>
      <c r="U321" s="240" t="s">
        <v>66</v>
      </c>
      <c r="V321" s="240" t="s">
        <v>66</v>
      </c>
      <c r="W321" s="589"/>
    </row>
    <row r="322" ht="14.5" spans="1:23">
      <c r="A322" s="117">
        <v>322</v>
      </c>
      <c r="B322" s="117" t="s">
        <v>64</v>
      </c>
      <c r="C322" s="117" t="s">
        <v>139</v>
      </c>
      <c r="D322" s="37"/>
      <c r="E322" s="240">
        <v>6000052971</v>
      </c>
      <c r="F322" s="37">
        <v>5</v>
      </c>
      <c r="G322" s="37">
        <v>5</v>
      </c>
      <c r="H322" s="37">
        <v>0</v>
      </c>
      <c r="I322" s="71">
        <v>46293</v>
      </c>
      <c r="J322" s="37" t="s">
        <v>961</v>
      </c>
      <c r="K322" s="37" t="s">
        <v>1248</v>
      </c>
      <c r="L322" s="45" t="s">
        <v>66</v>
      </c>
      <c r="M322" s="254"/>
      <c r="N322" s="45"/>
      <c r="O322" s="28"/>
      <c r="P322" s="216"/>
      <c r="Q322" s="45"/>
      <c r="R322" s="28"/>
      <c r="S322" s="216"/>
      <c r="T322" s="216"/>
      <c r="U322" s="240" t="s">
        <v>66</v>
      </c>
      <c r="V322" s="240" t="s">
        <v>66</v>
      </c>
      <c r="W322" s="216"/>
    </row>
    <row r="323" ht="25" spans="1:23">
      <c r="A323" s="117">
        <v>323</v>
      </c>
      <c r="B323" s="117" t="s">
        <v>64</v>
      </c>
      <c r="C323" s="117" t="s">
        <v>139</v>
      </c>
      <c r="D323" s="37"/>
      <c r="E323" s="240">
        <v>6000052971</v>
      </c>
      <c r="F323" s="37">
        <v>1</v>
      </c>
      <c r="G323" s="37">
        <v>0</v>
      </c>
      <c r="H323" s="37">
        <v>1</v>
      </c>
      <c r="I323" s="71">
        <v>46293</v>
      </c>
      <c r="J323" s="37" t="s">
        <v>961</v>
      </c>
      <c r="K323" s="37">
        <v>516301050926026</v>
      </c>
      <c r="L323" s="584" t="s">
        <v>1033</v>
      </c>
      <c r="M323" s="254" t="s">
        <v>1034</v>
      </c>
      <c r="N323" s="45" t="s">
        <v>1035</v>
      </c>
      <c r="O323" s="136" t="s">
        <v>67</v>
      </c>
      <c r="P323" s="375">
        <f>I323+1</f>
        <v>46294</v>
      </c>
      <c r="Q323" s="33" t="s">
        <v>1008</v>
      </c>
      <c r="R323" s="136" t="s">
        <v>67</v>
      </c>
      <c r="S323" s="71">
        <v>46294</v>
      </c>
      <c r="T323" s="240" t="s">
        <v>68</v>
      </c>
      <c r="U323" s="24" t="s">
        <v>78</v>
      </c>
      <c r="V323" s="240" t="s">
        <v>13</v>
      </c>
      <c r="W323" s="34"/>
    </row>
    <row r="324" ht="12.5" spans="1:23">
      <c r="A324" s="117">
        <v>324</v>
      </c>
      <c r="B324" s="117" t="s">
        <v>64</v>
      </c>
      <c r="C324" s="117" t="s">
        <v>139</v>
      </c>
      <c r="D324" s="37"/>
      <c r="E324" s="240">
        <v>6000052971</v>
      </c>
      <c r="F324" s="37">
        <v>14</v>
      </c>
      <c r="G324" s="37">
        <v>14</v>
      </c>
      <c r="H324" s="37">
        <v>0</v>
      </c>
      <c r="I324" s="71">
        <v>46293</v>
      </c>
      <c r="J324" s="37" t="s">
        <v>961</v>
      </c>
      <c r="K324" s="37" t="s">
        <v>1249</v>
      </c>
      <c r="L324" s="176" t="s">
        <v>66</v>
      </c>
      <c r="M324" s="34"/>
      <c r="N324" s="34"/>
      <c r="O324" s="34"/>
      <c r="P324" s="37"/>
      <c r="Q324" s="34"/>
      <c r="R324" s="34"/>
      <c r="S324" s="34"/>
      <c r="T324" s="34"/>
      <c r="U324" s="240" t="s">
        <v>66</v>
      </c>
      <c r="V324" s="240" t="s">
        <v>66</v>
      </c>
      <c r="W324" s="34"/>
    </row>
    <row r="325" ht="12.5" spans="1:23">
      <c r="A325" s="117">
        <v>330</v>
      </c>
      <c r="B325" s="117" t="s">
        <v>64</v>
      </c>
      <c r="C325" s="117" t="s">
        <v>139</v>
      </c>
      <c r="D325" s="37"/>
      <c r="E325" s="240">
        <v>6000054462</v>
      </c>
      <c r="F325" s="37">
        <v>4</v>
      </c>
      <c r="G325" s="37">
        <v>4</v>
      </c>
      <c r="H325" s="37">
        <v>0</v>
      </c>
      <c r="I325" s="71">
        <v>46293</v>
      </c>
      <c r="J325" s="37" t="s">
        <v>962</v>
      </c>
      <c r="K325" s="37" t="s">
        <v>1250</v>
      </c>
      <c r="L325" s="176" t="s">
        <v>66</v>
      </c>
      <c r="M325" s="34"/>
      <c r="N325" s="34"/>
      <c r="O325" s="34"/>
      <c r="P325" s="37"/>
      <c r="Q325" s="34"/>
      <c r="R325" s="34"/>
      <c r="S325" s="34"/>
      <c r="T325" s="34"/>
      <c r="U325" s="240" t="s">
        <v>66</v>
      </c>
      <c r="V325" s="240" t="s">
        <v>66</v>
      </c>
      <c r="W325" s="34"/>
    </row>
    <row r="326" ht="14.5" spans="1:23">
      <c r="A326" s="117">
        <v>331</v>
      </c>
      <c r="B326" s="117" t="s">
        <v>64</v>
      </c>
      <c r="C326" s="117" t="s">
        <v>139</v>
      </c>
      <c r="D326" s="37" t="s">
        <v>772</v>
      </c>
      <c r="E326" s="240">
        <v>6000054462</v>
      </c>
      <c r="F326" s="37">
        <v>1</v>
      </c>
      <c r="G326" s="37">
        <v>0</v>
      </c>
      <c r="H326" s="37">
        <v>1</v>
      </c>
      <c r="I326" s="71">
        <v>46293</v>
      </c>
      <c r="J326" s="37" t="s">
        <v>962</v>
      </c>
      <c r="K326" s="37">
        <v>516315050926005</v>
      </c>
      <c r="L326" s="376" t="s">
        <v>1009</v>
      </c>
      <c r="M326" s="34" t="s">
        <v>1018</v>
      </c>
      <c r="N326" s="254" t="s">
        <v>1019</v>
      </c>
      <c r="O326" s="136" t="s">
        <v>67</v>
      </c>
      <c r="P326" s="375">
        <f>I326+1</f>
        <v>46294</v>
      </c>
      <c r="Q326" s="74" t="s">
        <v>1020</v>
      </c>
      <c r="R326" s="136" t="s">
        <v>67</v>
      </c>
      <c r="S326" s="71">
        <f>I326+1</f>
        <v>46294</v>
      </c>
      <c r="T326" s="240" t="s">
        <v>68</v>
      </c>
      <c r="U326" s="240" t="s">
        <v>967</v>
      </c>
      <c r="V326" s="37" t="s">
        <v>953</v>
      </c>
      <c r="W326" s="34"/>
    </row>
    <row r="327" ht="12.5" spans="1:23">
      <c r="A327" s="117">
        <v>332</v>
      </c>
      <c r="B327" s="117" t="s">
        <v>64</v>
      </c>
      <c r="C327" s="117" t="s">
        <v>139</v>
      </c>
      <c r="D327" s="37" t="s">
        <v>772</v>
      </c>
      <c r="E327" s="240">
        <v>6000054462</v>
      </c>
      <c r="F327" s="37">
        <v>2</v>
      </c>
      <c r="G327" s="37">
        <v>2</v>
      </c>
      <c r="H327" s="37">
        <v>0</v>
      </c>
      <c r="I327" s="71">
        <v>46293</v>
      </c>
      <c r="J327" s="37" t="s">
        <v>962</v>
      </c>
      <c r="K327" s="37" t="s">
        <v>1251</v>
      </c>
      <c r="L327" s="176"/>
      <c r="M327" s="34"/>
      <c r="N327" s="34"/>
      <c r="O327" s="34"/>
      <c r="P327" s="37"/>
      <c r="Q327" s="34"/>
      <c r="R327" s="34"/>
      <c r="S327" s="34"/>
      <c r="T327" s="34"/>
      <c r="U327" s="240" t="s">
        <v>66</v>
      </c>
      <c r="V327" s="240" t="s">
        <v>66</v>
      </c>
      <c r="W327" s="34"/>
    </row>
    <row r="328" ht="25" spans="1:23">
      <c r="A328" s="117">
        <v>333</v>
      </c>
      <c r="B328" s="117" t="s">
        <v>64</v>
      </c>
      <c r="C328" s="117" t="s">
        <v>139</v>
      </c>
      <c r="D328" s="37" t="s">
        <v>772</v>
      </c>
      <c r="E328" s="240">
        <v>6000054462</v>
      </c>
      <c r="F328" s="37">
        <v>1</v>
      </c>
      <c r="G328" s="37">
        <v>0</v>
      </c>
      <c r="H328" s="37">
        <v>1</v>
      </c>
      <c r="I328" s="71">
        <v>46293</v>
      </c>
      <c r="J328" s="37" t="s">
        <v>962</v>
      </c>
      <c r="K328" s="37">
        <v>516315050926008</v>
      </c>
      <c r="L328" s="584" t="s">
        <v>1033</v>
      </c>
      <c r="M328" s="254" t="s">
        <v>1034</v>
      </c>
      <c r="N328" s="45" t="s">
        <v>1035</v>
      </c>
      <c r="O328" s="136" t="s">
        <v>67</v>
      </c>
      <c r="P328" s="375">
        <f>I328+1</f>
        <v>46294</v>
      </c>
      <c r="Q328" s="33" t="s">
        <v>1008</v>
      </c>
      <c r="R328" s="136" t="s">
        <v>67</v>
      </c>
      <c r="S328" s="71">
        <v>46294</v>
      </c>
      <c r="T328" s="240" t="s">
        <v>68</v>
      </c>
      <c r="U328" s="24" t="s">
        <v>78</v>
      </c>
      <c r="V328" s="240" t="s">
        <v>13</v>
      </c>
      <c r="W328" s="34"/>
    </row>
    <row r="329" ht="12.5" spans="1:23">
      <c r="A329" s="117">
        <v>334</v>
      </c>
      <c r="B329" s="117" t="s">
        <v>64</v>
      </c>
      <c r="C329" s="117" t="s">
        <v>139</v>
      </c>
      <c r="D329" s="37" t="s">
        <v>772</v>
      </c>
      <c r="E329" s="240">
        <v>6000054462</v>
      </c>
      <c r="F329" s="37">
        <v>4</v>
      </c>
      <c r="G329" s="37">
        <v>4</v>
      </c>
      <c r="H329" s="37">
        <v>0</v>
      </c>
      <c r="I329" s="71">
        <v>46293</v>
      </c>
      <c r="J329" s="37" t="s">
        <v>962</v>
      </c>
      <c r="K329" s="37" t="s">
        <v>1252</v>
      </c>
      <c r="L329" s="176" t="s">
        <v>66</v>
      </c>
      <c r="M329" s="34"/>
      <c r="N329" s="34"/>
      <c r="O329" s="34"/>
      <c r="P329" s="37"/>
      <c r="Q329" s="34"/>
      <c r="R329" s="34"/>
      <c r="S329" s="34"/>
      <c r="T329" s="34"/>
      <c r="U329" s="240" t="s">
        <v>66</v>
      </c>
      <c r="V329" s="240" t="s">
        <v>66</v>
      </c>
      <c r="W329" s="34"/>
    </row>
    <row r="330" ht="14.5" spans="1:23">
      <c r="A330" s="117">
        <v>335</v>
      </c>
      <c r="B330" s="117" t="s">
        <v>64</v>
      </c>
      <c r="C330" s="117" t="s">
        <v>139</v>
      </c>
      <c r="D330" s="37" t="s">
        <v>772</v>
      </c>
      <c r="E330" s="240">
        <v>6000054462</v>
      </c>
      <c r="F330" s="37">
        <v>1</v>
      </c>
      <c r="G330" s="37">
        <v>0</v>
      </c>
      <c r="H330" s="37">
        <v>1</v>
      </c>
      <c r="I330" s="71">
        <v>46293</v>
      </c>
      <c r="J330" s="37" t="s">
        <v>962</v>
      </c>
      <c r="K330" s="37">
        <v>516315050926013</v>
      </c>
      <c r="L330" s="376" t="s">
        <v>1009</v>
      </c>
      <c r="M330" s="34" t="s">
        <v>1018</v>
      </c>
      <c r="N330" s="254" t="s">
        <v>1019</v>
      </c>
      <c r="O330" s="136" t="s">
        <v>67</v>
      </c>
      <c r="P330" s="375">
        <f>I330+1</f>
        <v>46294</v>
      </c>
      <c r="Q330" s="74" t="s">
        <v>1020</v>
      </c>
      <c r="R330" s="136" t="s">
        <v>67</v>
      </c>
      <c r="S330" s="71">
        <f>I330+1</f>
        <v>46294</v>
      </c>
      <c r="T330" s="240" t="s">
        <v>68</v>
      </c>
      <c r="U330" s="240" t="s">
        <v>967</v>
      </c>
      <c r="V330" s="37" t="s">
        <v>953</v>
      </c>
      <c r="W330" s="34"/>
    </row>
    <row r="331" ht="12.5" spans="1:23">
      <c r="A331" s="117">
        <v>336</v>
      </c>
      <c r="B331" s="117" t="s">
        <v>64</v>
      </c>
      <c r="C331" s="117" t="s">
        <v>139</v>
      </c>
      <c r="D331" s="37" t="s">
        <v>772</v>
      </c>
      <c r="E331" s="240">
        <v>6000054462</v>
      </c>
      <c r="F331" s="37">
        <v>3</v>
      </c>
      <c r="G331" s="37">
        <v>3</v>
      </c>
      <c r="H331" s="37">
        <v>0</v>
      </c>
      <c r="I331" s="71">
        <v>46293</v>
      </c>
      <c r="J331" s="37" t="s">
        <v>962</v>
      </c>
      <c r="K331" s="37" t="s">
        <v>1253</v>
      </c>
      <c r="L331" s="176" t="s">
        <v>66</v>
      </c>
      <c r="M331" s="34"/>
      <c r="N331" s="34"/>
      <c r="O331" s="34"/>
      <c r="P331" s="37"/>
      <c r="Q331" s="34"/>
      <c r="R331" s="34"/>
      <c r="S331" s="34"/>
      <c r="T331" s="34"/>
      <c r="U331" s="240" t="s">
        <v>66</v>
      </c>
      <c r="V331" s="240" t="s">
        <v>66</v>
      </c>
      <c r="W331" s="34"/>
    </row>
    <row r="332" ht="12.5" spans="1:23">
      <c r="A332" s="117">
        <v>330</v>
      </c>
      <c r="B332" s="117" t="s">
        <v>64</v>
      </c>
      <c r="C332" s="117" t="s">
        <v>139</v>
      </c>
      <c r="D332" s="37" t="s">
        <v>772</v>
      </c>
      <c r="E332" s="240">
        <v>6000050678</v>
      </c>
      <c r="F332" s="37">
        <v>2</v>
      </c>
      <c r="G332" s="37">
        <v>2</v>
      </c>
      <c r="H332" s="37">
        <v>0</v>
      </c>
      <c r="I332" s="71">
        <v>46293</v>
      </c>
      <c r="J332" s="37" t="s">
        <v>955</v>
      </c>
      <c r="K332" s="117">
        <v>516314050926125</v>
      </c>
      <c r="L332" s="176" t="s">
        <v>66</v>
      </c>
      <c r="M332" s="34"/>
      <c r="N332" s="34"/>
      <c r="O332" s="34"/>
      <c r="P332" s="37"/>
      <c r="Q332" s="34"/>
      <c r="R332" s="34"/>
      <c r="S332" s="34"/>
      <c r="T332" s="34"/>
      <c r="U332" s="240" t="s">
        <v>66</v>
      </c>
      <c r="V332" s="240" t="s">
        <v>66</v>
      </c>
      <c r="W332" s="34"/>
    </row>
    <row r="333" ht="25" spans="1:23">
      <c r="A333" s="117">
        <v>331</v>
      </c>
      <c r="B333" s="117" t="s">
        <v>64</v>
      </c>
      <c r="C333" s="117" t="s">
        <v>139</v>
      </c>
      <c r="D333" s="37" t="s">
        <v>772</v>
      </c>
      <c r="E333" s="240">
        <v>6000050678</v>
      </c>
      <c r="F333" s="37">
        <v>1</v>
      </c>
      <c r="G333" s="37">
        <v>0</v>
      </c>
      <c r="H333" s="37">
        <v>1</v>
      </c>
      <c r="I333" s="71">
        <v>46293</v>
      </c>
      <c r="J333" s="37" t="s">
        <v>955</v>
      </c>
      <c r="K333" s="117">
        <v>516314050926126</v>
      </c>
      <c r="L333" s="376" t="s">
        <v>1005</v>
      </c>
      <c r="M333" s="254" t="s">
        <v>1006</v>
      </c>
      <c r="N333" s="45" t="s">
        <v>1035</v>
      </c>
      <c r="O333" s="136" t="s">
        <v>67</v>
      </c>
      <c r="P333" s="375">
        <f>I333+1</f>
        <v>46294</v>
      </c>
      <c r="Q333" s="33" t="s">
        <v>1008</v>
      </c>
      <c r="R333" s="34"/>
      <c r="S333" s="34"/>
      <c r="T333" s="34"/>
      <c r="U333" s="24" t="s">
        <v>78</v>
      </c>
      <c r="V333" s="240" t="s">
        <v>13</v>
      </c>
      <c r="W333" s="34"/>
    </row>
    <row r="334" ht="12.5" spans="1:23">
      <c r="A334" s="117">
        <v>332</v>
      </c>
      <c r="B334" s="117" t="s">
        <v>64</v>
      </c>
      <c r="C334" s="117" t="s">
        <v>139</v>
      </c>
      <c r="D334" s="37" t="s">
        <v>772</v>
      </c>
      <c r="E334" s="240">
        <v>6000050678</v>
      </c>
      <c r="F334" s="37">
        <v>3</v>
      </c>
      <c r="G334" s="37">
        <v>3</v>
      </c>
      <c r="H334" s="37">
        <v>0</v>
      </c>
      <c r="I334" s="71">
        <v>46293</v>
      </c>
      <c r="J334" s="37" t="s">
        <v>955</v>
      </c>
      <c r="K334" s="117" t="s">
        <v>1254</v>
      </c>
      <c r="L334" s="176" t="s">
        <v>66</v>
      </c>
      <c r="M334" s="34"/>
      <c r="N334" s="34"/>
      <c r="O334" s="34"/>
      <c r="P334" s="37"/>
      <c r="Q334" s="34"/>
      <c r="R334" s="34"/>
      <c r="S334" s="34"/>
      <c r="T334" s="34"/>
      <c r="U334" s="240" t="s">
        <v>66</v>
      </c>
      <c r="V334" s="240" t="s">
        <v>66</v>
      </c>
      <c r="W334" s="34"/>
    </row>
    <row r="335" ht="14.5" spans="1:23">
      <c r="A335" s="117">
        <v>333</v>
      </c>
      <c r="B335" s="117" t="s">
        <v>64</v>
      </c>
      <c r="C335" s="117" t="s">
        <v>139</v>
      </c>
      <c r="D335" s="37" t="s">
        <v>772</v>
      </c>
      <c r="E335" s="240">
        <v>6000050678</v>
      </c>
      <c r="F335" s="37">
        <v>1</v>
      </c>
      <c r="G335" s="37">
        <v>0</v>
      </c>
      <c r="H335" s="37">
        <v>1</v>
      </c>
      <c r="I335" s="71">
        <v>46293</v>
      </c>
      <c r="J335" s="37" t="s">
        <v>955</v>
      </c>
      <c r="K335" s="117">
        <v>516314050926130</v>
      </c>
      <c r="L335" s="376" t="s">
        <v>1195</v>
      </c>
      <c r="M335" s="34"/>
      <c r="N335" s="74" t="s">
        <v>1219</v>
      </c>
      <c r="O335" s="34"/>
      <c r="P335" s="37"/>
      <c r="Q335" s="34"/>
      <c r="R335" s="34"/>
      <c r="S335" s="34"/>
      <c r="T335" s="34"/>
      <c r="U335" s="24" t="s">
        <v>78</v>
      </c>
      <c r="V335" s="240" t="s">
        <v>13</v>
      </c>
      <c r="W335" s="34"/>
    </row>
    <row r="336" ht="12.5" spans="1:23">
      <c r="A336" s="117">
        <v>334</v>
      </c>
      <c r="B336" s="117" t="s">
        <v>64</v>
      </c>
      <c r="C336" s="117" t="s">
        <v>139</v>
      </c>
      <c r="D336" s="37" t="s">
        <v>772</v>
      </c>
      <c r="E336" s="240">
        <v>6000050678</v>
      </c>
      <c r="F336" s="37">
        <v>2</v>
      </c>
      <c r="G336" s="37">
        <v>2</v>
      </c>
      <c r="H336" s="37">
        <v>0</v>
      </c>
      <c r="I336" s="71">
        <v>46293</v>
      </c>
      <c r="J336" s="37" t="s">
        <v>955</v>
      </c>
      <c r="K336" s="117" t="s">
        <v>1255</v>
      </c>
      <c r="L336" s="176" t="s">
        <v>66</v>
      </c>
      <c r="M336" s="34"/>
      <c r="N336" s="34"/>
      <c r="O336" s="34"/>
      <c r="P336" s="37"/>
      <c r="Q336" s="34"/>
      <c r="R336" s="34"/>
      <c r="S336" s="34"/>
      <c r="T336" s="34"/>
      <c r="U336" s="240" t="s">
        <v>66</v>
      </c>
      <c r="V336" s="240" t="s">
        <v>66</v>
      </c>
      <c r="W336" s="34"/>
    </row>
    <row r="337" ht="12.5" spans="1:23">
      <c r="A337" s="117">
        <v>325</v>
      </c>
      <c r="B337" s="117" t="s">
        <v>64</v>
      </c>
      <c r="C337" s="117" t="s">
        <v>139</v>
      </c>
      <c r="D337" s="37" t="s">
        <v>772</v>
      </c>
      <c r="E337" s="240">
        <v>6000064467</v>
      </c>
      <c r="F337" s="37">
        <v>4</v>
      </c>
      <c r="G337" s="37">
        <v>4</v>
      </c>
      <c r="H337" s="37">
        <v>0</v>
      </c>
      <c r="I337" s="71">
        <v>46294</v>
      </c>
      <c r="J337" s="37" t="s">
        <v>959</v>
      </c>
      <c r="K337" s="37" t="s">
        <v>1256</v>
      </c>
      <c r="L337" s="176" t="s">
        <v>66</v>
      </c>
      <c r="M337" s="34"/>
      <c r="N337" s="34"/>
      <c r="O337" s="34"/>
      <c r="P337" s="37"/>
      <c r="Q337" s="34"/>
      <c r="R337" s="34"/>
      <c r="S337" s="34"/>
      <c r="T337" s="34"/>
      <c r="U337" s="240" t="s">
        <v>66</v>
      </c>
      <c r="V337" s="240" t="s">
        <v>66</v>
      </c>
      <c r="W337" s="34"/>
    </row>
    <row r="338" ht="25" spans="1:23">
      <c r="A338" s="117">
        <v>326</v>
      </c>
      <c r="B338" s="117" t="s">
        <v>64</v>
      </c>
      <c r="C338" s="117" t="s">
        <v>139</v>
      </c>
      <c r="D338" s="37" t="s">
        <v>772</v>
      </c>
      <c r="E338" s="240">
        <v>6000064467</v>
      </c>
      <c r="F338" s="37">
        <v>1</v>
      </c>
      <c r="G338" s="37">
        <v>0</v>
      </c>
      <c r="H338" s="37">
        <v>1</v>
      </c>
      <c r="I338" s="71">
        <v>46294</v>
      </c>
      <c r="J338" s="37" t="s">
        <v>959</v>
      </c>
      <c r="K338" s="37">
        <v>516339200926037</v>
      </c>
      <c r="L338" s="176" t="s">
        <v>1257</v>
      </c>
      <c r="M338" s="34"/>
      <c r="N338" s="34"/>
      <c r="O338" s="34"/>
      <c r="P338" s="37"/>
      <c r="Q338" s="34"/>
      <c r="R338" s="34"/>
      <c r="S338" s="34"/>
      <c r="T338" s="34"/>
      <c r="U338" s="24" t="s">
        <v>30</v>
      </c>
      <c r="V338" s="240" t="s">
        <v>13</v>
      </c>
      <c r="W338" s="34"/>
    </row>
    <row r="339" ht="12.5" spans="1:23">
      <c r="A339" s="117">
        <v>327</v>
      </c>
      <c r="B339" s="117" t="s">
        <v>64</v>
      </c>
      <c r="C339" s="117" t="s">
        <v>139</v>
      </c>
      <c r="D339" s="37" t="s">
        <v>772</v>
      </c>
      <c r="E339" s="240">
        <v>6000064467</v>
      </c>
      <c r="F339" s="37">
        <v>3</v>
      </c>
      <c r="G339" s="37">
        <v>3</v>
      </c>
      <c r="H339" s="37">
        <v>0</v>
      </c>
      <c r="I339" s="71">
        <v>46294</v>
      </c>
      <c r="J339" s="37" t="s">
        <v>959</v>
      </c>
      <c r="K339" s="37" t="s">
        <v>1258</v>
      </c>
      <c r="L339" s="176" t="s">
        <v>66</v>
      </c>
      <c r="M339" s="34"/>
      <c r="N339" s="34"/>
      <c r="O339" s="34"/>
      <c r="P339" s="37"/>
      <c r="Q339" s="34"/>
      <c r="R339" s="34"/>
      <c r="S339" s="34"/>
      <c r="T339" s="34"/>
      <c r="U339" s="240" t="s">
        <v>66</v>
      </c>
      <c r="V339" s="240" t="s">
        <v>66</v>
      </c>
      <c r="W339" s="34"/>
    </row>
    <row r="340" ht="14.5" spans="1:23">
      <c r="A340" s="117">
        <v>328</v>
      </c>
      <c r="B340" s="117" t="s">
        <v>64</v>
      </c>
      <c r="C340" s="117" t="s">
        <v>139</v>
      </c>
      <c r="D340" s="37" t="s">
        <v>772</v>
      </c>
      <c r="E340" s="240">
        <v>6000064467</v>
      </c>
      <c r="F340" s="37">
        <v>1</v>
      </c>
      <c r="G340" s="37">
        <v>0</v>
      </c>
      <c r="H340" s="37">
        <v>1</v>
      </c>
      <c r="I340" s="71">
        <v>46294</v>
      </c>
      <c r="J340" s="37" t="s">
        <v>959</v>
      </c>
      <c r="K340" s="37">
        <v>516339200926041</v>
      </c>
      <c r="L340" s="376" t="s">
        <v>1140</v>
      </c>
      <c r="M340" s="45" t="s">
        <v>1010</v>
      </c>
      <c r="N340" s="74" t="s">
        <v>1141</v>
      </c>
      <c r="O340" s="136" t="s">
        <v>67</v>
      </c>
      <c r="P340" s="375">
        <f>I340+1</f>
        <v>46295</v>
      </c>
      <c r="Q340" s="74" t="s">
        <v>1012</v>
      </c>
      <c r="R340" s="136" t="s">
        <v>67</v>
      </c>
      <c r="S340" s="375">
        <f>I340+1</f>
        <v>46295</v>
      </c>
      <c r="T340" s="240" t="s">
        <v>68</v>
      </c>
      <c r="U340" s="24" t="s">
        <v>968</v>
      </c>
      <c r="V340" s="24" t="s">
        <v>17</v>
      </c>
      <c r="W340" s="34"/>
    </row>
    <row r="341" ht="12.5" spans="1:23">
      <c r="A341" s="117">
        <v>329</v>
      </c>
      <c r="B341" s="117" t="s">
        <v>64</v>
      </c>
      <c r="C341" s="117" t="s">
        <v>139</v>
      </c>
      <c r="D341" s="37" t="s">
        <v>772</v>
      </c>
      <c r="E341" s="240">
        <v>6000064467</v>
      </c>
      <c r="F341" s="37">
        <v>1</v>
      </c>
      <c r="G341" s="37">
        <v>1</v>
      </c>
      <c r="H341" s="37">
        <v>0</v>
      </c>
      <c r="I341" s="71">
        <v>46294</v>
      </c>
      <c r="J341" s="37" t="s">
        <v>959</v>
      </c>
      <c r="K341" s="37">
        <v>516339200926042</v>
      </c>
      <c r="L341" s="176" t="s">
        <v>66</v>
      </c>
      <c r="M341" s="34"/>
      <c r="N341" s="34"/>
      <c r="O341" s="34"/>
      <c r="P341" s="37"/>
      <c r="Q341" s="34"/>
      <c r="R341" s="34"/>
      <c r="S341" s="34"/>
      <c r="T341" s="34"/>
      <c r="U341" s="240" t="s">
        <v>66</v>
      </c>
      <c r="V341" s="240" t="s">
        <v>66</v>
      </c>
      <c r="W341" s="34"/>
    </row>
    <row r="342" ht="12.5" spans="1:23">
      <c r="A342" s="117">
        <v>330</v>
      </c>
      <c r="B342" s="117" t="s">
        <v>64</v>
      </c>
      <c r="C342" s="117" t="s">
        <v>139</v>
      </c>
      <c r="D342" s="37" t="s">
        <v>772</v>
      </c>
      <c r="E342" s="240">
        <v>6000064467</v>
      </c>
      <c r="F342" s="37">
        <v>3</v>
      </c>
      <c r="G342" s="37">
        <v>3</v>
      </c>
      <c r="H342" s="37">
        <v>0</v>
      </c>
      <c r="I342" s="71">
        <v>46295</v>
      </c>
      <c r="J342" s="37" t="s">
        <v>959</v>
      </c>
      <c r="K342" s="37" t="s">
        <v>1259</v>
      </c>
      <c r="L342" s="176" t="s">
        <v>66</v>
      </c>
      <c r="M342" s="34"/>
      <c r="N342" s="34"/>
      <c r="O342" s="34"/>
      <c r="P342" s="37"/>
      <c r="Q342" s="34"/>
      <c r="R342" s="34"/>
      <c r="S342" s="34"/>
      <c r="T342" s="34"/>
      <c r="U342" s="240"/>
      <c r="V342" s="240" t="s">
        <v>66</v>
      </c>
      <c r="W342" s="34"/>
    </row>
    <row r="343" ht="12.5" spans="1:23">
      <c r="A343" s="117">
        <v>331</v>
      </c>
      <c r="B343" s="117" t="s">
        <v>64</v>
      </c>
      <c r="C343" s="117" t="s">
        <v>139</v>
      </c>
      <c r="D343" s="37" t="s">
        <v>772</v>
      </c>
      <c r="E343" s="240">
        <v>6000064467</v>
      </c>
      <c r="F343" s="37">
        <v>1</v>
      </c>
      <c r="G343" s="37">
        <v>0</v>
      </c>
      <c r="H343" s="37">
        <v>1</v>
      </c>
      <c r="I343" s="71">
        <v>46295</v>
      </c>
      <c r="J343" s="37" t="s">
        <v>959</v>
      </c>
      <c r="K343" s="37">
        <v>516339200926046</v>
      </c>
      <c r="L343" s="176" t="s">
        <v>1260</v>
      </c>
      <c r="M343" s="34"/>
      <c r="N343" s="34"/>
      <c r="O343" s="34"/>
      <c r="P343" s="37"/>
      <c r="Q343" s="34"/>
      <c r="R343" s="34"/>
      <c r="S343" s="34"/>
      <c r="T343" s="34"/>
      <c r="U343" s="240" t="s">
        <v>972</v>
      </c>
      <c r="V343" s="240" t="s">
        <v>13</v>
      </c>
      <c r="W343" s="34"/>
    </row>
    <row r="344" ht="12.5" spans="1:23">
      <c r="A344" s="117">
        <v>332</v>
      </c>
      <c r="B344" s="117" t="s">
        <v>64</v>
      </c>
      <c r="C344" s="117" t="s">
        <v>139</v>
      </c>
      <c r="D344" s="37" t="s">
        <v>772</v>
      </c>
      <c r="E344" s="240">
        <v>6000064467</v>
      </c>
      <c r="F344" s="37">
        <v>16</v>
      </c>
      <c r="G344" s="37">
        <v>16</v>
      </c>
      <c r="H344" s="37">
        <v>0</v>
      </c>
      <c r="I344" s="71">
        <v>46295</v>
      </c>
      <c r="J344" s="37" t="s">
        <v>959</v>
      </c>
      <c r="K344" s="37" t="s">
        <v>1261</v>
      </c>
      <c r="L344" s="176" t="s">
        <v>66</v>
      </c>
      <c r="M344" s="34"/>
      <c r="N344" s="34"/>
      <c r="O344" s="34"/>
      <c r="P344" s="37"/>
      <c r="Q344" s="34"/>
      <c r="R344" s="34"/>
      <c r="S344" s="34"/>
      <c r="T344" s="34"/>
      <c r="U344" s="240" t="s">
        <v>66</v>
      </c>
      <c r="V344" s="240" t="s">
        <v>66</v>
      </c>
      <c r="W344" s="34"/>
    </row>
    <row r="345" ht="12.5" spans="1:23">
      <c r="D345" s="192"/>
      <c r="E345" s="72"/>
      <c r="J345" s="72"/>
      <c r="L345" s="179"/>
      <c r="N345" s="192"/>
      <c r="P345" s="72"/>
      <c r="Q345" s="192"/>
      <c r="V345" s="72"/>
    </row>
    <row r="346" ht="12.5" spans="1:23">
      <c r="D346" s="192"/>
      <c r="E346" s="72"/>
      <c r="J346" s="72"/>
      <c r="L346" s="179"/>
      <c r="N346" s="192"/>
      <c r="P346" s="72"/>
      <c r="Q346" s="192"/>
      <c r="V346" s="72"/>
    </row>
    <row r="347" ht="12.5" spans="1:23">
      <c r="D347" s="192"/>
      <c r="E347" s="72"/>
      <c r="J347" s="72"/>
      <c r="L347" s="179"/>
      <c r="N347" s="192"/>
      <c r="P347" s="72"/>
      <c r="Q347" s="192"/>
      <c r="V347" s="72"/>
    </row>
    <row r="348" ht="12.5" spans="1:23">
      <c r="D348" s="192"/>
      <c r="E348" s="72"/>
      <c r="J348" s="72"/>
      <c r="L348" s="179"/>
      <c r="N348" s="192"/>
      <c r="P348" s="72"/>
      <c r="Q348" s="192"/>
      <c r="V348" s="72"/>
    </row>
    <row r="349" ht="12.5" spans="1:23">
      <c r="D349" s="192"/>
      <c r="E349" s="72"/>
      <c r="J349" s="72"/>
      <c r="L349" s="179"/>
      <c r="N349" s="192"/>
      <c r="P349" s="72"/>
      <c r="Q349" s="192"/>
      <c r="V349" s="72"/>
    </row>
    <row r="350" ht="12.5" spans="1:23">
      <c r="D350" s="192"/>
      <c r="E350" s="72"/>
      <c r="F350" s="192"/>
      <c r="J350" s="72"/>
      <c r="L350" s="179"/>
      <c r="N350" s="192"/>
      <c r="P350" s="72"/>
      <c r="Q350" s="192"/>
      <c r="V350" s="72"/>
    </row>
    <row r="351" ht="12.5" spans="1:23">
      <c r="D351" s="192"/>
      <c r="E351" s="72"/>
      <c r="J351" s="72"/>
      <c r="L351" s="179"/>
      <c r="N351" s="192"/>
      <c r="P351" s="72"/>
      <c r="Q351" s="192"/>
      <c r="V351" s="72"/>
    </row>
    <row r="352" ht="12.5" spans="1:23">
      <c r="D352" s="192"/>
      <c r="E352" s="72"/>
      <c r="J352" s="72"/>
      <c r="L352" s="179"/>
      <c r="N352" s="192"/>
      <c r="P352" s="72"/>
      <c r="Q352" s="192"/>
      <c r="V352" s="72"/>
    </row>
    <row r="353" ht="12.5" spans="4:22">
      <c r="D353" s="192"/>
      <c r="E353" s="72"/>
      <c r="J353" s="72"/>
      <c r="L353" s="179"/>
      <c r="N353" s="192"/>
      <c r="P353" s="72"/>
      <c r="Q353" s="192"/>
      <c r="V353" s="72"/>
    </row>
    <row r="354" ht="12.5" spans="4:22">
      <c r="D354" s="192"/>
      <c r="E354" s="72"/>
      <c r="J354" s="72"/>
      <c r="L354" s="179"/>
      <c r="N354" s="192"/>
      <c r="P354" s="72"/>
      <c r="Q354" s="192"/>
      <c r="V354" s="72"/>
    </row>
    <row r="355" ht="12.5" spans="4:22">
      <c r="D355" s="192"/>
      <c r="E355" s="72"/>
      <c r="J355" s="72"/>
      <c r="L355" s="179"/>
      <c r="N355" s="192"/>
      <c r="P355" s="72"/>
      <c r="Q355" s="192"/>
      <c r="V355" s="72"/>
    </row>
    <row r="356" ht="12.5" spans="4:22">
      <c r="D356" s="192"/>
      <c r="E356" s="72"/>
      <c r="J356" s="72"/>
      <c r="L356" s="179"/>
      <c r="N356" s="192"/>
      <c r="P356" s="72"/>
      <c r="Q356" s="192"/>
      <c r="V356" s="72"/>
    </row>
    <row r="357" ht="12.5" spans="4:22">
      <c r="D357" s="192"/>
      <c r="E357" s="72"/>
      <c r="J357" s="72"/>
      <c r="L357" s="179"/>
      <c r="N357" s="192"/>
      <c r="P357" s="72"/>
      <c r="Q357" s="192"/>
      <c r="V357" s="72"/>
    </row>
    <row r="358" ht="12.5" spans="4:22">
      <c r="D358" s="192"/>
      <c r="E358" s="72"/>
      <c r="J358" s="72"/>
      <c r="L358" s="179"/>
      <c r="N358" s="192"/>
      <c r="P358" s="72"/>
      <c r="Q358" s="192"/>
      <c r="V358" s="72"/>
    </row>
    <row r="359" ht="12.5" spans="4:22">
      <c r="D359" s="192"/>
      <c r="E359" s="72"/>
      <c r="J359" s="72"/>
      <c r="L359" s="179"/>
      <c r="N359" s="192"/>
      <c r="P359" s="72"/>
      <c r="Q359" s="192"/>
      <c r="V359" s="72"/>
    </row>
    <row r="360" ht="12.5" spans="4:22">
      <c r="D360" s="192"/>
      <c r="E360" s="72"/>
      <c r="J360" s="72"/>
      <c r="L360" s="179"/>
      <c r="N360" s="192"/>
      <c r="P360" s="72"/>
      <c r="Q360" s="192"/>
      <c r="V360" s="72"/>
    </row>
    <row r="361" ht="12.5" spans="4:22">
      <c r="D361" s="192"/>
      <c r="E361" s="72"/>
      <c r="J361" s="72"/>
      <c r="L361" s="179"/>
      <c r="N361" s="192"/>
      <c r="P361" s="72"/>
      <c r="Q361" s="192"/>
      <c r="V361" s="72"/>
    </row>
    <row r="362" ht="12.5" spans="4:22">
      <c r="D362" s="192"/>
      <c r="E362" s="72"/>
      <c r="J362" s="72"/>
      <c r="L362" s="179"/>
      <c r="N362" s="192"/>
      <c r="P362" s="72"/>
      <c r="Q362" s="192"/>
      <c r="V362" s="72"/>
    </row>
    <row r="363" ht="12.5" spans="4:22">
      <c r="D363" s="192"/>
      <c r="E363" s="72"/>
      <c r="J363" s="72"/>
      <c r="L363" s="179"/>
      <c r="N363" s="192"/>
      <c r="P363" s="72"/>
      <c r="Q363" s="192"/>
      <c r="V363" s="72"/>
    </row>
    <row r="364" ht="12.5" spans="4:22">
      <c r="D364" s="192"/>
      <c r="E364" s="72"/>
      <c r="J364" s="72"/>
      <c r="L364" s="179"/>
      <c r="N364" s="192"/>
      <c r="P364" s="72"/>
      <c r="Q364" s="192"/>
      <c r="V364" s="72"/>
    </row>
    <row r="365" ht="12.5" spans="4:22">
      <c r="D365" s="192"/>
      <c r="E365" s="72"/>
      <c r="J365" s="72"/>
      <c r="L365" s="179"/>
      <c r="N365" s="192"/>
      <c r="P365" s="72"/>
      <c r="Q365" s="192"/>
      <c r="V365" s="72"/>
    </row>
    <row r="366" ht="12.5" spans="4:22">
      <c r="D366" s="192"/>
      <c r="E366" s="72"/>
      <c r="J366" s="72"/>
      <c r="L366" s="179"/>
      <c r="N366" s="192"/>
      <c r="P366" s="72"/>
      <c r="Q366" s="192"/>
      <c r="V366" s="72"/>
    </row>
    <row r="367" ht="12.5" spans="4:22">
      <c r="D367" s="192"/>
      <c r="E367" s="72"/>
      <c r="J367" s="72"/>
      <c r="L367" s="179"/>
      <c r="N367" s="192"/>
      <c r="P367" s="72"/>
      <c r="Q367" s="192"/>
      <c r="V367" s="72"/>
    </row>
    <row r="368" ht="12.5" spans="4:22">
      <c r="D368" s="192"/>
      <c r="E368" s="72"/>
      <c r="J368" s="72"/>
      <c r="L368" s="179"/>
      <c r="N368" s="192"/>
      <c r="P368" s="72"/>
      <c r="Q368" s="192"/>
      <c r="V368" s="72"/>
    </row>
    <row r="369" ht="12.5" spans="4:22">
      <c r="D369" s="192"/>
      <c r="E369" s="72"/>
      <c r="J369" s="72"/>
      <c r="L369" s="179"/>
      <c r="N369" s="192"/>
      <c r="P369" s="72"/>
      <c r="Q369" s="192"/>
      <c r="V369" s="72"/>
    </row>
    <row r="370" ht="12.5" spans="4:22">
      <c r="D370" s="192"/>
      <c r="E370" s="72"/>
      <c r="J370" s="72"/>
      <c r="L370" s="179"/>
      <c r="N370" s="192"/>
      <c r="P370" s="72"/>
      <c r="Q370" s="192"/>
      <c r="V370" s="72"/>
    </row>
    <row r="371" ht="12.5" spans="4:22">
      <c r="D371" s="192"/>
      <c r="E371" s="72"/>
      <c r="J371" s="72"/>
      <c r="L371" s="179"/>
      <c r="N371" s="192"/>
      <c r="P371" s="72"/>
      <c r="Q371" s="192"/>
      <c r="V371" s="72"/>
    </row>
    <row r="372" ht="12.5" spans="4:22">
      <c r="D372" s="192"/>
      <c r="E372" s="72"/>
      <c r="J372" s="72"/>
      <c r="L372" s="179"/>
      <c r="N372" s="192"/>
      <c r="P372" s="72"/>
      <c r="Q372" s="192"/>
      <c r="V372" s="72"/>
    </row>
    <row r="373" ht="12.5" spans="4:22">
      <c r="D373" s="192"/>
      <c r="E373" s="72"/>
      <c r="J373" s="72"/>
      <c r="L373" s="179"/>
      <c r="N373" s="192"/>
      <c r="P373" s="72"/>
      <c r="Q373" s="192"/>
      <c r="V373" s="72"/>
    </row>
    <row r="374" ht="12.5" spans="4:22">
      <c r="D374" s="192"/>
      <c r="E374" s="72"/>
      <c r="J374" s="72"/>
      <c r="L374" s="179"/>
      <c r="N374" s="192"/>
      <c r="P374" s="72"/>
      <c r="Q374" s="192"/>
      <c r="V374" s="72"/>
    </row>
    <row r="375" ht="12.5" spans="4:22">
      <c r="D375" s="192"/>
      <c r="E375" s="72"/>
      <c r="J375" s="72"/>
      <c r="L375" s="179"/>
      <c r="N375" s="192"/>
      <c r="P375" s="72"/>
      <c r="Q375" s="192"/>
      <c r="V375" s="72"/>
    </row>
    <row r="376" ht="12.5" spans="4:22">
      <c r="D376" s="192"/>
      <c r="E376" s="72"/>
      <c r="J376" s="72"/>
      <c r="L376" s="179"/>
      <c r="N376" s="192"/>
      <c r="P376" s="72"/>
      <c r="Q376" s="192"/>
      <c r="V376" s="72"/>
    </row>
    <row r="377" ht="12.5" spans="4:22">
      <c r="D377" s="192"/>
      <c r="E377" s="72"/>
      <c r="J377" s="72"/>
      <c r="L377" s="179"/>
      <c r="N377" s="192"/>
      <c r="P377" s="72"/>
      <c r="Q377" s="192"/>
      <c r="V377" s="72"/>
    </row>
    <row r="378" ht="12.5" spans="4:22">
      <c r="D378" s="192"/>
      <c r="E378" s="72"/>
      <c r="J378" s="72"/>
      <c r="L378" s="179"/>
      <c r="N378" s="192"/>
      <c r="P378" s="72"/>
      <c r="Q378" s="192"/>
      <c r="V378" s="72"/>
    </row>
    <row r="379" ht="12.5" spans="4:22">
      <c r="D379" s="192"/>
      <c r="E379" s="72"/>
      <c r="J379" s="72"/>
      <c r="L379" s="179"/>
      <c r="N379" s="192"/>
      <c r="P379" s="72"/>
      <c r="Q379" s="192"/>
      <c r="V379" s="72"/>
    </row>
    <row r="380" ht="12.5" spans="4:22">
      <c r="D380" s="192"/>
      <c r="E380" s="72"/>
      <c r="J380" s="72"/>
      <c r="L380" s="179"/>
      <c r="N380" s="192"/>
      <c r="P380" s="72"/>
      <c r="Q380" s="192"/>
      <c r="V380" s="72"/>
    </row>
    <row r="381" ht="12.5" spans="4:22">
      <c r="D381" s="192"/>
      <c r="E381" s="72"/>
      <c r="J381" s="72"/>
      <c r="L381" s="179"/>
      <c r="N381" s="192"/>
      <c r="P381" s="72"/>
      <c r="Q381" s="192"/>
      <c r="V381" s="72"/>
    </row>
    <row r="382" ht="12.5" spans="4:22">
      <c r="D382" s="192"/>
      <c r="E382" s="72"/>
      <c r="J382" s="72"/>
      <c r="L382" s="179"/>
      <c r="N382" s="192"/>
      <c r="P382" s="72"/>
      <c r="Q382" s="192"/>
      <c r="V382" s="72"/>
    </row>
    <row r="383" ht="12.5" spans="4:22">
      <c r="D383" s="192"/>
      <c r="E383" s="72"/>
      <c r="J383" s="72"/>
      <c r="L383" s="179"/>
      <c r="N383" s="192"/>
      <c r="P383" s="72"/>
      <c r="Q383" s="192"/>
      <c r="V383" s="72"/>
    </row>
    <row r="384" ht="12.5" spans="4:22">
      <c r="D384" s="192"/>
      <c r="E384" s="72"/>
      <c r="J384" s="72"/>
      <c r="L384" s="179"/>
      <c r="N384" s="192"/>
      <c r="P384" s="72"/>
      <c r="Q384" s="192"/>
      <c r="V384" s="72"/>
    </row>
    <row r="385" ht="12.5" spans="4:22">
      <c r="D385" s="192"/>
      <c r="E385" s="72"/>
      <c r="J385" s="72"/>
      <c r="L385" s="179"/>
      <c r="N385" s="192"/>
      <c r="P385" s="72"/>
      <c r="Q385" s="192"/>
      <c r="V385" s="72"/>
    </row>
    <row r="386" ht="12.5" spans="4:22">
      <c r="D386" s="192"/>
      <c r="E386" s="72"/>
      <c r="J386" s="72"/>
      <c r="L386" s="179"/>
      <c r="N386" s="192"/>
      <c r="P386" s="72"/>
      <c r="Q386" s="192"/>
      <c r="V386" s="72"/>
    </row>
    <row r="387" ht="12.5" spans="4:22">
      <c r="D387" s="192"/>
      <c r="E387" s="72"/>
      <c r="J387" s="72"/>
      <c r="L387" s="179"/>
      <c r="N387" s="192"/>
      <c r="P387" s="72"/>
      <c r="Q387" s="192"/>
      <c r="V387" s="72"/>
    </row>
    <row r="388" ht="12.5" spans="4:22">
      <c r="D388" s="192"/>
      <c r="E388" s="72"/>
      <c r="J388" s="72"/>
      <c r="L388" s="179"/>
      <c r="N388" s="192"/>
      <c r="P388" s="72"/>
      <c r="Q388" s="192"/>
      <c r="V388" s="72"/>
    </row>
    <row r="389" ht="12.5" spans="4:22">
      <c r="D389" s="192"/>
      <c r="E389" s="72"/>
      <c r="J389" s="72"/>
      <c r="L389" s="179"/>
      <c r="N389" s="192"/>
      <c r="P389" s="72"/>
      <c r="Q389" s="192"/>
      <c r="V389" s="72"/>
    </row>
    <row r="390" ht="12.5" spans="4:22">
      <c r="D390" s="192"/>
      <c r="E390" s="72"/>
      <c r="J390" s="72"/>
      <c r="L390" s="179"/>
      <c r="N390" s="192"/>
      <c r="P390" s="72"/>
      <c r="Q390" s="192"/>
      <c r="V390" s="72"/>
    </row>
    <row r="391" ht="12.5" spans="4:22">
      <c r="D391" s="192"/>
      <c r="E391" s="72"/>
      <c r="J391" s="72"/>
      <c r="L391" s="179"/>
      <c r="N391" s="192"/>
      <c r="P391" s="72"/>
      <c r="Q391" s="192"/>
      <c r="V391" s="72"/>
    </row>
    <row r="392" ht="12.5" spans="4:22">
      <c r="D392" s="192"/>
      <c r="E392" s="72"/>
      <c r="J392" s="72"/>
      <c r="L392" s="179"/>
      <c r="N392" s="192"/>
      <c r="P392" s="72"/>
      <c r="Q392" s="192"/>
      <c r="V392" s="72"/>
    </row>
    <row r="393" ht="12.5" spans="4:22">
      <c r="D393" s="192"/>
      <c r="E393" s="72"/>
      <c r="J393" s="72"/>
      <c r="L393" s="179"/>
      <c r="N393" s="192"/>
      <c r="P393" s="72"/>
      <c r="Q393" s="192"/>
      <c r="V393" s="72"/>
    </row>
    <row r="394" ht="12.5" spans="4:22">
      <c r="D394" s="192"/>
      <c r="E394" s="72"/>
      <c r="J394" s="72"/>
      <c r="L394" s="179"/>
      <c r="N394" s="192"/>
      <c r="P394" s="72"/>
      <c r="Q394" s="192"/>
      <c r="V394" s="72"/>
    </row>
    <row r="395" ht="12.5" spans="4:22">
      <c r="D395" s="192"/>
      <c r="E395" s="72"/>
      <c r="J395" s="72"/>
      <c r="L395" s="179"/>
      <c r="N395" s="192"/>
      <c r="P395" s="72"/>
      <c r="Q395" s="192"/>
      <c r="V395" s="72"/>
    </row>
    <row r="396" ht="12.5" spans="4:22">
      <c r="D396" s="192"/>
      <c r="E396" s="72"/>
      <c r="J396" s="72"/>
      <c r="L396" s="179"/>
      <c r="N396" s="192"/>
      <c r="P396" s="72"/>
      <c r="Q396" s="192"/>
      <c r="V396" s="72"/>
    </row>
    <row r="397" ht="12.5" spans="4:22">
      <c r="D397" s="192"/>
      <c r="E397" s="72"/>
      <c r="J397" s="72"/>
      <c r="L397" s="179"/>
      <c r="N397" s="192"/>
      <c r="P397" s="72"/>
      <c r="Q397" s="192"/>
      <c r="V397" s="72"/>
    </row>
    <row r="398" ht="12.5" spans="4:22">
      <c r="D398" s="192"/>
      <c r="E398" s="72"/>
      <c r="J398" s="72"/>
      <c r="L398" s="179"/>
      <c r="N398" s="192"/>
      <c r="P398" s="72"/>
      <c r="Q398" s="192"/>
      <c r="V398" s="72"/>
    </row>
    <row r="399" ht="12.5" spans="4:22">
      <c r="D399" s="192"/>
      <c r="E399" s="72"/>
      <c r="J399" s="72"/>
      <c r="L399" s="179"/>
      <c r="N399" s="192"/>
      <c r="P399" s="72"/>
      <c r="Q399" s="192"/>
      <c r="V399" s="72"/>
    </row>
    <row r="400" ht="12.5" spans="4:22">
      <c r="D400" s="192"/>
      <c r="E400" s="72"/>
      <c r="J400" s="72"/>
      <c r="L400" s="179"/>
      <c r="N400" s="192"/>
      <c r="P400" s="72"/>
      <c r="Q400" s="192"/>
      <c r="V400" s="72"/>
    </row>
    <row r="401" ht="12.5" spans="4:22">
      <c r="D401" s="192"/>
      <c r="E401" s="72"/>
      <c r="J401" s="72"/>
      <c r="L401" s="179"/>
      <c r="N401" s="192"/>
      <c r="P401" s="72"/>
      <c r="Q401" s="192"/>
      <c r="V401" s="72"/>
    </row>
    <row r="402" ht="12.5" spans="4:22">
      <c r="D402" s="192"/>
      <c r="E402" s="72"/>
      <c r="J402" s="72"/>
      <c r="L402" s="179"/>
      <c r="N402" s="192"/>
      <c r="P402" s="72"/>
      <c r="Q402" s="192"/>
      <c r="V402" s="72"/>
    </row>
    <row r="403" ht="12.5" spans="4:22">
      <c r="D403" s="192"/>
      <c r="E403" s="72"/>
      <c r="J403" s="72"/>
      <c r="L403" s="179"/>
      <c r="N403" s="192"/>
      <c r="P403" s="72"/>
      <c r="Q403" s="192"/>
      <c r="V403" s="72"/>
    </row>
    <row r="404" ht="12.5" spans="4:22">
      <c r="D404" s="192"/>
      <c r="E404" s="72"/>
      <c r="J404" s="72"/>
      <c r="L404" s="179"/>
      <c r="N404" s="192"/>
      <c r="P404" s="72"/>
      <c r="Q404" s="192"/>
      <c r="V404" s="72"/>
    </row>
    <row r="405" ht="12.5" spans="4:22">
      <c r="D405" s="192"/>
      <c r="E405" s="72"/>
      <c r="J405" s="72"/>
      <c r="L405" s="179"/>
      <c r="N405" s="192"/>
      <c r="P405" s="72"/>
      <c r="Q405" s="192"/>
      <c r="V405" s="72"/>
    </row>
    <row r="406" ht="12.5" spans="4:22">
      <c r="D406" s="192"/>
      <c r="E406" s="72"/>
      <c r="J406" s="72"/>
      <c r="L406" s="179"/>
      <c r="N406" s="192"/>
      <c r="P406" s="72"/>
      <c r="Q406" s="192"/>
      <c r="V406" s="72"/>
    </row>
    <row r="407" ht="12.5" spans="4:22">
      <c r="D407" s="192"/>
      <c r="E407" s="72"/>
      <c r="J407" s="72"/>
      <c r="L407" s="179"/>
      <c r="N407" s="192"/>
      <c r="P407" s="72"/>
      <c r="Q407" s="192"/>
      <c r="V407" s="72"/>
    </row>
    <row r="408" ht="12.5" spans="4:22">
      <c r="D408" s="192"/>
      <c r="E408" s="72"/>
      <c r="J408" s="72"/>
      <c r="L408" s="179"/>
      <c r="N408" s="192"/>
      <c r="P408" s="72"/>
      <c r="Q408" s="192"/>
      <c r="V408" s="72"/>
    </row>
    <row r="409" ht="12.5" spans="4:22">
      <c r="D409" s="192"/>
      <c r="E409" s="72"/>
      <c r="J409" s="72"/>
      <c r="L409" s="179"/>
      <c r="N409" s="192"/>
      <c r="P409" s="72"/>
      <c r="Q409" s="192"/>
      <c r="V409" s="72"/>
    </row>
    <row r="410" ht="12.5" spans="4:22">
      <c r="D410" s="192"/>
      <c r="E410" s="72"/>
      <c r="J410" s="72"/>
      <c r="L410" s="179"/>
      <c r="N410" s="192"/>
      <c r="P410" s="72"/>
      <c r="Q410" s="192"/>
      <c r="V410" s="72"/>
    </row>
    <row r="411" ht="12.5" spans="4:22">
      <c r="D411" s="192"/>
      <c r="E411" s="72"/>
      <c r="J411" s="72"/>
      <c r="L411" s="179"/>
      <c r="N411" s="192"/>
      <c r="P411" s="72"/>
      <c r="Q411" s="192"/>
      <c r="V411" s="72"/>
    </row>
    <row r="412" ht="12.5" spans="4:22">
      <c r="D412" s="192"/>
      <c r="E412" s="72"/>
      <c r="J412" s="72"/>
      <c r="L412" s="179"/>
      <c r="N412" s="192"/>
      <c r="P412" s="72"/>
      <c r="Q412" s="192"/>
      <c r="V412" s="72"/>
    </row>
    <row r="413" ht="12.5" spans="4:22">
      <c r="D413" s="192"/>
      <c r="E413" s="72"/>
      <c r="J413" s="72"/>
      <c r="L413" s="179"/>
      <c r="N413" s="192"/>
      <c r="P413" s="72"/>
      <c r="Q413" s="192"/>
      <c r="V413" s="72"/>
    </row>
    <row r="414" ht="12.5" spans="4:22">
      <c r="D414" s="192"/>
      <c r="E414" s="72"/>
      <c r="J414" s="72"/>
      <c r="L414" s="179"/>
      <c r="N414" s="192"/>
      <c r="P414" s="72"/>
      <c r="Q414" s="192"/>
      <c r="V414" s="72"/>
    </row>
    <row r="415" ht="12.5" spans="4:22">
      <c r="D415" s="192"/>
      <c r="E415" s="72"/>
      <c r="J415" s="72"/>
      <c r="L415" s="179"/>
      <c r="N415" s="192"/>
      <c r="P415" s="72"/>
      <c r="Q415" s="192"/>
      <c r="V415" s="72"/>
    </row>
    <row r="416" ht="12.5" spans="4:22">
      <c r="D416" s="192"/>
      <c r="E416" s="72"/>
      <c r="J416" s="72"/>
      <c r="L416" s="179"/>
      <c r="N416" s="192"/>
      <c r="P416" s="72"/>
      <c r="Q416" s="192"/>
      <c r="V416" s="72"/>
    </row>
    <row r="417" ht="12.5" spans="4:22">
      <c r="D417" s="192"/>
      <c r="E417" s="72"/>
      <c r="J417" s="72"/>
      <c r="L417" s="179"/>
      <c r="N417" s="192"/>
      <c r="P417" s="72"/>
      <c r="Q417" s="192"/>
      <c r="V417" s="72"/>
    </row>
    <row r="418" ht="12.5" spans="4:22">
      <c r="D418" s="192"/>
      <c r="E418" s="72"/>
      <c r="J418" s="72"/>
      <c r="L418" s="179"/>
      <c r="N418" s="192"/>
      <c r="P418" s="72"/>
      <c r="Q418" s="192"/>
      <c r="V418" s="72"/>
    </row>
    <row r="419" ht="12.5" spans="4:22">
      <c r="D419" s="192"/>
      <c r="E419" s="72"/>
      <c r="J419" s="72"/>
      <c r="L419" s="179"/>
      <c r="N419" s="192"/>
      <c r="P419" s="72"/>
      <c r="Q419" s="192"/>
      <c r="V419" s="72"/>
    </row>
    <row r="420" ht="12.5" spans="4:22">
      <c r="D420" s="192"/>
      <c r="E420" s="72"/>
      <c r="J420" s="72"/>
      <c r="L420" s="179"/>
      <c r="N420" s="192"/>
      <c r="P420" s="72"/>
      <c r="Q420" s="192"/>
      <c r="V420" s="72"/>
    </row>
    <row r="421" ht="12.5" spans="4:22">
      <c r="D421" s="192"/>
      <c r="E421" s="72"/>
      <c r="J421" s="72"/>
      <c r="L421" s="179"/>
      <c r="N421" s="192"/>
      <c r="P421" s="72"/>
      <c r="Q421" s="192"/>
      <c r="V421" s="72"/>
    </row>
    <row r="422" ht="12.5" spans="4:22">
      <c r="D422" s="192"/>
      <c r="E422" s="72"/>
      <c r="J422" s="72"/>
      <c r="L422" s="179"/>
      <c r="N422" s="192"/>
      <c r="P422" s="72"/>
      <c r="Q422" s="192"/>
      <c r="V422" s="72"/>
    </row>
    <row r="423" ht="12.5" spans="4:22">
      <c r="D423" s="192"/>
      <c r="E423" s="72"/>
      <c r="J423" s="72"/>
      <c r="L423" s="179"/>
      <c r="N423" s="192"/>
      <c r="P423" s="72"/>
      <c r="Q423" s="192"/>
      <c r="V423" s="72"/>
    </row>
    <row r="424" ht="12.5" spans="4:22">
      <c r="D424" s="192"/>
      <c r="E424" s="72"/>
      <c r="J424" s="72"/>
      <c r="L424" s="179"/>
      <c r="N424" s="192"/>
      <c r="P424" s="72"/>
      <c r="Q424" s="192"/>
      <c r="V424" s="72"/>
    </row>
    <row r="425" ht="12.5" spans="4:22">
      <c r="D425" s="192"/>
      <c r="E425" s="72"/>
      <c r="J425" s="72"/>
      <c r="L425" s="179"/>
      <c r="N425" s="192"/>
      <c r="P425" s="72"/>
      <c r="Q425" s="192"/>
      <c r="V425" s="72"/>
    </row>
    <row r="426" ht="12.5" spans="4:22">
      <c r="D426" s="192"/>
      <c r="E426" s="72"/>
      <c r="J426" s="72"/>
      <c r="L426" s="179"/>
      <c r="N426" s="192"/>
      <c r="P426" s="72"/>
      <c r="Q426" s="192"/>
      <c r="V426" s="72"/>
    </row>
    <row r="427" ht="12.5" spans="4:22">
      <c r="D427" s="192"/>
      <c r="E427" s="72"/>
      <c r="J427" s="72"/>
      <c r="L427" s="179"/>
      <c r="N427" s="192"/>
      <c r="P427" s="72"/>
      <c r="Q427" s="192"/>
      <c r="V427" s="72"/>
    </row>
    <row r="428" ht="12.5" spans="4:22">
      <c r="D428" s="192"/>
      <c r="E428" s="72"/>
      <c r="J428" s="72"/>
      <c r="L428" s="179"/>
      <c r="N428" s="192"/>
      <c r="P428" s="72"/>
      <c r="Q428" s="192"/>
      <c r="V428" s="72"/>
    </row>
    <row r="429" ht="12.5" spans="4:22">
      <c r="D429" s="192"/>
      <c r="E429" s="72"/>
      <c r="J429" s="72"/>
      <c r="L429" s="179"/>
      <c r="N429" s="192"/>
      <c r="P429" s="72"/>
      <c r="Q429" s="192"/>
      <c r="V429" s="72"/>
    </row>
    <row r="430" ht="12.5" spans="4:22">
      <c r="D430" s="192"/>
      <c r="E430" s="72"/>
      <c r="J430" s="72"/>
      <c r="L430" s="179"/>
      <c r="N430" s="192"/>
      <c r="P430" s="72"/>
      <c r="Q430" s="192"/>
      <c r="V430" s="72"/>
    </row>
    <row r="431" ht="12.5" spans="4:22">
      <c r="D431" s="192"/>
      <c r="E431" s="72"/>
      <c r="J431" s="72"/>
      <c r="L431" s="179"/>
      <c r="N431" s="192"/>
      <c r="P431" s="72"/>
      <c r="Q431" s="192"/>
      <c r="V431" s="72"/>
    </row>
    <row r="432" ht="12.5" spans="4:22">
      <c r="D432" s="192"/>
      <c r="E432" s="72"/>
      <c r="J432" s="72"/>
      <c r="L432" s="179"/>
      <c r="N432" s="192"/>
      <c r="P432" s="72"/>
      <c r="Q432" s="192"/>
      <c r="V432" s="72"/>
    </row>
    <row r="433" ht="12.5" spans="4:22">
      <c r="D433" s="192"/>
      <c r="E433" s="72"/>
      <c r="J433" s="72"/>
      <c r="L433" s="179"/>
      <c r="N433" s="192"/>
      <c r="P433" s="72"/>
      <c r="Q433" s="192"/>
      <c r="V433" s="72"/>
    </row>
    <row r="434" ht="12.5" spans="4:22">
      <c r="D434" s="192"/>
      <c r="E434" s="72"/>
      <c r="J434" s="72"/>
      <c r="L434" s="179"/>
      <c r="N434" s="192"/>
      <c r="P434" s="72"/>
      <c r="Q434" s="192"/>
      <c r="V434" s="72"/>
    </row>
    <row r="435" ht="12.5" spans="4:22">
      <c r="D435" s="192"/>
      <c r="E435" s="72"/>
      <c r="J435" s="72"/>
      <c r="L435" s="179"/>
      <c r="N435" s="192"/>
      <c r="P435" s="72"/>
      <c r="Q435" s="192"/>
      <c r="V435" s="72"/>
    </row>
    <row r="436" ht="12.5" spans="4:22">
      <c r="D436" s="192"/>
      <c r="E436" s="72"/>
      <c r="J436" s="72"/>
      <c r="L436" s="179"/>
      <c r="N436" s="192"/>
      <c r="P436" s="72"/>
      <c r="Q436" s="192"/>
      <c r="V436" s="72"/>
    </row>
    <row r="437" ht="12.5" spans="4:22">
      <c r="D437" s="192"/>
      <c r="E437" s="72"/>
      <c r="J437" s="72"/>
      <c r="L437" s="179"/>
      <c r="N437" s="192"/>
      <c r="P437" s="72"/>
      <c r="Q437" s="192"/>
      <c r="V437" s="72"/>
    </row>
    <row r="438" ht="12.5" spans="4:22">
      <c r="D438" s="192"/>
      <c r="E438" s="72"/>
      <c r="J438" s="72"/>
      <c r="L438" s="179"/>
      <c r="N438" s="192"/>
      <c r="P438" s="72"/>
      <c r="Q438" s="192"/>
      <c r="V438" s="72"/>
    </row>
    <row r="439" ht="12.5" spans="4:22">
      <c r="D439" s="192"/>
      <c r="E439" s="72"/>
      <c r="J439" s="72"/>
      <c r="L439" s="179"/>
      <c r="N439" s="192"/>
      <c r="P439" s="72"/>
      <c r="Q439" s="192"/>
      <c r="V439" s="72"/>
    </row>
    <row r="440" ht="12.5" spans="4:22">
      <c r="D440" s="192"/>
      <c r="E440" s="72"/>
      <c r="J440" s="72"/>
      <c r="L440" s="179"/>
      <c r="N440" s="192"/>
      <c r="P440" s="72"/>
      <c r="Q440" s="192"/>
      <c r="V440" s="72"/>
    </row>
    <row r="441" ht="12.5" spans="4:22">
      <c r="D441" s="192"/>
      <c r="E441" s="72"/>
      <c r="J441" s="72"/>
      <c r="L441" s="179"/>
      <c r="N441" s="192"/>
      <c r="P441" s="72"/>
      <c r="Q441" s="192"/>
      <c r="V441" s="72"/>
    </row>
    <row r="442" ht="12.5" spans="4:22">
      <c r="D442" s="192"/>
      <c r="E442" s="72"/>
      <c r="J442" s="72"/>
      <c r="L442" s="179"/>
      <c r="N442" s="192"/>
      <c r="P442" s="72"/>
      <c r="Q442" s="192"/>
      <c r="V442" s="72"/>
    </row>
    <row r="443" ht="12.5" spans="4:22">
      <c r="D443" s="192"/>
      <c r="E443" s="72"/>
      <c r="J443" s="72"/>
      <c r="L443" s="179"/>
      <c r="N443" s="192"/>
      <c r="P443" s="72"/>
      <c r="Q443" s="192"/>
      <c r="V443" s="72"/>
    </row>
    <row r="444" ht="12.5" spans="4:22">
      <c r="D444" s="192"/>
      <c r="E444" s="72"/>
      <c r="J444" s="72"/>
      <c r="L444" s="179"/>
      <c r="N444" s="192"/>
      <c r="P444" s="72"/>
      <c r="Q444" s="192"/>
      <c r="V444" s="72"/>
    </row>
    <row r="445" ht="12.5" spans="4:22">
      <c r="D445" s="192"/>
      <c r="E445" s="72"/>
      <c r="J445" s="72"/>
      <c r="L445" s="179"/>
      <c r="N445" s="192"/>
      <c r="P445" s="72"/>
      <c r="Q445" s="192"/>
      <c r="V445" s="72"/>
    </row>
    <row r="446" ht="12.5" spans="4:22">
      <c r="D446" s="192"/>
      <c r="E446" s="72"/>
      <c r="J446" s="72"/>
      <c r="L446" s="179"/>
      <c r="N446" s="192"/>
      <c r="P446" s="72"/>
      <c r="Q446" s="192"/>
      <c r="V446" s="72"/>
    </row>
    <row r="447" ht="12.5" spans="4:22">
      <c r="D447" s="192"/>
      <c r="E447" s="72"/>
      <c r="J447" s="72"/>
      <c r="L447" s="179"/>
      <c r="N447" s="192"/>
      <c r="P447" s="72"/>
      <c r="Q447" s="192"/>
      <c r="V447" s="72"/>
    </row>
    <row r="448" ht="12.5" spans="4:22">
      <c r="D448" s="192"/>
      <c r="E448" s="72"/>
      <c r="J448" s="72"/>
      <c r="L448" s="179"/>
      <c r="N448" s="192"/>
      <c r="P448" s="72"/>
      <c r="Q448" s="192"/>
      <c r="V448" s="72"/>
    </row>
    <row r="449" ht="12.5" spans="4:22">
      <c r="D449" s="192"/>
      <c r="E449" s="72"/>
      <c r="J449" s="72"/>
      <c r="L449" s="179"/>
      <c r="N449" s="192"/>
      <c r="P449" s="72"/>
      <c r="Q449" s="192"/>
      <c r="V449" s="72"/>
    </row>
    <row r="450" ht="12.5" spans="4:22">
      <c r="D450" s="192"/>
      <c r="E450" s="72"/>
      <c r="J450" s="72"/>
      <c r="L450" s="179"/>
      <c r="N450" s="192"/>
      <c r="P450" s="72"/>
      <c r="Q450" s="192"/>
      <c r="V450" s="72"/>
    </row>
    <row r="451" ht="12.5" spans="4:22">
      <c r="D451" s="192"/>
      <c r="E451" s="72"/>
      <c r="J451" s="72"/>
      <c r="L451" s="179"/>
      <c r="N451" s="192"/>
      <c r="P451" s="72"/>
      <c r="Q451" s="192"/>
      <c r="V451" s="72"/>
    </row>
    <row r="452" ht="12.5" spans="4:22">
      <c r="D452" s="192"/>
      <c r="E452" s="72"/>
      <c r="J452" s="72"/>
      <c r="L452" s="179"/>
      <c r="N452" s="192"/>
      <c r="P452" s="72"/>
      <c r="Q452" s="192"/>
      <c r="V452" s="72"/>
    </row>
    <row r="453" ht="12.5" spans="4:22">
      <c r="D453" s="192"/>
      <c r="E453" s="72"/>
      <c r="J453" s="72"/>
      <c r="L453" s="179"/>
      <c r="N453" s="192"/>
      <c r="P453" s="72"/>
      <c r="Q453" s="192"/>
      <c r="V453" s="72"/>
    </row>
    <row r="454" ht="12.5" spans="4:22">
      <c r="D454" s="192"/>
      <c r="E454" s="72"/>
      <c r="J454" s="72"/>
      <c r="L454" s="179"/>
      <c r="N454" s="192"/>
      <c r="P454" s="72"/>
      <c r="Q454" s="192"/>
      <c r="V454" s="72"/>
    </row>
    <row r="455" ht="12.5" spans="4:22">
      <c r="D455" s="192"/>
      <c r="E455" s="72"/>
      <c r="J455" s="72"/>
      <c r="L455" s="179"/>
      <c r="N455" s="192"/>
      <c r="P455" s="72"/>
      <c r="Q455" s="192"/>
      <c r="V455" s="72"/>
    </row>
    <row r="456" ht="12.5" spans="4:22">
      <c r="D456" s="192"/>
      <c r="E456" s="72"/>
      <c r="J456" s="72"/>
      <c r="L456" s="179"/>
      <c r="N456" s="192"/>
      <c r="P456" s="72"/>
      <c r="Q456" s="192"/>
      <c r="V456" s="72"/>
    </row>
    <row r="457" ht="12.5" spans="4:22">
      <c r="D457" s="192"/>
      <c r="E457" s="72"/>
      <c r="J457" s="72"/>
      <c r="L457" s="179"/>
      <c r="N457" s="192"/>
      <c r="P457" s="72"/>
      <c r="Q457" s="192"/>
      <c r="V457" s="72"/>
    </row>
    <row r="458" ht="12.5" spans="4:22">
      <c r="D458" s="192"/>
      <c r="E458" s="72"/>
      <c r="J458" s="72"/>
      <c r="L458" s="179"/>
      <c r="N458" s="192"/>
      <c r="P458" s="72"/>
      <c r="Q458" s="192"/>
      <c r="V458" s="72"/>
    </row>
    <row r="459" ht="12.5" spans="4:22">
      <c r="D459" s="192"/>
      <c r="E459" s="72"/>
      <c r="J459" s="72"/>
      <c r="L459" s="179"/>
      <c r="N459" s="192"/>
      <c r="P459" s="72"/>
      <c r="Q459" s="192"/>
      <c r="V459" s="72"/>
    </row>
    <row r="460" ht="12.5" spans="4:22">
      <c r="D460" s="192"/>
      <c r="E460" s="72"/>
      <c r="J460" s="72"/>
      <c r="L460" s="179"/>
      <c r="N460" s="192"/>
      <c r="P460" s="72"/>
      <c r="Q460" s="192"/>
      <c r="V460" s="72"/>
    </row>
    <row r="461" ht="12.5" spans="4:22">
      <c r="D461" s="192"/>
      <c r="E461" s="72"/>
      <c r="J461" s="72"/>
      <c r="L461" s="179"/>
      <c r="N461" s="192"/>
      <c r="P461" s="72"/>
      <c r="Q461" s="192"/>
      <c r="V461" s="72"/>
    </row>
    <row r="462" ht="12.5" spans="4:22">
      <c r="D462" s="192"/>
      <c r="E462" s="72"/>
      <c r="J462" s="72"/>
      <c r="L462" s="179"/>
      <c r="N462" s="192"/>
      <c r="P462" s="72"/>
      <c r="Q462" s="192"/>
      <c r="V462" s="72"/>
    </row>
    <row r="463" ht="12.5" spans="4:22">
      <c r="D463" s="192"/>
      <c r="E463" s="72"/>
      <c r="J463" s="72"/>
      <c r="L463" s="179"/>
      <c r="N463" s="192"/>
      <c r="P463" s="72"/>
      <c r="Q463" s="192"/>
      <c r="V463" s="72"/>
    </row>
    <row r="464" ht="12.5" spans="4:22">
      <c r="D464" s="192"/>
      <c r="E464" s="72"/>
      <c r="J464" s="72"/>
      <c r="L464" s="179"/>
      <c r="N464" s="192"/>
      <c r="P464" s="72"/>
      <c r="Q464" s="192"/>
      <c r="V464" s="72"/>
    </row>
    <row r="465" ht="12.5" spans="4:22">
      <c r="D465" s="192"/>
      <c r="E465" s="72"/>
      <c r="J465" s="72"/>
      <c r="L465" s="179"/>
      <c r="N465" s="192"/>
      <c r="P465" s="72"/>
      <c r="Q465" s="192"/>
      <c r="V465" s="72"/>
    </row>
    <row r="466" ht="12.5" spans="4:22">
      <c r="D466" s="192"/>
      <c r="E466" s="72"/>
      <c r="J466" s="72"/>
      <c r="L466" s="179"/>
      <c r="N466" s="192"/>
      <c r="P466" s="72"/>
      <c r="Q466" s="192"/>
      <c r="V466" s="72"/>
    </row>
    <row r="467" ht="12.5" spans="4:22">
      <c r="D467" s="192"/>
      <c r="E467" s="72"/>
      <c r="J467" s="72"/>
      <c r="L467" s="179"/>
      <c r="N467" s="192"/>
      <c r="P467" s="72"/>
      <c r="Q467" s="192"/>
      <c r="V467" s="72"/>
    </row>
    <row r="468" ht="12.5" spans="4:22">
      <c r="D468" s="192"/>
      <c r="E468" s="72"/>
      <c r="J468" s="72"/>
      <c r="L468" s="179"/>
      <c r="N468" s="192"/>
      <c r="P468" s="72"/>
      <c r="Q468" s="192"/>
      <c r="V468" s="72"/>
    </row>
    <row r="469" ht="12.5" spans="4:22">
      <c r="D469" s="192"/>
      <c r="E469" s="72"/>
      <c r="J469" s="72"/>
      <c r="L469" s="179"/>
      <c r="N469" s="192"/>
      <c r="P469" s="72"/>
      <c r="Q469" s="192"/>
      <c r="V469" s="72"/>
    </row>
    <row r="470" ht="12.5" spans="4:22">
      <c r="D470" s="192"/>
      <c r="E470" s="72"/>
      <c r="J470" s="72"/>
      <c r="L470" s="179"/>
      <c r="N470" s="192"/>
      <c r="P470" s="72"/>
      <c r="Q470" s="192"/>
      <c r="V470" s="72"/>
    </row>
    <row r="471" ht="12.5" spans="4:22">
      <c r="D471" s="192"/>
      <c r="E471" s="72"/>
      <c r="J471" s="72"/>
      <c r="L471" s="179"/>
      <c r="N471" s="192"/>
      <c r="P471" s="72"/>
      <c r="Q471" s="192"/>
      <c r="V471" s="72"/>
    </row>
    <row r="472" ht="12.5" spans="4:22">
      <c r="D472" s="192"/>
      <c r="E472" s="72"/>
      <c r="J472" s="72"/>
      <c r="L472" s="179"/>
      <c r="N472" s="192"/>
      <c r="P472" s="72"/>
      <c r="Q472" s="192"/>
      <c r="V472" s="72"/>
    </row>
    <row r="473" ht="12.5" spans="4:22">
      <c r="D473" s="192"/>
      <c r="E473" s="72"/>
      <c r="J473" s="72"/>
      <c r="L473" s="179"/>
      <c r="N473" s="192"/>
      <c r="P473" s="72"/>
      <c r="Q473" s="192"/>
      <c r="V473" s="72"/>
    </row>
    <row r="474" ht="12.5" spans="4:22">
      <c r="D474" s="192"/>
      <c r="E474" s="72"/>
      <c r="J474" s="72"/>
      <c r="L474" s="179"/>
      <c r="N474" s="192"/>
      <c r="P474" s="72"/>
      <c r="Q474" s="192"/>
      <c r="V474" s="72"/>
    </row>
    <row r="475" ht="12.5" spans="4:22">
      <c r="D475" s="192"/>
      <c r="E475" s="72"/>
      <c r="J475" s="72"/>
      <c r="L475" s="179"/>
      <c r="N475" s="192"/>
      <c r="P475" s="72"/>
      <c r="Q475" s="192"/>
      <c r="V475" s="72"/>
    </row>
    <row r="476" ht="12.5" spans="4:22">
      <c r="D476" s="192"/>
      <c r="E476" s="72"/>
      <c r="J476" s="72"/>
      <c r="L476" s="179"/>
      <c r="N476" s="192"/>
      <c r="P476" s="72"/>
      <c r="Q476" s="192"/>
      <c r="V476" s="72"/>
    </row>
    <row r="477" ht="12.5" spans="4:22">
      <c r="D477" s="192"/>
      <c r="E477" s="72"/>
      <c r="J477" s="72"/>
      <c r="L477" s="179"/>
      <c r="N477" s="192"/>
      <c r="P477" s="72"/>
      <c r="Q477" s="192"/>
      <c r="V477" s="72"/>
    </row>
    <row r="478" ht="12.5" spans="4:22">
      <c r="D478" s="192"/>
      <c r="E478" s="72"/>
      <c r="J478" s="72"/>
      <c r="L478" s="179"/>
      <c r="N478" s="192"/>
      <c r="P478" s="72"/>
      <c r="Q478" s="192"/>
      <c r="V478" s="72"/>
    </row>
    <row r="479" ht="12.5" spans="4:22">
      <c r="D479" s="192"/>
      <c r="E479" s="72"/>
      <c r="J479" s="72"/>
      <c r="L479" s="179"/>
      <c r="N479" s="192"/>
      <c r="P479" s="72"/>
      <c r="Q479" s="192"/>
      <c r="V479" s="72"/>
    </row>
    <row r="480" ht="12.5" spans="4:22">
      <c r="D480" s="192"/>
      <c r="E480" s="72"/>
      <c r="J480" s="72"/>
      <c r="L480" s="179"/>
      <c r="N480" s="192"/>
      <c r="P480" s="72"/>
      <c r="Q480" s="192"/>
      <c r="V480" s="72"/>
    </row>
    <row r="481" ht="12.5" spans="4:22">
      <c r="D481" s="192"/>
      <c r="E481" s="72"/>
      <c r="J481" s="72"/>
      <c r="L481" s="179"/>
      <c r="N481" s="192"/>
      <c r="P481" s="72"/>
      <c r="Q481" s="192"/>
      <c r="V481" s="72"/>
    </row>
    <row r="482" ht="12.5" spans="4:22">
      <c r="D482" s="192"/>
      <c r="E482" s="72"/>
      <c r="J482" s="72"/>
      <c r="L482" s="179"/>
      <c r="N482" s="192"/>
      <c r="P482" s="72"/>
      <c r="Q482" s="192"/>
      <c r="V482" s="72"/>
    </row>
    <row r="483" ht="12.5" spans="4:22">
      <c r="D483" s="192"/>
      <c r="E483" s="72"/>
      <c r="J483" s="72"/>
      <c r="L483" s="179"/>
      <c r="N483" s="192"/>
      <c r="P483" s="72"/>
      <c r="Q483" s="192"/>
      <c r="V483" s="72"/>
    </row>
    <row r="484" ht="12.5" spans="4:22">
      <c r="D484" s="192"/>
      <c r="E484" s="72"/>
      <c r="J484" s="72"/>
      <c r="L484" s="179"/>
      <c r="N484" s="192"/>
      <c r="P484" s="72"/>
      <c r="Q484" s="192"/>
      <c r="V484" s="72"/>
    </row>
    <row r="485" ht="12.5" spans="4:22">
      <c r="D485" s="192"/>
      <c r="E485" s="72"/>
      <c r="J485" s="72"/>
      <c r="L485" s="179"/>
      <c r="N485" s="192"/>
      <c r="P485" s="72"/>
      <c r="Q485" s="192"/>
      <c r="V485" s="72"/>
    </row>
    <row r="486" ht="12.5" spans="4:22">
      <c r="D486" s="192"/>
      <c r="E486" s="72"/>
      <c r="J486" s="72"/>
      <c r="L486" s="179"/>
      <c r="N486" s="192"/>
      <c r="P486" s="72"/>
      <c r="Q486" s="192"/>
      <c r="V486" s="72"/>
    </row>
    <row r="487" ht="12.5" spans="4:22">
      <c r="D487" s="192"/>
      <c r="E487" s="72"/>
      <c r="J487" s="72"/>
      <c r="L487" s="179"/>
      <c r="N487" s="192"/>
      <c r="P487" s="72"/>
      <c r="Q487" s="192"/>
      <c r="V487" s="72"/>
    </row>
    <row r="488" ht="12.5" spans="4:22">
      <c r="D488" s="192"/>
      <c r="E488" s="72"/>
      <c r="J488" s="72"/>
      <c r="L488" s="179"/>
      <c r="N488" s="192"/>
      <c r="P488" s="72"/>
      <c r="Q488" s="192"/>
      <c r="V488" s="72"/>
    </row>
    <row r="489" ht="12.5" spans="4:22">
      <c r="D489" s="192"/>
      <c r="E489" s="72"/>
      <c r="J489" s="72"/>
      <c r="L489" s="179"/>
      <c r="N489" s="192"/>
      <c r="P489" s="72"/>
      <c r="Q489" s="192"/>
      <c r="V489" s="72"/>
    </row>
    <row r="490" ht="12.5" spans="4:22">
      <c r="D490" s="192"/>
      <c r="E490" s="72"/>
      <c r="J490" s="72"/>
      <c r="L490" s="179"/>
      <c r="N490" s="192"/>
      <c r="P490" s="72"/>
      <c r="Q490" s="192"/>
      <c r="V490" s="72"/>
    </row>
    <row r="491" ht="12.5" spans="4:22">
      <c r="D491" s="192"/>
      <c r="E491" s="72"/>
      <c r="J491" s="72"/>
      <c r="L491" s="179"/>
      <c r="N491" s="192"/>
      <c r="P491" s="72"/>
      <c r="Q491" s="192"/>
      <c r="V491" s="72"/>
    </row>
    <row r="492" ht="12.5" spans="4:22">
      <c r="D492" s="192"/>
      <c r="E492" s="72"/>
      <c r="J492" s="72"/>
      <c r="L492" s="179"/>
      <c r="N492" s="192"/>
      <c r="P492" s="72"/>
      <c r="Q492" s="192"/>
      <c r="V492" s="72"/>
    </row>
    <row r="493" ht="12.5" spans="4:22">
      <c r="D493" s="192"/>
      <c r="E493" s="72"/>
      <c r="J493" s="72"/>
      <c r="L493" s="179"/>
      <c r="N493" s="192"/>
      <c r="P493" s="72"/>
      <c r="Q493" s="192"/>
      <c r="V493" s="72"/>
    </row>
    <row r="494" ht="12.5" spans="4:22">
      <c r="D494" s="192"/>
      <c r="E494" s="72"/>
      <c r="J494" s="72"/>
      <c r="L494" s="179"/>
      <c r="N494" s="192"/>
      <c r="P494" s="72"/>
      <c r="Q494" s="192"/>
      <c r="V494" s="72"/>
    </row>
    <row r="495" ht="12.5" spans="4:22">
      <c r="D495" s="192"/>
      <c r="E495" s="72"/>
      <c r="J495" s="72"/>
      <c r="L495" s="179"/>
      <c r="N495" s="192"/>
      <c r="P495" s="72"/>
      <c r="Q495" s="192"/>
      <c r="V495" s="72"/>
    </row>
    <row r="496" ht="12.5" spans="4:22">
      <c r="D496" s="192"/>
      <c r="E496" s="72"/>
      <c r="J496" s="72"/>
      <c r="L496" s="179"/>
      <c r="N496" s="192"/>
      <c r="P496" s="72"/>
      <c r="Q496" s="192"/>
      <c r="V496" s="72"/>
    </row>
    <row r="497" ht="12.5" spans="4:22">
      <c r="D497" s="192"/>
      <c r="E497" s="72"/>
      <c r="J497" s="72"/>
      <c r="L497" s="179"/>
      <c r="N497" s="192"/>
      <c r="P497" s="72"/>
      <c r="Q497" s="192"/>
      <c r="V497" s="72"/>
    </row>
    <row r="498" ht="12.5" spans="4:22">
      <c r="D498" s="192"/>
      <c r="E498" s="72"/>
      <c r="J498" s="72"/>
      <c r="L498" s="179"/>
      <c r="N498" s="192"/>
      <c r="P498" s="72"/>
      <c r="Q498" s="192"/>
      <c r="V498" s="72"/>
    </row>
    <row r="499" ht="12.5" spans="4:22">
      <c r="D499" s="192"/>
      <c r="E499" s="72"/>
      <c r="J499" s="72"/>
      <c r="L499" s="179"/>
      <c r="N499" s="192"/>
      <c r="P499" s="72"/>
      <c r="Q499" s="192"/>
      <c r="V499" s="72"/>
    </row>
    <row r="500" ht="12.5" spans="4:22">
      <c r="D500" s="192"/>
      <c r="E500" s="72"/>
      <c r="J500" s="72"/>
      <c r="L500" s="179"/>
      <c r="N500" s="192"/>
      <c r="P500" s="72"/>
      <c r="Q500" s="192"/>
      <c r="V500" s="72"/>
    </row>
    <row r="501" ht="12.5" spans="4:22">
      <c r="D501" s="192"/>
      <c r="E501" s="72"/>
      <c r="J501" s="72"/>
      <c r="L501" s="179"/>
      <c r="N501" s="192"/>
      <c r="P501" s="72"/>
      <c r="Q501" s="192"/>
      <c r="V501" s="72"/>
    </row>
    <row r="502" ht="12.5" spans="4:22">
      <c r="D502" s="192"/>
      <c r="E502" s="72"/>
      <c r="J502" s="72"/>
      <c r="L502" s="179"/>
      <c r="N502" s="192"/>
      <c r="P502" s="72"/>
      <c r="Q502" s="192"/>
      <c r="V502" s="72"/>
    </row>
    <row r="503" ht="12.5" spans="4:22">
      <c r="D503" s="192"/>
      <c r="E503" s="72"/>
      <c r="J503" s="72"/>
      <c r="L503" s="179"/>
      <c r="N503" s="192"/>
      <c r="P503" s="72"/>
      <c r="Q503" s="192"/>
      <c r="V503" s="72"/>
    </row>
    <row r="504" ht="12.5" spans="4:22">
      <c r="D504" s="192"/>
      <c r="E504" s="72"/>
      <c r="J504" s="72"/>
      <c r="L504" s="179"/>
      <c r="N504" s="192"/>
      <c r="P504" s="72"/>
      <c r="Q504" s="192"/>
      <c r="V504" s="72"/>
    </row>
    <row r="505" ht="12.5" spans="4:22">
      <c r="D505" s="192"/>
      <c r="E505" s="72"/>
      <c r="J505" s="72"/>
      <c r="L505" s="179"/>
      <c r="N505" s="192"/>
      <c r="P505" s="72"/>
      <c r="Q505" s="192"/>
      <c r="V505" s="72"/>
    </row>
    <row r="506" ht="12.5" spans="4:22">
      <c r="D506" s="192"/>
      <c r="E506" s="72"/>
      <c r="J506" s="72"/>
      <c r="L506" s="179"/>
      <c r="N506" s="192"/>
      <c r="P506" s="72"/>
      <c r="Q506" s="192"/>
      <c r="V506" s="72"/>
    </row>
    <row r="507" ht="12.5" spans="4:22">
      <c r="D507" s="192"/>
      <c r="E507" s="72"/>
      <c r="J507" s="72"/>
      <c r="L507" s="179"/>
      <c r="N507" s="192"/>
      <c r="P507" s="72"/>
      <c r="Q507" s="192"/>
      <c r="V507" s="72"/>
    </row>
    <row r="508" ht="12.5" spans="4:22">
      <c r="D508" s="192"/>
      <c r="E508" s="72"/>
      <c r="J508" s="72"/>
      <c r="L508" s="179"/>
      <c r="N508" s="192"/>
      <c r="P508" s="72"/>
      <c r="Q508" s="192"/>
      <c r="V508" s="72"/>
    </row>
    <row r="509" ht="12.5" spans="4:22">
      <c r="D509" s="192"/>
      <c r="E509" s="72"/>
      <c r="J509" s="72"/>
      <c r="L509" s="179"/>
      <c r="N509" s="192"/>
      <c r="P509" s="72"/>
      <c r="Q509" s="192"/>
      <c r="V509" s="72"/>
    </row>
    <row r="510" ht="12.5" spans="4:22">
      <c r="D510" s="192"/>
      <c r="E510" s="72"/>
      <c r="J510" s="72"/>
      <c r="L510" s="179"/>
      <c r="N510" s="192"/>
      <c r="P510" s="72"/>
      <c r="Q510" s="192"/>
      <c r="V510" s="72"/>
    </row>
    <row r="511" ht="12.5" spans="4:22">
      <c r="D511" s="192"/>
      <c r="E511" s="72"/>
      <c r="J511" s="72"/>
      <c r="L511" s="179"/>
      <c r="N511" s="192"/>
      <c r="P511" s="72"/>
      <c r="Q511" s="192"/>
      <c r="V511" s="72"/>
    </row>
    <row r="512" ht="12.5" spans="4:22">
      <c r="D512" s="192"/>
      <c r="E512" s="72"/>
      <c r="J512" s="72"/>
      <c r="L512" s="179"/>
      <c r="N512" s="192"/>
      <c r="P512" s="72"/>
      <c r="Q512" s="192"/>
      <c r="V512" s="72"/>
    </row>
    <row r="513" ht="12.5" spans="4:22">
      <c r="D513" s="192"/>
      <c r="E513" s="72"/>
      <c r="J513" s="72"/>
      <c r="L513" s="179"/>
      <c r="N513" s="192"/>
      <c r="P513" s="72"/>
      <c r="Q513" s="192"/>
      <c r="V513" s="72"/>
    </row>
    <row r="514" ht="12.5" spans="4:22">
      <c r="D514" s="192"/>
      <c r="E514" s="72"/>
      <c r="J514" s="72"/>
      <c r="L514" s="179"/>
      <c r="N514" s="192"/>
      <c r="P514" s="72"/>
      <c r="Q514" s="192"/>
      <c r="V514" s="72"/>
    </row>
    <row r="515" ht="12.5" spans="4:22">
      <c r="D515" s="192"/>
      <c r="E515" s="72"/>
      <c r="J515" s="72"/>
      <c r="L515" s="179"/>
      <c r="N515" s="192"/>
      <c r="P515" s="72"/>
      <c r="Q515" s="192"/>
      <c r="V515" s="72"/>
    </row>
    <row r="516" ht="12.5" spans="4:22">
      <c r="D516" s="192"/>
      <c r="E516" s="72"/>
      <c r="J516" s="72"/>
      <c r="L516" s="179"/>
      <c r="N516" s="192"/>
      <c r="P516" s="72"/>
      <c r="Q516" s="192"/>
      <c r="V516" s="72"/>
    </row>
    <row r="517" ht="12.5" spans="4:22">
      <c r="D517" s="192"/>
      <c r="E517" s="72"/>
      <c r="J517" s="72"/>
      <c r="L517" s="179"/>
      <c r="N517" s="192"/>
      <c r="P517" s="72"/>
      <c r="Q517" s="192"/>
      <c r="V517" s="72"/>
    </row>
    <row r="518" ht="12.5" spans="4:22">
      <c r="D518" s="192"/>
      <c r="E518" s="72"/>
      <c r="J518" s="72"/>
      <c r="L518" s="179"/>
      <c r="N518" s="192"/>
      <c r="P518" s="72"/>
      <c r="Q518" s="192"/>
      <c r="V518" s="72"/>
    </row>
    <row r="519" ht="12.5" spans="4:22">
      <c r="D519" s="192"/>
      <c r="E519" s="72"/>
      <c r="J519" s="72"/>
      <c r="L519" s="179"/>
      <c r="N519" s="192"/>
      <c r="P519" s="72"/>
      <c r="Q519" s="192"/>
      <c r="V519" s="72"/>
    </row>
    <row r="520" ht="12.5" spans="4:22">
      <c r="D520" s="192"/>
      <c r="E520" s="72"/>
      <c r="J520" s="72"/>
      <c r="L520" s="179"/>
      <c r="N520" s="192"/>
      <c r="P520" s="72"/>
      <c r="Q520" s="192"/>
      <c r="V520" s="72"/>
    </row>
    <row r="521" ht="12.5" spans="4:22">
      <c r="D521" s="192"/>
      <c r="E521" s="72"/>
      <c r="J521" s="72"/>
      <c r="L521" s="179"/>
      <c r="N521" s="192"/>
      <c r="P521" s="72"/>
      <c r="Q521" s="192"/>
      <c r="V521" s="72"/>
    </row>
    <row r="522" ht="12.5" spans="4:22">
      <c r="D522" s="192"/>
      <c r="E522" s="72"/>
      <c r="J522" s="72"/>
      <c r="L522" s="179"/>
      <c r="N522" s="192"/>
      <c r="P522" s="72"/>
      <c r="Q522" s="192"/>
      <c r="V522" s="72"/>
    </row>
    <row r="523" ht="12.5" spans="4:22">
      <c r="D523" s="192"/>
      <c r="E523" s="72"/>
      <c r="J523" s="72"/>
      <c r="L523" s="179"/>
      <c r="N523" s="192"/>
      <c r="P523" s="72"/>
      <c r="Q523" s="192"/>
      <c r="V523" s="72"/>
    </row>
    <row r="524" ht="12.5" spans="4:22">
      <c r="D524" s="192"/>
      <c r="E524" s="72"/>
      <c r="J524" s="72"/>
      <c r="L524" s="179"/>
      <c r="N524" s="192"/>
      <c r="P524" s="72"/>
      <c r="Q524" s="192"/>
      <c r="V524" s="72"/>
    </row>
    <row r="525" ht="12.5" spans="4:22">
      <c r="D525" s="192"/>
      <c r="E525" s="72"/>
      <c r="J525" s="72"/>
      <c r="L525" s="179"/>
      <c r="N525" s="192"/>
      <c r="P525" s="72"/>
      <c r="Q525" s="192"/>
      <c r="V525" s="72"/>
    </row>
    <row r="526" ht="12.5" spans="4:22">
      <c r="D526" s="192"/>
      <c r="E526" s="72"/>
      <c r="J526" s="72"/>
      <c r="L526" s="179"/>
      <c r="N526" s="192"/>
      <c r="P526" s="72"/>
      <c r="Q526" s="192"/>
      <c r="V526" s="72"/>
    </row>
    <row r="527" ht="12.5" spans="4:22">
      <c r="D527" s="192"/>
      <c r="E527" s="72"/>
      <c r="J527" s="72"/>
      <c r="L527" s="179"/>
      <c r="N527" s="192"/>
      <c r="P527" s="72"/>
      <c r="Q527" s="192"/>
      <c r="V527" s="72"/>
    </row>
    <row r="528" ht="12.5" spans="4:22">
      <c r="D528" s="192"/>
      <c r="E528" s="72"/>
      <c r="J528" s="72"/>
      <c r="L528" s="179"/>
      <c r="N528" s="192"/>
      <c r="P528" s="72"/>
      <c r="Q528" s="192"/>
      <c r="V528" s="72"/>
    </row>
    <row r="529" ht="12.5" spans="4:22">
      <c r="D529" s="192"/>
      <c r="E529" s="72"/>
      <c r="J529" s="72"/>
      <c r="L529" s="179"/>
      <c r="N529" s="192"/>
      <c r="P529" s="72"/>
      <c r="Q529" s="192"/>
      <c r="V529" s="72"/>
    </row>
    <row r="530" ht="12.5" spans="4:22">
      <c r="D530" s="192"/>
      <c r="E530" s="72"/>
      <c r="J530" s="72"/>
      <c r="L530" s="179"/>
      <c r="N530" s="192"/>
      <c r="P530" s="72"/>
      <c r="Q530" s="192"/>
      <c r="V530" s="72"/>
    </row>
    <row r="531" ht="12.5" spans="4:22">
      <c r="D531" s="192"/>
      <c r="E531" s="72"/>
      <c r="J531" s="72"/>
      <c r="L531" s="179"/>
      <c r="N531" s="192"/>
      <c r="P531" s="72"/>
      <c r="Q531" s="192"/>
      <c r="V531" s="72"/>
    </row>
    <row r="532" ht="12.5" spans="4:22">
      <c r="D532" s="192"/>
      <c r="E532" s="72"/>
      <c r="J532" s="72"/>
      <c r="L532" s="179"/>
      <c r="N532" s="192"/>
      <c r="P532" s="72"/>
      <c r="Q532" s="192"/>
      <c r="V532" s="72"/>
    </row>
    <row r="533" ht="12.5" spans="4:22">
      <c r="D533" s="192"/>
      <c r="E533" s="72"/>
      <c r="J533" s="72"/>
      <c r="L533" s="179"/>
      <c r="N533" s="192"/>
      <c r="P533" s="72"/>
      <c r="Q533" s="192"/>
      <c r="V533" s="72"/>
    </row>
    <row r="534" ht="12.5" spans="4:22">
      <c r="D534" s="192"/>
      <c r="E534" s="72"/>
      <c r="J534" s="72"/>
      <c r="L534" s="179"/>
      <c r="N534" s="192"/>
      <c r="P534" s="72"/>
      <c r="Q534" s="192"/>
      <c r="V534" s="72"/>
    </row>
    <row r="535" ht="12.5" spans="4:22">
      <c r="D535" s="192"/>
      <c r="E535" s="72"/>
      <c r="J535" s="72"/>
      <c r="L535" s="179"/>
      <c r="N535" s="192"/>
      <c r="P535" s="72"/>
      <c r="Q535" s="192"/>
      <c r="V535" s="72"/>
    </row>
    <row r="536" ht="12.5" spans="4:22">
      <c r="D536" s="192"/>
      <c r="E536" s="72"/>
      <c r="J536" s="72"/>
      <c r="L536" s="179"/>
      <c r="N536" s="192"/>
      <c r="P536" s="72"/>
      <c r="Q536" s="192"/>
      <c r="V536" s="72"/>
    </row>
    <row r="537" ht="12.5" spans="4:22">
      <c r="D537" s="192"/>
      <c r="E537" s="72"/>
      <c r="J537" s="72"/>
      <c r="L537" s="179"/>
      <c r="N537" s="192"/>
      <c r="P537" s="72"/>
      <c r="Q537" s="192"/>
      <c r="V537" s="72"/>
    </row>
    <row r="538" ht="12.5" spans="4:22">
      <c r="D538" s="192"/>
      <c r="E538" s="72"/>
      <c r="J538" s="72"/>
      <c r="L538" s="179"/>
      <c r="N538" s="192"/>
      <c r="P538" s="72"/>
      <c r="Q538" s="192"/>
      <c r="V538" s="72"/>
    </row>
    <row r="539" ht="12.5" spans="4:22">
      <c r="D539" s="192"/>
      <c r="E539" s="72"/>
      <c r="J539" s="72"/>
      <c r="L539" s="179"/>
      <c r="N539" s="192"/>
      <c r="P539" s="72"/>
      <c r="Q539" s="192"/>
      <c r="V539" s="72"/>
    </row>
    <row r="540" ht="12.5" spans="4:22">
      <c r="D540" s="192"/>
      <c r="E540" s="72"/>
      <c r="J540" s="72"/>
      <c r="L540" s="179"/>
      <c r="N540" s="192"/>
      <c r="P540" s="72"/>
      <c r="Q540" s="192"/>
      <c r="V540" s="72"/>
    </row>
    <row r="541" ht="12.5" spans="4:22">
      <c r="D541" s="192"/>
      <c r="E541" s="72"/>
      <c r="J541" s="72"/>
      <c r="L541" s="179"/>
      <c r="N541" s="192"/>
      <c r="P541" s="72"/>
      <c r="Q541" s="192"/>
      <c r="V541" s="72"/>
    </row>
    <row r="542" ht="12.5" spans="4:22">
      <c r="D542" s="192"/>
      <c r="E542" s="72"/>
      <c r="J542" s="72"/>
      <c r="L542" s="179"/>
      <c r="N542" s="192"/>
      <c r="P542" s="72"/>
      <c r="Q542" s="192"/>
      <c r="V542" s="72"/>
    </row>
    <row r="543" ht="12.5" spans="4:22">
      <c r="D543" s="192"/>
      <c r="E543" s="72"/>
      <c r="J543" s="72"/>
      <c r="L543" s="179"/>
      <c r="N543" s="192"/>
      <c r="P543" s="72"/>
      <c r="Q543" s="192"/>
      <c r="V543" s="72"/>
    </row>
    <row r="544" ht="12.5" spans="4:22">
      <c r="D544" s="192"/>
      <c r="E544" s="72"/>
      <c r="J544" s="72"/>
      <c r="L544" s="179"/>
      <c r="N544" s="192"/>
      <c r="P544" s="72"/>
      <c r="Q544" s="192"/>
      <c r="V544" s="72"/>
    </row>
    <row r="545" ht="12.5" spans="4:22">
      <c r="D545" s="192"/>
      <c r="E545" s="72"/>
      <c r="J545" s="72"/>
      <c r="L545" s="179"/>
      <c r="N545" s="192"/>
      <c r="P545" s="72"/>
      <c r="Q545" s="192"/>
      <c r="V545" s="72"/>
    </row>
    <row r="546" ht="12.5" spans="4:22">
      <c r="D546" s="192"/>
      <c r="E546" s="72"/>
      <c r="J546" s="72"/>
      <c r="L546" s="179"/>
      <c r="N546" s="192"/>
      <c r="P546" s="72"/>
      <c r="Q546" s="192"/>
      <c r="V546" s="72"/>
    </row>
    <row r="547" ht="12.5" spans="4:22">
      <c r="D547" s="192"/>
      <c r="E547" s="72"/>
      <c r="J547" s="72"/>
      <c r="L547" s="179"/>
      <c r="N547" s="192"/>
      <c r="P547" s="72"/>
      <c r="Q547" s="192"/>
      <c r="V547" s="72"/>
    </row>
    <row r="548" ht="12.5" spans="4:22">
      <c r="D548" s="192"/>
      <c r="E548" s="72"/>
      <c r="J548" s="72"/>
      <c r="L548" s="179"/>
      <c r="N548" s="192"/>
      <c r="P548" s="72"/>
      <c r="Q548" s="192"/>
      <c r="V548" s="72"/>
    </row>
    <row r="549" ht="12.5" spans="4:22">
      <c r="D549" s="192"/>
      <c r="E549" s="72"/>
      <c r="J549" s="72"/>
      <c r="L549" s="179"/>
      <c r="N549" s="192"/>
      <c r="P549" s="72"/>
      <c r="Q549" s="192"/>
      <c r="V549" s="72"/>
    </row>
    <row r="550" ht="12.5" spans="4:22">
      <c r="D550" s="192"/>
      <c r="E550" s="72"/>
      <c r="J550" s="72"/>
      <c r="L550" s="179"/>
      <c r="N550" s="192"/>
      <c r="P550" s="72"/>
      <c r="Q550" s="192"/>
      <c r="V550" s="72"/>
    </row>
    <row r="551" ht="12.5" spans="4:22">
      <c r="D551" s="192"/>
      <c r="E551" s="72"/>
      <c r="J551" s="72"/>
      <c r="L551" s="179"/>
      <c r="N551" s="192"/>
      <c r="P551" s="72"/>
      <c r="Q551" s="192"/>
      <c r="V551" s="72"/>
    </row>
    <row r="552" ht="12.5" spans="4:22">
      <c r="D552" s="192"/>
      <c r="E552" s="72"/>
      <c r="J552" s="72"/>
      <c r="L552" s="179"/>
      <c r="N552" s="192"/>
      <c r="P552" s="72"/>
      <c r="Q552" s="192"/>
      <c r="V552" s="72"/>
    </row>
    <row r="553" ht="12.5" spans="4:22">
      <c r="D553" s="192"/>
      <c r="E553" s="72"/>
      <c r="J553" s="72"/>
      <c r="L553" s="179"/>
      <c r="N553" s="192"/>
      <c r="P553" s="72"/>
      <c r="Q553" s="192"/>
      <c r="V553" s="72"/>
    </row>
    <row r="554" ht="12.5" spans="4:22">
      <c r="D554" s="192"/>
      <c r="E554" s="72"/>
      <c r="J554" s="72"/>
      <c r="L554" s="179"/>
      <c r="N554" s="192"/>
      <c r="P554" s="72"/>
      <c r="Q554" s="192"/>
      <c r="V554" s="72"/>
    </row>
    <row r="555" ht="12.5" spans="4:22">
      <c r="D555" s="192"/>
      <c r="E555" s="72"/>
      <c r="J555" s="72"/>
      <c r="L555" s="179"/>
      <c r="N555" s="192"/>
      <c r="P555" s="72"/>
      <c r="Q555" s="192"/>
      <c r="V555" s="72"/>
    </row>
    <row r="556" ht="12.5" spans="4:22">
      <c r="D556" s="192"/>
      <c r="E556" s="72"/>
      <c r="J556" s="72"/>
      <c r="L556" s="179"/>
      <c r="N556" s="192"/>
      <c r="P556" s="72"/>
      <c r="Q556" s="192"/>
      <c r="V556" s="72"/>
    </row>
    <row r="557" ht="12.5" spans="4:22">
      <c r="D557" s="192"/>
      <c r="E557" s="72"/>
      <c r="J557" s="72"/>
      <c r="L557" s="179"/>
      <c r="N557" s="192"/>
      <c r="P557" s="72"/>
      <c r="Q557" s="192"/>
      <c r="V557" s="72"/>
    </row>
    <row r="558" ht="12.5" spans="4:22">
      <c r="D558" s="192"/>
      <c r="E558" s="72"/>
      <c r="J558" s="72"/>
      <c r="L558" s="179"/>
      <c r="N558" s="192"/>
      <c r="P558" s="72"/>
      <c r="Q558" s="192"/>
      <c r="V558" s="72"/>
    </row>
    <row r="559" ht="12.5" spans="4:22">
      <c r="D559" s="192"/>
      <c r="E559" s="72"/>
      <c r="J559" s="72"/>
      <c r="L559" s="179"/>
      <c r="N559" s="192"/>
      <c r="P559" s="72"/>
      <c r="Q559" s="192"/>
      <c r="V559" s="72"/>
    </row>
    <row r="560" ht="12.5" spans="4:22">
      <c r="D560" s="192"/>
      <c r="E560" s="72"/>
      <c r="J560" s="72"/>
      <c r="L560" s="179"/>
      <c r="N560" s="192"/>
      <c r="P560" s="72"/>
      <c r="Q560" s="192"/>
      <c r="V560" s="72"/>
    </row>
    <row r="561" ht="12.5" spans="4:22">
      <c r="D561" s="192"/>
      <c r="E561" s="72"/>
      <c r="J561" s="72"/>
      <c r="L561" s="179"/>
      <c r="N561" s="192"/>
      <c r="P561" s="72"/>
      <c r="Q561" s="192"/>
      <c r="V561" s="72"/>
    </row>
    <row r="562" ht="12.5" spans="4:22">
      <c r="D562" s="192"/>
      <c r="E562" s="72"/>
      <c r="J562" s="72"/>
      <c r="L562" s="179"/>
      <c r="N562" s="192"/>
      <c r="P562" s="72"/>
      <c r="Q562" s="192"/>
      <c r="V562" s="72"/>
    </row>
    <row r="563" ht="12.5" spans="4:22">
      <c r="D563" s="192"/>
      <c r="E563" s="72"/>
      <c r="J563" s="72"/>
      <c r="L563" s="179"/>
      <c r="N563" s="192"/>
      <c r="P563" s="72"/>
      <c r="Q563" s="192"/>
      <c r="V563" s="72"/>
    </row>
    <row r="564" ht="12.5" spans="4:22">
      <c r="D564" s="192"/>
      <c r="E564" s="72"/>
      <c r="J564" s="72"/>
      <c r="L564" s="179"/>
      <c r="N564" s="192"/>
      <c r="P564" s="72"/>
      <c r="Q564" s="192"/>
      <c r="V564" s="72"/>
    </row>
    <row r="565" ht="12.5" spans="4:22">
      <c r="D565" s="192"/>
      <c r="E565" s="72"/>
      <c r="J565" s="72"/>
      <c r="L565" s="179"/>
      <c r="N565" s="192"/>
      <c r="P565" s="72"/>
      <c r="Q565" s="192"/>
      <c r="V565" s="72"/>
    </row>
    <row r="566" ht="12.5" spans="4:22">
      <c r="D566" s="192"/>
      <c r="E566" s="72"/>
      <c r="J566" s="72"/>
      <c r="L566" s="179"/>
      <c r="N566" s="192"/>
      <c r="P566" s="72"/>
      <c r="Q566" s="192"/>
      <c r="V566" s="72"/>
    </row>
    <row r="567" ht="12.5" spans="4:22">
      <c r="D567" s="192"/>
      <c r="E567" s="72"/>
      <c r="J567" s="72"/>
      <c r="L567" s="179"/>
      <c r="N567" s="192"/>
      <c r="P567" s="72"/>
      <c r="Q567" s="192"/>
      <c r="V567" s="72"/>
    </row>
    <row r="568" ht="12.5" spans="4:22">
      <c r="D568" s="192"/>
      <c r="E568" s="72"/>
      <c r="J568" s="72"/>
      <c r="L568" s="179"/>
      <c r="N568" s="192"/>
      <c r="P568" s="72"/>
      <c r="Q568" s="192"/>
      <c r="V568" s="72"/>
    </row>
    <row r="569" ht="12.5" spans="4:22">
      <c r="D569" s="192"/>
      <c r="E569" s="72"/>
      <c r="J569" s="72"/>
      <c r="L569" s="179"/>
      <c r="N569" s="192"/>
      <c r="P569" s="72"/>
      <c r="Q569" s="192"/>
      <c r="V569" s="72"/>
    </row>
    <row r="570" ht="12.5" spans="4:22">
      <c r="D570" s="192"/>
      <c r="E570" s="72"/>
      <c r="J570" s="72"/>
      <c r="L570" s="179"/>
      <c r="N570" s="192"/>
      <c r="P570" s="72"/>
      <c r="Q570" s="192"/>
      <c r="V570" s="72"/>
    </row>
    <row r="571" ht="12.5" spans="4:22">
      <c r="D571" s="192"/>
      <c r="E571" s="72"/>
      <c r="J571" s="72"/>
      <c r="L571" s="179"/>
      <c r="N571" s="192"/>
      <c r="P571" s="72"/>
      <c r="Q571" s="192"/>
      <c r="V571" s="72"/>
    </row>
    <row r="572" ht="12.5" spans="4:22">
      <c r="D572" s="192"/>
      <c r="E572" s="72"/>
      <c r="J572" s="72"/>
      <c r="L572" s="179"/>
      <c r="N572" s="192"/>
      <c r="P572" s="72"/>
      <c r="Q572" s="192"/>
      <c r="V572" s="72"/>
    </row>
    <row r="573" ht="12.5" spans="4:22">
      <c r="D573" s="192"/>
      <c r="E573" s="72"/>
      <c r="J573" s="72"/>
      <c r="L573" s="179"/>
      <c r="N573" s="192"/>
      <c r="P573" s="72"/>
      <c r="Q573" s="192"/>
      <c r="V573" s="72"/>
    </row>
    <row r="574" ht="12.5" spans="4:22">
      <c r="D574" s="192"/>
      <c r="E574" s="72"/>
      <c r="J574" s="72"/>
      <c r="L574" s="179"/>
      <c r="N574" s="192"/>
      <c r="P574" s="72"/>
      <c r="Q574" s="192"/>
      <c r="V574" s="72"/>
    </row>
    <row r="575" ht="12.5" spans="4:22">
      <c r="D575" s="192"/>
      <c r="E575" s="72"/>
      <c r="J575" s="72"/>
      <c r="L575" s="179"/>
      <c r="N575" s="192"/>
      <c r="P575" s="72"/>
      <c r="Q575" s="192"/>
      <c r="V575" s="72"/>
    </row>
    <row r="576" ht="12.5" spans="4:22">
      <c r="D576" s="192"/>
      <c r="E576" s="72"/>
      <c r="J576" s="72"/>
      <c r="L576" s="179"/>
      <c r="N576" s="192"/>
      <c r="P576" s="72"/>
      <c r="Q576" s="192"/>
      <c r="V576" s="72"/>
    </row>
    <row r="577" ht="12.5" spans="4:22">
      <c r="D577" s="192"/>
      <c r="E577" s="72"/>
      <c r="J577" s="72"/>
      <c r="L577" s="179"/>
      <c r="N577" s="192"/>
      <c r="P577" s="72"/>
      <c r="Q577" s="192"/>
      <c r="V577" s="72"/>
    </row>
    <row r="578" ht="12.5" spans="4:22">
      <c r="D578" s="192"/>
      <c r="E578" s="72"/>
      <c r="J578" s="72"/>
      <c r="L578" s="179"/>
      <c r="N578" s="192"/>
      <c r="P578" s="72"/>
      <c r="Q578" s="192"/>
      <c r="V578" s="72"/>
    </row>
    <row r="579" ht="12.5" spans="4:22">
      <c r="D579" s="192"/>
      <c r="E579" s="72"/>
      <c r="J579" s="72"/>
      <c r="L579" s="179"/>
      <c r="N579" s="192"/>
      <c r="P579" s="72"/>
      <c r="Q579" s="192"/>
      <c r="V579" s="72"/>
    </row>
    <row r="580" ht="12.5" spans="4:22">
      <c r="D580" s="192"/>
      <c r="E580" s="72"/>
      <c r="J580" s="72"/>
      <c r="L580" s="179"/>
      <c r="N580" s="192"/>
      <c r="P580" s="72"/>
      <c r="Q580" s="192"/>
      <c r="V580" s="72"/>
    </row>
    <row r="581" ht="12.5" spans="4:22">
      <c r="D581" s="192"/>
      <c r="E581" s="72"/>
      <c r="J581" s="72"/>
      <c r="L581" s="179"/>
      <c r="N581" s="192"/>
      <c r="P581" s="72"/>
      <c r="Q581" s="192"/>
      <c r="V581" s="72"/>
    </row>
    <row r="582" ht="12.5" spans="4:22">
      <c r="D582" s="192"/>
      <c r="E582" s="72"/>
      <c r="J582" s="72"/>
      <c r="L582" s="179"/>
      <c r="N582" s="192"/>
      <c r="P582" s="72"/>
      <c r="Q582" s="192"/>
      <c r="V582" s="72"/>
    </row>
    <row r="583" ht="12.5" spans="4:22">
      <c r="D583" s="192"/>
      <c r="E583" s="72"/>
      <c r="J583" s="72"/>
      <c r="L583" s="179"/>
      <c r="N583" s="192"/>
      <c r="P583" s="72"/>
      <c r="Q583" s="192"/>
      <c r="V583" s="72"/>
    </row>
    <row r="584" ht="12.5" spans="4:22">
      <c r="D584" s="192"/>
      <c r="E584" s="72"/>
      <c r="J584" s="72"/>
      <c r="L584" s="179"/>
      <c r="N584" s="192"/>
      <c r="P584" s="72"/>
      <c r="Q584" s="192"/>
      <c r="V584" s="72"/>
    </row>
    <row r="585" ht="12.5" spans="4:22">
      <c r="D585" s="192"/>
      <c r="E585" s="72"/>
      <c r="J585" s="72"/>
      <c r="L585" s="179"/>
      <c r="N585" s="192"/>
      <c r="P585" s="72"/>
      <c r="Q585" s="192"/>
      <c r="V585" s="72"/>
    </row>
    <row r="586" ht="12.5" spans="4:22">
      <c r="D586" s="192"/>
      <c r="E586" s="72"/>
      <c r="J586" s="72"/>
      <c r="L586" s="179"/>
      <c r="N586" s="192"/>
      <c r="P586" s="72"/>
      <c r="Q586" s="192"/>
      <c r="V586" s="72"/>
    </row>
    <row r="587" ht="12.5" spans="4:22">
      <c r="D587" s="192"/>
      <c r="E587" s="72"/>
      <c r="J587" s="72"/>
      <c r="L587" s="179"/>
      <c r="N587" s="192"/>
      <c r="P587" s="72"/>
      <c r="Q587" s="192"/>
      <c r="V587" s="72"/>
    </row>
    <row r="588" ht="12.5" spans="4:22">
      <c r="D588" s="192"/>
      <c r="E588" s="72"/>
      <c r="J588" s="72"/>
      <c r="L588" s="179"/>
      <c r="N588" s="192"/>
      <c r="P588" s="72"/>
      <c r="Q588" s="192"/>
      <c r="V588" s="72"/>
    </row>
    <row r="589" ht="12.5" spans="4:22">
      <c r="D589" s="192"/>
      <c r="E589" s="72"/>
      <c r="J589" s="72"/>
      <c r="L589" s="179"/>
      <c r="N589" s="192"/>
      <c r="P589" s="72"/>
      <c r="Q589" s="192"/>
      <c r="V589" s="72"/>
    </row>
    <row r="590" ht="12.5" spans="4:22">
      <c r="D590" s="192"/>
      <c r="E590" s="72"/>
      <c r="J590" s="72"/>
      <c r="L590" s="179"/>
      <c r="N590" s="192"/>
      <c r="P590" s="72"/>
      <c r="Q590" s="192"/>
      <c r="V590" s="72"/>
    </row>
    <row r="591" ht="12.5" spans="4:22">
      <c r="D591" s="192"/>
      <c r="E591" s="72"/>
      <c r="J591" s="72"/>
      <c r="L591" s="179"/>
      <c r="N591" s="192"/>
      <c r="P591" s="72"/>
      <c r="Q591" s="192"/>
      <c r="V591" s="72"/>
    </row>
    <row r="592" ht="12.5" spans="4:22">
      <c r="D592" s="192"/>
      <c r="E592" s="72"/>
      <c r="J592" s="72"/>
      <c r="L592" s="179"/>
      <c r="N592" s="192"/>
      <c r="P592" s="72"/>
      <c r="Q592" s="192"/>
      <c r="V592" s="72"/>
    </row>
    <row r="593" ht="12.5" spans="4:22">
      <c r="D593" s="192"/>
      <c r="E593" s="72"/>
      <c r="J593" s="72"/>
      <c r="L593" s="179"/>
      <c r="N593" s="192"/>
      <c r="P593" s="72"/>
      <c r="Q593" s="192"/>
      <c r="V593" s="72"/>
    </row>
    <row r="594" ht="12.5" spans="4:22">
      <c r="D594" s="192"/>
      <c r="E594" s="72"/>
      <c r="J594" s="72"/>
      <c r="L594" s="179"/>
      <c r="N594" s="192"/>
      <c r="P594" s="72"/>
      <c r="Q594" s="192"/>
      <c r="V594" s="72"/>
    </row>
    <row r="595" ht="12.5" spans="4:22">
      <c r="D595" s="192"/>
      <c r="E595" s="72"/>
      <c r="J595" s="72"/>
      <c r="L595" s="179"/>
      <c r="N595" s="192"/>
      <c r="P595" s="72"/>
      <c r="Q595" s="192"/>
      <c r="V595" s="72"/>
    </row>
    <row r="596" ht="12.5" spans="4:22">
      <c r="D596" s="192"/>
      <c r="E596" s="72"/>
      <c r="J596" s="72"/>
      <c r="L596" s="179"/>
      <c r="N596" s="192"/>
      <c r="P596" s="72"/>
      <c r="Q596" s="192"/>
      <c r="V596" s="72"/>
    </row>
    <row r="597" ht="12.5" spans="4:22">
      <c r="D597" s="192"/>
      <c r="E597" s="72"/>
      <c r="J597" s="72"/>
      <c r="L597" s="179"/>
      <c r="N597" s="192"/>
      <c r="P597" s="72"/>
      <c r="Q597" s="192"/>
      <c r="V597" s="72"/>
    </row>
    <row r="598" ht="12.5" spans="4:22">
      <c r="D598" s="192"/>
      <c r="E598" s="72"/>
      <c r="J598" s="72"/>
      <c r="L598" s="179"/>
      <c r="N598" s="192"/>
      <c r="P598" s="72"/>
      <c r="Q598" s="192"/>
      <c r="V598" s="72"/>
    </row>
    <row r="599" ht="12.5" spans="4:22">
      <c r="D599" s="192"/>
      <c r="E599" s="72"/>
      <c r="J599" s="72"/>
      <c r="L599" s="179"/>
      <c r="N599" s="192"/>
      <c r="P599" s="72"/>
      <c r="Q599" s="192"/>
      <c r="V599" s="72"/>
    </row>
    <row r="600" ht="12.5" spans="4:22">
      <c r="D600" s="192"/>
      <c r="E600" s="72"/>
      <c r="J600" s="72"/>
      <c r="L600" s="179"/>
      <c r="N600" s="192"/>
      <c r="P600" s="72"/>
      <c r="Q600" s="192"/>
      <c r="V600" s="72"/>
    </row>
    <row r="601" ht="12.5" spans="4:22">
      <c r="D601" s="192"/>
      <c r="E601" s="72"/>
      <c r="J601" s="72"/>
      <c r="L601" s="179"/>
      <c r="N601" s="192"/>
      <c r="P601" s="72"/>
      <c r="Q601" s="192"/>
      <c r="V601" s="72"/>
    </row>
    <row r="602" ht="12.5" spans="4:22">
      <c r="D602" s="192"/>
      <c r="E602" s="72"/>
      <c r="J602" s="72"/>
      <c r="L602" s="179"/>
      <c r="N602" s="192"/>
      <c r="P602" s="72"/>
      <c r="Q602" s="192"/>
      <c r="V602" s="72"/>
    </row>
    <row r="603" ht="12.5" spans="4:22">
      <c r="D603" s="192"/>
      <c r="E603" s="72"/>
      <c r="J603" s="72"/>
      <c r="L603" s="179"/>
      <c r="N603" s="192"/>
      <c r="P603" s="72"/>
      <c r="Q603" s="192"/>
      <c r="V603" s="72"/>
    </row>
    <row r="604" ht="12.5" spans="4:22">
      <c r="D604" s="192"/>
      <c r="E604" s="72"/>
      <c r="J604" s="72"/>
      <c r="L604" s="179"/>
      <c r="N604" s="192"/>
      <c r="P604" s="72"/>
      <c r="Q604" s="192"/>
      <c r="V604" s="72"/>
    </row>
    <row r="605" ht="12.5" spans="4:22">
      <c r="D605" s="192"/>
      <c r="E605" s="72"/>
      <c r="J605" s="72"/>
      <c r="L605" s="179"/>
      <c r="N605" s="192"/>
      <c r="P605" s="72"/>
      <c r="Q605" s="192"/>
      <c r="V605" s="72"/>
    </row>
    <row r="606" ht="12.5" spans="4:22">
      <c r="D606" s="192"/>
      <c r="E606" s="72"/>
      <c r="J606" s="72"/>
      <c r="L606" s="179"/>
      <c r="N606" s="192"/>
      <c r="P606" s="72"/>
      <c r="Q606" s="192"/>
      <c r="V606" s="72"/>
    </row>
    <row r="607" ht="12.5" spans="4:22">
      <c r="D607" s="192"/>
      <c r="E607" s="72"/>
      <c r="J607" s="72"/>
      <c r="L607" s="179"/>
      <c r="N607" s="192"/>
      <c r="P607" s="72"/>
      <c r="Q607" s="192"/>
      <c r="V607" s="72"/>
    </row>
    <row r="608" ht="12.5" spans="4:22">
      <c r="D608" s="192"/>
      <c r="E608" s="72"/>
      <c r="J608" s="72"/>
      <c r="L608" s="179"/>
      <c r="N608" s="192"/>
      <c r="P608" s="72"/>
      <c r="Q608" s="192"/>
      <c r="V608" s="72"/>
    </row>
    <row r="609" ht="12.5" spans="4:22">
      <c r="D609" s="192"/>
      <c r="E609" s="72"/>
      <c r="J609" s="72"/>
      <c r="L609" s="179"/>
      <c r="N609" s="192"/>
      <c r="P609" s="72"/>
      <c r="Q609" s="192"/>
      <c r="V609" s="72"/>
    </row>
    <row r="610" ht="12.5" spans="4:22">
      <c r="D610" s="192"/>
      <c r="E610" s="72"/>
      <c r="J610" s="72"/>
      <c r="L610" s="179"/>
      <c r="N610" s="192"/>
      <c r="P610" s="72"/>
      <c r="Q610" s="192"/>
      <c r="V610" s="72"/>
    </row>
    <row r="611" ht="12.5" spans="4:22">
      <c r="D611" s="192"/>
      <c r="E611" s="72"/>
      <c r="J611" s="72"/>
      <c r="L611" s="179"/>
      <c r="N611" s="192"/>
      <c r="P611" s="72"/>
      <c r="Q611" s="192"/>
      <c r="V611" s="72"/>
    </row>
    <row r="612" ht="12.5" spans="4:22">
      <c r="D612" s="192"/>
      <c r="E612" s="72"/>
      <c r="J612" s="72"/>
      <c r="L612" s="179"/>
      <c r="N612" s="192"/>
      <c r="P612" s="72"/>
      <c r="Q612" s="192"/>
      <c r="V612" s="72"/>
    </row>
    <row r="613" ht="12.5" spans="4:22">
      <c r="D613" s="192"/>
      <c r="E613" s="72"/>
      <c r="J613" s="72"/>
      <c r="L613" s="179"/>
      <c r="N613" s="192"/>
      <c r="P613" s="72"/>
      <c r="Q613" s="192"/>
      <c r="V613" s="72"/>
    </row>
    <row r="614" ht="12.5" spans="4:22">
      <c r="D614" s="192"/>
      <c r="E614" s="72"/>
      <c r="J614" s="72"/>
      <c r="L614" s="179"/>
      <c r="N614" s="192"/>
      <c r="P614" s="72"/>
      <c r="Q614" s="192"/>
      <c r="V614" s="72"/>
    </row>
    <row r="615" ht="12.5" spans="4:22">
      <c r="D615" s="192"/>
      <c r="E615" s="72"/>
      <c r="J615" s="72"/>
      <c r="L615" s="179"/>
      <c r="N615" s="192"/>
      <c r="P615" s="72"/>
      <c r="Q615" s="192"/>
      <c r="V615" s="72"/>
    </row>
    <row r="616" ht="12.5" spans="4:22">
      <c r="D616" s="192"/>
      <c r="E616" s="72"/>
      <c r="J616" s="72"/>
      <c r="L616" s="179"/>
      <c r="N616" s="192"/>
      <c r="P616" s="72"/>
      <c r="Q616" s="192"/>
      <c r="V616" s="72"/>
    </row>
    <row r="617" ht="12.5" spans="4:22">
      <c r="D617" s="192"/>
      <c r="E617" s="72"/>
      <c r="J617" s="72"/>
      <c r="L617" s="179"/>
      <c r="N617" s="192"/>
      <c r="P617" s="72"/>
      <c r="Q617" s="192"/>
      <c r="V617" s="72"/>
    </row>
    <row r="618" ht="12.5" spans="4:22">
      <c r="D618" s="192"/>
      <c r="E618" s="72"/>
      <c r="J618" s="72"/>
      <c r="L618" s="179"/>
      <c r="N618" s="192"/>
      <c r="P618" s="72"/>
      <c r="Q618" s="192"/>
      <c r="V618" s="72"/>
    </row>
    <row r="619" ht="12.5" spans="4:22">
      <c r="D619" s="192"/>
      <c r="E619" s="72"/>
      <c r="J619" s="72"/>
      <c r="L619" s="179"/>
      <c r="N619" s="192"/>
      <c r="P619" s="72"/>
      <c r="Q619" s="192"/>
      <c r="V619" s="72"/>
    </row>
    <row r="620" ht="12.5" spans="4:22">
      <c r="D620" s="192"/>
      <c r="E620" s="72"/>
      <c r="J620" s="72"/>
      <c r="L620" s="179"/>
      <c r="N620" s="192"/>
      <c r="P620" s="72"/>
      <c r="Q620" s="192"/>
      <c r="V620" s="72"/>
    </row>
    <row r="621" ht="12.5" spans="4:22">
      <c r="D621" s="192"/>
      <c r="E621" s="72"/>
      <c r="J621" s="72"/>
      <c r="L621" s="179"/>
      <c r="N621" s="192"/>
      <c r="P621" s="72"/>
      <c r="Q621" s="192"/>
      <c r="V621" s="72"/>
    </row>
    <row r="622" ht="12.5" spans="4:22">
      <c r="D622" s="192"/>
      <c r="E622" s="72"/>
      <c r="J622" s="72"/>
      <c r="L622" s="179"/>
      <c r="N622" s="192"/>
      <c r="P622" s="72"/>
      <c r="Q622" s="192"/>
      <c r="V622" s="72"/>
    </row>
    <row r="623" ht="12.5" spans="4:22">
      <c r="D623" s="192"/>
      <c r="E623" s="72"/>
      <c r="J623" s="72"/>
      <c r="L623" s="179"/>
      <c r="N623" s="192"/>
      <c r="P623" s="72"/>
      <c r="Q623" s="192"/>
      <c r="V623" s="72"/>
    </row>
    <row r="624" ht="12.5" spans="4:22">
      <c r="D624" s="192"/>
      <c r="E624" s="72"/>
      <c r="J624" s="72"/>
      <c r="L624" s="179"/>
      <c r="N624" s="192"/>
      <c r="P624" s="72"/>
      <c r="Q624" s="192"/>
      <c r="V624" s="72"/>
    </row>
    <row r="625" ht="12.5" spans="4:22">
      <c r="D625" s="192"/>
      <c r="E625" s="72"/>
      <c r="J625" s="72"/>
      <c r="L625" s="179"/>
      <c r="N625" s="192"/>
      <c r="P625" s="72"/>
      <c r="Q625" s="192"/>
      <c r="V625" s="72"/>
    </row>
    <row r="626" ht="12.5" spans="4:22">
      <c r="D626" s="192"/>
      <c r="E626" s="72"/>
      <c r="J626" s="72"/>
      <c r="L626" s="179"/>
      <c r="N626" s="192"/>
      <c r="P626" s="72"/>
      <c r="Q626" s="192"/>
      <c r="V626" s="72"/>
    </row>
    <row r="627" ht="12.5" spans="4:22">
      <c r="D627" s="192"/>
      <c r="E627" s="72"/>
      <c r="J627" s="72"/>
      <c r="L627" s="179"/>
      <c r="N627" s="192"/>
      <c r="P627" s="72"/>
      <c r="Q627" s="192"/>
      <c r="V627" s="72"/>
    </row>
    <row r="628" ht="12.5" spans="4:22">
      <c r="D628" s="192"/>
      <c r="E628" s="72"/>
      <c r="J628" s="72"/>
      <c r="L628" s="179"/>
      <c r="N628" s="192"/>
      <c r="P628" s="72"/>
      <c r="Q628" s="192"/>
      <c r="V628" s="72"/>
    </row>
    <row r="629" ht="12.5" spans="4:22">
      <c r="D629" s="192"/>
      <c r="E629" s="72"/>
      <c r="J629" s="72"/>
      <c r="L629" s="179"/>
      <c r="N629" s="192"/>
      <c r="P629" s="72"/>
      <c r="Q629" s="192"/>
      <c r="V629" s="72"/>
    </row>
    <row r="630" ht="12.5" spans="4:22">
      <c r="D630" s="192"/>
      <c r="E630" s="72"/>
      <c r="J630" s="72"/>
      <c r="L630" s="179"/>
      <c r="N630" s="192"/>
      <c r="P630" s="72"/>
      <c r="Q630" s="192"/>
      <c r="V630" s="72"/>
    </row>
    <row r="631" ht="12.5" spans="4:22">
      <c r="D631" s="192"/>
      <c r="E631" s="72"/>
      <c r="J631" s="72"/>
      <c r="L631" s="179"/>
      <c r="N631" s="192"/>
      <c r="P631" s="72"/>
      <c r="Q631" s="192"/>
      <c r="V631" s="72"/>
    </row>
    <row r="632" ht="12.5" spans="4:22">
      <c r="D632" s="192"/>
      <c r="E632" s="72"/>
      <c r="J632" s="72"/>
      <c r="L632" s="179"/>
      <c r="N632" s="192"/>
      <c r="P632" s="72"/>
      <c r="Q632" s="192"/>
      <c r="V632" s="72"/>
    </row>
    <row r="633" ht="12.5" spans="4:22">
      <c r="D633" s="192"/>
      <c r="E633" s="72"/>
      <c r="J633" s="72"/>
      <c r="L633" s="179"/>
      <c r="N633" s="192"/>
      <c r="P633" s="72"/>
      <c r="Q633" s="192"/>
      <c r="V633" s="72"/>
    </row>
    <row r="634" ht="12.5" spans="4:22">
      <c r="D634" s="192"/>
      <c r="E634" s="72"/>
      <c r="J634" s="72"/>
      <c r="L634" s="179"/>
      <c r="N634" s="192"/>
      <c r="P634" s="72"/>
      <c r="Q634" s="192"/>
      <c r="V634" s="72"/>
    </row>
    <row r="635" ht="12.5" spans="4:22">
      <c r="D635" s="192"/>
      <c r="E635" s="72"/>
      <c r="J635" s="72"/>
      <c r="L635" s="179"/>
      <c r="N635" s="192"/>
      <c r="P635" s="72"/>
      <c r="Q635" s="192"/>
      <c r="V635" s="72"/>
    </row>
    <row r="636" ht="12.5" spans="4:22">
      <c r="D636" s="192"/>
      <c r="E636" s="72"/>
      <c r="J636" s="72"/>
      <c r="L636" s="179"/>
      <c r="N636" s="192"/>
      <c r="P636" s="72"/>
      <c r="Q636" s="192"/>
      <c r="V636" s="72"/>
    </row>
    <row r="637" ht="12.5" spans="4:22">
      <c r="D637" s="192"/>
      <c r="E637" s="72"/>
      <c r="J637" s="72"/>
      <c r="L637" s="179"/>
      <c r="N637" s="192"/>
      <c r="P637" s="72"/>
      <c r="Q637" s="192"/>
      <c r="V637" s="72"/>
    </row>
    <row r="638" ht="12.5" spans="4:22">
      <c r="D638" s="192"/>
      <c r="E638" s="72"/>
      <c r="J638" s="72"/>
      <c r="L638" s="179"/>
      <c r="N638" s="192"/>
      <c r="P638" s="72"/>
      <c r="Q638" s="192"/>
      <c r="V638" s="72"/>
    </row>
    <row r="639" ht="12.5" spans="4:22">
      <c r="D639" s="192"/>
      <c r="E639" s="72"/>
      <c r="J639" s="72"/>
      <c r="L639" s="179"/>
      <c r="N639" s="192"/>
      <c r="P639" s="72"/>
      <c r="Q639" s="192"/>
      <c r="V639" s="72"/>
    </row>
    <row r="640" ht="12.5" spans="4:22">
      <c r="D640" s="192"/>
      <c r="E640" s="72"/>
      <c r="J640" s="72"/>
      <c r="L640" s="179"/>
      <c r="N640" s="192"/>
      <c r="P640" s="72"/>
      <c r="Q640" s="192"/>
      <c r="V640" s="72"/>
    </row>
    <row r="641" ht="12.5" spans="4:22">
      <c r="D641" s="192"/>
      <c r="E641" s="72"/>
      <c r="J641" s="72"/>
      <c r="L641" s="179"/>
      <c r="N641" s="192"/>
      <c r="P641" s="72"/>
      <c r="Q641" s="192"/>
      <c r="V641" s="72"/>
    </row>
    <row r="642" ht="12.5" spans="4:22">
      <c r="D642" s="192"/>
      <c r="E642" s="72"/>
      <c r="J642" s="72"/>
      <c r="L642" s="179"/>
      <c r="N642" s="192"/>
      <c r="P642" s="72"/>
      <c r="Q642" s="192"/>
      <c r="V642" s="72"/>
    </row>
    <row r="643" ht="12.5" spans="4:22">
      <c r="D643" s="192"/>
      <c r="E643" s="72"/>
      <c r="J643" s="72"/>
      <c r="L643" s="179"/>
      <c r="N643" s="192"/>
      <c r="P643" s="72"/>
      <c r="Q643" s="192"/>
      <c r="V643" s="72"/>
    </row>
    <row r="644" ht="12.5" spans="4:22">
      <c r="D644" s="192"/>
      <c r="E644" s="72"/>
      <c r="J644" s="72"/>
      <c r="L644" s="179"/>
      <c r="N644" s="192"/>
      <c r="P644" s="72"/>
      <c r="Q644" s="192"/>
      <c r="V644" s="72"/>
    </row>
    <row r="645" ht="12.5" spans="4:22">
      <c r="D645" s="192"/>
      <c r="E645" s="72"/>
      <c r="J645" s="72"/>
      <c r="L645" s="179"/>
      <c r="N645" s="192"/>
      <c r="P645" s="72"/>
      <c r="Q645" s="192"/>
      <c r="V645" s="72"/>
    </row>
    <row r="646" ht="12.5" spans="4:22">
      <c r="D646" s="192"/>
      <c r="E646" s="72"/>
      <c r="J646" s="72"/>
      <c r="L646" s="179"/>
      <c r="N646" s="192"/>
      <c r="P646" s="72"/>
      <c r="Q646" s="192"/>
      <c r="V646" s="72"/>
    </row>
    <row r="647" ht="12.5" spans="4:22">
      <c r="D647" s="192"/>
      <c r="E647" s="72"/>
      <c r="J647" s="72"/>
      <c r="L647" s="179"/>
      <c r="N647" s="192"/>
      <c r="P647" s="72"/>
      <c r="Q647" s="192"/>
      <c r="V647" s="72"/>
    </row>
    <row r="648" ht="12.5" spans="4:22">
      <c r="D648" s="192"/>
      <c r="E648" s="72"/>
      <c r="J648" s="72"/>
      <c r="L648" s="179"/>
      <c r="N648" s="192"/>
      <c r="P648" s="72"/>
      <c r="Q648" s="192"/>
      <c r="V648" s="72"/>
    </row>
    <row r="649" ht="12.5" spans="4:22">
      <c r="D649" s="192"/>
      <c r="E649" s="72"/>
      <c r="J649" s="72"/>
      <c r="L649" s="179"/>
      <c r="N649" s="192"/>
      <c r="P649" s="72"/>
      <c r="Q649" s="192"/>
      <c r="V649" s="72"/>
    </row>
    <row r="650" ht="12.5" spans="4:22">
      <c r="D650" s="192"/>
      <c r="E650" s="72"/>
      <c r="J650" s="72"/>
      <c r="L650" s="179"/>
      <c r="N650" s="192"/>
      <c r="P650" s="72"/>
      <c r="Q650" s="192"/>
      <c r="V650" s="72"/>
    </row>
    <row r="651" ht="12.5" spans="4:22">
      <c r="D651" s="192"/>
      <c r="E651" s="72"/>
      <c r="J651" s="72"/>
      <c r="L651" s="179"/>
      <c r="N651" s="192"/>
      <c r="P651" s="72"/>
      <c r="Q651" s="192"/>
      <c r="V651" s="72"/>
    </row>
    <row r="652" ht="12.5" spans="4:22">
      <c r="D652" s="192"/>
      <c r="E652" s="72"/>
      <c r="J652" s="72"/>
      <c r="L652" s="179"/>
      <c r="N652" s="192"/>
      <c r="P652" s="72"/>
      <c r="Q652" s="192"/>
      <c r="V652" s="72"/>
    </row>
    <row r="653" ht="12.5" spans="4:22">
      <c r="D653" s="192"/>
      <c r="E653" s="72"/>
      <c r="J653" s="72"/>
      <c r="L653" s="179"/>
      <c r="N653" s="192"/>
      <c r="P653" s="72"/>
      <c r="Q653" s="192"/>
      <c r="V653" s="72"/>
    </row>
    <row r="654" ht="12.5" spans="4:22">
      <c r="D654" s="192"/>
      <c r="E654" s="72"/>
      <c r="J654" s="72"/>
      <c r="L654" s="179"/>
      <c r="N654" s="192"/>
      <c r="P654" s="72"/>
      <c r="Q654" s="192"/>
      <c r="V654" s="72"/>
    </row>
    <row r="655" ht="12.5" spans="4:22">
      <c r="D655" s="192"/>
      <c r="E655" s="72"/>
      <c r="J655" s="72"/>
      <c r="L655" s="179"/>
      <c r="N655" s="192"/>
      <c r="P655" s="72"/>
      <c r="Q655" s="192"/>
      <c r="V655" s="72"/>
    </row>
    <row r="656" ht="12.5" spans="4:22">
      <c r="D656" s="192"/>
      <c r="E656" s="72"/>
      <c r="J656" s="72"/>
      <c r="L656" s="179"/>
      <c r="N656" s="192"/>
      <c r="P656" s="72"/>
      <c r="Q656" s="192"/>
      <c r="V656" s="72"/>
    </row>
    <row r="657" ht="12.5" spans="4:22">
      <c r="D657" s="192"/>
      <c r="E657" s="72"/>
      <c r="J657" s="72"/>
      <c r="L657" s="179"/>
      <c r="N657" s="192"/>
      <c r="P657" s="72"/>
      <c r="Q657" s="192"/>
      <c r="V657" s="72"/>
    </row>
    <row r="658" ht="12.5" spans="4:22">
      <c r="D658" s="192"/>
      <c r="E658" s="72"/>
      <c r="J658" s="72"/>
      <c r="L658" s="179"/>
      <c r="N658" s="192"/>
      <c r="P658" s="72"/>
      <c r="Q658" s="192"/>
      <c r="V658" s="72"/>
    </row>
    <row r="659" ht="12.5" spans="4:22">
      <c r="D659" s="192"/>
      <c r="E659" s="72"/>
      <c r="J659" s="72"/>
      <c r="L659" s="179"/>
      <c r="N659" s="192"/>
      <c r="P659" s="72"/>
      <c r="Q659" s="192"/>
      <c r="V659" s="72"/>
    </row>
    <row r="660" ht="12.5" spans="4:22">
      <c r="D660" s="192"/>
      <c r="E660" s="72"/>
      <c r="J660" s="72"/>
      <c r="L660" s="179"/>
      <c r="N660" s="192"/>
      <c r="P660" s="72"/>
      <c r="Q660" s="192"/>
      <c r="V660" s="72"/>
    </row>
    <row r="661" ht="12.5" spans="4:22">
      <c r="D661" s="192"/>
      <c r="E661" s="72"/>
      <c r="J661" s="72"/>
      <c r="L661" s="179"/>
      <c r="N661" s="192"/>
      <c r="P661" s="72"/>
      <c r="Q661" s="192"/>
      <c r="V661" s="72"/>
    </row>
    <row r="662" ht="12.5" spans="4:22">
      <c r="D662" s="192"/>
      <c r="E662" s="72"/>
      <c r="J662" s="72"/>
      <c r="L662" s="179"/>
      <c r="N662" s="192"/>
      <c r="P662" s="72"/>
      <c r="Q662" s="192"/>
      <c r="V662" s="72"/>
    </row>
    <row r="663" ht="12.5" spans="4:22">
      <c r="D663" s="192"/>
      <c r="E663" s="72"/>
      <c r="J663" s="72"/>
      <c r="L663" s="179"/>
      <c r="N663" s="192"/>
      <c r="P663" s="72"/>
      <c r="Q663" s="192"/>
      <c r="V663" s="72"/>
    </row>
    <row r="664" ht="12.5" spans="4:22">
      <c r="D664" s="192"/>
      <c r="E664" s="72"/>
      <c r="J664" s="72"/>
      <c r="L664" s="179"/>
      <c r="N664" s="192"/>
      <c r="P664" s="72"/>
      <c r="Q664" s="192"/>
      <c r="V664" s="72"/>
    </row>
    <row r="665" ht="12.5" spans="4:22">
      <c r="D665" s="192"/>
      <c r="E665" s="72"/>
      <c r="J665" s="72"/>
      <c r="L665" s="179"/>
      <c r="N665" s="192"/>
      <c r="P665" s="72"/>
      <c r="Q665" s="192"/>
      <c r="V665" s="72"/>
    </row>
    <row r="666" ht="12.5" spans="4:22">
      <c r="D666" s="192"/>
      <c r="E666" s="72"/>
      <c r="J666" s="72"/>
      <c r="L666" s="179"/>
      <c r="N666" s="192"/>
      <c r="P666" s="72"/>
      <c r="Q666" s="192"/>
      <c r="V666" s="72"/>
    </row>
    <row r="667" ht="12.5" spans="4:22">
      <c r="D667" s="192"/>
      <c r="E667" s="72"/>
      <c r="J667" s="72"/>
      <c r="L667" s="179"/>
      <c r="N667" s="192"/>
      <c r="P667" s="72"/>
      <c r="Q667" s="192"/>
      <c r="V667" s="72"/>
    </row>
    <row r="668" ht="12.5" spans="4:22">
      <c r="D668" s="192"/>
      <c r="E668" s="72"/>
      <c r="J668" s="72"/>
      <c r="L668" s="179"/>
      <c r="N668" s="192"/>
      <c r="P668" s="72"/>
      <c r="Q668" s="192"/>
      <c r="V668" s="72"/>
    </row>
    <row r="669" ht="12.5" spans="4:22">
      <c r="D669" s="192"/>
      <c r="E669" s="72"/>
      <c r="J669" s="72"/>
      <c r="L669" s="179"/>
      <c r="N669" s="192"/>
      <c r="P669" s="72"/>
      <c r="Q669" s="192"/>
      <c r="V669" s="72"/>
    </row>
    <row r="670" ht="12.5" spans="4:22">
      <c r="D670" s="192"/>
      <c r="E670" s="72"/>
      <c r="J670" s="72"/>
      <c r="L670" s="179"/>
      <c r="N670" s="192"/>
      <c r="P670" s="72"/>
      <c r="Q670" s="192"/>
      <c r="V670" s="72"/>
    </row>
    <row r="671" ht="12.5" spans="4:22">
      <c r="D671" s="192"/>
      <c r="E671" s="72"/>
      <c r="J671" s="72"/>
      <c r="L671" s="179"/>
      <c r="N671" s="192"/>
      <c r="P671" s="72"/>
      <c r="Q671" s="192"/>
      <c r="V671" s="72"/>
    </row>
    <row r="672" ht="12.5" spans="4:22">
      <c r="D672" s="192"/>
      <c r="E672" s="72"/>
      <c r="J672" s="72"/>
      <c r="L672" s="179"/>
      <c r="N672" s="192"/>
      <c r="P672" s="72"/>
      <c r="Q672" s="192"/>
      <c r="V672" s="72"/>
    </row>
    <row r="673" ht="12.5" spans="4:22">
      <c r="D673" s="192"/>
      <c r="E673" s="72"/>
      <c r="J673" s="72"/>
      <c r="L673" s="179"/>
      <c r="N673" s="192"/>
      <c r="P673" s="72"/>
      <c r="Q673" s="192"/>
      <c r="V673" s="72"/>
    </row>
    <row r="674" ht="12.5" spans="4:22">
      <c r="D674" s="192"/>
      <c r="E674" s="72"/>
      <c r="J674" s="72"/>
      <c r="L674" s="179"/>
      <c r="N674" s="192"/>
      <c r="P674" s="72"/>
      <c r="Q674" s="192"/>
      <c r="V674" s="72"/>
    </row>
    <row r="675" ht="12.5" spans="4:22">
      <c r="D675" s="192"/>
      <c r="E675" s="72"/>
      <c r="J675" s="72"/>
      <c r="L675" s="179"/>
      <c r="N675" s="192"/>
      <c r="P675" s="72"/>
      <c r="Q675" s="192"/>
      <c r="V675" s="72"/>
    </row>
    <row r="676" ht="12.5" spans="4:22">
      <c r="D676" s="192"/>
      <c r="E676" s="72"/>
      <c r="J676" s="72"/>
      <c r="L676" s="179"/>
      <c r="N676" s="192"/>
      <c r="P676" s="72"/>
      <c r="Q676" s="192"/>
      <c r="V676" s="72"/>
    </row>
    <row r="677" ht="12.5" spans="4:22">
      <c r="D677" s="192"/>
      <c r="E677" s="72"/>
      <c r="J677" s="72"/>
      <c r="L677" s="179"/>
      <c r="N677" s="192"/>
      <c r="P677" s="72"/>
      <c r="Q677" s="192"/>
      <c r="V677" s="72"/>
    </row>
    <row r="678" ht="12.5" spans="4:22">
      <c r="D678" s="192"/>
      <c r="E678" s="72"/>
      <c r="J678" s="72"/>
      <c r="L678" s="179"/>
      <c r="N678" s="192"/>
      <c r="P678" s="72"/>
      <c r="Q678" s="192"/>
      <c r="V678" s="72"/>
    </row>
    <row r="679" ht="12.5" spans="4:22">
      <c r="D679" s="192"/>
      <c r="E679" s="72"/>
      <c r="J679" s="72"/>
      <c r="L679" s="179"/>
      <c r="N679" s="192"/>
      <c r="P679" s="72"/>
      <c r="Q679" s="192"/>
      <c r="V679" s="72"/>
    </row>
    <row r="680" ht="12.5" spans="4:22">
      <c r="D680" s="192"/>
      <c r="E680" s="72"/>
      <c r="J680" s="72"/>
      <c r="L680" s="179"/>
      <c r="N680" s="192"/>
      <c r="P680" s="72"/>
      <c r="Q680" s="192"/>
      <c r="V680" s="72"/>
    </row>
    <row r="681" ht="12.5" spans="4:22">
      <c r="D681" s="192"/>
      <c r="E681" s="72"/>
      <c r="J681" s="72"/>
      <c r="L681" s="179"/>
      <c r="N681" s="192"/>
      <c r="P681" s="72"/>
      <c r="Q681" s="192"/>
      <c r="V681" s="72"/>
    </row>
    <row r="682" ht="12.5" spans="4:22">
      <c r="D682" s="192"/>
      <c r="E682" s="72"/>
      <c r="J682" s="72"/>
      <c r="L682" s="179"/>
      <c r="N682" s="192"/>
      <c r="P682" s="72"/>
      <c r="Q682" s="192"/>
      <c r="V682" s="72"/>
    </row>
    <row r="683" ht="12.5" spans="4:22">
      <c r="D683" s="192"/>
      <c r="E683" s="72"/>
      <c r="J683" s="72"/>
      <c r="L683" s="179"/>
      <c r="N683" s="192"/>
      <c r="P683" s="72"/>
      <c r="Q683" s="192"/>
      <c r="V683" s="72"/>
    </row>
    <row r="684" ht="12.5" spans="4:22">
      <c r="D684" s="192"/>
      <c r="E684" s="72"/>
      <c r="J684" s="72"/>
      <c r="L684" s="179"/>
      <c r="N684" s="192"/>
      <c r="P684" s="72"/>
      <c r="Q684" s="192"/>
      <c r="V684" s="72"/>
    </row>
    <row r="685" ht="12.5" spans="4:22">
      <c r="D685" s="192"/>
      <c r="E685" s="72"/>
      <c r="J685" s="72"/>
      <c r="L685" s="179"/>
      <c r="N685" s="192"/>
      <c r="P685" s="72"/>
      <c r="Q685" s="192"/>
      <c r="V685" s="72"/>
    </row>
    <row r="686" ht="12.5" spans="4:22">
      <c r="D686" s="192"/>
      <c r="E686" s="72"/>
      <c r="J686" s="72"/>
      <c r="L686" s="179"/>
      <c r="N686" s="192"/>
      <c r="P686" s="72"/>
      <c r="Q686" s="192"/>
      <c r="V686" s="72"/>
    </row>
    <row r="687" ht="12.5" spans="4:22">
      <c r="D687" s="192"/>
      <c r="E687" s="72"/>
      <c r="J687" s="72"/>
      <c r="L687" s="179"/>
      <c r="N687" s="192"/>
      <c r="P687" s="72"/>
      <c r="Q687" s="192"/>
      <c r="V687" s="72"/>
    </row>
    <row r="688" ht="12.5" spans="4:22">
      <c r="D688" s="192"/>
      <c r="E688" s="72"/>
      <c r="J688" s="72"/>
      <c r="L688" s="179"/>
      <c r="N688" s="192"/>
      <c r="P688" s="72"/>
      <c r="Q688" s="192"/>
      <c r="V688" s="72"/>
    </row>
    <row r="689" ht="12.5" spans="4:22">
      <c r="D689" s="192"/>
      <c r="E689" s="72"/>
      <c r="J689" s="72"/>
      <c r="L689" s="179"/>
      <c r="N689" s="192"/>
      <c r="P689" s="72"/>
      <c r="Q689" s="192"/>
      <c r="V689" s="72"/>
    </row>
    <row r="690" ht="12.5" spans="4:22">
      <c r="D690" s="192"/>
      <c r="E690" s="72"/>
      <c r="J690" s="72"/>
      <c r="L690" s="179"/>
      <c r="N690" s="192"/>
      <c r="P690" s="72"/>
      <c r="Q690" s="192"/>
      <c r="V690" s="72"/>
    </row>
    <row r="691" ht="12.5" spans="4:22">
      <c r="D691" s="192"/>
      <c r="E691" s="72"/>
      <c r="J691" s="72"/>
      <c r="L691" s="179"/>
      <c r="N691" s="192"/>
      <c r="P691" s="72"/>
      <c r="Q691" s="192"/>
      <c r="V691" s="72"/>
    </row>
    <row r="692" ht="12.5" spans="4:22">
      <c r="D692" s="192"/>
      <c r="E692" s="72"/>
      <c r="J692" s="72"/>
      <c r="L692" s="179"/>
      <c r="N692" s="192"/>
      <c r="P692" s="72"/>
      <c r="Q692" s="192"/>
      <c r="V692" s="72"/>
    </row>
    <row r="693" ht="12.5" spans="4:22">
      <c r="D693" s="192"/>
      <c r="E693" s="72"/>
      <c r="J693" s="72"/>
      <c r="L693" s="179"/>
      <c r="N693" s="192"/>
      <c r="P693" s="72"/>
      <c r="Q693" s="192"/>
      <c r="V693" s="72"/>
    </row>
    <row r="694" ht="12.5" spans="4:22">
      <c r="D694" s="192"/>
      <c r="E694" s="72"/>
      <c r="J694" s="72"/>
      <c r="L694" s="179"/>
      <c r="N694" s="192"/>
      <c r="P694" s="72"/>
      <c r="Q694" s="192"/>
      <c r="V694" s="72"/>
    </row>
    <row r="695" ht="12.5" spans="4:22">
      <c r="D695" s="192"/>
      <c r="E695" s="72"/>
      <c r="J695" s="72"/>
      <c r="L695" s="179"/>
      <c r="N695" s="192"/>
      <c r="P695" s="72"/>
      <c r="Q695" s="192"/>
      <c r="V695" s="72"/>
    </row>
    <row r="696" ht="12.5" spans="4:22">
      <c r="D696" s="192"/>
      <c r="E696" s="72"/>
      <c r="J696" s="72"/>
      <c r="L696" s="179"/>
      <c r="N696" s="192"/>
      <c r="P696" s="72"/>
      <c r="Q696" s="192"/>
      <c r="V696" s="72"/>
    </row>
    <row r="697" ht="12.5" spans="4:22">
      <c r="D697" s="192"/>
      <c r="E697" s="72"/>
      <c r="J697" s="72"/>
      <c r="L697" s="179"/>
      <c r="N697" s="192"/>
      <c r="P697" s="72"/>
      <c r="Q697" s="192"/>
      <c r="V697" s="72"/>
    </row>
    <row r="698" ht="12.5" spans="4:22">
      <c r="D698" s="192"/>
      <c r="E698" s="72"/>
      <c r="J698" s="72"/>
      <c r="L698" s="179"/>
      <c r="N698" s="192"/>
      <c r="P698" s="72"/>
      <c r="Q698" s="192"/>
      <c r="V698" s="72"/>
    </row>
    <row r="699" ht="12.5" spans="4:22">
      <c r="D699" s="192"/>
      <c r="E699" s="72"/>
      <c r="J699" s="72"/>
      <c r="L699" s="179"/>
      <c r="N699" s="192"/>
      <c r="P699" s="72"/>
      <c r="Q699" s="192"/>
      <c r="V699" s="72"/>
    </row>
    <row r="700" ht="12.5" spans="4:22">
      <c r="D700" s="192"/>
      <c r="E700" s="72"/>
      <c r="J700" s="72"/>
      <c r="L700" s="179"/>
      <c r="N700" s="192"/>
      <c r="P700" s="72"/>
      <c r="Q700" s="192"/>
      <c r="V700" s="72"/>
    </row>
    <row r="701" ht="12.5" spans="4:22">
      <c r="D701" s="192"/>
      <c r="E701" s="72"/>
      <c r="J701" s="72"/>
      <c r="L701" s="179"/>
      <c r="N701" s="192"/>
      <c r="P701" s="72"/>
      <c r="Q701" s="192"/>
      <c r="V701" s="72"/>
    </row>
    <row r="702" ht="12.5" spans="4:22">
      <c r="D702" s="192"/>
      <c r="E702" s="72"/>
      <c r="J702" s="72"/>
      <c r="L702" s="179"/>
      <c r="N702" s="192"/>
      <c r="P702" s="72"/>
      <c r="Q702" s="192"/>
      <c r="V702" s="72"/>
    </row>
    <row r="703" ht="12.5" spans="4:22">
      <c r="D703" s="192"/>
      <c r="E703" s="72"/>
      <c r="J703" s="72"/>
      <c r="L703" s="179"/>
      <c r="N703" s="192"/>
      <c r="P703" s="72"/>
      <c r="Q703" s="192"/>
      <c r="V703" s="72"/>
    </row>
    <row r="704" ht="12.5" spans="4:22">
      <c r="D704" s="192"/>
      <c r="E704" s="72"/>
      <c r="J704" s="72"/>
      <c r="L704" s="179"/>
      <c r="N704" s="192"/>
      <c r="P704" s="72"/>
      <c r="Q704" s="192"/>
      <c r="V704" s="72"/>
    </row>
    <row r="705" ht="12.5" spans="4:22">
      <c r="D705" s="192"/>
      <c r="E705" s="72"/>
      <c r="J705" s="72"/>
      <c r="L705" s="179"/>
      <c r="N705" s="192"/>
      <c r="P705" s="72"/>
      <c r="Q705" s="192"/>
      <c r="V705" s="72"/>
    </row>
    <row r="706" ht="12.5" spans="4:22">
      <c r="D706" s="192"/>
      <c r="E706" s="72"/>
      <c r="J706" s="72"/>
      <c r="L706" s="179"/>
      <c r="N706" s="192"/>
      <c r="P706" s="72"/>
      <c r="Q706" s="192"/>
      <c r="V706" s="72"/>
    </row>
    <row r="707" ht="12.5" spans="4:22">
      <c r="D707" s="192"/>
      <c r="E707" s="72"/>
      <c r="J707" s="72"/>
      <c r="L707" s="179"/>
      <c r="N707" s="192"/>
      <c r="P707" s="72"/>
      <c r="Q707" s="192"/>
      <c r="V707" s="72"/>
    </row>
    <row r="708" ht="12.5" spans="4:22">
      <c r="D708" s="192"/>
      <c r="E708" s="72"/>
      <c r="J708" s="72"/>
      <c r="L708" s="179"/>
      <c r="N708" s="192"/>
      <c r="P708" s="72"/>
      <c r="Q708" s="192"/>
      <c r="V708" s="72"/>
    </row>
    <row r="709" ht="12.5" spans="4:22">
      <c r="D709" s="192"/>
      <c r="E709" s="72"/>
      <c r="J709" s="72"/>
      <c r="L709" s="179"/>
      <c r="N709" s="192"/>
      <c r="P709" s="72"/>
      <c r="Q709" s="192"/>
      <c r="V709" s="72"/>
    </row>
    <row r="710" ht="12.5" spans="4:22">
      <c r="D710" s="192"/>
      <c r="E710" s="72"/>
      <c r="J710" s="72"/>
      <c r="L710" s="179"/>
      <c r="N710" s="192"/>
      <c r="P710" s="72"/>
      <c r="Q710" s="192"/>
      <c r="V710" s="72"/>
    </row>
    <row r="711" ht="12.5" spans="4:22">
      <c r="D711" s="192"/>
      <c r="E711" s="72"/>
      <c r="J711" s="72"/>
      <c r="L711" s="179"/>
      <c r="N711" s="192"/>
      <c r="P711" s="72"/>
      <c r="Q711" s="192"/>
      <c r="V711" s="72"/>
    </row>
    <row r="712" ht="12.5" spans="4:22">
      <c r="D712" s="192"/>
      <c r="E712" s="72"/>
      <c r="J712" s="72"/>
      <c r="L712" s="179"/>
      <c r="N712" s="192"/>
      <c r="P712" s="72"/>
      <c r="Q712" s="192"/>
      <c r="V712" s="72"/>
    </row>
    <row r="713" ht="12.5" spans="4:22">
      <c r="D713" s="192"/>
      <c r="E713" s="72"/>
      <c r="J713" s="72"/>
      <c r="L713" s="179"/>
      <c r="N713" s="192"/>
      <c r="P713" s="72"/>
      <c r="Q713" s="192"/>
      <c r="V713" s="72"/>
    </row>
    <row r="714" ht="12.5" spans="4:22">
      <c r="D714" s="192"/>
      <c r="E714" s="72"/>
      <c r="J714" s="72"/>
      <c r="L714" s="179"/>
      <c r="N714" s="192"/>
      <c r="P714" s="72"/>
      <c r="Q714" s="192"/>
      <c r="V714" s="72"/>
    </row>
    <row r="715" ht="12.5" spans="4:22">
      <c r="D715" s="192"/>
      <c r="E715" s="72"/>
      <c r="J715" s="72"/>
      <c r="L715" s="179"/>
      <c r="N715" s="192"/>
      <c r="P715" s="72"/>
      <c r="Q715" s="192"/>
      <c r="V715" s="72"/>
    </row>
    <row r="716" ht="12.5" spans="4:22">
      <c r="D716" s="192"/>
      <c r="E716" s="72"/>
      <c r="J716" s="72"/>
      <c r="L716" s="179"/>
      <c r="N716" s="192"/>
      <c r="P716" s="72"/>
      <c r="Q716" s="192"/>
      <c r="V716" s="72"/>
    </row>
    <row r="717" ht="12.5" spans="4:22">
      <c r="D717" s="192"/>
      <c r="E717" s="72"/>
      <c r="J717" s="72"/>
      <c r="L717" s="179"/>
      <c r="N717" s="192"/>
      <c r="P717" s="72"/>
      <c r="Q717" s="192"/>
      <c r="V717" s="72"/>
    </row>
    <row r="718" ht="12.5" spans="4:22">
      <c r="D718" s="192"/>
      <c r="E718" s="72"/>
      <c r="J718" s="72"/>
      <c r="L718" s="179"/>
      <c r="N718" s="192"/>
      <c r="P718" s="72"/>
      <c r="Q718" s="192"/>
      <c r="V718" s="72"/>
    </row>
    <row r="719" ht="12.5" spans="4:22">
      <c r="D719" s="192"/>
      <c r="E719" s="72"/>
      <c r="J719" s="72"/>
      <c r="L719" s="179"/>
      <c r="N719" s="192"/>
      <c r="P719" s="72"/>
      <c r="Q719" s="192"/>
      <c r="V719" s="72"/>
    </row>
    <row r="720" ht="12.5" spans="4:22">
      <c r="D720" s="192"/>
      <c r="E720" s="72"/>
      <c r="J720" s="72"/>
      <c r="L720" s="179"/>
      <c r="N720" s="192"/>
      <c r="P720" s="72"/>
      <c r="Q720" s="192"/>
      <c r="V720" s="72"/>
    </row>
    <row r="721" ht="12.5" spans="4:22">
      <c r="D721" s="192"/>
      <c r="E721" s="72"/>
      <c r="J721" s="72"/>
      <c r="L721" s="179"/>
      <c r="N721" s="192"/>
      <c r="P721" s="72"/>
      <c r="Q721" s="192"/>
      <c r="V721" s="72"/>
    </row>
    <row r="722" ht="12.5" spans="4:22">
      <c r="D722" s="192"/>
      <c r="E722" s="72"/>
      <c r="J722" s="72"/>
      <c r="L722" s="179"/>
      <c r="N722" s="192"/>
      <c r="P722" s="72"/>
      <c r="Q722" s="192"/>
      <c r="V722" s="72"/>
    </row>
    <row r="723" ht="12.5" spans="4:22">
      <c r="D723" s="192"/>
      <c r="E723" s="72"/>
      <c r="J723" s="72"/>
      <c r="L723" s="179"/>
      <c r="N723" s="192"/>
      <c r="P723" s="72"/>
      <c r="Q723" s="192"/>
      <c r="V723" s="72"/>
    </row>
    <row r="724" ht="12.5" spans="4:22">
      <c r="D724" s="192"/>
      <c r="E724" s="72"/>
      <c r="J724" s="72"/>
      <c r="L724" s="179"/>
      <c r="N724" s="192"/>
      <c r="P724" s="72"/>
      <c r="Q724" s="192"/>
      <c r="V724" s="72"/>
    </row>
    <row r="725" ht="12.5" spans="4:22">
      <c r="D725" s="192"/>
      <c r="E725" s="72"/>
      <c r="J725" s="72"/>
      <c r="L725" s="179"/>
      <c r="N725" s="192"/>
      <c r="P725" s="72"/>
      <c r="Q725" s="192"/>
      <c r="V725" s="72"/>
    </row>
    <row r="726" ht="12.5" spans="4:22">
      <c r="D726" s="192"/>
      <c r="E726" s="72"/>
      <c r="J726" s="72"/>
      <c r="L726" s="179"/>
      <c r="N726" s="192"/>
      <c r="P726" s="72"/>
      <c r="Q726" s="192"/>
      <c r="V726" s="72"/>
    </row>
    <row r="727" ht="12.5" spans="4:22">
      <c r="D727" s="192"/>
      <c r="E727" s="72"/>
      <c r="J727" s="72"/>
      <c r="L727" s="179"/>
      <c r="N727" s="192"/>
      <c r="P727" s="72"/>
      <c r="Q727" s="192"/>
      <c r="V727" s="72"/>
    </row>
    <row r="728" ht="12.5" spans="4:22">
      <c r="D728" s="192"/>
      <c r="E728" s="72"/>
      <c r="J728" s="72"/>
      <c r="L728" s="179"/>
      <c r="N728" s="192"/>
      <c r="P728" s="72"/>
      <c r="Q728" s="192"/>
      <c r="V728" s="72"/>
    </row>
    <row r="729" ht="12.5" spans="4:22">
      <c r="D729" s="192"/>
      <c r="E729" s="72"/>
      <c r="J729" s="72"/>
      <c r="L729" s="179"/>
      <c r="N729" s="192"/>
      <c r="P729" s="72"/>
      <c r="Q729" s="192"/>
      <c r="V729" s="72"/>
    </row>
    <row r="730" ht="12.5" spans="4:22">
      <c r="D730" s="192"/>
      <c r="E730" s="72"/>
      <c r="J730" s="72"/>
      <c r="L730" s="179"/>
      <c r="N730" s="192"/>
      <c r="P730" s="72"/>
      <c r="Q730" s="192"/>
      <c r="V730" s="72"/>
    </row>
    <row r="731" ht="12.5" spans="4:22">
      <c r="D731" s="192"/>
      <c r="E731" s="72"/>
      <c r="J731" s="72"/>
      <c r="L731" s="179"/>
      <c r="N731" s="192"/>
      <c r="P731" s="72"/>
      <c r="Q731" s="192"/>
      <c r="V731" s="72"/>
    </row>
    <row r="732" ht="12.5" spans="4:22">
      <c r="D732" s="192"/>
      <c r="E732" s="72"/>
      <c r="J732" s="72"/>
      <c r="L732" s="179"/>
      <c r="N732" s="192"/>
      <c r="P732" s="72"/>
      <c r="Q732" s="192"/>
      <c r="V732" s="72"/>
    </row>
    <row r="733" ht="12.5" spans="4:22">
      <c r="D733" s="192"/>
      <c r="E733" s="72"/>
      <c r="J733" s="72"/>
      <c r="L733" s="179"/>
      <c r="N733" s="192"/>
      <c r="P733" s="72"/>
      <c r="Q733" s="192"/>
      <c r="V733" s="72"/>
    </row>
    <row r="734" ht="12.5" spans="4:22">
      <c r="D734" s="192"/>
      <c r="E734" s="72"/>
      <c r="J734" s="72"/>
      <c r="L734" s="179"/>
      <c r="N734" s="192"/>
      <c r="P734" s="72"/>
      <c r="Q734" s="192"/>
      <c r="V734" s="72"/>
    </row>
    <row r="735" ht="12.5" spans="4:22">
      <c r="D735" s="192"/>
      <c r="E735" s="72"/>
      <c r="J735" s="72"/>
      <c r="L735" s="179"/>
      <c r="N735" s="192"/>
      <c r="P735" s="72"/>
      <c r="Q735" s="192"/>
      <c r="V735" s="72"/>
    </row>
    <row r="736" ht="12.5" spans="4:22">
      <c r="D736" s="192"/>
      <c r="E736" s="72"/>
      <c r="J736" s="72"/>
      <c r="L736" s="179"/>
      <c r="N736" s="192"/>
      <c r="P736" s="72"/>
      <c r="Q736" s="192"/>
      <c r="V736" s="72"/>
    </row>
    <row r="737" ht="12.5" spans="4:22">
      <c r="D737" s="192"/>
      <c r="E737" s="72"/>
      <c r="J737" s="72"/>
      <c r="L737" s="179"/>
      <c r="N737" s="192"/>
      <c r="P737" s="72"/>
      <c r="Q737" s="192"/>
      <c r="V737" s="72"/>
    </row>
    <row r="738" ht="12.5" spans="4:22">
      <c r="D738" s="192"/>
      <c r="E738" s="72"/>
      <c r="J738" s="72"/>
      <c r="L738" s="179"/>
      <c r="N738" s="192"/>
      <c r="P738" s="72"/>
      <c r="Q738" s="192"/>
      <c r="V738" s="72"/>
    </row>
    <row r="739" ht="12.5" spans="4:22">
      <c r="D739" s="192"/>
      <c r="E739" s="72"/>
      <c r="J739" s="72"/>
      <c r="L739" s="179"/>
      <c r="N739" s="192"/>
      <c r="P739" s="72"/>
      <c r="Q739" s="192"/>
      <c r="V739" s="72"/>
    </row>
    <row r="740" ht="12.5" spans="4:22">
      <c r="D740" s="192"/>
      <c r="E740" s="72"/>
      <c r="J740" s="72"/>
      <c r="L740" s="179"/>
      <c r="N740" s="192"/>
      <c r="P740" s="72"/>
      <c r="Q740" s="192"/>
      <c r="V740" s="72"/>
    </row>
    <row r="741" ht="12.5" spans="4:22">
      <c r="D741" s="192"/>
      <c r="E741" s="72"/>
      <c r="J741" s="72"/>
      <c r="L741" s="179"/>
      <c r="N741" s="192"/>
      <c r="P741" s="72"/>
      <c r="Q741" s="192"/>
      <c r="V741" s="72"/>
    </row>
    <row r="742" ht="12.5" spans="4:22">
      <c r="D742" s="192"/>
      <c r="E742" s="72"/>
      <c r="J742" s="72"/>
      <c r="L742" s="179"/>
      <c r="N742" s="192"/>
      <c r="P742" s="72"/>
      <c r="Q742" s="192"/>
      <c r="V742" s="72"/>
    </row>
    <row r="743" ht="12.5" spans="4:22">
      <c r="D743" s="192"/>
      <c r="E743" s="72"/>
      <c r="J743" s="72"/>
      <c r="L743" s="179"/>
      <c r="N743" s="192"/>
      <c r="P743" s="72"/>
      <c r="Q743" s="192"/>
      <c r="V743" s="72"/>
    </row>
    <row r="744" ht="12.5" spans="4:22">
      <c r="D744" s="192"/>
      <c r="E744" s="72"/>
      <c r="J744" s="72"/>
      <c r="L744" s="179"/>
      <c r="N744" s="192"/>
      <c r="P744" s="72"/>
      <c r="Q744" s="192"/>
      <c r="V744" s="72"/>
    </row>
    <row r="745" ht="12.5" spans="4:22">
      <c r="D745" s="192"/>
      <c r="E745" s="72"/>
      <c r="J745" s="72"/>
      <c r="L745" s="179"/>
      <c r="N745" s="192"/>
      <c r="P745" s="72"/>
      <c r="Q745" s="192"/>
      <c r="V745" s="72"/>
    </row>
    <row r="746" ht="12.5" spans="4:22">
      <c r="D746" s="192"/>
      <c r="E746" s="72"/>
      <c r="J746" s="72"/>
      <c r="L746" s="179"/>
      <c r="N746" s="192"/>
      <c r="P746" s="72"/>
      <c r="Q746" s="192"/>
      <c r="V746" s="72"/>
    </row>
    <row r="747" ht="12.5" spans="4:22">
      <c r="D747" s="192"/>
      <c r="E747" s="72"/>
      <c r="J747" s="72"/>
      <c r="L747" s="179"/>
      <c r="N747" s="192"/>
      <c r="P747" s="72"/>
      <c r="Q747" s="192"/>
      <c r="V747" s="72"/>
    </row>
    <row r="748" ht="12.5" spans="4:22">
      <c r="D748" s="192"/>
      <c r="E748" s="72"/>
      <c r="J748" s="72"/>
      <c r="L748" s="179"/>
      <c r="N748" s="192"/>
      <c r="P748" s="72"/>
      <c r="Q748" s="192"/>
      <c r="V748" s="72"/>
    </row>
    <row r="749" ht="12.5" spans="4:22">
      <c r="D749" s="192"/>
      <c r="E749" s="72"/>
      <c r="J749" s="72"/>
      <c r="L749" s="179"/>
      <c r="N749" s="192"/>
      <c r="P749" s="72"/>
      <c r="Q749" s="192"/>
      <c r="V749" s="72"/>
    </row>
    <row r="750" ht="12.5" spans="4:22">
      <c r="D750" s="192"/>
      <c r="E750" s="72"/>
      <c r="J750" s="72"/>
      <c r="L750" s="179"/>
      <c r="N750" s="192"/>
      <c r="P750" s="72"/>
      <c r="Q750" s="192"/>
      <c r="V750" s="72"/>
    </row>
    <row r="751" ht="12.5" spans="4:22">
      <c r="D751" s="192"/>
      <c r="E751" s="72"/>
      <c r="J751" s="72"/>
      <c r="L751" s="179"/>
      <c r="N751" s="192"/>
      <c r="P751" s="72"/>
      <c r="Q751" s="192"/>
      <c r="V751" s="72"/>
    </row>
    <row r="752" ht="12.5" spans="4:22">
      <c r="D752" s="192"/>
      <c r="E752" s="72"/>
      <c r="J752" s="72"/>
      <c r="L752" s="179"/>
      <c r="N752" s="192"/>
      <c r="P752" s="72"/>
      <c r="Q752" s="192"/>
      <c r="V752" s="72"/>
    </row>
    <row r="753" ht="12.5" spans="4:22">
      <c r="D753" s="192"/>
      <c r="E753" s="72"/>
      <c r="J753" s="72"/>
      <c r="L753" s="179"/>
      <c r="N753" s="192"/>
      <c r="P753" s="72"/>
      <c r="Q753" s="192"/>
      <c r="V753" s="72"/>
    </row>
    <row r="754" ht="12.5" spans="4:22">
      <c r="D754" s="192"/>
      <c r="E754" s="72"/>
      <c r="J754" s="72"/>
      <c r="L754" s="179"/>
      <c r="N754" s="192"/>
      <c r="P754" s="72"/>
      <c r="Q754" s="192"/>
      <c r="V754" s="72"/>
    </row>
    <row r="755" ht="12.5" spans="4:22">
      <c r="D755" s="192"/>
      <c r="E755" s="72"/>
      <c r="J755" s="72"/>
      <c r="L755" s="179"/>
      <c r="N755" s="192"/>
      <c r="P755" s="72"/>
      <c r="Q755" s="192"/>
      <c r="V755" s="72"/>
    </row>
    <row r="756" ht="12.5" spans="4:22">
      <c r="D756" s="192"/>
      <c r="E756" s="72"/>
      <c r="J756" s="72"/>
      <c r="L756" s="179"/>
      <c r="N756" s="192"/>
      <c r="P756" s="72"/>
      <c r="Q756" s="192"/>
      <c r="V756" s="72"/>
    </row>
    <row r="757" ht="12.5" spans="4:22">
      <c r="D757" s="192"/>
      <c r="E757" s="72"/>
      <c r="J757" s="72"/>
      <c r="L757" s="179"/>
      <c r="N757" s="192"/>
      <c r="P757" s="72"/>
      <c r="Q757" s="192"/>
      <c r="V757" s="72"/>
    </row>
    <row r="758" ht="12.5" spans="4:22">
      <c r="D758" s="192"/>
      <c r="E758" s="72"/>
      <c r="J758" s="72"/>
      <c r="L758" s="179"/>
      <c r="N758" s="192"/>
      <c r="P758" s="72"/>
      <c r="Q758" s="192"/>
      <c r="V758" s="72"/>
    </row>
    <row r="759" ht="12.5" spans="4:22">
      <c r="D759" s="192"/>
      <c r="E759" s="72"/>
      <c r="J759" s="72"/>
      <c r="L759" s="179"/>
      <c r="N759" s="192"/>
      <c r="P759" s="72"/>
      <c r="Q759" s="192"/>
      <c r="V759" s="72"/>
    </row>
    <row r="760" ht="12.5" spans="4:22">
      <c r="D760" s="192"/>
      <c r="E760" s="72"/>
      <c r="J760" s="72"/>
      <c r="L760" s="179"/>
      <c r="N760" s="192"/>
      <c r="P760" s="72"/>
      <c r="Q760" s="192"/>
      <c r="V760" s="72"/>
    </row>
    <row r="761" ht="12.5" spans="4:22">
      <c r="D761" s="192"/>
      <c r="E761" s="72"/>
      <c r="J761" s="72"/>
      <c r="L761" s="179"/>
      <c r="N761" s="192"/>
      <c r="P761" s="72"/>
      <c r="Q761" s="192"/>
      <c r="V761" s="72"/>
    </row>
    <row r="762" ht="12.5" spans="4:22">
      <c r="D762" s="192"/>
      <c r="E762" s="72"/>
      <c r="J762" s="72"/>
      <c r="L762" s="179"/>
      <c r="N762" s="192"/>
      <c r="P762" s="72"/>
      <c r="Q762" s="192"/>
      <c r="V762" s="72"/>
    </row>
    <row r="763" ht="12.5" spans="4:22">
      <c r="D763" s="192"/>
      <c r="E763" s="72"/>
      <c r="J763" s="72"/>
      <c r="L763" s="179"/>
      <c r="N763" s="192"/>
      <c r="P763" s="72"/>
      <c r="Q763" s="192"/>
      <c r="V763" s="72"/>
    </row>
    <row r="764" ht="12.5" spans="4:22">
      <c r="D764" s="192"/>
      <c r="E764" s="72"/>
      <c r="J764" s="72"/>
      <c r="L764" s="179"/>
      <c r="N764" s="192"/>
      <c r="P764" s="72"/>
      <c r="Q764" s="192"/>
      <c r="V764" s="72"/>
    </row>
    <row r="765" ht="12.5" spans="4:22">
      <c r="D765" s="192"/>
      <c r="E765" s="72"/>
      <c r="J765" s="72"/>
      <c r="L765" s="179"/>
      <c r="N765" s="192"/>
      <c r="P765" s="72"/>
      <c r="Q765" s="192"/>
      <c r="V765" s="72"/>
    </row>
    <row r="766" ht="12.5" spans="4:22">
      <c r="D766" s="192"/>
      <c r="E766" s="72"/>
      <c r="J766" s="72"/>
      <c r="L766" s="179"/>
      <c r="N766" s="192"/>
      <c r="P766" s="72"/>
      <c r="Q766" s="192"/>
      <c r="V766" s="72"/>
    </row>
    <row r="767" ht="12.5" spans="4:22">
      <c r="D767" s="192"/>
      <c r="E767" s="72"/>
      <c r="J767" s="72"/>
      <c r="L767" s="179"/>
      <c r="N767" s="192"/>
      <c r="P767" s="72"/>
      <c r="Q767" s="192"/>
      <c r="V767" s="72"/>
    </row>
    <row r="768" ht="12.5" spans="4:22">
      <c r="D768" s="192"/>
      <c r="E768" s="72"/>
      <c r="J768" s="72"/>
      <c r="L768" s="179"/>
      <c r="N768" s="192"/>
      <c r="P768" s="72"/>
      <c r="Q768" s="192"/>
      <c r="V768" s="72"/>
    </row>
    <row r="769" ht="12.5" spans="4:22">
      <c r="D769" s="192"/>
      <c r="E769" s="72"/>
      <c r="J769" s="72"/>
      <c r="L769" s="179"/>
      <c r="N769" s="192"/>
      <c r="P769" s="72"/>
      <c r="Q769" s="192"/>
      <c r="V769" s="72"/>
    </row>
    <row r="770" ht="12.5" spans="4:22">
      <c r="D770" s="192"/>
      <c r="E770" s="72"/>
      <c r="J770" s="72"/>
      <c r="L770" s="179"/>
      <c r="N770" s="192"/>
      <c r="P770" s="72"/>
      <c r="Q770" s="192"/>
      <c r="V770" s="72"/>
    </row>
    <row r="771" ht="12.5" spans="4:22">
      <c r="D771" s="192"/>
      <c r="E771" s="72"/>
      <c r="J771" s="72"/>
      <c r="L771" s="179"/>
      <c r="N771" s="192"/>
      <c r="P771" s="72"/>
      <c r="Q771" s="192"/>
      <c r="V771" s="72"/>
    </row>
    <row r="772" ht="12.5" spans="4:22">
      <c r="D772" s="192"/>
      <c r="E772" s="72"/>
      <c r="J772" s="72"/>
      <c r="L772" s="179"/>
      <c r="N772" s="192"/>
      <c r="P772" s="72"/>
      <c r="Q772" s="192"/>
      <c r="V772" s="72"/>
    </row>
    <row r="773" ht="12.5" spans="4:22">
      <c r="D773" s="192"/>
      <c r="E773" s="72"/>
      <c r="J773" s="72"/>
      <c r="L773" s="179"/>
      <c r="N773" s="192"/>
      <c r="P773" s="72"/>
      <c r="Q773" s="192"/>
      <c r="V773" s="72"/>
    </row>
    <row r="774" ht="12.5" spans="4:22">
      <c r="D774" s="192"/>
      <c r="E774" s="72"/>
      <c r="J774" s="72"/>
      <c r="L774" s="179"/>
      <c r="N774" s="192"/>
      <c r="P774" s="72"/>
      <c r="Q774" s="192"/>
      <c r="V774" s="72"/>
    </row>
    <row r="775" ht="12.5" spans="4:22">
      <c r="D775" s="192"/>
      <c r="E775" s="72"/>
      <c r="J775" s="72"/>
      <c r="L775" s="179"/>
      <c r="N775" s="192"/>
      <c r="P775" s="72"/>
      <c r="Q775" s="192"/>
      <c r="V775" s="72"/>
    </row>
    <row r="776" ht="12.5" spans="4:22">
      <c r="D776" s="192"/>
      <c r="E776" s="72"/>
      <c r="J776" s="72"/>
      <c r="L776" s="179"/>
      <c r="N776" s="192"/>
      <c r="P776" s="72"/>
      <c r="Q776" s="192"/>
      <c r="V776" s="72"/>
    </row>
    <row r="777" ht="12.5" spans="4:22">
      <c r="D777" s="192"/>
      <c r="E777" s="72"/>
      <c r="J777" s="72"/>
      <c r="L777" s="179"/>
      <c r="N777" s="192"/>
      <c r="P777" s="72"/>
      <c r="Q777" s="192"/>
      <c r="V777" s="72"/>
    </row>
    <row r="778" ht="12.5" spans="4:22">
      <c r="D778" s="192"/>
      <c r="E778" s="72"/>
      <c r="J778" s="72"/>
      <c r="L778" s="179"/>
      <c r="N778" s="192"/>
      <c r="P778" s="72"/>
      <c r="Q778" s="192"/>
      <c r="V778" s="72"/>
    </row>
    <row r="779" ht="12.5" spans="4:22">
      <c r="D779" s="192"/>
      <c r="E779" s="72"/>
      <c r="J779" s="72"/>
      <c r="L779" s="179"/>
      <c r="N779" s="192"/>
      <c r="P779" s="72"/>
      <c r="Q779" s="192"/>
      <c r="V779" s="72"/>
    </row>
    <row r="780" ht="12.5" spans="4:22">
      <c r="D780" s="192"/>
      <c r="E780" s="72"/>
      <c r="J780" s="72"/>
      <c r="L780" s="179"/>
      <c r="N780" s="192"/>
      <c r="P780" s="72"/>
      <c r="Q780" s="192"/>
      <c r="V780" s="72"/>
    </row>
    <row r="781" ht="12.5" spans="4:22">
      <c r="D781" s="192"/>
      <c r="E781" s="72"/>
      <c r="J781" s="72"/>
      <c r="L781" s="179"/>
      <c r="N781" s="192"/>
      <c r="P781" s="72"/>
      <c r="Q781" s="192"/>
      <c r="V781" s="72"/>
    </row>
    <row r="782" ht="12.5" spans="4:22">
      <c r="D782" s="192"/>
      <c r="E782" s="72"/>
      <c r="J782" s="72"/>
      <c r="L782" s="179"/>
      <c r="N782" s="192"/>
      <c r="P782" s="72"/>
      <c r="Q782" s="192"/>
      <c r="V782" s="72"/>
    </row>
    <row r="783" ht="12.5" spans="4:22">
      <c r="D783" s="192"/>
      <c r="E783" s="72"/>
      <c r="J783" s="72"/>
      <c r="L783" s="179"/>
      <c r="N783" s="192"/>
      <c r="P783" s="72"/>
      <c r="Q783" s="192"/>
      <c r="V783" s="72"/>
    </row>
    <row r="784" ht="12.5" spans="4:22">
      <c r="D784" s="192"/>
      <c r="E784" s="72"/>
      <c r="J784" s="72"/>
      <c r="L784" s="179"/>
      <c r="N784" s="192"/>
      <c r="P784" s="72"/>
      <c r="Q784" s="192"/>
      <c r="V784" s="72"/>
    </row>
    <row r="785" ht="12.5" spans="4:22">
      <c r="D785" s="192"/>
      <c r="E785" s="72"/>
      <c r="J785" s="72"/>
      <c r="L785" s="179"/>
      <c r="N785" s="192"/>
      <c r="P785" s="72"/>
      <c r="Q785" s="192"/>
      <c r="V785" s="72"/>
    </row>
    <row r="786" ht="12.5" spans="4:22">
      <c r="D786" s="192"/>
      <c r="E786" s="72"/>
      <c r="J786" s="72"/>
      <c r="L786" s="179"/>
      <c r="N786" s="192"/>
      <c r="P786" s="72"/>
      <c r="Q786" s="192"/>
      <c r="V786" s="72"/>
    </row>
    <row r="787" ht="12.5" spans="4:22">
      <c r="D787" s="192"/>
      <c r="E787" s="72"/>
      <c r="J787" s="72"/>
      <c r="L787" s="179"/>
      <c r="N787" s="192"/>
      <c r="P787" s="72"/>
      <c r="Q787" s="192"/>
      <c r="V787" s="72"/>
    </row>
    <row r="788" ht="12.5" spans="4:22">
      <c r="D788" s="192"/>
      <c r="E788" s="72"/>
      <c r="J788" s="72"/>
      <c r="L788" s="179"/>
      <c r="N788" s="192"/>
      <c r="P788" s="72"/>
      <c r="Q788" s="192"/>
      <c r="V788" s="72"/>
    </row>
    <row r="789" ht="12.5" spans="4:22">
      <c r="D789" s="192"/>
      <c r="E789" s="72"/>
      <c r="J789" s="72"/>
      <c r="L789" s="179"/>
      <c r="N789" s="192"/>
      <c r="P789" s="72"/>
      <c r="Q789" s="192"/>
      <c r="V789" s="72"/>
    </row>
    <row r="790" ht="12.5" spans="4:22">
      <c r="D790" s="192"/>
      <c r="E790" s="72"/>
      <c r="J790" s="72"/>
      <c r="L790" s="179"/>
      <c r="N790" s="192"/>
      <c r="P790" s="72"/>
      <c r="Q790" s="192"/>
      <c r="V790" s="72"/>
    </row>
    <row r="791" ht="12.5" spans="4:22">
      <c r="D791" s="192"/>
      <c r="E791" s="72"/>
      <c r="J791" s="72"/>
      <c r="L791" s="179"/>
      <c r="N791" s="192"/>
      <c r="P791" s="72"/>
      <c r="Q791" s="192"/>
      <c r="V791" s="72"/>
    </row>
    <row r="792" ht="12.5" spans="4:22">
      <c r="D792" s="192"/>
      <c r="E792" s="72"/>
      <c r="J792" s="72"/>
      <c r="L792" s="179"/>
      <c r="N792" s="192"/>
      <c r="P792" s="72"/>
      <c r="Q792" s="192"/>
      <c r="V792" s="72"/>
    </row>
    <row r="793" ht="12.5" spans="4:22">
      <c r="D793" s="192"/>
      <c r="E793" s="72"/>
      <c r="J793" s="72"/>
      <c r="L793" s="179"/>
      <c r="N793" s="192"/>
      <c r="P793" s="72"/>
      <c r="Q793" s="192"/>
      <c r="V793" s="72"/>
    </row>
    <row r="794" ht="12.5" spans="4:22">
      <c r="D794" s="192"/>
      <c r="E794" s="72"/>
      <c r="J794" s="72"/>
      <c r="L794" s="179"/>
      <c r="N794" s="192"/>
      <c r="P794" s="72"/>
      <c r="Q794" s="192"/>
      <c r="V794" s="72"/>
    </row>
    <row r="795" ht="12.5" spans="4:22">
      <c r="D795" s="192"/>
      <c r="E795" s="72"/>
      <c r="J795" s="72"/>
      <c r="L795" s="179"/>
      <c r="N795" s="192"/>
      <c r="P795" s="72"/>
      <c r="Q795" s="192"/>
      <c r="V795" s="72"/>
    </row>
    <row r="796" ht="12.5" spans="4:22">
      <c r="D796" s="192"/>
      <c r="E796" s="72"/>
      <c r="J796" s="72"/>
      <c r="L796" s="179"/>
      <c r="N796" s="192"/>
      <c r="P796" s="72"/>
      <c r="Q796" s="192"/>
      <c r="V796" s="72"/>
    </row>
  </sheetData>
  <autoFilter xmlns:etc="http://www.wps.cn/officeDocument/2017/etCustomData" ref="A4:W344" etc:filterBottomFollowUsedRange="0">
    <extLst/>
  </autoFilter>
  <mergeCells count="3">
    <mergeCell ref="A1:W1"/>
    <mergeCell ref="A2:W2"/>
    <mergeCell ref="A3:D3"/>
  </mergeCells>
  <dataValidations count="6">
    <dataValidation type="list" allowBlank="1" showErrorMessage="1" sqref="D5:D344">
      <formula1>"CLW-3,ICF,CLW-2,BLW-1"</formula1>
    </dataValidation>
    <dataValidation type="list" allowBlank="1" showErrorMessage="1" sqref="E5:E291 E293:E307 E315:E344">
      <formula1>"6000050678,6000052972,6000054463,6000054465,6000063187,6000064469,6000064634,6000064637,6000064883,6000064467,6000052971,6000054462"</formula1>
    </dataValidation>
    <dataValidation type="list" allowBlank="1" showErrorMessage="1" sqref="E308:E314">
      <formula1>"6000052971"</formula1>
    </dataValidation>
    <dataValidation type="list" allowBlank="1" showErrorMessage="1" sqref="J5:J344">
      <formula1>"CAB INPUT BOX CCB (4.0 V),CAB INPUT BOX_CCB_4.0_(1.1 V),CAB INPUT BOX_CCB_(4.0 V),CAB INPUT BOX_CONVENTIONAL_EMU,CAB INPUT BOX_CONVENTIONAL_MEMU,CAB INPUT BOX_D-9,CAB INPUT BOX_DIESEL,CAB INPUT BOX_E-70_4.0_(1.1V),CAB INPUT BOX_E-70_(4.0V),CAB INPUT BOX_E"&amp;"F12_E-70,CAB INPUT BOX_3PHASE_MEMU,CAB INPUT BOX_IRAB_ELECTRIC,CAB INPUT BOX_3PHASE_EMU"</formula1>
    </dataValidation>
    <dataValidation type="list" allowBlank="1" showErrorMessage="1" sqref="U5:U344">
      <formula1>"Component Issue,Locking Issues,Hardware Damage,Loose Fitment,Missing Component,Paint peel off,Rust,Srew Stud issue,Wires Interchanged,Missing of Operation,Miss placement,Wrong Label,Wrong component,Loose connection,OK"</formula1>
    </dataValidation>
    <dataValidation type="list" allowBlank="1" showErrorMessage="1" sqref="V5:V344">
      <formula1>"Assembly Errors,Damages,Enclosure Issues,Functional issues,Wire harness Issues,OK"</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95"/>
  <sheetViews>
    <sheetView topLeftCell="A23" workbookViewId="0">
      <selection activeCell="A1" sqref="A1:M1"/>
    </sheetView>
  </sheetViews>
  <sheetFormatPr defaultColWidth="12.6363636363636" defaultRowHeight="15.75" customHeight="1"/>
  <cols>
    <col min="1" max="1" width="2.54545454545455" customWidth="1"/>
    <col min="2" max="2" width="38.9090909090909" customWidth="1"/>
    <col min="3" max="3" width="19.5454545454545" customWidth="1"/>
    <col min="4" max="4" width="16.7272727272727" customWidth="1"/>
    <col min="5" max="5" width="15.5454545454545" customWidth="1"/>
    <col min="6" max="6" width="19.5454545454545" customWidth="1"/>
    <col min="7" max="7" width="11.6363636363636" customWidth="1"/>
    <col min="8" max="8" width="24.9090909090909" customWidth="1"/>
    <col min="9" max="9" width="9.63636363636364" customWidth="1"/>
    <col min="10" max="10" width="26.6363636363636" customWidth="1"/>
    <col min="11" max="11" width="8.54545454545454" customWidth="1"/>
    <col min="12" max="12" width="14.0909090909091" customWidth="1"/>
    <col min="13" max="13" width="12.9090909090909" customWidth="1"/>
    <col min="14" max="14" width="28.3636363636364"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21.75" customHeight="1" spans="1:24">
      <c r="A1" s="568" t="s">
        <v>1262</v>
      </c>
      <c r="N1" s="64"/>
      <c r="O1" s="64"/>
      <c r="P1" s="64"/>
      <c r="Q1" s="142"/>
      <c r="R1" s="64"/>
      <c r="S1" s="64"/>
      <c r="T1" s="64"/>
      <c r="U1" s="64"/>
      <c r="V1" s="64"/>
      <c r="W1" s="142"/>
      <c r="X1" s="64"/>
    </row>
    <row r="3" ht="12.5" spans="1:24">
      <c r="A3" s="64"/>
      <c r="H3" s="64"/>
      <c r="I3" s="64"/>
      <c r="J3" s="64"/>
      <c r="K3" s="64"/>
      <c r="L3" s="142"/>
      <c r="M3" s="64"/>
      <c r="N3" s="64"/>
      <c r="Q3" s="72"/>
      <c r="W3" s="72"/>
    </row>
    <row r="4" ht="46.5" customHeight="1" spans="1:24">
      <c r="A4" s="64"/>
      <c r="B4" s="569" t="s">
        <v>1263</v>
      </c>
      <c r="C4" s="569" t="s">
        <v>2</v>
      </c>
      <c r="D4" s="569" t="s">
        <v>3</v>
      </c>
      <c r="E4" s="569" t="s">
        <v>4</v>
      </c>
      <c r="F4" s="569" t="s">
        <v>5</v>
      </c>
      <c r="G4" s="570" t="s">
        <v>6</v>
      </c>
      <c r="H4" s="64"/>
      <c r="I4" s="64"/>
      <c r="J4" s="64"/>
      <c r="K4" s="64"/>
      <c r="L4" s="142"/>
      <c r="M4" s="64"/>
      <c r="N4" s="64"/>
      <c r="Q4" s="72"/>
      <c r="W4" s="72"/>
    </row>
    <row r="5" ht="35.25" customHeight="1" spans="1:24">
      <c r="A5" s="64"/>
      <c r="B5" s="571" t="s">
        <v>1264</v>
      </c>
      <c r="C5" s="571">
        <f>SUM('RFID PS Unit Observations'!F5:F1000)</f>
        <v>2381</v>
      </c>
      <c r="D5" s="571">
        <f>SUM('RFID PS Unit Observations'!G5:G1000)</f>
        <v>2234</v>
      </c>
      <c r="E5" s="571">
        <f>SUM('RFID PS Unit Observations'!H5:H1000)</f>
        <v>147</v>
      </c>
      <c r="F5" s="572">
        <f>D5/C5</f>
        <v>0.938261234775305</v>
      </c>
      <c r="G5" s="572">
        <f>E5/C5</f>
        <v>0.0617387652246955</v>
      </c>
      <c r="M5" s="64"/>
      <c r="N5" s="64"/>
      <c r="Q5" s="72"/>
      <c r="W5" s="72"/>
    </row>
    <row r="6" ht="12.5" spans="1:24">
      <c r="A6" s="64"/>
      <c r="M6" s="64"/>
      <c r="N6" s="64"/>
      <c r="Q6" s="72"/>
      <c r="W6" s="72"/>
    </row>
    <row r="7" ht="13" spans="1:24">
      <c r="A7" s="64"/>
      <c r="B7" s="573" t="s">
        <v>7</v>
      </c>
      <c r="C7" s="573" t="s">
        <v>498</v>
      </c>
      <c r="D7" s="573" t="s">
        <v>499</v>
      </c>
      <c r="E7" s="573" t="s">
        <v>10</v>
      </c>
      <c r="F7" s="574" t="s">
        <v>11</v>
      </c>
      <c r="G7" s="64"/>
      <c r="M7" s="64"/>
      <c r="N7" s="64"/>
      <c r="Q7" s="72"/>
      <c r="W7" s="72"/>
    </row>
    <row r="8" ht="12.5" spans="1:24">
      <c r="A8" s="64"/>
      <c r="B8" s="62" t="s">
        <v>13</v>
      </c>
      <c r="C8" s="55">
        <v>133</v>
      </c>
      <c r="D8" s="55">
        <f>C8</f>
        <v>133</v>
      </c>
      <c r="E8" s="186">
        <f t="shared" ref="E8:E10" si="0">D8/$D$10</f>
        <v>0.904761904761905</v>
      </c>
      <c r="F8" s="186">
        <f t="shared" ref="F8:F10" si="1">C8/$D$10</f>
        <v>0.904761904761905</v>
      </c>
      <c r="G8" s="64"/>
      <c r="M8" s="64"/>
      <c r="N8" s="64"/>
      <c r="Q8" s="72"/>
      <c r="W8" s="72"/>
    </row>
    <row r="9" ht="12.5" spans="1:24">
      <c r="A9" s="64"/>
      <c r="B9" s="62" t="s">
        <v>17</v>
      </c>
      <c r="C9" s="55">
        <v>8</v>
      </c>
      <c r="D9" s="55">
        <f t="shared" ref="D9:D10" si="2">D8+C9</f>
        <v>141</v>
      </c>
      <c r="E9" s="186">
        <f t="shared" si="0"/>
        <v>0.959183673469388</v>
      </c>
      <c r="F9" s="186">
        <f t="shared" si="1"/>
        <v>0.054421768707483</v>
      </c>
      <c r="G9" s="64"/>
      <c r="M9" s="64"/>
      <c r="N9" s="64"/>
      <c r="Q9" s="72"/>
      <c r="W9" s="72"/>
    </row>
    <row r="10" ht="12.5" spans="1:24">
      <c r="A10" s="64"/>
      <c r="B10" s="40" t="s">
        <v>1265</v>
      </c>
      <c r="C10" s="55">
        <v>6</v>
      </c>
      <c r="D10" s="55">
        <f t="shared" si="2"/>
        <v>147</v>
      </c>
      <c r="E10" s="186">
        <f t="shared" si="0"/>
        <v>1</v>
      </c>
      <c r="F10" s="186">
        <f t="shared" si="1"/>
        <v>0.0408163265306122</v>
      </c>
      <c r="G10" s="64"/>
      <c r="M10" s="64"/>
      <c r="N10" s="64"/>
      <c r="Q10" s="72"/>
      <c r="W10" s="72"/>
    </row>
    <row r="11" ht="12.5" spans="1:24">
      <c r="A11" s="64"/>
      <c r="G11" s="64"/>
      <c r="M11" s="64"/>
      <c r="N11" s="64"/>
      <c r="Q11" s="72"/>
      <c r="W11" s="72"/>
    </row>
    <row r="12" ht="12.5" spans="1:24">
      <c r="A12" s="64"/>
      <c r="G12" s="64"/>
      <c r="M12" s="64"/>
      <c r="N12" s="64"/>
      <c r="Q12" s="72"/>
      <c r="W12" s="72"/>
    </row>
    <row r="13" ht="13" spans="1:24">
      <c r="A13" s="144"/>
      <c r="B13" s="144"/>
      <c r="C13" s="144"/>
      <c r="D13" s="144"/>
      <c r="E13" s="144"/>
      <c r="F13" s="144"/>
      <c r="G13" s="144"/>
      <c r="M13" s="64"/>
      <c r="N13" s="64"/>
      <c r="O13" s="64"/>
      <c r="P13" s="64"/>
      <c r="Q13" s="142"/>
      <c r="R13" s="64"/>
      <c r="S13" s="64"/>
      <c r="T13" s="64"/>
      <c r="U13" s="64"/>
      <c r="V13" s="64"/>
      <c r="W13" s="142"/>
      <c r="X13" s="64"/>
    </row>
    <row r="14" ht="13" spans="1:24">
      <c r="A14" s="150"/>
      <c r="B14" s="575" t="s">
        <v>965</v>
      </c>
      <c r="C14" s="575" t="s">
        <v>966</v>
      </c>
      <c r="D14" s="576" t="s">
        <v>23</v>
      </c>
      <c r="E14" s="576" t="s">
        <v>10</v>
      </c>
      <c r="F14" s="577" t="s">
        <v>24</v>
      </c>
      <c r="G14" s="64"/>
      <c r="H14" s="64"/>
      <c r="I14" s="64"/>
      <c r="J14" s="64"/>
      <c r="K14" s="153"/>
      <c r="L14" s="85"/>
      <c r="M14" s="154"/>
      <c r="N14" s="64"/>
      <c r="Q14" s="72"/>
      <c r="W14" s="72"/>
    </row>
    <row r="15" ht="13" spans="1:24">
      <c r="A15" s="150"/>
      <c r="B15" s="40" t="s">
        <v>25</v>
      </c>
      <c r="C15" s="55">
        <v>70</v>
      </c>
      <c r="D15" s="185">
        <f>C15</f>
        <v>70</v>
      </c>
      <c r="E15" s="444">
        <f t="shared" ref="E15:E22" si="3">D15/$D$22</f>
        <v>0.476190476190476</v>
      </c>
      <c r="F15" s="444">
        <f t="shared" ref="F15:F22" si="4">C15/$D$22</f>
        <v>0.476190476190476</v>
      </c>
      <c r="G15" s="64"/>
      <c r="H15" s="64"/>
      <c r="I15" s="64"/>
      <c r="J15" s="85"/>
      <c r="K15" s="85"/>
      <c r="L15" s="85"/>
      <c r="M15" s="64"/>
      <c r="N15" s="64"/>
      <c r="Q15" s="72"/>
      <c r="W15" s="72"/>
    </row>
    <row r="16" ht="13" spans="1:24">
      <c r="A16" s="150"/>
      <c r="B16" s="40" t="s">
        <v>974</v>
      </c>
      <c r="C16" s="55">
        <v>32</v>
      </c>
      <c r="D16" s="185">
        <f t="shared" ref="D16:D22" si="5">D15+C16</f>
        <v>102</v>
      </c>
      <c r="E16" s="444">
        <f t="shared" si="3"/>
        <v>0.693877551020408</v>
      </c>
      <c r="F16" s="444">
        <f t="shared" si="4"/>
        <v>0.217687074829932</v>
      </c>
      <c r="G16" s="64"/>
      <c r="H16" s="64"/>
      <c r="I16" s="64"/>
      <c r="J16" s="153"/>
      <c r="K16" s="85"/>
      <c r="L16" s="64"/>
      <c r="M16" s="64"/>
      <c r="N16" s="64"/>
      <c r="Q16" s="72"/>
      <c r="W16" s="72"/>
    </row>
    <row r="17" ht="13" spans="1:23">
      <c r="A17" s="150"/>
      <c r="B17" s="40" t="s">
        <v>31</v>
      </c>
      <c r="C17" s="55">
        <v>21</v>
      </c>
      <c r="D17" s="185">
        <f t="shared" si="5"/>
        <v>123</v>
      </c>
      <c r="E17" s="444">
        <f t="shared" si="3"/>
        <v>0.836734693877551</v>
      </c>
      <c r="F17" s="444">
        <f t="shared" si="4"/>
        <v>0.142857142857143</v>
      </c>
      <c r="G17" s="64"/>
      <c r="H17" s="64"/>
      <c r="I17" s="64"/>
      <c r="J17" s="85"/>
      <c r="K17" s="85"/>
      <c r="L17" s="64"/>
      <c r="M17" s="64"/>
      <c r="N17" s="64"/>
      <c r="Q17" s="72"/>
      <c r="W17" s="72"/>
    </row>
    <row r="18" ht="13" spans="1:23">
      <c r="A18" s="150"/>
      <c r="B18" s="40" t="s">
        <v>1266</v>
      </c>
      <c r="C18" s="55">
        <v>9</v>
      </c>
      <c r="D18" s="185">
        <f t="shared" si="5"/>
        <v>132</v>
      </c>
      <c r="E18" s="444">
        <f t="shared" si="3"/>
        <v>0.897959183673469</v>
      </c>
      <c r="F18" s="444">
        <f t="shared" si="4"/>
        <v>0.0612244897959184</v>
      </c>
      <c r="G18" s="64"/>
      <c r="H18" s="64"/>
      <c r="I18" s="64"/>
      <c r="J18" s="85"/>
      <c r="K18" s="85"/>
      <c r="L18" s="85"/>
      <c r="M18" s="64"/>
      <c r="N18" s="64"/>
      <c r="Q18" s="72"/>
      <c r="W18" s="72"/>
    </row>
    <row r="19" ht="13" spans="1:23">
      <c r="A19" s="150"/>
      <c r="B19" s="40" t="s">
        <v>1267</v>
      </c>
      <c r="C19" s="55">
        <v>8</v>
      </c>
      <c r="D19" s="185">
        <f t="shared" si="5"/>
        <v>140</v>
      </c>
      <c r="E19" s="444">
        <f t="shared" si="3"/>
        <v>0.952380952380952</v>
      </c>
      <c r="F19" s="444">
        <f t="shared" si="4"/>
        <v>0.054421768707483</v>
      </c>
      <c r="G19" s="64"/>
      <c r="H19" s="64"/>
      <c r="I19" s="64"/>
      <c r="J19" s="85"/>
      <c r="K19" s="85"/>
      <c r="L19" s="64"/>
      <c r="M19" s="64"/>
      <c r="N19" s="64"/>
      <c r="Q19" s="72"/>
      <c r="W19" s="72"/>
    </row>
    <row r="20" ht="13" spans="1:23">
      <c r="A20" s="150"/>
      <c r="B20" s="40" t="s">
        <v>427</v>
      </c>
      <c r="C20" s="55">
        <v>5</v>
      </c>
      <c r="D20" s="185">
        <f t="shared" si="5"/>
        <v>145</v>
      </c>
      <c r="E20" s="444">
        <f t="shared" si="3"/>
        <v>0.986394557823129</v>
      </c>
      <c r="F20" s="444">
        <f t="shared" si="4"/>
        <v>0.0340136054421769</v>
      </c>
      <c r="G20" s="64"/>
      <c r="H20" s="64"/>
      <c r="I20" s="64"/>
      <c r="J20" s="64"/>
      <c r="K20" s="64"/>
      <c r="L20" s="64"/>
      <c r="M20" s="64"/>
      <c r="N20" s="64"/>
      <c r="Q20" s="72"/>
      <c r="W20" s="72"/>
    </row>
    <row r="21" ht="13" spans="1:23">
      <c r="A21" s="150"/>
      <c r="B21" s="40" t="s">
        <v>1268</v>
      </c>
      <c r="C21" s="55">
        <v>1</v>
      </c>
      <c r="D21" s="185">
        <f t="shared" si="5"/>
        <v>146</v>
      </c>
      <c r="E21" s="444">
        <f t="shared" si="3"/>
        <v>0.993197278911565</v>
      </c>
      <c r="F21" s="444">
        <f t="shared" si="4"/>
        <v>0.00680272108843537</v>
      </c>
      <c r="G21" s="64"/>
      <c r="H21" s="64"/>
      <c r="I21" s="64"/>
      <c r="J21" s="85"/>
      <c r="K21" s="85"/>
      <c r="L21" s="64"/>
      <c r="M21" s="64"/>
      <c r="N21" s="64"/>
      <c r="Q21" s="72"/>
      <c r="W21" s="72"/>
    </row>
    <row r="22" ht="13" spans="1:23">
      <c r="A22" s="150"/>
      <c r="B22" s="40" t="s">
        <v>1269</v>
      </c>
      <c r="C22" s="55">
        <v>1</v>
      </c>
      <c r="D22" s="185">
        <f t="shared" si="5"/>
        <v>147</v>
      </c>
      <c r="E22" s="444">
        <f t="shared" si="3"/>
        <v>1</v>
      </c>
      <c r="F22" s="444">
        <f t="shared" si="4"/>
        <v>0.00680272108843537</v>
      </c>
      <c r="G22" s="144"/>
      <c r="H22" s="64"/>
      <c r="I22" s="64"/>
      <c r="J22" s="64"/>
      <c r="K22" s="64"/>
      <c r="L22" s="64"/>
      <c r="M22" s="64"/>
      <c r="N22" s="64"/>
      <c r="Q22" s="72"/>
      <c r="W22" s="72"/>
    </row>
    <row r="23" ht="12.5" spans="1:23">
      <c r="A23" s="150"/>
      <c r="B23" s="64"/>
      <c r="C23" s="505"/>
      <c r="D23" s="505"/>
      <c r="E23" s="505"/>
      <c r="F23" s="64"/>
      <c r="G23" s="64"/>
      <c r="H23" s="64"/>
      <c r="I23" s="64"/>
      <c r="Q23" s="72"/>
      <c r="W23" s="72"/>
    </row>
    <row r="24" ht="12.5" spans="1:23">
      <c r="A24" s="64"/>
      <c r="B24" s="64"/>
      <c r="C24" s="505"/>
      <c r="D24" s="505"/>
      <c r="E24" s="505"/>
      <c r="F24" s="64"/>
      <c r="G24" s="64"/>
      <c r="H24" s="64"/>
      <c r="I24" s="64"/>
      <c r="Q24" s="72"/>
      <c r="W24" s="72"/>
    </row>
    <row r="25" ht="12.5" spans="1:23">
      <c r="A25" s="64"/>
      <c r="B25" s="64"/>
      <c r="C25" s="505"/>
      <c r="D25" s="505"/>
      <c r="E25" s="505"/>
      <c r="F25" s="64"/>
      <c r="G25" s="64"/>
      <c r="H25" s="64"/>
      <c r="I25" s="64"/>
      <c r="Q25" s="72"/>
      <c r="W25" s="72"/>
    </row>
    <row r="26" ht="12.5" spans="1:23">
      <c r="A26" s="162"/>
      <c r="B26" s="64"/>
      <c r="C26" s="505"/>
      <c r="D26" s="505"/>
      <c r="E26" s="505"/>
      <c r="F26" s="64"/>
      <c r="G26" s="64"/>
      <c r="H26" s="64"/>
      <c r="I26" s="64"/>
      <c r="Q26" s="72"/>
      <c r="W26" s="72"/>
    </row>
    <row r="27" ht="12.5" spans="1:23">
      <c r="A27" s="162"/>
      <c r="B27" s="64"/>
      <c r="C27" s="505"/>
      <c r="D27" s="505"/>
      <c r="E27" s="505"/>
      <c r="F27" s="64"/>
      <c r="G27" s="64"/>
      <c r="H27" s="64"/>
      <c r="I27" s="64"/>
      <c r="Q27" s="72"/>
      <c r="W27" s="72"/>
    </row>
    <row r="28" ht="12.5" spans="1:23">
      <c r="A28" s="162"/>
      <c r="B28" s="64"/>
      <c r="C28" s="505"/>
      <c r="D28" s="505"/>
      <c r="E28" s="505"/>
      <c r="F28" s="64"/>
      <c r="G28" s="64"/>
      <c r="H28" s="64"/>
      <c r="I28" s="64"/>
      <c r="Q28" s="72"/>
      <c r="W28" s="72"/>
    </row>
    <row r="29" ht="12.5" spans="1:23">
      <c r="A29" s="162"/>
      <c r="B29" s="64"/>
      <c r="C29" s="505"/>
      <c r="D29" s="505"/>
      <c r="E29" s="505"/>
      <c r="F29" s="64"/>
      <c r="G29" s="64"/>
      <c r="H29" s="64"/>
      <c r="I29" s="64"/>
      <c r="Q29" s="72"/>
      <c r="W29" s="72"/>
    </row>
    <row r="30" ht="12.5" spans="1:23">
      <c r="A30" s="64"/>
      <c r="B30" s="64"/>
      <c r="C30" s="505"/>
      <c r="D30" s="505"/>
      <c r="E30" s="505"/>
      <c r="F30" s="64"/>
      <c r="G30" s="64"/>
      <c r="H30" s="64"/>
      <c r="I30" s="64"/>
      <c r="Q30" s="72"/>
      <c r="W30" s="72"/>
    </row>
    <row r="31" ht="12.5" spans="1:23">
      <c r="A31" s="64"/>
      <c r="B31" s="64"/>
      <c r="C31" s="64"/>
      <c r="D31" s="64"/>
      <c r="E31" s="64"/>
      <c r="F31" s="64"/>
      <c r="G31" s="64"/>
      <c r="H31" s="64"/>
      <c r="I31" s="64"/>
      <c r="Q31" s="72"/>
      <c r="W31" s="72"/>
    </row>
    <row r="32" ht="13" spans="1:23">
      <c r="A32" s="64"/>
      <c r="B32" s="64"/>
      <c r="C32" s="64"/>
      <c r="D32" s="64"/>
      <c r="E32" s="64"/>
      <c r="F32" s="64"/>
      <c r="G32" s="64"/>
      <c r="H32" s="64"/>
      <c r="I32" s="64"/>
      <c r="J32" s="150"/>
      <c r="K32" s="578"/>
      <c r="L32" s="144"/>
      <c r="M32" s="579"/>
      <c r="N32" s="579"/>
      <c r="Q32" s="72"/>
      <c r="W32" s="72"/>
    </row>
    <row r="33" ht="13" spans="1:23">
      <c r="A33" s="64"/>
      <c r="B33" s="64"/>
      <c r="C33" s="64"/>
      <c r="D33" s="64"/>
      <c r="E33" s="64"/>
      <c r="F33" s="64"/>
      <c r="G33" s="64"/>
      <c r="H33" s="64"/>
      <c r="I33" s="64"/>
      <c r="J33" s="150"/>
      <c r="K33" s="578"/>
      <c r="L33" s="144"/>
      <c r="M33" s="579"/>
      <c r="N33" s="579"/>
      <c r="Q33" s="72"/>
      <c r="W33" s="72"/>
    </row>
    <row r="34" ht="13" spans="1:23">
      <c r="A34" s="64"/>
      <c r="B34" s="64"/>
      <c r="C34" s="64"/>
      <c r="D34" s="64"/>
      <c r="E34" s="64"/>
      <c r="F34" s="64"/>
      <c r="G34" s="64"/>
      <c r="H34" s="64"/>
      <c r="I34" s="64"/>
      <c r="J34" s="150"/>
      <c r="K34" s="578"/>
      <c r="L34" s="144"/>
      <c r="M34" s="579"/>
      <c r="N34" s="579"/>
      <c r="Q34" s="72"/>
      <c r="W34" s="72"/>
    </row>
    <row r="35" ht="13" spans="1:23">
      <c r="A35" s="64"/>
      <c r="B35" s="64"/>
      <c r="C35" s="64"/>
      <c r="D35" s="64"/>
      <c r="E35" s="64"/>
      <c r="F35" s="64"/>
      <c r="G35" s="64"/>
      <c r="H35" s="64"/>
      <c r="I35" s="64"/>
      <c r="J35" s="150"/>
      <c r="K35" s="64"/>
      <c r="L35" s="144"/>
      <c r="M35" s="579"/>
      <c r="N35" s="579"/>
      <c r="Q35" s="72"/>
      <c r="W35" s="72"/>
    </row>
    <row r="36" ht="13" spans="1:23">
      <c r="A36" s="64"/>
      <c r="B36" s="64"/>
      <c r="C36" s="64"/>
      <c r="D36" s="64"/>
      <c r="E36" s="64"/>
      <c r="F36" s="64"/>
      <c r="G36" s="64"/>
      <c r="H36" s="64"/>
      <c r="I36" s="64"/>
      <c r="J36" s="150"/>
      <c r="K36" s="578"/>
      <c r="L36" s="144"/>
      <c r="M36" s="579"/>
      <c r="N36" s="579"/>
      <c r="Q36" s="72"/>
      <c r="W36" s="72"/>
    </row>
    <row r="37" ht="13" spans="1:23">
      <c r="A37" s="64"/>
      <c r="B37" s="64"/>
      <c r="C37" s="64"/>
      <c r="D37" s="64"/>
      <c r="E37" s="64"/>
      <c r="F37" s="64"/>
      <c r="G37" s="64"/>
      <c r="H37" s="64"/>
      <c r="I37" s="64"/>
      <c r="J37" s="150"/>
      <c r="K37" s="578"/>
      <c r="L37" s="144"/>
      <c r="M37" s="579"/>
      <c r="N37" s="579"/>
      <c r="Q37" s="72"/>
      <c r="W37" s="72"/>
    </row>
    <row r="38" ht="12.5" spans="1:23">
      <c r="A38" s="64"/>
      <c r="B38" s="64"/>
      <c r="C38" s="64"/>
      <c r="D38" s="64"/>
      <c r="E38" s="64"/>
      <c r="F38" s="64"/>
      <c r="G38" s="64"/>
      <c r="H38" s="64"/>
      <c r="I38" s="64"/>
      <c r="J38" s="64"/>
      <c r="K38" s="64"/>
      <c r="L38" s="64"/>
      <c r="M38" s="64"/>
      <c r="N38" s="64"/>
      <c r="Q38" s="72"/>
      <c r="W38" s="72"/>
    </row>
    <row r="39" ht="12.5" spans="1:23">
      <c r="A39" s="64"/>
      <c r="B39" s="64"/>
      <c r="C39" s="64"/>
      <c r="D39" s="64"/>
      <c r="E39" s="64"/>
      <c r="F39" s="64"/>
      <c r="G39" s="64"/>
      <c r="H39" s="64"/>
      <c r="I39" s="64"/>
      <c r="J39" s="64"/>
      <c r="K39" s="64"/>
      <c r="L39" s="64"/>
      <c r="M39" s="64"/>
      <c r="N39" s="64"/>
      <c r="Q39" s="72"/>
      <c r="W39" s="72"/>
    </row>
    <row r="40" ht="12.5" spans="1:23">
      <c r="A40" s="64"/>
      <c r="B40" s="64"/>
      <c r="C40" s="64"/>
      <c r="D40" s="64"/>
      <c r="E40" s="64"/>
      <c r="F40" s="64"/>
      <c r="G40" s="64"/>
      <c r="H40" s="64"/>
      <c r="I40" s="64"/>
      <c r="J40" s="64"/>
      <c r="K40" s="64"/>
      <c r="L40" s="64"/>
      <c r="M40" s="64"/>
      <c r="N40" s="64"/>
      <c r="Q40" s="72"/>
      <c r="W40" s="72"/>
    </row>
    <row r="41" ht="12.5" spans="1:23">
      <c r="A41" s="64"/>
      <c r="B41" s="64"/>
      <c r="C41" s="64"/>
      <c r="D41" s="64"/>
      <c r="E41" s="64"/>
      <c r="F41" s="64"/>
      <c r="G41" s="64"/>
      <c r="H41" s="64"/>
      <c r="I41" s="64"/>
      <c r="J41" s="64"/>
      <c r="K41" s="64"/>
      <c r="L41" s="64"/>
      <c r="M41" s="64"/>
      <c r="N41" s="64"/>
      <c r="Q41" s="72"/>
      <c r="W41" s="72"/>
    </row>
    <row r="42" ht="12.5" spans="1:23">
      <c r="A42" s="64"/>
      <c r="B42" s="64"/>
      <c r="C42" s="64"/>
      <c r="D42" s="64"/>
      <c r="E42" s="64"/>
      <c r="F42" s="64"/>
      <c r="G42" s="64"/>
      <c r="H42" s="64"/>
      <c r="I42" s="64"/>
      <c r="J42" s="64"/>
      <c r="K42" s="64"/>
      <c r="L42" s="64"/>
      <c r="M42" s="64"/>
      <c r="N42" s="64"/>
      <c r="Q42" s="72"/>
      <c r="W42" s="72"/>
    </row>
    <row r="43" ht="12.5" spans="1:23">
      <c r="A43" s="64"/>
      <c r="B43" s="64"/>
      <c r="C43" s="64"/>
      <c r="D43" s="64"/>
      <c r="E43" s="64"/>
      <c r="F43" s="64"/>
      <c r="G43" s="64"/>
      <c r="H43" s="64"/>
      <c r="I43" s="64"/>
      <c r="J43" s="64"/>
      <c r="K43" s="64"/>
      <c r="L43" s="64"/>
      <c r="M43" s="64"/>
      <c r="N43" s="64"/>
      <c r="Q43" s="72"/>
      <c r="W43" s="72"/>
    </row>
    <row r="44" ht="12.5" spans="1:23">
      <c r="A44" s="64"/>
      <c r="B44" s="64"/>
      <c r="C44" s="64"/>
      <c r="D44" s="64"/>
      <c r="E44" s="64"/>
      <c r="F44" s="64"/>
      <c r="G44" s="64"/>
      <c r="H44" s="64"/>
      <c r="I44" s="64"/>
      <c r="J44" s="64"/>
      <c r="K44" s="64"/>
      <c r="L44" s="64"/>
      <c r="M44" s="64"/>
      <c r="N44" s="64"/>
      <c r="Q44" s="72"/>
      <c r="W44" s="72"/>
    </row>
    <row r="45" ht="12.5" spans="1:23">
      <c r="A45" s="64"/>
      <c r="B45" s="64"/>
      <c r="C45" s="64"/>
      <c r="D45" s="64"/>
      <c r="E45" s="64"/>
      <c r="F45" s="64"/>
      <c r="G45" s="64"/>
      <c r="H45" s="64"/>
      <c r="I45" s="64"/>
      <c r="J45" s="64"/>
      <c r="K45" s="64"/>
      <c r="L45" s="64"/>
      <c r="M45" s="64"/>
      <c r="N45" s="64"/>
      <c r="Q45" s="72"/>
      <c r="W45" s="72"/>
    </row>
    <row r="46" ht="12.5" spans="1:23">
      <c r="A46" s="64"/>
      <c r="B46" s="64"/>
      <c r="C46" s="64"/>
      <c r="D46" s="64"/>
      <c r="E46" s="64"/>
      <c r="F46" s="64"/>
      <c r="G46" s="64"/>
      <c r="H46" s="64"/>
      <c r="I46" s="64"/>
      <c r="J46" s="64"/>
      <c r="K46" s="64"/>
      <c r="L46" s="64"/>
      <c r="M46" s="64"/>
      <c r="N46" s="64"/>
      <c r="Q46" s="72"/>
      <c r="W46" s="72"/>
    </row>
    <row r="47" ht="12.5" spans="1:23">
      <c r="A47" s="64"/>
      <c r="B47" s="64"/>
      <c r="C47" s="64"/>
      <c r="D47" s="64"/>
      <c r="E47" s="64"/>
      <c r="F47" s="64"/>
      <c r="G47" s="64"/>
      <c r="H47" s="64"/>
      <c r="I47" s="64"/>
      <c r="J47" s="64"/>
      <c r="K47" s="64"/>
      <c r="L47" s="64"/>
      <c r="M47" s="64"/>
      <c r="N47" s="64"/>
      <c r="Q47" s="72"/>
      <c r="W47" s="72"/>
    </row>
    <row r="48" ht="12.5" spans="1:23">
      <c r="A48" s="64"/>
      <c r="B48" s="64"/>
      <c r="C48" s="64"/>
      <c r="D48" s="64"/>
      <c r="E48" s="64"/>
      <c r="F48" s="64"/>
      <c r="G48" s="64"/>
      <c r="H48" s="64"/>
      <c r="I48" s="64"/>
      <c r="J48" s="64"/>
      <c r="K48" s="64"/>
      <c r="L48" s="142"/>
      <c r="M48" s="64"/>
      <c r="N48" s="64"/>
      <c r="Q48" s="72"/>
      <c r="W48" s="72"/>
    </row>
    <row r="49" ht="12.5" spans="1:23">
      <c r="A49" s="64"/>
      <c r="B49" s="64"/>
      <c r="C49" s="64"/>
      <c r="D49" s="64"/>
      <c r="E49" s="64"/>
      <c r="F49" s="64"/>
      <c r="G49" s="64"/>
      <c r="H49" s="64"/>
      <c r="I49" s="64"/>
      <c r="J49" s="64"/>
      <c r="K49" s="64"/>
      <c r="L49" s="142"/>
      <c r="M49" s="64"/>
      <c r="N49" s="64"/>
      <c r="Q49" s="72"/>
      <c r="W49" s="72"/>
    </row>
    <row r="50" ht="12.5" spans="1:23">
      <c r="A50" s="64"/>
      <c r="B50" s="64"/>
      <c r="C50" s="64"/>
      <c r="D50" s="64"/>
      <c r="E50" s="64"/>
      <c r="F50" s="64"/>
      <c r="G50" s="64"/>
      <c r="H50" s="64"/>
      <c r="I50" s="64"/>
      <c r="J50" s="64"/>
      <c r="K50" s="64"/>
      <c r="L50" s="142"/>
      <c r="M50" s="64"/>
      <c r="N50" s="64"/>
      <c r="Q50" s="72"/>
      <c r="W50" s="72"/>
    </row>
    <row r="51" ht="12.5" spans="1:23">
      <c r="A51" s="64"/>
      <c r="B51" s="64"/>
      <c r="C51" s="64"/>
      <c r="D51" s="64"/>
      <c r="E51" s="64"/>
      <c r="F51" s="64"/>
      <c r="G51" s="64"/>
      <c r="H51" s="64"/>
      <c r="I51" s="64"/>
      <c r="J51" s="64"/>
      <c r="K51" s="64"/>
      <c r="L51" s="142"/>
      <c r="M51" s="64"/>
      <c r="N51" s="64"/>
      <c r="Q51" s="72"/>
      <c r="W51" s="72"/>
    </row>
    <row r="52" ht="12.5" spans="1:23">
      <c r="A52" s="64"/>
      <c r="B52" s="64"/>
      <c r="C52" s="64"/>
      <c r="D52" s="64"/>
      <c r="E52" s="64"/>
      <c r="F52" s="64"/>
      <c r="G52" s="64"/>
      <c r="H52" s="64"/>
      <c r="I52" s="64"/>
      <c r="J52" s="64"/>
      <c r="K52" s="64"/>
      <c r="L52" s="142"/>
      <c r="M52" s="64"/>
      <c r="N52" s="64"/>
      <c r="Q52" s="72"/>
      <c r="W52" s="72"/>
    </row>
    <row r="53" ht="12.5" spans="1:23">
      <c r="A53" s="64"/>
      <c r="B53" s="64"/>
      <c r="C53" s="64"/>
      <c r="D53" s="64"/>
      <c r="E53" s="64"/>
      <c r="F53" s="64"/>
      <c r="G53" s="64"/>
      <c r="H53" s="64"/>
      <c r="I53" s="64"/>
      <c r="J53" s="64"/>
      <c r="K53" s="64"/>
      <c r="L53" s="142"/>
      <c r="M53" s="64"/>
      <c r="N53" s="64"/>
      <c r="Q53" s="72"/>
      <c r="W53" s="72"/>
    </row>
    <row r="54" ht="12.5" spans="1:23">
      <c r="A54" s="64"/>
      <c r="B54" s="64"/>
      <c r="C54" s="64"/>
      <c r="D54" s="64"/>
      <c r="E54" s="64"/>
      <c r="F54" s="64"/>
      <c r="G54" s="64"/>
      <c r="H54" s="64"/>
      <c r="I54" s="64"/>
      <c r="J54" s="64"/>
      <c r="K54" s="64"/>
      <c r="L54" s="142"/>
      <c r="M54" s="64"/>
      <c r="N54" s="64"/>
      <c r="Q54" s="72"/>
      <c r="W54" s="72"/>
    </row>
    <row r="55" ht="12.5" spans="1:23">
      <c r="A55" s="64"/>
      <c r="B55" s="64"/>
      <c r="C55" s="64"/>
      <c r="D55" s="64"/>
      <c r="E55" s="64"/>
      <c r="F55" s="64"/>
      <c r="G55" s="64"/>
      <c r="H55" s="64"/>
      <c r="I55" s="64"/>
      <c r="J55" s="64"/>
      <c r="K55" s="64"/>
      <c r="L55" s="142"/>
      <c r="M55" s="64"/>
      <c r="N55" s="64"/>
      <c r="Q55" s="72"/>
      <c r="W55" s="72"/>
    </row>
    <row r="56" ht="12.5" spans="1:23">
      <c r="J56" s="64"/>
      <c r="K56" s="64"/>
      <c r="L56" s="142"/>
      <c r="Q56" s="72"/>
      <c r="W56" s="72"/>
    </row>
    <row r="57" ht="12.5" spans="1:23">
      <c r="J57" s="64"/>
      <c r="K57" s="64"/>
      <c r="L57" s="142"/>
      <c r="Q57" s="72"/>
      <c r="W57" s="72"/>
    </row>
    <row r="58" ht="12.5" spans="1:23">
      <c r="J58" s="64"/>
      <c r="K58" s="64"/>
      <c r="L58" s="142"/>
      <c r="Q58" s="72"/>
      <c r="W58" s="72"/>
    </row>
    <row r="59" ht="12.5" spans="1:23">
      <c r="J59" s="64"/>
      <c r="K59" s="64"/>
      <c r="L59" s="142"/>
      <c r="Q59" s="72"/>
      <c r="W59" s="72"/>
    </row>
    <row r="60" ht="12.5" spans="1:23">
      <c r="E60" s="192"/>
      <c r="F60" s="72"/>
      <c r="J60" s="64"/>
      <c r="K60" s="64"/>
      <c r="L60" s="142"/>
      <c r="Q60" s="72"/>
      <c r="W60" s="72"/>
    </row>
    <row r="61" ht="12.5" spans="1:23">
      <c r="E61" s="192"/>
      <c r="F61" s="72"/>
      <c r="J61" s="64"/>
      <c r="K61" s="64"/>
      <c r="L61" s="142"/>
      <c r="Q61" s="72"/>
      <c r="W61" s="72"/>
    </row>
    <row r="62" ht="12.5" spans="1:23">
      <c r="E62" s="192"/>
      <c r="F62" s="72"/>
      <c r="J62" s="64"/>
      <c r="K62" s="64"/>
      <c r="L62" s="142"/>
      <c r="Q62" s="72"/>
      <c r="W62" s="72"/>
    </row>
    <row r="63" ht="12.5" spans="1:23">
      <c r="E63" s="192"/>
      <c r="F63" s="72"/>
      <c r="J63" s="64"/>
      <c r="K63" s="64"/>
      <c r="L63" s="142"/>
      <c r="Q63" s="72"/>
      <c r="W63" s="72"/>
    </row>
    <row r="64" ht="12.5" spans="1:23">
      <c r="E64" s="192"/>
      <c r="F64" s="72"/>
      <c r="J64" s="64"/>
      <c r="K64" s="64"/>
      <c r="L64" s="142"/>
      <c r="Q64" s="72"/>
      <c r="W64" s="72"/>
    </row>
    <row r="65" ht="12.5" spans="5:23">
      <c r="E65" s="192"/>
      <c r="F65" s="72"/>
      <c r="J65" s="64"/>
      <c r="K65" s="64"/>
      <c r="L65" s="142"/>
      <c r="Q65" s="72"/>
      <c r="W65" s="72"/>
    </row>
    <row r="66" ht="12.5" spans="5:23">
      <c r="E66" s="192"/>
      <c r="F66" s="72"/>
      <c r="J66" s="64"/>
      <c r="K66" s="64"/>
      <c r="L66" s="142"/>
      <c r="Q66" s="72"/>
      <c r="W66" s="72"/>
    </row>
    <row r="67" ht="12.5" spans="5:23">
      <c r="E67" s="192"/>
      <c r="F67" s="72"/>
      <c r="J67" s="64"/>
      <c r="K67" s="64"/>
      <c r="L67" s="142"/>
      <c r="Q67" s="72"/>
      <c r="W67" s="72"/>
    </row>
    <row r="68" ht="12.5" spans="5:23">
      <c r="E68" s="192"/>
      <c r="F68" s="72"/>
      <c r="J68" s="64"/>
      <c r="K68" s="64"/>
      <c r="L68" s="142"/>
      <c r="Q68" s="72"/>
      <c r="W68" s="72"/>
    </row>
    <row r="69" ht="12.5" spans="5:23">
      <c r="E69" s="192"/>
      <c r="F69" s="72"/>
      <c r="J69" s="64"/>
      <c r="K69" s="64"/>
      <c r="L69" s="142"/>
      <c r="Q69" s="72"/>
      <c r="W69" s="72"/>
    </row>
    <row r="70" ht="12.5" spans="5:23">
      <c r="E70" s="192"/>
      <c r="F70" s="72"/>
      <c r="J70" s="64"/>
      <c r="K70" s="64"/>
      <c r="L70" s="142"/>
      <c r="Q70" s="72"/>
      <c r="W70" s="72"/>
    </row>
    <row r="71" ht="12.5" spans="5:23">
      <c r="E71" s="192"/>
      <c r="F71" s="72"/>
      <c r="J71" s="64"/>
      <c r="K71" s="64"/>
      <c r="L71" s="142"/>
      <c r="Q71" s="72"/>
      <c r="W71" s="72"/>
    </row>
    <row r="72" ht="12.5" spans="5:23">
      <c r="E72" s="192"/>
      <c r="F72" s="72"/>
      <c r="J72" s="64"/>
      <c r="K72" s="64"/>
      <c r="L72" s="142"/>
      <c r="Q72" s="72"/>
      <c r="W72" s="72"/>
    </row>
    <row r="73" ht="12.5" spans="5:23">
      <c r="E73" s="192"/>
      <c r="F73" s="72"/>
      <c r="J73" s="64"/>
      <c r="K73" s="64"/>
      <c r="L73" s="142"/>
      <c r="Q73" s="72"/>
      <c r="W73" s="72"/>
    </row>
    <row r="74" ht="12.5" spans="5:23">
      <c r="E74" s="192"/>
      <c r="F74" s="72"/>
      <c r="J74" s="64"/>
      <c r="K74" s="64"/>
      <c r="L74" s="142"/>
      <c r="Q74" s="72"/>
      <c r="W74" s="72"/>
    </row>
    <row r="75" ht="12.5" spans="5:23">
      <c r="E75" s="192"/>
      <c r="F75" s="72"/>
      <c r="J75" s="64"/>
      <c r="K75" s="64"/>
      <c r="L75" s="142"/>
      <c r="Q75" s="72"/>
      <c r="W75" s="72"/>
    </row>
    <row r="76" ht="12.5" spans="5:23">
      <c r="E76" s="192"/>
      <c r="F76" s="72"/>
      <c r="J76" s="64"/>
      <c r="K76" s="64"/>
      <c r="L76" s="142"/>
      <c r="Q76" s="72"/>
      <c r="W76" s="72"/>
    </row>
    <row r="77" ht="12.5" spans="5:23">
      <c r="E77" s="192"/>
      <c r="F77" s="72"/>
      <c r="J77" s="64"/>
      <c r="K77" s="64"/>
      <c r="L77" s="142"/>
      <c r="Q77" s="72"/>
      <c r="W77" s="72"/>
    </row>
    <row r="78" ht="12.5" spans="5:23">
      <c r="E78" s="192"/>
      <c r="F78" s="72"/>
      <c r="J78" s="64"/>
      <c r="K78" s="64"/>
      <c r="L78" s="142"/>
      <c r="Q78" s="72"/>
      <c r="W78" s="72"/>
    </row>
    <row r="79" ht="12.5" spans="5:23">
      <c r="E79" s="192"/>
      <c r="F79" s="72"/>
      <c r="J79" s="64"/>
      <c r="K79" s="64"/>
      <c r="L79" s="142"/>
      <c r="Q79" s="72"/>
      <c r="W79" s="72"/>
    </row>
    <row r="80" ht="12.5" spans="5:23">
      <c r="E80" s="192"/>
      <c r="F80" s="72"/>
      <c r="J80" s="64"/>
      <c r="K80" s="64"/>
      <c r="L80" s="142"/>
      <c r="Q80" s="72"/>
      <c r="W80" s="72"/>
    </row>
    <row r="81" ht="12.5" spans="5:23">
      <c r="E81" s="192"/>
      <c r="F81" s="72"/>
      <c r="J81" s="64"/>
      <c r="K81" s="64"/>
      <c r="L81" s="142"/>
      <c r="Q81" s="72"/>
      <c r="W81" s="72"/>
    </row>
    <row r="82" ht="12.5" spans="5:23">
      <c r="E82" s="192"/>
      <c r="F82" s="72"/>
      <c r="J82" s="64"/>
      <c r="K82" s="64"/>
      <c r="L82" s="142"/>
      <c r="Q82" s="72"/>
      <c r="W82" s="72"/>
    </row>
    <row r="83" ht="12.5" spans="5:23">
      <c r="E83" s="192"/>
      <c r="F83" s="72"/>
      <c r="J83" s="64"/>
      <c r="K83" s="64"/>
      <c r="L83" s="142"/>
      <c r="Q83" s="72"/>
      <c r="W83" s="72"/>
    </row>
    <row r="84" ht="12.5" spans="5:23">
      <c r="E84" s="192"/>
      <c r="F84" s="72"/>
      <c r="J84" s="64"/>
      <c r="K84" s="64"/>
      <c r="L84" s="142"/>
      <c r="Q84" s="72"/>
      <c r="W84" s="72"/>
    </row>
    <row r="85" ht="12.5" spans="5:23">
      <c r="E85" s="192"/>
      <c r="F85" s="72"/>
      <c r="J85" s="64"/>
      <c r="K85" s="64"/>
      <c r="L85" s="142"/>
      <c r="Q85" s="72"/>
      <c r="W85" s="72"/>
    </row>
    <row r="86" ht="12.5" spans="5:23">
      <c r="E86" s="192"/>
      <c r="F86" s="72"/>
      <c r="J86" s="64"/>
      <c r="K86" s="64"/>
      <c r="L86" s="142"/>
      <c r="Q86" s="72"/>
      <c r="W86" s="72"/>
    </row>
    <row r="87" ht="12.5" spans="5:23">
      <c r="E87" s="192"/>
      <c r="F87" s="72"/>
      <c r="J87" s="64"/>
      <c r="K87" s="64"/>
      <c r="L87" s="142"/>
      <c r="Q87" s="72"/>
      <c r="W87" s="72"/>
    </row>
    <row r="88" ht="12.5" spans="5:23">
      <c r="E88" s="192"/>
      <c r="F88" s="72"/>
      <c r="J88" s="64"/>
      <c r="K88" s="64"/>
      <c r="L88" s="142"/>
      <c r="Q88" s="72"/>
      <c r="W88" s="72"/>
    </row>
    <row r="89" ht="12.5" spans="5:23">
      <c r="E89" s="192"/>
      <c r="F89" s="72"/>
      <c r="J89" s="64"/>
      <c r="K89" s="64"/>
      <c r="L89" s="142"/>
      <c r="Q89" s="72"/>
      <c r="W89" s="72"/>
    </row>
    <row r="90" ht="12.5" spans="5:23">
      <c r="E90" s="192"/>
      <c r="F90" s="72"/>
      <c r="J90" s="64"/>
      <c r="K90" s="64"/>
      <c r="L90" s="142"/>
      <c r="Q90" s="72"/>
      <c r="W90" s="72"/>
    </row>
    <row r="91" ht="12.5" spans="5:23">
      <c r="E91" s="192"/>
      <c r="F91" s="72"/>
      <c r="J91" s="64"/>
      <c r="K91" s="64"/>
      <c r="L91" s="142"/>
      <c r="Q91" s="72"/>
      <c r="W91" s="72"/>
    </row>
    <row r="92" ht="12.5" spans="5:23">
      <c r="E92" s="192"/>
      <c r="F92" s="72"/>
      <c r="J92" s="64"/>
      <c r="K92" s="64"/>
      <c r="L92" s="142"/>
      <c r="Q92" s="72"/>
      <c r="W92" s="72"/>
    </row>
    <row r="93" ht="12.5" spans="5:23">
      <c r="E93" s="192"/>
      <c r="F93" s="72"/>
      <c r="J93" s="64"/>
      <c r="K93" s="64"/>
      <c r="L93" s="142"/>
      <c r="Q93" s="72"/>
      <c r="W93" s="72"/>
    </row>
    <row r="94" ht="12.5" spans="5:23">
      <c r="E94" s="192"/>
      <c r="F94" s="72"/>
      <c r="J94" s="64"/>
      <c r="K94" s="64"/>
      <c r="L94" s="142"/>
      <c r="Q94" s="72"/>
      <c r="W94" s="72"/>
    </row>
    <row r="95" ht="12.5" spans="5:23">
      <c r="E95" s="192"/>
      <c r="F95" s="72"/>
      <c r="J95" s="64"/>
      <c r="K95" s="64"/>
      <c r="L95" s="142"/>
      <c r="Q95" s="72"/>
      <c r="W95" s="72"/>
    </row>
    <row r="96" ht="12.5" spans="5:23">
      <c r="E96" s="192"/>
      <c r="F96" s="72"/>
      <c r="J96" s="64"/>
      <c r="K96" s="64"/>
      <c r="L96" s="142"/>
      <c r="Q96" s="72"/>
      <c r="W96" s="72"/>
    </row>
    <row r="97" ht="12.5" spans="5:23">
      <c r="E97" s="192"/>
      <c r="F97" s="72"/>
      <c r="J97" s="64"/>
      <c r="K97" s="64"/>
      <c r="L97" s="142"/>
      <c r="Q97" s="72"/>
      <c r="W97" s="72"/>
    </row>
    <row r="98" ht="12.5" spans="5:23">
      <c r="E98" s="192"/>
      <c r="F98" s="72"/>
      <c r="J98" s="64"/>
      <c r="K98" s="64"/>
      <c r="L98" s="142"/>
      <c r="Q98" s="72"/>
      <c r="W98" s="72"/>
    </row>
    <row r="99" ht="12.5" spans="5:23">
      <c r="E99" s="192"/>
      <c r="F99" s="72"/>
      <c r="J99" s="64"/>
      <c r="K99" s="64"/>
      <c r="L99" s="142"/>
      <c r="Q99" s="72"/>
      <c r="W99" s="72"/>
    </row>
    <row r="100" ht="12.5" spans="5:23">
      <c r="E100" s="192"/>
      <c r="F100" s="72"/>
      <c r="J100" s="64"/>
      <c r="K100" s="64"/>
      <c r="L100" s="142"/>
      <c r="Q100" s="72"/>
      <c r="W100" s="72"/>
    </row>
    <row r="101" ht="12.5" spans="5:23">
      <c r="E101" s="192"/>
      <c r="F101" s="72"/>
      <c r="J101" s="64"/>
      <c r="K101" s="64"/>
      <c r="L101" s="142"/>
      <c r="Q101" s="72"/>
      <c r="W101" s="72"/>
    </row>
    <row r="102" ht="12.5" spans="5:23">
      <c r="E102" s="192"/>
      <c r="F102" s="72"/>
      <c r="J102" s="64"/>
      <c r="K102" s="64"/>
      <c r="L102" s="142"/>
      <c r="Q102" s="72"/>
      <c r="W102" s="72"/>
    </row>
    <row r="103" ht="12.5" spans="5:23">
      <c r="E103" s="192"/>
      <c r="F103" s="72"/>
      <c r="J103" s="64"/>
      <c r="K103" s="64"/>
      <c r="L103" s="142"/>
      <c r="Q103" s="72"/>
      <c r="W103" s="72"/>
    </row>
    <row r="104" ht="12.5" spans="5:23">
      <c r="E104" s="192"/>
      <c r="F104" s="72"/>
      <c r="J104" s="64"/>
      <c r="K104" s="64"/>
      <c r="L104" s="142"/>
      <c r="Q104" s="72"/>
      <c r="W104" s="72"/>
    </row>
    <row r="105" ht="12.5" spans="5:23">
      <c r="E105" s="192"/>
      <c r="F105" s="72"/>
      <c r="J105" s="64"/>
      <c r="K105" s="64"/>
      <c r="L105" s="142"/>
      <c r="Q105" s="72"/>
      <c r="W105" s="72"/>
    </row>
    <row r="106" ht="12.5" spans="5:23">
      <c r="E106" s="192"/>
      <c r="F106" s="72"/>
      <c r="J106" s="64"/>
      <c r="K106" s="64"/>
      <c r="L106" s="142"/>
      <c r="Q106" s="72"/>
      <c r="W106" s="72"/>
    </row>
    <row r="107" ht="12.5" spans="5:23">
      <c r="E107" s="192"/>
      <c r="F107" s="72"/>
      <c r="J107" s="64"/>
      <c r="K107" s="64"/>
      <c r="L107" s="142"/>
      <c r="Q107" s="72"/>
      <c r="W107" s="72"/>
    </row>
    <row r="108" ht="12.5" spans="5:23">
      <c r="E108" s="192"/>
      <c r="F108" s="72"/>
      <c r="J108" s="64"/>
      <c r="K108" s="64"/>
      <c r="L108" s="142"/>
      <c r="Q108" s="72"/>
      <c r="W108" s="72"/>
    </row>
    <row r="109" ht="12.5" spans="5:23">
      <c r="E109" s="192"/>
      <c r="F109" s="72"/>
      <c r="J109" s="64"/>
      <c r="K109" s="64"/>
      <c r="L109" s="142"/>
      <c r="Q109" s="72"/>
      <c r="W109" s="72"/>
    </row>
    <row r="110" ht="12.5" spans="5:23">
      <c r="E110" s="192"/>
      <c r="F110" s="72"/>
      <c r="J110" s="64"/>
      <c r="K110" s="64"/>
      <c r="L110" s="142"/>
      <c r="Q110" s="72"/>
      <c r="W110" s="72"/>
    </row>
    <row r="111" ht="12.5" spans="5:23">
      <c r="E111" s="192"/>
      <c r="F111" s="72"/>
      <c r="J111" s="64"/>
      <c r="K111" s="64"/>
      <c r="L111" s="142"/>
      <c r="Q111" s="72"/>
      <c r="W111" s="72"/>
    </row>
    <row r="112" ht="12.5" spans="5:23">
      <c r="E112" s="192"/>
      <c r="F112" s="72"/>
      <c r="J112" s="64"/>
      <c r="K112" s="64"/>
      <c r="L112" s="142"/>
      <c r="Q112" s="72"/>
      <c r="W112" s="72"/>
    </row>
    <row r="113" ht="12.5" spans="5:23">
      <c r="E113" s="192"/>
      <c r="F113" s="72"/>
      <c r="J113" s="64"/>
      <c r="K113" s="64"/>
      <c r="L113" s="142"/>
      <c r="Q113" s="72"/>
      <c r="W113" s="72"/>
    </row>
    <row r="114" ht="12.5" spans="5:23">
      <c r="E114" s="192"/>
      <c r="F114" s="72"/>
      <c r="J114" s="64"/>
      <c r="K114" s="64"/>
      <c r="L114" s="142"/>
      <c r="Q114" s="72"/>
      <c r="W114" s="72"/>
    </row>
    <row r="115" ht="12.5" spans="5:23">
      <c r="E115" s="192"/>
      <c r="F115" s="72"/>
      <c r="J115" s="64"/>
      <c r="K115" s="64"/>
      <c r="L115" s="142"/>
      <c r="Q115" s="72"/>
      <c r="W115" s="72"/>
    </row>
    <row r="116" ht="12.5" spans="5:23">
      <c r="E116" s="192"/>
      <c r="F116" s="72"/>
      <c r="J116" s="64"/>
      <c r="K116" s="64"/>
      <c r="L116" s="142"/>
      <c r="Q116" s="72"/>
      <c r="W116" s="72"/>
    </row>
    <row r="117" ht="12.5" spans="5:23">
      <c r="E117" s="192"/>
      <c r="F117" s="72"/>
      <c r="J117" s="64"/>
      <c r="K117" s="64"/>
      <c r="L117" s="142"/>
      <c r="Q117" s="72"/>
      <c r="W117" s="72"/>
    </row>
    <row r="118" ht="12.5" spans="5:23">
      <c r="E118" s="192"/>
      <c r="F118" s="72"/>
      <c r="J118" s="64"/>
      <c r="K118" s="64"/>
      <c r="L118" s="142"/>
      <c r="Q118" s="72"/>
      <c r="W118" s="72"/>
    </row>
    <row r="119" ht="12.5" spans="5:23">
      <c r="E119" s="192"/>
      <c r="F119" s="72"/>
      <c r="J119" s="64"/>
      <c r="K119" s="64"/>
      <c r="L119" s="142"/>
      <c r="Q119" s="72"/>
      <c r="W119" s="72"/>
    </row>
    <row r="120" ht="12.5" spans="5:23">
      <c r="E120" s="192"/>
      <c r="F120" s="72"/>
      <c r="J120" s="64"/>
      <c r="K120" s="64"/>
      <c r="L120" s="142"/>
      <c r="Q120" s="72"/>
      <c r="W120" s="72"/>
    </row>
    <row r="121" ht="12.5" spans="5:23">
      <c r="E121" s="192"/>
      <c r="F121" s="72"/>
      <c r="J121" s="64"/>
      <c r="K121" s="64"/>
      <c r="L121" s="142"/>
      <c r="Q121" s="72"/>
      <c r="W121" s="72"/>
    </row>
    <row r="122" ht="12.5" spans="5:23">
      <c r="E122" s="192"/>
      <c r="F122" s="72"/>
      <c r="J122" s="64"/>
      <c r="K122" s="64"/>
      <c r="L122" s="142"/>
      <c r="Q122" s="72"/>
      <c r="W122" s="72"/>
    </row>
    <row r="123" ht="12.5" spans="5:23">
      <c r="E123" s="192"/>
      <c r="F123" s="72"/>
      <c r="J123" s="64"/>
      <c r="K123" s="64"/>
      <c r="L123" s="142"/>
      <c r="Q123" s="72"/>
      <c r="W123" s="72"/>
    </row>
    <row r="124" ht="12.5" spans="5:23">
      <c r="E124" s="192"/>
      <c r="F124" s="72"/>
      <c r="J124" s="64"/>
      <c r="K124" s="64"/>
      <c r="L124" s="142"/>
      <c r="Q124" s="72"/>
      <c r="W124" s="72"/>
    </row>
    <row r="125" ht="12.5" spans="5:23">
      <c r="E125" s="192"/>
      <c r="F125" s="72"/>
      <c r="J125" s="64"/>
      <c r="K125" s="64"/>
      <c r="L125" s="142"/>
      <c r="Q125" s="72"/>
      <c r="W125" s="72"/>
    </row>
    <row r="126" ht="12.5" spans="5:23">
      <c r="E126" s="192"/>
      <c r="F126" s="72"/>
      <c r="J126" s="64"/>
      <c r="K126" s="64"/>
      <c r="L126" s="142"/>
      <c r="Q126" s="72"/>
      <c r="W126" s="72"/>
    </row>
    <row r="127" ht="12.5" spans="5:23">
      <c r="E127" s="192"/>
      <c r="F127" s="72"/>
      <c r="J127" s="64"/>
      <c r="K127" s="64"/>
      <c r="L127" s="142"/>
      <c r="Q127" s="72"/>
      <c r="W127" s="72"/>
    </row>
    <row r="128" ht="12.5" spans="5:23">
      <c r="E128" s="192"/>
      <c r="F128" s="72"/>
      <c r="J128" s="64"/>
      <c r="K128" s="64"/>
      <c r="L128" s="142"/>
      <c r="Q128" s="72"/>
      <c r="W128" s="72"/>
    </row>
    <row r="129" ht="12.5" spans="5:23">
      <c r="E129" s="192"/>
      <c r="F129" s="72"/>
      <c r="J129" s="64"/>
      <c r="K129" s="64"/>
      <c r="L129" s="142"/>
      <c r="Q129" s="72"/>
      <c r="W129" s="72"/>
    </row>
    <row r="130" ht="12.5" spans="5:23">
      <c r="E130" s="192"/>
      <c r="F130" s="72"/>
      <c r="J130" s="64"/>
      <c r="K130" s="64"/>
      <c r="L130" s="142"/>
      <c r="Q130" s="72"/>
      <c r="W130" s="72"/>
    </row>
    <row r="131" ht="12.5" spans="5:23">
      <c r="E131" s="192"/>
      <c r="F131" s="72"/>
      <c r="J131" s="64"/>
      <c r="K131" s="64"/>
      <c r="L131" s="142"/>
      <c r="Q131" s="72"/>
      <c r="W131" s="72"/>
    </row>
    <row r="132" ht="12.5" spans="5:23">
      <c r="E132" s="192"/>
      <c r="F132" s="72"/>
      <c r="J132" s="64"/>
      <c r="K132" s="64"/>
      <c r="L132" s="142"/>
      <c r="Q132" s="72"/>
      <c r="W132" s="72"/>
    </row>
    <row r="133" ht="12.5" spans="5:23">
      <c r="E133" s="192"/>
      <c r="F133" s="72"/>
      <c r="J133" s="64"/>
      <c r="K133" s="64"/>
      <c r="L133" s="142"/>
      <c r="Q133" s="72"/>
      <c r="W133" s="72"/>
    </row>
    <row r="134" ht="12.5" spans="5:23">
      <c r="E134" s="192"/>
      <c r="F134" s="72"/>
      <c r="J134" s="64"/>
      <c r="K134" s="64"/>
      <c r="L134" s="142"/>
      <c r="Q134" s="72"/>
      <c r="W134" s="72"/>
    </row>
    <row r="135" ht="12.5" spans="5:23">
      <c r="E135" s="192"/>
      <c r="F135" s="72"/>
      <c r="J135" s="64"/>
      <c r="K135" s="64"/>
      <c r="L135" s="142"/>
      <c r="Q135" s="72"/>
      <c r="W135" s="72"/>
    </row>
    <row r="136" ht="12.5" spans="5:23">
      <c r="E136" s="192"/>
      <c r="F136" s="72"/>
      <c r="J136" s="64"/>
      <c r="K136" s="64"/>
      <c r="L136" s="142"/>
      <c r="Q136" s="72"/>
      <c r="W136" s="72"/>
    </row>
    <row r="137" ht="12.5" spans="5:23">
      <c r="E137" s="192"/>
      <c r="F137" s="72"/>
      <c r="J137" s="64"/>
      <c r="K137" s="64"/>
      <c r="L137" s="142"/>
      <c r="Q137" s="72"/>
      <c r="W137" s="72"/>
    </row>
    <row r="138" ht="12.5" spans="5:23">
      <c r="E138" s="192"/>
      <c r="F138" s="72"/>
      <c r="J138" s="64"/>
      <c r="K138" s="64"/>
      <c r="L138" s="142"/>
      <c r="Q138" s="72"/>
      <c r="W138" s="72"/>
    </row>
    <row r="139" ht="12.5" spans="5:23">
      <c r="E139" s="192"/>
      <c r="F139" s="72"/>
      <c r="J139" s="64"/>
      <c r="K139" s="64"/>
      <c r="L139" s="142"/>
      <c r="Q139" s="72"/>
      <c r="W139" s="72"/>
    </row>
    <row r="140" ht="12.5" spans="5:23">
      <c r="E140" s="192"/>
      <c r="F140" s="72"/>
      <c r="J140" s="64"/>
      <c r="K140" s="64"/>
      <c r="L140" s="142"/>
      <c r="Q140" s="72"/>
      <c r="W140" s="72"/>
    </row>
    <row r="141" ht="12.5" spans="5:23">
      <c r="E141" s="192"/>
      <c r="F141" s="72"/>
      <c r="J141" s="64"/>
      <c r="K141" s="64"/>
      <c r="L141" s="142"/>
      <c r="Q141" s="72"/>
      <c r="W141" s="72"/>
    </row>
    <row r="142" ht="12.5" spans="5:23">
      <c r="E142" s="192"/>
      <c r="F142" s="72"/>
      <c r="J142" s="64"/>
      <c r="K142" s="64"/>
      <c r="L142" s="142"/>
      <c r="Q142" s="72"/>
      <c r="W142" s="72"/>
    </row>
    <row r="143" ht="12.5" spans="5:23">
      <c r="E143" s="192"/>
      <c r="F143" s="72"/>
      <c r="J143" s="64"/>
      <c r="K143" s="64"/>
      <c r="L143" s="142"/>
      <c r="Q143" s="72"/>
      <c r="W143" s="72"/>
    </row>
    <row r="144" ht="12.5" spans="5:23">
      <c r="E144" s="192"/>
      <c r="F144" s="72"/>
      <c r="J144" s="64"/>
      <c r="K144" s="64"/>
      <c r="L144" s="142"/>
      <c r="Q144" s="72"/>
      <c r="W144" s="72"/>
    </row>
    <row r="145" ht="12.5" spans="5:23">
      <c r="E145" s="192"/>
      <c r="F145" s="72"/>
      <c r="J145" s="64"/>
      <c r="K145" s="64"/>
      <c r="L145" s="142"/>
      <c r="Q145" s="72"/>
      <c r="W145" s="72"/>
    </row>
    <row r="146" ht="12.5" spans="5:23">
      <c r="E146" s="192"/>
      <c r="F146" s="72"/>
      <c r="J146" s="64"/>
      <c r="K146" s="64"/>
      <c r="L146" s="142"/>
      <c r="Q146" s="72"/>
      <c r="W146" s="72"/>
    </row>
    <row r="147" ht="12.5" spans="5:23">
      <c r="E147" s="192"/>
      <c r="F147" s="72"/>
      <c r="J147" s="64"/>
      <c r="K147" s="64"/>
      <c r="L147" s="142"/>
      <c r="Q147" s="72"/>
      <c r="W147" s="72"/>
    </row>
    <row r="148" ht="12.5" spans="5:23">
      <c r="E148" s="192"/>
      <c r="F148" s="72"/>
      <c r="J148" s="64"/>
      <c r="K148" s="64"/>
      <c r="L148" s="142"/>
      <c r="Q148" s="72"/>
      <c r="W148" s="72"/>
    </row>
    <row r="149" ht="12.5" spans="5:23">
      <c r="E149" s="192"/>
      <c r="F149" s="72"/>
      <c r="J149" s="64"/>
      <c r="K149" s="64"/>
      <c r="L149" s="142"/>
      <c r="Q149" s="72"/>
      <c r="W149" s="72"/>
    </row>
    <row r="150" ht="12.5" spans="5:23">
      <c r="E150" s="192"/>
      <c r="F150" s="72"/>
      <c r="J150" s="64"/>
      <c r="K150" s="64"/>
      <c r="L150" s="142"/>
      <c r="Q150" s="72"/>
      <c r="W150" s="72"/>
    </row>
    <row r="151" ht="12.5" spans="5:23">
      <c r="E151" s="192"/>
      <c r="F151" s="72"/>
      <c r="J151" s="64"/>
      <c r="K151" s="64"/>
      <c r="L151" s="142"/>
      <c r="Q151" s="72"/>
      <c r="W151" s="72"/>
    </row>
    <row r="152" ht="12.5" spans="5:23">
      <c r="E152" s="192"/>
      <c r="F152" s="72"/>
      <c r="J152" s="64"/>
      <c r="K152" s="64"/>
      <c r="L152" s="142"/>
      <c r="Q152" s="72"/>
      <c r="W152" s="72"/>
    </row>
    <row r="153" ht="12.5" spans="5:23">
      <c r="E153" s="192"/>
      <c r="F153" s="72"/>
      <c r="J153" s="64"/>
      <c r="K153" s="64"/>
      <c r="L153" s="142"/>
      <c r="Q153" s="72"/>
      <c r="W153" s="72"/>
    </row>
    <row r="154" ht="12.5" spans="5:23">
      <c r="E154" s="192"/>
      <c r="F154" s="72"/>
      <c r="J154" s="64"/>
      <c r="K154" s="64"/>
      <c r="L154" s="142"/>
      <c r="Q154" s="72"/>
      <c r="W154" s="72"/>
    </row>
    <row r="155" ht="12.5" spans="5:23">
      <c r="E155" s="192"/>
      <c r="F155" s="72"/>
      <c r="J155" s="64"/>
      <c r="K155" s="64"/>
      <c r="L155" s="142"/>
      <c r="Q155" s="72"/>
      <c r="W155" s="72"/>
    </row>
    <row r="156" ht="12.5" spans="5:23">
      <c r="E156" s="192"/>
      <c r="F156" s="72"/>
      <c r="J156" s="64"/>
      <c r="K156" s="64"/>
      <c r="L156" s="142"/>
      <c r="Q156" s="72"/>
      <c r="W156" s="72"/>
    </row>
    <row r="157" ht="12.5" spans="5:23">
      <c r="E157" s="192"/>
      <c r="F157" s="72"/>
      <c r="J157" s="64"/>
      <c r="K157" s="64"/>
      <c r="L157" s="142"/>
      <c r="Q157" s="72"/>
      <c r="W157" s="72"/>
    </row>
    <row r="158" ht="12.5" spans="5:23">
      <c r="E158" s="192"/>
      <c r="F158" s="72"/>
      <c r="J158" s="64"/>
      <c r="K158" s="64"/>
      <c r="L158" s="142"/>
      <c r="Q158" s="72"/>
      <c r="W158" s="72"/>
    </row>
    <row r="159" ht="12.5" spans="5:23">
      <c r="E159" s="192"/>
      <c r="F159" s="72"/>
      <c r="J159" s="64"/>
      <c r="K159" s="64"/>
      <c r="L159" s="142"/>
      <c r="Q159" s="72"/>
      <c r="W159" s="72"/>
    </row>
    <row r="160" ht="12.5" spans="5:23">
      <c r="E160" s="192"/>
      <c r="F160" s="72"/>
      <c r="J160" s="64"/>
      <c r="K160" s="64"/>
      <c r="L160" s="142"/>
      <c r="Q160" s="72"/>
      <c r="W160" s="72"/>
    </row>
    <row r="161" ht="12.5" spans="5:23">
      <c r="E161" s="192"/>
      <c r="F161" s="72"/>
      <c r="J161" s="64"/>
      <c r="K161" s="64"/>
      <c r="L161" s="142"/>
      <c r="Q161" s="72"/>
      <c r="W161" s="72"/>
    </row>
    <row r="162" ht="12.5" spans="5:23">
      <c r="E162" s="192"/>
      <c r="F162" s="72"/>
      <c r="J162" s="64"/>
      <c r="K162" s="64"/>
      <c r="L162" s="142"/>
      <c r="Q162" s="72"/>
      <c r="W162" s="72"/>
    </row>
    <row r="163" ht="12.5" spans="5:23">
      <c r="E163" s="192"/>
      <c r="F163" s="72"/>
      <c r="J163" s="64"/>
      <c r="K163" s="64"/>
      <c r="L163" s="142"/>
      <c r="Q163" s="72"/>
      <c r="W163" s="72"/>
    </row>
    <row r="164" ht="12.5" spans="5:23">
      <c r="E164" s="192"/>
      <c r="F164" s="72"/>
      <c r="J164" s="64"/>
      <c r="K164" s="64"/>
      <c r="L164" s="142"/>
      <c r="Q164" s="72"/>
      <c r="W164" s="72"/>
    </row>
    <row r="165" ht="12.5" spans="5:23">
      <c r="E165" s="192"/>
      <c r="F165" s="72"/>
      <c r="J165" s="64"/>
      <c r="K165" s="64"/>
      <c r="L165" s="142"/>
      <c r="Q165" s="72"/>
      <c r="W165" s="72"/>
    </row>
    <row r="166" ht="12.5" spans="5:23">
      <c r="E166" s="192"/>
      <c r="F166" s="72"/>
      <c r="J166" s="64"/>
      <c r="K166" s="64"/>
      <c r="L166" s="142"/>
      <c r="Q166" s="72"/>
      <c r="W166" s="72"/>
    </row>
    <row r="167" ht="12.5" spans="5:23">
      <c r="E167" s="192"/>
      <c r="F167" s="72"/>
      <c r="J167" s="64"/>
      <c r="K167" s="64"/>
      <c r="L167" s="142"/>
      <c r="Q167" s="72"/>
      <c r="W167" s="72"/>
    </row>
    <row r="168" ht="12.5" spans="5:23">
      <c r="E168" s="192"/>
      <c r="F168" s="72"/>
      <c r="J168" s="64"/>
      <c r="K168" s="64"/>
      <c r="L168" s="142"/>
      <c r="Q168" s="72"/>
      <c r="W168" s="72"/>
    </row>
    <row r="169" ht="12.5" spans="5:23">
      <c r="E169" s="192"/>
      <c r="F169" s="72"/>
      <c r="J169" s="64"/>
      <c r="K169" s="64"/>
      <c r="L169" s="142"/>
      <c r="Q169" s="72"/>
      <c r="W169" s="72"/>
    </row>
    <row r="170" ht="12.5" spans="5:23">
      <c r="E170" s="192"/>
      <c r="F170" s="72"/>
      <c r="J170" s="64"/>
      <c r="K170" s="64"/>
      <c r="L170" s="142"/>
      <c r="Q170" s="72"/>
      <c r="W170" s="72"/>
    </row>
    <row r="171" ht="12.5" spans="5:23">
      <c r="E171" s="192"/>
      <c r="F171" s="72"/>
      <c r="J171" s="64"/>
      <c r="K171" s="64"/>
      <c r="L171" s="142"/>
      <c r="Q171" s="72"/>
      <c r="W171" s="72"/>
    </row>
    <row r="172" ht="12.5" spans="5:23">
      <c r="E172" s="192"/>
      <c r="F172" s="72"/>
      <c r="J172" s="64"/>
      <c r="K172" s="64"/>
      <c r="L172" s="142"/>
      <c r="Q172" s="72"/>
      <c r="W172" s="72"/>
    </row>
    <row r="173" ht="12.5" spans="5:23">
      <c r="E173" s="192"/>
      <c r="F173" s="72"/>
      <c r="J173" s="64"/>
      <c r="K173" s="64"/>
      <c r="L173" s="142"/>
      <c r="Q173" s="72"/>
      <c r="W173" s="72"/>
    </row>
    <row r="174" ht="12.5" spans="5:23">
      <c r="E174" s="192"/>
      <c r="F174" s="72"/>
      <c r="J174" s="64"/>
      <c r="K174" s="64"/>
      <c r="L174" s="142"/>
      <c r="Q174" s="72"/>
      <c r="W174" s="72"/>
    </row>
    <row r="175" ht="12.5" spans="5:23">
      <c r="E175" s="192"/>
      <c r="F175" s="72"/>
      <c r="J175" s="64"/>
      <c r="K175" s="64"/>
      <c r="L175" s="142"/>
      <c r="Q175" s="72"/>
      <c r="W175" s="72"/>
    </row>
    <row r="176" ht="12.5" spans="5:23">
      <c r="E176" s="192"/>
      <c r="F176" s="72"/>
      <c r="J176" s="64"/>
      <c r="K176" s="64"/>
      <c r="L176" s="142"/>
      <c r="Q176" s="72"/>
      <c r="W176" s="72"/>
    </row>
    <row r="177" ht="12.5" spans="5:23">
      <c r="E177" s="192"/>
      <c r="F177" s="72"/>
      <c r="J177" s="64"/>
      <c r="K177" s="64"/>
      <c r="L177" s="142"/>
      <c r="Q177" s="72"/>
      <c r="W177" s="72"/>
    </row>
    <row r="178" ht="12.5" spans="5:23">
      <c r="E178" s="192"/>
      <c r="F178" s="72"/>
      <c r="J178" s="64"/>
      <c r="K178" s="64"/>
      <c r="L178" s="142"/>
      <c r="Q178" s="72"/>
      <c r="W178" s="72"/>
    </row>
    <row r="179" ht="12.5" spans="5:23">
      <c r="E179" s="192"/>
      <c r="F179" s="72"/>
      <c r="J179" s="64"/>
      <c r="K179" s="64"/>
      <c r="L179" s="142"/>
      <c r="Q179" s="72"/>
      <c r="W179" s="72"/>
    </row>
    <row r="180" ht="12.5" spans="5:23">
      <c r="E180" s="192"/>
      <c r="F180" s="72"/>
      <c r="J180" s="64"/>
      <c r="K180" s="64"/>
      <c r="L180" s="142"/>
      <c r="Q180" s="72"/>
      <c r="W180" s="72"/>
    </row>
    <row r="181" ht="12.5" spans="5:23">
      <c r="E181" s="192"/>
      <c r="F181" s="72"/>
      <c r="J181" s="64"/>
      <c r="K181" s="64"/>
      <c r="L181" s="142"/>
      <c r="Q181" s="72"/>
      <c r="W181" s="72"/>
    </row>
    <row r="182" ht="12.5" spans="5:23">
      <c r="E182" s="192"/>
      <c r="F182" s="72"/>
      <c r="J182" s="64"/>
      <c r="K182" s="64"/>
      <c r="L182" s="142"/>
      <c r="Q182" s="72"/>
      <c r="W182" s="72"/>
    </row>
    <row r="183" ht="12.5" spans="5:23">
      <c r="E183" s="192"/>
      <c r="F183" s="72"/>
      <c r="J183" s="64"/>
      <c r="K183" s="64"/>
      <c r="L183" s="142"/>
      <c r="Q183" s="72"/>
      <c r="W183" s="72"/>
    </row>
    <row r="184" ht="12.5" spans="5:23">
      <c r="E184" s="192"/>
      <c r="F184" s="72"/>
      <c r="J184" s="64"/>
      <c r="K184" s="64"/>
      <c r="L184" s="142"/>
      <c r="Q184" s="72"/>
      <c r="W184" s="72"/>
    </row>
    <row r="185" ht="12.5" spans="5:23">
      <c r="E185" s="192"/>
      <c r="F185" s="72"/>
      <c r="J185" s="64"/>
      <c r="K185" s="64"/>
      <c r="L185" s="142"/>
      <c r="Q185" s="72"/>
      <c r="W185" s="72"/>
    </row>
    <row r="186" ht="12.5" spans="5:23">
      <c r="E186" s="192"/>
      <c r="F186" s="72"/>
      <c r="J186" s="64"/>
      <c r="K186" s="64"/>
      <c r="L186" s="142"/>
      <c r="Q186" s="72"/>
      <c r="W186" s="72"/>
    </row>
    <row r="187" ht="12.5" spans="5:23">
      <c r="E187" s="192"/>
      <c r="F187" s="72"/>
      <c r="J187" s="64"/>
      <c r="K187" s="64"/>
      <c r="L187" s="142"/>
      <c r="Q187" s="72"/>
      <c r="W187" s="72"/>
    </row>
    <row r="188" ht="12.5" spans="5:23">
      <c r="E188" s="192"/>
      <c r="F188" s="72"/>
      <c r="J188" s="64"/>
      <c r="K188" s="64"/>
      <c r="L188" s="142"/>
      <c r="Q188" s="72"/>
      <c r="W188" s="72"/>
    </row>
    <row r="189" ht="12.5" spans="5:23">
      <c r="E189" s="192"/>
      <c r="F189" s="72"/>
      <c r="J189" s="64"/>
      <c r="K189" s="64"/>
      <c r="L189" s="142"/>
      <c r="Q189" s="72"/>
      <c r="W189" s="72"/>
    </row>
    <row r="190" ht="12.5" spans="5:23">
      <c r="E190" s="192"/>
      <c r="F190" s="72"/>
      <c r="J190" s="64"/>
      <c r="K190" s="64"/>
      <c r="L190" s="142"/>
      <c r="Q190" s="72"/>
      <c r="W190" s="72"/>
    </row>
    <row r="191" ht="12.5" spans="5:23">
      <c r="E191" s="192"/>
      <c r="F191" s="72"/>
      <c r="J191" s="64"/>
      <c r="K191" s="64"/>
      <c r="L191" s="142"/>
      <c r="Q191" s="72"/>
      <c r="W191" s="72"/>
    </row>
    <row r="192" ht="12.5" spans="5:23">
      <c r="E192" s="192"/>
      <c r="F192" s="72"/>
      <c r="J192" s="64"/>
      <c r="K192" s="64"/>
      <c r="L192" s="142"/>
      <c r="Q192" s="72"/>
      <c r="W192" s="72"/>
    </row>
    <row r="193" ht="12.5" spans="5:23">
      <c r="E193" s="192"/>
      <c r="F193" s="72"/>
      <c r="J193" s="64"/>
      <c r="K193" s="64"/>
      <c r="L193" s="142"/>
      <c r="Q193" s="72"/>
      <c r="W193" s="72"/>
    </row>
    <row r="194" ht="12.5" spans="5:23">
      <c r="E194" s="192"/>
      <c r="F194" s="72"/>
      <c r="J194" s="64"/>
      <c r="K194" s="64"/>
      <c r="L194" s="142"/>
      <c r="Q194" s="72"/>
      <c r="W194" s="72"/>
    </row>
    <row r="195" ht="12.5" spans="5:23">
      <c r="E195" s="192"/>
      <c r="F195" s="72"/>
      <c r="J195" s="64"/>
      <c r="K195" s="64"/>
      <c r="L195" s="142"/>
      <c r="Q195" s="72"/>
      <c r="W195" s="72"/>
    </row>
    <row r="196" ht="12.5" spans="5:23">
      <c r="E196" s="192"/>
      <c r="F196" s="72"/>
      <c r="J196" s="64"/>
      <c r="K196" s="64"/>
      <c r="L196" s="142"/>
      <c r="Q196" s="72"/>
      <c r="W196" s="72"/>
    </row>
    <row r="197" ht="12.5" spans="5:23">
      <c r="E197" s="192"/>
      <c r="F197" s="72"/>
      <c r="J197" s="64"/>
      <c r="K197" s="64"/>
      <c r="L197" s="142"/>
      <c r="Q197" s="72"/>
      <c r="W197" s="72"/>
    </row>
    <row r="198" ht="12.5" spans="5:23">
      <c r="E198" s="192"/>
      <c r="F198" s="72"/>
      <c r="J198" s="64"/>
      <c r="K198" s="64"/>
      <c r="L198" s="142"/>
      <c r="Q198" s="72"/>
      <c r="W198" s="72"/>
    </row>
    <row r="199" ht="12.5" spans="5:23">
      <c r="E199" s="192"/>
      <c r="F199" s="72"/>
      <c r="J199" s="64"/>
      <c r="K199" s="64"/>
      <c r="L199" s="142"/>
      <c r="Q199" s="72"/>
      <c r="W199" s="72"/>
    </row>
    <row r="200" ht="12.5" spans="5:23">
      <c r="E200" s="192"/>
      <c r="F200" s="72"/>
      <c r="J200" s="64"/>
      <c r="K200" s="64"/>
      <c r="L200" s="142"/>
      <c r="Q200" s="72"/>
      <c r="W200" s="72"/>
    </row>
    <row r="201" ht="12.5" spans="5:23">
      <c r="E201" s="192"/>
      <c r="F201" s="72"/>
      <c r="J201" s="64"/>
      <c r="K201" s="64"/>
      <c r="L201" s="142"/>
      <c r="Q201" s="72"/>
      <c r="W201" s="72"/>
    </row>
    <row r="202" ht="12.5" spans="5:23">
      <c r="E202" s="192"/>
      <c r="F202" s="72"/>
      <c r="J202" s="64"/>
      <c r="K202" s="64"/>
      <c r="L202" s="142"/>
      <c r="Q202" s="72"/>
      <c r="W202" s="72"/>
    </row>
    <row r="203" ht="12.5" spans="5:23">
      <c r="E203" s="192"/>
      <c r="F203" s="72"/>
      <c r="J203" s="64"/>
      <c r="K203" s="64"/>
      <c r="L203" s="142"/>
      <c r="Q203" s="72"/>
      <c r="W203" s="72"/>
    </row>
    <row r="204" ht="12.5" spans="5:23">
      <c r="E204" s="192"/>
      <c r="F204" s="72"/>
      <c r="J204" s="64"/>
      <c r="K204" s="64"/>
      <c r="L204" s="142"/>
      <c r="Q204" s="72"/>
      <c r="W204" s="72"/>
    </row>
    <row r="205" ht="12.5" spans="5:23">
      <c r="E205" s="192"/>
      <c r="F205" s="72"/>
      <c r="J205" s="64"/>
      <c r="K205" s="64"/>
      <c r="L205" s="142"/>
      <c r="Q205" s="72"/>
      <c r="W205" s="72"/>
    </row>
    <row r="206" ht="12.5" spans="5:23">
      <c r="E206" s="192"/>
      <c r="F206" s="72"/>
      <c r="J206" s="64"/>
      <c r="K206" s="64"/>
      <c r="L206" s="142"/>
      <c r="Q206" s="72"/>
      <c r="W206" s="72"/>
    </row>
    <row r="207" ht="12.5" spans="5:23">
      <c r="E207" s="192"/>
      <c r="F207" s="72"/>
      <c r="J207" s="64"/>
      <c r="K207" s="64"/>
      <c r="L207" s="142"/>
      <c r="Q207" s="72"/>
      <c r="W207" s="72"/>
    </row>
    <row r="208" ht="12.5" spans="5:23">
      <c r="E208" s="192"/>
      <c r="F208" s="72"/>
      <c r="J208" s="64"/>
      <c r="K208" s="64"/>
      <c r="L208" s="142"/>
      <c r="Q208" s="72"/>
      <c r="W208" s="72"/>
    </row>
    <row r="209" ht="12.5" spans="5:23">
      <c r="E209" s="192"/>
      <c r="F209" s="72"/>
      <c r="J209" s="64"/>
      <c r="K209" s="64"/>
      <c r="L209" s="142"/>
      <c r="Q209" s="72"/>
      <c r="W209" s="72"/>
    </row>
    <row r="210" ht="12.5" spans="5:23">
      <c r="E210" s="192"/>
      <c r="F210" s="72"/>
      <c r="J210" s="64"/>
      <c r="K210" s="64"/>
      <c r="L210" s="142"/>
      <c r="Q210" s="72"/>
      <c r="W210" s="72"/>
    </row>
    <row r="211" ht="12.5" spans="5:23">
      <c r="E211" s="192"/>
      <c r="F211" s="72"/>
      <c r="J211" s="64"/>
      <c r="K211" s="64"/>
      <c r="L211" s="142"/>
      <c r="Q211" s="72"/>
      <c r="W211" s="72"/>
    </row>
    <row r="212" ht="12.5" spans="5:23">
      <c r="E212" s="192"/>
      <c r="F212" s="72"/>
      <c r="J212" s="64"/>
      <c r="K212" s="64"/>
      <c r="L212" s="142"/>
      <c r="Q212" s="72"/>
      <c r="W212" s="72"/>
    </row>
    <row r="213" ht="12.5" spans="5:23">
      <c r="E213" s="192"/>
      <c r="F213" s="72"/>
      <c r="J213" s="64"/>
      <c r="K213" s="64"/>
      <c r="L213" s="142"/>
      <c r="Q213" s="72"/>
      <c r="W213" s="72"/>
    </row>
    <row r="214" ht="12.5" spans="5:23">
      <c r="E214" s="192"/>
      <c r="F214" s="72"/>
      <c r="J214" s="64"/>
      <c r="K214" s="64"/>
      <c r="L214" s="142"/>
      <c r="Q214" s="72"/>
      <c r="W214" s="72"/>
    </row>
    <row r="215" ht="12.5" spans="5:23">
      <c r="E215" s="192"/>
      <c r="F215" s="72"/>
      <c r="J215" s="64"/>
      <c r="K215" s="64"/>
      <c r="L215" s="142"/>
      <c r="Q215" s="72"/>
      <c r="W215" s="72"/>
    </row>
    <row r="216" ht="12.5" spans="5:23">
      <c r="E216" s="192"/>
      <c r="F216" s="72"/>
      <c r="J216" s="64"/>
      <c r="K216" s="64"/>
      <c r="L216" s="142"/>
      <c r="Q216" s="72"/>
      <c r="W216" s="72"/>
    </row>
    <row r="217" ht="12.5" spans="5:23">
      <c r="E217" s="192"/>
      <c r="F217" s="72"/>
      <c r="J217" s="64"/>
      <c r="K217" s="64"/>
      <c r="L217" s="142"/>
      <c r="Q217" s="72"/>
      <c r="W217" s="72"/>
    </row>
    <row r="218" ht="12.5" spans="5:23">
      <c r="E218" s="192"/>
      <c r="F218" s="72"/>
      <c r="J218" s="64"/>
      <c r="K218" s="64"/>
      <c r="L218" s="142"/>
      <c r="Q218" s="72"/>
      <c r="W218" s="72"/>
    </row>
    <row r="219" ht="12.5" spans="5:23">
      <c r="E219" s="192"/>
      <c r="F219" s="72"/>
      <c r="J219" s="64"/>
      <c r="K219" s="64"/>
      <c r="L219" s="142"/>
      <c r="Q219" s="72"/>
      <c r="W219" s="72"/>
    </row>
    <row r="220" ht="12.5" spans="5:23">
      <c r="E220" s="192"/>
      <c r="F220" s="72"/>
      <c r="J220" s="64"/>
      <c r="K220" s="64"/>
      <c r="L220" s="142"/>
      <c r="Q220" s="72"/>
      <c r="W220" s="72"/>
    </row>
    <row r="221" ht="12.5" spans="5:23">
      <c r="E221" s="192"/>
      <c r="F221" s="72"/>
      <c r="J221" s="64"/>
      <c r="K221" s="64"/>
      <c r="L221" s="142"/>
      <c r="Q221" s="72"/>
      <c r="W221" s="72"/>
    </row>
    <row r="222" ht="12.5" spans="5:23">
      <c r="E222" s="192"/>
      <c r="F222" s="72"/>
      <c r="J222" s="64"/>
      <c r="K222" s="64"/>
      <c r="L222" s="142"/>
      <c r="Q222" s="72"/>
      <c r="W222" s="72"/>
    </row>
    <row r="223" ht="12.5" spans="5:23">
      <c r="E223" s="192"/>
      <c r="F223" s="72"/>
      <c r="J223" s="64"/>
      <c r="K223" s="64"/>
      <c r="L223" s="142"/>
      <c r="Q223" s="72"/>
      <c r="W223" s="72"/>
    </row>
    <row r="224" ht="12.5" spans="5:23">
      <c r="E224" s="192"/>
      <c r="F224" s="72"/>
      <c r="J224" s="64"/>
      <c r="K224" s="64"/>
      <c r="L224" s="142"/>
      <c r="Q224" s="72"/>
      <c r="W224" s="72"/>
    </row>
    <row r="225" ht="12.5" spans="5:23">
      <c r="E225" s="192"/>
      <c r="F225" s="72"/>
      <c r="J225" s="64"/>
      <c r="K225" s="64"/>
      <c r="L225" s="142"/>
      <c r="Q225" s="72"/>
      <c r="W225" s="72"/>
    </row>
    <row r="226" ht="12.5" spans="5:23">
      <c r="E226" s="192"/>
      <c r="F226" s="72"/>
      <c r="J226" s="64"/>
      <c r="K226" s="64"/>
      <c r="L226" s="142"/>
      <c r="Q226" s="72"/>
      <c r="W226" s="72"/>
    </row>
    <row r="227" ht="12.5" spans="5:23">
      <c r="E227" s="192"/>
      <c r="F227" s="72"/>
      <c r="J227" s="64"/>
      <c r="K227" s="64"/>
      <c r="L227" s="142"/>
      <c r="Q227" s="72"/>
      <c r="W227" s="72"/>
    </row>
    <row r="228" ht="12.5" spans="5:23">
      <c r="E228" s="192"/>
      <c r="F228" s="72"/>
      <c r="J228" s="64"/>
      <c r="K228" s="64"/>
      <c r="L228" s="142"/>
      <c r="Q228" s="72"/>
      <c r="W228" s="72"/>
    </row>
    <row r="229" ht="12.5" spans="5:23">
      <c r="E229" s="192"/>
      <c r="F229" s="72"/>
      <c r="J229" s="64"/>
      <c r="K229" s="64"/>
      <c r="L229" s="142"/>
      <c r="Q229" s="72"/>
      <c r="W229" s="72"/>
    </row>
    <row r="230" ht="12.5" spans="5:23">
      <c r="E230" s="192"/>
      <c r="F230" s="72"/>
      <c r="J230" s="64"/>
      <c r="K230" s="64"/>
      <c r="L230" s="142"/>
      <c r="Q230" s="72"/>
      <c r="W230" s="72"/>
    </row>
    <row r="231" ht="12.5" spans="5:23">
      <c r="E231" s="192"/>
      <c r="F231" s="72"/>
      <c r="J231" s="64"/>
      <c r="K231" s="64"/>
      <c r="L231" s="142"/>
      <c r="Q231" s="72"/>
      <c r="W231" s="72"/>
    </row>
    <row r="232" ht="12.5" spans="5:23">
      <c r="E232" s="192"/>
      <c r="F232" s="72"/>
      <c r="J232" s="64"/>
      <c r="K232" s="64"/>
      <c r="L232" s="142"/>
      <c r="Q232" s="72"/>
      <c r="W232" s="72"/>
    </row>
    <row r="233" ht="12.5" spans="5:23">
      <c r="E233" s="192"/>
      <c r="F233" s="72"/>
      <c r="J233" s="64"/>
      <c r="K233" s="64"/>
      <c r="L233" s="142"/>
      <c r="Q233" s="72"/>
      <c r="W233" s="72"/>
    </row>
    <row r="234" ht="12.5" spans="5:23">
      <c r="E234" s="192"/>
      <c r="F234" s="72"/>
      <c r="J234" s="64"/>
      <c r="K234" s="64"/>
      <c r="L234" s="142"/>
      <c r="Q234" s="72"/>
      <c r="W234" s="72"/>
    </row>
    <row r="235" ht="12.5" spans="5:23">
      <c r="E235" s="192"/>
      <c r="F235" s="72"/>
      <c r="J235" s="64"/>
      <c r="K235" s="64"/>
      <c r="L235" s="142"/>
      <c r="Q235" s="72"/>
      <c r="W235" s="72"/>
    </row>
    <row r="236" ht="12.5" spans="5:23">
      <c r="E236" s="192"/>
      <c r="F236" s="72"/>
      <c r="J236" s="64"/>
      <c r="K236" s="64"/>
      <c r="L236" s="142"/>
      <c r="Q236" s="72"/>
      <c r="W236" s="72"/>
    </row>
    <row r="237" ht="12.5" spans="5:23">
      <c r="E237" s="192"/>
      <c r="F237" s="72"/>
      <c r="J237" s="64"/>
      <c r="K237" s="64"/>
      <c r="L237" s="142"/>
      <c r="Q237" s="72"/>
      <c r="W237" s="72"/>
    </row>
    <row r="238" ht="12.5" spans="5:23">
      <c r="E238" s="192"/>
      <c r="F238" s="72"/>
      <c r="J238" s="64"/>
      <c r="K238" s="64"/>
      <c r="L238" s="142"/>
      <c r="Q238" s="72"/>
      <c r="W238" s="72"/>
    </row>
    <row r="239" ht="12.5" spans="5:23">
      <c r="E239" s="192"/>
      <c r="F239" s="72"/>
      <c r="J239" s="64"/>
      <c r="K239" s="64"/>
      <c r="L239" s="142"/>
      <c r="Q239" s="72"/>
      <c r="W239" s="72"/>
    </row>
    <row r="240" ht="12.5" spans="5:23">
      <c r="E240" s="192"/>
      <c r="F240" s="72"/>
      <c r="J240" s="64"/>
      <c r="K240" s="64"/>
      <c r="L240" s="142"/>
      <c r="Q240" s="72"/>
      <c r="W240" s="72"/>
    </row>
    <row r="241" ht="12.5" spans="5:23">
      <c r="E241" s="192"/>
      <c r="F241" s="72"/>
      <c r="J241" s="64"/>
      <c r="K241" s="64"/>
      <c r="L241" s="142"/>
      <c r="Q241" s="72"/>
      <c r="W241" s="72"/>
    </row>
    <row r="242" ht="12.5" spans="5:23">
      <c r="E242" s="192"/>
      <c r="F242" s="72"/>
      <c r="J242" s="64"/>
      <c r="K242" s="64"/>
      <c r="L242" s="142"/>
      <c r="Q242" s="72"/>
      <c r="W242" s="72"/>
    </row>
    <row r="243" ht="12.5" spans="5:23">
      <c r="E243" s="192"/>
      <c r="F243" s="72"/>
      <c r="J243" s="64"/>
      <c r="K243" s="64"/>
      <c r="L243" s="142"/>
      <c r="Q243" s="72"/>
      <c r="W243" s="72"/>
    </row>
    <row r="244" ht="12.5" spans="5:23">
      <c r="E244" s="192"/>
      <c r="F244" s="72"/>
      <c r="J244" s="64"/>
      <c r="K244" s="64"/>
      <c r="L244" s="142"/>
      <c r="Q244" s="72"/>
      <c r="W244" s="72"/>
    </row>
    <row r="245" ht="12.5" spans="5:23">
      <c r="E245" s="192"/>
      <c r="F245" s="72"/>
      <c r="J245" s="64"/>
      <c r="K245" s="64"/>
      <c r="L245" s="142"/>
      <c r="Q245" s="72"/>
      <c r="W245" s="72"/>
    </row>
    <row r="246" ht="12.5" spans="5:23">
      <c r="E246" s="192"/>
      <c r="F246" s="72"/>
      <c r="J246" s="64"/>
      <c r="K246" s="64"/>
      <c r="L246" s="142"/>
      <c r="Q246" s="72"/>
      <c r="W246" s="72"/>
    </row>
    <row r="247" ht="12.5" spans="5:23">
      <c r="E247" s="192"/>
      <c r="F247" s="72"/>
      <c r="J247" s="64"/>
      <c r="K247" s="64"/>
      <c r="L247" s="142"/>
      <c r="Q247" s="72"/>
      <c r="W247" s="72"/>
    </row>
    <row r="248" ht="12.5" spans="5:23">
      <c r="E248" s="192"/>
      <c r="F248" s="72"/>
      <c r="J248" s="64"/>
      <c r="K248" s="64"/>
      <c r="L248" s="142"/>
      <c r="Q248" s="72"/>
      <c r="W248" s="72"/>
    </row>
    <row r="249" ht="12.5" spans="5:23">
      <c r="E249" s="192"/>
      <c r="F249" s="72"/>
      <c r="J249" s="64"/>
      <c r="K249" s="64"/>
      <c r="L249" s="142"/>
      <c r="Q249" s="72"/>
      <c r="W249" s="72"/>
    </row>
    <row r="250" ht="12.5" spans="5:23">
      <c r="E250" s="192"/>
      <c r="F250" s="72"/>
      <c r="J250" s="64"/>
      <c r="K250" s="64"/>
      <c r="L250" s="142"/>
      <c r="Q250" s="72"/>
      <c r="W250" s="72"/>
    </row>
    <row r="251" ht="12.5" spans="5:23">
      <c r="E251" s="192"/>
      <c r="F251" s="72"/>
      <c r="J251" s="64"/>
      <c r="K251" s="64"/>
      <c r="L251" s="142"/>
      <c r="Q251" s="72"/>
      <c r="W251" s="72"/>
    </row>
    <row r="252" ht="12.5" spans="5:23">
      <c r="E252" s="192"/>
      <c r="F252" s="72"/>
      <c r="J252" s="64"/>
      <c r="K252" s="64"/>
      <c r="L252" s="142"/>
      <c r="Q252" s="72"/>
      <c r="W252" s="72"/>
    </row>
    <row r="253" ht="12.5" spans="5:23">
      <c r="E253" s="192"/>
      <c r="F253" s="72"/>
      <c r="J253" s="64"/>
      <c r="K253" s="64"/>
      <c r="L253" s="142"/>
      <c r="Q253" s="72"/>
      <c r="W253" s="72"/>
    </row>
    <row r="254" ht="12.5" spans="5:23">
      <c r="E254" s="192"/>
      <c r="F254" s="72"/>
      <c r="J254" s="64"/>
      <c r="K254" s="64"/>
      <c r="L254" s="142"/>
      <c r="Q254" s="72"/>
      <c r="W254" s="72"/>
    </row>
    <row r="255" ht="12.5" spans="5:23">
      <c r="E255" s="192"/>
      <c r="F255" s="72"/>
      <c r="J255" s="64"/>
      <c r="K255" s="64"/>
      <c r="L255" s="142"/>
      <c r="Q255" s="72"/>
      <c r="W255" s="72"/>
    </row>
    <row r="256" ht="12.5" spans="5:23">
      <c r="E256" s="192"/>
      <c r="F256" s="72"/>
      <c r="J256" s="64"/>
      <c r="K256" s="64"/>
      <c r="L256" s="142"/>
      <c r="Q256" s="72"/>
      <c r="W256" s="72"/>
    </row>
    <row r="257" ht="12.5" spans="5:23">
      <c r="E257" s="192"/>
      <c r="F257" s="72"/>
      <c r="J257" s="64"/>
      <c r="K257" s="64"/>
      <c r="L257" s="142"/>
      <c r="Q257" s="72"/>
      <c r="W257" s="72"/>
    </row>
    <row r="258" ht="12.5" spans="5:23">
      <c r="E258" s="192"/>
      <c r="F258" s="72"/>
      <c r="J258" s="64"/>
      <c r="K258" s="64"/>
      <c r="L258" s="142"/>
      <c r="Q258" s="72"/>
      <c r="W258" s="72"/>
    </row>
    <row r="259" ht="12.5" spans="5:23">
      <c r="E259" s="192"/>
      <c r="F259" s="72"/>
      <c r="J259" s="64"/>
      <c r="K259" s="64"/>
      <c r="L259" s="142"/>
      <c r="Q259" s="72"/>
      <c r="W259" s="72"/>
    </row>
    <row r="260" ht="12.5" spans="5:23">
      <c r="E260" s="192"/>
      <c r="F260" s="72"/>
      <c r="J260" s="64"/>
      <c r="K260" s="64"/>
      <c r="L260" s="142"/>
      <c r="Q260" s="72"/>
      <c r="W260" s="72"/>
    </row>
    <row r="261" ht="12.5" spans="5:23">
      <c r="E261" s="192"/>
      <c r="F261" s="72"/>
      <c r="J261" s="64"/>
      <c r="K261" s="64"/>
      <c r="L261" s="142"/>
      <c r="Q261" s="72"/>
      <c r="W261" s="72"/>
    </row>
    <row r="262" ht="12.5" spans="5:23">
      <c r="E262" s="192"/>
      <c r="F262" s="72"/>
      <c r="J262" s="64"/>
      <c r="K262" s="64"/>
      <c r="L262" s="142"/>
      <c r="Q262" s="72"/>
      <c r="W262" s="72"/>
    </row>
    <row r="263" ht="12.5" spans="5:23">
      <c r="E263" s="192"/>
      <c r="F263" s="72"/>
      <c r="J263" s="64"/>
      <c r="K263" s="64"/>
      <c r="L263" s="142"/>
      <c r="Q263" s="72"/>
      <c r="W263" s="72"/>
    </row>
    <row r="264" ht="12.5" spans="5:23">
      <c r="E264" s="192"/>
      <c r="F264" s="72"/>
      <c r="J264" s="64"/>
      <c r="K264" s="64"/>
      <c r="L264" s="142"/>
      <c r="Q264" s="72"/>
      <c r="W264" s="72"/>
    </row>
    <row r="265" ht="12.5" spans="5:23">
      <c r="E265" s="192"/>
      <c r="F265" s="72"/>
      <c r="J265" s="64"/>
      <c r="K265" s="64"/>
      <c r="L265" s="142"/>
      <c r="Q265" s="72"/>
      <c r="W265" s="72"/>
    </row>
    <row r="266" ht="12.5" spans="5:23">
      <c r="E266" s="192"/>
      <c r="F266" s="72"/>
      <c r="J266" s="64"/>
      <c r="K266" s="64"/>
      <c r="L266" s="142"/>
      <c r="Q266" s="72"/>
      <c r="W266" s="72"/>
    </row>
    <row r="267" ht="12.5" spans="5:23">
      <c r="E267" s="192"/>
      <c r="F267" s="72"/>
      <c r="J267" s="64"/>
      <c r="K267" s="64"/>
      <c r="L267" s="142"/>
      <c r="Q267" s="72"/>
      <c r="W267" s="72"/>
    </row>
    <row r="268" ht="12.5" spans="5:23">
      <c r="E268" s="192"/>
      <c r="F268" s="72"/>
      <c r="J268" s="64"/>
      <c r="K268" s="64"/>
      <c r="L268" s="142"/>
      <c r="Q268" s="72"/>
      <c r="W268" s="72"/>
    </row>
    <row r="269" ht="12.5" spans="5:23">
      <c r="E269" s="192"/>
      <c r="F269" s="72"/>
      <c r="J269" s="64"/>
      <c r="K269" s="64"/>
      <c r="L269" s="142"/>
      <c r="Q269" s="72"/>
      <c r="W269" s="72"/>
    </row>
    <row r="270" ht="12.5" spans="5:23">
      <c r="E270" s="192"/>
      <c r="F270" s="72"/>
      <c r="J270" s="64"/>
      <c r="K270" s="64"/>
      <c r="L270" s="142"/>
      <c r="Q270" s="72"/>
      <c r="W270" s="72"/>
    </row>
    <row r="271" ht="12.5" spans="5:23">
      <c r="E271" s="192"/>
      <c r="F271" s="72"/>
      <c r="J271" s="64"/>
      <c r="K271" s="64"/>
      <c r="L271" s="142"/>
      <c r="Q271" s="72"/>
      <c r="W271" s="72"/>
    </row>
    <row r="272" ht="12.5" spans="5:23">
      <c r="E272" s="192"/>
      <c r="F272" s="72"/>
      <c r="J272" s="64"/>
      <c r="K272" s="64"/>
      <c r="L272" s="142"/>
      <c r="Q272" s="72"/>
      <c r="W272" s="72"/>
    </row>
    <row r="273" ht="12.5" spans="5:23">
      <c r="E273" s="192"/>
      <c r="F273" s="72"/>
      <c r="J273" s="64"/>
      <c r="K273" s="64"/>
      <c r="L273" s="142"/>
      <c r="Q273" s="72"/>
      <c r="W273" s="72"/>
    </row>
    <row r="274" ht="12.5" spans="5:23">
      <c r="E274" s="192"/>
      <c r="F274" s="72"/>
      <c r="J274" s="64"/>
      <c r="K274" s="64"/>
      <c r="L274" s="142"/>
      <c r="Q274" s="72"/>
      <c r="W274" s="72"/>
    </row>
    <row r="275" ht="12.5" spans="5:23">
      <c r="E275" s="192"/>
      <c r="F275" s="72"/>
      <c r="J275" s="64"/>
      <c r="K275" s="64"/>
      <c r="L275" s="142"/>
      <c r="Q275" s="72"/>
      <c r="W275" s="72"/>
    </row>
    <row r="276" ht="12.5" spans="5:23">
      <c r="E276" s="192"/>
      <c r="F276" s="72"/>
      <c r="J276" s="64"/>
      <c r="K276" s="64"/>
      <c r="L276" s="142"/>
      <c r="Q276" s="72"/>
      <c r="W276" s="72"/>
    </row>
    <row r="277" ht="12.5" spans="5:23">
      <c r="E277" s="192"/>
      <c r="F277" s="72"/>
      <c r="J277" s="64"/>
      <c r="K277" s="64"/>
      <c r="L277" s="142"/>
      <c r="Q277" s="72"/>
      <c r="W277" s="72"/>
    </row>
    <row r="278" ht="12.5" spans="5:23">
      <c r="E278" s="192"/>
      <c r="F278" s="72"/>
      <c r="J278" s="64"/>
      <c r="K278" s="64"/>
      <c r="L278" s="142"/>
      <c r="Q278" s="72"/>
      <c r="W278" s="72"/>
    </row>
    <row r="279" ht="12.5" spans="5:23">
      <c r="E279" s="192"/>
      <c r="F279" s="72"/>
      <c r="J279" s="64"/>
      <c r="K279" s="64"/>
      <c r="L279" s="142"/>
      <c r="Q279" s="72"/>
      <c r="W279" s="72"/>
    </row>
    <row r="280" ht="12.5" spans="5:23">
      <c r="E280" s="192"/>
      <c r="F280" s="72"/>
      <c r="J280" s="64"/>
      <c r="K280" s="64"/>
      <c r="L280" s="142"/>
      <c r="Q280" s="72"/>
      <c r="W280" s="72"/>
    </row>
    <row r="281" ht="12.5" spans="5:23">
      <c r="E281" s="192"/>
      <c r="F281" s="72"/>
      <c r="J281" s="64"/>
      <c r="K281" s="64"/>
      <c r="L281" s="142"/>
      <c r="Q281" s="72"/>
      <c r="W281" s="72"/>
    </row>
    <row r="282" ht="12.5" spans="5:23">
      <c r="E282" s="192"/>
      <c r="F282" s="72"/>
      <c r="J282" s="64"/>
      <c r="K282" s="64"/>
      <c r="L282" s="142"/>
      <c r="Q282" s="72"/>
      <c r="W282" s="72"/>
    </row>
    <row r="283" ht="12.5" spans="5:23">
      <c r="E283" s="192"/>
      <c r="F283" s="72"/>
      <c r="J283" s="64"/>
      <c r="K283" s="64"/>
      <c r="L283" s="142"/>
      <c r="Q283" s="72"/>
      <c r="W283" s="72"/>
    </row>
    <row r="284" ht="12.5" spans="5:23">
      <c r="E284" s="192"/>
      <c r="F284" s="72"/>
      <c r="J284" s="64"/>
      <c r="K284" s="64"/>
      <c r="L284" s="142"/>
      <c r="Q284" s="72"/>
      <c r="W284" s="72"/>
    </row>
    <row r="285" ht="12.5" spans="5:23">
      <c r="E285" s="192"/>
      <c r="F285" s="72"/>
      <c r="J285" s="64"/>
      <c r="K285" s="64"/>
      <c r="L285" s="142"/>
      <c r="Q285" s="72"/>
      <c r="W285" s="72"/>
    </row>
    <row r="286" ht="12.5" spans="5:23">
      <c r="E286" s="192"/>
      <c r="F286" s="72"/>
      <c r="J286" s="64"/>
      <c r="K286" s="64"/>
      <c r="L286" s="142"/>
      <c r="Q286" s="72"/>
      <c r="W286" s="72"/>
    </row>
    <row r="287" ht="12.5" spans="5:23">
      <c r="E287" s="192"/>
      <c r="F287" s="72"/>
      <c r="J287" s="64"/>
      <c r="K287" s="64"/>
      <c r="L287" s="142"/>
      <c r="Q287" s="72"/>
      <c r="W287" s="72"/>
    </row>
    <row r="288" ht="12.5" spans="5:23">
      <c r="E288" s="192"/>
      <c r="F288" s="72"/>
      <c r="J288" s="64"/>
      <c r="K288" s="64"/>
      <c r="L288" s="142"/>
      <c r="Q288" s="72"/>
      <c r="W288" s="72"/>
    </row>
    <row r="289" ht="12.5" spans="5:23">
      <c r="E289" s="192"/>
      <c r="F289" s="72"/>
      <c r="J289" s="64"/>
      <c r="K289" s="64"/>
      <c r="L289" s="142"/>
      <c r="Q289" s="72"/>
      <c r="W289" s="72"/>
    </row>
    <row r="290" ht="12.5" spans="5:23">
      <c r="E290" s="192"/>
      <c r="F290" s="72"/>
      <c r="J290" s="64"/>
      <c r="K290" s="64"/>
      <c r="L290" s="142"/>
      <c r="Q290" s="72"/>
      <c r="W290" s="72"/>
    </row>
    <row r="291" ht="12.5" spans="5:23">
      <c r="E291" s="192"/>
      <c r="F291" s="72"/>
      <c r="J291" s="64"/>
      <c r="K291" s="64"/>
      <c r="L291" s="142"/>
      <c r="Q291" s="72"/>
      <c r="W291" s="72"/>
    </row>
    <row r="292" ht="12.5" spans="5:23">
      <c r="E292" s="192"/>
      <c r="F292" s="72"/>
      <c r="J292" s="64"/>
      <c r="K292" s="64"/>
      <c r="L292" s="142"/>
      <c r="Q292" s="72"/>
      <c r="W292" s="72"/>
    </row>
    <row r="293" ht="12.5" spans="5:23">
      <c r="E293" s="192"/>
      <c r="F293" s="72"/>
      <c r="J293" s="64"/>
      <c r="K293" s="64"/>
      <c r="L293" s="142"/>
      <c r="Q293" s="72"/>
      <c r="W293" s="72"/>
    </row>
    <row r="294" ht="12.5" spans="5:23">
      <c r="E294" s="192"/>
      <c r="F294" s="72"/>
      <c r="J294" s="64"/>
      <c r="K294" s="64"/>
      <c r="L294" s="142"/>
      <c r="Q294" s="72"/>
      <c r="W294" s="72"/>
    </row>
    <row r="295" ht="12.5" spans="5:23">
      <c r="E295" s="192"/>
      <c r="F295" s="72"/>
      <c r="J295" s="64"/>
      <c r="K295" s="64"/>
      <c r="L295" s="142"/>
      <c r="Q295" s="72"/>
      <c r="W295" s="72"/>
    </row>
    <row r="296" ht="12.5" spans="5:23">
      <c r="E296" s="192"/>
      <c r="F296" s="72"/>
      <c r="J296" s="64"/>
      <c r="K296" s="64"/>
      <c r="L296" s="142"/>
      <c r="Q296" s="72"/>
      <c r="W296" s="72"/>
    </row>
    <row r="297" ht="12.5" spans="5:23">
      <c r="E297" s="192"/>
      <c r="F297" s="72"/>
      <c r="J297" s="64"/>
      <c r="K297" s="64"/>
      <c r="L297" s="142"/>
      <c r="Q297" s="72"/>
      <c r="W297" s="72"/>
    </row>
    <row r="298" ht="12.5" spans="5:23">
      <c r="E298" s="192"/>
      <c r="F298" s="72"/>
      <c r="J298" s="64"/>
      <c r="K298" s="64"/>
      <c r="L298" s="142"/>
      <c r="Q298" s="72"/>
      <c r="W298" s="72"/>
    </row>
    <row r="299" ht="12.5" spans="5:23">
      <c r="E299" s="192"/>
      <c r="F299" s="72"/>
      <c r="J299" s="64"/>
      <c r="K299" s="64"/>
      <c r="L299" s="142"/>
      <c r="Q299" s="72"/>
      <c r="W299" s="72"/>
    </row>
    <row r="300" ht="12.5" spans="5:23">
      <c r="E300" s="192"/>
      <c r="F300" s="72"/>
      <c r="J300" s="64"/>
      <c r="K300" s="64"/>
      <c r="L300" s="142"/>
      <c r="Q300" s="72"/>
      <c r="W300" s="72"/>
    </row>
    <row r="301" ht="12.5" spans="5:23">
      <c r="E301" s="192"/>
      <c r="F301" s="72"/>
      <c r="J301" s="64"/>
      <c r="K301" s="64"/>
      <c r="L301" s="142"/>
      <c r="Q301" s="72"/>
      <c r="W301" s="72"/>
    </row>
    <row r="302" ht="12.5" spans="5:23">
      <c r="E302" s="192"/>
      <c r="F302" s="72"/>
      <c r="J302" s="64"/>
      <c r="K302" s="64"/>
      <c r="L302" s="142"/>
      <c r="Q302" s="72"/>
      <c r="W302" s="72"/>
    </row>
    <row r="303" ht="12.5" spans="5:23">
      <c r="E303" s="192"/>
      <c r="F303" s="72"/>
      <c r="J303" s="64"/>
      <c r="K303" s="64"/>
      <c r="L303" s="142"/>
      <c r="Q303" s="72"/>
      <c r="W303" s="72"/>
    </row>
    <row r="304" ht="12.5" spans="5:23">
      <c r="E304" s="192"/>
      <c r="F304" s="72"/>
      <c r="J304" s="64"/>
      <c r="K304" s="64"/>
      <c r="L304" s="142"/>
      <c r="Q304" s="72"/>
      <c r="W304" s="72"/>
    </row>
    <row r="305" ht="12.5" spans="5:23">
      <c r="E305" s="192"/>
      <c r="F305" s="72"/>
      <c r="J305" s="64"/>
      <c r="K305" s="64"/>
      <c r="L305" s="142"/>
      <c r="Q305" s="72"/>
      <c r="W305" s="72"/>
    </row>
    <row r="306" ht="12.5" spans="5:23">
      <c r="E306" s="192"/>
      <c r="F306" s="72"/>
      <c r="J306" s="64"/>
      <c r="K306" s="64"/>
      <c r="L306" s="142"/>
      <c r="Q306" s="72"/>
      <c r="W306" s="72"/>
    </row>
    <row r="307" ht="12.5" spans="5:23">
      <c r="E307" s="192"/>
      <c r="F307" s="72"/>
      <c r="J307" s="64"/>
      <c r="K307" s="64"/>
      <c r="L307" s="142"/>
      <c r="Q307" s="72"/>
      <c r="W307" s="72"/>
    </row>
    <row r="308" ht="12.5" spans="5:23">
      <c r="E308" s="192"/>
      <c r="F308" s="72"/>
      <c r="J308" s="64"/>
      <c r="K308" s="64"/>
      <c r="L308" s="142"/>
      <c r="Q308" s="72"/>
      <c r="W308" s="72"/>
    </row>
    <row r="309" ht="12.5" spans="5:23">
      <c r="E309" s="192"/>
      <c r="F309" s="72"/>
      <c r="J309" s="64"/>
      <c r="K309" s="64"/>
      <c r="L309" s="142"/>
      <c r="Q309" s="72"/>
      <c r="W309" s="72"/>
    </row>
    <row r="310" ht="12.5" spans="5:23">
      <c r="E310" s="192"/>
      <c r="F310" s="72"/>
      <c r="J310" s="64"/>
      <c r="K310" s="64"/>
      <c r="L310" s="142"/>
      <c r="Q310" s="72"/>
      <c r="W310" s="72"/>
    </row>
    <row r="311" ht="12.5" spans="5:23">
      <c r="E311" s="192"/>
      <c r="F311" s="72"/>
      <c r="J311" s="64"/>
      <c r="K311" s="64"/>
      <c r="L311" s="142"/>
      <c r="Q311" s="72"/>
      <c r="W311" s="72"/>
    </row>
    <row r="312" ht="12.5" spans="5:23">
      <c r="E312" s="192"/>
      <c r="F312" s="72"/>
      <c r="J312" s="64"/>
      <c r="K312" s="64"/>
      <c r="L312" s="142"/>
      <c r="Q312" s="72"/>
      <c r="W312" s="72"/>
    </row>
    <row r="313" ht="12.5" spans="5:23">
      <c r="E313" s="192"/>
      <c r="F313" s="72"/>
      <c r="J313" s="64"/>
      <c r="K313" s="64"/>
      <c r="L313" s="142"/>
      <c r="Q313" s="72"/>
      <c r="W313" s="72"/>
    </row>
    <row r="314" ht="12.5" spans="5:23">
      <c r="E314" s="192"/>
      <c r="F314" s="72"/>
      <c r="J314" s="64"/>
      <c r="K314" s="64"/>
      <c r="L314" s="142"/>
      <c r="Q314" s="72"/>
      <c r="W314" s="72"/>
    </row>
    <row r="315" ht="12.5" spans="5:23">
      <c r="E315" s="192"/>
      <c r="F315" s="72"/>
      <c r="J315" s="64"/>
      <c r="K315" s="64"/>
      <c r="L315" s="142"/>
      <c r="Q315" s="72"/>
      <c r="W315" s="72"/>
    </row>
    <row r="316" ht="12.5" spans="5:23">
      <c r="E316" s="192"/>
      <c r="F316" s="72"/>
      <c r="J316" s="64"/>
      <c r="K316" s="64"/>
      <c r="L316" s="142"/>
      <c r="Q316" s="72"/>
      <c r="W316" s="72"/>
    </row>
    <row r="317" ht="12.5" spans="5:23">
      <c r="E317" s="192"/>
      <c r="F317" s="72"/>
      <c r="J317" s="64"/>
      <c r="K317" s="64"/>
      <c r="L317" s="142"/>
      <c r="Q317" s="72"/>
      <c r="W317" s="72"/>
    </row>
    <row r="318" ht="12.5" spans="5:23">
      <c r="E318" s="192"/>
      <c r="F318" s="72"/>
      <c r="J318" s="64"/>
      <c r="K318" s="64"/>
      <c r="L318" s="142"/>
      <c r="Q318" s="72"/>
      <c r="W318" s="72"/>
    </row>
    <row r="319" ht="12.5" spans="5:23">
      <c r="E319" s="192"/>
      <c r="F319" s="72"/>
      <c r="J319" s="64"/>
      <c r="K319" s="64"/>
      <c r="L319" s="142"/>
      <c r="Q319" s="72"/>
      <c r="W319" s="72"/>
    </row>
    <row r="320" ht="12.5" spans="5:23">
      <c r="E320" s="192"/>
      <c r="F320" s="72"/>
      <c r="J320" s="64"/>
      <c r="K320" s="64"/>
      <c r="L320" s="142"/>
      <c r="Q320" s="72"/>
      <c r="W320" s="72"/>
    </row>
    <row r="321" ht="12.5" spans="5:23">
      <c r="E321" s="192"/>
      <c r="F321" s="72"/>
      <c r="J321" s="64"/>
      <c r="K321" s="64"/>
      <c r="L321" s="142"/>
      <c r="Q321" s="72"/>
      <c r="W321" s="72"/>
    </row>
    <row r="322" ht="12.5" spans="5:23">
      <c r="E322" s="192"/>
      <c r="F322" s="72"/>
      <c r="J322" s="64"/>
      <c r="K322" s="64"/>
      <c r="L322" s="142"/>
      <c r="Q322" s="72"/>
      <c r="W322" s="72"/>
    </row>
    <row r="323" ht="12.5" spans="5:23">
      <c r="E323" s="192"/>
      <c r="F323" s="72"/>
      <c r="J323" s="64"/>
      <c r="K323" s="64"/>
      <c r="L323" s="142"/>
      <c r="Q323" s="72"/>
      <c r="W323" s="72"/>
    </row>
    <row r="324" ht="12.5" spans="5:23">
      <c r="E324" s="192"/>
      <c r="F324" s="72"/>
      <c r="J324" s="64"/>
      <c r="K324" s="64"/>
      <c r="L324" s="142"/>
      <c r="Q324" s="72"/>
      <c r="W324" s="72"/>
    </row>
    <row r="325" ht="12.5" spans="5:23">
      <c r="E325" s="192"/>
      <c r="F325" s="72"/>
      <c r="J325" s="64"/>
      <c r="K325" s="64"/>
      <c r="L325" s="142"/>
      <c r="Q325" s="72"/>
      <c r="W325" s="72"/>
    </row>
    <row r="326" ht="12.5" spans="5:23">
      <c r="E326" s="192"/>
      <c r="F326" s="72"/>
      <c r="J326" s="64"/>
      <c r="K326" s="64"/>
      <c r="L326" s="142"/>
      <c r="Q326" s="72"/>
      <c r="W326" s="72"/>
    </row>
    <row r="327" ht="12.5" spans="5:23">
      <c r="E327" s="192"/>
      <c r="F327" s="72"/>
      <c r="J327" s="64"/>
      <c r="K327" s="64"/>
      <c r="L327" s="142"/>
      <c r="Q327" s="72"/>
      <c r="W327" s="72"/>
    </row>
    <row r="328" ht="12.5" spans="5:23">
      <c r="E328" s="192"/>
      <c r="F328" s="72"/>
      <c r="J328" s="64"/>
      <c r="K328" s="64"/>
      <c r="L328" s="142"/>
      <c r="Q328" s="72"/>
      <c r="W328" s="72"/>
    </row>
    <row r="329" ht="12.5" spans="5:23">
      <c r="E329" s="192"/>
      <c r="F329" s="72"/>
      <c r="J329" s="64"/>
      <c r="K329" s="64"/>
      <c r="L329" s="142"/>
      <c r="Q329" s="72"/>
      <c r="W329" s="72"/>
    </row>
    <row r="330" ht="12.5" spans="5:23">
      <c r="E330" s="192"/>
      <c r="F330" s="72"/>
      <c r="J330" s="64"/>
      <c r="K330" s="64"/>
      <c r="L330" s="142"/>
      <c r="Q330" s="72"/>
      <c r="W330" s="72"/>
    </row>
    <row r="331" ht="12.5" spans="5:23">
      <c r="E331" s="192"/>
      <c r="F331" s="72"/>
      <c r="J331" s="64"/>
      <c r="K331" s="64"/>
      <c r="L331" s="142"/>
      <c r="Q331" s="72"/>
      <c r="W331" s="72"/>
    </row>
    <row r="332" ht="12.5" spans="5:23">
      <c r="E332" s="192"/>
      <c r="F332" s="72"/>
      <c r="J332" s="64"/>
      <c r="K332" s="64"/>
      <c r="L332" s="142"/>
      <c r="Q332" s="72"/>
      <c r="W332" s="72"/>
    </row>
    <row r="333" ht="12.5" spans="5:23">
      <c r="E333" s="192"/>
      <c r="F333" s="72"/>
      <c r="J333" s="64"/>
      <c r="K333" s="64"/>
      <c r="L333" s="142"/>
      <c r="Q333" s="72"/>
      <c r="W333" s="72"/>
    </row>
    <row r="334" ht="12.5" spans="5:23">
      <c r="E334" s="192"/>
      <c r="F334" s="72"/>
      <c r="J334" s="64"/>
      <c r="K334" s="64"/>
      <c r="L334" s="142"/>
      <c r="Q334" s="72"/>
      <c r="W334" s="72"/>
    </row>
    <row r="335" ht="12.5" spans="5:23">
      <c r="E335" s="192"/>
      <c r="F335" s="72"/>
      <c r="J335" s="64"/>
      <c r="K335" s="64"/>
      <c r="L335" s="142"/>
      <c r="Q335" s="72"/>
      <c r="W335" s="72"/>
    </row>
    <row r="336" ht="12.5" spans="5:23">
      <c r="E336" s="192"/>
      <c r="F336" s="72"/>
      <c r="J336" s="64"/>
      <c r="K336" s="64"/>
      <c r="L336" s="142"/>
      <c r="Q336" s="72"/>
      <c r="W336" s="72"/>
    </row>
    <row r="337" ht="12.5" spans="5:23">
      <c r="E337" s="192"/>
      <c r="F337" s="72"/>
      <c r="J337" s="64"/>
      <c r="K337" s="64"/>
      <c r="L337" s="142"/>
      <c r="Q337" s="72"/>
      <c r="W337" s="72"/>
    </row>
    <row r="338" ht="12.5" spans="5:23">
      <c r="E338" s="192"/>
      <c r="F338" s="72"/>
      <c r="J338" s="64"/>
      <c r="K338" s="64"/>
      <c r="L338" s="142"/>
      <c r="Q338" s="72"/>
      <c r="W338" s="72"/>
    </row>
    <row r="339" ht="12.5" spans="5:23">
      <c r="E339" s="192"/>
      <c r="F339" s="72"/>
      <c r="J339" s="64"/>
      <c r="K339" s="64"/>
      <c r="L339" s="142"/>
      <c r="Q339" s="72"/>
      <c r="W339" s="72"/>
    </row>
    <row r="340" ht="12.5" spans="5:23">
      <c r="E340" s="192"/>
      <c r="F340" s="72"/>
      <c r="J340" s="64"/>
      <c r="K340" s="64"/>
      <c r="L340" s="142"/>
      <c r="Q340" s="72"/>
      <c r="W340" s="72"/>
    </row>
    <row r="341" ht="12.5" spans="5:23">
      <c r="E341" s="192"/>
      <c r="F341" s="72"/>
      <c r="J341" s="64"/>
      <c r="K341" s="64"/>
      <c r="L341" s="142"/>
      <c r="Q341" s="72"/>
      <c r="W341" s="72"/>
    </row>
    <row r="342" ht="12.5" spans="5:23">
      <c r="E342" s="192"/>
      <c r="F342" s="72"/>
      <c r="J342" s="64"/>
      <c r="K342" s="64"/>
      <c r="L342" s="142"/>
      <c r="Q342" s="72"/>
      <c r="W342" s="72"/>
    </row>
    <row r="343" ht="12.5" spans="5:23">
      <c r="E343" s="192"/>
      <c r="F343" s="72"/>
      <c r="J343" s="64"/>
      <c r="K343" s="64"/>
      <c r="L343" s="142"/>
      <c r="Q343" s="72"/>
      <c r="W343" s="72"/>
    </row>
    <row r="344" ht="12.5" spans="5:23">
      <c r="E344" s="192"/>
      <c r="F344" s="72"/>
      <c r="J344" s="64"/>
      <c r="K344" s="64"/>
      <c r="L344" s="142"/>
      <c r="Q344" s="72"/>
      <c r="W344" s="72"/>
    </row>
    <row r="345" ht="12.5" spans="5:23">
      <c r="E345" s="192"/>
      <c r="F345" s="72"/>
      <c r="J345" s="64"/>
      <c r="K345" s="64"/>
      <c r="L345" s="142"/>
      <c r="Q345" s="72"/>
      <c r="W345" s="72"/>
    </row>
    <row r="346" ht="12.5" spans="5:23">
      <c r="E346" s="192"/>
      <c r="F346" s="72"/>
      <c r="J346" s="64"/>
      <c r="K346" s="64"/>
      <c r="L346" s="142"/>
      <c r="Q346" s="72"/>
      <c r="W346" s="72"/>
    </row>
    <row r="347" ht="12.5" spans="5:23">
      <c r="E347" s="192"/>
      <c r="F347" s="72"/>
      <c r="J347" s="64"/>
      <c r="K347" s="64"/>
      <c r="L347" s="142"/>
      <c r="Q347" s="72"/>
      <c r="W347" s="72"/>
    </row>
    <row r="348" ht="12.5" spans="5:23">
      <c r="E348" s="192"/>
      <c r="F348" s="72"/>
      <c r="J348" s="64"/>
      <c r="K348" s="64"/>
      <c r="L348" s="142"/>
      <c r="Q348" s="72"/>
      <c r="W348" s="72"/>
    </row>
    <row r="349" ht="12.5" spans="5:23">
      <c r="E349" s="192"/>
      <c r="F349" s="72"/>
      <c r="J349" s="64"/>
      <c r="K349" s="64"/>
      <c r="L349" s="142"/>
      <c r="Q349" s="72"/>
      <c r="W349" s="72"/>
    </row>
    <row r="350" ht="12.5" spans="5:23">
      <c r="E350" s="192"/>
      <c r="F350" s="72"/>
      <c r="J350" s="64"/>
      <c r="K350" s="64"/>
      <c r="L350" s="142"/>
      <c r="Q350" s="72"/>
      <c r="W350" s="72"/>
    </row>
    <row r="351" ht="12.5" spans="5:23">
      <c r="E351" s="192"/>
      <c r="F351" s="72"/>
      <c r="J351" s="64"/>
      <c r="K351" s="64"/>
      <c r="L351" s="142"/>
      <c r="Q351" s="72"/>
      <c r="W351" s="72"/>
    </row>
    <row r="352" ht="12.5" spans="5:23">
      <c r="E352" s="192"/>
      <c r="F352" s="72"/>
      <c r="J352" s="64"/>
      <c r="K352" s="64"/>
      <c r="L352" s="142"/>
      <c r="Q352" s="72"/>
      <c r="W352" s="72"/>
    </row>
    <row r="353" ht="12.5" spans="5:23">
      <c r="E353" s="192"/>
      <c r="F353" s="72"/>
      <c r="J353" s="64"/>
      <c r="K353" s="64"/>
      <c r="L353" s="142"/>
      <c r="Q353" s="72"/>
      <c r="W353" s="72"/>
    </row>
    <row r="354" ht="12.5" spans="5:23">
      <c r="E354" s="192"/>
      <c r="F354" s="72"/>
      <c r="J354" s="64"/>
      <c r="K354" s="64"/>
      <c r="L354" s="142"/>
      <c r="Q354" s="72"/>
      <c r="W354" s="72"/>
    </row>
    <row r="355" ht="12.5" spans="5:23">
      <c r="E355" s="192"/>
      <c r="F355" s="72"/>
      <c r="J355" s="64"/>
      <c r="K355" s="64"/>
      <c r="L355" s="142"/>
      <c r="Q355" s="72"/>
      <c r="W355" s="72"/>
    </row>
    <row r="356" ht="12.5" spans="5:23">
      <c r="E356" s="192"/>
      <c r="F356" s="72"/>
      <c r="J356" s="64"/>
      <c r="K356" s="64"/>
      <c r="L356" s="142"/>
      <c r="Q356" s="72"/>
      <c r="W356" s="72"/>
    </row>
    <row r="357" ht="12.5" spans="5:23">
      <c r="E357" s="192"/>
      <c r="F357" s="72"/>
      <c r="J357" s="64"/>
      <c r="K357" s="64"/>
      <c r="L357" s="142"/>
      <c r="Q357" s="72"/>
      <c r="W357" s="72"/>
    </row>
    <row r="358" ht="12.5" spans="5:23">
      <c r="E358" s="192"/>
      <c r="F358" s="72"/>
      <c r="J358" s="64"/>
      <c r="K358" s="64"/>
      <c r="L358" s="142"/>
      <c r="Q358" s="72"/>
      <c r="W358" s="72"/>
    </row>
    <row r="359" ht="12.5" spans="5:23">
      <c r="E359" s="192"/>
      <c r="F359" s="72"/>
      <c r="J359" s="64"/>
      <c r="K359" s="64"/>
      <c r="L359" s="142"/>
      <c r="Q359" s="72"/>
      <c r="W359" s="72"/>
    </row>
    <row r="360" ht="12.5" spans="5:23">
      <c r="E360" s="192"/>
      <c r="F360" s="72"/>
      <c r="J360" s="64"/>
      <c r="K360" s="64"/>
      <c r="L360" s="142"/>
      <c r="Q360" s="72"/>
      <c r="W360" s="72"/>
    </row>
    <row r="361" ht="12.5" spans="5:23">
      <c r="E361" s="192"/>
      <c r="F361" s="72"/>
      <c r="J361" s="64"/>
      <c r="K361" s="64"/>
      <c r="L361" s="142"/>
      <c r="Q361" s="72"/>
      <c r="W361" s="72"/>
    </row>
    <row r="362" ht="12.5" spans="5:23">
      <c r="E362" s="192"/>
      <c r="F362" s="72"/>
      <c r="J362" s="64"/>
      <c r="K362" s="64"/>
      <c r="L362" s="142"/>
      <c r="Q362" s="72"/>
      <c r="W362" s="72"/>
    </row>
    <row r="363" ht="12.5" spans="5:23">
      <c r="E363" s="192"/>
      <c r="F363" s="72"/>
      <c r="J363" s="64"/>
      <c r="K363" s="64"/>
      <c r="L363" s="142"/>
      <c r="Q363" s="72"/>
      <c r="W363" s="72"/>
    </row>
    <row r="364" ht="12.5" spans="5:23">
      <c r="E364" s="192"/>
      <c r="F364" s="72"/>
      <c r="J364" s="64"/>
      <c r="K364" s="64"/>
      <c r="L364" s="142"/>
      <c r="Q364" s="72"/>
      <c r="W364" s="72"/>
    </row>
    <row r="365" ht="12.5" spans="5:23">
      <c r="E365" s="192"/>
      <c r="F365" s="72"/>
      <c r="J365" s="64"/>
      <c r="K365" s="64"/>
      <c r="L365" s="142"/>
      <c r="Q365" s="72"/>
      <c r="W365" s="72"/>
    </row>
    <row r="366" ht="12.5" spans="5:23">
      <c r="E366" s="192"/>
      <c r="F366" s="72"/>
      <c r="J366" s="64"/>
      <c r="K366" s="64"/>
      <c r="L366" s="142"/>
      <c r="Q366" s="72"/>
      <c r="W366" s="72"/>
    </row>
    <row r="367" ht="12.5" spans="5:23">
      <c r="E367" s="192"/>
      <c r="F367" s="72"/>
      <c r="J367" s="64"/>
      <c r="K367" s="64"/>
      <c r="L367" s="142"/>
      <c r="Q367" s="72"/>
      <c r="W367" s="72"/>
    </row>
    <row r="368" ht="12.5" spans="5:23">
      <c r="E368" s="192"/>
      <c r="F368" s="72"/>
      <c r="J368" s="64"/>
      <c r="K368" s="64"/>
      <c r="L368" s="142"/>
      <c r="Q368" s="72"/>
      <c r="W368" s="72"/>
    </row>
    <row r="369" ht="12.5" spans="5:23">
      <c r="E369" s="192"/>
      <c r="F369" s="72"/>
      <c r="J369" s="64"/>
      <c r="K369" s="64"/>
      <c r="L369" s="142"/>
      <c r="Q369" s="72"/>
      <c r="W369" s="72"/>
    </row>
    <row r="370" ht="12.5" spans="5:23">
      <c r="E370" s="192"/>
      <c r="F370" s="72"/>
      <c r="J370" s="64"/>
      <c r="K370" s="64"/>
      <c r="L370" s="142"/>
      <c r="Q370" s="72"/>
      <c r="W370" s="72"/>
    </row>
    <row r="371" ht="12.5" spans="5:23">
      <c r="E371" s="192"/>
      <c r="F371" s="72"/>
      <c r="J371" s="64"/>
      <c r="K371" s="64"/>
      <c r="L371" s="142"/>
      <c r="Q371" s="72"/>
      <c r="W371" s="72"/>
    </row>
    <row r="372" ht="12.5" spans="5:23">
      <c r="E372" s="192"/>
      <c r="F372" s="72"/>
      <c r="J372" s="64"/>
      <c r="K372" s="64"/>
      <c r="L372" s="142"/>
      <c r="Q372" s="72"/>
      <c r="W372" s="72"/>
    </row>
    <row r="373" ht="12.5" spans="5:23">
      <c r="E373" s="192"/>
      <c r="F373" s="72"/>
      <c r="J373" s="64"/>
      <c r="K373" s="64"/>
      <c r="L373" s="142"/>
      <c r="Q373" s="72"/>
      <c r="W373" s="72"/>
    </row>
    <row r="374" ht="12.5" spans="5:23">
      <c r="E374" s="192"/>
      <c r="F374" s="72"/>
      <c r="J374" s="64"/>
      <c r="K374" s="64"/>
      <c r="L374" s="142"/>
      <c r="Q374" s="72"/>
      <c r="W374" s="72"/>
    </row>
    <row r="375" ht="12.5" spans="5:23">
      <c r="E375" s="192"/>
      <c r="F375" s="72"/>
      <c r="J375" s="64"/>
      <c r="K375" s="64"/>
      <c r="L375" s="142"/>
      <c r="Q375" s="72"/>
      <c r="W375" s="72"/>
    </row>
    <row r="376" ht="12.5" spans="5:23">
      <c r="E376" s="192"/>
      <c r="F376" s="72"/>
      <c r="J376" s="64"/>
      <c r="K376" s="64"/>
      <c r="L376" s="142"/>
      <c r="Q376" s="72"/>
      <c r="W376" s="72"/>
    </row>
    <row r="377" ht="12.5" spans="5:23">
      <c r="E377" s="192"/>
      <c r="F377" s="72"/>
      <c r="J377" s="64"/>
      <c r="K377" s="64"/>
      <c r="L377" s="142"/>
      <c r="Q377" s="72"/>
      <c r="W377" s="72"/>
    </row>
    <row r="378" ht="12.5" spans="5:23">
      <c r="E378" s="192"/>
      <c r="F378" s="72"/>
      <c r="J378" s="64"/>
      <c r="K378" s="64"/>
      <c r="L378" s="142"/>
      <c r="Q378" s="72"/>
      <c r="W378" s="72"/>
    </row>
    <row r="379" ht="12.5" spans="5:23">
      <c r="E379" s="192"/>
      <c r="F379" s="72"/>
      <c r="J379" s="64"/>
      <c r="K379" s="64"/>
      <c r="L379" s="142"/>
      <c r="Q379" s="72"/>
      <c r="W379" s="72"/>
    </row>
    <row r="380" ht="12.5" spans="5:23">
      <c r="E380" s="192"/>
      <c r="F380" s="72"/>
      <c r="J380" s="64"/>
      <c r="K380" s="64"/>
      <c r="L380" s="142"/>
      <c r="Q380" s="72"/>
      <c r="W380" s="72"/>
    </row>
    <row r="381" ht="12.5" spans="5:23">
      <c r="E381" s="192"/>
      <c r="F381" s="72"/>
      <c r="J381" s="64"/>
      <c r="K381" s="64"/>
      <c r="L381" s="142"/>
      <c r="Q381" s="72"/>
      <c r="W381" s="72"/>
    </row>
    <row r="382" ht="12.5" spans="5:23">
      <c r="E382" s="192"/>
      <c r="F382" s="72"/>
      <c r="J382" s="64"/>
      <c r="K382" s="64"/>
      <c r="L382" s="142"/>
      <c r="Q382" s="72"/>
      <c r="W382" s="72"/>
    </row>
    <row r="383" ht="12.5" spans="5:23">
      <c r="E383" s="192"/>
      <c r="F383" s="72"/>
      <c r="J383" s="64"/>
      <c r="K383" s="64"/>
      <c r="L383" s="142"/>
      <c r="Q383" s="72"/>
      <c r="W383" s="72"/>
    </row>
    <row r="384" ht="12.5" spans="5:23">
      <c r="E384" s="192"/>
      <c r="F384" s="72"/>
      <c r="J384" s="64"/>
      <c r="K384" s="64"/>
      <c r="L384" s="142"/>
      <c r="Q384" s="72"/>
      <c r="W384" s="72"/>
    </row>
    <row r="385" ht="12.5" spans="5:23">
      <c r="E385" s="192"/>
      <c r="F385" s="72"/>
      <c r="J385" s="64"/>
      <c r="K385" s="64"/>
      <c r="L385" s="142"/>
      <c r="Q385" s="72"/>
      <c r="W385" s="72"/>
    </row>
    <row r="386" ht="12.5" spans="5:23">
      <c r="E386" s="192"/>
      <c r="F386" s="72"/>
      <c r="J386" s="64"/>
      <c r="K386" s="64"/>
      <c r="L386" s="142"/>
      <c r="Q386" s="72"/>
      <c r="W386" s="72"/>
    </row>
    <row r="387" ht="12.5" spans="5:23">
      <c r="E387" s="192"/>
      <c r="F387" s="72"/>
      <c r="J387" s="64"/>
      <c r="K387" s="64"/>
      <c r="L387" s="142"/>
      <c r="Q387" s="72"/>
      <c r="W387" s="72"/>
    </row>
    <row r="388" ht="12.5" spans="5:23">
      <c r="E388" s="192"/>
      <c r="F388" s="72"/>
      <c r="J388" s="64"/>
      <c r="K388" s="64"/>
      <c r="L388" s="142"/>
      <c r="Q388" s="72"/>
      <c r="W388" s="72"/>
    </row>
    <row r="389" ht="12.5" spans="5:23">
      <c r="E389" s="192"/>
      <c r="F389" s="72"/>
      <c r="J389" s="64"/>
      <c r="K389" s="64"/>
      <c r="L389" s="142"/>
      <c r="Q389" s="72"/>
      <c r="W389" s="72"/>
    </row>
    <row r="390" ht="12.5" spans="5:23">
      <c r="E390" s="192"/>
      <c r="F390" s="72"/>
      <c r="J390" s="64"/>
      <c r="K390" s="64"/>
      <c r="L390" s="142"/>
      <c r="Q390" s="72"/>
      <c r="W390" s="72"/>
    </row>
    <row r="391" ht="12.5" spans="5:23">
      <c r="E391" s="192"/>
      <c r="F391" s="72"/>
      <c r="J391" s="64"/>
      <c r="K391" s="64"/>
      <c r="L391" s="142"/>
      <c r="Q391" s="72"/>
      <c r="W391" s="72"/>
    </row>
    <row r="392" ht="12.5" spans="5:23">
      <c r="E392" s="192"/>
      <c r="F392" s="72"/>
      <c r="J392" s="64"/>
      <c r="K392" s="64"/>
      <c r="L392" s="142"/>
      <c r="Q392" s="72"/>
      <c r="W392" s="72"/>
    </row>
    <row r="393" ht="12.5" spans="5:23">
      <c r="E393" s="192"/>
      <c r="F393" s="72"/>
      <c r="J393" s="64"/>
      <c r="K393" s="64"/>
      <c r="L393" s="142"/>
      <c r="Q393" s="72"/>
      <c r="W393" s="72"/>
    </row>
    <row r="394" ht="12.5" spans="5:23">
      <c r="E394" s="192"/>
      <c r="F394" s="72"/>
      <c r="J394" s="64"/>
      <c r="K394" s="64"/>
      <c r="L394" s="142"/>
      <c r="Q394" s="72"/>
      <c r="W394" s="72"/>
    </row>
    <row r="395" ht="12.5" spans="5:23">
      <c r="E395" s="192"/>
      <c r="F395" s="72"/>
      <c r="J395" s="64"/>
      <c r="K395" s="64"/>
      <c r="L395" s="142"/>
      <c r="Q395" s="72"/>
      <c r="W395" s="72"/>
    </row>
    <row r="396" ht="12.5" spans="5:23">
      <c r="E396" s="192"/>
      <c r="F396" s="72"/>
      <c r="J396" s="64"/>
      <c r="K396" s="64"/>
      <c r="L396" s="142"/>
      <c r="Q396" s="72"/>
      <c r="W396" s="72"/>
    </row>
    <row r="397" ht="12.5" spans="5:23">
      <c r="E397" s="192"/>
      <c r="F397" s="72"/>
      <c r="J397" s="64"/>
      <c r="K397" s="64"/>
      <c r="L397" s="142"/>
      <c r="Q397" s="72"/>
      <c r="W397" s="72"/>
    </row>
    <row r="398" ht="12.5" spans="5:23">
      <c r="E398" s="192"/>
      <c r="F398" s="72"/>
      <c r="J398" s="64"/>
      <c r="K398" s="64"/>
      <c r="L398" s="142"/>
      <c r="Q398" s="72"/>
      <c r="W398" s="72"/>
    </row>
    <row r="399" ht="12.5" spans="5:23">
      <c r="E399" s="192"/>
      <c r="F399" s="72"/>
      <c r="J399" s="64"/>
      <c r="K399" s="64"/>
      <c r="L399" s="142"/>
      <c r="Q399" s="72"/>
      <c r="W399" s="72"/>
    </row>
    <row r="400" ht="12.5" spans="5:23">
      <c r="E400" s="192"/>
      <c r="F400" s="72"/>
      <c r="J400" s="64"/>
      <c r="K400" s="64"/>
      <c r="L400" s="142"/>
      <c r="Q400" s="72"/>
      <c r="W400" s="72"/>
    </row>
    <row r="401" ht="12.5" spans="5:23">
      <c r="E401" s="192"/>
      <c r="F401" s="72"/>
      <c r="J401" s="64"/>
      <c r="K401" s="64"/>
      <c r="L401" s="142"/>
      <c r="Q401" s="72"/>
      <c r="W401" s="72"/>
    </row>
    <row r="402" ht="12.5" spans="5:23">
      <c r="E402" s="192"/>
      <c r="F402" s="72"/>
      <c r="J402" s="64"/>
      <c r="K402" s="64"/>
      <c r="L402" s="142"/>
      <c r="Q402" s="72"/>
      <c r="W402" s="72"/>
    </row>
    <row r="403" ht="12.5" spans="5:23">
      <c r="E403" s="192"/>
      <c r="F403" s="72"/>
      <c r="J403" s="64"/>
      <c r="K403" s="64"/>
      <c r="L403" s="142"/>
      <c r="Q403" s="72"/>
      <c r="W403" s="72"/>
    </row>
    <row r="404" ht="12.5" spans="5:23">
      <c r="E404" s="192"/>
      <c r="F404" s="72"/>
      <c r="J404" s="64"/>
      <c r="K404" s="64"/>
      <c r="L404" s="142"/>
      <c r="Q404" s="72"/>
      <c r="W404" s="72"/>
    </row>
    <row r="405" ht="12.5" spans="5:23">
      <c r="E405" s="192"/>
      <c r="F405" s="72"/>
      <c r="J405" s="64"/>
      <c r="K405" s="64"/>
      <c r="L405" s="142"/>
      <c r="Q405" s="72"/>
      <c r="W405" s="72"/>
    </row>
    <row r="406" ht="12.5" spans="5:23">
      <c r="E406" s="192"/>
      <c r="F406" s="72"/>
      <c r="J406" s="64"/>
      <c r="K406" s="64"/>
      <c r="L406" s="142"/>
      <c r="Q406" s="72"/>
      <c r="W406" s="72"/>
    </row>
    <row r="407" ht="12.5" spans="5:23">
      <c r="E407" s="192"/>
      <c r="F407" s="72"/>
      <c r="J407" s="64"/>
      <c r="K407" s="64"/>
      <c r="L407" s="142"/>
      <c r="Q407" s="72"/>
      <c r="W407" s="72"/>
    </row>
    <row r="408" ht="12.5" spans="5:23">
      <c r="E408" s="192"/>
      <c r="F408" s="72"/>
      <c r="J408" s="64"/>
      <c r="K408" s="64"/>
      <c r="L408" s="142"/>
      <c r="Q408" s="72"/>
      <c r="W408" s="72"/>
    </row>
    <row r="409" ht="12.5" spans="5:23">
      <c r="E409" s="192"/>
      <c r="F409" s="72"/>
      <c r="J409" s="64"/>
      <c r="K409" s="64"/>
      <c r="L409" s="142"/>
      <c r="Q409" s="72"/>
      <c r="W409" s="72"/>
    </row>
    <row r="410" ht="12.5" spans="5:23">
      <c r="E410" s="192"/>
      <c r="F410" s="72"/>
      <c r="J410" s="64"/>
      <c r="K410" s="64"/>
      <c r="L410" s="142"/>
      <c r="Q410" s="72"/>
      <c r="W410" s="72"/>
    </row>
    <row r="411" ht="12.5" spans="5:23">
      <c r="E411" s="192"/>
      <c r="F411" s="72"/>
      <c r="J411" s="64"/>
      <c r="K411" s="64"/>
      <c r="L411" s="142"/>
      <c r="Q411" s="72"/>
      <c r="W411" s="72"/>
    </row>
    <row r="412" ht="12.5" spans="5:23">
      <c r="E412" s="192"/>
      <c r="F412" s="72"/>
      <c r="J412" s="64"/>
      <c r="K412" s="64"/>
      <c r="L412" s="142"/>
      <c r="Q412" s="72"/>
      <c r="W412" s="72"/>
    </row>
    <row r="413" ht="12.5" spans="5:23">
      <c r="E413" s="192"/>
      <c r="F413" s="72"/>
      <c r="J413" s="64"/>
      <c r="K413" s="64"/>
      <c r="L413" s="142"/>
      <c r="Q413" s="72"/>
      <c r="W413" s="72"/>
    </row>
    <row r="414" ht="12.5" spans="5:23">
      <c r="E414" s="192"/>
      <c r="F414" s="72"/>
      <c r="J414" s="64"/>
      <c r="K414" s="64"/>
      <c r="L414" s="142"/>
      <c r="Q414" s="72"/>
      <c r="W414" s="72"/>
    </row>
    <row r="415" ht="12.5" spans="5:23">
      <c r="E415" s="192"/>
      <c r="F415" s="72"/>
      <c r="J415" s="64"/>
      <c r="K415" s="64"/>
      <c r="L415" s="142"/>
      <c r="Q415" s="72"/>
      <c r="W415" s="72"/>
    </row>
    <row r="416" ht="12.5" spans="5:23">
      <c r="E416" s="192"/>
      <c r="F416" s="72"/>
      <c r="J416" s="64"/>
      <c r="K416" s="64"/>
      <c r="L416" s="142"/>
      <c r="Q416" s="72"/>
      <c r="W416" s="72"/>
    </row>
    <row r="417" ht="12.5" spans="5:23">
      <c r="E417" s="192"/>
      <c r="F417" s="72"/>
      <c r="J417" s="64"/>
      <c r="K417" s="64"/>
      <c r="L417" s="142"/>
      <c r="Q417" s="72"/>
      <c r="W417" s="72"/>
    </row>
    <row r="418" ht="12.5" spans="5:23">
      <c r="E418" s="192"/>
      <c r="F418" s="72"/>
      <c r="J418" s="64"/>
      <c r="K418" s="64"/>
      <c r="L418" s="142"/>
      <c r="Q418" s="72"/>
      <c r="W418" s="72"/>
    </row>
    <row r="419" ht="12.5" spans="5:23">
      <c r="E419" s="192"/>
      <c r="F419" s="72"/>
      <c r="J419" s="64"/>
      <c r="K419" s="64"/>
      <c r="L419" s="142"/>
      <c r="Q419" s="72"/>
      <c r="W419" s="72"/>
    </row>
    <row r="420" ht="12.5" spans="5:23">
      <c r="E420" s="192"/>
      <c r="F420" s="72"/>
      <c r="J420" s="64"/>
      <c r="K420" s="64"/>
      <c r="L420" s="142"/>
      <c r="Q420" s="72"/>
      <c r="W420" s="72"/>
    </row>
    <row r="421" ht="12.5" spans="5:23">
      <c r="E421" s="192"/>
      <c r="F421" s="72"/>
      <c r="J421" s="64"/>
      <c r="K421" s="64"/>
      <c r="L421" s="142"/>
      <c r="Q421" s="72"/>
      <c r="W421" s="72"/>
    </row>
    <row r="422" ht="12.5" spans="5:23">
      <c r="E422" s="192"/>
      <c r="F422" s="72"/>
      <c r="J422" s="64"/>
      <c r="K422" s="64"/>
      <c r="L422" s="142"/>
      <c r="Q422" s="72"/>
      <c r="W422" s="72"/>
    </row>
    <row r="423" ht="12.5" spans="5:23">
      <c r="E423" s="192"/>
      <c r="F423" s="72"/>
      <c r="J423" s="64"/>
      <c r="K423" s="64"/>
      <c r="L423" s="142"/>
      <c r="Q423" s="72"/>
      <c r="W423" s="72"/>
    </row>
    <row r="424" ht="12.5" spans="5:23">
      <c r="E424" s="192"/>
      <c r="F424" s="72"/>
      <c r="J424" s="64"/>
      <c r="K424" s="64"/>
      <c r="L424" s="142"/>
      <c r="Q424" s="72"/>
      <c r="W424" s="72"/>
    </row>
    <row r="425" ht="12.5" spans="5:23">
      <c r="E425" s="192"/>
      <c r="F425" s="72"/>
      <c r="J425" s="64"/>
      <c r="K425" s="64"/>
      <c r="L425" s="142"/>
      <c r="Q425" s="72"/>
      <c r="W425" s="72"/>
    </row>
    <row r="426" ht="12.5" spans="5:23">
      <c r="E426" s="192"/>
      <c r="F426" s="72"/>
      <c r="J426" s="64"/>
      <c r="K426" s="64"/>
      <c r="L426" s="142"/>
      <c r="Q426" s="72"/>
      <c r="W426" s="72"/>
    </row>
    <row r="427" ht="12.5" spans="5:23">
      <c r="E427" s="192"/>
      <c r="F427" s="72"/>
      <c r="J427" s="64"/>
      <c r="K427" s="64"/>
      <c r="L427" s="142"/>
      <c r="Q427" s="72"/>
      <c r="W427" s="72"/>
    </row>
    <row r="428" ht="12.5" spans="5:23">
      <c r="E428" s="192"/>
      <c r="F428" s="72"/>
      <c r="J428" s="64"/>
      <c r="K428" s="64"/>
      <c r="L428" s="142"/>
      <c r="Q428" s="72"/>
      <c r="W428" s="72"/>
    </row>
    <row r="429" ht="12.5" spans="5:23">
      <c r="E429" s="192"/>
      <c r="F429" s="72"/>
      <c r="J429" s="64"/>
      <c r="K429" s="64"/>
      <c r="L429" s="142"/>
      <c r="Q429" s="72"/>
      <c r="W429" s="72"/>
    </row>
    <row r="430" ht="12.5" spans="5:23">
      <c r="E430" s="192"/>
      <c r="F430" s="72"/>
      <c r="J430" s="64"/>
      <c r="K430" s="64"/>
      <c r="L430" s="142"/>
      <c r="Q430" s="72"/>
      <c r="W430" s="72"/>
    </row>
    <row r="431" ht="12.5" spans="5:23">
      <c r="E431" s="192"/>
      <c r="F431" s="72"/>
      <c r="J431" s="64"/>
      <c r="K431" s="64"/>
      <c r="L431" s="142"/>
      <c r="Q431" s="72"/>
      <c r="W431" s="72"/>
    </row>
    <row r="432" ht="12.5" spans="5:23">
      <c r="E432" s="192"/>
      <c r="F432" s="72"/>
      <c r="J432" s="64"/>
      <c r="K432" s="64"/>
      <c r="L432" s="142"/>
      <c r="Q432" s="72"/>
      <c r="W432" s="72"/>
    </row>
    <row r="433" ht="12.5" spans="5:23">
      <c r="E433" s="192"/>
      <c r="F433" s="72"/>
      <c r="J433" s="64"/>
      <c r="K433" s="64"/>
      <c r="L433" s="142"/>
      <c r="Q433" s="72"/>
      <c r="W433" s="72"/>
    </row>
    <row r="434" ht="12.5" spans="5:23">
      <c r="E434" s="192"/>
      <c r="F434" s="72"/>
      <c r="J434" s="64"/>
      <c r="K434" s="64"/>
      <c r="L434" s="142"/>
      <c r="Q434" s="72"/>
      <c r="W434" s="72"/>
    </row>
    <row r="435" ht="12.5" spans="5:23">
      <c r="E435" s="192"/>
      <c r="F435" s="72"/>
      <c r="J435" s="64"/>
      <c r="K435" s="64"/>
      <c r="L435" s="142"/>
      <c r="Q435" s="72"/>
      <c r="W435" s="72"/>
    </row>
    <row r="436" ht="12.5" spans="5:23">
      <c r="E436" s="192"/>
      <c r="F436" s="72"/>
      <c r="J436" s="64"/>
      <c r="K436" s="64"/>
      <c r="L436" s="142"/>
      <c r="Q436" s="72"/>
      <c r="W436" s="72"/>
    </row>
    <row r="437" ht="12.5" spans="5:23">
      <c r="E437" s="192"/>
      <c r="F437" s="72"/>
      <c r="J437" s="64"/>
      <c r="K437" s="64"/>
      <c r="L437" s="142"/>
      <c r="Q437" s="72"/>
      <c r="W437" s="72"/>
    </row>
    <row r="438" ht="12.5" spans="5:23">
      <c r="E438" s="192"/>
      <c r="F438" s="72"/>
      <c r="J438" s="64"/>
      <c r="K438" s="64"/>
      <c r="L438" s="142"/>
      <c r="Q438" s="72"/>
      <c r="W438" s="72"/>
    </row>
    <row r="439" ht="12.5" spans="5:23">
      <c r="E439" s="192"/>
      <c r="F439" s="72"/>
      <c r="J439" s="64"/>
      <c r="K439" s="64"/>
      <c r="L439" s="142"/>
      <c r="Q439" s="72"/>
      <c r="W439" s="72"/>
    </row>
    <row r="440" ht="12.5" spans="5:23">
      <c r="E440" s="192"/>
      <c r="F440" s="72"/>
      <c r="J440" s="64"/>
      <c r="K440" s="64"/>
      <c r="L440" s="142"/>
      <c r="Q440" s="72"/>
      <c r="W440" s="72"/>
    </row>
    <row r="441" ht="12.5" spans="5:23">
      <c r="E441" s="192"/>
      <c r="F441" s="72"/>
      <c r="J441" s="64"/>
      <c r="K441" s="64"/>
      <c r="L441" s="142"/>
      <c r="Q441" s="72"/>
      <c r="W441" s="72"/>
    </row>
    <row r="442" ht="12.5" spans="5:23">
      <c r="E442" s="192"/>
      <c r="F442" s="72"/>
      <c r="J442" s="64"/>
      <c r="K442" s="64"/>
      <c r="L442" s="142"/>
      <c r="Q442" s="72"/>
      <c r="W442" s="72"/>
    </row>
    <row r="443" ht="12.5" spans="5:23">
      <c r="E443" s="192"/>
      <c r="F443" s="72"/>
      <c r="J443" s="64"/>
      <c r="K443" s="64"/>
      <c r="L443" s="142"/>
      <c r="Q443" s="72"/>
      <c r="W443" s="72"/>
    </row>
    <row r="444" ht="12.5" spans="5:23">
      <c r="E444" s="192"/>
      <c r="F444" s="72"/>
      <c r="J444" s="64"/>
      <c r="K444" s="64"/>
      <c r="L444" s="142"/>
      <c r="Q444" s="72"/>
      <c r="W444" s="72"/>
    </row>
    <row r="445" ht="12.5" spans="5:23">
      <c r="E445" s="192"/>
      <c r="F445" s="72"/>
      <c r="J445" s="64"/>
      <c r="K445" s="64"/>
      <c r="L445" s="142"/>
      <c r="Q445" s="72"/>
      <c r="W445" s="72"/>
    </row>
    <row r="446" ht="12.5" spans="5:23">
      <c r="E446" s="192"/>
      <c r="F446" s="72"/>
      <c r="J446" s="64"/>
      <c r="K446" s="64"/>
      <c r="L446" s="142"/>
      <c r="Q446" s="72"/>
      <c r="W446" s="72"/>
    </row>
    <row r="447" ht="12.5" spans="5:23">
      <c r="E447" s="192"/>
      <c r="F447" s="72"/>
      <c r="J447" s="64"/>
      <c r="K447" s="64"/>
      <c r="L447" s="142"/>
      <c r="Q447" s="72"/>
      <c r="W447" s="72"/>
    </row>
    <row r="448" ht="12.5" spans="5:23">
      <c r="E448" s="192"/>
      <c r="F448" s="72"/>
      <c r="J448" s="64"/>
      <c r="K448" s="64"/>
      <c r="L448" s="142"/>
      <c r="Q448" s="72"/>
      <c r="W448" s="72"/>
    </row>
    <row r="449" ht="12.5" spans="5:23">
      <c r="E449" s="192"/>
      <c r="F449" s="72"/>
      <c r="J449" s="64"/>
      <c r="K449" s="64"/>
      <c r="L449" s="142"/>
      <c r="Q449" s="72"/>
      <c r="W449" s="72"/>
    </row>
    <row r="450" ht="12.5" spans="5:23">
      <c r="E450" s="192"/>
      <c r="F450" s="72"/>
      <c r="J450" s="64"/>
      <c r="K450" s="64"/>
      <c r="L450" s="142"/>
      <c r="Q450" s="72"/>
      <c r="W450" s="72"/>
    </row>
    <row r="451" ht="12.5" spans="5:23">
      <c r="E451" s="192"/>
      <c r="F451" s="72"/>
      <c r="J451" s="64"/>
      <c r="K451" s="64"/>
      <c r="L451" s="142"/>
      <c r="Q451" s="72"/>
      <c r="W451" s="72"/>
    </row>
    <row r="452" ht="12.5" spans="5:23">
      <c r="E452" s="192"/>
      <c r="F452" s="72"/>
      <c r="J452" s="64"/>
      <c r="K452" s="64"/>
      <c r="L452" s="142"/>
      <c r="Q452" s="72"/>
      <c r="W452" s="72"/>
    </row>
    <row r="453" ht="12.5" spans="5:23">
      <c r="E453" s="192"/>
      <c r="F453" s="72"/>
      <c r="J453" s="64"/>
      <c r="K453" s="64"/>
      <c r="L453" s="142"/>
      <c r="Q453" s="72"/>
      <c r="W453" s="72"/>
    </row>
    <row r="454" ht="12.5" spans="5:23">
      <c r="E454" s="192"/>
      <c r="F454" s="72"/>
      <c r="J454" s="64"/>
      <c r="K454" s="64"/>
      <c r="L454" s="142"/>
      <c r="Q454" s="72"/>
      <c r="W454" s="72"/>
    </row>
    <row r="455" ht="12.5" spans="5:23">
      <c r="E455" s="192"/>
      <c r="F455" s="72"/>
      <c r="J455" s="64"/>
      <c r="K455" s="64"/>
      <c r="L455" s="142"/>
      <c r="Q455" s="72"/>
      <c r="W455" s="72"/>
    </row>
    <row r="456" ht="12.5" spans="5:23">
      <c r="E456" s="192"/>
      <c r="F456" s="72"/>
      <c r="J456" s="64"/>
      <c r="K456" s="64"/>
      <c r="L456" s="142"/>
      <c r="Q456" s="72"/>
      <c r="W456" s="72"/>
    </row>
    <row r="457" ht="12.5" spans="5:23">
      <c r="E457" s="192"/>
      <c r="F457" s="72"/>
      <c r="J457" s="64"/>
      <c r="K457" s="64"/>
      <c r="L457" s="142"/>
      <c r="Q457" s="72"/>
      <c r="W457" s="72"/>
    </row>
    <row r="458" ht="12.5" spans="5:23">
      <c r="E458" s="192"/>
      <c r="F458" s="72"/>
      <c r="J458" s="64"/>
      <c r="K458" s="64"/>
      <c r="L458" s="142"/>
      <c r="Q458" s="72"/>
      <c r="W458" s="72"/>
    </row>
    <row r="459" ht="12.5" spans="5:23">
      <c r="E459" s="192"/>
      <c r="F459" s="72"/>
      <c r="J459" s="64"/>
      <c r="K459" s="64"/>
      <c r="L459" s="142"/>
      <c r="Q459" s="72"/>
      <c r="W459" s="72"/>
    </row>
    <row r="460" ht="12.5" spans="5:23">
      <c r="E460" s="192"/>
      <c r="F460" s="72"/>
      <c r="J460" s="64"/>
      <c r="K460" s="64"/>
      <c r="L460" s="142"/>
      <c r="Q460" s="72"/>
      <c r="W460" s="72"/>
    </row>
    <row r="461" ht="12.5" spans="5:23">
      <c r="E461" s="192"/>
      <c r="F461" s="72"/>
      <c r="J461" s="64"/>
      <c r="K461" s="64"/>
      <c r="L461" s="142"/>
      <c r="Q461" s="72"/>
      <c r="W461" s="72"/>
    </row>
    <row r="462" ht="12.5" spans="5:23">
      <c r="E462" s="192"/>
      <c r="F462" s="72"/>
      <c r="J462" s="64"/>
      <c r="K462" s="64"/>
      <c r="L462" s="142"/>
      <c r="Q462" s="72"/>
      <c r="W462" s="72"/>
    </row>
    <row r="463" ht="12.5" spans="5:23">
      <c r="E463" s="192"/>
      <c r="F463" s="72"/>
      <c r="J463" s="64"/>
      <c r="K463" s="64"/>
      <c r="L463" s="142"/>
      <c r="Q463" s="72"/>
      <c r="W463" s="72"/>
    </row>
    <row r="464" ht="12.5" spans="5:23">
      <c r="E464" s="192"/>
      <c r="F464" s="72"/>
      <c r="J464" s="64"/>
      <c r="K464" s="64"/>
      <c r="L464" s="142"/>
      <c r="Q464" s="72"/>
      <c r="W464" s="72"/>
    </row>
    <row r="465" ht="12.5" spans="5:23">
      <c r="E465" s="192"/>
      <c r="F465" s="72"/>
      <c r="J465" s="64"/>
      <c r="K465" s="64"/>
      <c r="L465" s="142"/>
      <c r="Q465" s="72"/>
      <c r="W465" s="72"/>
    </row>
    <row r="466" ht="12.5" spans="5:23">
      <c r="E466" s="192"/>
      <c r="F466" s="72"/>
      <c r="J466" s="64"/>
      <c r="K466" s="64"/>
      <c r="L466" s="142"/>
      <c r="Q466" s="72"/>
      <c r="W466" s="72"/>
    </row>
    <row r="467" ht="12.5" spans="5:23">
      <c r="E467" s="192"/>
      <c r="F467" s="72"/>
      <c r="J467" s="64"/>
      <c r="K467" s="64"/>
      <c r="L467" s="142"/>
      <c r="Q467" s="72"/>
      <c r="W467" s="72"/>
    </row>
    <row r="468" ht="12.5" spans="5:23">
      <c r="E468" s="192"/>
      <c r="F468" s="72"/>
      <c r="J468" s="64"/>
      <c r="K468" s="64"/>
      <c r="L468" s="142"/>
      <c r="Q468" s="72"/>
      <c r="W468" s="72"/>
    </row>
    <row r="469" ht="12.5" spans="5:23">
      <c r="E469" s="192"/>
      <c r="F469" s="72"/>
      <c r="J469" s="64"/>
      <c r="K469" s="64"/>
      <c r="L469" s="142"/>
      <c r="Q469" s="72"/>
      <c r="W469" s="72"/>
    </row>
    <row r="470" ht="12.5" spans="5:23">
      <c r="E470" s="192"/>
      <c r="F470" s="72"/>
      <c r="J470" s="64"/>
      <c r="K470" s="64"/>
      <c r="L470" s="142"/>
      <c r="Q470" s="72"/>
      <c r="W470" s="72"/>
    </row>
    <row r="471" ht="12.5" spans="5:23">
      <c r="E471" s="192"/>
      <c r="F471" s="72"/>
      <c r="J471" s="64"/>
      <c r="K471" s="64"/>
      <c r="L471" s="142"/>
      <c r="Q471" s="72"/>
      <c r="W471" s="72"/>
    </row>
    <row r="472" ht="12.5" spans="5:23">
      <c r="E472" s="192"/>
      <c r="F472" s="72"/>
      <c r="J472" s="64"/>
      <c r="K472" s="64"/>
      <c r="L472" s="142"/>
      <c r="Q472" s="72"/>
      <c r="W472" s="72"/>
    </row>
    <row r="473" ht="12.5" spans="5:23">
      <c r="E473" s="192"/>
      <c r="F473" s="72"/>
      <c r="J473" s="64"/>
      <c r="K473" s="64"/>
      <c r="L473" s="142"/>
      <c r="Q473" s="72"/>
      <c r="W473" s="72"/>
    </row>
    <row r="474" ht="12.5" spans="5:23">
      <c r="E474" s="192"/>
      <c r="F474" s="72"/>
      <c r="J474" s="64"/>
      <c r="K474" s="64"/>
      <c r="L474" s="142"/>
      <c r="Q474" s="72"/>
      <c r="W474" s="72"/>
    </row>
    <row r="475" ht="12.5" spans="5:23">
      <c r="E475" s="192"/>
      <c r="F475" s="72"/>
      <c r="J475" s="64"/>
      <c r="K475" s="64"/>
      <c r="L475" s="142"/>
      <c r="Q475" s="72"/>
      <c r="W475" s="72"/>
    </row>
    <row r="476" ht="12.5" spans="5:23">
      <c r="E476" s="192"/>
      <c r="F476" s="72"/>
      <c r="J476" s="64"/>
      <c r="K476" s="64"/>
      <c r="L476" s="142"/>
      <c r="Q476" s="72"/>
      <c r="W476" s="72"/>
    </row>
    <row r="477" ht="12.5" spans="5:23">
      <c r="E477" s="192"/>
      <c r="F477" s="72"/>
      <c r="J477" s="64"/>
      <c r="K477" s="64"/>
      <c r="L477" s="142"/>
      <c r="Q477" s="72"/>
      <c r="W477" s="72"/>
    </row>
    <row r="478" ht="12.5" spans="5:23">
      <c r="E478" s="192"/>
      <c r="F478" s="72"/>
      <c r="J478" s="64"/>
      <c r="K478" s="64"/>
      <c r="L478" s="142"/>
      <c r="Q478" s="72"/>
      <c r="W478" s="72"/>
    </row>
    <row r="479" ht="12.5" spans="5:23">
      <c r="E479" s="192"/>
      <c r="F479" s="72"/>
      <c r="J479" s="64"/>
      <c r="K479" s="64"/>
      <c r="L479" s="142"/>
      <c r="Q479" s="72"/>
      <c r="W479" s="72"/>
    </row>
    <row r="480" ht="12.5" spans="5:23">
      <c r="E480" s="192"/>
      <c r="F480" s="72"/>
      <c r="J480" s="64"/>
      <c r="K480" s="64"/>
      <c r="L480" s="142"/>
      <c r="Q480" s="72"/>
      <c r="W480" s="72"/>
    </row>
    <row r="481" ht="12.5" spans="5:23">
      <c r="E481" s="192"/>
      <c r="F481" s="72"/>
      <c r="J481" s="64"/>
      <c r="K481" s="64"/>
      <c r="L481" s="142"/>
      <c r="Q481" s="72"/>
      <c r="W481" s="72"/>
    </row>
    <row r="482" ht="12.5" spans="5:23">
      <c r="E482" s="192"/>
      <c r="F482" s="72"/>
      <c r="J482" s="64"/>
      <c r="K482" s="64"/>
      <c r="L482" s="142"/>
      <c r="Q482" s="72"/>
      <c r="W482" s="72"/>
    </row>
    <row r="483" ht="12.5" spans="5:23">
      <c r="E483" s="192"/>
      <c r="F483" s="72"/>
      <c r="J483" s="64"/>
      <c r="K483" s="64"/>
      <c r="L483" s="142"/>
      <c r="Q483" s="72"/>
      <c r="W483" s="72"/>
    </row>
    <row r="484" ht="12.5" spans="5:23">
      <c r="E484" s="192"/>
      <c r="F484" s="72"/>
      <c r="J484" s="64"/>
      <c r="K484" s="64"/>
      <c r="L484" s="142"/>
      <c r="Q484" s="72"/>
      <c r="W484" s="72"/>
    </row>
    <row r="485" ht="12.5" spans="5:23">
      <c r="E485" s="192"/>
      <c r="F485" s="72"/>
      <c r="J485" s="64"/>
      <c r="K485" s="64"/>
      <c r="L485" s="142"/>
      <c r="Q485" s="72"/>
      <c r="W485" s="72"/>
    </row>
    <row r="486" ht="12.5" spans="5:23">
      <c r="E486" s="192"/>
      <c r="F486" s="72"/>
      <c r="J486" s="64"/>
      <c r="K486" s="64"/>
      <c r="L486" s="142"/>
      <c r="Q486" s="72"/>
      <c r="W486" s="72"/>
    </row>
    <row r="487" ht="12.5" spans="5:23">
      <c r="E487" s="192"/>
      <c r="F487" s="72"/>
      <c r="J487" s="64"/>
      <c r="K487" s="64"/>
      <c r="L487" s="142"/>
      <c r="Q487" s="72"/>
      <c r="W487" s="72"/>
    </row>
    <row r="488" ht="12.5" spans="5:23">
      <c r="E488" s="192"/>
      <c r="F488" s="72"/>
      <c r="J488" s="64"/>
      <c r="K488" s="64"/>
      <c r="L488" s="142"/>
      <c r="Q488" s="72"/>
      <c r="W488" s="72"/>
    </row>
    <row r="489" ht="12.5" spans="5:23">
      <c r="E489" s="192"/>
      <c r="F489" s="72"/>
      <c r="J489" s="64"/>
      <c r="K489" s="64"/>
      <c r="L489" s="142"/>
      <c r="Q489" s="72"/>
      <c r="W489" s="72"/>
    </row>
    <row r="490" ht="12.5" spans="5:23">
      <c r="E490" s="192"/>
      <c r="F490" s="72"/>
      <c r="J490" s="64"/>
      <c r="K490" s="64"/>
      <c r="L490" s="142"/>
      <c r="Q490" s="72"/>
      <c r="W490" s="72"/>
    </row>
    <row r="491" ht="12.5" spans="5:23">
      <c r="E491" s="192"/>
      <c r="F491" s="72"/>
      <c r="J491" s="64"/>
      <c r="K491" s="64"/>
      <c r="L491" s="142"/>
      <c r="Q491" s="72"/>
      <c r="W491" s="72"/>
    </row>
    <row r="492" ht="12.5" spans="5:23">
      <c r="E492" s="192"/>
      <c r="F492" s="72"/>
      <c r="J492" s="64"/>
      <c r="K492" s="64"/>
      <c r="L492" s="142"/>
      <c r="Q492" s="72"/>
      <c r="W492" s="72"/>
    </row>
    <row r="493" ht="12.5" spans="5:23">
      <c r="E493" s="192"/>
      <c r="F493" s="72"/>
      <c r="J493" s="64"/>
      <c r="K493" s="64"/>
      <c r="L493" s="142"/>
      <c r="Q493" s="72"/>
      <c r="W493" s="72"/>
    </row>
    <row r="494" ht="12.5" spans="5:23">
      <c r="E494" s="192"/>
      <c r="F494" s="72"/>
      <c r="J494" s="64"/>
      <c r="K494" s="64"/>
      <c r="L494" s="142"/>
      <c r="Q494" s="72"/>
      <c r="W494" s="72"/>
    </row>
    <row r="495" ht="12.5" spans="5:23">
      <c r="E495" s="192"/>
      <c r="F495" s="72"/>
      <c r="J495" s="64"/>
      <c r="K495" s="64"/>
      <c r="L495" s="142"/>
      <c r="Q495" s="72"/>
      <c r="W495" s="72"/>
    </row>
    <row r="496" ht="12.5" spans="5:23">
      <c r="E496" s="192"/>
      <c r="F496" s="72"/>
      <c r="J496" s="64"/>
      <c r="K496" s="64"/>
      <c r="L496" s="142"/>
      <c r="Q496" s="72"/>
      <c r="W496" s="72"/>
    </row>
    <row r="497" ht="12.5" spans="5:23">
      <c r="E497" s="192"/>
      <c r="F497" s="72"/>
      <c r="J497" s="64"/>
      <c r="K497" s="64"/>
      <c r="L497" s="142"/>
      <c r="Q497" s="72"/>
      <c r="W497" s="72"/>
    </row>
    <row r="498" ht="12.5" spans="5:23">
      <c r="E498" s="192"/>
      <c r="F498" s="72"/>
      <c r="J498" s="64"/>
      <c r="K498" s="64"/>
      <c r="L498" s="142"/>
      <c r="Q498" s="72"/>
      <c r="W498" s="72"/>
    </row>
    <row r="499" ht="12.5" spans="5:23">
      <c r="E499" s="192"/>
      <c r="F499" s="72"/>
      <c r="J499" s="64"/>
      <c r="K499" s="64"/>
      <c r="L499" s="142"/>
      <c r="Q499" s="72"/>
      <c r="W499" s="72"/>
    </row>
    <row r="500" ht="12.5" spans="5:23">
      <c r="E500" s="192"/>
      <c r="F500" s="72"/>
      <c r="J500" s="64"/>
      <c r="K500" s="64"/>
      <c r="L500" s="142"/>
      <c r="Q500" s="72"/>
      <c r="W500" s="72"/>
    </row>
    <row r="501" ht="12.5" spans="5:23">
      <c r="E501" s="192"/>
      <c r="F501" s="72"/>
      <c r="J501" s="64"/>
      <c r="K501" s="64"/>
      <c r="L501" s="142"/>
      <c r="Q501" s="72"/>
      <c r="W501" s="72"/>
    </row>
    <row r="502" ht="12.5" spans="5:23">
      <c r="E502" s="192"/>
      <c r="F502" s="72"/>
      <c r="J502" s="64"/>
      <c r="K502" s="64"/>
      <c r="L502" s="142"/>
      <c r="Q502" s="72"/>
      <c r="W502" s="72"/>
    </row>
    <row r="503" ht="12.5" spans="5:23">
      <c r="E503" s="192"/>
      <c r="F503" s="72"/>
      <c r="J503" s="64"/>
      <c r="K503" s="64"/>
      <c r="L503" s="142"/>
      <c r="Q503" s="72"/>
      <c r="W503" s="72"/>
    </row>
    <row r="504" ht="12.5" spans="5:23">
      <c r="E504" s="192"/>
      <c r="F504" s="72"/>
      <c r="J504" s="64"/>
      <c r="K504" s="64"/>
      <c r="L504" s="142"/>
      <c r="Q504" s="72"/>
      <c r="W504" s="72"/>
    </row>
    <row r="505" ht="12.5" spans="5:23">
      <c r="E505" s="192"/>
      <c r="F505" s="72"/>
      <c r="J505" s="64"/>
      <c r="K505" s="64"/>
      <c r="L505" s="142"/>
      <c r="Q505" s="72"/>
      <c r="W505" s="72"/>
    </row>
    <row r="506" ht="12.5" spans="5:23">
      <c r="E506" s="192"/>
      <c r="F506" s="72"/>
      <c r="J506" s="64"/>
      <c r="K506" s="64"/>
      <c r="L506" s="142"/>
      <c r="Q506" s="72"/>
      <c r="W506" s="72"/>
    </row>
    <row r="507" ht="12.5" spans="5:23">
      <c r="E507" s="192"/>
      <c r="F507" s="72"/>
      <c r="J507" s="64"/>
      <c r="K507" s="64"/>
      <c r="L507" s="142"/>
      <c r="Q507" s="72"/>
      <c r="W507" s="72"/>
    </row>
    <row r="508" ht="12.5" spans="5:23">
      <c r="E508" s="192"/>
      <c r="F508" s="72"/>
      <c r="J508" s="64"/>
      <c r="K508" s="64"/>
      <c r="L508" s="142"/>
      <c r="Q508" s="72"/>
      <c r="W508" s="72"/>
    </row>
    <row r="509" ht="12.5" spans="5:23">
      <c r="E509" s="192"/>
      <c r="F509" s="72"/>
      <c r="J509" s="64"/>
      <c r="K509" s="64"/>
      <c r="L509" s="142"/>
      <c r="Q509" s="72"/>
      <c r="W509" s="72"/>
    </row>
    <row r="510" ht="12.5" spans="5:23">
      <c r="E510" s="192"/>
      <c r="F510" s="72"/>
      <c r="J510" s="64"/>
      <c r="K510" s="64"/>
      <c r="L510" s="142"/>
      <c r="Q510" s="72"/>
      <c r="W510" s="72"/>
    </row>
    <row r="511" ht="12.5" spans="5:23">
      <c r="E511" s="192"/>
      <c r="F511" s="72"/>
      <c r="J511" s="64"/>
      <c r="K511" s="64"/>
      <c r="L511" s="142"/>
      <c r="Q511" s="72"/>
      <c r="W511" s="72"/>
    </row>
    <row r="512" ht="12.5" spans="5:23">
      <c r="E512" s="192"/>
      <c r="F512" s="72"/>
      <c r="J512" s="64"/>
      <c r="K512" s="64"/>
      <c r="L512" s="142"/>
      <c r="Q512" s="72"/>
      <c r="W512" s="72"/>
    </row>
    <row r="513" ht="12.5" spans="5:23">
      <c r="E513" s="192"/>
      <c r="F513" s="72"/>
      <c r="J513" s="64"/>
      <c r="K513" s="64"/>
      <c r="L513" s="142"/>
      <c r="Q513" s="72"/>
      <c r="W513" s="72"/>
    </row>
    <row r="514" ht="12.5" spans="5:23">
      <c r="E514" s="192"/>
      <c r="F514" s="72"/>
      <c r="J514" s="64"/>
      <c r="K514" s="64"/>
      <c r="L514" s="142"/>
      <c r="Q514" s="72"/>
      <c r="W514" s="72"/>
    </row>
    <row r="515" ht="12.5" spans="5:23">
      <c r="E515" s="192"/>
      <c r="F515" s="72"/>
      <c r="J515" s="64"/>
      <c r="K515" s="64"/>
      <c r="L515" s="142"/>
      <c r="Q515" s="72"/>
      <c r="W515" s="72"/>
    </row>
    <row r="516" ht="12.5" spans="5:23">
      <c r="E516" s="192"/>
      <c r="F516" s="72"/>
      <c r="J516" s="64"/>
      <c r="K516" s="64"/>
      <c r="L516" s="142"/>
      <c r="Q516" s="72"/>
      <c r="W516" s="72"/>
    </row>
    <row r="517" ht="12.5" spans="5:23">
      <c r="E517" s="192"/>
      <c r="F517" s="72"/>
      <c r="J517" s="64"/>
      <c r="K517" s="64"/>
      <c r="L517" s="142"/>
      <c r="Q517" s="72"/>
      <c r="W517" s="72"/>
    </row>
    <row r="518" ht="12.5" spans="5:23">
      <c r="E518" s="192"/>
      <c r="F518" s="72"/>
      <c r="J518" s="64"/>
      <c r="K518" s="64"/>
      <c r="L518" s="142"/>
      <c r="Q518" s="72"/>
      <c r="W518" s="72"/>
    </row>
    <row r="519" ht="12.5" spans="5:23">
      <c r="E519" s="192"/>
      <c r="F519" s="72"/>
      <c r="J519" s="64"/>
      <c r="K519" s="64"/>
      <c r="L519" s="142"/>
      <c r="Q519" s="72"/>
      <c r="W519" s="72"/>
    </row>
    <row r="520" ht="12.5" spans="5:23">
      <c r="E520" s="192"/>
      <c r="F520" s="72"/>
      <c r="J520" s="64"/>
      <c r="K520" s="64"/>
      <c r="L520" s="142"/>
      <c r="Q520" s="72"/>
      <c r="W520" s="72"/>
    </row>
    <row r="521" ht="12.5" spans="5:23">
      <c r="E521" s="192"/>
      <c r="F521" s="72"/>
      <c r="J521" s="64"/>
      <c r="K521" s="64"/>
      <c r="L521" s="142"/>
      <c r="Q521" s="72"/>
      <c r="W521" s="72"/>
    </row>
    <row r="522" ht="12.5" spans="5:23">
      <c r="E522" s="192"/>
      <c r="F522" s="72"/>
      <c r="J522" s="64"/>
      <c r="K522" s="64"/>
      <c r="L522" s="142"/>
      <c r="Q522" s="72"/>
      <c r="W522" s="72"/>
    </row>
    <row r="523" ht="12.5" spans="5:23">
      <c r="E523" s="192"/>
      <c r="F523" s="72"/>
      <c r="J523" s="64"/>
      <c r="K523" s="64"/>
      <c r="L523" s="142"/>
      <c r="Q523" s="72"/>
      <c r="W523" s="72"/>
    </row>
    <row r="524" ht="12.5" spans="5:23">
      <c r="E524" s="192"/>
      <c r="F524" s="72"/>
      <c r="J524" s="64"/>
      <c r="K524" s="64"/>
      <c r="L524" s="142"/>
      <c r="Q524" s="72"/>
      <c r="W524" s="72"/>
    </row>
    <row r="525" ht="12.5" spans="5:23">
      <c r="E525" s="192"/>
      <c r="F525" s="72"/>
      <c r="J525" s="64"/>
      <c r="K525" s="64"/>
      <c r="L525" s="142"/>
      <c r="Q525" s="72"/>
      <c r="W525" s="72"/>
    </row>
    <row r="526" ht="12.5" spans="5:23">
      <c r="E526" s="192"/>
      <c r="F526" s="72"/>
      <c r="J526" s="64"/>
      <c r="K526" s="64"/>
      <c r="L526" s="142"/>
      <c r="Q526" s="72"/>
      <c r="W526" s="72"/>
    </row>
    <row r="527" ht="12.5" spans="5:23">
      <c r="E527" s="192"/>
      <c r="F527" s="72"/>
      <c r="J527" s="64"/>
      <c r="K527" s="64"/>
      <c r="L527" s="142"/>
      <c r="Q527" s="72"/>
      <c r="W527" s="72"/>
    </row>
    <row r="528" ht="12.5" spans="5:23">
      <c r="E528" s="192"/>
      <c r="F528" s="72"/>
      <c r="J528" s="64"/>
      <c r="K528" s="64"/>
      <c r="L528" s="142"/>
      <c r="Q528" s="72"/>
      <c r="W528" s="72"/>
    </row>
    <row r="529" ht="12.5" spans="5:23">
      <c r="E529" s="192"/>
      <c r="F529" s="72"/>
      <c r="J529" s="64"/>
      <c r="K529" s="64"/>
      <c r="L529" s="142"/>
      <c r="Q529" s="72"/>
      <c r="W529" s="72"/>
    </row>
    <row r="530" ht="12.5" spans="5:23">
      <c r="E530" s="192"/>
      <c r="F530" s="72"/>
      <c r="J530" s="64"/>
      <c r="K530" s="64"/>
      <c r="L530" s="142"/>
      <c r="Q530" s="72"/>
      <c r="W530" s="72"/>
    </row>
    <row r="531" ht="12.5" spans="5:23">
      <c r="E531" s="192"/>
      <c r="F531" s="72"/>
      <c r="J531" s="64"/>
      <c r="K531" s="64"/>
      <c r="L531" s="142"/>
      <c r="Q531" s="72"/>
      <c r="W531" s="72"/>
    </row>
    <row r="532" ht="12.5" spans="5:23">
      <c r="E532" s="192"/>
      <c r="F532" s="72"/>
      <c r="J532" s="64"/>
      <c r="K532" s="64"/>
      <c r="L532" s="142"/>
      <c r="Q532" s="72"/>
      <c r="W532" s="72"/>
    </row>
    <row r="533" ht="12.5" spans="5:23">
      <c r="E533" s="192"/>
      <c r="F533" s="72"/>
      <c r="J533" s="64"/>
      <c r="K533" s="64"/>
      <c r="L533" s="142"/>
      <c r="Q533" s="72"/>
      <c r="W533" s="72"/>
    </row>
    <row r="534" ht="12.5" spans="5:23">
      <c r="E534" s="192"/>
      <c r="F534" s="72"/>
      <c r="J534" s="64"/>
      <c r="K534" s="64"/>
      <c r="L534" s="142"/>
      <c r="Q534" s="72"/>
      <c r="W534" s="72"/>
    </row>
    <row r="535" ht="12.5" spans="5:23">
      <c r="E535" s="192"/>
      <c r="F535" s="72"/>
      <c r="J535" s="64"/>
      <c r="K535" s="64"/>
      <c r="L535" s="142"/>
      <c r="Q535" s="72"/>
      <c r="W535" s="72"/>
    </row>
    <row r="536" ht="12.5" spans="5:23">
      <c r="E536" s="192"/>
      <c r="F536" s="72"/>
      <c r="J536" s="64"/>
      <c r="K536" s="64"/>
      <c r="L536" s="142"/>
      <c r="Q536" s="72"/>
      <c r="W536" s="72"/>
    </row>
    <row r="537" ht="12.5" spans="5:23">
      <c r="E537" s="192"/>
      <c r="F537" s="72"/>
      <c r="J537" s="64"/>
      <c r="K537" s="64"/>
      <c r="L537" s="142"/>
      <c r="Q537" s="72"/>
      <c r="W537" s="72"/>
    </row>
    <row r="538" ht="12.5" spans="5:23">
      <c r="E538" s="192"/>
      <c r="F538" s="72"/>
      <c r="J538" s="64"/>
      <c r="K538" s="64"/>
      <c r="L538" s="142"/>
      <c r="Q538" s="72"/>
      <c r="W538" s="72"/>
    </row>
    <row r="539" ht="12.5" spans="5:23">
      <c r="E539" s="192"/>
      <c r="F539" s="72"/>
      <c r="J539" s="64"/>
      <c r="K539" s="64"/>
      <c r="L539" s="142"/>
      <c r="Q539" s="72"/>
      <c r="W539" s="72"/>
    </row>
    <row r="540" ht="12.5" spans="5:23">
      <c r="E540" s="192"/>
      <c r="F540" s="72"/>
      <c r="J540" s="64"/>
      <c r="K540" s="64"/>
      <c r="L540" s="142"/>
      <c r="Q540" s="72"/>
      <c r="W540" s="72"/>
    </row>
    <row r="541" ht="12.5" spans="5:23">
      <c r="E541" s="192"/>
      <c r="F541" s="72"/>
      <c r="J541" s="64"/>
      <c r="K541" s="64"/>
      <c r="L541" s="142"/>
      <c r="Q541" s="72"/>
      <c r="W541" s="72"/>
    </row>
    <row r="542" ht="12.5" spans="5:23">
      <c r="E542" s="192"/>
      <c r="F542" s="72"/>
      <c r="J542" s="64"/>
      <c r="K542" s="64"/>
      <c r="L542" s="142"/>
      <c r="Q542" s="72"/>
      <c r="W542" s="72"/>
    </row>
    <row r="543" ht="12.5" spans="5:23">
      <c r="E543" s="192"/>
      <c r="F543" s="72"/>
      <c r="J543" s="64"/>
      <c r="K543" s="64"/>
      <c r="L543" s="142"/>
      <c r="Q543" s="72"/>
      <c r="W543" s="72"/>
    </row>
    <row r="544" ht="12.5" spans="5:23">
      <c r="E544" s="192"/>
      <c r="F544" s="72"/>
      <c r="J544" s="64"/>
      <c r="K544" s="64"/>
      <c r="L544" s="142"/>
      <c r="Q544" s="72"/>
      <c r="W544" s="72"/>
    </row>
    <row r="545" ht="12.5" spans="5:23">
      <c r="E545" s="192"/>
      <c r="F545" s="72"/>
      <c r="J545" s="64"/>
      <c r="K545" s="64"/>
      <c r="L545" s="142"/>
      <c r="Q545" s="72"/>
      <c r="W545" s="72"/>
    </row>
    <row r="546" ht="12.5" spans="5:23">
      <c r="E546" s="192"/>
      <c r="F546" s="72"/>
      <c r="J546" s="64"/>
      <c r="K546" s="64"/>
      <c r="L546" s="142"/>
      <c r="Q546" s="72"/>
      <c r="W546" s="72"/>
    </row>
    <row r="547" ht="12.5" spans="5:23">
      <c r="E547" s="192"/>
      <c r="F547" s="72"/>
      <c r="J547" s="64"/>
      <c r="K547" s="64"/>
      <c r="L547" s="142"/>
      <c r="Q547" s="72"/>
      <c r="W547" s="72"/>
    </row>
    <row r="548" ht="12.5" spans="5:23">
      <c r="E548" s="192"/>
      <c r="F548" s="72"/>
      <c r="J548" s="64"/>
      <c r="K548" s="64"/>
      <c r="L548" s="142"/>
      <c r="Q548" s="72"/>
      <c r="W548" s="72"/>
    </row>
    <row r="549" ht="12.5" spans="5:23">
      <c r="E549" s="192"/>
      <c r="F549" s="72"/>
      <c r="J549" s="64"/>
      <c r="K549" s="64"/>
      <c r="L549" s="142"/>
      <c r="Q549" s="72"/>
      <c r="W549" s="72"/>
    </row>
    <row r="550" ht="12.5" spans="5:23">
      <c r="E550" s="192"/>
      <c r="F550" s="72"/>
      <c r="J550" s="64"/>
      <c r="K550" s="64"/>
      <c r="L550" s="142"/>
      <c r="Q550" s="72"/>
      <c r="W550" s="72"/>
    </row>
    <row r="551" ht="12.5" spans="5:23">
      <c r="E551" s="192"/>
      <c r="F551" s="72"/>
      <c r="J551" s="64"/>
      <c r="K551" s="64"/>
      <c r="L551" s="142"/>
      <c r="Q551" s="72"/>
      <c r="W551" s="72"/>
    </row>
    <row r="552" ht="12.5" spans="5:23">
      <c r="E552" s="192"/>
      <c r="F552" s="72"/>
      <c r="J552" s="64"/>
      <c r="K552" s="64"/>
      <c r="L552" s="142"/>
      <c r="Q552" s="72"/>
      <c r="W552" s="72"/>
    </row>
    <row r="553" ht="12.5" spans="5:23">
      <c r="E553" s="192"/>
      <c r="F553" s="72"/>
      <c r="J553" s="64"/>
      <c r="K553" s="64"/>
      <c r="L553" s="142"/>
      <c r="Q553" s="72"/>
      <c r="W553" s="72"/>
    </row>
    <row r="554" ht="12.5" spans="5:23">
      <c r="E554" s="192"/>
      <c r="F554" s="72"/>
      <c r="J554" s="64"/>
      <c r="K554" s="64"/>
      <c r="L554" s="142"/>
      <c r="Q554" s="72"/>
      <c r="W554" s="72"/>
    </row>
    <row r="555" ht="12.5" spans="5:23">
      <c r="E555" s="192"/>
      <c r="F555" s="72"/>
      <c r="J555" s="64"/>
      <c r="K555" s="64"/>
      <c r="L555" s="142"/>
      <c r="Q555" s="72"/>
      <c r="W555" s="72"/>
    </row>
    <row r="556" ht="12.5" spans="5:23">
      <c r="E556" s="192"/>
      <c r="F556" s="72"/>
      <c r="J556" s="64"/>
      <c r="K556" s="64"/>
      <c r="L556" s="142"/>
      <c r="Q556" s="72"/>
      <c r="W556" s="72"/>
    </row>
    <row r="557" ht="12.5" spans="5:23">
      <c r="E557" s="192"/>
      <c r="F557" s="72"/>
      <c r="J557" s="64"/>
      <c r="K557" s="64"/>
      <c r="L557" s="142"/>
      <c r="Q557" s="72"/>
      <c r="W557" s="72"/>
    </row>
    <row r="558" ht="12.5" spans="5:23">
      <c r="E558" s="192"/>
      <c r="F558" s="72"/>
      <c r="J558" s="64"/>
      <c r="K558" s="64"/>
      <c r="L558" s="142"/>
      <c r="Q558" s="72"/>
      <c r="W558" s="72"/>
    </row>
    <row r="559" ht="12.5" spans="5:23">
      <c r="E559" s="192"/>
      <c r="F559" s="72"/>
      <c r="J559" s="64"/>
      <c r="K559" s="64"/>
      <c r="L559" s="142"/>
      <c r="Q559" s="72"/>
      <c r="W559" s="72"/>
    </row>
    <row r="560" ht="12.5" spans="5:23">
      <c r="E560" s="192"/>
      <c r="F560" s="72"/>
      <c r="J560" s="64"/>
      <c r="K560" s="64"/>
      <c r="L560" s="142"/>
      <c r="Q560" s="72"/>
      <c r="W560" s="72"/>
    </row>
    <row r="561" ht="12.5" spans="5:23">
      <c r="E561" s="192"/>
      <c r="F561" s="72"/>
      <c r="J561" s="64"/>
      <c r="K561" s="64"/>
      <c r="L561" s="142"/>
      <c r="Q561" s="72"/>
      <c r="W561" s="72"/>
    </row>
    <row r="562" ht="12.5" spans="5:23">
      <c r="E562" s="192"/>
      <c r="F562" s="72"/>
      <c r="J562" s="64"/>
      <c r="K562" s="64"/>
      <c r="L562" s="142"/>
      <c r="Q562" s="72"/>
      <c r="W562" s="72"/>
    </row>
    <row r="563" ht="12.5" spans="5:23">
      <c r="E563" s="192"/>
      <c r="F563" s="72"/>
      <c r="J563" s="64"/>
      <c r="K563" s="64"/>
      <c r="L563" s="142"/>
      <c r="Q563" s="72"/>
      <c r="W563" s="72"/>
    </row>
    <row r="564" ht="12.5" spans="5:23">
      <c r="E564" s="192"/>
      <c r="F564" s="72"/>
      <c r="J564" s="64"/>
      <c r="K564" s="64"/>
      <c r="L564" s="142"/>
      <c r="Q564" s="72"/>
      <c r="W564" s="72"/>
    </row>
    <row r="565" ht="12.5" spans="5:23">
      <c r="E565" s="192"/>
      <c r="F565" s="72"/>
      <c r="J565" s="64"/>
      <c r="K565" s="64"/>
      <c r="L565" s="142"/>
      <c r="Q565" s="72"/>
      <c r="W565" s="72"/>
    </row>
    <row r="566" ht="12.5" spans="5:23">
      <c r="E566" s="192"/>
      <c r="F566" s="72"/>
      <c r="J566" s="64"/>
      <c r="K566" s="64"/>
      <c r="L566" s="142"/>
      <c r="Q566" s="72"/>
      <c r="W566" s="72"/>
    </row>
    <row r="567" ht="12.5" spans="5:23">
      <c r="E567" s="192"/>
      <c r="F567" s="72"/>
      <c r="J567" s="64"/>
      <c r="K567" s="64"/>
      <c r="L567" s="142"/>
      <c r="Q567" s="72"/>
      <c r="W567" s="72"/>
    </row>
    <row r="568" ht="12.5" spans="5:23">
      <c r="E568" s="192"/>
      <c r="F568" s="72"/>
      <c r="J568" s="64"/>
      <c r="K568" s="64"/>
      <c r="L568" s="142"/>
      <c r="Q568" s="72"/>
      <c r="W568" s="72"/>
    </row>
    <row r="569" ht="12.5" spans="5:23">
      <c r="E569" s="192"/>
      <c r="F569" s="72"/>
      <c r="J569" s="64"/>
      <c r="K569" s="64"/>
      <c r="L569" s="142"/>
      <c r="Q569" s="72"/>
      <c r="W569" s="72"/>
    </row>
    <row r="570" ht="12.5" spans="5:23">
      <c r="E570" s="192"/>
      <c r="F570" s="72"/>
      <c r="J570" s="64"/>
      <c r="K570" s="64"/>
      <c r="L570" s="142"/>
      <c r="Q570" s="72"/>
      <c r="W570" s="72"/>
    </row>
    <row r="571" ht="12.5" spans="5:23">
      <c r="E571" s="192"/>
      <c r="F571" s="72"/>
      <c r="J571" s="64"/>
      <c r="K571" s="64"/>
      <c r="L571" s="142"/>
      <c r="Q571" s="72"/>
      <c r="W571" s="72"/>
    </row>
    <row r="572" ht="12.5" spans="5:23">
      <c r="E572" s="192"/>
      <c r="F572" s="72"/>
      <c r="J572" s="64"/>
      <c r="K572" s="64"/>
      <c r="L572" s="142"/>
      <c r="Q572" s="72"/>
      <c r="W572" s="72"/>
    </row>
    <row r="573" ht="12.5" spans="5:23">
      <c r="E573" s="192"/>
      <c r="F573" s="72"/>
      <c r="J573" s="64"/>
      <c r="K573" s="64"/>
      <c r="L573" s="142"/>
      <c r="Q573" s="72"/>
      <c r="W573" s="72"/>
    </row>
    <row r="574" ht="12.5" spans="5:23">
      <c r="E574" s="192"/>
      <c r="F574" s="72"/>
      <c r="J574" s="64"/>
      <c r="K574" s="64"/>
      <c r="L574" s="142"/>
      <c r="Q574" s="72"/>
      <c r="W574" s="72"/>
    </row>
    <row r="575" ht="12.5" spans="5:23">
      <c r="E575" s="192"/>
      <c r="F575" s="72"/>
      <c r="J575" s="64"/>
      <c r="K575" s="64"/>
      <c r="L575" s="142"/>
      <c r="Q575" s="72"/>
      <c r="W575" s="72"/>
    </row>
    <row r="576" ht="12.5" spans="5:23">
      <c r="E576" s="192"/>
      <c r="F576" s="72"/>
      <c r="J576" s="64"/>
      <c r="K576" s="64"/>
      <c r="L576" s="142"/>
      <c r="Q576" s="72"/>
      <c r="W576" s="72"/>
    </row>
    <row r="577" ht="12.5" spans="5:23">
      <c r="E577" s="192"/>
      <c r="F577" s="72"/>
      <c r="J577" s="64"/>
      <c r="K577" s="64"/>
      <c r="L577" s="142"/>
      <c r="Q577" s="72"/>
      <c r="W577" s="72"/>
    </row>
    <row r="578" ht="12.5" spans="5:23">
      <c r="E578" s="192"/>
      <c r="F578" s="72"/>
      <c r="J578" s="64"/>
      <c r="K578" s="64"/>
      <c r="L578" s="142"/>
      <c r="Q578" s="72"/>
      <c r="W578" s="72"/>
    </row>
    <row r="579" ht="12.5" spans="5:23">
      <c r="E579" s="192"/>
      <c r="F579" s="72"/>
      <c r="J579" s="64"/>
      <c r="K579" s="64"/>
      <c r="L579" s="142"/>
      <c r="Q579" s="72"/>
      <c r="W579" s="72"/>
    </row>
    <row r="580" ht="12.5" spans="5:23">
      <c r="E580" s="192"/>
      <c r="F580" s="72"/>
      <c r="J580" s="64"/>
      <c r="K580" s="64"/>
      <c r="L580" s="142"/>
      <c r="Q580" s="72"/>
      <c r="W580" s="72"/>
    </row>
    <row r="581" ht="12.5" spans="5:23">
      <c r="E581" s="192"/>
      <c r="F581" s="72"/>
      <c r="J581" s="64"/>
      <c r="K581" s="64"/>
      <c r="L581" s="142"/>
      <c r="Q581" s="72"/>
      <c r="W581" s="72"/>
    </row>
    <row r="582" ht="12.5" spans="5:23">
      <c r="E582" s="192"/>
      <c r="F582" s="72"/>
      <c r="J582" s="64"/>
      <c r="K582" s="64"/>
      <c r="L582" s="142"/>
      <c r="Q582" s="72"/>
      <c r="W582" s="72"/>
    </row>
    <row r="583" ht="12.5" spans="5:23">
      <c r="E583" s="192"/>
      <c r="F583" s="72"/>
      <c r="J583" s="64"/>
      <c r="K583" s="64"/>
      <c r="L583" s="142"/>
      <c r="Q583" s="72"/>
      <c r="W583" s="72"/>
    </row>
    <row r="584" ht="12.5" spans="5:23">
      <c r="E584" s="192"/>
      <c r="F584" s="72"/>
      <c r="J584" s="64"/>
      <c r="K584" s="64"/>
      <c r="L584" s="142"/>
      <c r="Q584" s="72"/>
      <c r="W584" s="72"/>
    </row>
    <row r="585" ht="12.5" spans="5:23">
      <c r="E585" s="192"/>
      <c r="F585" s="72"/>
      <c r="J585" s="64"/>
      <c r="K585" s="64"/>
      <c r="L585" s="142"/>
      <c r="Q585" s="72"/>
      <c r="W585" s="72"/>
    </row>
    <row r="586" ht="12.5" spans="5:23">
      <c r="E586" s="192"/>
      <c r="F586" s="72"/>
      <c r="J586" s="64"/>
      <c r="K586" s="64"/>
      <c r="L586" s="142"/>
      <c r="Q586" s="72"/>
      <c r="W586" s="72"/>
    </row>
    <row r="587" ht="12.5" spans="5:23">
      <c r="E587" s="192"/>
      <c r="F587" s="72"/>
      <c r="J587" s="64"/>
      <c r="K587" s="64"/>
      <c r="L587" s="142"/>
      <c r="Q587" s="72"/>
      <c r="W587" s="72"/>
    </row>
    <row r="588" ht="12.5" spans="5:23">
      <c r="E588" s="192"/>
      <c r="F588" s="72"/>
      <c r="J588" s="64"/>
      <c r="K588" s="64"/>
      <c r="L588" s="142"/>
      <c r="Q588" s="72"/>
      <c r="W588" s="72"/>
    </row>
    <row r="589" ht="12.5" spans="5:23">
      <c r="E589" s="192"/>
      <c r="F589" s="72"/>
      <c r="J589" s="64"/>
      <c r="K589" s="64"/>
      <c r="L589" s="142"/>
      <c r="Q589" s="72"/>
      <c r="W589" s="72"/>
    </row>
    <row r="590" ht="12.5" spans="5:23">
      <c r="E590" s="192"/>
      <c r="F590" s="72"/>
      <c r="J590" s="64"/>
      <c r="K590" s="64"/>
      <c r="L590" s="142"/>
      <c r="Q590" s="72"/>
      <c r="W590" s="72"/>
    </row>
    <row r="591" ht="12.5" spans="5:23">
      <c r="E591" s="192"/>
      <c r="F591" s="72"/>
      <c r="J591" s="64"/>
      <c r="K591" s="64"/>
      <c r="L591" s="142"/>
      <c r="Q591" s="72"/>
      <c r="W591" s="72"/>
    </row>
    <row r="592" ht="12.5" spans="5:23">
      <c r="E592" s="192"/>
      <c r="F592" s="72"/>
      <c r="J592" s="64"/>
      <c r="K592" s="64"/>
      <c r="L592" s="142"/>
      <c r="Q592" s="72"/>
      <c r="W592" s="72"/>
    </row>
    <row r="593" ht="12.5" spans="5:23">
      <c r="E593" s="192"/>
      <c r="F593" s="72"/>
      <c r="J593" s="64"/>
      <c r="K593" s="64"/>
      <c r="L593" s="142"/>
      <c r="Q593" s="72"/>
      <c r="W593" s="72"/>
    </row>
    <row r="594" ht="12.5" spans="5:23">
      <c r="E594" s="192"/>
      <c r="F594" s="72"/>
      <c r="J594" s="64"/>
      <c r="K594" s="64"/>
      <c r="L594" s="142"/>
      <c r="Q594" s="72"/>
      <c r="W594" s="72"/>
    </row>
    <row r="595" ht="12.5" spans="5:23">
      <c r="E595" s="192"/>
      <c r="F595" s="72"/>
      <c r="J595" s="64"/>
      <c r="K595" s="64"/>
      <c r="L595" s="142"/>
      <c r="Q595" s="72"/>
      <c r="W595" s="72"/>
    </row>
  </sheetData>
  <mergeCells count="1">
    <mergeCell ref="A1:M1"/>
  </mergeCells>
  <pageMargins left="0.75" right="0.75" top="1" bottom="1" header="0.5" footer="0.5"/>
  <headerFooter/>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A1208"/>
  <sheetViews>
    <sheetView workbookViewId="0">
      <pane ySplit="4" topLeftCell="A5" activePane="bottomLeft" state="frozen"/>
      <selection/>
      <selection pane="bottomLeft" activeCell="B6" sqref="B6"/>
    </sheetView>
  </sheetViews>
  <sheetFormatPr defaultColWidth="12.6363636363636" defaultRowHeight="15.75" customHeight="1"/>
  <cols>
    <col min="1" max="1" width="18" customWidth="1"/>
    <col min="2" max="2" width="21.2727272727273" customWidth="1"/>
    <col min="3" max="3" width="24.7272727272727" customWidth="1"/>
    <col min="4" max="4" width="14.9090909090909" customWidth="1"/>
    <col min="5" max="5" width="19.5454545454545" customWidth="1"/>
    <col min="6" max="6" width="18.6363636363636" customWidth="1"/>
    <col min="7" max="7" width="16.5454545454545" customWidth="1"/>
    <col min="8" max="8" width="18.9090909090909" customWidth="1"/>
    <col min="9" max="9" width="30.5454545454545" customWidth="1"/>
    <col min="10" max="10" width="41.7272727272727" customWidth="1"/>
    <col min="11" max="11" width="32.9090909090909" customWidth="1"/>
    <col min="12" max="12" width="54" customWidth="1"/>
    <col min="13" max="13" width="46.7272727272727" hidden="1" customWidth="1"/>
    <col min="14" max="14" width="57" hidden="1" customWidth="1"/>
    <col min="15" max="15" width="19" hidden="1" customWidth="1"/>
    <col min="16" max="16" width="15.2727272727273" hidden="1" customWidth="1"/>
    <col min="17" max="17" width="20" hidden="1" customWidth="1"/>
    <col min="18" max="18" width="20.9090909090909" hidden="1" customWidth="1"/>
    <col min="19" max="19" width="15.7272727272727" hidden="1" customWidth="1"/>
    <col min="20" max="20" width="34.5454545454545" hidden="1" customWidth="1"/>
    <col min="21" max="21" width="28.7272727272727" customWidth="1"/>
    <col min="22" max="22" width="26" customWidth="1"/>
    <col min="23" max="23" width="15.0909090909091" customWidth="1"/>
  </cols>
  <sheetData>
    <row r="1" ht="14.5" spans="1:27">
      <c r="A1" s="445" t="s">
        <v>1270</v>
      </c>
      <c r="B1" s="83"/>
      <c r="C1" s="83"/>
      <c r="D1" s="83"/>
      <c r="E1" s="83"/>
      <c r="F1" s="83"/>
      <c r="G1" s="83"/>
      <c r="H1" s="83"/>
      <c r="I1" s="83"/>
      <c r="J1" s="83"/>
      <c r="K1" s="83"/>
      <c r="L1" s="83"/>
      <c r="M1" s="83"/>
      <c r="N1" s="83"/>
      <c r="O1" s="83"/>
      <c r="P1" s="83"/>
      <c r="Q1" s="83"/>
      <c r="R1" s="83"/>
      <c r="S1" s="83"/>
      <c r="T1" s="83"/>
      <c r="U1" s="83"/>
      <c r="V1" s="83"/>
      <c r="W1" s="84"/>
    </row>
    <row r="2" ht="25.5" customHeight="1" spans="1:27">
      <c r="A2" s="193" t="s">
        <v>1271</v>
      </c>
      <c r="B2" s="83"/>
      <c r="C2" s="83"/>
      <c r="D2" s="83"/>
      <c r="E2" s="83"/>
      <c r="F2" s="83"/>
      <c r="G2" s="83"/>
      <c r="H2" s="83"/>
      <c r="I2" s="83"/>
      <c r="J2" s="83"/>
      <c r="K2" s="83"/>
      <c r="L2" s="83"/>
      <c r="M2" s="83"/>
      <c r="N2" s="83"/>
      <c r="O2" s="83"/>
      <c r="P2" s="83"/>
      <c r="Q2" s="83"/>
      <c r="R2" s="83"/>
      <c r="S2" s="83"/>
      <c r="T2" s="83"/>
      <c r="U2" s="83"/>
      <c r="V2" s="83"/>
      <c r="W2" s="84"/>
    </row>
    <row r="3" ht="22.5" customHeight="1" spans="1:27">
      <c r="A3" s="197"/>
      <c r="B3" s="197"/>
      <c r="C3" s="197"/>
      <c r="D3" s="199"/>
      <c r="E3" s="199"/>
      <c r="F3" s="197">
        <f t="shared" ref="F3:H3" si="0">SUM(F5:F1208)</f>
        <v>2381</v>
      </c>
      <c r="G3" s="197">
        <f t="shared" si="0"/>
        <v>2234</v>
      </c>
      <c r="H3" s="197">
        <f t="shared" si="0"/>
        <v>147</v>
      </c>
      <c r="I3" s="199"/>
      <c r="J3" s="197"/>
      <c r="K3" s="197"/>
      <c r="L3" s="197"/>
      <c r="M3" s="198"/>
      <c r="N3" s="198"/>
      <c r="O3" s="197"/>
      <c r="P3" s="197"/>
      <c r="Q3" s="198"/>
      <c r="R3" s="197"/>
      <c r="S3" s="197"/>
      <c r="T3" s="202"/>
      <c r="U3" s="197"/>
      <c r="V3" s="197"/>
      <c r="W3" s="197"/>
      <c r="X3" s="191"/>
      <c r="Y3" s="191"/>
      <c r="Z3" s="191"/>
      <c r="AA3" s="191"/>
    </row>
    <row r="4" ht="59.25" customHeight="1" spans="1:27">
      <c r="A4" s="197" t="s">
        <v>978</v>
      </c>
      <c r="B4" s="197" t="s">
        <v>519</v>
      </c>
      <c r="C4" s="197" t="s">
        <v>44</v>
      </c>
      <c r="D4" s="199" t="s">
        <v>980</v>
      </c>
      <c r="E4" s="199" t="s">
        <v>45</v>
      </c>
      <c r="F4" s="197" t="s">
        <v>521</v>
      </c>
      <c r="G4" s="197" t="s">
        <v>522</v>
      </c>
      <c r="H4" s="197" t="s">
        <v>1272</v>
      </c>
      <c r="I4" s="199" t="s">
        <v>524</v>
      </c>
      <c r="J4" s="197" t="s">
        <v>1273</v>
      </c>
      <c r="K4" s="197" t="s">
        <v>51</v>
      </c>
      <c r="L4" s="197" t="s">
        <v>52</v>
      </c>
      <c r="M4" s="198" t="s">
        <v>53</v>
      </c>
      <c r="N4" s="198" t="s">
        <v>54</v>
      </c>
      <c r="O4" s="197" t="s">
        <v>55</v>
      </c>
      <c r="P4" s="197" t="s">
        <v>56</v>
      </c>
      <c r="Q4" s="198" t="s">
        <v>57</v>
      </c>
      <c r="R4" s="197" t="s">
        <v>58</v>
      </c>
      <c r="S4" s="197" t="s">
        <v>59</v>
      </c>
      <c r="T4" s="202" t="s">
        <v>60</v>
      </c>
      <c r="U4" s="197" t="s">
        <v>61</v>
      </c>
      <c r="V4" s="197" t="s">
        <v>62</v>
      </c>
      <c r="W4" s="197" t="s">
        <v>63</v>
      </c>
      <c r="X4" s="191"/>
      <c r="Y4" s="191"/>
      <c r="Z4" s="191"/>
      <c r="AA4" s="191"/>
    </row>
    <row r="5" ht="14.5" spans="1:27">
      <c r="A5" s="37">
        <v>1</v>
      </c>
      <c r="B5" s="37" t="s">
        <v>64</v>
      </c>
      <c r="C5" s="166" t="s">
        <v>1274</v>
      </c>
      <c r="D5" s="37" t="s">
        <v>985</v>
      </c>
      <c r="E5" s="37">
        <v>6000033492</v>
      </c>
      <c r="F5" s="37">
        <v>18</v>
      </c>
      <c r="G5" s="37">
        <v>18</v>
      </c>
      <c r="H5" s="37">
        <v>0</v>
      </c>
      <c r="I5" s="27">
        <v>46120</v>
      </c>
      <c r="J5" s="28" t="s">
        <v>1264</v>
      </c>
      <c r="K5" s="28" t="s">
        <v>1275</v>
      </c>
      <c r="L5" s="166" t="s">
        <v>66</v>
      </c>
      <c r="M5" s="34"/>
      <c r="N5" s="34"/>
      <c r="O5" s="34" t="s">
        <v>1276</v>
      </c>
      <c r="P5" s="115">
        <f t="shared" ref="P5:P59" si="1">I5+1</f>
        <v>46121</v>
      </c>
      <c r="Q5" s="34"/>
      <c r="R5" s="34" t="s">
        <v>1276</v>
      </c>
      <c r="S5" s="115">
        <f t="shared" ref="S5:S38" si="2">I5+1</f>
        <v>46121</v>
      </c>
      <c r="T5" s="34" t="s">
        <v>68</v>
      </c>
      <c r="U5" s="114" t="s">
        <v>66</v>
      </c>
      <c r="V5" s="114" t="s">
        <v>66</v>
      </c>
      <c r="W5" s="34"/>
    </row>
    <row r="6" ht="14.5" spans="1:27">
      <c r="A6" s="37">
        <v>2</v>
      </c>
      <c r="B6" s="37" t="s">
        <v>64</v>
      </c>
      <c r="C6" s="166" t="s">
        <v>1274</v>
      </c>
      <c r="D6" s="37" t="s">
        <v>985</v>
      </c>
      <c r="E6" s="37">
        <v>6000033492</v>
      </c>
      <c r="F6" s="37">
        <v>1</v>
      </c>
      <c r="G6" s="37">
        <v>0</v>
      </c>
      <c r="H6" s="37">
        <v>1</v>
      </c>
      <c r="I6" s="27">
        <v>46120</v>
      </c>
      <c r="J6" s="28" t="s">
        <v>1264</v>
      </c>
      <c r="K6" s="28" t="s">
        <v>1277</v>
      </c>
      <c r="L6" s="166" t="s">
        <v>1278</v>
      </c>
      <c r="M6" s="34" t="s">
        <v>1279</v>
      </c>
      <c r="N6" s="34" t="s">
        <v>1280</v>
      </c>
      <c r="O6" s="34" t="s">
        <v>1276</v>
      </c>
      <c r="P6" s="115">
        <f t="shared" si="1"/>
        <v>46121</v>
      </c>
      <c r="Q6" s="34"/>
      <c r="R6" s="34" t="s">
        <v>1276</v>
      </c>
      <c r="S6" s="115">
        <f t="shared" si="2"/>
        <v>46121</v>
      </c>
      <c r="T6" s="34" t="s">
        <v>68</v>
      </c>
      <c r="U6" s="238" t="s">
        <v>78</v>
      </c>
      <c r="V6" s="114" t="s">
        <v>13</v>
      </c>
      <c r="W6" s="34"/>
    </row>
    <row r="7" ht="14.5" spans="1:27">
      <c r="A7" s="37">
        <v>3</v>
      </c>
      <c r="B7" s="37" t="s">
        <v>64</v>
      </c>
      <c r="C7" s="166" t="s">
        <v>1274</v>
      </c>
      <c r="D7" s="37" t="s">
        <v>985</v>
      </c>
      <c r="E7" s="37">
        <v>6000033492</v>
      </c>
      <c r="F7" s="24">
        <v>6</v>
      </c>
      <c r="G7" s="24">
        <v>6</v>
      </c>
      <c r="H7" s="37">
        <v>0</v>
      </c>
      <c r="I7" s="27">
        <v>46120</v>
      </c>
      <c r="J7" s="28" t="s">
        <v>1264</v>
      </c>
      <c r="K7" s="28" t="s">
        <v>1281</v>
      </c>
      <c r="L7" s="166" t="s">
        <v>66</v>
      </c>
      <c r="M7" s="34"/>
      <c r="N7" s="34"/>
      <c r="O7" s="34" t="s">
        <v>1276</v>
      </c>
      <c r="P7" s="115">
        <f t="shared" si="1"/>
        <v>46121</v>
      </c>
      <c r="Q7" s="34"/>
      <c r="R7" s="34" t="s">
        <v>1276</v>
      </c>
      <c r="S7" s="115">
        <f t="shared" si="2"/>
        <v>46121</v>
      </c>
      <c r="T7" s="34" t="s">
        <v>68</v>
      </c>
      <c r="U7" s="114" t="s">
        <v>66</v>
      </c>
      <c r="V7" s="114" t="s">
        <v>66</v>
      </c>
      <c r="W7" s="34"/>
    </row>
    <row r="8" ht="14.5" spans="1:27">
      <c r="A8" s="37">
        <v>4</v>
      </c>
      <c r="B8" s="37" t="s">
        <v>64</v>
      </c>
      <c r="C8" s="166" t="s">
        <v>1274</v>
      </c>
      <c r="D8" s="37" t="s">
        <v>985</v>
      </c>
      <c r="E8" s="37">
        <v>6000033492</v>
      </c>
      <c r="F8" s="37">
        <v>14</v>
      </c>
      <c r="G8" s="37">
        <v>14</v>
      </c>
      <c r="H8" s="37">
        <v>0</v>
      </c>
      <c r="I8" s="27">
        <v>46121</v>
      </c>
      <c r="J8" s="28" t="s">
        <v>1264</v>
      </c>
      <c r="K8" s="28" t="s">
        <v>1282</v>
      </c>
      <c r="L8" s="166" t="s">
        <v>66</v>
      </c>
      <c r="M8" s="34"/>
      <c r="N8" s="34"/>
      <c r="O8" s="34" t="s">
        <v>1276</v>
      </c>
      <c r="P8" s="115">
        <f t="shared" si="1"/>
        <v>46122</v>
      </c>
      <c r="Q8" s="34"/>
      <c r="R8" s="34" t="s">
        <v>1276</v>
      </c>
      <c r="S8" s="115">
        <f t="shared" si="2"/>
        <v>46122</v>
      </c>
      <c r="T8" s="34" t="s">
        <v>68</v>
      </c>
      <c r="U8" s="114" t="s">
        <v>66</v>
      </c>
      <c r="V8" s="114" t="s">
        <v>66</v>
      </c>
      <c r="W8" s="34"/>
    </row>
    <row r="9" ht="14.5" spans="1:27">
      <c r="A9" s="37">
        <v>5</v>
      </c>
      <c r="B9" s="37" t="s">
        <v>64</v>
      </c>
      <c r="C9" s="166" t="s">
        <v>1274</v>
      </c>
      <c r="D9" s="37" t="s">
        <v>985</v>
      </c>
      <c r="E9" s="37">
        <v>6000033492</v>
      </c>
      <c r="F9" s="37">
        <v>11</v>
      </c>
      <c r="G9" s="37">
        <v>11</v>
      </c>
      <c r="H9" s="37">
        <v>0</v>
      </c>
      <c r="I9" s="27">
        <v>46122</v>
      </c>
      <c r="J9" s="28" t="s">
        <v>1264</v>
      </c>
      <c r="K9" s="28" t="s">
        <v>1283</v>
      </c>
      <c r="L9" s="166" t="s">
        <v>66</v>
      </c>
      <c r="M9" s="34"/>
      <c r="N9" s="34"/>
      <c r="O9" s="34" t="s">
        <v>1276</v>
      </c>
      <c r="P9" s="115">
        <f t="shared" si="1"/>
        <v>46123</v>
      </c>
      <c r="Q9" s="34"/>
      <c r="R9" s="34" t="s">
        <v>1276</v>
      </c>
      <c r="S9" s="115">
        <f t="shared" si="2"/>
        <v>46123</v>
      </c>
      <c r="T9" s="34" t="s">
        <v>68</v>
      </c>
      <c r="U9" s="114" t="s">
        <v>66</v>
      </c>
      <c r="V9" s="114" t="s">
        <v>66</v>
      </c>
      <c r="W9" s="34"/>
    </row>
    <row r="10" ht="14.5" spans="1:27">
      <c r="A10" s="37">
        <v>6</v>
      </c>
      <c r="B10" s="37" t="s">
        <v>64</v>
      </c>
      <c r="C10" s="166" t="s">
        <v>1274</v>
      </c>
      <c r="D10" s="37" t="s">
        <v>985</v>
      </c>
      <c r="E10" s="37">
        <v>6000033492</v>
      </c>
      <c r="F10" s="37">
        <v>20</v>
      </c>
      <c r="G10" s="37">
        <v>20</v>
      </c>
      <c r="H10" s="37">
        <v>0</v>
      </c>
      <c r="I10" s="27">
        <v>46129</v>
      </c>
      <c r="J10" s="28" t="s">
        <v>1264</v>
      </c>
      <c r="K10" s="28" t="s">
        <v>1284</v>
      </c>
      <c r="L10" s="166" t="s">
        <v>66</v>
      </c>
      <c r="M10" s="34"/>
      <c r="N10" s="34"/>
      <c r="O10" s="34" t="s">
        <v>1276</v>
      </c>
      <c r="P10" s="115">
        <f t="shared" si="1"/>
        <v>46130</v>
      </c>
      <c r="Q10" s="34"/>
      <c r="R10" s="34" t="s">
        <v>1276</v>
      </c>
      <c r="S10" s="115">
        <f t="shared" si="2"/>
        <v>46130</v>
      </c>
      <c r="T10" s="34" t="s">
        <v>68</v>
      </c>
      <c r="U10" s="114" t="s">
        <v>66</v>
      </c>
      <c r="V10" s="114" t="s">
        <v>66</v>
      </c>
      <c r="W10" s="34"/>
    </row>
    <row r="11" ht="14.5" spans="1:27">
      <c r="A11" s="37">
        <v>7</v>
      </c>
      <c r="B11" s="37" t="s">
        <v>64</v>
      </c>
      <c r="C11" s="114" t="s">
        <v>139</v>
      </c>
      <c r="D11" s="37" t="s">
        <v>985</v>
      </c>
      <c r="E11" s="37">
        <v>6000033492</v>
      </c>
      <c r="F11" s="37">
        <v>10</v>
      </c>
      <c r="G11" s="37">
        <v>10</v>
      </c>
      <c r="H11" s="37">
        <v>0</v>
      </c>
      <c r="I11" s="27">
        <v>46142</v>
      </c>
      <c r="J11" s="28" t="s">
        <v>1264</v>
      </c>
      <c r="K11" s="28" t="s">
        <v>1285</v>
      </c>
      <c r="L11" s="166" t="s">
        <v>66</v>
      </c>
      <c r="M11" s="34"/>
      <c r="N11" s="34"/>
      <c r="O11" s="34" t="s">
        <v>1276</v>
      </c>
      <c r="P11" s="115">
        <f t="shared" si="1"/>
        <v>46143</v>
      </c>
      <c r="Q11" s="34"/>
      <c r="R11" s="34" t="s">
        <v>1276</v>
      </c>
      <c r="S11" s="115">
        <f t="shared" si="2"/>
        <v>46143</v>
      </c>
      <c r="T11" s="34" t="s">
        <v>68</v>
      </c>
      <c r="U11" s="114" t="s">
        <v>66</v>
      </c>
      <c r="V11" s="114" t="s">
        <v>66</v>
      </c>
      <c r="W11" s="34"/>
    </row>
    <row r="12" ht="14.5" spans="1:27">
      <c r="A12" s="37">
        <v>8</v>
      </c>
      <c r="B12" s="37" t="s">
        <v>64</v>
      </c>
      <c r="C12" s="114" t="s">
        <v>139</v>
      </c>
      <c r="D12" s="37" t="s">
        <v>985</v>
      </c>
      <c r="E12" s="37">
        <v>6000033492</v>
      </c>
      <c r="F12" s="37">
        <v>22</v>
      </c>
      <c r="G12" s="37">
        <v>22</v>
      </c>
      <c r="H12" s="37">
        <v>0</v>
      </c>
      <c r="I12" s="27">
        <v>46154</v>
      </c>
      <c r="J12" s="28" t="s">
        <v>1264</v>
      </c>
      <c r="K12" s="28" t="s">
        <v>1286</v>
      </c>
      <c r="L12" s="166" t="s">
        <v>66</v>
      </c>
      <c r="M12" s="34"/>
      <c r="N12" s="34"/>
      <c r="O12" s="34" t="s">
        <v>1276</v>
      </c>
      <c r="P12" s="115">
        <f t="shared" si="1"/>
        <v>46155</v>
      </c>
      <c r="Q12" s="34"/>
      <c r="R12" s="34" t="s">
        <v>1276</v>
      </c>
      <c r="S12" s="115">
        <f t="shared" si="2"/>
        <v>46155</v>
      </c>
      <c r="T12" s="34" t="s">
        <v>68</v>
      </c>
      <c r="U12" s="114" t="s">
        <v>66</v>
      </c>
      <c r="V12" s="114" t="s">
        <v>66</v>
      </c>
      <c r="W12" s="34"/>
    </row>
    <row r="13" ht="14.5" spans="1:27">
      <c r="A13" s="37">
        <v>9</v>
      </c>
      <c r="B13" s="37" t="s">
        <v>64</v>
      </c>
      <c r="C13" s="114" t="s">
        <v>139</v>
      </c>
      <c r="D13" s="37" t="s">
        <v>985</v>
      </c>
      <c r="E13" s="37">
        <v>6000033492</v>
      </c>
      <c r="F13" s="37">
        <v>12</v>
      </c>
      <c r="G13" s="37">
        <v>12</v>
      </c>
      <c r="H13" s="37">
        <v>0</v>
      </c>
      <c r="I13" s="27">
        <v>46157</v>
      </c>
      <c r="J13" s="28" t="s">
        <v>1264</v>
      </c>
      <c r="K13" s="28" t="s">
        <v>1287</v>
      </c>
      <c r="L13" s="166" t="s">
        <v>66</v>
      </c>
      <c r="M13" s="34"/>
      <c r="N13" s="34"/>
      <c r="O13" s="34" t="s">
        <v>1276</v>
      </c>
      <c r="P13" s="115">
        <f t="shared" si="1"/>
        <v>46158</v>
      </c>
      <c r="Q13" s="34"/>
      <c r="R13" s="34" t="s">
        <v>1276</v>
      </c>
      <c r="S13" s="115">
        <f t="shared" si="2"/>
        <v>46158</v>
      </c>
      <c r="T13" s="34" t="s">
        <v>68</v>
      </c>
      <c r="U13" s="114" t="s">
        <v>66</v>
      </c>
      <c r="V13" s="114" t="s">
        <v>66</v>
      </c>
      <c r="W13" s="34"/>
    </row>
    <row r="14" ht="14.5" spans="1:27">
      <c r="A14" s="37">
        <v>10</v>
      </c>
      <c r="B14" s="37" t="s">
        <v>64</v>
      </c>
      <c r="C14" s="114" t="s">
        <v>139</v>
      </c>
      <c r="D14" s="37" t="s">
        <v>985</v>
      </c>
      <c r="E14" s="37">
        <v>6000033492</v>
      </c>
      <c r="F14" s="37">
        <v>3</v>
      </c>
      <c r="G14" s="37">
        <v>3</v>
      </c>
      <c r="H14" s="37">
        <v>0</v>
      </c>
      <c r="I14" s="27">
        <v>46158</v>
      </c>
      <c r="J14" s="28" t="s">
        <v>1264</v>
      </c>
      <c r="K14" s="28" t="s">
        <v>1288</v>
      </c>
      <c r="L14" s="166" t="s">
        <v>66</v>
      </c>
      <c r="M14" s="34"/>
      <c r="N14" s="34"/>
      <c r="O14" s="34" t="s">
        <v>1276</v>
      </c>
      <c r="P14" s="115">
        <f t="shared" si="1"/>
        <v>46159</v>
      </c>
      <c r="Q14" s="34"/>
      <c r="R14" s="34" t="s">
        <v>1276</v>
      </c>
      <c r="S14" s="115">
        <f t="shared" si="2"/>
        <v>46159</v>
      </c>
      <c r="T14" s="34" t="s">
        <v>68</v>
      </c>
      <c r="U14" s="114" t="s">
        <v>66</v>
      </c>
      <c r="V14" s="114" t="s">
        <v>66</v>
      </c>
      <c r="W14" s="34"/>
    </row>
    <row r="15" ht="14.5" spans="1:27">
      <c r="A15" s="37">
        <v>11</v>
      </c>
      <c r="B15" s="37" t="s">
        <v>64</v>
      </c>
      <c r="C15" s="114" t="s">
        <v>139</v>
      </c>
      <c r="D15" s="37" t="s">
        <v>985</v>
      </c>
      <c r="E15" s="37">
        <v>6000033492</v>
      </c>
      <c r="F15" s="37">
        <v>1</v>
      </c>
      <c r="G15" s="37">
        <v>0</v>
      </c>
      <c r="H15" s="37">
        <v>1</v>
      </c>
      <c r="I15" s="27">
        <v>46158</v>
      </c>
      <c r="J15" s="28" t="s">
        <v>1264</v>
      </c>
      <c r="K15" s="28">
        <v>516329200526118</v>
      </c>
      <c r="L15" s="522" t="s">
        <v>1289</v>
      </c>
      <c r="M15" s="554" t="s">
        <v>1290</v>
      </c>
      <c r="N15" s="34" t="s">
        <v>1291</v>
      </c>
      <c r="O15" s="34" t="s">
        <v>1276</v>
      </c>
      <c r="P15" s="115">
        <f t="shared" si="1"/>
        <v>46159</v>
      </c>
      <c r="Q15" s="34"/>
      <c r="R15" s="34" t="s">
        <v>1276</v>
      </c>
      <c r="S15" s="115">
        <f t="shared" si="2"/>
        <v>46159</v>
      </c>
      <c r="T15" s="34" t="s">
        <v>68</v>
      </c>
      <c r="U15" s="238" t="s">
        <v>33</v>
      </c>
      <c r="V15" s="114" t="s">
        <v>17</v>
      </c>
      <c r="W15" s="34"/>
    </row>
    <row r="16" ht="14.5" spans="1:27">
      <c r="A16" s="37">
        <v>12</v>
      </c>
      <c r="B16" s="37" t="s">
        <v>64</v>
      </c>
      <c r="C16" s="114" t="s">
        <v>139</v>
      </c>
      <c r="D16" s="37" t="s">
        <v>985</v>
      </c>
      <c r="E16" s="37">
        <v>6000033492</v>
      </c>
      <c r="F16" s="37">
        <v>8</v>
      </c>
      <c r="G16" s="37">
        <v>8</v>
      </c>
      <c r="H16" s="37">
        <v>0</v>
      </c>
      <c r="I16" s="27">
        <v>46158</v>
      </c>
      <c r="J16" s="28" t="s">
        <v>1264</v>
      </c>
      <c r="K16" s="28" t="s">
        <v>1292</v>
      </c>
      <c r="L16" s="166" t="s">
        <v>66</v>
      </c>
      <c r="M16" s="34"/>
      <c r="N16" s="34"/>
      <c r="O16" s="34" t="s">
        <v>1276</v>
      </c>
      <c r="P16" s="115">
        <f t="shared" si="1"/>
        <v>46159</v>
      </c>
      <c r="Q16" s="34"/>
      <c r="R16" s="34" t="s">
        <v>1276</v>
      </c>
      <c r="S16" s="115">
        <f t="shared" si="2"/>
        <v>46159</v>
      </c>
      <c r="T16" s="34" t="s">
        <v>68</v>
      </c>
      <c r="U16" s="114" t="s">
        <v>66</v>
      </c>
      <c r="V16" s="114" t="s">
        <v>66</v>
      </c>
      <c r="W16" s="34"/>
    </row>
    <row r="17" ht="14.5" spans="1:23">
      <c r="A17" s="37">
        <v>13</v>
      </c>
      <c r="B17" s="37" t="s">
        <v>64</v>
      </c>
      <c r="C17" s="522" t="s">
        <v>1293</v>
      </c>
      <c r="D17" s="37" t="s">
        <v>985</v>
      </c>
      <c r="E17" s="37">
        <v>6000033492</v>
      </c>
      <c r="F17" s="37">
        <v>8</v>
      </c>
      <c r="G17" s="37">
        <v>8</v>
      </c>
      <c r="H17" s="37">
        <v>0</v>
      </c>
      <c r="I17" s="27">
        <v>46168</v>
      </c>
      <c r="J17" s="28" t="s">
        <v>1264</v>
      </c>
      <c r="K17" s="28" t="s">
        <v>1294</v>
      </c>
      <c r="L17" s="166" t="s">
        <v>66</v>
      </c>
      <c r="M17" s="34"/>
      <c r="N17" s="34"/>
      <c r="O17" s="34" t="s">
        <v>1276</v>
      </c>
      <c r="P17" s="115">
        <f t="shared" si="1"/>
        <v>46169</v>
      </c>
      <c r="Q17" s="34"/>
      <c r="R17" s="34" t="s">
        <v>1276</v>
      </c>
      <c r="S17" s="115">
        <f t="shared" si="2"/>
        <v>46169</v>
      </c>
      <c r="T17" s="34" t="s">
        <v>68</v>
      </c>
      <c r="U17" s="114" t="s">
        <v>66</v>
      </c>
      <c r="V17" s="114" t="s">
        <v>66</v>
      </c>
      <c r="W17" s="34"/>
    </row>
    <row r="18" ht="14.5" spans="1:23">
      <c r="A18" s="37">
        <v>14</v>
      </c>
      <c r="B18" s="37" t="s">
        <v>64</v>
      </c>
      <c r="C18" s="555" t="s">
        <v>1295</v>
      </c>
      <c r="D18" s="37" t="s">
        <v>985</v>
      </c>
      <c r="E18" s="37">
        <v>6000033492</v>
      </c>
      <c r="F18" s="37">
        <v>1</v>
      </c>
      <c r="G18" s="37">
        <v>0</v>
      </c>
      <c r="H18" s="37">
        <v>1</v>
      </c>
      <c r="I18" s="27">
        <v>46168</v>
      </c>
      <c r="J18" s="28" t="s">
        <v>1264</v>
      </c>
      <c r="K18" s="28">
        <v>516329200526135</v>
      </c>
      <c r="L18" s="114" t="s">
        <v>1296</v>
      </c>
      <c r="M18" s="554" t="s">
        <v>1290</v>
      </c>
      <c r="N18" s="34" t="s">
        <v>1291</v>
      </c>
      <c r="O18" s="34" t="s">
        <v>1276</v>
      </c>
      <c r="P18" s="115">
        <f t="shared" si="1"/>
        <v>46169</v>
      </c>
      <c r="Q18" s="554" t="s">
        <v>1297</v>
      </c>
      <c r="R18" s="34" t="s">
        <v>1276</v>
      </c>
      <c r="S18" s="115">
        <f t="shared" si="2"/>
        <v>46169</v>
      </c>
      <c r="T18" s="34" t="s">
        <v>68</v>
      </c>
      <c r="U18" s="238" t="s">
        <v>514</v>
      </c>
      <c r="V18" s="114" t="s">
        <v>13</v>
      </c>
      <c r="W18" s="34"/>
    </row>
    <row r="19" ht="14.5" spans="1:23">
      <c r="A19" s="37">
        <v>15</v>
      </c>
      <c r="B19" s="37" t="s">
        <v>64</v>
      </c>
      <c r="C19" s="522" t="s">
        <v>1295</v>
      </c>
      <c r="D19" s="37" t="s">
        <v>985</v>
      </c>
      <c r="E19" s="37">
        <v>6000033492</v>
      </c>
      <c r="F19" s="37">
        <v>6</v>
      </c>
      <c r="G19" s="37">
        <v>6</v>
      </c>
      <c r="H19" s="37">
        <v>0</v>
      </c>
      <c r="I19" s="27">
        <v>46168</v>
      </c>
      <c r="J19" s="28" t="s">
        <v>1264</v>
      </c>
      <c r="K19" s="28" t="s">
        <v>1298</v>
      </c>
      <c r="L19" s="166" t="s">
        <v>66</v>
      </c>
      <c r="M19" s="34"/>
      <c r="N19" s="34"/>
      <c r="O19" s="34" t="s">
        <v>1276</v>
      </c>
      <c r="P19" s="115">
        <f t="shared" si="1"/>
        <v>46169</v>
      </c>
      <c r="Q19" s="34"/>
      <c r="R19" s="34" t="s">
        <v>1276</v>
      </c>
      <c r="S19" s="115">
        <f t="shared" si="2"/>
        <v>46169</v>
      </c>
      <c r="T19" s="34" t="s">
        <v>68</v>
      </c>
      <c r="U19" s="114" t="s">
        <v>66</v>
      </c>
      <c r="V19" s="114" t="s">
        <v>66</v>
      </c>
      <c r="W19" s="34"/>
    </row>
    <row r="20" ht="14.5" spans="1:23">
      <c r="A20" s="37">
        <v>16</v>
      </c>
      <c r="B20" s="37" t="s">
        <v>64</v>
      </c>
      <c r="C20" s="555" t="s">
        <v>1295</v>
      </c>
      <c r="D20" s="37" t="s">
        <v>985</v>
      </c>
      <c r="E20" s="37">
        <v>6000033492</v>
      </c>
      <c r="F20" s="37">
        <v>1</v>
      </c>
      <c r="G20" s="37">
        <v>0</v>
      </c>
      <c r="H20" s="37">
        <v>1</v>
      </c>
      <c r="I20" s="27">
        <v>46168</v>
      </c>
      <c r="J20" s="28" t="s">
        <v>1264</v>
      </c>
      <c r="K20" s="28">
        <v>516329200526142</v>
      </c>
      <c r="L20" s="114" t="s">
        <v>1296</v>
      </c>
      <c r="M20" s="554" t="s">
        <v>1290</v>
      </c>
      <c r="N20" s="34" t="s">
        <v>1291</v>
      </c>
      <c r="O20" s="34" t="s">
        <v>1276</v>
      </c>
      <c r="P20" s="115">
        <f t="shared" si="1"/>
        <v>46169</v>
      </c>
      <c r="Q20" s="554" t="s">
        <v>1297</v>
      </c>
      <c r="R20" s="34" t="s">
        <v>1276</v>
      </c>
      <c r="S20" s="115">
        <f t="shared" si="2"/>
        <v>46169</v>
      </c>
      <c r="T20" s="34" t="s">
        <v>68</v>
      </c>
      <c r="U20" s="238" t="s">
        <v>514</v>
      </c>
      <c r="V20" s="114" t="s">
        <v>13</v>
      </c>
      <c r="W20" s="34"/>
    </row>
    <row r="21" ht="14.5" spans="1:23">
      <c r="A21" s="37">
        <v>17</v>
      </c>
      <c r="B21" s="37" t="s">
        <v>64</v>
      </c>
      <c r="C21" s="522" t="s">
        <v>1295</v>
      </c>
      <c r="D21" s="37" t="s">
        <v>985</v>
      </c>
      <c r="E21" s="37">
        <v>6000033492</v>
      </c>
      <c r="F21" s="37">
        <v>1</v>
      </c>
      <c r="G21" s="37">
        <v>1</v>
      </c>
      <c r="H21" s="37">
        <v>0</v>
      </c>
      <c r="I21" s="27">
        <v>46168</v>
      </c>
      <c r="J21" s="28" t="s">
        <v>1264</v>
      </c>
      <c r="K21" s="28">
        <v>516329200526143</v>
      </c>
      <c r="L21" s="166" t="s">
        <v>66</v>
      </c>
      <c r="M21" s="34"/>
      <c r="N21" s="34"/>
      <c r="O21" s="34" t="s">
        <v>1276</v>
      </c>
      <c r="P21" s="115">
        <f t="shared" si="1"/>
        <v>46169</v>
      </c>
      <c r="Q21" s="34"/>
      <c r="R21" s="34" t="s">
        <v>1276</v>
      </c>
      <c r="S21" s="115">
        <f t="shared" si="2"/>
        <v>46169</v>
      </c>
      <c r="T21" s="34" t="s">
        <v>68</v>
      </c>
      <c r="U21" s="114" t="s">
        <v>66</v>
      </c>
      <c r="V21" s="114" t="s">
        <v>66</v>
      </c>
      <c r="W21" s="34"/>
    </row>
    <row r="22" ht="14.5" spans="1:23">
      <c r="A22" s="37">
        <v>18</v>
      </c>
      <c r="B22" s="37" t="s">
        <v>64</v>
      </c>
      <c r="C22" s="555" t="s">
        <v>1295</v>
      </c>
      <c r="D22" s="37" t="s">
        <v>985</v>
      </c>
      <c r="E22" s="37">
        <v>6000033492</v>
      </c>
      <c r="F22" s="37">
        <v>1</v>
      </c>
      <c r="G22" s="37">
        <v>0</v>
      </c>
      <c r="H22" s="37">
        <v>1</v>
      </c>
      <c r="I22" s="27">
        <v>46168</v>
      </c>
      <c r="J22" s="28" t="s">
        <v>1264</v>
      </c>
      <c r="K22" s="28">
        <v>516329200526144</v>
      </c>
      <c r="L22" s="114" t="s">
        <v>1296</v>
      </c>
      <c r="M22" s="554" t="s">
        <v>1290</v>
      </c>
      <c r="N22" s="34" t="s">
        <v>1291</v>
      </c>
      <c r="O22" s="34" t="s">
        <v>1276</v>
      </c>
      <c r="P22" s="115">
        <f t="shared" si="1"/>
        <v>46169</v>
      </c>
      <c r="Q22" s="554" t="s">
        <v>1297</v>
      </c>
      <c r="R22" s="34" t="s">
        <v>1276</v>
      </c>
      <c r="S22" s="115">
        <f t="shared" si="2"/>
        <v>46169</v>
      </c>
      <c r="T22" s="34" t="s">
        <v>68</v>
      </c>
      <c r="U22" s="238" t="s">
        <v>514</v>
      </c>
      <c r="V22" s="114" t="s">
        <v>13</v>
      </c>
      <c r="W22" s="34"/>
    </row>
    <row r="23" ht="14.5" spans="1:23">
      <c r="A23" s="37">
        <v>19</v>
      </c>
      <c r="B23" s="37" t="s">
        <v>64</v>
      </c>
      <c r="C23" s="522" t="s">
        <v>1295</v>
      </c>
      <c r="D23" s="34"/>
      <c r="E23" s="37">
        <v>6000033492</v>
      </c>
      <c r="F23" s="37">
        <v>1</v>
      </c>
      <c r="G23" s="37">
        <v>1</v>
      </c>
      <c r="H23" s="37">
        <v>0</v>
      </c>
      <c r="I23" s="27">
        <v>46168</v>
      </c>
      <c r="J23" s="28" t="s">
        <v>1264</v>
      </c>
      <c r="K23" s="28">
        <v>516329200526145</v>
      </c>
      <c r="L23" s="166" t="s">
        <v>66</v>
      </c>
      <c r="M23" s="34"/>
      <c r="N23" s="34"/>
      <c r="O23" s="34" t="s">
        <v>1276</v>
      </c>
      <c r="P23" s="115">
        <f t="shared" si="1"/>
        <v>46169</v>
      </c>
      <c r="Q23" s="34"/>
      <c r="R23" s="34" t="s">
        <v>1276</v>
      </c>
      <c r="S23" s="115">
        <f t="shared" si="2"/>
        <v>46169</v>
      </c>
      <c r="T23" s="34" t="s">
        <v>68</v>
      </c>
      <c r="U23" s="114" t="s">
        <v>66</v>
      </c>
      <c r="V23" s="114" t="s">
        <v>66</v>
      </c>
      <c r="W23" s="34"/>
    </row>
    <row r="24" ht="14.5" spans="1:23">
      <c r="A24" s="37">
        <v>20</v>
      </c>
      <c r="B24" s="37" t="s">
        <v>64</v>
      </c>
      <c r="C24" s="555" t="s">
        <v>1295</v>
      </c>
      <c r="D24" s="34"/>
      <c r="E24" s="37">
        <v>6000033492</v>
      </c>
      <c r="F24" s="37">
        <v>1</v>
      </c>
      <c r="G24" s="37">
        <v>1</v>
      </c>
      <c r="H24" s="37">
        <v>0</v>
      </c>
      <c r="I24" s="27">
        <v>46169</v>
      </c>
      <c r="J24" s="28" t="s">
        <v>1264</v>
      </c>
      <c r="K24" s="28">
        <v>516329200526146</v>
      </c>
      <c r="L24" s="166" t="s">
        <v>66</v>
      </c>
      <c r="M24" s="34"/>
      <c r="N24" s="34"/>
      <c r="O24" s="34" t="s">
        <v>1276</v>
      </c>
      <c r="P24" s="115">
        <f t="shared" si="1"/>
        <v>46170</v>
      </c>
      <c r="Q24" s="34"/>
      <c r="R24" s="34" t="s">
        <v>1276</v>
      </c>
      <c r="S24" s="115">
        <f t="shared" si="2"/>
        <v>46170</v>
      </c>
      <c r="T24" s="34" t="s">
        <v>68</v>
      </c>
      <c r="U24" s="114" t="s">
        <v>66</v>
      </c>
      <c r="V24" s="114" t="s">
        <v>66</v>
      </c>
      <c r="W24" s="34"/>
    </row>
    <row r="25" ht="14.5" spans="1:23">
      <c r="A25" s="37">
        <v>21</v>
      </c>
      <c r="B25" s="37" t="s">
        <v>64</v>
      </c>
      <c r="C25" s="522" t="s">
        <v>168</v>
      </c>
      <c r="D25" s="34"/>
      <c r="E25" s="37">
        <v>6000033492</v>
      </c>
      <c r="F25" s="37">
        <v>4</v>
      </c>
      <c r="G25" s="37">
        <v>4</v>
      </c>
      <c r="H25" s="37">
        <v>0</v>
      </c>
      <c r="I25" s="27">
        <v>46170</v>
      </c>
      <c r="J25" s="28" t="s">
        <v>1264</v>
      </c>
      <c r="K25" s="28" t="s">
        <v>1299</v>
      </c>
      <c r="L25" s="166" t="s">
        <v>66</v>
      </c>
      <c r="M25" s="34"/>
      <c r="N25" s="34"/>
      <c r="O25" s="34" t="s">
        <v>1276</v>
      </c>
      <c r="P25" s="115">
        <f t="shared" si="1"/>
        <v>46171</v>
      </c>
      <c r="Q25" s="34"/>
      <c r="R25" s="34" t="s">
        <v>1276</v>
      </c>
      <c r="S25" s="115">
        <f t="shared" si="2"/>
        <v>46171</v>
      </c>
      <c r="T25" s="34" t="s">
        <v>68</v>
      </c>
      <c r="U25" s="114" t="s">
        <v>66</v>
      </c>
      <c r="V25" s="114" t="s">
        <v>66</v>
      </c>
      <c r="W25" s="34"/>
    </row>
    <row r="26" ht="14.5" spans="1:23">
      <c r="A26" s="37">
        <v>22</v>
      </c>
      <c r="B26" s="37" t="s">
        <v>64</v>
      </c>
      <c r="C26" s="555" t="s">
        <v>168</v>
      </c>
      <c r="D26" s="34"/>
      <c r="E26" s="37">
        <v>6000033492</v>
      </c>
      <c r="F26" s="136">
        <v>2</v>
      </c>
      <c r="G26" s="136">
        <v>2</v>
      </c>
      <c r="H26" s="37">
        <v>0</v>
      </c>
      <c r="I26" s="137">
        <v>46171</v>
      </c>
      <c r="J26" s="28" t="s">
        <v>1264</v>
      </c>
      <c r="K26" s="136" t="s">
        <v>1300</v>
      </c>
      <c r="L26" s="166" t="s">
        <v>66</v>
      </c>
      <c r="M26" s="34"/>
      <c r="N26" s="34"/>
      <c r="O26" s="34" t="s">
        <v>1276</v>
      </c>
      <c r="P26" s="115">
        <f t="shared" si="1"/>
        <v>46172</v>
      </c>
      <c r="Q26" s="34"/>
      <c r="R26" s="34" t="s">
        <v>1276</v>
      </c>
      <c r="S26" s="115">
        <f t="shared" si="2"/>
        <v>46172</v>
      </c>
      <c r="T26" s="34" t="s">
        <v>68</v>
      </c>
      <c r="U26" s="114" t="s">
        <v>66</v>
      </c>
      <c r="V26" s="114" t="s">
        <v>66</v>
      </c>
      <c r="W26" s="34"/>
    </row>
    <row r="27" ht="14.5" spans="1:23">
      <c r="A27" s="37">
        <v>23</v>
      </c>
      <c r="B27" s="37" t="s">
        <v>64</v>
      </c>
      <c r="C27" s="522" t="s">
        <v>168</v>
      </c>
      <c r="D27" s="34"/>
      <c r="E27" s="37">
        <v>6000033492</v>
      </c>
      <c r="F27" s="28">
        <v>5</v>
      </c>
      <c r="G27" s="28">
        <v>5</v>
      </c>
      <c r="H27" s="37">
        <v>0</v>
      </c>
      <c r="I27" s="41">
        <v>46178</v>
      </c>
      <c r="J27" s="28" t="s">
        <v>1264</v>
      </c>
      <c r="K27" s="28" t="s">
        <v>1301</v>
      </c>
      <c r="L27" s="166" t="s">
        <v>66</v>
      </c>
      <c r="M27" s="34"/>
      <c r="N27" s="34"/>
      <c r="O27" s="34" t="s">
        <v>1276</v>
      </c>
      <c r="P27" s="115">
        <f t="shared" si="1"/>
        <v>46179</v>
      </c>
      <c r="Q27" s="34"/>
      <c r="R27" s="34" t="s">
        <v>1276</v>
      </c>
      <c r="S27" s="115">
        <f t="shared" si="2"/>
        <v>46179</v>
      </c>
      <c r="T27" s="34" t="s">
        <v>68</v>
      </c>
      <c r="U27" s="114" t="s">
        <v>66</v>
      </c>
      <c r="V27" s="114" t="s">
        <v>66</v>
      </c>
      <c r="W27" s="34"/>
    </row>
    <row r="28" ht="14.5" spans="1:23">
      <c r="A28" s="37">
        <v>24</v>
      </c>
      <c r="B28" s="37" t="s">
        <v>64</v>
      </c>
      <c r="C28" s="555" t="s">
        <v>168</v>
      </c>
      <c r="D28" s="34"/>
      <c r="E28" s="37">
        <v>6000033492</v>
      </c>
      <c r="F28" s="136">
        <v>1</v>
      </c>
      <c r="G28" s="37">
        <v>0</v>
      </c>
      <c r="H28" s="136">
        <v>1</v>
      </c>
      <c r="I28" s="137">
        <v>46178</v>
      </c>
      <c r="J28" s="28" t="s">
        <v>1264</v>
      </c>
      <c r="K28" s="136">
        <v>516329200526158</v>
      </c>
      <c r="L28" s="522" t="s">
        <v>1302</v>
      </c>
      <c r="M28" s="34" t="s">
        <v>1303</v>
      </c>
      <c r="N28" s="34" t="s">
        <v>1304</v>
      </c>
      <c r="O28" s="34" t="s">
        <v>1276</v>
      </c>
      <c r="P28" s="115">
        <f t="shared" si="1"/>
        <v>46179</v>
      </c>
      <c r="Q28" s="34"/>
      <c r="R28" s="34" t="s">
        <v>1276</v>
      </c>
      <c r="S28" s="115">
        <f t="shared" si="2"/>
        <v>46179</v>
      </c>
      <c r="T28" s="34" t="s">
        <v>68</v>
      </c>
      <c r="U28" s="238" t="s">
        <v>427</v>
      </c>
      <c r="V28" s="114" t="s">
        <v>1305</v>
      </c>
      <c r="W28" s="34"/>
    </row>
    <row r="29" ht="14.5" spans="1:23">
      <c r="A29" s="37">
        <v>25</v>
      </c>
      <c r="B29" s="37" t="s">
        <v>64</v>
      </c>
      <c r="C29" s="522" t="s">
        <v>168</v>
      </c>
      <c r="D29" s="34"/>
      <c r="E29" s="37">
        <v>6000033492</v>
      </c>
      <c r="F29" s="28">
        <v>4</v>
      </c>
      <c r="G29" s="28">
        <v>4</v>
      </c>
      <c r="H29" s="37">
        <v>0</v>
      </c>
      <c r="I29" s="41">
        <v>46178</v>
      </c>
      <c r="J29" s="28" t="s">
        <v>1264</v>
      </c>
      <c r="K29" s="28" t="s">
        <v>1306</v>
      </c>
      <c r="L29" s="166" t="s">
        <v>66</v>
      </c>
      <c r="M29" s="34"/>
      <c r="N29" s="34"/>
      <c r="O29" s="34" t="s">
        <v>1276</v>
      </c>
      <c r="P29" s="115">
        <f t="shared" si="1"/>
        <v>46179</v>
      </c>
      <c r="Q29" s="34"/>
      <c r="R29" s="34" t="s">
        <v>1276</v>
      </c>
      <c r="S29" s="115">
        <f t="shared" si="2"/>
        <v>46179</v>
      </c>
      <c r="T29" s="34" t="s">
        <v>68</v>
      </c>
      <c r="U29" s="114" t="s">
        <v>66</v>
      </c>
      <c r="V29" s="114" t="s">
        <v>66</v>
      </c>
      <c r="W29" s="34"/>
    </row>
    <row r="30" ht="14.5" spans="1:23">
      <c r="A30" s="37">
        <v>26</v>
      </c>
      <c r="B30" s="37" t="s">
        <v>64</v>
      </c>
      <c r="C30" s="247" t="s">
        <v>139</v>
      </c>
      <c r="D30" s="34"/>
      <c r="E30" s="37">
        <v>6000033492</v>
      </c>
      <c r="F30" s="136">
        <v>10</v>
      </c>
      <c r="G30" s="136">
        <v>10</v>
      </c>
      <c r="H30" s="37">
        <v>0</v>
      </c>
      <c r="I30" s="137">
        <v>46179</v>
      </c>
      <c r="J30" s="28" t="s">
        <v>1264</v>
      </c>
      <c r="K30" s="136" t="s">
        <v>1307</v>
      </c>
      <c r="L30" s="166" t="s">
        <v>66</v>
      </c>
      <c r="M30" s="34"/>
      <c r="N30" s="34"/>
      <c r="O30" s="34" t="s">
        <v>1276</v>
      </c>
      <c r="P30" s="115">
        <f t="shared" si="1"/>
        <v>46180</v>
      </c>
      <c r="Q30" s="34"/>
      <c r="R30" s="34" t="s">
        <v>1276</v>
      </c>
      <c r="S30" s="115">
        <f t="shared" si="2"/>
        <v>46180</v>
      </c>
      <c r="T30" s="34" t="s">
        <v>68</v>
      </c>
      <c r="U30" s="114" t="s">
        <v>66</v>
      </c>
      <c r="V30" s="114" t="s">
        <v>66</v>
      </c>
      <c r="W30" s="34"/>
    </row>
    <row r="31" ht="14.5" spans="1:23">
      <c r="A31" s="37">
        <v>27</v>
      </c>
      <c r="B31" s="37" t="s">
        <v>64</v>
      </c>
      <c r="C31" s="247" t="s">
        <v>139</v>
      </c>
      <c r="D31" s="34"/>
      <c r="E31" s="37">
        <v>6000033492</v>
      </c>
      <c r="F31" s="28">
        <v>10</v>
      </c>
      <c r="G31" s="28">
        <v>10</v>
      </c>
      <c r="H31" s="37">
        <v>0</v>
      </c>
      <c r="I31" s="41">
        <v>46181</v>
      </c>
      <c r="J31" s="28" t="s">
        <v>1264</v>
      </c>
      <c r="K31" s="28" t="s">
        <v>1308</v>
      </c>
      <c r="L31" s="166" t="s">
        <v>66</v>
      </c>
      <c r="M31" s="34"/>
      <c r="N31" s="34"/>
      <c r="O31" s="34" t="s">
        <v>1276</v>
      </c>
      <c r="P31" s="115">
        <f t="shared" si="1"/>
        <v>46182</v>
      </c>
      <c r="Q31" s="34"/>
      <c r="R31" s="34" t="s">
        <v>1276</v>
      </c>
      <c r="S31" s="115">
        <f t="shared" si="2"/>
        <v>46182</v>
      </c>
      <c r="T31" s="34" t="s">
        <v>68</v>
      </c>
      <c r="U31" s="114" t="s">
        <v>66</v>
      </c>
      <c r="V31" s="114" t="s">
        <v>66</v>
      </c>
      <c r="W31" s="34"/>
    </row>
    <row r="32" ht="14.5" spans="1:23">
      <c r="A32" s="37">
        <v>28</v>
      </c>
      <c r="B32" s="37" t="s">
        <v>64</v>
      </c>
      <c r="C32" s="247" t="s">
        <v>139</v>
      </c>
      <c r="D32" s="34"/>
      <c r="E32" s="37">
        <v>6000033492</v>
      </c>
      <c r="F32" s="136">
        <v>1</v>
      </c>
      <c r="G32" s="37">
        <v>0</v>
      </c>
      <c r="H32" s="136">
        <v>1</v>
      </c>
      <c r="I32" s="137">
        <v>46181</v>
      </c>
      <c r="J32" s="28" t="s">
        <v>1264</v>
      </c>
      <c r="K32" s="136">
        <v>516329200626183</v>
      </c>
      <c r="L32" s="522" t="s">
        <v>1309</v>
      </c>
      <c r="M32" s="34" t="s">
        <v>1303</v>
      </c>
      <c r="N32" s="34" t="s">
        <v>1304</v>
      </c>
      <c r="O32" s="34" t="s">
        <v>1276</v>
      </c>
      <c r="P32" s="115">
        <f t="shared" si="1"/>
        <v>46182</v>
      </c>
      <c r="Q32" s="34"/>
      <c r="R32" s="34" t="s">
        <v>1276</v>
      </c>
      <c r="S32" s="115">
        <f t="shared" si="2"/>
        <v>46182</v>
      </c>
      <c r="T32" s="34" t="s">
        <v>68</v>
      </c>
      <c r="U32" s="238" t="s">
        <v>427</v>
      </c>
      <c r="V32" s="114" t="s">
        <v>1305</v>
      </c>
      <c r="W32" s="34"/>
    </row>
    <row r="33" ht="14.5" spans="1:23">
      <c r="A33" s="37">
        <v>29</v>
      </c>
      <c r="B33" s="37" t="s">
        <v>64</v>
      </c>
      <c r="C33" s="247" t="s">
        <v>139</v>
      </c>
      <c r="D33" s="34"/>
      <c r="E33" s="37">
        <v>6000033492</v>
      </c>
      <c r="F33" s="28">
        <v>9</v>
      </c>
      <c r="G33" s="28">
        <v>9</v>
      </c>
      <c r="H33" s="37">
        <v>0</v>
      </c>
      <c r="I33" s="41">
        <v>46181</v>
      </c>
      <c r="J33" s="28" t="s">
        <v>1264</v>
      </c>
      <c r="K33" s="28" t="s">
        <v>1310</v>
      </c>
      <c r="L33" s="166" t="s">
        <v>66</v>
      </c>
      <c r="M33" s="34"/>
      <c r="N33" s="34"/>
      <c r="O33" s="34" t="s">
        <v>1276</v>
      </c>
      <c r="P33" s="115">
        <f t="shared" si="1"/>
        <v>46182</v>
      </c>
      <c r="Q33" s="34"/>
      <c r="R33" s="34" t="s">
        <v>1276</v>
      </c>
      <c r="S33" s="115">
        <f t="shared" si="2"/>
        <v>46182</v>
      </c>
      <c r="T33" s="34" t="s">
        <v>68</v>
      </c>
      <c r="U33" s="114" t="s">
        <v>66</v>
      </c>
      <c r="V33" s="114" t="s">
        <v>66</v>
      </c>
      <c r="W33" s="34"/>
    </row>
    <row r="34" ht="14.5" spans="1:23">
      <c r="A34" s="37">
        <v>30</v>
      </c>
      <c r="B34" s="37" t="s">
        <v>64</v>
      </c>
      <c r="C34" s="247" t="s">
        <v>139</v>
      </c>
      <c r="D34" s="34"/>
      <c r="E34" s="37">
        <v>6000033492</v>
      </c>
      <c r="F34" s="136">
        <v>32</v>
      </c>
      <c r="G34" s="136">
        <v>32</v>
      </c>
      <c r="H34" s="37">
        <v>0</v>
      </c>
      <c r="I34" s="137">
        <v>46182</v>
      </c>
      <c r="J34" s="28" t="s">
        <v>1264</v>
      </c>
      <c r="K34" s="136" t="s">
        <v>1311</v>
      </c>
      <c r="L34" s="166" t="s">
        <v>66</v>
      </c>
      <c r="M34" s="34"/>
      <c r="N34" s="34"/>
      <c r="O34" s="34" t="s">
        <v>1276</v>
      </c>
      <c r="P34" s="115">
        <f t="shared" si="1"/>
        <v>46183</v>
      </c>
      <c r="Q34" s="34"/>
      <c r="R34" s="34" t="s">
        <v>1276</v>
      </c>
      <c r="S34" s="115">
        <f t="shared" si="2"/>
        <v>46183</v>
      </c>
      <c r="T34" s="34" t="s">
        <v>68</v>
      </c>
      <c r="U34" s="114" t="s">
        <v>66</v>
      </c>
      <c r="V34" s="114" t="s">
        <v>66</v>
      </c>
      <c r="W34" s="34"/>
    </row>
    <row r="35" ht="14.5" spans="1:23">
      <c r="A35" s="37">
        <v>31</v>
      </c>
      <c r="B35" s="37" t="s">
        <v>64</v>
      </c>
      <c r="C35" s="238" t="s">
        <v>139</v>
      </c>
      <c r="D35" s="34"/>
      <c r="E35" s="37">
        <v>6000033492</v>
      </c>
      <c r="F35" s="28">
        <v>22</v>
      </c>
      <c r="G35" s="28">
        <v>22</v>
      </c>
      <c r="H35" s="37">
        <v>0</v>
      </c>
      <c r="I35" s="41">
        <v>46183</v>
      </c>
      <c r="J35" s="28" t="s">
        <v>1264</v>
      </c>
      <c r="K35" s="28" t="s">
        <v>1312</v>
      </c>
      <c r="L35" s="166" t="s">
        <v>66</v>
      </c>
      <c r="M35" s="34"/>
      <c r="N35" s="34"/>
      <c r="O35" s="34" t="s">
        <v>1276</v>
      </c>
      <c r="P35" s="115">
        <f t="shared" si="1"/>
        <v>46184</v>
      </c>
      <c r="Q35" s="34"/>
      <c r="R35" s="34" t="s">
        <v>1276</v>
      </c>
      <c r="S35" s="115">
        <f t="shared" si="2"/>
        <v>46184</v>
      </c>
      <c r="T35" s="34" t="s">
        <v>68</v>
      </c>
      <c r="U35" s="114" t="s">
        <v>66</v>
      </c>
      <c r="V35" s="114" t="s">
        <v>66</v>
      </c>
      <c r="W35" s="34"/>
    </row>
    <row r="36" ht="14.5" spans="1:23">
      <c r="A36" s="37">
        <v>32</v>
      </c>
      <c r="B36" s="37" t="s">
        <v>64</v>
      </c>
      <c r="C36" s="247" t="s">
        <v>139</v>
      </c>
      <c r="D36" s="34"/>
      <c r="E36" s="37">
        <v>6000033492</v>
      </c>
      <c r="F36" s="136">
        <v>2</v>
      </c>
      <c r="G36" s="136">
        <v>2</v>
      </c>
      <c r="H36" s="37">
        <v>0</v>
      </c>
      <c r="I36" s="137">
        <v>46185</v>
      </c>
      <c r="J36" s="28" t="s">
        <v>1264</v>
      </c>
      <c r="K36" s="136" t="s">
        <v>1313</v>
      </c>
      <c r="L36" s="166" t="s">
        <v>66</v>
      </c>
      <c r="M36" s="34"/>
      <c r="N36" s="34"/>
      <c r="O36" s="34" t="s">
        <v>1276</v>
      </c>
      <c r="P36" s="115">
        <f t="shared" si="1"/>
        <v>46186</v>
      </c>
      <c r="Q36" s="34"/>
      <c r="R36" s="34" t="s">
        <v>1276</v>
      </c>
      <c r="S36" s="115">
        <f t="shared" si="2"/>
        <v>46186</v>
      </c>
      <c r="T36" s="34" t="s">
        <v>68</v>
      </c>
      <c r="U36" s="114" t="s">
        <v>66</v>
      </c>
      <c r="V36" s="114" t="s">
        <v>66</v>
      </c>
      <c r="W36" s="34"/>
    </row>
    <row r="37" ht="14.5" spans="1:23">
      <c r="A37" s="37">
        <v>33</v>
      </c>
      <c r="B37" s="37" t="s">
        <v>64</v>
      </c>
      <c r="C37" s="238" t="s">
        <v>139</v>
      </c>
      <c r="D37" s="34"/>
      <c r="E37" s="37">
        <v>6000033492</v>
      </c>
      <c r="F37" s="28">
        <v>1</v>
      </c>
      <c r="G37" s="37">
        <v>0</v>
      </c>
      <c r="H37" s="28">
        <v>1</v>
      </c>
      <c r="I37" s="41">
        <v>46185</v>
      </c>
      <c r="J37" s="28" t="s">
        <v>1264</v>
      </c>
      <c r="K37" s="28">
        <v>516329200626249</v>
      </c>
      <c r="L37" s="522" t="s">
        <v>1314</v>
      </c>
      <c r="M37" s="34" t="s">
        <v>1279</v>
      </c>
      <c r="N37" s="556" t="s">
        <v>1315</v>
      </c>
      <c r="O37" s="34" t="s">
        <v>1276</v>
      </c>
      <c r="P37" s="115">
        <f t="shared" si="1"/>
        <v>46186</v>
      </c>
      <c r="Q37" s="94"/>
      <c r="R37" s="34" t="s">
        <v>1276</v>
      </c>
      <c r="S37" s="115">
        <f t="shared" si="2"/>
        <v>46186</v>
      </c>
      <c r="T37" s="34" t="s">
        <v>68</v>
      </c>
      <c r="U37" s="238" t="s">
        <v>78</v>
      </c>
      <c r="V37" s="114" t="s">
        <v>13</v>
      </c>
      <c r="W37" s="34"/>
    </row>
    <row r="38" ht="14.5" spans="1:23">
      <c r="A38" s="37">
        <v>34</v>
      </c>
      <c r="B38" s="37" t="s">
        <v>64</v>
      </c>
      <c r="C38" s="247" t="s">
        <v>139</v>
      </c>
      <c r="D38" s="34"/>
      <c r="E38" s="37">
        <v>6000033492</v>
      </c>
      <c r="F38" s="136">
        <v>6</v>
      </c>
      <c r="G38" s="136">
        <v>6</v>
      </c>
      <c r="H38" s="37">
        <v>0</v>
      </c>
      <c r="I38" s="137">
        <v>46185</v>
      </c>
      <c r="J38" s="28" t="s">
        <v>1264</v>
      </c>
      <c r="K38" s="136" t="s">
        <v>1316</v>
      </c>
      <c r="L38" s="166" t="s">
        <v>66</v>
      </c>
      <c r="M38" s="34"/>
      <c r="N38" s="34"/>
      <c r="O38" s="34" t="s">
        <v>1276</v>
      </c>
      <c r="P38" s="115">
        <f t="shared" si="1"/>
        <v>46186</v>
      </c>
      <c r="Q38" s="34"/>
      <c r="R38" s="34" t="s">
        <v>1276</v>
      </c>
      <c r="S38" s="115">
        <f t="shared" si="2"/>
        <v>46186</v>
      </c>
      <c r="T38" s="34" t="s">
        <v>68</v>
      </c>
      <c r="U38" s="114" t="s">
        <v>66</v>
      </c>
      <c r="V38" s="114" t="s">
        <v>66</v>
      </c>
      <c r="W38" s="34"/>
    </row>
    <row r="39" ht="14.5" spans="1:23">
      <c r="A39" s="37">
        <v>35</v>
      </c>
      <c r="B39" s="37" t="s">
        <v>64</v>
      </c>
      <c r="C39" s="238" t="s">
        <v>139</v>
      </c>
      <c r="D39" s="34"/>
      <c r="E39" s="37">
        <v>6000033492</v>
      </c>
      <c r="F39" s="28">
        <v>1</v>
      </c>
      <c r="G39" s="37">
        <v>0</v>
      </c>
      <c r="H39" s="28">
        <v>1</v>
      </c>
      <c r="I39" s="41">
        <v>46185</v>
      </c>
      <c r="J39" s="28" t="s">
        <v>1264</v>
      </c>
      <c r="K39" s="28">
        <v>516329200626256</v>
      </c>
      <c r="L39" s="522" t="s">
        <v>1317</v>
      </c>
      <c r="M39" s="34" t="s">
        <v>1318</v>
      </c>
      <c r="N39" s="34" t="s">
        <v>1319</v>
      </c>
      <c r="O39" s="34" t="s">
        <v>1276</v>
      </c>
      <c r="P39" s="115">
        <f t="shared" si="1"/>
        <v>46186</v>
      </c>
      <c r="Q39" s="34" t="s">
        <v>1320</v>
      </c>
      <c r="R39" s="34" t="s">
        <v>1276</v>
      </c>
      <c r="S39" s="115">
        <v>46186</v>
      </c>
      <c r="T39" s="34" t="s">
        <v>68</v>
      </c>
      <c r="U39" s="238" t="s">
        <v>512</v>
      </c>
      <c r="V39" s="114" t="s">
        <v>13</v>
      </c>
      <c r="W39" s="34"/>
    </row>
    <row r="40" ht="14.5" spans="1:23">
      <c r="A40" s="37">
        <v>36</v>
      </c>
      <c r="B40" s="37" t="s">
        <v>64</v>
      </c>
      <c r="C40" s="247" t="s">
        <v>139</v>
      </c>
      <c r="D40" s="34"/>
      <c r="E40" s="37">
        <v>6000033492</v>
      </c>
      <c r="F40" s="136">
        <v>5</v>
      </c>
      <c r="G40" s="136">
        <v>5</v>
      </c>
      <c r="H40" s="37">
        <v>0</v>
      </c>
      <c r="I40" s="137">
        <v>46185</v>
      </c>
      <c r="J40" s="28" t="s">
        <v>1264</v>
      </c>
      <c r="K40" s="136" t="s">
        <v>1321</v>
      </c>
      <c r="L40" s="166" t="s">
        <v>66</v>
      </c>
      <c r="M40" s="34"/>
      <c r="N40" s="34"/>
      <c r="O40" s="34" t="s">
        <v>1276</v>
      </c>
      <c r="P40" s="115">
        <f t="shared" si="1"/>
        <v>46186</v>
      </c>
      <c r="Q40" s="34"/>
      <c r="R40" s="34" t="s">
        <v>1276</v>
      </c>
      <c r="S40" s="115">
        <f t="shared" ref="S40:S53" si="3">I40+1</f>
        <v>46186</v>
      </c>
      <c r="T40" s="34" t="s">
        <v>68</v>
      </c>
      <c r="U40" s="114" t="s">
        <v>66</v>
      </c>
      <c r="V40" s="114" t="s">
        <v>66</v>
      </c>
      <c r="W40" s="34"/>
    </row>
    <row r="41" ht="14.5" spans="1:23">
      <c r="A41" s="37">
        <v>37</v>
      </c>
      <c r="B41" s="37" t="s">
        <v>64</v>
      </c>
      <c r="C41" s="238" t="s">
        <v>139</v>
      </c>
      <c r="D41" s="34"/>
      <c r="E41" s="37">
        <v>6000033492</v>
      </c>
      <c r="F41" s="28">
        <v>20</v>
      </c>
      <c r="G41" s="28">
        <v>20</v>
      </c>
      <c r="H41" s="37">
        <v>0</v>
      </c>
      <c r="I41" s="41">
        <v>46188</v>
      </c>
      <c r="J41" s="28" t="s">
        <v>1264</v>
      </c>
      <c r="K41" s="28" t="s">
        <v>1322</v>
      </c>
      <c r="L41" s="166" t="s">
        <v>66</v>
      </c>
      <c r="M41" s="34"/>
      <c r="N41" s="34"/>
      <c r="O41" s="34" t="s">
        <v>1276</v>
      </c>
      <c r="P41" s="115">
        <f t="shared" si="1"/>
        <v>46189</v>
      </c>
      <c r="Q41" s="34"/>
      <c r="R41" s="34" t="s">
        <v>1276</v>
      </c>
      <c r="S41" s="115">
        <f t="shared" si="3"/>
        <v>46189</v>
      </c>
      <c r="T41" s="34" t="s">
        <v>68</v>
      </c>
      <c r="U41" s="114" t="s">
        <v>66</v>
      </c>
      <c r="V41" s="114" t="s">
        <v>66</v>
      </c>
      <c r="W41" s="34"/>
    </row>
    <row r="42" ht="14.5" spans="1:23">
      <c r="A42" s="37">
        <v>38</v>
      </c>
      <c r="B42" s="37" t="s">
        <v>64</v>
      </c>
      <c r="C42" s="247" t="s">
        <v>139</v>
      </c>
      <c r="D42" s="34"/>
      <c r="E42" s="37">
        <v>6000033492</v>
      </c>
      <c r="F42" s="136">
        <v>15</v>
      </c>
      <c r="G42" s="136">
        <v>15</v>
      </c>
      <c r="H42" s="37">
        <v>0</v>
      </c>
      <c r="I42" s="137">
        <v>46189</v>
      </c>
      <c r="J42" s="28" t="s">
        <v>1264</v>
      </c>
      <c r="K42" s="136" t="s">
        <v>1323</v>
      </c>
      <c r="L42" s="166" t="s">
        <v>66</v>
      </c>
      <c r="M42" s="34"/>
      <c r="N42" s="34"/>
      <c r="O42" s="34" t="s">
        <v>1276</v>
      </c>
      <c r="P42" s="115">
        <f t="shared" si="1"/>
        <v>46190</v>
      </c>
      <c r="Q42" s="34"/>
      <c r="R42" s="34" t="s">
        <v>1276</v>
      </c>
      <c r="S42" s="115">
        <f t="shared" si="3"/>
        <v>46190</v>
      </c>
      <c r="T42" s="34" t="s">
        <v>68</v>
      </c>
      <c r="U42" s="114" t="s">
        <v>66</v>
      </c>
      <c r="V42" s="114" t="s">
        <v>66</v>
      </c>
      <c r="W42" s="34"/>
    </row>
    <row r="43" ht="14.5" spans="1:23">
      <c r="A43" s="37">
        <v>39</v>
      </c>
      <c r="B43" s="37" t="s">
        <v>64</v>
      </c>
      <c r="C43" s="557" t="s">
        <v>139</v>
      </c>
      <c r="D43" s="34"/>
      <c r="E43" s="37">
        <v>6000033492</v>
      </c>
      <c r="F43" s="558">
        <v>13</v>
      </c>
      <c r="G43" s="558">
        <v>13</v>
      </c>
      <c r="H43" s="37">
        <v>0</v>
      </c>
      <c r="I43" s="559">
        <v>46190</v>
      </c>
      <c r="J43" s="558" t="s">
        <v>1264</v>
      </c>
      <c r="K43" s="558" t="s">
        <v>1324</v>
      </c>
      <c r="L43" s="166" t="s">
        <v>66</v>
      </c>
      <c r="M43" s="34"/>
      <c r="N43" s="34"/>
      <c r="O43" s="34" t="s">
        <v>1276</v>
      </c>
      <c r="P43" s="115">
        <f t="shared" si="1"/>
        <v>46191</v>
      </c>
      <c r="Q43" s="34"/>
      <c r="R43" s="34" t="s">
        <v>1276</v>
      </c>
      <c r="S43" s="115">
        <f t="shared" si="3"/>
        <v>46191</v>
      </c>
      <c r="T43" s="34" t="s">
        <v>68</v>
      </c>
      <c r="U43" s="114" t="s">
        <v>66</v>
      </c>
      <c r="V43" s="114" t="s">
        <v>66</v>
      </c>
      <c r="W43" s="34"/>
    </row>
    <row r="44" ht="14.5" spans="1:23">
      <c r="A44" s="37">
        <v>40</v>
      </c>
      <c r="B44" s="37" t="s">
        <v>64</v>
      </c>
      <c r="C44" s="247" t="s">
        <v>1325</v>
      </c>
      <c r="D44" s="34"/>
      <c r="E44" s="37">
        <v>6000033492</v>
      </c>
      <c r="F44" s="136">
        <v>2</v>
      </c>
      <c r="G44" s="136">
        <v>2</v>
      </c>
      <c r="H44" s="37">
        <v>0</v>
      </c>
      <c r="I44" s="137">
        <v>46192</v>
      </c>
      <c r="J44" s="28" t="s">
        <v>1264</v>
      </c>
      <c r="K44" s="136" t="s">
        <v>1326</v>
      </c>
      <c r="L44" s="166" t="s">
        <v>66</v>
      </c>
      <c r="M44" s="34"/>
      <c r="N44" s="34"/>
      <c r="O44" s="34" t="s">
        <v>1276</v>
      </c>
      <c r="P44" s="115">
        <f t="shared" si="1"/>
        <v>46193</v>
      </c>
      <c r="Q44" s="34"/>
      <c r="R44" s="34" t="s">
        <v>1276</v>
      </c>
      <c r="S44" s="115">
        <f t="shared" si="3"/>
        <v>46193</v>
      </c>
      <c r="T44" s="34" t="s">
        <v>68</v>
      </c>
      <c r="U44" s="114" t="s">
        <v>66</v>
      </c>
      <c r="V44" s="114" t="s">
        <v>66</v>
      </c>
      <c r="W44" s="34"/>
    </row>
    <row r="45" ht="14.5" spans="1:23">
      <c r="A45" s="37">
        <v>41</v>
      </c>
      <c r="B45" s="37" t="s">
        <v>64</v>
      </c>
      <c r="C45" s="238" t="s">
        <v>1325</v>
      </c>
      <c r="D45" s="34"/>
      <c r="E45" s="37">
        <v>6000033492</v>
      </c>
      <c r="F45" s="28">
        <v>1</v>
      </c>
      <c r="G45" s="37">
        <v>0</v>
      </c>
      <c r="H45" s="28">
        <v>1</v>
      </c>
      <c r="I45" s="41">
        <v>46192</v>
      </c>
      <c r="J45" s="28" t="s">
        <v>1264</v>
      </c>
      <c r="K45" s="28">
        <v>516329200626312</v>
      </c>
      <c r="L45" s="522" t="s">
        <v>1327</v>
      </c>
      <c r="M45" s="34"/>
      <c r="N45" s="34"/>
      <c r="O45" s="34" t="s">
        <v>1276</v>
      </c>
      <c r="P45" s="115">
        <f t="shared" si="1"/>
        <v>46193</v>
      </c>
      <c r="Q45" s="34"/>
      <c r="R45" s="34" t="s">
        <v>1276</v>
      </c>
      <c r="S45" s="115">
        <f t="shared" si="3"/>
        <v>46193</v>
      </c>
      <c r="T45" s="34" t="s">
        <v>68</v>
      </c>
      <c r="U45" s="238" t="s">
        <v>427</v>
      </c>
      <c r="V45" s="114" t="s">
        <v>1305</v>
      </c>
      <c r="W45" s="34"/>
    </row>
    <row r="46" ht="14.5" spans="1:23">
      <c r="A46" s="37">
        <v>42</v>
      </c>
      <c r="B46" s="37" t="s">
        <v>64</v>
      </c>
      <c r="C46" s="247" t="s">
        <v>1325</v>
      </c>
      <c r="D46" s="34"/>
      <c r="E46" s="37">
        <v>6000033492</v>
      </c>
      <c r="F46" s="136">
        <v>1</v>
      </c>
      <c r="G46" s="136">
        <v>1</v>
      </c>
      <c r="H46" s="37">
        <v>0</v>
      </c>
      <c r="I46" s="137">
        <v>46192</v>
      </c>
      <c r="J46" s="28" t="s">
        <v>1264</v>
      </c>
      <c r="K46" s="136">
        <v>516329200626313</v>
      </c>
      <c r="L46" s="166" t="s">
        <v>66</v>
      </c>
      <c r="M46" s="34"/>
      <c r="N46" s="34"/>
      <c r="O46" s="34" t="s">
        <v>1276</v>
      </c>
      <c r="P46" s="115">
        <f t="shared" si="1"/>
        <v>46193</v>
      </c>
      <c r="Q46" s="34"/>
      <c r="R46" s="34" t="s">
        <v>1276</v>
      </c>
      <c r="S46" s="115">
        <f t="shared" si="3"/>
        <v>46193</v>
      </c>
      <c r="T46" s="34" t="s">
        <v>68</v>
      </c>
      <c r="U46" s="114" t="s">
        <v>66</v>
      </c>
      <c r="V46" s="114" t="s">
        <v>66</v>
      </c>
      <c r="W46" s="34"/>
    </row>
    <row r="47" ht="14.5" spans="1:23">
      <c r="A47" s="37">
        <v>43</v>
      </c>
      <c r="B47" s="37" t="s">
        <v>64</v>
      </c>
      <c r="C47" s="247" t="s">
        <v>1325</v>
      </c>
      <c r="D47" s="34"/>
      <c r="E47" s="37">
        <v>6000033492</v>
      </c>
      <c r="F47" s="28">
        <v>1</v>
      </c>
      <c r="G47" s="37">
        <v>0</v>
      </c>
      <c r="H47" s="28">
        <v>1</v>
      </c>
      <c r="I47" s="41">
        <v>46192</v>
      </c>
      <c r="J47" s="28" t="s">
        <v>1264</v>
      </c>
      <c r="K47" s="28">
        <v>516329200626314</v>
      </c>
      <c r="L47" s="114" t="s">
        <v>1296</v>
      </c>
      <c r="M47" s="560" t="s">
        <v>1290</v>
      </c>
      <c r="N47" s="34" t="s">
        <v>1291</v>
      </c>
      <c r="O47" s="34" t="s">
        <v>1276</v>
      </c>
      <c r="P47" s="115">
        <f t="shared" si="1"/>
        <v>46193</v>
      </c>
      <c r="Q47" s="560" t="s">
        <v>1297</v>
      </c>
      <c r="R47" s="34" t="s">
        <v>1276</v>
      </c>
      <c r="S47" s="115">
        <f t="shared" si="3"/>
        <v>46193</v>
      </c>
      <c r="T47" s="34" t="s">
        <v>68</v>
      </c>
      <c r="U47" s="238" t="s">
        <v>514</v>
      </c>
      <c r="V47" s="114" t="s">
        <v>13</v>
      </c>
      <c r="W47" s="34"/>
    </row>
    <row r="48" ht="14.5" spans="1:23">
      <c r="A48" s="37">
        <v>44</v>
      </c>
      <c r="B48" s="37" t="s">
        <v>64</v>
      </c>
      <c r="C48" s="247" t="s">
        <v>1325</v>
      </c>
      <c r="D48" s="34"/>
      <c r="E48" s="37">
        <v>6000033492</v>
      </c>
      <c r="F48" s="136">
        <v>4</v>
      </c>
      <c r="G48" s="136">
        <v>4</v>
      </c>
      <c r="H48" s="37">
        <v>0</v>
      </c>
      <c r="I48" s="137">
        <v>46192</v>
      </c>
      <c r="J48" s="28" t="s">
        <v>1264</v>
      </c>
      <c r="K48" s="136" t="s">
        <v>1328</v>
      </c>
      <c r="L48" s="166" t="s">
        <v>66</v>
      </c>
      <c r="M48" s="34"/>
      <c r="N48" s="34"/>
      <c r="O48" s="34" t="s">
        <v>1276</v>
      </c>
      <c r="P48" s="115">
        <f t="shared" si="1"/>
        <v>46193</v>
      </c>
      <c r="Q48" s="34"/>
      <c r="R48" s="34" t="s">
        <v>1276</v>
      </c>
      <c r="S48" s="115">
        <f t="shared" si="3"/>
        <v>46193</v>
      </c>
      <c r="T48" s="34" t="s">
        <v>68</v>
      </c>
      <c r="U48" s="114" t="s">
        <v>66</v>
      </c>
      <c r="V48" s="114" t="s">
        <v>66</v>
      </c>
      <c r="W48" s="34"/>
    </row>
    <row r="49" ht="14.5" spans="1:23">
      <c r="A49" s="37">
        <v>45</v>
      </c>
      <c r="B49" s="37" t="s">
        <v>64</v>
      </c>
      <c r="C49" s="247" t="s">
        <v>1325</v>
      </c>
      <c r="D49" s="34"/>
      <c r="E49" s="37">
        <v>6000033492</v>
      </c>
      <c r="F49" s="28">
        <v>1</v>
      </c>
      <c r="G49" s="37">
        <v>0</v>
      </c>
      <c r="H49" s="28">
        <v>1</v>
      </c>
      <c r="I49" s="41">
        <v>46192</v>
      </c>
      <c r="J49" s="28" t="s">
        <v>1264</v>
      </c>
      <c r="K49" s="28">
        <v>516329200626319</v>
      </c>
      <c r="L49" s="522" t="s">
        <v>1329</v>
      </c>
      <c r="M49" s="34" t="s">
        <v>1303</v>
      </c>
      <c r="N49" s="34" t="s">
        <v>1304</v>
      </c>
      <c r="O49" s="34" t="s">
        <v>1276</v>
      </c>
      <c r="P49" s="115">
        <f t="shared" si="1"/>
        <v>46193</v>
      </c>
      <c r="Q49" s="34"/>
      <c r="R49" s="34" t="s">
        <v>1276</v>
      </c>
      <c r="S49" s="115">
        <f t="shared" si="3"/>
        <v>46193</v>
      </c>
      <c r="T49" s="34" t="s">
        <v>68</v>
      </c>
      <c r="U49" s="238" t="s">
        <v>427</v>
      </c>
      <c r="V49" s="114" t="s">
        <v>1305</v>
      </c>
      <c r="W49" s="34"/>
    </row>
    <row r="50" ht="14.5" spans="1:23">
      <c r="A50" s="37">
        <v>46</v>
      </c>
      <c r="B50" s="37" t="s">
        <v>64</v>
      </c>
      <c r="C50" s="247" t="s">
        <v>1325</v>
      </c>
      <c r="D50" s="34"/>
      <c r="E50" s="37">
        <v>6000033492</v>
      </c>
      <c r="F50" s="136">
        <v>12</v>
      </c>
      <c r="G50" s="136">
        <v>12</v>
      </c>
      <c r="H50" s="37">
        <v>0</v>
      </c>
      <c r="I50" s="137">
        <v>46192</v>
      </c>
      <c r="J50" s="28" t="s">
        <v>1264</v>
      </c>
      <c r="K50" s="136" t="s">
        <v>1330</v>
      </c>
      <c r="L50" s="166" t="s">
        <v>66</v>
      </c>
      <c r="M50" s="34"/>
      <c r="N50" s="34"/>
      <c r="O50" s="34" t="s">
        <v>1276</v>
      </c>
      <c r="P50" s="115">
        <f t="shared" si="1"/>
        <v>46193</v>
      </c>
      <c r="Q50" s="34"/>
      <c r="R50" s="34" t="s">
        <v>1276</v>
      </c>
      <c r="S50" s="115">
        <f t="shared" si="3"/>
        <v>46193</v>
      </c>
      <c r="T50" s="34" t="s">
        <v>68</v>
      </c>
      <c r="U50" s="114" t="s">
        <v>66</v>
      </c>
      <c r="V50" s="114" t="s">
        <v>66</v>
      </c>
      <c r="W50" s="34"/>
    </row>
    <row r="51" ht="14.5" spans="1:23">
      <c r="A51" s="37">
        <v>47</v>
      </c>
      <c r="B51" s="37" t="s">
        <v>64</v>
      </c>
      <c r="C51" s="247" t="s">
        <v>1325</v>
      </c>
      <c r="D51" s="34"/>
      <c r="E51" s="37">
        <v>6000033492</v>
      </c>
      <c r="F51" s="28">
        <v>19</v>
      </c>
      <c r="G51" s="28">
        <v>19</v>
      </c>
      <c r="H51" s="37">
        <v>0</v>
      </c>
      <c r="I51" s="41">
        <v>46193</v>
      </c>
      <c r="J51" s="28" t="s">
        <v>1264</v>
      </c>
      <c r="K51" s="28" t="s">
        <v>1331</v>
      </c>
      <c r="L51" s="166" t="s">
        <v>66</v>
      </c>
      <c r="M51" s="34"/>
      <c r="N51" s="34"/>
      <c r="O51" s="34" t="s">
        <v>1276</v>
      </c>
      <c r="P51" s="115">
        <f t="shared" si="1"/>
        <v>46194</v>
      </c>
      <c r="Q51" s="34"/>
      <c r="R51" s="34" t="s">
        <v>1276</v>
      </c>
      <c r="S51" s="115">
        <f t="shared" si="3"/>
        <v>46194</v>
      </c>
      <c r="T51" s="34" t="s">
        <v>68</v>
      </c>
      <c r="U51" s="114" t="s">
        <v>66</v>
      </c>
      <c r="V51" s="114" t="s">
        <v>66</v>
      </c>
      <c r="W51" s="34"/>
    </row>
    <row r="52" ht="14.5" spans="1:23">
      <c r="A52" s="37">
        <v>48</v>
      </c>
      <c r="B52" s="37" t="s">
        <v>64</v>
      </c>
      <c r="C52" s="247" t="s">
        <v>1325</v>
      </c>
      <c r="D52" s="34"/>
      <c r="E52" s="37">
        <v>6000033492</v>
      </c>
      <c r="F52" s="136">
        <v>8</v>
      </c>
      <c r="G52" s="136">
        <v>8</v>
      </c>
      <c r="H52" s="37">
        <v>0</v>
      </c>
      <c r="I52" s="137">
        <v>46193</v>
      </c>
      <c r="J52" s="28" t="s">
        <v>1264</v>
      </c>
      <c r="K52" s="136" t="s">
        <v>1332</v>
      </c>
      <c r="L52" s="166" t="s">
        <v>66</v>
      </c>
      <c r="M52" s="34"/>
      <c r="N52" s="34"/>
      <c r="O52" s="34" t="s">
        <v>1276</v>
      </c>
      <c r="P52" s="115">
        <f t="shared" si="1"/>
        <v>46194</v>
      </c>
      <c r="Q52" s="34"/>
      <c r="R52" s="34" t="s">
        <v>1276</v>
      </c>
      <c r="S52" s="115">
        <f t="shared" si="3"/>
        <v>46194</v>
      </c>
      <c r="T52" s="34" t="s">
        <v>68</v>
      </c>
      <c r="U52" s="114" t="s">
        <v>66</v>
      </c>
      <c r="V52" s="114" t="s">
        <v>66</v>
      </c>
      <c r="W52" s="34"/>
    </row>
    <row r="53" ht="14.5" spans="1:23">
      <c r="A53" s="37">
        <v>49</v>
      </c>
      <c r="B53" s="37" t="s">
        <v>64</v>
      </c>
      <c r="C53" s="247" t="s">
        <v>1325</v>
      </c>
      <c r="D53" s="34"/>
      <c r="E53" s="37">
        <v>6000033492</v>
      </c>
      <c r="F53" s="28">
        <v>7</v>
      </c>
      <c r="G53" s="28">
        <v>7</v>
      </c>
      <c r="H53" s="37">
        <v>0</v>
      </c>
      <c r="I53" s="41">
        <v>46195</v>
      </c>
      <c r="J53" s="28" t="s">
        <v>1264</v>
      </c>
      <c r="K53" s="28" t="s">
        <v>1333</v>
      </c>
      <c r="L53" s="166" t="s">
        <v>66</v>
      </c>
      <c r="M53" s="34"/>
      <c r="N53" s="34"/>
      <c r="O53" s="34" t="s">
        <v>1276</v>
      </c>
      <c r="P53" s="115">
        <f t="shared" si="1"/>
        <v>46196</v>
      </c>
      <c r="Q53" s="34"/>
      <c r="R53" s="34" t="s">
        <v>1276</v>
      </c>
      <c r="S53" s="115">
        <f t="shared" si="3"/>
        <v>46196</v>
      </c>
      <c r="T53" s="34" t="s">
        <v>68</v>
      </c>
      <c r="U53" s="114" t="s">
        <v>66</v>
      </c>
      <c r="V53" s="114" t="s">
        <v>66</v>
      </c>
      <c r="W53" s="34"/>
    </row>
    <row r="54" ht="14.5" spans="1:23">
      <c r="A54" s="37">
        <v>50</v>
      </c>
      <c r="B54" s="37" t="s">
        <v>64</v>
      </c>
      <c r="C54" s="247" t="s">
        <v>1325</v>
      </c>
      <c r="D54" s="34"/>
      <c r="E54" s="37">
        <v>6000033492</v>
      </c>
      <c r="F54" s="136">
        <v>1</v>
      </c>
      <c r="G54" s="37">
        <v>0</v>
      </c>
      <c r="H54" s="136">
        <v>1</v>
      </c>
      <c r="I54" s="137">
        <v>46195</v>
      </c>
      <c r="J54" s="28" t="s">
        <v>1264</v>
      </c>
      <c r="K54" s="136" t="s">
        <v>1334</v>
      </c>
      <c r="L54" s="522" t="s">
        <v>1317</v>
      </c>
      <c r="M54" s="34" t="s">
        <v>1318</v>
      </c>
      <c r="N54" s="34" t="s">
        <v>1319</v>
      </c>
      <c r="O54" s="34" t="s">
        <v>1276</v>
      </c>
      <c r="P54" s="115">
        <f t="shared" si="1"/>
        <v>46196</v>
      </c>
      <c r="Q54" s="34" t="s">
        <v>1320</v>
      </c>
      <c r="R54" s="34" t="s">
        <v>1276</v>
      </c>
      <c r="S54" s="115">
        <v>46196</v>
      </c>
      <c r="T54" s="34" t="s">
        <v>68</v>
      </c>
      <c r="U54" s="238" t="s">
        <v>512</v>
      </c>
      <c r="V54" s="114" t="s">
        <v>13</v>
      </c>
      <c r="W54" s="34"/>
    </row>
    <row r="55" ht="14.5" spans="1:23">
      <c r="A55" s="37">
        <v>51</v>
      </c>
      <c r="B55" s="37" t="s">
        <v>64</v>
      </c>
      <c r="C55" s="247" t="s">
        <v>1325</v>
      </c>
      <c r="D55" s="34"/>
      <c r="E55" s="37">
        <v>6000033492</v>
      </c>
      <c r="F55" s="28">
        <v>1</v>
      </c>
      <c r="G55" s="28">
        <v>1</v>
      </c>
      <c r="H55" s="37">
        <v>0</v>
      </c>
      <c r="I55" s="41">
        <v>46195</v>
      </c>
      <c r="J55" s="28" t="s">
        <v>1264</v>
      </c>
      <c r="K55" s="28" t="s">
        <v>1335</v>
      </c>
      <c r="L55" s="166" t="s">
        <v>66</v>
      </c>
      <c r="M55" s="34"/>
      <c r="N55" s="34"/>
      <c r="O55" s="34" t="s">
        <v>1276</v>
      </c>
      <c r="P55" s="115">
        <f t="shared" si="1"/>
        <v>46196</v>
      </c>
      <c r="Q55" s="34"/>
      <c r="R55" s="34" t="s">
        <v>1276</v>
      </c>
      <c r="S55" s="115">
        <f t="shared" ref="S55:S59" si="4">I55+1</f>
        <v>46196</v>
      </c>
      <c r="T55" s="34" t="s">
        <v>68</v>
      </c>
      <c r="U55" s="114" t="s">
        <v>66</v>
      </c>
      <c r="V55" s="114" t="s">
        <v>66</v>
      </c>
      <c r="W55" s="34"/>
    </row>
    <row r="56" ht="14.5" spans="1:23">
      <c r="A56" s="37">
        <v>52</v>
      </c>
      <c r="B56" s="37" t="s">
        <v>64</v>
      </c>
      <c r="C56" s="247" t="s">
        <v>1325</v>
      </c>
      <c r="D56" s="34"/>
      <c r="E56" s="37">
        <v>6000033492</v>
      </c>
      <c r="F56" s="136">
        <v>1</v>
      </c>
      <c r="G56" s="37">
        <v>0</v>
      </c>
      <c r="H56" s="136">
        <v>1</v>
      </c>
      <c r="I56" s="41">
        <v>46195</v>
      </c>
      <c r="J56" s="28" t="s">
        <v>1264</v>
      </c>
      <c r="K56" s="136" t="s">
        <v>1336</v>
      </c>
      <c r="L56" s="522" t="s">
        <v>1337</v>
      </c>
      <c r="M56" s="34" t="s">
        <v>1279</v>
      </c>
      <c r="N56" s="556" t="s">
        <v>1338</v>
      </c>
      <c r="O56" s="34" t="s">
        <v>1276</v>
      </c>
      <c r="P56" s="115">
        <f t="shared" si="1"/>
        <v>46196</v>
      </c>
      <c r="Q56" s="34"/>
      <c r="R56" s="34" t="s">
        <v>1276</v>
      </c>
      <c r="S56" s="115">
        <f t="shared" si="4"/>
        <v>46196</v>
      </c>
      <c r="T56" s="34" t="s">
        <v>68</v>
      </c>
      <c r="U56" s="238" t="s">
        <v>78</v>
      </c>
      <c r="V56" s="114" t="s">
        <v>13</v>
      </c>
      <c r="W56" s="34"/>
    </row>
    <row r="57" ht="14.5" spans="1:23">
      <c r="A57" s="37">
        <v>53</v>
      </c>
      <c r="B57" s="37" t="s">
        <v>64</v>
      </c>
      <c r="C57" s="247" t="s">
        <v>1325</v>
      </c>
      <c r="D57" s="34"/>
      <c r="E57" s="37">
        <v>6000033492</v>
      </c>
      <c r="F57" s="28">
        <v>13</v>
      </c>
      <c r="G57" s="28">
        <v>13</v>
      </c>
      <c r="H57" s="37">
        <v>0</v>
      </c>
      <c r="I57" s="41">
        <v>46195</v>
      </c>
      <c r="J57" s="28" t="s">
        <v>1264</v>
      </c>
      <c r="K57" s="28" t="s">
        <v>1339</v>
      </c>
      <c r="L57" s="166" t="s">
        <v>66</v>
      </c>
      <c r="M57" s="34"/>
      <c r="N57" s="34"/>
      <c r="O57" s="34" t="s">
        <v>1276</v>
      </c>
      <c r="P57" s="115">
        <f t="shared" si="1"/>
        <v>46196</v>
      </c>
      <c r="Q57" s="34"/>
      <c r="R57" s="34" t="s">
        <v>1276</v>
      </c>
      <c r="S57" s="115">
        <f t="shared" si="4"/>
        <v>46196</v>
      </c>
      <c r="T57" s="34" t="s">
        <v>68</v>
      </c>
      <c r="U57" s="114" t="s">
        <v>66</v>
      </c>
      <c r="V57" s="114" t="s">
        <v>66</v>
      </c>
      <c r="W57" s="34"/>
    </row>
    <row r="58" ht="14.5" spans="1:23">
      <c r="A58" s="37">
        <v>54</v>
      </c>
      <c r="B58" s="37" t="s">
        <v>64</v>
      </c>
      <c r="C58" s="247" t="s">
        <v>1325</v>
      </c>
      <c r="D58" s="34"/>
      <c r="E58" s="37">
        <v>6000033492</v>
      </c>
      <c r="F58" s="136">
        <v>8</v>
      </c>
      <c r="G58" s="136">
        <v>8</v>
      </c>
      <c r="H58" s="37">
        <v>0</v>
      </c>
      <c r="I58" s="137">
        <v>46196</v>
      </c>
      <c r="J58" s="28" t="s">
        <v>1264</v>
      </c>
      <c r="K58" s="136" t="s">
        <v>1340</v>
      </c>
      <c r="L58" s="166" t="s">
        <v>66</v>
      </c>
      <c r="M58" s="34"/>
      <c r="N58" s="34"/>
      <c r="O58" s="34" t="s">
        <v>1276</v>
      </c>
      <c r="P58" s="115">
        <f t="shared" si="1"/>
        <v>46197</v>
      </c>
      <c r="Q58" s="34"/>
      <c r="R58" s="34" t="s">
        <v>1276</v>
      </c>
      <c r="S58" s="115">
        <f t="shared" si="4"/>
        <v>46197</v>
      </c>
      <c r="T58" s="34" t="s">
        <v>68</v>
      </c>
      <c r="U58" s="114" t="s">
        <v>66</v>
      </c>
      <c r="V58" s="114" t="s">
        <v>66</v>
      </c>
      <c r="W58" s="34"/>
    </row>
    <row r="59" ht="14.5" spans="1:23">
      <c r="A59" s="37">
        <v>55</v>
      </c>
      <c r="B59" s="37" t="s">
        <v>64</v>
      </c>
      <c r="C59" s="247" t="s">
        <v>1325</v>
      </c>
      <c r="D59" s="34"/>
      <c r="E59" s="37">
        <v>6000033492</v>
      </c>
      <c r="F59" s="28">
        <v>10</v>
      </c>
      <c r="G59" s="28">
        <v>10</v>
      </c>
      <c r="H59" s="37">
        <v>0</v>
      </c>
      <c r="I59" s="27">
        <v>46197</v>
      </c>
      <c r="J59" s="28" t="s">
        <v>1264</v>
      </c>
      <c r="K59" s="28" t="s">
        <v>1341</v>
      </c>
      <c r="L59" s="166" t="s">
        <v>66</v>
      </c>
      <c r="M59" s="34"/>
      <c r="N59" s="34"/>
      <c r="O59" s="34" t="s">
        <v>1276</v>
      </c>
      <c r="P59" s="115">
        <f t="shared" si="1"/>
        <v>46198</v>
      </c>
      <c r="Q59" s="34"/>
      <c r="R59" s="34" t="s">
        <v>1276</v>
      </c>
      <c r="S59" s="115">
        <f t="shared" si="4"/>
        <v>46198</v>
      </c>
      <c r="T59" s="34" t="s">
        <v>68</v>
      </c>
      <c r="U59" s="114" t="s">
        <v>66</v>
      </c>
      <c r="V59" s="114" t="s">
        <v>66</v>
      </c>
      <c r="W59" s="34"/>
    </row>
    <row r="60" ht="14.5" spans="1:23">
      <c r="A60" s="37">
        <v>56</v>
      </c>
      <c r="B60" s="37" t="s">
        <v>64</v>
      </c>
      <c r="C60" s="247" t="s">
        <v>1325</v>
      </c>
      <c r="D60" s="34"/>
      <c r="E60" s="37">
        <v>6000033492</v>
      </c>
      <c r="F60" s="28">
        <v>1</v>
      </c>
      <c r="G60" s="37">
        <v>0</v>
      </c>
      <c r="H60" s="28">
        <v>1</v>
      </c>
      <c r="I60" s="27">
        <v>46197</v>
      </c>
      <c r="J60" s="28" t="s">
        <v>1264</v>
      </c>
      <c r="K60" s="28">
        <v>516329200626400</v>
      </c>
      <c r="L60" s="522" t="s">
        <v>1342</v>
      </c>
      <c r="M60" s="34" t="s">
        <v>1303</v>
      </c>
      <c r="N60" s="34" t="s">
        <v>1304</v>
      </c>
      <c r="O60" s="34" t="s">
        <v>1276</v>
      </c>
      <c r="P60" s="115"/>
      <c r="Q60" s="34"/>
      <c r="R60" s="34" t="s">
        <v>1276</v>
      </c>
      <c r="S60" s="115"/>
      <c r="T60" s="34"/>
      <c r="U60" s="238" t="s">
        <v>427</v>
      </c>
      <c r="V60" s="238" t="s">
        <v>1305</v>
      </c>
      <c r="W60" s="34"/>
    </row>
    <row r="61" ht="14.5" spans="1:23">
      <c r="A61" s="37">
        <v>57</v>
      </c>
      <c r="B61" s="37" t="s">
        <v>64</v>
      </c>
      <c r="C61" s="247" t="s">
        <v>1325</v>
      </c>
      <c r="D61" s="34"/>
      <c r="E61" s="37">
        <v>6000033492</v>
      </c>
      <c r="F61" s="28">
        <v>9</v>
      </c>
      <c r="G61" s="28">
        <v>9</v>
      </c>
      <c r="H61" s="37">
        <v>0</v>
      </c>
      <c r="I61" s="27">
        <v>46197</v>
      </c>
      <c r="J61" s="28" t="s">
        <v>1264</v>
      </c>
      <c r="K61" s="28" t="s">
        <v>1343</v>
      </c>
      <c r="L61" s="166" t="s">
        <v>66</v>
      </c>
      <c r="M61" s="34"/>
      <c r="N61" s="34"/>
      <c r="O61" s="34"/>
      <c r="P61" s="115"/>
      <c r="Q61" s="34"/>
      <c r="R61" s="34" t="s">
        <v>1276</v>
      </c>
      <c r="S61" s="115"/>
      <c r="T61" s="34"/>
      <c r="U61" s="114" t="s">
        <v>66</v>
      </c>
      <c r="V61" s="114" t="s">
        <v>66</v>
      </c>
      <c r="W61" s="34"/>
    </row>
    <row r="62" ht="14.5" spans="1:23">
      <c r="A62" s="37">
        <v>58</v>
      </c>
      <c r="B62" s="37" t="s">
        <v>64</v>
      </c>
      <c r="C62" s="247" t="s">
        <v>1325</v>
      </c>
      <c r="D62" s="34"/>
      <c r="E62" s="37">
        <v>6000033492</v>
      </c>
      <c r="F62" s="28">
        <v>29</v>
      </c>
      <c r="G62" s="28">
        <v>29</v>
      </c>
      <c r="H62" s="37">
        <v>0</v>
      </c>
      <c r="I62" s="41">
        <v>46199</v>
      </c>
      <c r="J62" s="28" t="s">
        <v>1264</v>
      </c>
      <c r="K62" s="28" t="s">
        <v>1344</v>
      </c>
      <c r="L62" s="166" t="s">
        <v>66</v>
      </c>
      <c r="M62" s="34"/>
      <c r="N62" s="34"/>
      <c r="O62" s="34" t="s">
        <v>1276</v>
      </c>
      <c r="P62" s="115">
        <f t="shared" ref="P62:P63" si="5">I62+1</f>
        <v>46200</v>
      </c>
      <c r="Q62" s="34"/>
      <c r="R62" s="34" t="s">
        <v>1276</v>
      </c>
      <c r="S62" s="115">
        <f t="shared" ref="S62:S63" si="6">I62+1</f>
        <v>46200</v>
      </c>
      <c r="T62" s="34" t="s">
        <v>68</v>
      </c>
      <c r="U62" s="114" t="s">
        <v>66</v>
      </c>
      <c r="V62" s="114" t="s">
        <v>66</v>
      </c>
      <c r="W62" s="34"/>
    </row>
    <row r="63" ht="14.5" spans="1:23">
      <c r="A63" s="37">
        <v>59</v>
      </c>
      <c r="B63" s="37" t="s">
        <v>64</v>
      </c>
      <c r="C63" s="247" t="s">
        <v>1325</v>
      </c>
      <c r="D63" s="34"/>
      <c r="E63" s="37">
        <v>6000033492</v>
      </c>
      <c r="F63" s="136">
        <v>19</v>
      </c>
      <c r="G63" s="136">
        <v>19</v>
      </c>
      <c r="H63" s="37">
        <v>0</v>
      </c>
      <c r="I63" s="137">
        <v>46202</v>
      </c>
      <c r="J63" s="28" t="s">
        <v>1264</v>
      </c>
      <c r="K63" s="136" t="s">
        <v>1345</v>
      </c>
      <c r="L63" s="166" t="s">
        <v>66</v>
      </c>
      <c r="M63" s="34"/>
      <c r="N63" s="34"/>
      <c r="O63" s="34" t="s">
        <v>1276</v>
      </c>
      <c r="P63" s="115">
        <f t="shared" si="5"/>
        <v>46203</v>
      </c>
      <c r="Q63" s="34"/>
      <c r="R63" s="34" t="s">
        <v>1276</v>
      </c>
      <c r="S63" s="115">
        <f t="shared" si="6"/>
        <v>46203</v>
      </c>
      <c r="T63" s="34" t="s">
        <v>68</v>
      </c>
      <c r="U63" s="114" t="s">
        <v>66</v>
      </c>
      <c r="V63" s="114" t="s">
        <v>66</v>
      </c>
      <c r="W63" s="34"/>
    </row>
    <row r="64" ht="14.5" spans="1:23">
      <c r="A64" s="37">
        <v>60</v>
      </c>
      <c r="B64" s="37" t="s">
        <v>64</v>
      </c>
      <c r="C64" s="247" t="s">
        <v>1325</v>
      </c>
      <c r="D64" s="34"/>
      <c r="E64" s="37">
        <v>6000033492</v>
      </c>
      <c r="F64" s="136">
        <v>1</v>
      </c>
      <c r="G64" s="37">
        <v>0</v>
      </c>
      <c r="H64" s="136">
        <v>1</v>
      </c>
      <c r="I64" s="137">
        <v>46202</v>
      </c>
      <c r="J64" s="28" t="s">
        <v>1264</v>
      </c>
      <c r="K64" s="136">
        <v>516329200626458</v>
      </c>
      <c r="L64" s="522" t="s">
        <v>1337</v>
      </c>
      <c r="M64" s="34" t="s">
        <v>1279</v>
      </c>
      <c r="N64" s="556" t="s">
        <v>1338</v>
      </c>
      <c r="O64" s="34" t="s">
        <v>1276</v>
      </c>
      <c r="P64" s="115"/>
      <c r="Q64" s="34"/>
      <c r="R64" s="34" t="s">
        <v>1276</v>
      </c>
      <c r="S64" s="115"/>
      <c r="T64" s="34"/>
      <c r="U64" s="238" t="s">
        <v>78</v>
      </c>
      <c r="V64" s="114" t="s">
        <v>13</v>
      </c>
      <c r="W64" s="34"/>
    </row>
    <row r="65" ht="14.5" spans="1:23">
      <c r="A65" s="37">
        <v>61</v>
      </c>
      <c r="B65" s="37" t="s">
        <v>64</v>
      </c>
      <c r="C65" s="247" t="s">
        <v>1325</v>
      </c>
      <c r="D65" s="34"/>
      <c r="E65" s="37">
        <v>6000033492</v>
      </c>
      <c r="F65" s="136">
        <v>15</v>
      </c>
      <c r="G65" s="136">
        <v>15</v>
      </c>
      <c r="H65" s="37">
        <v>0</v>
      </c>
      <c r="I65" s="137">
        <v>46202</v>
      </c>
      <c r="J65" s="28" t="s">
        <v>1264</v>
      </c>
      <c r="K65" s="136" t="s">
        <v>1346</v>
      </c>
      <c r="L65" s="166" t="s">
        <v>66</v>
      </c>
      <c r="M65" s="34"/>
      <c r="N65" s="34"/>
      <c r="O65" s="34"/>
      <c r="P65" s="115"/>
      <c r="Q65" s="34"/>
      <c r="R65" s="34" t="s">
        <v>1276</v>
      </c>
      <c r="S65" s="115"/>
      <c r="T65" s="34"/>
      <c r="U65" s="114" t="s">
        <v>66</v>
      </c>
      <c r="V65" s="114" t="s">
        <v>66</v>
      </c>
      <c r="W65" s="34"/>
    </row>
    <row r="66" ht="14.5" spans="1:23">
      <c r="A66" s="37">
        <v>62</v>
      </c>
      <c r="B66" s="37" t="s">
        <v>64</v>
      </c>
      <c r="C66" s="247" t="s">
        <v>1325</v>
      </c>
      <c r="D66" s="34"/>
      <c r="E66" s="37">
        <v>6000033492</v>
      </c>
      <c r="F66" s="28">
        <v>8</v>
      </c>
      <c r="G66" s="28">
        <v>8</v>
      </c>
      <c r="H66" s="37">
        <v>0</v>
      </c>
      <c r="I66" s="137">
        <v>46203</v>
      </c>
      <c r="J66" s="28" t="s">
        <v>1264</v>
      </c>
      <c r="K66" s="28" t="s">
        <v>1347</v>
      </c>
      <c r="L66" s="166" t="s">
        <v>66</v>
      </c>
      <c r="M66" s="34"/>
      <c r="N66" s="34"/>
      <c r="O66" s="34" t="s">
        <v>1276</v>
      </c>
      <c r="P66" s="115">
        <f t="shared" ref="P66:P68" si="7">I66+1</f>
        <v>46204</v>
      </c>
      <c r="Q66" s="34"/>
      <c r="R66" s="34" t="s">
        <v>1276</v>
      </c>
      <c r="S66" s="115">
        <f t="shared" ref="S66:S68" si="8">I66+1</f>
        <v>46204</v>
      </c>
      <c r="T66" s="34" t="s">
        <v>68</v>
      </c>
      <c r="U66" s="114" t="s">
        <v>66</v>
      </c>
      <c r="V66" s="114" t="s">
        <v>66</v>
      </c>
      <c r="W66" s="34"/>
    </row>
    <row r="67" ht="14.5" spans="1:23">
      <c r="A67" s="37">
        <v>63</v>
      </c>
      <c r="B67" s="37" t="s">
        <v>64</v>
      </c>
      <c r="C67" s="114" t="s">
        <v>139</v>
      </c>
      <c r="D67" s="34"/>
      <c r="E67" s="37">
        <v>6000033492</v>
      </c>
      <c r="F67" s="136">
        <v>15</v>
      </c>
      <c r="G67" s="136">
        <v>15</v>
      </c>
      <c r="H67" s="37">
        <v>0</v>
      </c>
      <c r="I67" s="137">
        <v>46204</v>
      </c>
      <c r="J67" s="28" t="s">
        <v>1264</v>
      </c>
      <c r="K67" s="136" t="s">
        <v>1348</v>
      </c>
      <c r="L67" s="166" t="s">
        <v>66</v>
      </c>
      <c r="M67" s="34"/>
      <c r="N67" s="34"/>
      <c r="O67" s="34" t="s">
        <v>1276</v>
      </c>
      <c r="P67" s="115">
        <f t="shared" si="7"/>
        <v>46205</v>
      </c>
      <c r="Q67" s="34"/>
      <c r="R67" s="34" t="s">
        <v>1276</v>
      </c>
      <c r="S67" s="115">
        <f t="shared" si="8"/>
        <v>46205</v>
      </c>
      <c r="T67" s="34" t="s">
        <v>68</v>
      </c>
      <c r="U67" s="114" t="s">
        <v>66</v>
      </c>
      <c r="V67" s="114" t="s">
        <v>66</v>
      </c>
      <c r="W67" s="34"/>
    </row>
    <row r="68" ht="14.5" spans="1:23">
      <c r="A68" s="37">
        <v>64</v>
      </c>
      <c r="B68" s="37" t="s">
        <v>64</v>
      </c>
      <c r="C68" s="114" t="s">
        <v>139</v>
      </c>
      <c r="D68" s="34"/>
      <c r="E68" s="37">
        <v>6000033492</v>
      </c>
      <c r="F68" s="561">
        <v>5</v>
      </c>
      <c r="G68" s="561">
        <v>5</v>
      </c>
      <c r="H68" s="37">
        <v>0</v>
      </c>
      <c r="I68" s="41">
        <v>46205</v>
      </c>
      <c r="J68" s="28" t="s">
        <v>1264</v>
      </c>
      <c r="K68" s="561" t="s">
        <v>1349</v>
      </c>
      <c r="L68" s="166" t="s">
        <v>66</v>
      </c>
      <c r="M68" s="34"/>
      <c r="N68" s="34"/>
      <c r="O68" s="34" t="s">
        <v>1276</v>
      </c>
      <c r="P68" s="115">
        <f t="shared" si="7"/>
        <v>46206</v>
      </c>
      <c r="Q68" s="34"/>
      <c r="R68" s="34" t="s">
        <v>1276</v>
      </c>
      <c r="S68" s="115">
        <f t="shared" si="8"/>
        <v>46206</v>
      </c>
      <c r="T68" s="34" t="s">
        <v>68</v>
      </c>
      <c r="U68" s="114" t="s">
        <v>66</v>
      </c>
      <c r="V68" s="114" t="s">
        <v>66</v>
      </c>
      <c r="W68" s="34"/>
    </row>
    <row r="69" ht="14.5" spans="1:23">
      <c r="A69" s="37">
        <v>65</v>
      </c>
      <c r="B69" s="37" t="s">
        <v>64</v>
      </c>
      <c r="C69" s="114" t="s">
        <v>139</v>
      </c>
      <c r="D69" s="34"/>
      <c r="E69" s="37">
        <v>6000033492</v>
      </c>
      <c r="F69" s="558">
        <v>1</v>
      </c>
      <c r="G69" s="37">
        <v>0</v>
      </c>
      <c r="H69" s="558">
        <v>1</v>
      </c>
      <c r="I69" s="41">
        <v>46205</v>
      </c>
      <c r="J69" s="28" t="s">
        <v>1264</v>
      </c>
      <c r="K69" s="558">
        <v>51632900726502</v>
      </c>
      <c r="L69" s="522" t="s">
        <v>1337</v>
      </c>
      <c r="M69" s="34" t="s">
        <v>1279</v>
      </c>
      <c r="N69" s="556" t="s">
        <v>1338</v>
      </c>
      <c r="O69" s="34" t="s">
        <v>1276</v>
      </c>
      <c r="P69" s="115"/>
      <c r="Q69" s="34"/>
      <c r="R69" s="34" t="s">
        <v>1276</v>
      </c>
      <c r="S69" s="115"/>
      <c r="T69" s="34" t="s">
        <v>68</v>
      </c>
      <c r="U69" s="238" t="s">
        <v>78</v>
      </c>
      <c r="V69" s="114" t="s">
        <v>13</v>
      </c>
      <c r="W69" s="34"/>
    </row>
    <row r="70" ht="14.5" spans="1:23">
      <c r="A70" s="37">
        <v>66</v>
      </c>
      <c r="B70" s="37" t="s">
        <v>64</v>
      </c>
      <c r="C70" s="114" t="s">
        <v>139</v>
      </c>
      <c r="D70" s="34"/>
      <c r="E70" s="37">
        <v>6000033492</v>
      </c>
      <c r="F70" s="558">
        <v>2</v>
      </c>
      <c r="G70" s="558">
        <v>2</v>
      </c>
      <c r="H70" s="37">
        <v>0</v>
      </c>
      <c r="I70" s="41">
        <v>46205</v>
      </c>
      <c r="J70" s="28" t="s">
        <v>1264</v>
      </c>
      <c r="K70" s="558" t="s">
        <v>1350</v>
      </c>
      <c r="L70" s="166" t="s">
        <v>66</v>
      </c>
      <c r="M70" s="34"/>
      <c r="N70" s="34"/>
      <c r="O70" s="34"/>
      <c r="P70" s="115"/>
      <c r="Q70" s="34"/>
      <c r="R70" s="34" t="s">
        <v>1276</v>
      </c>
      <c r="S70" s="115"/>
      <c r="T70" s="34"/>
      <c r="U70" s="114" t="s">
        <v>66</v>
      </c>
      <c r="V70" s="114" t="s">
        <v>66</v>
      </c>
      <c r="W70" s="34"/>
    </row>
    <row r="71" ht="14.5" spans="1:23">
      <c r="A71" s="37">
        <v>67</v>
      </c>
      <c r="B71" s="37" t="s">
        <v>64</v>
      </c>
      <c r="C71" s="114" t="s">
        <v>139</v>
      </c>
      <c r="D71" s="34"/>
      <c r="E71" s="37">
        <v>6000033492</v>
      </c>
      <c r="F71" s="558">
        <v>10</v>
      </c>
      <c r="G71" s="558">
        <v>10</v>
      </c>
      <c r="H71" s="37">
        <v>0</v>
      </c>
      <c r="I71" s="137">
        <v>46205</v>
      </c>
      <c r="J71" s="28" t="s">
        <v>1264</v>
      </c>
      <c r="K71" s="558" t="s">
        <v>1351</v>
      </c>
      <c r="L71" s="166" t="s">
        <v>66</v>
      </c>
      <c r="M71" s="34"/>
      <c r="N71" s="34"/>
      <c r="O71" s="34" t="s">
        <v>1276</v>
      </c>
      <c r="P71" s="115">
        <f t="shared" ref="P71:P114" si="9">I71+1</f>
        <v>46206</v>
      </c>
      <c r="Q71" s="34"/>
      <c r="R71" s="34" t="s">
        <v>1276</v>
      </c>
      <c r="S71" s="115">
        <f t="shared" ref="S71:S83" si="10">I71+1</f>
        <v>46206</v>
      </c>
      <c r="T71" s="34" t="s">
        <v>68</v>
      </c>
      <c r="U71" s="114" t="s">
        <v>66</v>
      </c>
      <c r="V71" s="114" t="s">
        <v>66</v>
      </c>
      <c r="W71" s="34"/>
    </row>
    <row r="72" ht="14.5" spans="1:23">
      <c r="A72" s="37">
        <v>68</v>
      </c>
      <c r="B72" s="37" t="s">
        <v>64</v>
      </c>
      <c r="C72" s="114" t="s">
        <v>1325</v>
      </c>
      <c r="D72" s="34"/>
      <c r="E72" s="37">
        <v>6000033492</v>
      </c>
      <c r="F72" s="28">
        <v>5</v>
      </c>
      <c r="G72" s="28">
        <v>5</v>
      </c>
      <c r="H72" s="37">
        <v>0</v>
      </c>
      <c r="I72" s="41">
        <v>46206</v>
      </c>
      <c r="J72" s="28" t="s">
        <v>1264</v>
      </c>
      <c r="K72" s="28" t="s">
        <v>1352</v>
      </c>
      <c r="L72" s="166" t="s">
        <v>66</v>
      </c>
      <c r="M72" s="34"/>
      <c r="N72" s="34"/>
      <c r="O72" s="34" t="s">
        <v>1276</v>
      </c>
      <c r="P72" s="115">
        <f t="shared" si="9"/>
        <v>46207</v>
      </c>
      <c r="Q72" s="34"/>
      <c r="R72" s="34" t="s">
        <v>1276</v>
      </c>
      <c r="S72" s="115">
        <f t="shared" si="10"/>
        <v>46207</v>
      </c>
      <c r="T72" s="34" t="s">
        <v>68</v>
      </c>
      <c r="U72" s="114" t="s">
        <v>66</v>
      </c>
      <c r="V72" s="114" t="s">
        <v>66</v>
      </c>
      <c r="W72" s="34"/>
    </row>
    <row r="73" ht="14.5" spans="1:23">
      <c r="A73" s="37">
        <v>69</v>
      </c>
      <c r="B73" s="37" t="s">
        <v>64</v>
      </c>
      <c r="C73" s="114" t="s">
        <v>1325</v>
      </c>
      <c r="D73" s="34"/>
      <c r="E73" s="37">
        <v>6000033492</v>
      </c>
      <c r="F73" s="136">
        <v>1</v>
      </c>
      <c r="G73" s="37">
        <v>0</v>
      </c>
      <c r="H73" s="136">
        <v>1</v>
      </c>
      <c r="I73" s="41">
        <v>46206</v>
      </c>
      <c r="J73" s="28" t="s">
        <v>1264</v>
      </c>
      <c r="K73" s="28">
        <v>51632900726520</v>
      </c>
      <c r="L73" s="522" t="s">
        <v>1337</v>
      </c>
      <c r="M73" s="34" t="s">
        <v>1279</v>
      </c>
      <c r="N73" s="556" t="s">
        <v>1338</v>
      </c>
      <c r="O73" s="34" t="s">
        <v>1276</v>
      </c>
      <c r="P73" s="115">
        <f t="shared" si="9"/>
        <v>46207</v>
      </c>
      <c r="Q73" s="34"/>
      <c r="R73" s="34" t="s">
        <v>1276</v>
      </c>
      <c r="S73" s="115">
        <f t="shared" si="10"/>
        <v>46207</v>
      </c>
      <c r="T73" s="34" t="s">
        <v>68</v>
      </c>
      <c r="U73" s="151" t="s">
        <v>78</v>
      </c>
      <c r="V73" s="114" t="s">
        <v>13</v>
      </c>
      <c r="W73" s="34"/>
    </row>
    <row r="74" ht="14.5" spans="1:23">
      <c r="A74" s="37">
        <v>70</v>
      </c>
      <c r="B74" s="37" t="s">
        <v>64</v>
      </c>
      <c r="C74" s="114" t="s">
        <v>1325</v>
      </c>
      <c r="D74" s="34"/>
      <c r="E74" s="37">
        <v>6000033492</v>
      </c>
      <c r="F74" s="28">
        <v>7</v>
      </c>
      <c r="G74" s="28">
        <v>7</v>
      </c>
      <c r="H74" s="37">
        <v>0</v>
      </c>
      <c r="I74" s="41">
        <v>46206</v>
      </c>
      <c r="J74" s="28" t="s">
        <v>1264</v>
      </c>
      <c r="K74" s="28" t="s">
        <v>1353</v>
      </c>
      <c r="L74" s="166" t="s">
        <v>66</v>
      </c>
      <c r="M74" s="34"/>
      <c r="N74" s="34"/>
      <c r="O74" s="34" t="s">
        <v>1276</v>
      </c>
      <c r="P74" s="115">
        <f t="shared" si="9"/>
        <v>46207</v>
      </c>
      <c r="Q74" s="34"/>
      <c r="R74" s="34" t="s">
        <v>1276</v>
      </c>
      <c r="S74" s="115">
        <f t="shared" si="10"/>
        <v>46207</v>
      </c>
      <c r="T74" s="34" t="s">
        <v>68</v>
      </c>
      <c r="U74" s="114" t="s">
        <v>66</v>
      </c>
      <c r="V74" s="114" t="s">
        <v>66</v>
      </c>
      <c r="W74" s="34"/>
    </row>
    <row r="75" ht="14.5" spans="1:23">
      <c r="A75" s="37">
        <v>71</v>
      </c>
      <c r="B75" s="37" t="s">
        <v>64</v>
      </c>
      <c r="C75" s="114" t="s">
        <v>1325</v>
      </c>
      <c r="D75" s="34"/>
      <c r="E75" s="37">
        <v>6000033492</v>
      </c>
      <c r="F75" s="136">
        <v>1</v>
      </c>
      <c r="G75" s="37">
        <v>0</v>
      </c>
      <c r="H75" s="136">
        <v>1</v>
      </c>
      <c r="I75" s="41">
        <v>46206</v>
      </c>
      <c r="J75" s="28" t="s">
        <v>1264</v>
      </c>
      <c r="K75" s="28">
        <v>51632900726528</v>
      </c>
      <c r="L75" s="522" t="s">
        <v>1337</v>
      </c>
      <c r="M75" s="34" t="s">
        <v>1279</v>
      </c>
      <c r="N75" s="556" t="s">
        <v>1338</v>
      </c>
      <c r="O75" s="34" t="s">
        <v>1276</v>
      </c>
      <c r="P75" s="115">
        <f t="shared" si="9"/>
        <v>46207</v>
      </c>
      <c r="Q75" s="34"/>
      <c r="R75" s="34" t="s">
        <v>1276</v>
      </c>
      <c r="S75" s="115">
        <f t="shared" si="10"/>
        <v>46207</v>
      </c>
      <c r="T75" s="34" t="s">
        <v>68</v>
      </c>
      <c r="U75" s="151" t="s">
        <v>78</v>
      </c>
      <c r="V75" s="114" t="s">
        <v>13</v>
      </c>
      <c r="W75" s="34"/>
    </row>
    <row r="76" ht="14.5" spans="1:23">
      <c r="A76" s="37">
        <v>72</v>
      </c>
      <c r="B76" s="37" t="s">
        <v>64</v>
      </c>
      <c r="C76" s="114" t="s">
        <v>1325</v>
      </c>
      <c r="D76" s="34"/>
      <c r="E76" s="37">
        <v>6000033492</v>
      </c>
      <c r="F76" s="28">
        <v>12</v>
      </c>
      <c r="G76" s="28">
        <v>12</v>
      </c>
      <c r="H76" s="37">
        <v>0</v>
      </c>
      <c r="I76" s="41">
        <v>46206</v>
      </c>
      <c r="J76" s="28" t="s">
        <v>1264</v>
      </c>
      <c r="K76" s="28" t="s">
        <v>1354</v>
      </c>
      <c r="L76" s="166" t="s">
        <v>66</v>
      </c>
      <c r="M76" s="34"/>
      <c r="N76" s="34"/>
      <c r="O76" s="34" t="s">
        <v>1276</v>
      </c>
      <c r="P76" s="115">
        <f t="shared" si="9"/>
        <v>46207</v>
      </c>
      <c r="Q76" s="34"/>
      <c r="R76" s="34" t="s">
        <v>1276</v>
      </c>
      <c r="S76" s="115">
        <f t="shared" si="10"/>
        <v>46207</v>
      </c>
      <c r="T76" s="34" t="s">
        <v>68</v>
      </c>
      <c r="U76" s="114" t="s">
        <v>66</v>
      </c>
      <c r="V76" s="114" t="s">
        <v>66</v>
      </c>
      <c r="W76" s="34"/>
    </row>
    <row r="77" ht="14.5" spans="1:23">
      <c r="A77" s="37">
        <v>73</v>
      </c>
      <c r="B77" s="37" t="s">
        <v>64</v>
      </c>
      <c r="C77" s="114" t="s">
        <v>1325</v>
      </c>
      <c r="D77" s="34"/>
      <c r="E77" s="37">
        <v>6000033492</v>
      </c>
      <c r="F77" s="136">
        <v>20</v>
      </c>
      <c r="G77" s="136">
        <v>20</v>
      </c>
      <c r="H77" s="37">
        <v>0</v>
      </c>
      <c r="I77" s="137">
        <v>46207</v>
      </c>
      <c r="J77" s="28" t="s">
        <v>1264</v>
      </c>
      <c r="K77" s="136" t="s">
        <v>1355</v>
      </c>
      <c r="L77" s="166" t="s">
        <v>66</v>
      </c>
      <c r="M77" s="34"/>
      <c r="N77" s="34"/>
      <c r="O77" s="34" t="s">
        <v>1276</v>
      </c>
      <c r="P77" s="115">
        <f t="shared" si="9"/>
        <v>46208</v>
      </c>
      <c r="Q77" s="34"/>
      <c r="R77" s="34" t="s">
        <v>1276</v>
      </c>
      <c r="S77" s="115">
        <f t="shared" si="10"/>
        <v>46208</v>
      </c>
      <c r="T77" s="34" t="s">
        <v>68</v>
      </c>
      <c r="U77" s="114" t="s">
        <v>66</v>
      </c>
      <c r="V77" s="114" t="s">
        <v>66</v>
      </c>
      <c r="W77" s="34"/>
    </row>
    <row r="78" ht="14.5" spans="1:23">
      <c r="A78" s="37">
        <v>74</v>
      </c>
      <c r="B78" s="37" t="s">
        <v>64</v>
      </c>
      <c r="C78" s="114" t="s">
        <v>1325</v>
      </c>
      <c r="D78" s="34"/>
      <c r="E78" s="37">
        <v>6000033492</v>
      </c>
      <c r="F78" s="28">
        <v>12</v>
      </c>
      <c r="G78" s="28">
        <v>12</v>
      </c>
      <c r="H78" s="37">
        <v>0</v>
      </c>
      <c r="I78" s="41">
        <v>46209</v>
      </c>
      <c r="J78" s="28" t="s">
        <v>1264</v>
      </c>
      <c r="K78" s="28" t="s">
        <v>1356</v>
      </c>
      <c r="L78" s="166" t="s">
        <v>66</v>
      </c>
      <c r="M78" s="34"/>
      <c r="N78" s="34"/>
      <c r="O78" s="34" t="s">
        <v>1276</v>
      </c>
      <c r="P78" s="115">
        <f t="shared" si="9"/>
        <v>46210</v>
      </c>
      <c r="Q78" s="34"/>
      <c r="R78" s="34" t="s">
        <v>1276</v>
      </c>
      <c r="S78" s="115">
        <f t="shared" si="10"/>
        <v>46210</v>
      </c>
      <c r="T78" s="34" t="s">
        <v>68</v>
      </c>
      <c r="U78" s="114" t="s">
        <v>66</v>
      </c>
      <c r="V78" s="114" t="s">
        <v>66</v>
      </c>
      <c r="W78" s="34"/>
    </row>
    <row r="79" ht="14.5" spans="1:23">
      <c r="A79" s="37">
        <v>75</v>
      </c>
      <c r="B79" s="37" t="s">
        <v>64</v>
      </c>
      <c r="C79" s="114" t="s">
        <v>1325</v>
      </c>
      <c r="D79" s="34"/>
      <c r="E79" s="37">
        <v>6000033492</v>
      </c>
      <c r="F79" s="136">
        <v>8</v>
      </c>
      <c r="G79" s="136">
        <v>8</v>
      </c>
      <c r="H79" s="37">
        <v>0</v>
      </c>
      <c r="I79" s="137">
        <v>46210</v>
      </c>
      <c r="J79" s="28" t="s">
        <v>1264</v>
      </c>
      <c r="K79" s="136" t="s">
        <v>1357</v>
      </c>
      <c r="L79" s="166" t="s">
        <v>66</v>
      </c>
      <c r="M79" s="34"/>
      <c r="N79" s="34"/>
      <c r="O79" s="34" t="s">
        <v>1276</v>
      </c>
      <c r="P79" s="115">
        <f t="shared" si="9"/>
        <v>46211</v>
      </c>
      <c r="Q79" s="34"/>
      <c r="R79" s="34" t="s">
        <v>1276</v>
      </c>
      <c r="S79" s="115">
        <f t="shared" si="10"/>
        <v>46211</v>
      </c>
      <c r="T79" s="34" t="s">
        <v>68</v>
      </c>
      <c r="U79" s="114" t="s">
        <v>66</v>
      </c>
      <c r="V79" s="114" t="s">
        <v>66</v>
      </c>
      <c r="W79" s="34"/>
    </row>
    <row r="80" ht="14.5" spans="1:23">
      <c r="A80" s="37">
        <v>76</v>
      </c>
      <c r="B80" s="37" t="s">
        <v>64</v>
      </c>
      <c r="C80" s="114" t="s">
        <v>1325</v>
      </c>
      <c r="D80" s="34"/>
      <c r="E80" s="37">
        <v>6000033492</v>
      </c>
      <c r="F80" s="28">
        <v>1</v>
      </c>
      <c r="G80" s="37">
        <v>0</v>
      </c>
      <c r="H80" s="28">
        <v>1</v>
      </c>
      <c r="I80" s="137">
        <v>46210</v>
      </c>
      <c r="J80" s="28" t="s">
        <v>1264</v>
      </c>
      <c r="K80" s="28">
        <v>516329200726581</v>
      </c>
      <c r="L80" s="522" t="s">
        <v>1358</v>
      </c>
      <c r="M80" s="34" t="s">
        <v>1279</v>
      </c>
      <c r="N80" s="556" t="s">
        <v>1338</v>
      </c>
      <c r="O80" s="34" t="s">
        <v>1276</v>
      </c>
      <c r="P80" s="115">
        <f t="shared" si="9"/>
        <v>46211</v>
      </c>
      <c r="Q80" s="34"/>
      <c r="R80" s="34" t="s">
        <v>1276</v>
      </c>
      <c r="S80" s="115">
        <f t="shared" si="10"/>
        <v>46211</v>
      </c>
      <c r="T80" s="34" t="s">
        <v>68</v>
      </c>
      <c r="U80" s="151" t="s">
        <v>78</v>
      </c>
      <c r="V80" s="114" t="s">
        <v>13</v>
      </c>
      <c r="W80" s="34"/>
    </row>
    <row r="81" ht="14.5" spans="1:23">
      <c r="A81" s="37">
        <v>77</v>
      </c>
      <c r="B81" s="37" t="s">
        <v>64</v>
      </c>
      <c r="C81" s="114" t="s">
        <v>1325</v>
      </c>
      <c r="D81" s="34"/>
      <c r="E81" s="37">
        <v>6000033492</v>
      </c>
      <c r="F81" s="136">
        <v>7</v>
      </c>
      <c r="G81" s="136">
        <v>7</v>
      </c>
      <c r="H81" s="37">
        <v>0</v>
      </c>
      <c r="I81" s="137">
        <v>46210</v>
      </c>
      <c r="J81" s="28" t="s">
        <v>1264</v>
      </c>
      <c r="K81" s="136" t="s">
        <v>1359</v>
      </c>
      <c r="L81" s="166" t="s">
        <v>66</v>
      </c>
      <c r="M81" s="34"/>
      <c r="N81" s="34"/>
      <c r="O81" s="34" t="s">
        <v>1276</v>
      </c>
      <c r="P81" s="115">
        <f t="shared" si="9"/>
        <v>46211</v>
      </c>
      <c r="Q81" s="34"/>
      <c r="R81" s="34" t="s">
        <v>1276</v>
      </c>
      <c r="S81" s="115">
        <f t="shared" si="10"/>
        <v>46211</v>
      </c>
      <c r="T81" s="34" t="s">
        <v>68</v>
      </c>
      <c r="U81" s="114" t="s">
        <v>66</v>
      </c>
      <c r="V81" s="114" t="s">
        <v>66</v>
      </c>
      <c r="W81" s="34"/>
    </row>
    <row r="82" ht="14.5" spans="1:23">
      <c r="A82" s="37">
        <v>78</v>
      </c>
      <c r="B82" s="37" t="s">
        <v>64</v>
      </c>
      <c r="C82" s="114" t="s">
        <v>1325</v>
      </c>
      <c r="D82" s="34"/>
      <c r="E82" s="37">
        <v>6000033492</v>
      </c>
      <c r="F82" s="28">
        <v>12</v>
      </c>
      <c r="G82" s="28">
        <v>12</v>
      </c>
      <c r="H82" s="37">
        <v>0</v>
      </c>
      <c r="I82" s="41">
        <v>46211</v>
      </c>
      <c r="J82" s="28" t="s">
        <v>1264</v>
      </c>
      <c r="K82" s="28" t="s">
        <v>1360</v>
      </c>
      <c r="L82" s="166" t="s">
        <v>66</v>
      </c>
      <c r="M82" s="34"/>
      <c r="N82" s="34"/>
      <c r="O82" s="34" t="s">
        <v>1276</v>
      </c>
      <c r="P82" s="115">
        <f t="shared" si="9"/>
        <v>46212</v>
      </c>
      <c r="Q82" s="34"/>
      <c r="R82" s="34" t="s">
        <v>1276</v>
      </c>
      <c r="S82" s="115">
        <f t="shared" si="10"/>
        <v>46212</v>
      </c>
      <c r="T82" s="34" t="s">
        <v>68</v>
      </c>
      <c r="U82" s="114" t="s">
        <v>66</v>
      </c>
      <c r="V82" s="114" t="s">
        <v>66</v>
      </c>
      <c r="W82" s="34"/>
    </row>
    <row r="83" ht="14.5" spans="1:23">
      <c r="A83" s="37">
        <v>79</v>
      </c>
      <c r="B83" s="37" t="s">
        <v>64</v>
      </c>
      <c r="C83" s="114" t="s">
        <v>1361</v>
      </c>
      <c r="D83" s="34"/>
      <c r="E83" s="37">
        <v>6000033492</v>
      </c>
      <c r="F83" s="136">
        <v>4</v>
      </c>
      <c r="G83" s="136">
        <v>4</v>
      </c>
      <c r="H83" s="37">
        <v>0</v>
      </c>
      <c r="I83" s="137">
        <v>46212</v>
      </c>
      <c r="J83" s="28" t="s">
        <v>1264</v>
      </c>
      <c r="K83" s="136" t="s">
        <v>1362</v>
      </c>
      <c r="L83" s="166" t="s">
        <v>66</v>
      </c>
      <c r="M83" s="34"/>
      <c r="N83" s="34"/>
      <c r="O83" s="34" t="s">
        <v>1276</v>
      </c>
      <c r="P83" s="115">
        <f t="shared" si="9"/>
        <v>46213</v>
      </c>
      <c r="Q83" s="34"/>
      <c r="R83" s="34" t="s">
        <v>1276</v>
      </c>
      <c r="S83" s="115">
        <f t="shared" si="10"/>
        <v>46213</v>
      </c>
      <c r="T83" s="34" t="s">
        <v>68</v>
      </c>
      <c r="U83" s="114" t="s">
        <v>66</v>
      </c>
      <c r="V83" s="114" t="s">
        <v>66</v>
      </c>
      <c r="W83" s="34"/>
    </row>
    <row r="84" ht="14.5" spans="1:23">
      <c r="A84" s="37">
        <v>80</v>
      </c>
      <c r="B84" s="37" t="s">
        <v>64</v>
      </c>
      <c r="C84" s="114" t="s">
        <v>1325</v>
      </c>
      <c r="D84" s="34"/>
      <c r="E84" s="37">
        <v>6000033492</v>
      </c>
      <c r="F84" s="240">
        <v>1</v>
      </c>
      <c r="G84" s="37">
        <v>0</v>
      </c>
      <c r="H84" s="240">
        <v>1</v>
      </c>
      <c r="I84" s="41">
        <v>46213</v>
      </c>
      <c r="J84" s="28" t="s">
        <v>1264</v>
      </c>
      <c r="K84" s="136">
        <v>51632920072605</v>
      </c>
      <c r="L84" s="247" t="s">
        <v>1363</v>
      </c>
      <c r="M84" s="34"/>
      <c r="N84" s="34"/>
      <c r="O84" s="34" t="s">
        <v>1276</v>
      </c>
      <c r="P84" s="115">
        <f t="shared" si="9"/>
        <v>46214</v>
      </c>
      <c r="Q84" s="34"/>
      <c r="R84" s="34" t="s">
        <v>1276</v>
      </c>
      <c r="S84" s="115">
        <v>46184</v>
      </c>
      <c r="T84" s="34" t="s">
        <v>68</v>
      </c>
      <c r="U84" s="151" t="s">
        <v>1268</v>
      </c>
      <c r="V84" s="238" t="s">
        <v>1305</v>
      </c>
      <c r="W84" s="34"/>
    </row>
    <row r="85" ht="14.5" spans="1:23">
      <c r="A85" s="37">
        <v>81</v>
      </c>
      <c r="B85" s="37" t="s">
        <v>64</v>
      </c>
      <c r="C85" s="114" t="s">
        <v>1325</v>
      </c>
      <c r="D85" s="34"/>
      <c r="E85" s="37">
        <v>6000033492</v>
      </c>
      <c r="F85" s="28">
        <v>6</v>
      </c>
      <c r="G85" s="28">
        <v>6</v>
      </c>
      <c r="H85" s="37">
        <v>0</v>
      </c>
      <c r="I85" s="41">
        <v>46213</v>
      </c>
      <c r="J85" s="28" t="s">
        <v>1264</v>
      </c>
      <c r="K85" s="136" t="s">
        <v>1364</v>
      </c>
      <c r="L85" s="166" t="s">
        <v>66</v>
      </c>
      <c r="M85" s="34"/>
      <c r="N85" s="34"/>
      <c r="O85" s="34" t="s">
        <v>1276</v>
      </c>
      <c r="P85" s="115">
        <f t="shared" si="9"/>
        <v>46214</v>
      </c>
      <c r="Q85" s="34"/>
      <c r="R85" s="34" t="s">
        <v>1276</v>
      </c>
      <c r="S85" s="115">
        <f t="shared" ref="S85:S88" si="11">I85+1</f>
        <v>46214</v>
      </c>
      <c r="T85" s="34" t="s">
        <v>68</v>
      </c>
      <c r="U85" s="114" t="s">
        <v>66</v>
      </c>
      <c r="V85" s="114" t="s">
        <v>66</v>
      </c>
      <c r="W85" s="34"/>
    </row>
    <row r="86" ht="14.5" spans="1:23">
      <c r="A86" s="37">
        <v>82</v>
      </c>
      <c r="B86" s="37" t="s">
        <v>64</v>
      </c>
      <c r="C86" s="114" t="s">
        <v>1325</v>
      </c>
      <c r="D86" s="34"/>
      <c r="E86" s="37">
        <v>6000033492</v>
      </c>
      <c r="F86" s="28">
        <v>1</v>
      </c>
      <c r="G86" s="37">
        <v>0</v>
      </c>
      <c r="H86" s="28">
        <v>1</v>
      </c>
      <c r="I86" s="41">
        <v>46213</v>
      </c>
      <c r="J86" s="28" t="s">
        <v>1264</v>
      </c>
      <c r="K86" s="136">
        <v>51632920072612</v>
      </c>
      <c r="L86" s="114" t="s">
        <v>1296</v>
      </c>
      <c r="M86" s="554" t="s">
        <v>1290</v>
      </c>
      <c r="N86" s="34" t="s">
        <v>1291</v>
      </c>
      <c r="O86" s="34" t="s">
        <v>1276</v>
      </c>
      <c r="P86" s="115">
        <f t="shared" si="9"/>
        <v>46214</v>
      </c>
      <c r="Q86" s="560" t="s">
        <v>1297</v>
      </c>
      <c r="R86" s="34" t="s">
        <v>1276</v>
      </c>
      <c r="S86" s="115">
        <f t="shared" si="11"/>
        <v>46214</v>
      </c>
      <c r="T86" s="34" t="s">
        <v>68</v>
      </c>
      <c r="U86" s="238" t="s">
        <v>514</v>
      </c>
      <c r="V86" s="114" t="s">
        <v>13</v>
      </c>
      <c r="W86" s="34"/>
    </row>
    <row r="87" ht="14.5" spans="1:23">
      <c r="A87" s="37">
        <v>83</v>
      </c>
      <c r="B87" s="37" t="s">
        <v>64</v>
      </c>
      <c r="C87" s="114" t="s">
        <v>1325</v>
      </c>
      <c r="D87" s="34"/>
      <c r="E87" s="37">
        <v>6000033492</v>
      </c>
      <c r="F87" s="28">
        <v>8</v>
      </c>
      <c r="G87" s="28">
        <v>8</v>
      </c>
      <c r="H87" s="37">
        <v>0</v>
      </c>
      <c r="I87" s="41">
        <v>46213</v>
      </c>
      <c r="J87" s="28" t="s">
        <v>1264</v>
      </c>
      <c r="K87" s="136" t="s">
        <v>1365</v>
      </c>
      <c r="L87" s="166" t="s">
        <v>66</v>
      </c>
      <c r="M87" s="34"/>
      <c r="N87" s="34"/>
      <c r="O87" s="34" t="s">
        <v>1276</v>
      </c>
      <c r="P87" s="115">
        <f t="shared" si="9"/>
        <v>46214</v>
      </c>
      <c r="Q87" s="34"/>
      <c r="R87" s="34" t="s">
        <v>1276</v>
      </c>
      <c r="S87" s="115">
        <f t="shared" si="11"/>
        <v>46214</v>
      </c>
      <c r="T87" s="34" t="s">
        <v>68</v>
      </c>
      <c r="U87" s="114" t="s">
        <v>66</v>
      </c>
      <c r="V87" s="114" t="s">
        <v>66</v>
      </c>
      <c r="W87" s="34"/>
    </row>
    <row r="88" ht="14.5" spans="1:23">
      <c r="A88" s="37">
        <v>84</v>
      </c>
      <c r="B88" s="37" t="s">
        <v>64</v>
      </c>
      <c r="C88" s="114" t="s">
        <v>1325</v>
      </c>
      <c r="D88" s="34"/>
      <c r="E88" s="37">
        <v>6000033492</v>
      </c>
      <c r="F88" s="28">
        <v>1</v>
      </c>
      <c r="G88" s="28">
        <v>1</v>
      </c>
      <c r="H88" s="37">
        <v>0</v>
      </c>
      <c r="I88" s="41">
        <v>46214</v>
      </c>
      <c r="J88" s="28" t="s">
        <v>1264</v>
      </c>
      <c r="K88" s="28">
        <v>51632920072621</v>
      </c>
      <c r="L88" s="166" t="s">
        <v>66</v>
      </c>
      <c r="M88" s="34"/>
      <c r="N88" s="556"/>
      <c r="O88" s="34" t="s">
        <v>1276</v>
      </c>
      <c r="P88" s="115">
        <f t="shared" si="9"/>
        <v>46215</v>
      </c>
      <c r="Q88" s="34"/>
      <c r="R88" s="34" t="s">
        <v>1276</v>
      </c>
      <c r="S88" s="115">
        <f t="shared" si="11"/>
        <v>46215</v>
      </c>
      <c r="T88" s="34" t="s">
        <v>68</v>
      </c>
      <c r="U88" s="114" t="s">
        <v>66</v>
      </c>
      <c r="V88" s="114" t="s">
        <v>66</v>
      </c>
      <c r="W88" s="34"/>
    </row>
    <row r="89" ht="14.5" spans="1:23">
      <c r="A89" s="37">
        <v>85</v>
      </c>
      <c r="B89" s="37" t="s">
        <v>64</v>
      </c>
      <c r="C89" s="114" t="s">
        <v>1325</v>
      </c>
      <c r="D89" s="34"/>
      <c r="E89" s="37">
        <v>6000033492</v>
      </c>
      <c r="F89" s="136">
        <v>1</v>
      </c>
      <c r="G89" s="37">
        <v>0</v>
      </c>
      <c r="H89" s="136">
        <v>1</v>
      </c>
      <c r="I89" s="41">
        <v>46214</v>
      </c>
      <c r="J89" s="28" t="s">
        <v>1264</v>
      </c>
      <c r="K89" s="28">
        <v>51632920072622</v>
      </c>
      <c r="L89" s="555" t="s">
        <v>1366</v>
      </c>
      <c r="M89" s="34" t="s">
        <v>1279</v>
      </c>
      <c r="N89" s="556" t="s">
        <v>1315</v>
      </c>
      <c r="O89" s="34" t="s">
        <v>1276</v>
      </c>
      <c r="P89" s="115">
        <f t="shared" si="9"/>
        <v>46215</v>
      </c>
      <c r="Q89" s="34"/>
      <c r="R89" s="34" t="s">
        <v>1276</v>
      </c>
      <c r="S89" s="115"/>
      <c r="T89" s="34"/>
      <c r="U89" s="151" t="s">
        <v>78</v>
      </c>
      <c r="V89" s="114" t="s">
        <v>13</v>
      </c>
      <c r="W89" s="34"/>
    </row>
    <row r="90" ht="14.5" spans="1:23">
      <c r="A90" s="37">
        <v>86</v>
      </c>
      <c r="B90" s="37" t="s">
        <v>64</v>
      </c>
      <c r="C90" s="114" t="s">
        <v>1325</v>
      </c>
      <c r="D90" s="34"/>
      <c r="E90" s="37">
        <v>6000033492</v>
      </c>
      <c r="F90" s="136">
        <v>9</v>
      </c>
      <c r="G90" s="136">
        <v>9</v>
      </c>
      <c r="H90" s="37">
        <v>0</v>
      </c>
      <c r="I90" s="41">
        <v>46214</v>
      </c>
      <c r="J90" s="28" t="s">
        <v>1264</v>
      </c>
      <c r="K90" s="28" t="s">
        <v>1367</v>
      </c>
      <c r="L90" s="166" t="s">
        <v>66</v>
      </c>
      <c r="M90" s="34"/>
      <c r="N90" s="34"/>
      <c r="O90" s="34"/>
      <c r="P90" s="115">
        <f t="shared" si="9"/>
        <v>46215</v>
      </c>
      <c r="Q90" s="34"/>
      <c r="R90" s="34" t="s">
        <v>1276</v>
      </c>
      <c r="S90" s="115"/>
      <c r="T90" s="34"/>
      <c r="U90" s="114" t="s">
        <v>66</v>
      </c>
      <c r="V90" s="114" t="s">
        <v>66</v>
      </c>
      <c r="W90" s="34"/>
    </row>
    <row r="91" ht="14.5" spans="1:23">
      <c r="A91" s="37">
        <v>90</v>
      </c>
      <c r="B91" s="37" t="s">
        <v>64</v>
      </c>
      <c r="C91" s="114" t="s">
        <v>1325</v>
      </c>
      <c r="D91" s="34"/>
      <c r="E91" s="37">
        <v>6000033492</v>
      </c>
      <c r="F91" s="28">
        <v>1</v>
      </c>
      <c r="G91" s="37">
        <v>0</v>
      </c>
      <c r="H91" s="28">
        <v>1</v>
      </c>
      <c r="I91" s="41">
        <v>46214</v>
      </c>
      <c r="J91" s="28" t="s">
        <v>1264</v>
      </c>
      <c r="K91" s="28">
        <v>51632920072632</v>
      </c>
      <c r="L91" s="555" t="s">
        <v>1366</v>
      </c>
      <c r="M91" s="34" t="s">
        <v>1279</v>
      </c>
      <c r="N91" s="556" t="s">
        <v>1315</v>
      </c>
      <c r="O91" s="34" t="s">
        <v>1276</v>
      </c>
      <c r="P91" s="115">
        <f t="shared" si="9"/>
        <v>46215</v>
      </c>
      <c r="Q91" s="34"/>
      <c r="R91" s="34" t="s">
        <v>1276</v>
      </c>
      <c r="S91" s="115">
        <f t="shared" ref="S91:S106" si="12">I91+1</f>
        <v>46215</v>
      </c>
      <c r="T91" s="34" t="s">
        <v>68</v>
      </c>
      <c r="U91" s="151" t="s">
        <v>78</v>
      </c>
      <c r="V91" s="114" t="s">
        <v>13</v>
      </c>
      <c r="W91" s="34"/>
    </row>
    <row r="92" ht="14.5" spans="1:23">
      <c r="A92" s="37">
        <v>91</v>
      </c>
      <c r="B92" s="37" t="s">
        <v>64</v>
      </c>
      <c r="C92" s="114" t="s">
        <v>1325</v>
      </c>
      <c r="D92" s="34"/>
      <c r="E92" s="37">
        <v>6000033492</v>
      </c>
      <c r="F92" s="136">
        <v>4</v>
      </c>
      <c r="G92" s="136">
        <v>4</v>
      </c>
      <c r="H92" s="37">
        <v>0</v>
      </c>
      <c r="I92" s="41">
        <v>46214</v>
      </c>
      <c r="J92" s="28" t="s">
        <v>1264</v>
      </c>
      <c r="K92" s="136" t="s">
        <v>1368</v>
      </c>
      <c r="L92" s="166" t="s">
        <v>66</v>
      </c>
      <c r="M92" s="34"/>
      <c r="N92" s="34"/>
      <c r="O92" s="34" t="s">
        <v>1276</v>
      </c>
      <c r="P92" s="115">
        <f t="shared" si="9"/>
        <v>46215</v>
      </c>
      <c r="Q92" s="34"/>
      <c r="R92" s="34" t="s">
        <v>1276</v>
      </c>
      <c r="S92" s="115">
        <f t="shared" si="12"/>
        <v>46215</v>
      </c>
      <c r="T92" s="34" t="s">
        <v>68</v>
      </c>
      <c r="U92" s="114" t="s">
        <v>66</v>
      </c>
      <c r="V92" s="114" t="s">
        <v>66</v>
      </c>
      <c r="W92" s="34"/>
    </row>
    <row r="93" ht="14.5" spans="1:23">
      <c r="A93" s="37">
        <v>92</v>
      </c>
      <c r="B93" s="37" t="s">
        <v>64</v>
      </c>
      <c r="C93" s="114" t="s">
        <v>1325</v>
      </c>
      <c r="D93" s="34"/>
      <c r="E93" s="37">
        <v>6000033492</v>
      </c>
      <c r="F93" s="28">
        <v>1</v>
      </c>
      <c r="G93" s="37">
        <v>0</v>
      </c>
      <c r="H93" s="28">
        <v>1</v>
      </c>
      <c r="I93" s="41">
        <v>46214</v>
      </c>
      <c r="J93" s="28" t="s">
        <v>1264</v>
      </c>
      <c r="K93" s="28">
        <v>51632920072637</v>
      </c>
      <c r="L93" s="555" t="s">
        <v>1366</v>
      </c>
      <c r="M93" s="34" t="s">
        <v>1279</v>
      </c>
      <c r="N93" s="556" t="s">
        <v>1315</v>
      </c>
      <c r="O93" s="34" t="s">
        <v>1276</v>
      </c>
      <c r="P93" s="115">
        <f t="shared" si="9"/>
        <v>46215</v>
      </c>
      <c r="Q93" s="34"/>
      <c r="R93" s="34" t="s">
        <v>1276</v>
      </c>
      <c r="S93" s="115">
        <f t="shared" si="12"/>
        <v>46215</v>
      </c>
      <c r="T93" s="34" t="s">
        <v>68</v>
      </c>
      <c r="U93" s="151" t="s">
        <v>78</v>
      </c>
      <c r="V93" s="114" t="s">
        <v>13</v>
      </c>
      <c r="W93" s="34"/>
    </row>
    <row r="94" ht="14.5" spans="1:23">
      <c r="A94" s="37">
        <v>93</v>
      </c>
      <c r="B94" s="37" t="s">
        <v>64</v>
      </c>
      <c r="C94" s="114" t="s">
        <v>1325</v>
      </c>
      <c r="D94" s="34"/>
      <c r="E94" s="37">
        <v>6000033492</v>
      </c>
      <c r="F94" s="136">
        <v>7</v>
      </c>
      <c r="G94" s="136">
        <v>7</v>
      </c>
      <c r="H94" s="37">
        <v>0</v>
      </c>
      <c r="I94" s="137">
        <v>46214</v>
      </c>
      <c r="J94" s="28" t="s">
        <v>1264</v>
      </c>
      <c r="K94" s="136" t="s">
        <v>1369</v>
      </c>
      <c r="L94" s="166" t="s">
        <v>66</v>
      </c>
      <c r="M94" s="34"/>
      <c r="N94" s="34"/>
      <c r="O94" s="34" t="s">
        <v>1276</v>
      </c>
      <c r="P94" s="115">
        <f t="shared" si="9"/>
        <v>46215</v>
      </c>
      <c r="Q94" s="34"/>
      <c r="R94" s="34" t="s">
        <v>1276</v>
      </c>
      <c r="S94" s="115">
        <f t="shared" si="12"/>
        <v>46215</v>
      </c>
      <c r="T94" s="34" t="s">
        <v>68</v>
      </c>
      <c r="U94" s="114" t="s">
        <v>66</v>
      </c>
      <c r="V94" s="114" t="s">
        <v>66</v>
      </c>
      <c r="W94" s="34"/>
    </row>
    <row r="95" ht="14.5" spans="1:23">
      <c r="A95" s="37">
        <v>94</v>
      </c>
      <c r="B95" s="37" t="s">
        <v>64</v>
      </c>
      <c r="C95" s="114" t="s">
        <v>1325</v>
      </c>
      <c r="D95" s="34"/>
      <c r="E95" s="37">
        <v>6000033492</v>
      </c>
      <c r="F95" s="28">
        <v>1</v>
      </c>
      <c r="G95" s="37">
        <v>0</v>
      </c>
      <c r="H95" s="28">
        <v>1</v>
      </c>
      <c r="I95" s="41">
        <v>46214</v>
      </c>
      <c r="J95" s="28" t="s">
        <v>1264</v>
      </c>
      <c r="K95" s="28">
        <v>51632920072645</v>
      </c>
      <c r="L95" s="555" t="s">
        <v>1366</v>
      </c>
      <c r="M95" s="34" t="s">
        <v>1279</v>
      </c>
      <c r="N95" s="556" t="s">
        <v>1315</v>
      </c>
      <c r="O95" s="34" t="s">
        <v>1276</v>
      </c>
      <c r="P95" s="115">
        <f t="shared" si="9"/>
        <v>46215</v>
      </c>
      <c r="Q95" s="34"/>
      <c r="R95" s="34" t="s">
        <v>1276</v>
      </c>
      <c r="S95" s="115">
        <f t="shared" si="12"/>
        <v>46215</v>
      </c>
      <c r="T95" s="34" t="s">
        <v>68</v>
      </c>
      <c r="U95" s="151" t="s">
        <v>78</v>
      </c>
      <c r="V95" s="114" t="s">
        <v>13</v>
      </c>
      <c r="W95" s="34"/>
    </row>
    <row r="96" ht="14.5" spans="1:23">
      <c r="A96" s="37">
        <v>95</v>
      </c>
      <c r="B96" s="37" t="s">
        <v>64</v>
      </c>
      <c r="C96" s="114" t="s">
        <v>1325</v>
      </c>
      <c r="D96" s="34"/>
      <c r="E96" s="37">
        <v>6000033492</v>
      </c>
      <c r="F96" s="136">
        <v>2</v>
      </c>
      <c r="G96" s="136">
        <v>2</v>
      </c>
      <c r="H96" s="37">
        <v>0</v>
      </c>
      <c r="I96" s="137">
        <v>46214</v>
      </c>
      <c r="J96" s="28" t="s">
        <v>1264</v>
      </c>
      <c r="K96" s="136" t="s">
        <v>1370</v>
      </c>
      <c r="L96" s="166" t="s">
        <v>66</v>
      </c>
      <c r="M96" s="34"/>
      <c r="N96" s="34"/>
      <c r="O96" s="34" t="s">
        <v>1276</v>
      </c>
      <c r="P96" s="115">
        <f t="shared" si="9"/>
        <v>46215</v>
      </c>
      <c r="Q96" s="34"/>
      <c r="R96" s="34" t="s">
        <v>1276</v>
      </c>
      <c r="S96" s="115">
        <f t="shared" si="12"/>
        <v>46215</v>
      </c>
      <c r="T96" s="34" t="s">
        <v>68</v>
      </c>
      <c r="U96" s="114" t="s">
        <v>66</v>
      </c>
      <c r="V96" s="114" t="s">
        <v>66</v>
      </c>
      <c r="W96" s="34"/>
    </row>
    <row r="97" ht="14.5" spans="1:23">
      <c r="A97" s="37">
        <v>96</v>
      </c>
      <c r="B97" s="37" t="s">
        <v>64</v>
      </c>
      <c r="C97" s="114" t="s">
        <v>1325</v>
      </c>
      <c r="D97" s="34"/>
      <c r="E97" s="37">
        <v>6000033492</v>
      </c>
      <c r="F97" s="28">
        <v>1</v>
      </c>
      <c r="G97" s="37">
        <v>0</v>
      </c>
      <c r="H97" s="28">
        <v>1</v>
      </c>
      <c r="I97" s="137">
        <v>46214</v>
      </c>
      <c r="J97" s="28" t="s">
        <v>1264</v>
      </c>
      <c r="K97" s="28">
        <v>51632920072648</v>
      </c>
      <c r="L97" s="555" t="s">
        <v>1366</v>
      </c>
      <c r="M97" s="34" t="s">
        <v>1279</v>
      </c>
      <c r="N97" s="556" t="s">
        <v>1315</v>
      </c>
      <c r="O97" s="34" t="s">
        <v>1276</v>
      </c>
      <c r="P97" s="115">
        <f t="shared" si="9"/>
        <v>46215</v>
      </c>
      <c r="Q97" s="34"/>
      <c r="R97" s="34" t="s">
        <v>1276</v>
      </c>
      <c r="S97" s="115">
        <f t="shared" si="12"/>
        <v>46215</v>
      </c>
      <c r="T97" s="34"/>
      <c r="U97" s="151" t="s">
        <v>78</v>
      </c>
      <c r="V97" s="114" t="s">
        <v>13</v>
      </c>
      <c r="W97" s="34"/>
    </row>
    <row r="98" ht="14.5" spans="1:23">
      <c r="A98" s="37">
        <v>97</v>
      </c>
      <c r="B98" s="37" t="s">
        <v>64</v>
      </c>
      <c r="C98" s="114" t="s">
        <v>1325</v>
      </c>
      <c r="D98" s="34"/>
      <c r="E98" s="37">
        <v>6000033492</v>
      </c>
      <c r="F98" s="28">
        <v>3</v>
      </c>
      <c r="G98" s="28">
        <v>3</v>
      </c>
      <c r="H98" s="37">
        <v>0</v>
      </c>
      <c r="I98" s="137">
        <v>46214</v>
      </c>
      <c r="J98" s="28" t="s">
        <v>1264</v>
      </c>
      <c r="K98" s="28" t="s">
        <v>1371</v>
      </c>
      <c r="L98" s="166" t="s">
        <v>66</v>
      </c>
      <c r="M98" s="34"/>
      <c r="N98" s="34"/>
      <c r="O98" s="34"/>
      <c r="P98" s="115">
        <f t="shared" si="9"/>
        <v>46215</v>
      </c>
      <c r="Q98" s="34"/>
      <c r="R98" s="34" t="s">
        <v>1276</v>
      </c>
      <c r="S98" s="115">
        <f t="shared" si="12"/>
        <v>46215</v>
      </c>
      <c r="T98" s="34"/>
      <c r="U98" s="114" t="s">
        <v>66</v>
      </c>
      <c r="V98" s="114" t="s">
        <v>66</v>
      </c>
      <c r="W98" s="34"/>
    </row>
    <row r="99" ht="14.5" spans="1:23">
      <c r="A99" s="37">
        <v>98</v>
      </c>
      <c r="B99" s="37" t="s">
        <v>64</v>
      </c>
      <c r="C99" s="114" t="s">
        <v>1325</v>
      </c>
      <c r="D99" s="34"/>
      <c r="E99" s="37">
        <v>6000033492</v>
      </c>
      <c r="F99" s="28">
        <v>1</v>
      </c>
      <c r="G99" s="37">
        <v>0</v>
      </c>
      <c r="H99" s="28">
        <v>1</v>
      </c>
      <c r="I99" s="137">
        <v>46214</v>
      </c>
      <c r="J99" s="28" t="s">
        <v>1264</v>
      </c>
      <c r="K99" s="28">
        <v>51632920072652</v>
      </c>
      <c r="L99" s="555" t="s">
        <v>1366</v>
      </c>
      <c r="M99" s="34" t="s">
        <v>1279</v>
      </c>
      <c r="N99" s="556" t="s">
        <v>1315</v>
      </c>
      <c r="O99" s="34" t="s">
        <v>1276</v>
      </c>
      <c r="P99" s="115">
        <f t="shared" si="9"/>
        <v>46215</v>
      </c>
      <c r="Q99" s="34"/>
      <c r="R99" s="34" t="s">
        <v>1276</v>
      </c>
      <c r="S99" s="115">
        <f t="shared" si="12"/>
        <v>46215</v>
      </c>
      <c r="T99" s="34"/>
      <c r="U99" s="151" t="s">
        <v>78</v>
      </c>
      <c r="V99" s="114" t="s">
        <v>13</v>
      </c>
      <c r="W99" s="34"/>
    </row>
    <row r="100" ht="14.5" spans="1:23">
      <c r="A100" s="37">
        <v>99</v>
      </c>
      <c r="B100" s="37" t="s">
        <v>64</v>
      </c>
      <c r="C100" s="114" t="s">
        <v>1325</v>
      </c>
      <c r="D100" s="34"/>
      <c r="E100" s="37">
        <v>6000033492</v>
      </c>
      <c r="F100" s="28">
        <v>5</v>
      </c>
      <c r="G100" s="28">
        <v>5</v>
      </c>
      <c r="H100" s="37">
        <v>0</v>
      </c>
      <c r="I100" s="137">
        <v>46214</v>
      </c>
      <c r="J100" s="28" t="s">
        <v>1264</v>
      </c>
      <c r="K100" s="28" t="s">
        <v>1372</v>
      </c>
      <c r="L100" s="166" t="s">
        <v>66</v>
      </c>
      <c r="M100" s="34"/>
      <c r="N100" s="34"/>
      <c r="O100" s="34"/>
      <c r="P100" s="115">
        <f t="shared" si="9"/>
        <v>46215</v>
      </c>
      <c r="Q100" s="34"/>
      <c r="R100" s="34" t="s">
        <v>1276</v>
      </c>
      <c r="S100" s="115">
        <f t="shared" si="12"/>
        <v>46215</v>
      </c>
      <c r="T100" s="34"/>
      <c r="U100" s="114" t="s">
        <v>66</v>
      </c>
      <c r="V100" s="114" t="s">
        <v>66</v>
      </c>
      <c r="W100" s="34"/>
    </row>
    <row r="101" ht="14.5" spans="1:23">
      <c r="A101" s="37">
        <v>100</v>
      </c>
      <c r="B101" s="37" t="s">
        <v>64</v>
      </c>
      <c r="C101" s="114" t="s">
        <v>1325</v>
      </c>
      <c r="D101" s="34"/>
      <c r="E101" s="37">
        <v>6000033492</v>
      </c>
      <c r="F101" s="28">
        <v>1</v>
      </c>
      <c r="G101" s="37">
        <v>0</v>
      </c>
      <c r="H101" s="28">
        <v>1</v>
      </c>
      <c r="I101" s="137">
        <v>46214</v>
      </c>
      <c r="J101" s="28" t="s">
        <v>1264</v>
      </c>
      <c r="K101" s="28">
        <v>51632920072658</v>
      </c>
      <c r="L101" s="555" t="s">
        <v>1366</v>
      </c>
      <c r="M101" s="34" t="s">
        <v>1279</v>
      </c>
      <c r="N101" s="556" t="s">
        <v>1315</v>
      </c>
      <c r="O101" s="34" t="s">
        <v>1276</v>
      </c>
      <c r="P101" s="115">
        <f t="shared" si="9"/>
        <v>46215</v>
      </c>
      <c r="Q101" s="34"/>
      <c r="R101" s="34" t="s">
        <v>1276</v>
      </c>
      <c r="S101" s="115">
        <f t="shared" si="12"/>
        <v>46215</v>
      </c>
      <c r="T101" s="34"/>
      <c r="U101" s="151" t="s">
        <v>78</v>
      </c>
      <c r="V101" s="114" t="s">
        <v>13</v>
      </c>
      <c r="W101" s="34"/>
    </row>
    <row r="102" ht="14.5" spans="1:23">
      <c r="A102" s="37">
        <v>101</v>
      </c>
      <c r="B102" s="37" t="s">
        <v>64</v>
      </c>
      <c r="C102" s="114" t="s">
        <v>1325</v>
      </c>
      <c r="D102" s="34"/>
      <c r="E102" s="37">
        <v>6000033492</v>
      </c>
      <c r="F102" s="28">
        <v>10</v>
      </c>
      <c r="G102" s="28">
        <v>10</v>
      </c>
      <c r="H102" s="37">
        <v>0</v>
      </c>
      <c r="I102" s="137">
        <v>46214</v>
      </c>
      <c r="J102" s="28" t="s">
        <v>1264</v>
      </c>
      <c r="K102" s="28" t="s">
        <v>1373</v>
      </c>
      <c r="L102" s="166" t="s">
        <v>66</v>
      </c>
      <c r="M102" s="34"/>
      <c r="N102" s="34"/>
      <c r="O102" s="34"/>
      <c r="P102" s="115">
        <f t="shared" si="9"/>
        <v>46215</v>
      </c>
      <c r="Q102" s="34"/>
      <c r="R102" s="34" t="s">
        <v>1276</v>
      </c>
      <c r="S102" s="115">
        <f t="shared" si="12"/>
        <v>46215</v>
      </c>
      <c r="T102" s="34"/>
      <c r="U102" s="114" t="s">
        <v>66</v>
      </c>
      <c r="V102" s="114" t="s">
        <v>66</v>
      </c>
      <c r="W102" s="34"/>
    </row>
    <row r="103" ht="14.5" spans="1:23">
      <c r="A103" s="37">
        <v>102</v>
      </c>
      <c r="B103" s="37" t="s">
        <v>64</v>
      </c>
      <c r="C103" s="114" t="s">
        <v>1374</v>
      </c>
      <c r="D103" s="34"/>
      <c r="E103" s="37">
        <v>6000033492</v>
      </c>
      <c r="F103" s="136">
        <v>5</v>
      </c>
      <c r="G103" s="136">
        <v>5</v>
      </c>
      <c r="H103" s="37">
        <v>0</v>
      </c>
      <c r="I103" s="41">
        <v>46216</v>
      </c>
      <c r="J103" s="28" t="s">
        <v>1264</v>
      </c>
      <c r="K103" s="136" t="s">
        <v>1375</v>
      </c>
      <c r="L103" s="166" t="s">
        <v>66</v>
      </c>
      <c r="M103" s="34"/>
      <c r="N103" s="34"/>
      <c r="O103" s="34" t="s">
        <v>1276</v>
      </c>
      <c r="P103" s="115">
        <f t="shared" si="9"/>
        <v>46217</v>
      </c>
      <c r="Q103" s="34"/>
      <c r="R103" s="34" t="s">
        <v>1276</v>
      </c>
      <c r="S103" s="115">
        <f t="shared" si="12"/>
        <v>46217</v>
      </c>
      <c r="T103" s="34" t="s">
        <v>68</v>
      </c>
      <c r="U103" s="114" t="s">
        <v>66</v>
      </c>
      <c r="V103" s="114" t="s">
        <v>66</v>
      </c>
      <c r="W103" s="34"/>
    </row>
    <row r="104" ht="14.5" spans="1:23">
      <c r="A104" s="37">
        <v>103</v>
      </c>
      <c r="B104" s="37" t="s">
        <v>64</v>
      </c>
      <c r="C104" s="114" t="s">
        <v>1374</v>
      </c>
      <c r="D104" s="34"/>
      <c r="E104" s="37">
        <v>6000033492</v>
      </c>
      <c r="F104" s="28">
        <v>1</v>
      </c>
      <c r="G104" s="37">
        <v>0</v>
      </c>
      <c r="H104" s="28">
        <v>1</v>
      </c>
      <c r="I104" s="41">
        <v>46216</v>
      </c>
      <c r="J104" s="28" t="s">
        <v>1264</v>
      </c>
      <c r="K104" s="28" t="s">
        <v>1376</v>
      </c>
      <c r="L104" s="522" t="s">
        <v>1289</v>
      </c>
      <c r="M104" s="554" t="s">
        <v>1290</v>
      </c>
      <c r="N104" s="34" t="s">
        <v>1291</v>
      </c>
      <c r="O104" s="34" t="s">
        <v>1276</v>
      </c>
      <c r="P104" s="115">
        <f t="shared" si="9"/>
        <v>46217</v>
      </c>
      <c r="Q104" s="34"/>
      <c r="R104" s="34" t="s">
        <v>1276</v>
      </c>
      <c r="S104" s="115">
        <f t="shared" si="12"/>
        <v>46217</v>
      </c>
      <c r="T104" s="34" t="s">
        <v>68</v>
      </c>
      <c r="U104" s="45" t="s">
        <v>33</v>
      </c>
      <c r="V104" s="34" t="s">
        <v>17</v>
      </c>
      <c r="W104" s="34"/>
    </row>
    <row r="105" ht="14.5" spans="1:23">
      <c r="A105" s="37">
        <v>104</v>
      </c>
      <c r="B105" s="37" t="s">
        <v>64</v>
      </c>
      <c r="C105" s="114" t="s">
        <v>1374</v>
      </c>
      <c r="D105" s="34"/>
      <c r="E105" s="37">
        <v>6000033492</v>
      </c>
      <c r="F105" s="136">
        <v>18</v>
      </c>
      <c r="G105" s="136">
        <v>18</v>
      </c>
      <c r="H105" s="37">
        <v>0</v>
      </c>
      <c r="I105" s="41">
        <v>46216</v>
      </c>
      <c r="J105" s="28" t="s">
        <v>1264</v>
      </c>
      <c r="K105" s="136" t="s">
        <v>1377</v>
      </c>
      <c r="L105" s="166" t="s">
        <v>66</v>
      </c>
      <c r="M105" s="34"/>
      <c r="N105" s="34"/>
      <c r="O105" s="34" t="s">
        <v>1276</v>
      </c>
      <c r="P105" s="115">
        <f t="shared" si="9"/>
        <v>46217</v>
      </c>
      <c r="Q105" s="34"/>
      <c r="R105" s="34" t="s">
        <v>1276</v>
      </c>
      <c r="S105" s="115">
        <f t="shared" si="12"/>
        <v>46217</v>
      </c>
      <c r="T105" s="34" t="s">
        <v>68</v>
      </c>
      <c r="U105" s="114" t="s">
        <v>66</v>
      </c>
      <c r="V105" s="114" t="s">
        <v>66</v>
      </c>
      <c r="W105" s="34"/>
    </row>
    <row r="106" ht="14.5" spans="1:23">
      <c r="A106" s="37">
        <v>105</v>
      </c>
      <c r="B106" s="37" t="s">
        <v>64</v>
      </c>
      <c r="C106" s="34" t="s">
        <v>1378</v>
      </c>
      <c r="D106" s="34"/>
      <c r="E106" s="37">
        <v>6000033492</v>
      </c>
      <c r="F106" s="28">
        <v>1</v>
      </c>
      <c r="G106" s="37">
        <v>0</v>
      </c>
      <c r="H106" s="28">
        <v>1</v>
      </c>
      <c r="I106" s="41">
        <v>46217</v>
      </c>
      <c r="J106" s="28" t="s">
        <v>1264</v>
      </c>
      <c r="K106" s="28">
        <v>516329200726693</v>
      </c>
      <c r="L106" s="114" t="s">
        <v>1296</v>
      </c>
      <c r="M106" s="554" t="s">
        <v>1290</v>
      </c>
      <c r="N106" s="34" t="s">
        <v>1291</v>
      </c>
      <c r="O106" s="34" t="s">
        <v>1276</v>
      </c>
      <c r="P106" s="115">
        <f t="shared" si="9"/>
        <v>46218</v>
      </c>
      <c r="Q106" s="554" t="s">
        <v>1297</v>
      </c>
      <c r="R106" s="34" t="s">
        <v>1276</v>
      </c>
      <c r="S106" s="115">
        <f t="shared" si="12"/>
        <v>46218</v>
      </c>
      <c r="T106" s="562">
        <v>46219</v>
      </c>
      <c r="U106" s="238" t="s">
        <v>514</v>
      </c>
      <c r="V106" s="114" t="s">
        <v>13</v>
      </c>
      <c r="W106" s="34"/>
    </row>
    <row r="107" ht="14.5" spans="1:23">
      <c r="A107" s="37">
        <v>106</v>
      </c>
      <c r="B107" s="37" t="s">
        <v>64</v>
      </c>
      <c r="C107" s="34" t="s">
        <v>1378</v>
      </c>
      <c r="D107" s="25"/>
      <c r="E107" s="37">
        <v>6000033492</v>
      </c>
      <c r="F107" s="136">
        <v>6</v>
      </c>
      <c r="G107" s="136">
        <v>6</v>
      </c>
      <c r="H107" s="37">
        <v>0</v>
      </c>
      <c r="I107" s="41">
        <v>46217</v>
      </c>
      <c r="J107" s="28" t="s">
        <v>1264</v>
      </c>
      <c r="K107" s="28" t="s">
        <v>1379</v>
      </c>
      <c r="L107" s="166" t="s">
        <v>66</v>
      </c>
      <c r="M107" s="34"/>
      <c r="N107" s="34"/>
      <c r="O107" s="34"/>
      <c r="P107" s="115">
        <f t="shared" si="9"/>
        <v>46218</v>
      </c>
      <c r="Q107" s="34"/>
      <c r="R107" s="34" t="s">
        <v>1276</v>
      </c>
      <c r="S107" s="562"/>
      <c r="T107" s="562"/>
      <c r="U107" s="114" t="s">
        <v>66</v>
      </c>
      <c r="V107" s="114" t="s">
        <v>66</v>
      </c>
      <c r="W107" s="34"/>
    </row>
    <row r="108" ht="14.5" spans="1:23">
      <c r="A108" s="37">
        <v>107</v>
      </c>
      <c r="B108" s="37" t="s">
        <v>64</v>
      </c>
      <c r="C108" s="34" t="s">
        <v>1378</v>
      </c>
      <c r="D108" s="25"/>
      <c r="E108" s="37">
        <v>6000033492</v>
      </c>
      <c r="F108" s="136">
        <v>1</v>
      </c>
      <c r="G108" s="37">
        <v>0</v>
      </c>
      <c r="H108" s="136">
        <v>1</v>
      </c>
      <c r="I108" s="41">
        <v>46217</v>
      </c>
      <c r="J108" s="28" t="s">
        <v>1264</v>
      </c>
      <c r="K108" s="28">
        <v>516329200726700</v>
      </c>
      <c r="L108" s="114" t="s">
        <v>1296</v>
      </c>
      <c r="M108" s="554" t="s">
        <v>1290</v>
      </c>
      <c r="N108" s="34" t="s">
        <v>1291</v>
      </c>
      <c r="O108" s="34" t="s">
        <v>1276</v>
      </c>
      <c r="P108" s="115">
        <f t="shared" si="9"/>
        <v>46218</v>
      </c>
      <c r="Q108" s="34"/>
      <c r="R108" s="34" t="s">
        <v>1276</v>
      </c>
      <c r="S108" s="562"/>
      <c r="T108" s="562"/>
      <c r="U108" s="238" t="s">
        <v>514</v>
      </c>
      <c r="V108" s="114" t="s">
        <v>13</v>
      </c>
      <c r="W108" s="34"/>
    </row>
    <row r="109" ht="14.5" spans="1:23">
      <c r="A109" s="37">
        <v>108</v>
      </c>
      <c r="B109" s="37" t="s">
        <v>64</v>
      </c>
      <c r="C109" s="34" t="s">
        <v>1378</v>
      </c>
      <c r="D109" s="25"/>
      <c r="E109" s="37">
        <v>6000033492</v>
      </c>
      <c r="F109" s="136">
        <v>1</v>
      </c>
      <c r="G109" s="37">
        <v>0</v>
      </c>
      <c r="H109" s="136">
        <v>1</v>
      </c>
      <c r="I109" s="41">
        <v>46217</v>
      </c>
      <c r="J109" s="28" t="s">
        <v>1264</v>
      </c>
      <c r="K109" s="28">
        <v>516329200726701</v>
      </c>
      <c r="L109" s="114" t="s">
        <v>1296</v>
      </c>
      <c r="M109" s="554" t="s">
        <v>1290</v>
      </c>
      <c r="N109" s="34" t="s">
        <v>1291</v>
      </c>
      <c r="O109" s="34" t="s">
        <v>1276</v>
      </c>
      <c r="P109" s="115">
        <f t="shared" si="9"/>
        <v>46218</v>
      </c>
      <c r="Q109" s="34"/>
      <c r="R109" s="34" t="s">
        <v>1276</v>
      </c>
      <c r="S109" s="562"/>
      <c r="T109" s="562"/>
      <c r="U109" s="238" t="s">
        <v>514</v>
      </c>
      <c r="V109" s="114" t="s">
        <v>13</v>
      </c>
      <c r="W109" s="34"/>
    </row>
    <row r="110" ht="14.5" spans="1:23">
      <c r="A110" s="37">
        <v>109</v>
      </c>
      <c r="B110" s="37" t="s">
        <v>64</v>
      </c>
      <c r="C110" s="34" t="s">
        <v>1378</v>
      </c>
      <c r="D110" s="25"/>
      <c r="E110" s="37">
        <v>6000033492</v>
      </c>
      <c r="F110" s="136">
        <v>3</v>
      </c>
      <c r="G110" s="136">
        <v>3</v>
      </c>
      <c r="H110" s="37">
        <v>0</v>
      </c>
      <c r="I110" s="41">
        <v>46217</v>
      </c>
      <c r="J110" s="28" t="s">
        <v>1264</v>
      </c>
      <c r="K110" s="28" t="s">
        <v>1380</v>
      </c>
      <c r="L110" s="166" t="s">
        <v>66</v>
      </c>
      <c r="M110" s="34"/>
      <c r="N110" s="34"/>
      <c r="O110" s="34"/>
      <c r="P110" s="115">
        <f t="shared" si="9"/>
        <v>46218</v>
      </c>
      <c r="Q110" s="34"/>
      <c r="R110" s="34" t="s">
        <v>1276</v>
      </c>
      <c r="S110" s="562"/>
      <c r="T110" s="562"/>
      <c r="U110" s="114" t="s">
        <v>66</v>
      </c>
      <c r="V110" s="114" t="s">
        <v>66</v>
      </c>
      <c r="W110" s="34"/>
    </row>
    <row r="111" ht="14.5" spans="1:23">
      <c r="A111" s="37">
        <v>110</v>
      </c>
      <c r="B111" s="37" t="s">
        <v>64</v>
      </c>
      <c r="C111" s="34" t="s">
        <v>1378</v>
      </c>
      <c r="D111" s="25"/>
      <c r="E111" s="37">
        <v>6000033492</v>
      </c>
      <c r="F111" s="136">
        <v>1</v>
      </c>
      <c r="G111" s="37">
        <v>0</v>
      </c>
      <c r="H111" s="136">
        <v>1</v>
      </c>
      <c r="I111" s="41">
        <v>46217</v>
      </c>
      <c r="J111" s="28" t="s">
        <v>1264</v>
      </c>
      <c r="K111" s="28">
        <v>516329200726705</v>
      </c>
      <c r="L111" s="114" t="s">
        <v>1296</v>
      </c>
      <c r="M111" s="554" t="s">
        <v>1290</v>
      </c>
      <c r="N111" s="34" t="s">
        <v>1291</v>
      </c>
      <c r="O111" s="34" t="s">
        <v>1276</v>
      </c>
      <c r="P111" s="115">
        <f t="shared" si="9"/>
        <v>46218</v>
      </c>
      <c r="Q111" s="34"/>
      <c r="R111" s="34" t="s">
        <v>1276</v>
      </c>
      <c r="S111" s="562"/>
      <c r="T111" s="562"/>
      <c r="U111" s="238" t="s">
        <v>514</v>
      </c>
      <c r="V111" s="114" t="s">
        <v>13</v>
      </c>
      <c r="W111" s="34"/>
    </row>
    <row r="112" ht="14.5" spans="1:23">
      <c r="A112" s="37">
        <v>111</v>
      </c>
      <c r="B112" s="37" t="s">
        <v>64</v>
      </c>
      <c r="C112" s="34" t="s">
        <v>1378</v>
      </c>
      <c r="D112" s="25"/>
      <c r="E112" s="37">
        <v>6000033492</v>
      </c>
      <c r="F112" s="136">
        <v>1</v>
      </c>
      <c r="G112" s="37">
        <v>0</v>
      </c>
      <c r="H112" s="136">
        <v>1</v>
      </c>
      <c r="I112" s="41">
        <v>46217</v>
      </c>
      <c r="J112" s="28" t="s">
        <v>1264</v>
      </c>
      <c r="K112" s="28">
        <v>516329200726706</v>
      </c>
      <c r="L112" s="114" t="s">
        <v>1296</v>
      </c>
      <c r="M112" s="554" t="s">
        <v>1290</v>
      </c>
      <c r="N112" s="34" t="s">
        <v>1291</v>
      </c>
      <c r="O112" s="34" t="s">
        <v>1276</v>
      </c>
      <c r="P112" s="115">
        <f t="shared" si="9"/>
        <v>46218</v>
      </c>
      <c r="Q112" s="34"/>
      <c r="R112" s="34" t="s">
        <v>1276</v>
      </c>
      <c r="S112" s="562"/>
      <c r="T112" s="562"/>
      <c r="U112" s="238" t="s">
        <v>514</v>
      </c>
      <c r="V112" s="114" t="s">
        <v>13</v>
      </c>
      <c r="W112" s="34"/>
    </row>
    <row r="113" ht="14.5" spans="1:23">
      <c r="A113" s="37">
        <v>112</v>
      </c>
      <c r="B113" s="37" t="s">
        <v>64</v>
      </c>
      <c r="C113" s="34" t="s">
        <v>1378</v>
      </c>
      <c r="D113" s="25"/>
      <c r="E113" s="37">
        <v>6000033492</v>
      </c>
      <c r="F113" s="136">
        <v>1</v>
      </c>
      <c r="G113" s="37">
        <v>0</v>
      </c>
      <c r="H113" s="136">
        <v>1</v>
      </c>
      <c r="I113" s="41">
        <v>46217</v>
      </c>
      <c r="J113" s="28" t="s">
        <v>1264</v>
      </c>
      <c r="K113" s="28">
        <v>516329200726707</v>
      </c>
      <c r="L113" s="114" t="s">
        <v>1296</v>
      </c>
      <c r="M113" s="554" t="s">
        <v>1290</v>
      </c>
      <c r="N113" s="34" t="s">
        <v>1291</v>
      </c>
      <c r="O113" s="34" t="s">
        <v>1276</v>
      </c>
      <c r="P113" s="115">
        <f t="shared" si="9"/>
        <v>46218</v>
      </c>
      <c r="Q113" s="34"/>
      <c r="R113" s="34" t="s">
        <v>1276</v>
      </c>
      <c r="S113" s="562"/>
      <c r="T113" s="562"/>
      <c r="U113" s="238" t="s">
        <v>514</v>
      </c>
      <c r="V113" s="114" t="s">
        <v>13</v>
      </c>
      <c r="W113" s="34"/>
    </row>
    <row r="114" ht="14.5" spans="1:23">
      <c r="A114" s="37">
        <v>113</v>
      </c>
      <c r="B114" s="37" t="s">
        <v>64</v>
      </c>
      <c r="C114" s="34" t="s">
        <v>1378</v>
      </c>
      <c r="D114" s="25"/>
      <c r="E114" s="37">
        <v>6000033492</v>
      </c>
      <c r="F114" s="136">
        <v>5</v>
      </c>
      <c r="G114" s="136">
        <v>5</v>
      </c>
      <c r="H114" s="37">
        <v>0</v>
      </c>
      <c r="I114" s="41">
        <v>46217</v>
      </c>
      <c r="J114" s="28" t="s">
        <v>1264</v>
      </c>
      <c r="K114" s="28" t="s">
        <v>1381</v>
      </c>
      <c r="L114" s="166" t="s">
        <v>66</v>
      </c>
      <c r="M114" s="34"/>
      <c r="N114" s="34"/>
      <c r="O114" s="34"/>
      <c r="P114" s="115">
        <f t="shared" si="9"/>
        <v>46218</v>
      </c>
      <c r="R114" s="34" t="s">
        <v>1276</v>
      </c>
      <c r="S114" s="562"/>
      <c r="T114" s="562"/>
      <c r="U114" s="114" t="s">
        <v>66</v>
      </c>
      <c r="V114" s="114" t="s">
        <v>66</v>
      </c>
      <c r="W114" s="34"/>
    </row>
    <row r="115" ht="14.5" spans="1:23">
      <c r="A115" s="37">
        <v>115</v>
      </c>
      <c r="B115" s="37" t="s">
        <v>64</v>
      </c>
      <c r="C115" s="34" t="s">
        <v>1378</v>
      </c>
      <c r="D115" s="34"/>
      <c r="E115" s="37">
        <v>6000033492</v>
      </c>
      <c r="F115" s="136">
        <v>3</v>
      </c>
      <c r="G115" s="136">
        <v>3</v>
      </c>
      <c r="H115" s="37">
        <v>0</v>
      </c>
      <c r="I115" s="27">
        <v>46218</v>
      </c>
      <c r="J115" s="28" t="s">
        <v>1264</v>
      </c>
      <c r="K115" s="28" t="s">
        <v>1382</v>
      </c>
      <c r="L115" s="166" t="s">
        <v>66</v>
      </c>
      <c r="M115" s="34"/>
      <c r="N115" s="34"/>
      <c r="O115" s="34"/>
      <c r="P115" s="562">
        <v>46219</v>
      </c>
      <c r="Q115" s="563"/>
      <c r="R115" s="34" t="s">
        <v>1276</v>
      </c>
      <c r="S115" s="562"/>
      <c r="T115" s="562"/>
      <c r="U115" s="114" t="s">
        <v>66</v>
      </c>
      <c r="V115" s="114" t="s">
        <v>66</v>
      </c>
      <c r="W115" s="34"/>
    </row>
    <row r="116" ht="14.5" spans="1:23">
      <c r="A116" s="37"/>
      <c r="B116" s="37" t="s">
        <v>64</v>
      </c>
      <c r="C116" s="34" t="s">
        <v>1378</v>
      </c>
      <c r="D116" s="34"/>
      <c r="E116" s="37">
        <v>6000033492</v>
      </c>
      <c r="F116" s="136">
        <v>1</v>
      </c>
      <c r="G116" s="37">
        <v>0</v>
      </c>
      <c r="H116" s="136">
        <v>1</v>
      </c>
      <c r="I116" s="27">
        <v>46218</v>
      </c>
      <c r="J116" s="28" t="s">
        <v>1264</v>
      </c>
      <c r="K116" s="28">
        <v>516329200726716</v>
      </c>
      <c r="L116" s="522" t="s">
        <v>1289</v>
      </c>
      <c r="M116" s="554" t="s">
        <v>1290</v>
      </c>
      <c r="N116" s="34" t="s">
        <v>1291</v>
      </c>
      <c r="O116" s="34" t="s">
        <v>1276</v>
      </c>
      <c r="P116" s="562">
        <v>46219</v>
      </c>
      <c r="Q116" s="563"/>
      <c r="R116" s="34" t="s">
        <v>1276</v>
      </c>
      <c r="S116" s="562"/>
      <c r="T116" s="562"/>
      <c r="U116" s="45" t="s">
        <v>33</v>
      </c>
      <c r="V116" s="114" t="s">
        <v>17</v>
      </c>
      <c r="W116" s="34"/>
    </row>
    <row r="117" ht="14.5" spans="1:23">
      <c r="A117" s="37"/>
      <c r="B117" s="37" t="s">
        <v>64</v>
      </c>
      <c r="C117" s="34" t="s">
        <v>1378</v>
      </c>
      <c r="D117" s="34"/>
      <c r="E117" s="37">
        <v>6000033492</v>
      </c>
      <c r="F117" s="136">
        <v>1</v>
      </c>
      <c r="G117" s="136">
        <v>1</v>
      </c>
      <c r="H117" s="37">
        <v>0</v>
      </c>
      <c r="I117" s="27">
        <v>46218</v>
      </c>
      <c r="J117" s="28" t="s">
        <v>1264</v>
      </c>
      <c r="K117" s="28">
        <v>516329200726717</v>
      </c>
      <c r="L117" s="166" t="s">
        <v>66</v>
      </c>
      <c r="M117" s="34"/>
      <c r="N117" s="34"/>
      <c r="O117" s="34"/>
      <c r="P117" s="562"/>
      <c r="Q117" s="563"/>
      <c r="R117" s="34"/>
      <c r="S117" s="562"/>
      <c r="T117" s="562"/>
      <c r="U117" s="114" t="s">
        <v>66</v>
      </c>
      <c r="V117" s="114" t="s">
        <v>66</v>
      </c>
      <c r="W117" s="34"/>
    </row>
    <row r="118" ht="14.5" spans="1:23">
      <c r="A118" s="37"/>
      <c r="B118" s="37" t="s">
        <v>64</v>
      </c>
      <c r="C118" s="34" t="s">
        <v>1374</v>
      </c>
      <c r="D118" s="34"/>
      <c r="E118" s="37">
        <v>6000033492</v>
      </c>
      <c r="F118" s="136">
        <v>7</v>
      </c>
      <c r="G118" s="136">
        <v>7</v>
      </c>
      <c r="H118" s="37">
        <v>0</v>
      </c>
      <c r="I118" s="27">
        <v>46219</v>
      </c>
      <c r="J118" s="28" t="s">
        <v>1264</v>
      </c>
      <c r="K118" s="28" t="s">
        <v>1383</v>
      </c>
      <c r="L118" s="166" t="s">
        <v>66</v>
      </c>
      <c r="M118" s="34"/>
      <c r="N118" s="34"/>
      <c r="O118" s="34" t="s">
        <v>1276</v>
      </c>
      <c r="P118" s="562">
        <v>46220</v>
      </c>
      <c r="Q118" s="563"/>
      <c r="R118" s="34" t="s">
        <v>1276</v>
      </c>
      <c r="S118" s="562">
        <v>46220</v>
      </c>
      <c r="T118" s="562">
        <v>46221</v>
      </c>
      <c r="U118" s="114" t="s">
        <v>66</v>
      </c>
      <c r="V118" s="114" t="s">
        <v>66</v>
      </c>
      <c r="W118" s="34"/>
    </row>
    <row r="119" ht="14.5" spans="1:23">
      <c r="A119" s="37"/>
      <c r="B119" s="37" t="s">
        <v>64</v>
      </c>
      <c r="C119" s="34" t="s">
        <v>1384</v>
      </c>
      <c r="D119" s="34"/>
      <c r="E119" s="37">
        <v>6000033492</v>
      </c>
      <c r="F119" s="28">
        <v>11</v>
      </c>
      <c r="G119" s="28">
        <v>11</v>
      </c>
      <c r="H119" s="37">
        <v>0</v>
      </c>
      <c r="I119" s="27">
        <v>46220</v>
      </c>
      <c r="J119" s="28" t="s">
        <v>1264</v>
      </c>
      <c r="K119" s="28" t="s">
        <v>1385</v>
      </c>
      <c r="L119" s="166" t="s">
        <v>66</v>
      </c>
      <c r="M119" s="34"/>
      <c r="N119" s="34"/>
      <c r="O119" s="34" t="s">
        <v>1276</v>
      </c>
      <c r="P119" s="562">
        <v>46221</v>
      </c>
      <c r="Q119" s="563"/>
      <c r="R119" s="34" t="s">
        <v>1276</v>
      </c>
      <c r="S119" s="562">
        <v>46221</v>
      </c>
      <c r="T119" s="562">
        <v>46222</v>
      </c>
      <c r="U119" s="114" t="s">
        <v>66</v>
      </c>
      <c r="V119" s="114" t="s">
        <v>66</v>
      </c>
      <c r="W119" s="34"/>
    </row>
    <row r="120" ht="14.5" spans="1:23">
      <c r="A120" s="37"/>
      <c r="B120" s="37" t="s">
        <v>64</v>
      </c>
      <c r="C120" s="34" t="s">
        <v>1384</v>
      </c>
      <c r="D120" s="34"/>
      <c r="E120" s="37">
        <v>6000033492</v>
      </c>
      <c r="F120" s="28">
        <v>1</v>
      </c>
      <c r="G120" s="37">
        <v>0</v>
      </c>
      <c r="H120" s="136">
        <v>1</v>
      </c>
      <c r="I120" s="27">
        <v>46220</v>
      </c>
      <c r="J120" s="28" t="s">
        <v>1264</v>
      </c>
      <c r="K120" s="28">
        <v>516329200726736</v>
      </c>
      <c r="L120" s="555" t="s">
        <v>1366</v>
      </c>
      <c r="M120" s="34" t="s">
        <v>1279</v>
      </c>
      <c r="N120" s="556" t="s">
        <v>1315</v>
      </c>
      <c r="O120" s="34" t="s">
        <v>1276</v>
      </c>
      <c r="P120" s="562">
        <v>46221</v>
      </c>
      <c r="Q120" s="563"/>
      <c r="R120" s="34" t="s">
        <v>1276</v>
      </c>
      <c r="S120" s="562"/>
      <c r="T120" s="562"/>
      <c r="U120" s="151" t="s">
        <v>78</v>
      </c>
      <c r="V120" s="114" t="s">
        <v>13</v>
      </c>
      <c r="W120" s="34"/>
    </row>
    <row r="121" ht="14.5" spans="1:23">
      <c r="A121" s="37"/>
      <c r="B121" s="37" t="s">
        <v>64</v>
      </c>
      <c r="C121" s="34" t="s">
        <v>1384</v>
      </c>
      <c r="D121" s="34"/>
      <c r="E121" s="37">
        <v>6000033492</v>
      </c>
      <c r="F121" s="28">
        <v>4</v>
      </c>
      <c r="G121" s="28">
        <v>4</v>
      </c>
      <c r="H121" s="37">
        <v>0</v>
      </c>
      <c r="I121" s="27">
        <v>46220</v>
      </c>
      <c r="J121" s="28" t="s">
        <v>1264</v>
      </c>
      <c r="K121" s="28" t="s">
        <v>1386</v>
      </c>
      <c r="L121" s="166" t="s">
        <v>66</v>
      </c>
      <c r="M121" s="34"/>
      <c r="N121" s="34"/>
      <c r="O121" s="34"/>
      <c r="P121" s="562">
        <v>46221</v>
      </c>
      <c r="Q121" s="563"/>
      <c r="R121" s="34" t="s">
        <v>1276</v>
      </c>
      <c r="S121" s="562"/>
      <c r="T121" s="562"/>
      <c r="U121" s="114" t="s">
        <v>66</v>
      </c>
      <c r="V121" s="114" t="s">
        <v>66</v>
      </c>
      <c r="W121" s="34"/>
    </row>
    <row r="122" ht="14.5" spans="1:23">
      <c r="A122" s="37"/>
      <c r="B122" s="37" t="s">
        <v>64</v>
      </c>
      <c r="C122" s="34" t="s">
        <v>1384</v>
      </c>
      <c r="D122" s="34"/>
      <c r="E122" s="37">
        <v>6000033492</v>
      </c>
      <c r="F122" s="28">
        <v>1</v>
      </c>
      <c r="G122" s="37">
        <v>0</v>
      </c>
      <c r="H122" s="136">
        <v>1</v>
      </c>
      <c r="I122" s="27">
        <v>46220</v>
      </c>
      <c r="J122" s="28" t="s">
        <v>1264</v>
      </c>
      <c r="K122" s="28">
        <v>516329200726741</v>
      </c>
      <c r="L122" s="555" t="s">
        <v>1366</v>
      </c>
      <c r="M122" s="34" t="s">
        <v>1279</v>
      </c>
      <c r="N122" s="556" t="s">
        <v>1315</v>
      </c>
      <c r="O122" s="34" t="s">
        <v>1276</v>
      </c>
      <c r="P122" s="562">
        <v>46221</v>
      </c>
      <c r="Q122" s="563"/>
      <c r="R122" s="34" t="s">
        <v>1276</v>
      </c>
      <c r="S122" s="562"/>
      <c r="T122" s="562"/>
      <c r="U122" s="151" t="s">
        <v>78</v>
      </c>
      <c r="V122" s="114" t="s">
        <v>13</v>
      </c>
      <c r="W122" s="34"/>
    </row>
    <row r="123" ht="14.5" spans="1:23">
      <c r="A123" s="37"/>
      <c r="B123" s="37" t="s">
        <v>64</v>
      </c>
      <c r="C123" s="34" t="s">
        <v>1384</v>
      </c>
      <c r="D123" s="34"/>
      <c r="E123" s="37">
        <v>6000033492</v>
      </c>
      <c r="F123" s="28">
        <v>13</v>
      </c>
      <c r="G123" s="28">
        <v>13</v>
      </c>
      <c r="H123" s="37">
        <v>0</v>
      </c>
      <c r="I123" s="27">
        <v>46220</v>
      </c>
      <c r="J123" s="28" t="s">
        <v>1264</v>
      </c>
      <c r="K123" s="28" t="s">
        <v>1387</v>
      </c>
      <c r="L123" s="166" t="s">
        <v>66</v>
      </c>
      <c r="M123" s="34"/>
      <c r="N123" s="34"/>
      <c r="O123" s="34"/>
      <c r="P123" s="562">
        <v>46221</v>
      </c>
      <c r="Q123" s="563"/>
      <c r="R123" s="34" t="s">
        <v>1276</v>
      </c>
      <c r="S123" s="562"/>
      <c r="T123" s="562"/>
      <c r="U123" s="114" t="s">
        <v>66</v>
      </c>
      <c r="V123" s="114" t="s">
        <v>66</v>
      </c>
      <c r="W123" s="34"/>
    </row>
    <row r="124" ht="14.5" spans="1:23">
      <c r="A124" s="37"/>
      <c r="B124" s="37" t="s">
        <v>64</v>
      </c>
      <c r="C124" s="34" t="s">
        <v>1384</v>
      </c>
      <c r="D124" s="34"/>
      <c r="E124" s="37">
        <v>6000033492</v>
      </c>
      <c r="F124" s="28">
        <v>1</v>
      </c>
      <c r="G124" s="37">
        <v>0</v>
      </c>
      <c r="H124" s="136">
        <v>1</v>
      </c>
      <c r="I124" s="27">
        <v>46220</v>
      </c>
      <c r="J124" s="28" t="s">
        <v>1264</v>
      </c>
      <c r="K124" s="28">
        <v>516329200726755</v>
      </c>
      <c r="L124" s="114" t="s">
        <v>1296</v>
      </c>
      <c r="M124" s="554" t="s">
        <v>1290</v>
      </c>
      <c r="N124" s="34" t="s">
        <v>1291</v>
      </c>
      <c r="O124" s="34" t="s">
        <v>1276</v>
      </c>
      <c r="P124" s="562">
        <v>46221</v>
      </c>
      <c r="Q124" s="554" t="s">
        <v>1297</v>
      </c>
      <c r="R124" s="34" t="s">
        <v>1276</v>
      </c>
      <c r="S124" s="562"/>
      <c r="T124" s="562"/>
      <c r="U124" s="238" t="s">
        <v>514</v>
      </c>
      <c r="V124" s="114" t="s">
        <v>13</v>
      </c>
      <c r="W124" s="34"/>
    </row>
    <row r="125" ht="14.5" spans="1:23">
      <c r="A125" s="37"/>
      <c r="B125" s="37" t="s">
        <v>64</v>
      </c>
      <c r="C125" s="34" t="s">
        <v>1384</v>
      </c>
      <c r="D125" s="34"/>
      <c r="E125" s="37">
        <v>6000033492</v>
      </c>
      <c r="F125" s="28">
        <v>1</v>
      </c>
      <c r="G125" s="28">
        <v>1</v>
      </c>
      <c r="H125" s="37">
        <v>0</v>
      </c>
      <c r="I125" s="27">
        <v>46220</v>
      </c>
      <c r="J125" s="28" t="s">
        <v>1264</v>
      </c>
      <c r="K125" s="28">
        <v>516329200726756</v>
      </c>
      <c r="L125" s="166" t="s">
        <v>66</v>
      </c>
      <c r="M125" s="34"/>
      <c r="N125" s="34"/>
      <c r="O125" s="34"/>
      <c r="P125" s="562">
        <v>46221</v>
      </c>
      <c r="Q125" s="563"/>
      <c r="R125" s="34" t="s">
        <v>1276</v>
      </c>
      <c r="S125" s="562"/>
      <c r="T125" s="562"/>
      <c r="U125" s="114" t="s">
        <v>66</v>
      </c>
      <c r="V125" s="114" t="s">
        <v>66</v>
      </c>
      <c r="W125" s="34"/>
    </row>
    <row r="126" ht="14.5" spans="1:23">
      <c r="A126" s="37"/>
      <c r="B126" s="37" t="s">
        <v>64</v>
      </c>
      <c r="C126" s="34" t="s">
        <v>1378</v>
      </c>
      <c r="D126" s="34"/>
      <c r="E126" s="37">
        <v>6000033492</v>
      </c>
      <c r="F126" s="28">
        <v>1</v>
      </c>
      <c r="G126" s="28">
        <v>1</v>
      </c>
      <c r="H126" s="37">
        <v>0</v>
      </c>
      <c r="I126" s="27">
        <v>46221</v>
      </c>
      <c r="J126" s="28" t="s">
        <v>1264</v>
      </c>
      <c r="K126" s="28">
        <v>516329200726757</v>
      </c>
      <c r="L126" s="166" t="s">
        <v>66</v>
      </c>
      <c r="M126" s="34"/>
      <c r="N126" s="34"/>
      <c r="O126" s="34" t="s">
        <v>1276</v>
      </c>
      <c r="P126" s="562">
        <v>46222</v>
      </c>
      <c r="Q126" s="563"/>
      <c r="R126" s="34" t="s">
        <v>1276</v>
      </c>
      <c r="S126" s="562">
        <v>46222</v>
      </c>
      <c r="T126" s="562">
        <v>46223</v>
      </c>
      <c r="U126" s="114" t="s">
        <v>66</v>
      </c>
      <c r="V126" s="114" t="s">
        <v>66</v>
      </c>
      <c r="W126" s="34"/>
    </row>
    <row r="127" ht="14.5" spans="1:23">
      <c r="A127" s="37"/>
      <c r="B127" s="37" t="s">
        <v>64</v>
      </c>
      <c r="C127" s="34" t="s">
        <v>1378</v>
      </c>
      <c r="D127" s="34"/>
      <c r="E127" s="37">
        <v>6000033492</v>
      </c>
      <c r="F127" s="28">
        <v>1</v>
      </c>
      <c r="G127" s="37">
        <v>0</v>
      </c>
      <c r="H127" s="136">
        <v>1</v>
      </c>
      <c r="I127" s="27">
        <v>46221</v>
      </c>
      <c r="J127" s="28" t="s">
        <v>1264</v>
      </c>
      <c r="K127" s="28">
        <v>516329200726758</v>
      </c>
      <c r="L127" s="114" t="s">
        <v>1296</v>
      </c>
      <c r="M127" s="554" t="s">
        <v>1290</v>
      </c>
      <c r="N127" s="34" t="s">
        <v>1291</v>
      </c>
      <c r="O127" s="34" t="s">
        <v>1276</v>
      </c>
      <c r="P127" s="562">
        <v>46222</v>
      </c>
      <c r="Q127" s="554" t="s">
        <v>1297</v>
      </c>
      <c r="R127" s="34" t="s">
        <v>1276</v>
      </c>
      <c r="S127" s="562"/>
      <c r="T127" s="562"/>
      <c r="U127" s="238" t="s">
        <v>514</v>
      </c>
      <c r="V127" s="114" t="s">
        <v>13</v>
      </c>
      <c r="W127" s="34"/>
    </row>
    <row r="128" ht="14.5" spans="1:23">
      <c r="A128" s="37"/>
      <c r="B128" s="37" t="s">
        <v>64</v>
      </c>
      <c r="C128" s="34" t="s">
        <v>1378</v>
      </c>
      <c r="D128" s="34"/>
      <c r="E128" s="37">
        <v>6000033492</v>
      </c>
      <c r="F128" s="28">
        <v>2</v>
      </c>
      <c r="G128" s="28">
        <v>2</v>
      </c>
      <c r="H128" s="37">
        <v>0</v>
      </c>
      <c r="I128" s="27">
        <v>46221</v>
      </c>
      <c r="J128" s="28" t="s">
        <v>1264</v>
      </c>
      <c r="K128" s="28" t="s">
        <v>1388</v>
      </c>
      <c r="L128" s="166" t="s">
        <v>66</v>
      </c>
      <c r="M128" s="34"/>
      <c r="N128" s="34"/>
      <c r="O128" s="34"/>
      <c r="P128" s="562">
        <v>46222</v>
      </c>
      <c r="Q128" s="563"/>
      <c r="R128" s="34" t="s">
        <v>1276</v>
      </c>
      <c r="S128" s="562"/>
      <c r="T128" s="562"/>
      <c r="U128" s="114" t="s">
        <v>66</v>
      </c>
      <c r="V128" s="114" t="s">
        <v>66</v>
      </c>
      <c r="W128" s="34"/>
    </row>
    <row r="129" ht="14.5" spans="1:23">
      <c r="A129" s="37"/>
      <c r="B129" s="37" t="s">
        <v>64</v>
      </c>
      <c r="C129" s="34" t="s">
        <v>1378</v>
      </c>
      <c r="D129" s="34"/>
      <c r="E129" s="37">
        <v>6000033492</v>
      </c>
      <c r="F129" s="28">
        <v>1</v>
      </c>
      <c r="G129" s="37">
        <v>0</v>
      </c>
      <c r="H129" s="136">
        <v>1</v>
      </c>
      <c r="I129" s="27">
        <v>46221</v>
      </c>
      <c r="J129" s="28" t="s">
        <v>1264</v>
      </c>
      <c r="K129" s="28">
        <v>516329200726761</v>
      </c>
      <c r="L129" s="114" t="s">
        <v>1296</v>
      </c>
      <c r="M129" s="554" t="s">
        <v>1290</v>
      </c>
      <c r="N129" s="34" t="s">
        <v>1291</v>
      </c>
      <c r="O129" s="34" t="s">
        <v>1276</v>
      </c>
      <c r="P129" s="562">
        <v>46222</v>
      </c>
      <c r="Q129" s="554" t="s">
        <v>1297</v>
      </c>
      <c r="R129" s="34" t="s">
        <v>1276</v>
      </c>
      <c r="S129" s="562"/>
      <c r="T129" s="562"/>
      <c r="U129" s="238" t="s">
        <v>514</v>
      </c>
      <c r="V129" s="114" t="s">
        <v>13</v>
      </c>
      <c r="W129" s="34"/>
    </row>
    <row r="130" ht="14.5" spans="1:23">
      <c r="A130" s="37"/>
      <c r="B130" s="37" t="s">
        <v>64</v>
      </c>
      <c r="C130" s="34" t="s">
        <v>1378</v>
      </c>
      <c r="D130" s="34"/>
      <c r="E130" s="37">
        <v>6000033492</v>
      </c>
      <c r="F130" s="28">
        <v>2</v>
      </c>
      <c r="G130" s="28">
        <v>2</v>
      </c>
      <c r="H130" s="37">
        <v>0</v>
      </c>
      <c r="I130" s="27">
        <v>46221</v>
      </c>
      <c r="J130" s="28" t="s">
        <v>1264</v>
      </c>
      <c r="K130" s="28" t="s">
        <v>1389</v>
      </c>
      <c r="L130" s="166" t="s">
        <v>66</v>
      </c>
      <c r="M130" s="34"/>
      <c r="N130" s="34"/>
      <c r="O130" s="34"/>
      <c r="P130" s="562">
        <v>46222</v>
      </c>
      <c r="Q130" s="563"/>
      <c r="R130" s="34" t="s">
        <v>1276</v>
      </c>
      <c r="S130" s="562"/>
      <c r="T130" s="562"/>
      <c r="U130" s="114" t="s">
        <v>66</v>
      </c>
      <c r="V130" s="114" t="s">
        <v>66</v>
      </c>
      <c r="W130" s="34"/>
    </row>
    <row r="131" ht="14.5" spans="1:23">
      <c r="A131" s="37"/>
      <c r="B131" s="37" t="s">
        <v>64</v>
      </c>
      <c r="C131" s="34" t="s">
        <v>1378</v>
      </c>
      <c r="D131" s="34"/>
      <c r="E131" s="37">
        <v>6000033492</v>
      </c>
      <c r="F131" s="28">
        <v>1</v>
      </c>
      <c r="G131" s="37">
        <v>0</v>
      </c>
      <c r="H131" s="136">
        <v>1</v>
      </c>
      <c r="I131" s="27">
        <v>46221</v>
      </c>
      <c r="J131" s="28" t="s">
        <v>1264</v>
      </c>
      <c r="K131" s="28">
        <v>516329200726764</v>
      </c>
      <c r="L131" s="114" t="s">
        <v>1296</v>
      </c>
      <c r="M131" s="554" t="s">
        <v>1290</v>
      </c>
      <c r="N131" s="34" t="s">
        <v>1291</v>
      </c>
      <c r="O131" s="34" t="s">
        <v>1276</v>
      </c>
      <c r="P131" s="562">
        <v>46222</v>
      </c>
      <c r="Q131" s="554" t="s">
        <v>1297</v>
      </c>
      <c r="R131" s="34" t="s">
        <v>1276</v>
      </c>
      <c r="S131" s="562"/>
      <c r="T131" s="562"/>
      <c r="U131" s="238" t="s">
        <v>514</v>
      </c>
      <c r="V131" s="114" t="s">
        <v>13</v>
      </c>
      <c r="W131" s="34"/>
    </row>
    <row r="132" ht="14.5" spans="1:23">
      <c r="A132" s="37"/>
      <c r="B132" s="37" t="s">
        <v>64</v>
      </c>
      <c r="C132" s="34" t="s">
        <v>1378</v>
      </c>
      <c r="D132" s="34"/>
      <c r="E132" s="37">
        <v>6000033492</v>
      </c>
      <c r="F132" s="28">
        <v>10</v>
      </c>
      <c r="G132" s="28">
        <v>10</v>
      </c>
      <c r="H132" s="37">
        <v>0</v>
      </c>
      <c r="I132" s="27">
        <v>46221</v>
      </c>
      <c r="J132" s="28" t="s">
        <v>1264</v>
      </c>
      <c r="K132" s="28" t="s">
        <v>1390</v>
      </c>
      <c r="L132" s="166" t="s">
        <v>66</v>
      </c>
      <c r="M132" s="34"/>
      <c r="N132" s="34"/>
      <c r="O132" s="34"/>
      <c r="P132" s="562">
        <v>46222</v>
      </c>
      <c r="Q132" s="563"/>
      <c r="R132" s="34" t="s">
        <v>1276</v>
      </c>
      <c r="S132" s="562"/>
      <c r="T132" s="562"/>
      <c r="U132" s="114" t="s">
        <v>66</v>
      </c>
      <c r="V132" s="114" t="s">
        <v>66</v>
      </c>
      <c r="W132" s="34"/>
    </row>
    <row r="133" ht="14.5" spans="1:23">
      <c r="A133" s="37"/>
      <c r="B133" s="37" t="s">
        <v>64</v>
      </c>
      <c r="C133" s="34" t="s">
        <v>1378</v>
      </c>
      <c r="D133" s="34"/>
      <c r="E133" s="37">
        <v>6000033492</v>
      </c>
      <c r="F133" s="28">
        <v>1</v>
      </c>
      <c r="G133" s="37">
        <v>0</v>
      </c>
      <c r="H133" s="136">
        <v>1</v>
      </c>
      <c r="I133" s="27">
        <v>46221</v>
      </c>
      <c r="J133" s="28" t="s">
        <v>1264</v>
      </c>
      <c r="K133" s="28">
        <v>516329200726775</v>
      </c>
      <c r="L133" s="114" t="s">
        <v>1296</v>
      </c>
      <c r="M133" s="554" t="s">
        <v>1290</v>
      </c>
      <c r="N133" s="34" t="s">
        <v>1291</v>
      </c>
      <c r="O133" s="34" t="s">
        <v>1276</v>
      </c>
      <c r="P133" s="562">
        <v>46222</v>
      </c>
      <c r="Q133" s="554" t="s">
        <v>1297</v>
      </c>
      <c r="R133" s="34" t="s">
        <v>1276</v>
      </c>
      <c r="S133" s="562"/>
      <c r="T133" s="562"/>
      <c r="U133" s="238" t="s">
        <v>514</v>
      </c>
      <c r="V133" s="114" t="s">
        <v>13</v>
      </c>
      <c r="W133" s="34"/>
    </row>
    <row r="134" ht="14.5" spans="1:23">
      <c r="A134" s="37"/>
      <c r="B134" s="37" t="s">
        <v>64</v>
      </c>
      <c r="C134" s="34" t="s">
        <v>1378</v>
      </c>
      <c r="D134" s="34"/>
      <c r="E134" s="37">
        <v>6000033492</v>
      </c>
      <c r="F134" s="28">
        <v>13</v>
      </c>
      <c r="G134" s="28">
        <v>13</v>
      </c>
      <c r="H134" s="37">
        <v>0</v>
      </c>
      <c r="I134" s="27">
        <v>46221</v>
      </c>
      <c r="J134" s="28" t="s">
        <v>1264</v>
      </c>
      <c r="K134" s="28" t="s">
        <v>1391</v>
      </c>
      <c r="L134" s="166" t="s">
        <v>66</v>
      </c>
      <c r="M134" s="34"/>
      <c r="N134" s="34"/>
      <c r="O134" s="34"/>
      <c r="P134" s="562">
        <v>46222</v>
      </c>
      <c r="Q134" s="563"/>
      <c r="R134" s="34" t="s">
        <v>1276</v>
      </c>
      <c r="S134" s="562"/>
      <c r="T134" s="562"/>
      <c r="U134" s="114" t="s">
        <v>66</v>
      </c>
      <c r="V134" s="114" t="s">
        <v>66</v>
      </c>
      <c r="W134" s="34"/>
    </row>
    <row r="135" ht="14.5" spans="1:23">
      <c r="A135" s="37"/>
      <c r="B135" s="37" t="s">
        <v>64</v>
      </c>
      <c r="C135" s="34" t="s">
        <v>1378</v>
      </c>
      <c r="D135" s="34"/>
      <c r="E135" s="37">
        <v>6000033492</v>
      </c>
      <c r="F135" s="28">
        <v>14</v>
      </c>
      <c r="G135" s="28">
        <v>14</v>
      </c>
      <c r="H135" s="37">
        <v>0</v>
      </c>
      <c r="I135" s="27">
        <v>46222</v>
      </c>
      <c r="J135" s="28" t="s">
        <v>1264</v>
      </c>
      <c r="K135" s="28" t="s">
        <v>1392</v>
      </c>
      <c r="L135" s="166" t="s">
        <v>66</v>
      </c>
      <c r="M135" s="34"/>
      <c r="N135" s="34"/>
      <c r="O135" s="34"/>
      <c r="P135" s="562">
        <v>46223</v>
      </c>
      <c r="Q135" s="563"/>
      <c r="R135" s="34" t="s">
        <v>1276</v>
      </c>
      <c r="S135" s="562"/>
      <c r="T135" s="562"/>
      <c r="U135" s="114" t="s">
        <v>66</v>
      </c>
      <c r="V135" s="114" t="s">
        <v>66</v>
      </c>
      <c r="W135" s="34"/>
    </row>
    <row r="136" ht="14.5" spans="1:23">
      <c r="A136" s="37"/>
      <c r="B136" s="37" t="s">
        <v>64</v>
      </c>
      <c r="C136" s="34" t="s">
        <v>1378</v>
      </c>
      <c r="D136" s="34"/>
      <c r="E136" s="37">
        <v>6000033492</v>
      </c>
      <c r="F136" s="28">
        <v>1</v>
      </c>
      <c r="G136" s="37">
        <v>0</v>
      </c>
      <c r="H136" s="136">
        <v>1</v>
      </c>
      <c r="I136" s="27">
        <v>46222</v>
      </c>
      <c r="J136" s="28" t="s">
        <v>1264</v>
      </c>
      <c r="K136" s="28">
        <v>516329200726803</v>
      </c>
      <c r="L136" s="555" t="s">
        <v>1366</v>
      </c>
      <c r="M136" s="34" t="s">
        <v>1279</v>
      </c>
      <c r="N136" s="556" t="s">
        <v>1315</v>
      </c>
      <c r="O136" s="34" t="s">
        <v>1276</v>
      </c>
      <c r="P136" s="562">
        <v>46223</v>
      </c>
      <c r="Q136" s="563"/>
      <c r="R136" s="34" t="s">
        <v>1276</v>
      </c>
      <c r="S136" s="562"/>
      <c r="T136" s="562"/>
      <c r="U136" s="151" t="s">
        <v>78</v>
      </c>
      <c r="V136" s="114" t="s">
        <v>13</v>
      </c>
      <c r="W136" s="34"/>
    </row>
    <row r="137" ht="14.5" spans="1:23">
      <c r="A137" s="37"/>
      <c r="B137" s="37" t="s">
        <v>64</v>
      </c>
      <c r="C137" s="34" t="s">
        <v>1378</v>
      </c>
      <c r="D137" s="34"/>
      <c r="E137" s="37">
        <v>6000033492</v>
      </c>
      <c r="F137" s="28">
        <v>4</v>
      </c>
      <c r="G137" s="28">
        <v>4</v>
      </c>
      <c r="H137" s="37">
        <v>0</v>
      </c>
      <c r="I137" s="27">
        <v>46222</v>
      </c>
      <c r="J137" s="28" t="s">
        <v>1264</v>
      </c>
      <c r="K137" s="28" t="s">
        <v>1393</v>
      </c>
      <c r="L137" s="166" t="s">
        <v>66</v>
      </c>
      <c r="M137" s="34"/>
      <c r="N137" s="34"/>
      <c r="O137" s="34"/>
      <c r="P137" s="562">
        <v>46223</v>
      </c>
      <c r="Q137" s="563"/>
      <c r="R137" s="34" t="s">
        <v>1276</v>
      </c>
      <c r="S137" s="562"/>
      <c r="T137" s="562"/>
      <c r="U137" s="114" t="s">
        <v>66</v>
      </c>
      <c r="V137" s="114" t="s">
        <v>66</v>
      </c>
      <c r="W137" s="34"/>
    </row>
    <row r="138" ht="14.5" spans="1:23">
      <c r="A138" s="37"/>
      <c r="B138" s="37" t="s">
        <v>64</v>
      </c>
      <c r="C138" s="34" t="s">
        <v>1378</v>
      </c>
      <c r="D138" s="34"/>
      <c r="E138" s="37">
        <v>6000033492</v>
      </c>
      <c r="F138" s="28">
        <v>1</v>
      </c>
      <c r="G138" s="37">
        <v>0</v>
      </c>
      <c r="H138" s="136">
        <v>1</v>
      </c>
      <c r="I138" s="27">
        <v>46222</v>
      </c>
      <c r="J138" s="28" t="s">
        <v>1264</v>
      </c>
      <c r="K138" s="28">
        <v>516329200726808</v>
      </c>
      <c r="L138" s="555" t="s">
        <v>1366</v>
      </c>
      <c r="M138" s="34" t="s">
        <v>1279</v>
      </c>
      <c r="N138" s="556" t="s">
        <v>1315</v>
      </c>
      <c r="O138" s="34" t="s">
        <v>1276</v>
      </c>
      <c r="P138" s="562">
        <v>46223</v>
      </c>
      <c r="Q138" s="563"/>
      <c r="R138" s="34" t="s">
        <v>1276</v>
      </c>
      <c r="S138" s="562"/>
      <c r="T138" s="562"/>
      <c r="U138" s="151" t="s">
        <v>78</v>
      </c>
      <c r="V138" s="114" t="s">
        <v>13</v>
      </c>
      <c r="W138" s="34"/>
    </row>
    <row r="139" ht="14.5" spans="1:23">
      <c r="A139" s="37"/>
      <c r="B139" s="37" t="s">
        <v>64</v>
      </c>
      <c r="C139" s="34" t="s">
        <v>1378</v>
      </c>
      <c r="D139" s="34"/>
      <c r="E139" s="37">
        <v>6000033492</v>
      </c>
      <c r="F139" s="28">
        <v>6</v>
      </c>
      <c r="G139" s="28">
        <v>6</v>
      </c>
      <c r="H139" s="37">
        <v>0</v>
      </c>
      <c r="I139" s="27">
        <v>46222</v>
      </c>
      <c r="J139" s="28" t="s">
        <v>1264</v>
      </c>
      <c r="K139" s="28" t="s">
        <v>1394</v>
      </c>
      <c r="L139" s="166" t="s">
        <v>66</v>
      </c>
      <c r="M139" s="34"/>
      <c r="N139" s="34"/>
      <c r="O139" s="34"/>
      <c r="P139" s="562">
        <v>46223</v>
      </c>
      <c r="Q139" s="563"/>
      <c r="R139" s="34" t="s">
        <v>1276</v>
      </c>
      <c r="S139" s="562"/>
      <c r="T139" s="562"/>
      <c r="U139" s="114" t="s">
        <v>66</v>
      </c>
      <c r="V139" s="114" t="s">
        <v>66</v>
      </c>
      <c r="W139" s="34"/>
    </row>
    <row r="140" ht="14.5" spans="1:23">
      <c r="A140" s="37"/>
      <c r="B140" s="37" t="s">
        <v>64</v>
      </c>
      <c r="C140" s="34" t="s">
        <v>1378</v>
      </c>
      <c r="D140" s="34"/>
      <c r="E140" s="37">
        <v>6000033492</v>
      </c>
      <c r="F140" s="28">
        <v>3</v>
      </c>
      <c r="G140" s="28">
        <v>3</v>
      </c>
      <c r="H140" s="37">
        <v>0</v>
      </c>
      <c r="I140" s="27">
        <v>46223</v>
      </c>
      <c r="J140" s="28" t="s">
        <v>1264</v>
      </c>
      <c r="K140" s="28" t="s">
        <v>1395</v>
      </c>
      <c r="L140" s="166" t="s">
        <v>66</v>
      </c>
      <c r="M140" s="34"/>
      <c r="N140" s="34"/>
      <c r="O140" s="34"/>
      <c r="P140" s="562">
        <v>46223</v>
      </c>
      <c r="Q140" s="563"/>
      <c r="R140" s="34" t="s">
        <v>1276</v>
      </c>
      <c r="S140" s="562"/>
      <c r="T140" s="562"/>
      <c r="U140" s="114" t="s">
        <v>66</v>
      </c>
      <c r="V140" s="114" t="s">
        <v>66</v>
      </c>
      <c r="W140" s="34"/>
    </row>
    <row r="141" ht="14.5" spans="1:23">
      <c r="A141" s="37"/>
      <c r="B141" s="37" t="s">
        <v>64</v>
      </c>
      <c r="C141" s="34" t="s">
        <v>1378</v>
      </c>
      <c r="D141" s="34"/>
      <c r="E141" s="37">
        <v>6000033492</v>
      </c>
      <c r="F141" s="28">
        <v>1</v>
      </c>
      <c r="G141" s="37">
        <v>0</v>
      </c>
      <c r="H141" s="136">
        <v>1</v>
      </c>
      <c r="I141" s="27">
        <v>46223</v>
      </c>
      <c r="J141" s="28" t="s">
        <v>1264</v>
      </c>
      <c r="K141" s="28">
        <v>516329200726818</v>
      </c>
      <c r="L141" s="114" t="s">
        <v>1296</v>
      </c>
      <c r="M141" s="554" t="s">
        <v>1290</v>
      </c>
      <c r="N141" s="34" t="s">
        <v>1291</v>
      </c>
      <c r="O141" s="34" t="s">
        <v>1276</v>
      </c>
      <c r="P141" s="562">
        <v>46223</v>
      </c>
      <c r="Q141" s="560" t="s">
        <v>1297</v>
      </c>
      <c r="R141" s="34" t="s">
        <v>1276</v>
      </c>
      <c r="S141" s="562"/>
      <c r="T141" s="562"/>
      <c r="U141" s="238" t="s">
        <v>514</v>
      </c>
      <c r="V141" s="114" t="s">
        <v>13</v>
      </c>
      <c r="W141" s="34"/>
    </row>
    <row r="142" ht="14.5" spans="1:23">
      <c r="A142" s="37"/>
      <c r="B142" s="37" t="s">
        <v>64</v>
      </c>
      <c r="C142" s="34" t="s">
        <v>1378</v>
      </c>
      <c r="D142" s="34"/>
      <c r="E142" s="37">
        <v>6000033492</v>
      </c>
      <c r="F142" s="28">
        <v>5</v>
      </c>
      <c r="G142" s="28">
        <v>5</v>
      </c>
      <c r="H142" s="37">
        <v>0</v>
      </c>
      <c r="I142" s="27">
        <v>46223</v>
      </c>
      <c r="J142" s="28" t="s">
        <v>1264</v>
      </c>
      <c r="K142" s="28" t="s">
        <v>1396</v>
      </c>
      <c r="L142" s="166" t="s">
        <v>66</v>
      </c>
      <c r="M142" s="34"/>
      <c r="N142" s="34"/>
      <c r="O142" s="34"/>
      <c r="P142" s="562">
        <v>46223</v>
      </c>
      <c r="Q142" s="563"/>
      <c r="R142" s="34" t="s">
        <v>1276</v>
      </c>
      <c r="S142" s="562"/>
      <c r="T142" s="562"/>
      <c r="U142" s="114" t="s">
        <v>66</v>
      </c>
      <c r="V142" s="114" t="s">
        <v>66</v>
      </c>
      <c r="W142" s="34"/>
    </row>
    <row r="143" ht="14.5" spans="1:23">
      <c r="A143" s="37"/>
      <c r="B143" s="37" t="s">
        <v>64</v>
      </c>
      <c r="C143" s="34" t="s">
        <v>1378</v>
      </c>
      <c r="D143" s="34"/>
      <c r="E143" s="37">
        <v>6000033492</v>
      </c>
      <c r="F143" s="28">
        <v>1</v>
      </c>
      <c r="G143" s="37">
        <v>0</v>
      </c>
      <c r="H143" s="136">
        <v>1</v>
      </c>
      <c r="I143" s="27">
        <v>46223</v>
      </c>
      <c r="J143" s="28" t="s">
        <v>1264</v>
      </c>
      <c r="K143" s="28">
        <v>516329200726824</v>
      </c>
      <c r="L143" s="114" t="s">
        <v>1296</v>
      </c>
      <c r="M143" s="554" t="s">
        <v>1290</v>
      </c>
      <c r="N143" s="34" t="s">
        <v>1291</v>
      </c>
      <c r="O143" s="34" t="s">
        <v>1276</v>
      </c>
      <c r="P143" s="562">
        <v>46223</v>
      </c>
      <c r="Q143" s="560" t="s">
        <v>1297</v>
      </c>
      <c r="R143" s="34" t="s">
        <v>1276</v>
      </c>
      <c r="S143" s="562"/>
      <c r="T143" s="562"/>
      <c r="U143" s="238" t="s">
        <v>514</v>
      </c>
      <c r="V143" s="114" t="s">
        <v>13</v>
      </c>
      <c r="W143" s="34"/>
    </row>
    <row r="144" ht="14.5" spans="1:23">
      <c r="A144" s="37"/>
      <c r="B144" s="37" t="s">
        <v>64</v>
      </c>
      <c r="C144" s="34" t="s">
        <v>1378</v>
      </c>
      <c r="D144" s="34"/>
      <c r="E144" s="37">
        <v>6000033492</v>
      </c>
      <c r="F144" s="28">
        <v>12</v>
      </c>
      <c r="G144" s="28">
        <v>12</v>
      </c>
      <c r="H144" s="37">
        <v>0</v>
      </c>
      <c r="I144" s="27">
        <v>46223</v>
      </c>
      <c r="J144" s="28" t="s">
        <v>1264</v>
      </c>
      <c r="K144" s="28" t="s">
        <v>1397</v>
      </c>
      <c r="L144" s="166" t="s">
        <v>66</v>
      </c>
      <c r="M144" s="34"/>
      <c r="N144" s="34"/>
      <c r="O144" s="34"/>
      <c r="P144" s="562">
        <v>46223</v>
      </c>
      <c r="Q144" s="563"/>
      <c r="R144" s="34" t="s">
        <v>1276</v>
      </c>
      <c r="S144" s="562"/>
      <c r="T144" s="562"/>
      <c r="U144" s="114" t="s">
        <v>66</v>
      </c>
      <c r="V144" s="114" t="s">
        <v>66</v>
      </c>
      <c r="W144" s="34"/>
    </row>
    <row r="145" ht="14.5" spans="1:23">
      <c r="A145" s="37"/>
      <c r="B145" s="37" t="s">
        <v>64</v>
      </c>
      <c r="C145" s="34" t="s">
        <v>1378</v>
      </c>
      <c r="D145" s="34"/>
      <c r="E145" s="37">
        <v>6000033492</v>
      </c>
      <c r="F145" s="28">
        <v>1</v>
      </c>
      <c r="G145" s="37">
        <v>0</v>
      </c>
      <c r="H145" s="136">
        <v>1</v>
      </c>
      <c r="I145" s="27">
        <v>46223</v>
      </c>
      <c r="J145" s="28" t="s">
        <v>1264</v>
      </c>
      <c r="K145" s="28">
        <v>516329200726837</v>
      </c>
      <c r="L145" s="114" t="s">
        <v>1296</v>
      </c>
      <c r="M145" s="554" t="s">
        <v>1290</v>
      </c>
      <c r="N145" s="34" t="s">
        <v>1291</v>
      </c>
      <c r="O145" s="34" t="s">
        <v>1276</v>
      </c>
      <c r="P145" s="562">
        <v>46223</v>
      </c>
      <c r="Q145" s="560" t="s">
        <v>1297</v>
      </c>
      <c r="R145" s="34" t="s">
        <v>1276</v>
      </c>
      <c r="S145" s="562"/>
      <c r="T145" s="562"/>
      <c r="U145" s="238" t="s">
        <v>514</v>
      </c>
      <c r="V145" s="114" t="s">
        <v>13</v>
      </c>
      <c r="W145" s="34"/>
    </row>
    <row r="146" ht="14.5" spans="1:23">
      <c r="A146" s="37"/>
      <c r="B146" s="37" t="s">
        <v>64</v>
      </c>
      <c r="C146" s="34" t="s">
        <v>1378</v>
      </c>
      <c r="D146" s="34"/>
      <c r="E146" s="37">
        <v>6000033492</v>
      </c>
      <c r="F146" s="28">
        <v>1</v>
      </c>
      <c r="G146" s="28">
        <v>1</v>
      </c>
      <c r="H146" s="37">
        <v>0</v>
      </c>
      <c r="I146" s="27">
        <v>46223</v>
      </c>
      <c r="J146" s="28" t="s">
        <v>1264</v>
      </c>
      <c r="K146" s="28">
        <v>516329200726838</v>
      </c>
      <c r="L146" s="166" t="s">
        <v>66</v>
      </c>
      <c r="M146" s="34"/>
      <c r="N146" s="34"/>
      <c r="O146" s="34"/>
      <c r="P146" s="562">
        <v>46223</v>
      </c>
      <c r="Q146" s="563"/>
      <c r="R146" s="34" t="s">
        <v>1276</v>
      </c>
      <c r="S146" s="562"/>
      <c r="T146" s="562"/>
      <c r="U146" s="114" t="s">
        <v>66</v>
      </c>
      <c r="V146" s="114" t="s">
        <v>66</v>
      </c>
      <c r="W146" s="34"/>
    </row>
    <row r="147" ht="14.5" spans="1:23">
      <c r="A147" s="37"/>
      <c r="B147" s="37" t="s">
        <v>64</v>
      </c>
      <c r="C147" s="34" t="s">
        <v>1378</v>
      </c>
      <c r="D147" s="34"/>
      <c r="E147" s="37">
        <v>6000033492</v>
      </c>
      <c r="F147" s="28">
        <v>1</v>
      </c>
      <c r="G147" s="37">
        <v>0</v>
      </c>
      <c r="H147" s="136">
        <v>1</v>
      </c>
      <c r="I147" s="27">
        <v>46223</v>
      </c>
      <c r="J147" s="28" t="s">
        <v>1264</v>
      </c>
      <c r="K147" s="28">
        <v>516329200726839</v>
      </c>
      <c r="L147" s="555" t="s">
        <v>1366</v>
      </c>
      <c r="M147" s="34" t="s">
        <v>1279</v>
      </c>
      <c r="N147" s="556" t="s">
        <v>1315</v>
      </c>
      <c r="O147" s="34" t="s">
        <v>1276</v>
      </c>
      <c r="P147" s="562">
        <v>46223</v>
      </c>
      <c r="Q147" s="563"/>
      <c r="R147" s="34" t="s">
        <v>1276</v>
      </c>
      <c r="S147" s="562"/>
      <c r="T147" s="562"/>
      <c r="U147" s="151" t="s">
        <v>78</v>
      </c>
      <c r="V147" s="114" t="s">
        <v>13</v>
      </c>
      <c r="W147" s="34"/>
    </row>
    <row r="148" ht="14.5" spans="1:23">
      <c r="A148" s="37"/>
      <c r="B148" s="37" t="s">
        <v>64</v>
      </c>
      <c r="C148" s="34" t="s">
        <v>1378</v>
      </c>
      <c r="D148" s="34"/>
      <c r="E148" s="37">
        <v>6000033492</v>
      </c>
      <c r="F148" s="28">
        <v>1</v>
      </c>
      <c r="G148" s="37">
        <v>0</v>
      </c>
      <c r="H148" s="136">
        <v>1</v>
      </c>
      <c r="I148" s="27">
        <v>46223</v>
      </c>
      <c r="J148" s="28" t="s">
        <v>1264</v>
      </c>
      <c r="K148" s="28">
        <v>516329200726840</v>
      </c>
      <c r="L148" s="114" t="s">
        <v>1296</v>
      </c>
      <c r="M148" s="554" t="s">
        <v>1290</v>
      </c>
      <c r="N148" s="34" t="s">
        <v>1291</v>
      </c>
      <c r="O148" s="34" t="s">
        <v>1276</v>
      </c>
      <c r="P148" s="562">
        <v>46223</v>
      </c>
      <c r="Q148" s="560" t="s">
        <v>1297</v>
      </c>
      <c r="R148" s="34" t="s">
        <v>1276</v>
      </c>
      <c r="S148" s="562"/>
      <c r="T148" s="562"/>
      <c r="U148" s="238" t="s">
        <v>514</v>
      </c>
      <c r="V148" s="114" t="s">
        <v>13</v>
      </c>
      <c r="W148" s="34"/>
    </row>
    <row r="149" ht="14.5" spans="1:23">
      <c r="A149" s="37"/>
      <c r="B149" s="37" t="s">
        <v>64</v>
      </c>
      <c r="C149" s="34" t="s">
        <v>1378</v>
      </c>
      <c r="D149" s="34"/>
      <c r="E149" s="37">
        <v>6000033492</v>
      </c>
      <c r="F149" s="28">
        <v>3</v>
      </c>
      <c r="G149" s="28">
        <v>3</v>
      </c>
      <c r="H149" s="37">
        <v>0</v>
      </c>
      <c r="I149" s="27">
        <v>46223</v>
      </c>
      <c r="J149" s="28" t="s">
        <v>1264</v>
      </c>
      <c r="K149" s="28" t="s">
        <v>1398</v>
      </c>
      <c r="L149" s="166" t="s">
        <v>66</v>
      </c>
      <c r="M149" s="34"/>
      <c r="N149" s="34"/>
      <c r="O149" s="34"/>
      <c r="P149" s="562">
        <v>46223</v>
      </c>
      <c r="Q149" s="563"/>
      <c r="R149" s="34" t="s">
        <v>1276</v>
      </c>
      <c r="S149" s="562"/>
      <c r="T149" s="562"/>
      <c r="U149" s="114" t="s">
        <v>66</v>
      </c>
      <c r="V149" s="114" t="s">
        <v>66</v>
      </c>
      <c r="W149" s="34"/>
    </row>
    <row r="150" ht="14.5" spans="1:23">
      <c r="A150" s="37"/>
      <c r="B150" s="37" t="s">
        <v>64</v>
      </c>
      <c r="C150" s="34" t="s">
        <v>1378</v>
      </c>
      <c r="D150" s="34"/>
      <c r="E150" s="37">
        <v>6000033492</v>
      </c>
      <c r="F150" s="28">
        <v>1</v>
      </c>
      <c r="G150" s="37">
        <v>0</v>
      </c>
      <c r="H150" s="136">
        <v>1</v>
      </c>
      <c r="I150" s="27">
        <v>46223</v>
      </c>
      <c r="J150" s="28" t="s">
        <v>1264</v>
      </c>
      <c r="K150" s="28">
        <v>516329200726844</v>
      </c>
      <c r="L150" s="114" t="s">
        <v>1296</v>
      </c>
      <c r="M150" s="554" t="s">
        <v>1290</v>
      </c>
      <c r="N150" s="34" t="s">
        <v>1291</v>
      </c>
      <c r="O150" s="34" t="s">
        <v>1276</v>
      </c>
      <c r="P150" s="562">
        <v>46223</v>
      </c>
      <c r="Q150" s="560" t="s">
        <v>1297</v>
      </c>
      <c r="R150" s="34" t="s">
        <v>1276</v>
      </c>
      <c r="S150" s="562"/>
      <c r="T150" s="562"/>
      <c r="U150" s="238" t="s">
        <v>514</v>
      </c>
      <c r="V150" s="114" t="s">
        <v>13</v>
      </c>
      <c r="W150" s="34"/>
    </row>
    <row r="151" ht="14.5" spans="1:23">
      <c r="A151" s="37"/>
      <c r="B151" s="37" t="s">
        <v>64</v>
      </c>
      <c r="C151" s="34" t="s">
        <v>1378</v>
      </c>
      <c r="D151" s="34"/>
      <c r="E151" s="37">
        <v>6000033492</v>
      </c>
      <c r="F151" s="28">
        <v>2</v>
      </c>
      <c r="G151" s="28">
        <v>2</v>
      </c>
      <c r="H151" s="37">
        <v>0</v>
      </c>
      <c r="I151" s="27">
        <v>46223</v>
      </c>
      <c r="J151" s="28" t="s">
        <v>1264</v>
      </c>
      <c r="K151" s="28" t="s">
        <v>1399</v>
      </c>
      <c r="L151" s="166" t="s">
        <v>66</v>
      </c>
      <c r="M151" s="34"/>
      <c r="N151" s="34"/>
      <c r="O151" s="34"/>
      <c r="P151" s="562">
        <v>46223</v>
      </c>
      <c r="Q151" s="563"/>
      <c r="R151" s="34" t="s">
        <v>1276</v>
      </c>
      <c r="S151" s="562"/>
      <c r="T151" s="562"/>
      <c r="U151" s="114" t="s">
        <v>66</v>
      </c>
      <c r="V151" s="114" t="s">
        <v>66</v>
      </c>
      <c r="W151" s="34"/>
    </row>
    <row r="152" ht="14.5" spans="1:23">
      <c r="A152" s="37"/>
      <c r="B152" s="37" t="s">
        <v>64</v>
      </c>
      <c r="C152" s="34" t="s">
        <v>1378</v>
      </c>
      <c r="D152" s="34"/>
      <c r="E152" s="37">
        <v>6000033492</v>
      </c>
      <c r="F152" s="28">
        <v>3</v>
      </c>
      <c r="G152" s="28">
        <v>3</v>
      </c>
      <c r="H152" s="37">
        <v>0</v>
      </c>
      <c r="I152" s="27">
        <v>46224</v>
      </c>
      <c r="J152" s="28" t="s">
        <v>1264</v>
      </c>
      <c r="K152" s="28" t="s">
        <v>1400</v>
      </c>
      <c r="L152" s="166" t="s">
        <v>66</v>
      </c>
      <c r="M152" s="34"/>
      <c r="N152" s="34"/>
      <c r="O152" s="34"/>
      <c r="P152" s="562">
        <v>46223</v>
      </c>
      <c r="Q152" s="563"/>
      <c r="R152" s="34" t="s">
        <v>1276</v>
      </c>
      <c r="S152" s="562"/>
      <c r="T152" s="562"/>
      <c r="U152" s="114" t="s">
        <v>66</v>
      </c>
      <c r="V152" s="114" t="s">
        <v>66</v>
      </c>
      <c r="W152" s="34"/>
    </row>
    <row r="153" ht="14.5" spans="1:23">
      <c r="A153" s="37"/>
      <c r="B153" s="37" t="s">
        <v>64</v>
      </c>
      <c r="C153" s="34" t="s">
        <v>1378</v>
      </c>
      <c r="D153" s="34"/>
      <c r="E153" s="37">
        <v>6000033492</v>
      </c>
      <c r="F153" s="28">
        <v>1</v>
      </c>
      <c r="G153" s="37">
        <v>0</v>
      </c>
      <c r="H153" s="136">
        <v>1</v>
      </c>
      <c r="I153" s="27">
        <v>46224</v>
      </c>
      <c r="J153" s="28" t="s">
        <v>1264</v>
      </c>
      <c r="K153" s="28">
        <v>516329200726850</v>
      </c>
      <c r="L153" s="522" t="s">
        <v>1317</v>
      </c>
      <c r="M153" s="34" t="s">
        <v>1318</v>
      </c>
      <c r="N153" s="34" t="s">
        <v>1319</v>
      </c>
      <c r="O153" s="34" t="s">
        <v>1276</v>
      </c>
      <c r="P153" s="564">
        <v>46225</v>
      </c>
      <c r="Q153" s="34" t="s">
        <v>1320</v>
      </c>
      <c r="R153" s="34" t="s">
        <v>1276</v>
      </c>
      <c r="S153" s="564">
        <v>46225</v>
      </c>
      <c r="T153" s="34" t="s">
        <v>68</v>
      </c>
      <c r="U153" s="238" t="s">
        <v>512</v>
      </c>
      <c r="V153" s="114" t="s">
        <v>13</v>
      </c>
      <c r="W153" s="34"/>
    </row>
    <row r="154" ht="14.5" spans="1:23">
      <c r="A154" s="37"/>
      <c r="B154" s="37" t="s">
        <v>64</v>
      </c>
      <c r="C154" s="34" t="s">
        <v>1378</v>
      </c>
      <c r="D154" s="34"/>
      <c r="E154" s="37">
        <v>6000033492</v>
      </c>
      <c r="F154" s="28">
        <v>1</v>
      </c>
      <c r="G154" s="28">
        <v>1</v>
      </c>
      <c r="H154" s="37">
        <v>0</v>
      </c>
      <c r="I154" s="27">
        <v>46224</v>
      </c>
      <c r="J154" s="28" t="s">
        <v>1264</v>
      </c>
      <c r="K154" s="28">
        <v>516329200726851</v>
      </c>
      <c r="L154" s="166" t="s">
        <v>66</v>
      </c>
      <c r="M154" s="34"/>
      <c r="N154" s="34"/>
      <c r="O154" s="34"/>
      <c r="P154" s="564">
        <v>46225</v>
      </c>
      <c r="Q154" s="563"/>
      <c r="R154" s="34" t="s">
        <v>1276</v>
      </c>
      <c r="S154" s="562"/>
      <c r="T154" s="562"/>
      <c r="U154" s="114" t="s">
        <v>66</v>
      </c>
      <c r="V154" s="114" t="s">
        <v>66</v>
      </c>
      <c r="W154" s="34"/>
    </row>
    <row r="155" ht="14.5" spans="1:23">
      <c r="A155" s="37"/>
      <c r="B155" s="37" t="s">
        <v>64</v>
      </c>
      <c r="C155" s="34" t="s">
        <v>1378</v>
      </c>
      <c r="D155" s="34"/>
      <c r="E155" s="37">
        <v>6000033492</v>
      </c>
      <c r="F155" s="28">
        <v>1</v>
      </c>
      <c r="G155" s="37">
        <v>0</v>
      </c>
      <c r="H155" s="136">
        <v>1</v>
      </c>
      <c r="I155" s="27">
        <v>46224</v>
      </c>
      <c r="J155" s="28" t="s">
        <v>1264</v>
      </c>
      <c r="K155" s="28">
        <v>516329200726852</v>
      </c>
      <c r="L155" s="114" t="s">
        <v>1401</v>
      </c>
      <c r="M155" s="34" t="s">
        <v>1303</v>
      </c>
      <c r="N155" s="34" t="s">
        <v>1304</v>
      </c>
      <c r="O155" s="34" t="s">
        <v>1276</v>
      </c>
      <c r="P155" s="564">
        <v>46225</v>
      </c>
      <c r="Q155" s="563"/>
      <c r="R155" s="34" t="s">
        <v>1276</v>
      </c>
      <c r="S155" s="562"/>
      <c r="T155" s="562"/>
      <c r="U155" s="45" t="s">
        <v>31</v>
      </c>
      <c r="V155" s="114" t="s">
        <v>13</v>
      </c>
      <c r="W155" s="34"/>
    </row>
    <row r="156" ht="14.5" spans="1:23">
      <c r="A156" s="37"/>
      <c r="B156" s="37" t="s">
        <v>64</v>
      </c>
      <c r="C156" s="34" t="s">
        <v>1378</v>
      </c>
      <c r="D156" s="34"/>
      <c r="E156" s="37">
        <v>6000033492</v>
      </c>
      <c r="F156" s="28">
        <v>12</v>
      </c>
      <c r="G156" s="28">
        <v>12</v>
      </c>
      <c r="H156" s="37">
        <v>0</v>
      </c>
      <c r="I156" s="27">
        <v>46224</v>
      </c>
      <c r="J156" s="28" t="s">
        <v>1264</v>
      </c>
      <c r="K156" s="28" t="s">
        <v>1402</v>
      </c>
      <c r="L156" s="166" t="s">
        <v>66</v>
      </c>
      <c r="M156" s="34"/>
      <c r="N156" s="34"/>
      <c r="O156" s="34"/>
      <c r="P156" s="564">
        <v>46225</v>
      </c>
      <c r="Q156" s="563"/>
      <c r="R156" s="34" t="s">
        <v>1276</v>
      </c>
      <c r="S156" s="562"/>
      <c r="T156" s="562"/>
      <c r="U156" s="114" t="s">
        <v>66</v>
      </c>
      <c r="V156" s="114" t="s">
        <v>66</v>
      </c>
      <c r="W156" s="34"/>
    </row>
    <row r="157" ht="14.5" spans="1:23">
      <c r="A157" s="37"/>
      <c r="B157" s="37" t="s">
        <v>64</v>
      </c>
      <c r="C157" s="34" t="s">
        <v>1378</v>
      </c>
      <c r="D157" s="34"/>
      <c r="E157" s="37">
        <v>6000033492</v>
      </c>
      <c r="F157" s="28">
        <v>1</v>
      </c>
      <c r="G157" s="37">
        <v>0</v>
      </c>
      <c r="H157" s="136">
        <v>1</v>
      </c>
      <c r="I157" s="27">
        <v>46224</v>
      </c>
      <c r="J157" s="28" t="s">
        <v>1264</v>
      </c>
      <c r="K157" s="28">
        <v>516329200726865</v>
      </c>
      <c r="L157" s="555" t="s">
        <v>1366</v>
      </c>
      <c r="M157" s="34" t="s">
        <v>1279</v>
      </c>
      <c r="N157" s="556" t="s">
        <v>1315</v>
      </c>
      <c r="O157" s="34" t="s">
        <v>1276</v>
      </c>
      <c r="P157" s="564">
        <v>46225</v>
      </c>
      <c r="Q157" s="563"/>
      <c r="R157" s="34" t="s">
        <v>1276</v>
      </c>
      <c r="S157" s="562"/>
      <c r="T157" s="562"/>
      <c r="U157" s="151" t="s">
        <v>78</v>
      </c>
      <c r="V157" s="114" t="s">
        <v>13</v>
      </c>
      <c r="W157" s="34"/>
    </row>
    <row r="158" ht="14.5" spans="1:23">
      <c r="A158" s="37"/>
      <c r="B158" s="37" t="s">
        <v>64</v>
      </c>
      <c r="C158" s="34" t="s">
        <v>1378</v>
      </c>
      <c r="D158" s="34"/>
      <c r="E158" s="37">
        <v>6000033492</v>
      </c>
      <c r="F158" s="28">
        <v>19</v>
      </c>
      <c r="G158" s="28">
        <v>19</v>
      </c>
      <c r="H158" s="37">
        <v>0</v>
      </c>
      <c r="I158" s="27">
        <v>46224</v>
      </c>
      <c r="J158" s="28" t="s">
        <v>1264</v>
      </c>
      <c r="K158" s="28" t="s">
        <v>1403</v>
      </c>
      <c r="L158" s="166" t="s">
        <v>66</v>
      </c>
      <c r="M158" s="34"/>
      <c r="N158" s="34"/>
      <c r="O158" s="34"/>
      <c r="P158" s="564">
        <v>46225</v>
      </c>
      <c r="Q158" s="563"/>
      <c r="R158" s="34" t="s">
        <v>1276</v>
      </c>
      <c r="S158" s="562"/>
      <c r="T158" s="562"/>
      <c r="U158" s="114" t="s">
        <v>66</v>
      </c>
      <c r="V158" s="114" t="s">
        <v>66</v>
      </c>
      <c r="W158" s="34"/>
    </row>
    <row r="159" ht="14.5" spans="1:23">
      <c r="A159" s="37"/>
      <c r="B159" s="37" t="s">
        <v>64</v>
      </c>
      <c r="C159" s="34" t="s">
        <v>1378</v>
      </c>
      <c r="D159" s="34"/>
      <c r="E159" s="37">
        <v>6000033492</v>
      </c>
      <c r="F159" s="28">
        <v>1</v>
      </c>
      <c r="G159" s="37">
        <v>0</v>
      </c>
      <c r="H159" s="136">
        <v>1</v>
      </c>
      <c r="I159" s="27">
        <v>46225</v>
      </c>
      <c r="J159" s="28" t="s">
        <v>1264</v>
      </c>
      <c r="K159" s="28">
        <v>516329200726885</v>
      </c>
      <c r="L159" s="114" t="s">
        <v>1296</v>
      </c>
      <c r="M159" s="560" t="s">
        <v>1290</v>
      </c>
      <c r="N159" s="34"/>
      <c r="O159" s="34" t="s">
        <v>1276</v>
      </c>
      <c r="P159" s="562"/>
      <c r="Q159" s="560" t="s">
        <v>1297</v>
      </c>
      <c r="R159" s="34" t="s">
        <v>1276</v>
      </c>
      <c r="S159" s="562"/>
      <c r="T159" s="562"/>
      <c r="U159" s="238" t="s">
        <v>514</v>
      </c>
      <c r="V159" s="114" t="s">
        <v>13</v>
      </c>
      <c r="W159" s="34"/>
    </row>
    <row r="160" ht="14.5" spans="1:23">
      <c r="A160" s="37"/>
      <c r="B160" s="37" t="s">
        <v>64</v>
      </c>
      <c r="C160" s="34" t="s">
        <v>1378</v>
      </c>
      <c r="D160" s="34"/>
      <c r="E160" s="37">
        <v>6000033492</v>
      </c>
      <c r="F160" s="28">
        <v>4</v>
      </c>
      <c r="G160" s="28">
        <v>4</v>
      </c>
      <c r="H160" s="37">
        <v>0</v>
      </c>
      <c r="I160" s="27">
        <v>46225</v>
      </c>
      <c r="J160" s="28" t="s">
        <v>1264</v>
      </c>
      <c r="K160" s="28" t="s">
        <v>1404</v>
      </c>
      <c r="L160" s="166" t="s">
        <v>66</v>
      </c>
      <c r="M160" s="34"/>
      <c r="N160" s="34"/>
      <c r="O160" s="34"/>
      <c r="P160" s="562"/>
      <c r="Q160" s="563"/>
      <c r="R160" s="34" t="s">
        <v>1276</v>
      </c>
      <c r="S160" s="562"/>
      <c r="T160" s="562"/>
      <c r="U160" s="114" t="s">
        <v>66</v>
      </c>
      <c r="V160" s="114" t="s">
        <v>66</v>
      </c>
      <c r="W160" s="34"/>
    </row>
    <row r="161" ht="14.5" spans="1:23">
      <c r="A161" s="37"/>
      <c r="B161" s="37" t="s">
        <v>64</v>
      </c>
      <c r="C161" s="34" t="s">
        <v>1378</v>
      </c>
      <c r="D161" s="34"/>
      <c r="E161" s="37">
        <v>6000033492</v>
      </c>
      <c r="F161" s="28">
        <v>1</v>
      </c>
      <c r="G161" s="37">
        <v>0</v>
      </c>
      <c r="H161" s="136">
        <v>1</v>
      </c>
      <c r="I161" s="27">
        <v>46225</v>
      </c>
      <c r="J161" s="28" t="s">
        <v>1264</v>
      </c>
      <c r="K161" s="28">
        <v>516329200726890</v>
      </c>
      <c r="L161" s="114" t="s">
        <v>1401</v>
      </c>
      <c r="M161" s="34" t="s">
        <v>1303</v>
      </c>
      <c r="N161" s="34" t="s">
        <v>1304</v>
      </c>
      <c r="O161" s="34" t="s">
        <v>1276</v>
      </c>
      <c r="P161" s="562"/>
      <c r="Q161" s="563"/>
      <c r="R161" s="34" t="s">
        <v>1276</v>
      </c>
      <c r="S161" s="562"/>
      <c r="T161" s="562"/>
      <c r="U161" s="45" t="s">
        <v>31</v>
      </c>
      <c r="V161" s="114" t="s">
        <v>13</v>
      </c>
      <c r="W161" s="34"/>
    </row>
    <row r="162" ht="14.5" spans="1:23">
      <c r="A162" s="37"/>
      <c r="B162" s="37" t="s">
        <v>64</v>
      </c>
      <c r="C162" s="34" t="s">
        <v>1378</v>
      </c>
      <c r="D162" s="34"/>
      <c r="E162" s="37">
        <v>6000033492</v>
      </c>
      <c r="F162" s="28">
        <v>1</v>
      </c>
      <c r="G162" s="28">
        <v>1</v>
      </c>
      <c r="H162" s="37">
        <v>0</v>
      </c>
      <c r="I162" s="27">
        <v>46225</v>
      </c>
      <c r="J162" s="28" t="s">
        <v>1264</v>
      </c>
      <c r="K162" s="28">
        <v>516329200726891</v>
      </c>
      <c r="L162" s="166" t="s">
        <v>66</v>
      </c>
      <c r="M162" s="34"/>
      <c r="N162" s="34"/>
      <c r="O162" s="34"/>
      <c r="P162" s="562"/>
      <c r="Q162" s="563"/>
      <c r="R162" s="34" t="s">
        <v>1276</v>
      </c>
      <c r="S162" s="562"/>
      <c r="T162" s="562"/>
      <c r="U162" s="114" t="s">
        <v>66</v>
      </c>
      <c r="V162" s="114" t="s">
        <v>66</v>
      </c>
      <c r="W162" s="34"/>
    </row>
    <row r="163" ht="14.5" spans="1:23">
      <c r="A163" s="37"/>
      <c r="B163" s="37" t="s">
        <v>64</v>
      </c>
      <c r="C163" s="34" t="s">
        <v>1378</v>
      </c>
      <c r="D163" s="34"/>
      <c r="E163" s="37">
        <v>6000033492</v>
      </c>
      <c r="F163" s="28">
        <v>1</v>
      </c>
      <c r="G163" s="37">
        <v>0</v>
      </c>
      <c r="H163" s="136">
        <v>1</v>
      </c>
      <c r="I163" s="27">
        <v>46225</v>
      </c>
      <c r="J163" s="28" t="s">
        <v>1264</v>
      </c>
      <c r="K163" s="28">
        <v>516329200726892</v>
      </c>
      <c r="L163" s="114" t="s">
        <v>1401</v>
      </c>
      <c r="M163" s="34" t="s">
        <v>1303</v>
      </c>
      <c r="N163" s="34" t="s">
        <v>1304</v>
      </c>
      <c r="O163" s="34" t="s">
        <v>1276</v>
      </c>
      <c r="P163" s="562"/>
      <c r="Q163" s="563"/>
      <c r="R163" s="34" t="s">
        <v>1276</v>
      </c>
      <c r="S163" s="562"/>
      <c r="T163" s="562"/>
      <c r="U163" s="45" t="s">
        <v>31</v>
      </c>
      <c r="V163" s="114" t="s">
        <v>13</v>
      </c>
      <c r="W163" s="34"/>
    </row>
    <row r="164" ht="14.5" spans="1:23">
      <c r="A164" s="37"/>
      <c r="B164" s="37" t="s">
        <v>64</v>
      </c>
      <c r="C164" s="34" t="s">
        <v>1378</v>
      </c>
      <c r="D164" s="34"/>
      <c r="E164" s="37">
        <v>6000033492</v>
      </c>
      <c r="F164" s="28">
        <v>1</v>
      </c>
      <c r="G164" s="37">
        <v>0</v>
      </c>
      <c r="H164" s="136">
        <v>1</v>
      </c>
      <c r="I164" s="27">
        <v>46225</v>
      </c>
      <c r="J164" s="28" t="s">
        <v>1264</v>
      </c>
      <c r="K164" s="28">
        <v>516329200726893</v>
      </c>
      <c r="L164" s="114" t="s">
        <v>1296</v>
      </c>
      <c r="M164" s="554" t="s">
        <v>1290</v>
      </c>
      <c r="N164" s="34" t="s">
        <v>1291</v>
      </c>
      <c r="O164" s="34" t="s">
        <v>1276</v>
      </c>
      <c r="P164" s="562"/>
      <c r="Q164" s="560" t="s">
        <v>1297</v>
      </c>
      <c r="R164" s="34" t="s">
        <v>1276</v>
      </c>
      <c r="S164" s="562"/>
      <c r="T164" s="562"/>
      <c r="U164" s="238" t="s">
        <v>514</v>
      </c>
      <c r="V164" s="114" t="s">
        <v>13</v>
      </c>
      <c r="W164" s="34"/>
    </row>
    <row r="165" ht="14.5" spans="1:23">
      <c r="A165" s="37"/>
      <c r="B165" s="37" t="s">
        <v>64</v>
      </c>
      <c r="C165" s="34" t="s">
        <v>1378</v>
      </c>
      <c r="D165" s="34"/>
      <c r="E165" s="37">
        <v>6000033492</v>
      </c>
      <c r="F165" s="28">
        <v>3</v>
      </c>
      <c r="G165" s="28">
        <v>3</v>
      </c>
      <c r="H165" s="37">
        <v>0</v>
      </c>
      <c r="I165" s="27">
        <v>46225</v>
      </c>
      <c r="J165" s="28" t="s">
        <v>1264</v>
      </c>
      <c r="K165" s="28" t="s">
        <v>1405</v>
      </c>
      <c r="L165" s="166" t="s">
        <v>66</v>
      </c>
      <c r="M165" s="34"/>
      <c r="N165" s="34"/>
      <c r="O165" s="34"/>
      <c r="P165" s="562"/>
      <c r="Q165" s="563"/>
      <c r="R165" s="34" t="s">
        <v>1276</v>
      </c>
      <c r="S165" s="562"/>
      <c r="T165" s="562"/>
      <c r="U165" s="114" t="s">
        <v>66</v>
      </c>
      <c r="V165" s="114" t="s">
        <v>66</v>
      </c>
      <c r="W165" s="34"/>
    </row>
    <row r="166" ht="14.5" spans="1:23">
      <c r="A166" s="37"/>
      <c r="B166" s="37" t="s">
        <v>64</v>
      </c>
      <c r="C166" s="34" t="s">
        <v>1378</v>
      </c>
      <c r="D166" s="34"/>
      <c r="E166" s="37">
        <v>6000033492</v>
      </c>
      <c r="F166" s="28">
        <v>1</v>
      </c>
      <c r="G166" s="37">
        <v>0</v>
      </c>
      <c r="H166" s="136">
        <v>1</v>
      </c>
      <c r="I166" s="27">
        <v>46225</v>
      </c>
      <c r="J166" s="28" t="s">
        <v>1264</v>
      </c>
      <c r="K166" s="28">
        <v>516329200726897</v>
      </c>
      <c r="L166" s="114" t="s">
        <v>1296</v>
      </c>
      <c r="M166" s="554" t="s">
        <v>1290</v>
      </c>
      <c r="N166" s="34" t="s">
        <v>1291</v>
      </c>
      <c r="O166" s="34" t="s">
        <v>1276</v>
      </c>
      <c r="P166" s="562"/>
      <c r="Q166" s="560" t="s">
        <v>1297</v>
      </c>
      <c r="R166" s="34" t="s">
        <v>1276</v>
      </c>
      <c r="S166" s="562"/>
      <c r="T166" s="562"/>
      <c r="U166" s="238" t="s">
        <v>514</v>
      </c>
      <c r="V166" s="114" t="s">
        <v>13</v>
      </c>
      <c r="W166" s="34"/>
    </row>
    <row r="167" ht="14.5" spans="1:23">
      <c r="A167" s="37"/>
      <c r="B167" s="37" t="s">
        <v>64</v>
      </c>
      <c r="C167" s="34" t="s">
        <v>1378</v>
      </c>
      <c r="D167" s="34"/>
      <c r="E167" s="37">
        <v>6000033492</v>
      </c>
      <c r="F167" s="28">
        <v>2</v>
      </c>
      <c r="G167" s="28">
        <v>2</v>
      </c>
      <c r="H167" s="37">
        <v>0</v>
      </c>
      <c r="I167" s="27">
        <v>46225</v>
      </c>
      <c r="J167" s="28" t="s">
        <v>1264</v>
      </c>
      <c r="K167" s="28" t="s">
        <v>1406</v>
      </c>
      <c r="L167" s="166" t="s">
        <v>66</v>
      </c>
      <c r="M167" s="34"/>
      <c r="N167" s="34"/>
      <c r="O167" s="34"/>
      <c r="P167" s="562"/>
      <c r="Q167" s="563"/>
      <c r="R167" s="34" t="s">
        <v>1276</v>
      </c>
      <c r="S167" s="562"/>
      <c r="T167" s="562"/>
      <c r="U167" s="114" t="s">
        <v>66</v>
      </c>
      <c r="V167" s="114" t="s">
        <v>66</v>
      </c>
      <c r="W167" s="34"/>
    </row>
    <row r="168" ht="14.5" spans="1:23">
      <c r="A168" s="37"/>
      <c r="B168" s="37" t="s">
        <v>64</v>
      </c>
      <c r="C168" s="34" t="s">
        <v>1378</v>
      </c>
      <c r="D168" s="34"/>
      <c r="E168" s="37">
        <v>6000033492</v>
      </c>
      <c r="F168" s="28">
        <v>1</v>
      </c>
      <c r="G168" s="37">
        <v>0</v>
      </c>
      <c r="H168" s="136">
        <v>1</v>
      </c>
      <c r="I168" s="27">
        <v>46225</v>
      </c>
      <c r="J168" s="28" t="s">
        <v>1264</v>
      </c>
      <c r="K168" s="28">
        <v>516329200726900</v>
      </c>
      <c r="L168" s="522" t="s">
        <v>1289</v>
      </c>
      <c r="M168" s="554" t="s">
        <v>1290</v>
      </c>
      <c r="N168" s="34" t="s">
        <v>1407</v>
      </c>
      <c r="O168" s="34" t="s">
        <v>1276</v>
      </c>
      <c r="P168" s="562"/>
      <c r="Q168" s="563"/>
      <c r="R168" s="34" t="s">
        <v>1276</v>
      </c>
      <c r="S168" s="562"/>
      <c r="T168" s="562"/>
      <c r="U168" s="45" t="s">
        <v>33</v>
      </c>
      <c r="V168" s="34" t="s">
        <v>17</v>
      </c>
      <c r="W168" s="34"/>
    </row>
    <row r="169" ht="14.5" spans="1:23">
      <c r="A169" s="37"/>
      <c r="B169" s="37" t="s">
        <v>64</v>
      </c>
      <c r="C169" s="34" t="s">
        <v>1378</v>
      </c>
      <c r="D169" s="34"/>
      <c r="E169" s="37">
        <v>6000033492</v>
      </c>
      <c r="F169" s="28">
        <v>1</v>
      </c>
      <c r="G169" s="28">
        <v>1</v>
      </c>
      <c r="H169" s="37">
        <v>0</v>
      </c>
      <c r="I169" s="27">
        <v>46226</v>
      </c>
      <c r="J169" s="28" t="s">
        <v>1264</v>
      </c>
      <c r="K169" s="28">
        <v>516329200726901</v>
      </c>
      <c r="L169" s="166" t="s">
        <v>66</v>
      </c>
      <c r="M169" s="34"/>
      <c r="N169" s="34"/>
      <c r="O169" s="34"/>
      <c r="P169" s="562"/>
      <c r="Q169" s="563"/>
      <c r="R169" s="34"/>
      <c r="S169" s="562"/>
      <c r="T169" s="562"/>
      <c r="U169" s="114" t="s">
        <v>66</v>
      </c>
      <c r="V169" s="114" t="s">
        <v>66</v>
      </c>
      <c r="W169" s="34"/>
    </row>
    <row r="170" ht="56" spans="1:23">
      <c r="A170" s="37"/>
      <c r="B170" s="37" t="s">
        <v>64</v>
      </c>
      <c r="C170" s="34" t="s">
        <v>1378</v>
      </c>
      <c r="D170" s="34"/>
      <c r="E170" s="37">
        <v>6000033492</v>
      </c>
      <c r="F170" s="28">
        <v>1</v>
      </c>
      <c r="G170" s="37">
        <v>0</v>
      </c>
      <c r="H170" s="136">
        <v>1</v>
      </c>
      <c r="I170" s="27">
        <v>46226</v>
      </c>
      <c r="J170" s="28" t="s">
        <v>1264</v>
      </c>
      <c r="K170" s="28">
        <v>516329200726902</v>
      </c>
      <c r="L170" s="522" t="s">
        <v>1358</v>
      </c>
      <c r="M170" s="34" t="s">
        <v>1408</v>
      </c>
      <c r="N170" s="34" t="s">
        <v>1409</v>
      </c>
      <c r="O170" s="34" t="s">
        <v>1276</v>
      </c>
      <c r="P170" s="562"/>
      <c r="Q170" s="565" t="s">
        <v>1410</v>
      </c>
      <c r="R170" s="34"/>
      <c r="S170" s="562"/>
      <c r="T170" s="562"/>
      <c r="U170" s="238" t="s">
        <v>78</v>
      </c>
      <c r="V170" s="114" t="s">
        <v>13</v>
      </c>
      <c r="W170" s="34"/>
    </row>
    <row r="171" ht="14.5" spans="1:23">
      <c r="A171" s="37"/>
      <c r="B171" s="37" t="s">
        <v>64</v>
      </c>
      <c r="C171" s="34" t="s">
        <v>1378</v>
      </c>
      <c r="D171" s="34"/>
      <c r="E171" s="37">
        <v>6000033492</v>
      </c>
      <c r="F171" s="28">
        <v>3</v>
      </c>
      <c r="G171" s="28">
        <v>3</v>
      </c>
      <c r="H171" s="37">
        <v>0</v>
      </c>
      <c r="I171" s="27">
        <v>46226</v>
      </c>
      <c r="J171" s="28" t="s">
        <v>1264</v>
      </c>
      <c r="K171" s="28" t="s">
        <v>1411</v>
      </c>
      <c r="L171" s="166" t="s">
        <v>66</v>
      </c>
      <c r="M171" s="34"/>
      <c r="N171" s="34"/>
      <c r="O171" s="34"/>
      <c r="P171" s="562"/>
      <c r="Q171" s="563"/>
      <c r="R171" s="34"/>
      <c r="S171" s="562"/>
      <c r="T171" s="562"/>
      <c r="U171" s="114" t="s">
        <v>66</v>
      </c>
      <c r="V171" s="114" t="s">
        <v>66</v>
      </c>
      <c r="W171" s="34"/>
    </row>
    <row r="172" ht="15.5" spans="1:23">
      <c r="A172" s="37"/>
      <c r="B172" s="37" t="s">
        <v>64</v>
      </c>
      <c r="C172" s="34" t="s">
        <v>1378</v>
      </c>
      <c r="D172" s="34"/>
      <c r="E172" s="37">
        <v>6000033492</v>
      </c>
      <c r="F172" s="28">
        <v>1</v>
      </c>
      <c r="G172" s="37">
        <v>0</v>
      </c>
      <c r="H172" s="136">
        <v>1</v>
      </c>
      <c r="I172" s="27">
        <v>46226</v>
      </c>
      <c r="J172" s="28" t="s">
        <v>1264</v>
      </c>
      <c r="K172" s="28">
        <v>516329200726906</v>
      </c>
      <c r="L172" s="522" t="s">
        <v>1317</v>
      </c>
      <c r="M172" s="34" t="s">
        <v>1318</v>
      </c>
      <c r="N172" s="34" t="s">
        <v>1319</v>
      </c>
      <c r="O172" s="34" t="s">
        <v>1276</v>
      </c>
      <c r="P172" s="564">
        <v>46227</v>
      </c>
      <c r="Q172" s="566"/>
      <c r="R172" s="34" t="s">
        <v>1276</v>
      </c>
      <c r="S172" s="564">
        <v>46227</v>
      </c>
      <c r="T172" s="34" t="s">
        <v>68</v>
      </c>
      <c r="U172" s="238" t="s">
        <v>512</v>
      </c>
      <c r="V172" s="114" t="s">
        <v>13</v>
      </c>
      <c r="W172" s="34"/>
    </row>
    <row r="173" ht="14.5" spans="1:23">
      <c r="A173" s="37"/>
      <c r="B173" s="37" t="s">
        <v>64</v>
      </c>
      <c r="C173" s="34" t="s">
        <v>1378</v>
      </c>
      <c r="D173" s="34"/>
      <c r="E173" s="37">
        <v>6000033492</v>
      </c>
      <c r="F173" s="28">
        <v>2</v>
      </c>
      <c r="G173" s="28">
        <v>2</v>
      </c>
      <c r="H173" s="37">
        <v>0</v>
      </c>
      <c r="I173" s="27">
        <v>46226</v>
      </c>
      <c r="J173" s="28" t="s">
        <v>1264</v>
      </c>
      <c r="K173" s="28" t="s">
        <v>1412</v>
      </c>
      <c r="L173" s="166" t="s">
        <v>66</v>
      </c>
      <c r="M173" s="34"/>
      <c r="N173" s="34"/>
      <c r="O173" s="34"/>
      <c r="P173" s="562"/>
      <c r="Q173" s="563"/>
      <c r="R173" s="34"/>
      <c r="S173" s="562"/>
      <c r="T173" s="562"/>
      <c r="U173" s="114" t="s">
        <v>66</v>
      </c>
      <c r="V173" s="114" t="s">
        <v>66</v>
      </c>
      <c r="W173" s="34"/>
    </row>
    <row r="174" ht="14.5" spans="1:23">
      <c r="A174" s="37"/>
      <c r="B174" s="37" t="s">
        <v>64</v>
      </c>
      <c r="C174" s="34" t="s">
        <v>1378</v>
      </c>
      <c r="D174" s="34"/>
      <c r="E174" s="37">
        <v>6000033492</v>
      </c>
      <c r="F174" s="28">
        <v>1</v>
      </c>
      <c r="G174" s="37">
        <v>0</v>
      </c>
      <c r="H174" s="136">
        <v>1</v>
      </c>
      <c r="I174" s="27">
        <v>46226</v>
      </c>
      <c r="J174" s="28" t="s">
        <v>1264</v>
      </c>
      <c r="K174" s="28">
        <v>516329200726909</v>
      </c>
      <c r="L174" s="555" t="s">
        <v>1366</v>
      </c>
      <c r="M174" s="34" t="s">
        <v>1279</v>
      </c>
      <c r="N174" s="556" t="s">
        <v>1315</v>
      </c>
      <c r="O174" s="34" t="s">
        <v>1276</v>
      </c>
      <c r="P174" s="562"/>
      <c r="Q174" s="563"/>
      <c r="R174" s="34"/>
      <c r="S174" s="562"/>
      <c r="T174" s="562"/>
      <c r="U174" s="151" t="s">
        <v>78</v>
      </c>
      <c r="V174" s="114" t="s">
        <v>13</v>
      </c>
      <c r="W174" s="34"/>
    </row>
    <row r="175" ht="14.5" spans="1:23">
      <c r="A175" s="37"/>
      <c r="B175" s="37" t="s">
        <v>64</v>
      </c>
      <c r="C175" s="34" t="s">
        <v>1378</v>
      </c>
      <c r="D175" s="34"/>
      <c r="E175" s="37">
        <v>6000033492</v>
      </c>
      <c r="F175" s="28">
        <v>1</v>
      </c>
      <c r="G175" s="28">
        <v>1</v>
      </c>
      <c r="H175" s="37">
        <v>0</v>
      </c>
      <c r="I175" s="27">
        <v>46226</v>
      </c>
      <c r="J175" s="28" t="s">
        <v>1264</v>
      </c>
      <c r="K175" s="28">
        <v>516329200726910</v>
      </c>
      <c r="L175" s="166" t="s">
        <v>66</v>
      </c>
      <c r="M175" s="34"/>
      <c r="N175" s="34"/>
      <c r="O175" s="34"/>
      <c r="P175" s="562"/>
      <c r="Q175" s="563"/>
      <c r="R175" s="34"/>
      <c r="S175" s="562"/>
      <c r="T175" s="562"/>
      <c r="U175" s="114" t="s">
        <v>66</v>
      </c>
      <c r="V175" s="114" t="s">
        <v>66</v>
      </c>
      <c r="W175" s="34"/>
    </row>
    <row r="176" ht="14.5" spans="1:23">
      <c r="A176" s="37"/>
      <c r="B176" s="37" t="s">
        <v>64</v>
      </c>
      <c r="C176" s="34" t="s">
        <v>1378</v>
      </c>
      <c r="D176" s="34"/>
      <c r="E176" s="37">
        <v>6000033492</v>
      </c>
      <c r="F176" s="28">
        <v>12</v>
      </c>
      <c r="G176" s="28">
        <v>12</v>
      </c>
      <c r="H176" s="37">
        <v>0</v>
      </c>
      <c r="I176" s="27">
        <v>46227</v>
      </c>
      <c r="J176" s="28" t="s">
        <v>1264</v>
      </c>
      <c r="K176" s="28" t="s">
        <v>1413</v>
      </c>
      <c r="L176" s="166" t="s">
        <v>66</v>
      </c>
      <c r="M176" s="34"/>
      <c r="N176" s="34"/>
      <c r="O176" s="34"/>
      <c r="P176" s="562"/>
      <c r="Q176" s="563"/>
      <c r="R176" s="34"/>
      <c r="S176" s="562"/>
      <c r="T176" s="562"/>
      <c r="U176" s="114" t="s">
        <v>66</v>
      </c>
      <c r="V176" s="114" t="s">
        <v>66</v>
      </c>
      <c r="W176" s="34"/>
    </row>
    <row r="177" ht="14.5" spans="1:23">
      <c r="A177" s="37"/>
      <c r="B177" s="37" t="s">
        <v>64</v>
      </c>
      <c r="C177" s="34" t="s">
        <v>1378</v>
      </c>
      <c r="D177" s="34"/>
      <c r="E177" s="37">
        <v>6000033492</v>
      </c>
      <c r="F177" s="28">
        <v>1</v>
      </c>
      <c r="G177" s="37">
        <v>0</v>
      </c>
      <c r="H177" s="136">
        <v>1</v>
      </c>
      <c r="I177" s="27">
        <v>46227</v>
      </c>
      <c r="J177" s="28" t="s">
        <v>1264</v>
      </c>
      <c r="K177" s="28">
        <v>516329200726923</v>
      </c>
      <c r="L177" s="114" t="s">
        <v>1414</v>
      </c>
      <c r="M177" s="34"/>
      <c r="N177" s="34"/>
      <c r="O177" s="34" t="s">
        <v>1276</v>
      </c>
      <c r="P177" s="562"/>
      <c r="Q177" s="563"/>
      <c r="R177" s="34"/>
      <c r="S177" s="562"/>
      <c r="T177" s="562"/>
      <c r="U177" s="238" t="s">
        <v>78</v>
      </c>
      <c r="V177" s="114" t="s">
        <v>13</v>
      </c>
      <c r="W177" s="34"/>
    </row>
    <row r="178" ht="14.5" spans="1:23">
      <c r="A178" s="37"/>
      <c r="B178" s="37" t="s">
        <v>64</v>
      </c>
      <c r="C178" s="34" t="s">
        <v>1378</v>
      </c>
      <c r="D178" s="34"/>
      <c r="E178" s="37">
        <v>6000033492</v>
      </c>
      <c r="F178" s="28">
        <v>6</v>
      </c>
      <c r="G178" s="28">
        <v>6</v>
      </c>
      <c r="H178" s="37">
        <v>0</v>
      </c>
      <c r="I178" s="27">
        <v>46227</v>
      </c>
      <c r="J178" s="28" t="s">
        <v>1264</v>
      </c>
      <c r="K178" s="28" t="s">
        <v>1415</v>
      </c>
      <c r="L178" s="166" t="s">
        <v>66</v>
      </c>
      <c r="M178" s="34"/>
      <c r="N178" s="34"/>
      <c r="O178" s="34"/>
      <c r="P178" s="562"/>
      <c r="Q178" s="563"/>
      <c r="R178" s="34"/>
      <c r="S178" s="562"/>
      <c r="T178" s="562"/>
      <c r="U178" s="114" t="s">
        <v>66</v>
      </c>
      <c r="V178" s="114" t="s">
        <v>66</v>
      </c>
      <c r="W178" s="34"/>
    </row>
    <row r="179" ht="14.5" spans="1:23">
      <c r="A179" s="37"/>
      <c r="B179" s="37" t="s">
        <v>64</v>
      </c>
      <c r="C179" s="34" t="s">
        <v>1378</v>
      </c>
      <c r="D179" s="34"/>
      <c r="E179" s="37">
        <v>6000033492</v>
      </c>
      <c r="F179" s="28">
        <v>1</v>
      </c>
      <c r="G179" s="37">
        <v>0</v>
      </c>
      <c r="H179" s="136">
        <v>1</v>
      </c>
      <c r="I179" s="27">
        <v>46227</v>
      </c>
      <c r="J179" s="28" t="s">
        <v>1264</v>
      </c>
      <c r="K179" s="28">
        <v>516329200726930</v>
      </c>
      <c r="L179" s="555" t="s">
        <v>1366</v>
      </c>
      <c r="M179" s="34" t="s">
        <v>1279</v>
      </c>
      <c r="N179" s="556" t="s">
        <v>1315</v>
      </c>
      <c r="O179" s="34" t="s">
        <v>1276</v>
      </c>
      <c r="P179" s="562"/>
      <c r="Q179" s="560" t="s">
        <v>1297</v>
      </c>
      <c r="R179" s="34"/>
      <c r="S179" s="562"/>
      <c r="T179" s="562"/>
      <c r="U179" s="151" t="s">
        <v>78</v>
      </c>
      <c r="V179" s="114" t="s">
        <v>13</v>
      </c>
      <c r="W179" s="34"/>
    </row>
    <row r="180" ht="14.5" spans="1:23">
      <c r="A180" s="37"/>
      <c r="B180" s="37" t="s">
        <v>64</v>
      </c>
      <c r="C180" s="34" t="s">
        <v>1378</v>
      </c>
      <c r="D180" s="34"/>
      <c r="E180" s="37">
        <v>6000033492</v>
      </c>
      <c r="F180" s="28">
        <v>1</v>
      </c>
      <c r="G180" s="37">
        <v>0</v>
      </c>
      <c r="H180" s="136">
        <v>1</v>
      </c>
      <c r="I180" s="27">
        <v>46228</v>
      </c>
      <c r="J180" s="28" t="s">
        <v>1264</v>
      </c>
      <c r="K180" s="28">
        <v>516329200726931</v>
      </c>
      <c r="L180" s="555" t="s">
        <v>1366</v>
      </c>
      <c r="M180" s="287"/>
      <c r="N180" s="556"/>
      <c r="O180" s="34" t="s">
        <v>1276</v>
      </c>
      <c r="P180" s="562"/>
      <c r="Q180" s="563"/>
      <c r="R180" s="34"/>
      <c r="S180" s="562"/>
      <c r="T180" s="562"/>
      <c r="U180" s="151" t="s">
        <v>78</v>
      </c>
      <c r="V180" s="114" t="s">
        <v>13</v>
      </c>
      <c r="W180" s="34"/>
    </row>
    <row r="181" ht="14.5" spans="1:23">
      <c r="A181" s="37"/>
      <c r="B181" s="37" t="s">
        <v>64</v>
      </c>
      <c r="C181" s="34" t="s">
        <v>1378</v>
      </c>
      <c r="D181" s="34"/>
      <c r="E181" s="37">
        <v>6000033492</v>
      </c>
      <c r="F181" s="28">
        <v>5</v>
      </c>
      <c r="G181" s="28">
        <v>5</v>
      </c>
      <c r="H181" s="37">
        <v>0</v>
      </c>
      <c r="I181" s="27">
        <v>46228</v>
      </c>
      <c r="J181" s="28" t="s">
        <v>1264</v>
      </c>
      <c r="K181" s="28" t="s">
        <v>1416</v>
      </c>
      <c r="L181" s="166" t="s">
        <v>66</v>
      </c>
      <c r="M181" s="34"/>
      <c r="N181" s="34"/>
      <c r="O181" s="34"/>
      <c r="P181" s="562"/>
      <c r="Q181" s="563"/>
      <c r="R181" s="34"/>
      <c r="S181" s="562"/>
      <c r="T181" s="562"/>
      <c r="U181" s="114" t="s">
        <v>66</v>
      </c>
      <c r="V181" s="114" t="s">
        <v>66</v>
      </c>
      <c r="W181" s="34"/>
    </row>
    <row r="182" ht="14.5" spans="1:23">
      <c r="A182" s="37"/>
      <c r="B182" s="37" t="s">
        <v>64</v>
      </c>
      <c r="C182" s="34" t="s">
        <v>1378</v>
      </c>
      <c r="D182" s="34"/>
      <c r="E182" s="37">
        <v>6000033492</v>
      </c>
      <c r="F182" s="28">
        <v>1</v>
      </c>
      <c r="G182" s="37">
        <v>0</v>
      </c>
      <c r="H182" s="136">
        <v>1</v>
      </c>
      <c r="I182" s="27">
        <v>46228</v>
      </c>
      <c r="J182" s="28" t="s">
        <v>1264</v>
      </c>
      <c r="K182" s="28">
        <v>516329200726937</v>
      </c>
      <c r="L182" s="114" t="s">
        <v>1296</v>
      </c>
      <c r="M182" s="560" t="s">
        <v>1290</v>
      </c>
      <c r="N182" s="34" t="s">
        <v>1291</v>
      </c>
      <c r="O182" s="34" t="s">
        <v>1276</v>
      </c>
      <c r="P182" s="562"/>
      <c r="Q182" s="560" t="s">
        <v>1297</v>
      </c>
      <c r="R182" s="34"/>
      <c r="S182" s="562"/>
      <c r="T182" s="562"/>
      <c r="U182" s="238" t="s">
        <v>514</v>
      </c>
      <c r="V182" s="114" t="s">
        <v>13</v>
      </c>
      <c r="W182" s="34"/>
    </row>
    <row r="183" ht="14.5" spans="1:23">
      <c r="A183" s="37"/>
      <c r="B183" s="37" t="s">
        <v>64</v>
      </c>
      <c r="C183" s="34" t="s">
        <v>1378</v>
      </c>
      <c r="D183" s="34"/>
      <c r="E183" s="37">
        <v>6000033492</v>
      </c>
      <c r="F183" s="28">
        <v>11</v>
      </c>
      <c r="G183" s="28">
        <v>11</v>
      </c>
      <c r="H183" s="37">
        <v>0</v>
      </c>
      <c r="I183" s="27">
        <v>46228</v>
      </c>
      <c r="J183" s="28" t="s">
        <v>1264</v>
      </c>
      <c r="K183" s="28" t="s">
        <v>1417</v>
      </c>
      <c r="L183" s="166" t="s">
        <v>66</v>
      </c>
      <c r="M183" s="34"/>
      <c r="N183" s="34"/>
      <c r="O183" s="34"/>
      <c r="P183" s="562"/>
      <c r="Q183" s="563"/>
      <c r="R183" s="34"/>
      <c r="S183" s="562"/>
      <c r="T183" s="562"/>
      <c r="U183" s="114" t="s">
        <v>66</v>
      </c>
      <c r="V183" s="114" t="s">
        <v>66</v>
      </c>
      <c r="W183" s="34"/>
    </row>
    <row r="184" ht="14.5" spans="1:23">
      <c r="A184" s="37"/>
      <c r="B184" s="37" t="s">
        <v>64</v>
      </c>
      <c r="C184" s="34" t="s">
        <v>1378</v>
      </c>
      <c r="D184" s="34"/>
      <c r="E184" s="37">
        <v>6000033492</v>
      </c>
      <c r="F184" s="28">
        <v>1</v>
      </c>
      <c r="G184" s="37">
        <v>0</v>
      </c>
      <c r="H184" s="136">
        <v>1</v>
      </c>
      <c r="I184" s="27">
        <v>46228</v>
      </c>
      <c r="J184" s="28" t="s">
        <v>1264</v>
      </c>
      <c r="K184" s="28">
        <v>516329200726949</v>
      </c>
      <c r="L184" s="114" t="s">
        <v>1401</v>
      </c>
      <c r="M184" s="34"/>
      <c r="N184" s="34"/>
      <c r="O184" s="34" t="s">
        <v>1276</v>
      </c>
      <c r="P184" s="562"/>
      <c r="Q184" s="563"/>
      <c r="R184" s="34"/>
      <c r="S184" s="562"/>
      <c r="T184" s="562"/>
      <c r="U184" s="45" t="s">
        <v>31</v>
      </c>
      <c r="V184" s="114" t="s">
        <v>13</v>
      </c>
      <c r="W184" s="34"/>
    </row>
    <row r="185" ht="14.5" spans="1:23">
      <c r="A185" s="37"/>
      <c r="B185" s="37" t="s">
        <v>64</v>
      </c>
      <c r="C185" s="34" t="s">
        <v>1378</v>
      </c>
      <c r="D185" s="34"/>
      <c r="E185" s="37">
        <v>6000033492</v>
      </c>
      <c r="F185" s="28">
        <v>1</v>
      </c>
      <c r="G185" s="28">
        <v>1</v>
      </c>
      <c r="H185" s="37">
        <v>0</v>
      </c>
      <c r="I185" s="27">
        <v>46228</v>
      </c>
      <c r="J185" s="28" t="s">
        <v>1264</v>
      </c>
      <c r="K185" s="28">
        <v>516329200726950</v>
      </c>
      <c r="L185" s="166" t="s">
        <v>66</v>
      </c>
      <c r="M185" s="34"/>
      <c r="N185" s="34"/>
      <c r="O185" s="34"/>
      <c r="P185" s="562"/>
      <c r="Q185" s="563"/>
      <c r="R185" s="34"/>
      <c r="S185" s="562"/>
      <c r="T185" s="562"/>
      <c r="U185" s="114" t="s">
        <v>66</v>
      </c>
      <c r="V185" s="114" t="s">
        <v>66</v>
      </c>
      <c r="W185" s="34"/>
    </row>
    <row r="186" ht="14.5" spans="1:23">
      <c r="A186" s="37"/>
      <c r="B186" s="37" t="s">
        <v>64</v>
      </c>
      <c r="C186" s="34" t="s">
        <v>1378</v>
      </c>
      <c r="D186" s="34"/>
      <c r="E186" s="37">
        <v>6000033492</v>
      </c>
      <c r="F186" s="28">
        <v>1</v>
      </c>
      <c r="G186" s="37">
        <v>0</v>
      </c>
      <c r="H186" s="136">
        <v>1</v>
      </c>
      <c r="I186" s="27">
        <v>46228</v>
      </c>
      <c r="J186" s="28" t="s">
        <v>1264</v>
      </c>
      <c r="K186" s="28">
        <v>516329200726951</v>
      </c>
      <c r="L186" s="555" t="s">
        <v>1366</v>
      </c>
      <c r="M186" s="34" t="s">
        <v>1279</v>
      </c>
      <c r="N186" s="556" t="s">
        <v>1315</v>
      </c>
      <c r="O186" s="34" t="s">
        <v>1276</v>
      </c>
      <c r="P186" s="562"/>
      <c r="Q186" s="563"/>
      <c r="R186" s="34"/>
      <c r="S186" s="562"/>
      <c r="T186" s="562"/>
      <c r="U186" s="151" t="s">
        <v>78</v>
      </c>
      <c r="V186" s="114" t="s">
        <v>13</v>
      </c>
      <c r="W186" s="34"/>
    </row>
    <row r="187" ht="14.5" spans="1:23">
      <c r="A187" s="37"/>
      <c r="B187" s="37" t="s">
        <v>64</v>
      </c>
      <c r="C187" s="34" t="s">
        <v>1378</v>
      </c>
      <c r="D187" s="34"/>
      <c r="E187" s="37">
        <v>6000033492</v>
      </c>
      <c r="F187" s="28">
        <v>15</v>
      </c>
      <c r="G187" s="28">
        <v>15</v>
      </c>
      <c r="H187" s="37">
        <v>0</v>
      </c>
      <c r="I187" s="27">
        <v>46228</v>
      </c>
      <c r="J187" s="28" t="s">
        <v>1264</v>
      </c>
      <c r="K187" s="28" t="s">
        <v>1418</v>
      </c>
      <c r="L187" s="166" t="s">
        <v>66</v>
      </c>
      <c r="M187" s="34"/>
      <c r="N187" s="34"/>
      <c r="O187" s="34"/>
      <c r="P187" s="562"/>
      <c r="Q187" s="563"/>
      <c r="R187" s="34"/>
      <c r="S187" s="562"/>
      <c r="T187" s="562"/>
      <c r="U187" s="114" t="s">
        <v>66</v>
      </c>
      <c r="V187" s="114" t="s">
        <v>66</v>
      </c>
      <c r="W187" s="34"/>
    </row>
    <row r="188" ht="14.5" spans="1:23">
      <c r="A188" s="37"/>
      <c r="B188" s="37" t="s">
        <v>64</v>
      </c>
      <c r="C188" s="34" t="s">
        <v>1378</v>
      </c>
      <c r="D188" s="34"/>
      <c r="E188" s="37">
        <v>6000033492</v>
      </c>
      <c r="F188" s="28">
        <v>1</v>
      </c>
      <c r="G188" s="37">
        <v>0</v>
      </c>
      <c r="H188" s="136">
        <v>1</v>
      </c>
      <c r="I188" s="27">
        <v>46228</v>
      </c>
      <c r="J188" s="28" t="s">
        <v>1264</v>
      </c>
      <c r="K188" s="28">
        <v>516329200726967</v>
      </c>
      <c r="L188" s="555" t="s">
        <v>1366</v>
      </c>
      <c r="M188" s="34" t="s">
        <v>1279</v>
      </c>
      <c r="N188" s="556" t="s">
        <v>1315</v>
      </c>
      <c r="O188" s="34" t="s">
        <v>1276</v>
      </c>
      <c r="P188" s="562"/>
      <c r="Q188" s="563"/>
      <c r="R188" s="34"/>
      <c r="S188" s="562"/>
      <c r="T188" s="562"/>
      <c r="U188" s="151" t="s">
        <v>78</v>
      </c>
      <c r="V188" s="114" t="s">
        <v>13</v>
      </c>
      <c r="W188" s="34"/>
    </row>
    <row r="189" ht="14.5" spans="1:23">
      <c r="A189" s="37"/>
      <c r="B189" s="37" t="s">
        <v>64</v>
      </c>
      <c r="C189" s="34" t="s">
        <v>1378</v>
      </c>
      <c r="D189" s="34"/>
      <c r="E189" s="37">
        <v>6000033492</v>
      </c>
      <c r="F189" s="28">
        <v>2</v>
      </c>
      <c r="G189" s="28">
        <v>2</v>
      </c>
      <c r="H189" s="37">
        <v>0</v>
      </c>
      <c r="I189" s="27">
        <v>46228</v>
      </c>
      <c r="J189" s="28" t="s">
        <v>1264</v>
      </c>
      <c r="K189" s="28" t="s">
        <v>1419</v>
      </c>
      <c r="L189" s="166" t="s">
        <v>66</v>
      </c>
      <c r="M189" s="34"/>
      <c r="N189" s="34"/>
      <c r="O189" s="34"/>
      <c r="P189" s="562"/>
      <c r="Q189" s="563"/>
      <c r="R189" s="34"/>
      <c r="S189" s="562"/>
      <c r="T189" s="562"/>
      <c r="U189" s="114" t="s">
        <v>66</v>
      </c>
      <c r="V189" s="114" t="s">
        <v>66</v>
      </c>
      <c r="W189" s="34"/>
    </row>
    <row r="190" ht="14.5" spans="1:23">
      <c r="A190" s="37"/>
      <c r="B190" s="37" t="s">
        <v>64</v>
      </c>
      <c r="C190" s="34" t="s">
        <v>1378</v>
      </c>
      <c r="D190" s="34"/>
      <c r="E190" s="37">
        <v>6000033492</v>
      </c>
      <c r="F190" s="28">
        <v>1</v>
      </c>
      <c r="G190" s="37">
        <v>0</v>
      </c>
      <c r="H190" s="136">
        <v>1</v>
      </c>
      <c r="I190" s="27">
        <v>46228</v>
      </c>
      <c r="J190" s="28" t="s">
        <v>1264</v>
      </c>
      <c r="K190" s="28">
        <v>516329200726970</v>
      </c>
      <c r="L190" s="114" t="s">
        <v>1420</v>
      </c>
      <c r="M190" s="287"/>
      <c r="N190" s="556"/>
      <c r="O190" s="34" t="s">
        <v>1276</v>
      </c>
      <c r="P190" s="562"/>
      <c r="Q190" s="563"/>
      <c r="R190" s="34"/>
      <c r="S190" s="562"/>
      <c r="T190" s="562"/>
      <c r="U190" s="238" t="s">
        <v>78</v>
      </c>
      <c r="V190" s="114" t="s">
        <v>13</v>
      </c>
      <c r="W190" s="34"/>
    </row>
    <row r="191" ht="14.5" spans="1:23">
      <c r="A191" s="37"/>
      <c r="B191" s="37" t="s">
        <v>64</v>
      </c>
      <c r="C191" s="34" t="s">
        <v>1378</v>
      </c>
      <c r="D191" s="34"/>
      <c r="E191" s="37">
        <v>6000033492</v>
      </c>
      <c r="F191" s="28">
        <v>5</v>
      </c>
      <c r="G191" s="28">
        <v>5</v>
      </c>
      <c r="H191" s="37">
        <v>0</v>
      </c>
      <c r="I191" s="27">
        <v>46228</v>
      </c>
      <c r="J191" s="28" t="s">
        <v>1264</v>
      </c>
      <c r="K191" s="28" t="s">
        <v>1421</v>
      </c>
      <c r="L191" s="166" t="s">
        <v>66</v>
      </c>
      <c r="M191" s="34"/>
      <c r="N191" s="34"/>
      <c r="O191" s="34"/>
      <c r="P191" s="562"/>
      <c r="Q191" s="563"/>
      <c r="R191" s="34"/>
      <c r="S191" s="562"/>
      <c r="T191" s="562"/>
      <c r="U191" s="114" t="s">
        <v>66</v>
      </c>
      <c r="V191" s="114" t="s">
        <v>66</v>
      </c>
      <c r="W191" s="34"/>
    </row>
    <row r="192" ht="14.5" spans="1:23">
      <c r="A192" s="37"/>
      <c r="B192" s="37" t="s">
        <v>64</v>
      </c>
      <c r="C192" s="34" t="s">
        <v>1378</v>
      </c>
      <c r="D192" s="34"/>
      <c r="E192" s="37">
        <v>6000033492</v>
      </c>
      <c r="F192" s="28">
        <v>9</v>
      </c>
      <c r="G192" s="28">
        <v>9</v>
      </c>
      <c r="H192" s="37">
        <v>0</v>
      </c>
      <c r="I192" s="27">
        <v>46229</v>
      </c>
      <c r="J192" s="28" t="s">
        <v>1264</v>
      </c>
      <c r="K192" s="28" t="s">
        <v>1422</v>
      </c>
      <c r="L192" s="166" t="s">
        <v>66</v>
      </c>
      <c r="M192" s="34"/>
      <c r="N192" s="34"/>
      <c r="O192" s="34"/>
      <c r="P192" s="562"/>
      <c r="Q192" s="563"/>
      <c r="R192" s="34"/>
      <c r="S192" s="562"/>
      <c r="T192" s="562"/>
      <c r="U192" s="114" t="s">
        <v>66</v>
      </c>
      <c r="V192" s="114" t="s">
        <v>66</v>
      </c>
      <c r="W192" s="34"/>
    </row>
    <row r="193" ht="14.5" spans="1:23">
      <c r="A193" s="37"/>
      <c r="B193" s="37" t="s">
        <v>64</v>
      </c>
      <c r="C193" s="34" t="s">
        <v>1378</v>
      </c>
      <c r="D193" s="34"/>
      <c r="E193" s="37">
        <v>6000033492</v>
      </c>
      <c r="F193" s="28">
        <v>1</v>
      </c>
      <c r="G193" s="37">
        <v>0</v>
      </c>
      <c r="H193" s="136">
        <v>1</v>
      </c>
      <c r="I193" s="27">
        <v>46229</v>
      </c>
      <c r="J193" s="28" t="s">
        <v>1264</v>
      </c>
      <c r="K193" s="28">
        <v>516329200726985</v>
      </c>
      <c r="L193" s="114" t="s">
        <v>1401</v>
      </c>
      <c r="M193" s="34" t="s">
        <v>1303</v>
      </c>
      <c r="N193" s="34" t="s">
        <v>1304</v>
      </c>
      <c r="O193" s="34" t="s">
        <v>1276</v>
      </c>
      <c r="P193" s="562"/>
      <c r="Q193" s="563"/>
      <c r="R193" s="34"/>
      <c r="S193" s="562"/>
      <c r="T193" s="562"/>
      <c r="U193" s="45" t="s">
        <v>31</v>
      </c>
      <c r="V193" s="114" t="s">
        <v>13</v>
      </c>
      <c r="W193" s="34"/>
    </row>
    <row r="194" ht="14.5" spans="1:23">
      <c r="A194" s="37"/>
      <c r="B194" s="37" t="s">
        <v>64</v>
      </c>
      <c r="C194" s="34" t="s">
        <v>1378</v>
      </c>
      <c r="D194" s="34"/>
      <c r="E194" s="37">
        <v>6000033492</v>
      </c>
      <c r="F194" s="28">
        <v>5</v>
      </c>
      <c r="G194" s="28">
        <v>5</v>
      </c>
      <c r="H194" s="37">
        <v>0</v>
      </c>
      <c r="I194" s="27">
        <v>46229</v>
      </c>
      <c r="J194" s="28" t="s">
        <v>1264</v>
      </c>
      <c r="K194" s="28" t="s">
        <v>1423</v>
      </c>
      <c r="L194" s="166" t="s">
        <v>66</v>
      </c>
      <c r="M194" s="34"/>
      <c r="N194" s="34"/>
      <c r="O194" s="34"/>
      <c r="P194" s="562"/>
      <c r="Q194" s="563"/>
      <c r="R194" s="34"/>
      <c r="S194" s="562"/>
      <c r="T194" s="562"/>
      <c r="U194" s="114" t="s">
        <v>66</v>
      </c>
      <c r="V194" s="114" t="s">
        <v>66</v>
      </c>
      <c r="W194" s="34"/>
    </row>
    <row r="195" ht="14.5" spans="1:23">
      <c r="A195" s="37"/>
      <c r="B195" s="37" t="s">
        <v>64</v>
      </c>
      <c r="C195" s="34" t="s">
        <v>1378</v>
      </c>
      <c r="D195" s="34"/>
      <c r="E195" s="37">
        <v>6000033492</v>
      </c>
      <c r="F195" s="28">
        <v>1</v>
      </c>
      <c r="G195" s="37">
        <v>0</v>
      </c>
      <c r="H195" s="136">
        <v>1</v>
      </c>
      <c r="I195" s="27">
        <v>46229</v>
      </c>
      <c r="J195" s="28" t="s">
        <v>1264</v>
      </c>
      <c r="K195" s="28">
        <v>516329200726991</v>
      </c>
      <c r="L195" s="114" t="s">
        <v>1401</v>
      </c>
      <c r="M195" s="34" t="s">
        <v>1303</v>
      </c>
      <c r="N195" s="34" t="s">
        <v>1304</v>
      </c>
      <c r="O195" s="34" t="s">
        <v>1276</v>
      </c>
      <c r="P195" s="562"/>
      <c r="Q195" s="563"/>
      <c r="R195" s="34"/>
      <c r="S195" s="562"/>
      <c r="T195" s="562"/>
      <c r="U195" s="45" t="s">
        <v>31</v>
      </c>
      <c r="V195" s="114" t="s">
        <v>13</v>
      </c>
      <c r="W195" s="34"/>
    </row>
    <row r="196" ht="14.5" spans="1:23">
      <c r="A196" s="37"/>
      <c r="B196" s="37" t="s">
        <v>64</v>
      </c>
      <c r="C196" s="34" t="s">
        <v>1378</v>
      </c>
      <c r="D196" s="34"/>
      <c r="E196" s="37">
        <v>6000033492</v>
      </c>
      <c r="F196" s="28">
        <v>8</v>
      </c>
      <c r="G196" s="28">
        <v>8</v>
      </c>
      <c r="H196" s="37">
        <v>0</v>
      </c>
      <c r="I196" s="27">
        <v>46229</v>
      </c>
      <c r="J196" s="28" t="s">
        <v>1264</v>
      </c>
      <c r="K196" s="28" t="s">
        <v>1424</v>
      </c>
      <c r="L196" s="166" t="s">
        <v>66</v>
      </c>
      <c r="M196" s="34"/>
      <c r="N196" s="34"/>
      <c r="O196" s="34"/>
      <c r="P196" s="562"/>
      <c r="Q196" s="563"/>
      <c r="R196" s="34"/>
      <c r="S196" s="562"/>
      <c r="T196" s="562"/>
      <c r="U196" s="114" t="s">
        <v>66</v>
      </c>
      <c r="V196" s="114" t="s">
        <v>66</v>
      </c>
      <c r="W196" s="34"/>
    </row>
    <row r="197" ht="14.5" spans="1:23">
      <c r="A197" s="37"/>
      <c r="B197" s="37" t="s">
        <v>64</v>
      </c>
      <c r="C197" s="34" t="s">
        <v>1378</v>
      </c>
      <c r="D197" s="34"/>
      <c r="E197" s="37">
        <v>6000033492</v>
      </c>
      <c r="F197" s="28">
        <v>1</v>
      </c>
      <c r="G197" s="37">
        <v>0</v>
      </c>
      <c r="H197" s="136">
        <v>1</v>
      </c>
      <c r="I197" s="27">
        <v>46230</v>
      </c>
      <c r="J197" s="28" t="s">
        <v>1264</v>
      </c>
      <c r="K197" s="28">
        <v>516329200761000</v>
      </c>
      <c r="L197" s="114" t="s">
        <v>1296</v>
      </c>
      <c r="M197" s="560" t="s">
        <v>1290</v>
      </c>
      <c r="N197" s="34" t="s">
        <v>1291</v>
      </c>
      <c r="O197" s="34" t="s">
        <v>1276</v>
      </c>
      <c r="P197" s="562"/>
      <c r="Q197" s="563"/>
      <c r="R197" s="34"/>
      <c r="S197" s="562"/>
      <c r="T197" s="562"/>
      <c r="U197" s="238" t="s">
        <v>514</v>
      </c>
      <c r="V197" s="114" t="s">
        <v>13</v>
      </c>
      <c r="W197" s="34"/>
    </row>
    <row r="198" ht="14.5" spans="1:23">
      <c r="A198" s="37"/>
      <c r="B198" s="37" t="s">
        <v>64</v>
      </c>
      <c r="C198" s="34" t="s">
        <v>1378</v>
      </c>
      <c r="D198" s="34"/>
      <c r="E198" s="37">
        <v>6000033492</v>
      </c>
      <c r="F198" s="28">
        <v>1</v>
      </c>
      <c r="G198" s="37">
        <v>0</v>
      </c>
      <c r="H198" s="136">
        <v>1</v>
      </c>
      <c r="I198" s="27">
        <v>46230</v>
      </c>
      <c r="J198" s="28" t="s">
        <v>1264</v>
      </c>
      <c r="K198" s="28">
        <v>516329200761001</v>
      </c>
      <c r="L198" s="114" t="s">
        <v>1401</v>
      </c>
      <c r="M198" s="34" t="s">
        <v>1303</v>
      </c>
      <c r="N198" s="34" t="s">
        <v>1304</v>
      </c>
      <c r="O198" s="34" t="s">
        <v>1276</v>
      </c>
      <c r="P198" s="562"/>
      <c r="Q198" s="563"/>
      <c r="R198" s="34"/>
      <c r="S198" s="562"/>
      <c r="T198" s="562"/>
      <c r="U198" s="45" t="s">
        <v>31</v>
      </c>
      <c r="V198" s="114" t="s">
        <v>13</v>
      </c>
      <c r="W198" s="34"/>
    </row>
    <row r="199" ht="14.5" spans="1:23">
      <c r="A199" s="37"/>
      <c r="B199" s="37" t="s">
        <v>64</v>
      </c>
      <c r="C199" s="34" t="s">
        <v>1378</v>
      </c>
      <c r="D199" s="34"/>
      <c r="E199" s="37">
        <v>6000033492</v>
      </c>
      <c r="F199" s="28">
        <v>1</v>
      </c>
      <c r="G199" s="37">
        <v>0</v>
      </c>
      <c r="H199" s="136">
        <v>1</v>
      </c>
      <c r="I199" s="27">
        <v>46230</v>
      </c>
      <c r="J199" s="28" t="s">
        <v>1264</v>
      </c>
      <c r="K199" s="28">
        <v>516329200761002</v>
      </c>
      <c r="L199" s="114" t="s">
        <v>1420</v>
      </c>
      <c r="M199" s="34"/>
      <c r="N199" s="34"/>
      <c r="O199" s="34" t="s">
        <v>1276</v>
      </c>
      <c r="P199" s="562"/>
      <c r="Q199" s="563"/>
      <c r="R199" s="34"/>
      <c r="S199" s="562"/>
      <c r="T199" s="562"/>
      <c r="U199" s="238" t="s">
        <v>78</v>
      </c>
      <c r="V199" s="114" t="s">
        <v>13</v>
      </c>
      <c r="W199" s="34"/>
    </row>
    <row r="200" ht="14.5" spans="1:23">
      <c r="A200" s="37"/>
      <c r="B200" s="37" t="s">
        <v>64</v>
      </c>
      <c r="C200" s="34" t="s">
        <v>1378</v>
      </c>
      <c r="D200" s="34"/>
      <c r="E200" s="37">
        <v>6000033492</v>
      </c>
      <c r="F200" s="28">
        <v>1</v>
      </c>
      <c r="G200" s="28">
        <v>1</v>
      </c>
      <c r="H200" s="37">
        <v>0</v>
      </c>
      <c r="I200" s="27">
        <v>46230</v>
      </c>
      <c r="J200" s="28" t="s">
        <v>1264</v>
      </c>
      <c r="K200" s="28">
        <v>516329200761003</v>
      </c>
      <c r="L200" s="166" t="s">
        <v>66</v>
      </c>
      <c r="M200" s="34"/>
      <c r="N200" s="34"/>
      <c r="O200" s="34"/>
      <c r="P200" s="562"/>
      <c r="Q200" s="563"/>
      <c r="R200" s="34"/>
      <c r="S200" s="562"/>
      <c r="T200" s="562"/>
      <c r="U200" s="114" t="s">
        <v>66</v>
      </c>
      <c r="V200" s="114" t="s">
        <v>66</v>
      </c>
      <c r="W200" s="34"/>
    </row>
    <row r="201" ht="14.5" spans="1:23">
      <c r="A201" s="37"/>
      <c r="B201" s="37" t="s">
        <v>64</v>
      </c>
      <c r="C201" s="34" t="s">
        <v>1378</v>
      </c>
      <c r="D201" s="34"/>
      <c r="E201" s="37">
        <v>6000033492</v>
      </c>
      <c r="F201" s="28">
        <v>1</v>
      </c>
      <c r="G201" s="37">
        <v>0</v>
      </c>
      <c r="H201" s="136">
        <v>1</v>
      </c>
      <c r="I201" s="27">
        <v>46230</v>
      </c>
      <c r="J201" s="28" t="s">
        <v>1264</v>
      </c>
      <c r="K201" s="28">
        <v>516329200761004</v>
      </c>
      <c r="L201" s="114" t="s">
        <v>1401</v>
      </c>
      <c r="M201" s="34" t="s">
        <v>1303</v>
      </c>
      <c r="N201" s="34" t="s">
        <v>1304</v>
      </c>
      <c r="O201" s="34" t="s">
        <v>1276</v>
      </c>
      <c r="P201" s="562"/>
      <c r="Q201" s="563"/>
      <c r="R201" s="34"/>
      <c r="S201" s="562"/>
      <c r="T201" s="562"/>
      <c r="U201" s="45" t="s">
        <v>31</v>
      </c>
      <c r="V201" s="114" t="s">
        <v>13</v>
      </c>
      <c r="W201" s="34"/>
    </row>
    <row r="202" ht="14.5" spans="1:23">
      <c r="A202" s="37"/>
      <c r="B202" s="37" t="s">
        <v>64</v>
      </c>
      <c r="C202" s="34" t="s">
        <v>1378</v>
      </c>
      <c r="D202" s="34"/>
      <c r="E202" s="37">
        <v>6000033492</v>
      </c>
      <c r="F202" s="28">
        <v>1</v>
      </c>
      <c r="G202" s="28">
        <v>1</v>
      </c>
      <c r="H202" s="37">
        <v>0</v>
      </c>
      <c r="I202" s="27">
        <v>46230</v>
      </c>
      <c r="J202" s="28" t="s">
        <v>1264</v>
      </c>
      <c r="K202" s="28">
        <v>516329200761005</v>
      </c>
      <c r="L202" s="166" t="s">
        <v>66</v>
      </c>
      <c r="M202" s="34"/>
      <c r="N202" s="34"/>
      <c r="O202" s="34"/>
      <c r="P202" s="562"/>
      <c r="Q202" s="563"/>
      <c r="R202" s="34"/>
      <c r="S202" s="562"/>
      <c r="T202" s="562"/>
      <c r="U202" s="114" t="s">
        <v>66</v>
      </c>
      <c r="V202" s="114" t="s">
        <v>66</v>
      </c>
      <c r="W202" s="34"/>
    </row>
    <row r="203" ht="14.5" spans="1:23">
      <c r="A203" s="37"/>
      <c r="B203" s="37" t="s">
        <v>64</v>
      </c>
      <c r="C203" s="34" t="s">
        <v>1378</v>
      </c>
      <c r="D203" s="34"/>
      <c r="E203" s="37">
        <v>6000033492</v>
      </c>
      <c r="F203" s="28">
        <v>1</v>
      </c>
      <c r="G203" s="37">
        <v>0</v>
      </c>
      <c r="H203" s="136">
        <v>1</v>
      </c>
      <c r="I203" s="27">
        <v>46230</v>
      </c>
      <c r="J203" s="28" t="s">
        <v>1264</v>
      </c>
      <c r="K203" s="28">
        <v>516329200761006</v>
      </c>
      <c r="L203" s="114" t="s">
        <v>1296</v>
      </c>
      <c r="M203" s="560" t="s">
        <v>1290</v>
      </c>
      <c r="N203" s="34" t="s">
        <v>1291</v>
      </c>
      <c r="O203" s="34" t="s">
        <v>1276</v>
      </c>
      <c r="P203" s="562"/>
      <c r="Q203" s="560" t="s">
        <v>1297</v>
      </c>
      <c r="R203" s="34"/>
      <c r="S203" s="562"/>
      <c r="T203" s="562"/>
      <c r="U203" s="238" t="s">
        <v>514</v>
      </c>
      <c r="V203" s="114" t="s">
        <v>13</v>
      </c>
      <c r="W203" s="34"/>
    </row>
    <row r="204" ht="14.5" spans="1:23">
      <c r="A204" s="37"/>
      <c r="B204" s="37" t="s">
        <v>64</v>
      </c>
      <c r="C204" s="34" t="s">
        <v>1378</v>
      </c>
      <c r="D204" s="34"/>
      <c r="E204" s="37">
        <v>6000033492</v>
      </c>
      <c r="F204" s="28">
        <v>5</v>
      </c>
      <c r="G204" s="28">
        <v>5</v>
      </c>
      <c r="H204" s="37">
        <v>0</v>
      </c>
      <c r="I204" s="27">
        <v>46230</v>
      </c>
      <c r="J204" s="28" t="s">
        <v>1264</v>
      </c>
      <c r="K204" s="28" t="s">
        <v>1425</v>
      </c>
      <c r="L204" s="166" t="s">
        <v>66</v>
      </c>
      <c r="M204" s="34"/>
      <c r="N204" s="34"/>
      <c r="O204" s="34"/>
      <c r="P204" s="562"/>
      <c r="Q204" s="563"/>
      <c r="R204" s="34"/>
      <c r="S204" s="562"/>
      <c r="T204" s="562"/>
      <c r="U204" s="114" t="s">
        <v>66</v>
      </c>
      <c r="V204" s="114" t="s">
        <v>66</v>
      </c>
      <c r="W204" s="34"/>
    </row>
    <row r="205" ht="14.5" spans="1:23">
      <c r="A205" s="37"/>
      <c r="B205" s="37" t="s">
        <v>64</v>
      </c>
      <c r="C205" s="34" t="s">
        <v>1378</v>
      </c>
      <c r="D205" s="34"/>
      <c r="E205" s="37">
        <v>6000033492</v>
      </c>
      <c r="F205" s="28">
        <v>1</v>
      </c>
      <c r="G205" s="37">
        <v>0</v>
      </c>
      <c r="H205" s="136">
        <v>1</v>
      </c>
      <c r="I205" s="27">
        <v>46230</v>
      </c>
      <c r="J205" s="28" t="s">
        <v>1264</v>
      </c>
      <c r="K205" s="28">
        <v>516329200761012</v>
      </c>
      <c r="L205" s="114" t="s">
        <v>1401</v>
      </c>
      <c r="M205" s="34"/>
      <c r="N205" s="34"/>
      <c r="O205" s="34" t="s">
        <v>1276</v>
      </c>
      <c r="P205" s="562"/>
      <c r="Q205" s="563"/>
      <c r="R205" s="34"/>
      <c r="S205" s="562"/>
      <c r="T205" s="562"/>
      <c r="U205" s="45" t="s">
        <v>31</v>
      </c>
      <c r="V205" s="114" t="s">
        <v>13</v>
      </c>
      <c r="W205" s="34"/>
    </row>
    <row r="206" ht="14.5" spans="1:23">
      <c r="A206" s="37"/>
      <c r="B206" s="37" t="s">
        <v>64</v>
      </c>
      <c r="C206" s="34" t="s">
        <v>1378</v>
      </c>
      <c r="D206" s="34"/>
      <c r="E206" s="37">
        <v>6000033492</v>
      </c>
      <c r="F206" s="28">
        <v>1</v>
      </c>
      <c r="G206" s="37">
        <v>0</v>
      </c>
      <c r="H206" s="136">
        <v>1</v>
      </c>
      <c r="I206" s="27">
        <v>46230</v>
      </c>
      <c r="J206" s="28" t="s">
        <v>1264</v>
      </c>
      <c r="K206" s="28">
        <v>516329200761013</v>
      </c>
      <c r="L206" s="555" t="s">
        <v>1366</v>
      </c>
      <c r="M206" s="34" t="s">
        <v>1279</v>
      </c>
      <c r="N206" s="556" t="s">
        <v>1315</v>
      </c>
      <c r="O206" s="34" t="s">
        <v>1276</v>
      </c>
      <c r="P206" s="562"/>
      <c r="Q206" s="563"/>
      <c r="R206" s="34"/>
      <c r="S206" s="562"/>
      <c r="T206" s="562"/>
      <c r="U206" s="151" t="s">
        <v>78</v>
      </c>
      <c r="V206" s="114" t="s">
        <v>13</v>
      </c>
      <c r="W206" s="34"/>
    </row>
    <row r="207" ht="14.5" spans="1:23">
      <c r="A207" s="37"/>
      <c r="B207" s="37" t="s">
        <v>64</v>
      </c>
      <c r="C207" s="34" t="s">
        <v>1378</v>
      </c>
      <c r="D207" s="34"/>
      <c r="E207" s="37">
        <v>6000033492</v>
      </c>
      <c r="F207" s="28">
        <v>9</v>
      </c>
      <c r="G207" s="28">
        <v>9</v>
      </c>
      <c r="H207" s="37">
        <v>0</v>
      </c>
      <c r="I207" s="27">
        <v>46230</v>
      </c>
      <c r="J207" s="28" t="s">
        <v>1264</v>
      </c>
      <c r="K207" s="28" t="s">
        <v>1426</v>
      </c>
      <c r="L207" s="166" t="s">
        <v>66</v>
      </c>
      <c r="M207" s="34"/>
      <c r="N207" s="34"/>
      <c r="O207" s="34"/>
      <c r="P207" s="562"/>
      <c r="Q207" s="563"/>
      <c r="R207" s="34"/>
      <c r="S207" s="562"/>
      <c r="T207" s="562"/>
      <c r="U207" s="114" t="s">
        <v>66</v>
      </c>
      <c r="V207" s="114" t="s">
        <v>66</v>
      </c>
      <c r="W207" s="34"/>
    </row>
    <row r="208" ht="14.5" spans="1:23">
      <c r="A208" s="37"/>
      <c r="B208" s="37" t="s">
        <v>64</v>
      </c>
      <c r="C208" s="34" t="s">
        <v>1378</v>
      </c>
      <c r="D208" s="34"/>
      <c r="E208" s="37">
        <v>6000033492</v>
      </c>
      <c r="F208" s="28">
        <v>3</v>
      </c>
      <c r="G208" s="28">
        <v>3</v>
      </c>
      <c r="H208" s="37">
        <v>0</v>
      </c>
      <c r="I208" s="27">
        <v>46231</v>
      </c>
      <c r="J208" s="28" t="s">
        <v>1264</v>
      </c>
      <c r="K208" s="28" t="s">
        <v>1427</v>
      </c>
      <c r="L208" s="166" t="s">
        <v>66</v>
      </c>
      <c r="M208" s="34"/>
      <c r="N208" s="34"/>
      <c r="O208" s="34"/>
      <c r="P208" s="562"/>
      <c r="Q208" s="563"/>
      <c r="R208" s="34"/>
      <c r="S208" s="562"/>
      <c r="T208" s="562"/>
      <c r="U208" s="114" t="s">
        <v>66</v>
      </c>
      <c r="V208" s="114" t="s">
        <v>66</v>
      </c>
      <c r="W208" s="34"/>
    </row>
    <row r="209" ht="14.5" spans="1:23">
      <c r="A209" s="37"/>
      <c r="B209" s="37" t="s">
        <v>64</v>
      </c>
      <c r="C209" s="34" t="s">
        <v>1378</v>
      </c>
      <c r="D209" s="34"/>
      <c r="E209" s="37">
        <v>6000033492</v>
      </c>
      <c r="F209" s="28">
        <v>1</v>
      </c>
      <c r="G209" s="37">
        <v>0</v>
      </c>
      <c r="H209" s="136">
        <v>1</v>
      </c>
      <c r="I209" s="27">
        <v>46231</v>
      </c>
      <c r="J209" s="28" t="s">
        <v>1264</v>
      </c>
      <c r="K209" s="28">
        <v>516329200761026</v>
      </c>
      <c r="L209" s="522" t="s">
        <v>1317</v>
      </c>
      <c r="M209" s="34" t="s">
        <v>1318</v>
      </c>
      <c r="N209" s="34" t="s">
        <v>1319</v>
      </c>
      <c r="O209" s="34" t="s">
        <v>1276</v>
      </c>
      <c r="P209" s="564">
        <v>46232</v>
      </c>
      <c r="Q209" s="34" t="s">
        <v>1320</v>
      </c>
      <c r="R209" s="34" t="s">
        <v>1276</v>
      </c>
      <c r="S209" s="564">
        <v>46232</v>
      </c>
      <c r="T209" s="34" t="s">
        <v>68</v>
      </c>
      <c r="U209" s="238" t="s">
        <v>512</v>
      </c>
      <c r="V209" s="114" t="s">
        <v>13</v>
      </c>
      <c r="W209" s="34"/>
    </row>
    <row r="210" ht="14.5" spans="1:23">
      <c r="A210" s="37"/>
      <c r="B210" s="37" t="s">
        <v>64</v>
      </c>
      <c r="C210" s="34" t="s">
        <v>1378</v>
      </c>
      <c r="D210" s="34"/>
      <c r="E210" s="37">
        <v>6000033492</v>
      </c>
      <c r="F210" s="28">
        <v>1</v>
      </c>
      <c r="G210" s="28">
        <v>1</v>
      </c>
      <c r="H210" s="37">
        <v>0</v>
      </c>
      <c r="I210" s="27">
        <v>46231</v>
      </c>
      <c r="J210" s="28" t="s">
        <v>1264</v>
      </c>
      <c r="K210" s="28">
        <v>516329200761027</v>
      </c>
      <c r="L210" s="166" t="s">
        <v>66</v>
      </c>
      <c r="M210" s="34"/>
      <c r="N210" s="34"/>
      <c r="O210" s="34"/>
      <c r="P210" s="562"/>
      <c r="Q210" s="563"/>
      <c r="R210" s="34"/>
      <c r="S210" s="562"/>
      <c r="T210" s="562"/>
      <c r="U210" s="114" t="s">
        <v>66</v>
      </c>
      <c r="V210" s="114" t="s">
        <v>66</v>
      </c>
      <c r="W210" s="34"/>
    </row>
    <row r="211" ht="14.5" spans="1:23">
      <c r="A211" s="37"/>
      <c r="B211" s="37" t="s">
        <v>64</v>
      </c>
      <c r="C211" s="34" t="s">
        <v>1378</v>
      </c>
      <c r="D211" s="34"/>
      <c r="E211" s="37">
        <v>6000033492</v>
      </c>
      <c r="F211" s="28">
        <v>1</v>
      </c>
      <c r="G211" s="37">
        <v>0</v>
      </c>
      <c r="H211" s="136">
        <v>1</v>
      </c>
      <c r="I211" s="27">
        <v>46231</v>
      </c>
      <c r="J211" s="28" t="s">
        <v>1264</v>
      </c>
      <c r="K211" s="28">
        <v>516329200761028</v>
      </c>
      <c r="L211" s="114" t="s">
        <v>1401</v>
      </c>
      <c r="M211" s="34" t="s">
        <v>1303</v>
      </c>
      <c r="N211" s="34" t="s">
        <v>1304</v>
      </c>
      <c r="O211" s="34" t="s">
        <v>1276</v>
      </c>
      <c r="P211" s="562"/>
      <c r="Q211" s="563"/>
      <c r="R211" s="34"/>
      <c r="S211" s="562"/>
      <c r="T211" s="562"/>
      <c r="U211" s="45" t="s">
        <v>31</v>
      </c>
      <c r="V211" s="114" t="s">
        <v>13</v>
      </c>
      <c r="W211" s="34"/>
    </row>
    <row r="212" ht="14.5" spans="1:23">
      <c r="A212" s="37"/>
      <c r="B212" s="37" t="s">
        <v>64</v>
      </c>
      <c r="C212" s="34" t="s">
        <v>1378</v>
      </c>
      <c r="D212" s="34"/>
      <c r="E212" s="37">
        <v>6000033492</v>
      </c>
      <c r="F212" s="28">
        <v>2</v>
      </c>
      <c r="G212" s="28">
        <v>2</v>
      </c>
      <c r="H212" s="37">
        <v>0</v>
      </c>
      <c r="I212" s="27">
        <v>46231</v>
      </c>
      <c r="J212" s="28" t="s">
        <v>1264</v>
      </c>
      <c r="K212" s="28" t="s">
        <v>1428</v>
      </c>
      <c r="L212" s="166" t="s">
        <v>66</v>
      </c>
      <c r="M212" s="34"/>
      <c r="N212" s="34"/>
      <c r="O212" s="34"/>
      <c r="P212" s="562"/>
      <c r="Q212" s="563"/>
      <c r="R212" s="34"/>
      <c r="S212" s="562"/>
      <c r="T212" s="562"/>
      <c r="U212" s="114" t="s">
        <v>66</v>
      </c>
      <c r="V212" s="114" t="s">
        <v>66</v>
      </c>
      <c r="W212" s="34"/>
    </row>
    <row r="213" ht="14.5" spans="1:23">
      <c r="A213" s="37"/>
      <c r="B213" s="37" t="s">
        <v>64</v>
      </c>
      <c r="C213" s="34" t="s">
        <v>1378</v>
      </c>
      <c r="D213" s="34"/>
      <c r="E213" s="37">
        <v>6000033492</v>
      </c>
      <c r="F213" s="28">
        <v>1</v>
      </c>
      <c r="G213" s="37">
        <v>0</v>
      </c>
      <c r="H213" s="136">
        <v>1</v>
      </c>
      <c r="I213" s="27">
        <v>46231</v>
      </c>
      <c r="J213" s="28" t="s">
        <v>1264</v>
      </c>
      <c r="K213" s="28">
        <v>516329200761031</v>
      </c>
      <c r="L213" s="114" t="s">
        <v>1401</v>
      </c>
      <c r="M213" s="34" t="s">
        <v>1303</v>
      </c>
      <c r="N213" s="34" t="s">
        <v>1304</v>
      </c>
      <c r="O213" s="34" t="s">
        <v>1276</v>
      </c>
      <c r="P213" s="562"/>
      <c r="Q213" s="563"/>
      <c r="R213" s="34"/>
      <c r="S213" s="562"/>
      <c r="T213" s="562"/>
      <c r="U213" s="45" t="s">
        <v>31</v>
      </c>
      <c r="V213" s="114" t="s">
        <v>13</v>
      </c>
      <c r="W213" s="34"/>
    </row>
    <row r="214" ht="14.5" spans="1:23">
      <c r="A214" s="37"/>
      <c r="B214" s="37" t="s">
        <v>64</v>
      </c>
      <c r="C214" s="34" t="s">
        <v>1378</v>
      </c>
      <c r="D214" s="34"/>
      <c r="E214" s="37">
        <v>6000033492</v>
      </c>
      <c r="F214" s="28">
        <v>2</v>
      </c>
      <c r="G214" s="28">
        <v>2</v>
      </c>
      <c r="H214" s="37">
        <v>0</v>
      </c>
      <c r="I214" s="27">
        <v>46231</v>
      </c>
      <c r="J214" s="28" t="s">
        <v>1264</v>
      </c>
      <c r="K214" s="28" t="s">
        <v>1429</v>
      </c>
      <c r="L214" s="166" t="s">
        <v>66</v>
      </c>
      <c r="M214" s="34"/>
      <c r="N214" s="34"/>
      <c r="O214" s="34"/>
      <c r="P214" s="562"/>
      <c r="Q214" s="563"/>
      <c r="R214" s="34"/>
      <c r="S214" s="562"/>
      <c r="T214" s="562"/>
      <c r="U214" s="114" t="s">
        <v>66</v>
      </c>
      <c r="V214" s="114" t="s">
        <v>66</v>
      </c>
      <c r="W214" s="34"/>
    </row>
    <row r="215" ht="14.5" spans="1:23">
      <c r="A215" s="37"/>
      <c r="B215" s="37" t="s">
        <v>64</v>
      </c>
      <c r="C215" s="34" t="s">
        <v>1378</v>
      </c>
      <c r="D215" s="34"/>
      <c r="E215" s="37">
        <v>6000033492</v>
      </c>
      <c r="F215" s="28">
        <v>1</v>
      </c>
      <c r="G215" s="37">
        <v>0</v>
      </c>
      <c r="H215" s="136">
        <v>1</v>
      </c>
      <c r="I215" s="27">
        <v>46231</v>
      </c>
      <c r="J215" s="28" t="s">
        <v>1264</v>
      </c>
      <c r="K215" s="28">
        <v>516329200761034</v>
      </c>
      <c r="L215" s="114" t="s">
        <v>1401</v>
      </c>
      <c r="M215" s="34" t="s">
        <v>1303</v>
      </c>
      <c r="N215" s="34" t="s">
        <v>1304</v>
      </c>
      <c r="O215" s="34" t="s">
        <v>1276</v>
      </c>
      <c r="P215" s="562"/>
      <c r="Q215" s="563"/>
      <c r="R215" s="34"/>
      <c r="S215" s="562"/>
      <c r="T215" s="562"/>
      <c r="U215" s="45" t="s">
        <v>31</v>
      </c>
      <c r="V215" s="114" t="s">
        <v>13</v>
      </c>
      <c r="W215" s="34"/>
    </row>
    <row r="216" ht="14.5" spans="1:23">
      <c r="A216" s="37"/>
      <c r="B216" s="37" t="s">
        <v>64</v>
      </c>
      <c r="C216" s="34" t="s">
        <v>1378</v>
      </c>
      <c r="D216" s="34"/>
      <c r="E216" s="37">
        <v>6000033492</v>
      </c>
      <c r="F216" s="28">
        <v>7</v>
      </c>
      <c r="G216" s="28">
        <v>7</v>
      </c>
      <c r="H216" s="37">
        <v>0</v>
      </c>
      <c r="I216" s="27">
        <v>46231</v>
      </c>
      <c r="J216" s="28" t="s">
        <v>1264</v>
      </c>
      <c r="K216" s="28" t="s">
        <v>1430</v>
      </c>
      <c r="L216" s="166" t="s">
        <v>66</v>
      </c>
      <c r="M216" s="34"/>
      <c r="N216" s="34"/>
      <c r="O216" s="34"/>
      <c r="P216" s="562"/>
      <c r="Q216" s="563"/>
      <c r="R216" s="34"/>
      <c r="S216" s="562"/>
      <c r="T216" s="562"/>
      <c r="U216" s="114" t="s">
        <v>66</v>
      </c>
      <c r="V216" s="114" t="s">
        <v>66</v>
      </c>
      <c r="W216" s="34"/>
    </row>
    <row r="217" ht="14.5" spans="1:23">
      <c r="A217" s="37"/>
      <c r="B217" s="37" t="s">
        <v>64</v>
      </c>
      <c r="C217" s="34" t="s">
        <v>1378</v>
      </c>
      <c r="D217" s="34"/>
      <c r="E217" s="37">
        <v>6000033492</v>
      </c>
      <c r="F217" s="28">
        <v>1</v>
      </c>
      <c r="G217" s="37">
        <v>0</v>
      </c>
      <c r="H217" s="136">
        <v>1</v>
      </c>
      <c r="I217" s="27">
        <v>46231</v>
      </c>
      <c r="J217" s="28" t="s">
        <v>1264</v>
      </c>
      <c r="K217" s="28">
        <v>516329200761042</v>
      </c>
      <c r="L217" s="555" t="s">
        <v>1366</v>
      </c>
      <c r="M217" s="34" t="s">
        <v>1279</v>
      </c>
      <c r="N217" s="556" t="s">
        <v>1315</v>
      </c>
      <c r="O217" s="34" t="s">
        <v>1276</v>
      </c>
      <c r="P217" s="562"/>
      <c r="Q217" s="563"/>
      <c r="R217" s="34"/>
      <c r="S217" s="562"/>
      <c r="T217" s="562"/>
      <c r="U217" s="151" t="s">
        <v>78</v>
      </c>
      <c r="V217" s="114" t="s">
        <v>13</v>
      </c>
      <c r="W217" s="34"/>
    </row>
    <row r="218" ht="14.5" spans="1:23">
      <c r="A218" s="37"/>
      <c r="B218" s="37" t="s">
        <v>64</v>
      </c>
      <c r="C218" s="34" t="s">
        <v>1378</v>
      </c>
      <c r="D218" s="34"/>
      <c r="E218" s="37">
        <v>6000033492</v>
      </c>
      <c r="F218" s="28">
        <v>1</v>
      </c>
      <c r="G218" s="37">
        <v>0</v>
      </c>
      <c r="H218" s="136">
        <v>1</v>
      </c>
      <c r="I218" s="27">
        <v>46231</v>
      </c>
      <c r="J218" s="28" t="s">
        <v>1264</v>
      </c>
      <c r="K218" s="28">
        <v>516329200761043</v>
      </c>
      <c r="L218" s="522" t="s">
        <v>1317</v>
      </c>
      <c r="M218" s="34" t="s">
        <v>1318</v>
      </c>
      <c r="N218" s="34" t="s">
        <v>1319</v>
      </c>
      <c r="O218" s="34" t="s">
        <v>1276</v>
      </c>
      <c r="P218" s="564">
        <v>46232</v>
      </c>
      <c r="Q218" s="34" t="s">
        <v>1320</v>
      </c>
      <c r="R218" s="34" t="s">
        <v>1276</v>
      </c>
      <c r="S218" s="564">
        <v>46232</v>
      </c>
      <c r="T218" s="34" t="s">
        <v>68</v>
      </c>
      <c r="U218" s="238" t="s">
        <v>512</v>
      </c>
      <c r="V218" s="114" t="s">
        <v>13</v>
      </c>
      <c r="W218" s="34"/>
    </row>
    <row r="219" ht="14.5" spans="1:23">
      <c r="A219" s="37"/>
      <c r="B219" s="37" t="s">
        <v>64</v>
      </c>
      <c r="C219" s="34" t="s">
        <v>1378</v>
      </c>
      <c r="D219" s="34"/>
      <c r="E219" s="37">
        <v>6000033492</v>
      </c>
      <c r="F219" s="28">
        <v>11</v>
      </c>
      <c r="G219" s="28">
        <v>11</v>
      </c>
      <c r="H219" s="37">
        <v>0</v>
      </c>
      <c r="I219" s="27">
        <v>46231</v>
      </c>
      <c r="J219" s="28" t="s">
        <v>1264</v>
      </c>
      <c r="K219" s="28" t="s">
        <v>1431</v>
      </c>
      <c r="L219" s="166" t="s">
        <v>66</v>
      </c>
      <c r="M219" s="34"/>
      <c r="N219" s="34"/>
      <c r="O219" s="34"/>
      <c r="P219" s="562"/>
      <c r="Q219" s="563"/>
      <c r="R219" s="34"/>
      <c r="S219" s="562"/>
      <c r="T219" s="562"/>
      <c r="U219" s="114" t="s">
        <v>66</v>
      </c>
      <c r="V219" s="114" t="s">
        <v>66</v>
      </c>
      <c r="W219" s="34"/>
    </row>
    <row r="220" ht="14.5" spans="1:23">
      <c r="A220" s="37"/>
      <c r="B220" s="37" t="s">
        <v>64</v>
      </c>
      <c r="C220" s="34" t="s">
        <v>1378</v>
      </c>
      <c r="D220" s="34"/>
      <c r="E220" s="37">
        <v>6000033492</v>
      </c>
      <c r="F220" s="28">
        <v>1</v>
      </c>
      <c r="G220" s="28">
        <v>1</v>
      </c>
      <c r="H220" s="37">
        <v>0</v>
      </c>
      <c r="I220" s="27">
        <v>46232</v>
      </c>
      <c r="J220" s="28" t="s">
        <v>1264</v>
      </c>
      <c r="K220" s="28">
        <v>516329200761055</v>
      </c>
      <c r="L220" s="166" t="s">
        <v>66</v>
      </c>
      <c r="M220" s="34"/>
      <c r="N220" s="34"/>
      <c r="O220" s="34"/>
      <c r="P220" s="562"/>
      <c r="Q220" s="563"/>
      <c r="R220" s="34"/>
      <c r="S220" s="562"/>
      <c r="T220" s="562"/>
      <c r="U220" s="114" t="s">
        <v>66</v>
      </c>
      <c r="V220" s="114" t="s">
        <v>66</v>
      </c>
      <c r="W220" s="34"/>
    </row>
    <row r="221" ht="14.5" spans="1:23">
      <c r="A221" s="37"/>
      <c r="B221" s="37" t="s">
        <v>64</v>
      </c>
      <c r="C221" s="34" t="s">
        <v>1378</v>
      </c>
      <c r="D221" s="34"/>
      <c r="E221" s="37">
        <v>6000033492</v>
      </c>
      <c r="F221" s="28">
        <v>1</v>
      </c>
      <c r="G221" s="37">
        <v>0</v>
      </c>
      <c r="H221" s="136">
        <v>1</v>
      </c>
      <c r="I221" s="27">
        <v>46232</v>
      </c>
      <c r="J221" s="28" t="s">
        <v>1264</v>
      </c>
      <c r="K221" s="28">
        <v>516329200761056</v>
      </c>
      <c r="L221" s="555" t="s">
        <v>1366</v>
      </c>
      <c r="M221" s="34" t="s">
        <v>1279</v>
      </c>
      <c r="N221" s="556" t="s">
        <v>1315</v>
      </c>
      <c r="O221" s="34"/>
      <c r="P221" s="562"/>
      <c r="Q221" s="563"/>
      <c r="R221" s="34"/>
      <c r="S221" s="562"/>
      <c r="T221" s="562"/>
      <c r="U221" s="151" t="s">
        <v>78</v>
      </c>
      <c r="V221" s="114" t="s">
        <v>13</v>
      </c>
      <c r="W221" s="34"/>
    </row>
    <row r="222" ht="14.5" spans="1:23">
      <c r="A222" s="37"/>
      <c r="B222" s="37" t="s">
        <v>64</v>
      </c>
      <c r="C222" s="34" t="s">
        <v>1378</v>
      </c>
      <c r="D222" s="34"/>
      <c r="E222" s="37">
        <v>6000033492</v>
      </c>
      <c r="F222" s="28">
        <v>1</v>
      </c>
      <c r="G222" s="28">
        <v>1</v>
      </c>
      <c r="H222" s="37">
        <v>0</v>
      </c>
      <c r="I222" s="27">
        <v>46232</v>
      </c>
      <c r="J222" s="28" t="s">
        <v>1264</v>
      </c>
      <c r="K222" s="28">
        <v>516329200761057</v>
      </c>
      <c r="L222" s="166" t="s">
        <v>66</v>
      </c>
      <c r="M222" s="34"/>
      <c r="N222" s="34"/>
      <c r="O222" s="34"/>
      <c r="P222" s="562"/>
      <c r="Q222" s="563"/>
      <c r="R222" s="34"/>
      <c r="S222" s="562"/>
      <c r="T222" s="562"/>
      <c r="U222" s="114" t="s">
        <v>66</v>
      </c>
      <c r="V222" s="114" t="s">
        <v>66</v>
      </c>
      <c r="W222" s="34"/>
    </row>
    <row r="223" ht="14.5" spans="1:23">
      <c r="A223" s="37"/>
      <c r="B223" s="37" t="s">
        <v>64</v>
      </c>
      <c r="C223" s="34" t="s">
        <v>1378</v>
      </c>
      <c r="D223" s="34"/>
      <c r="E223" s="37">
        <v>6000033492</v>
      </c>
      <c r="F223" s="28">
        <v>1</v>
      </c>
      <c r="G223" s="37">
        <v>0</v>
      </c>
      <c r="H223" s="136">
        <v>1</v>
      </c>
      <c r="I223" s="27">
        <v>46232</v>
      </c>
      <c r="J223" s="28" t="s">
        <v>1264</v>
      </c>
      <c r="K223" s="28">
        <v>516329200761058</v>
      </c>
      <c r="L223" s="114" t="s">
        <v>1401</v>
      </c>
      <c r="M223" s="34" t="s">
        <v>1303</v>
      </c>
      <c r="N223" s="34" t="s">
        <v>1304</v>
      </c>
      <c r="O223" s="34"/>
      <c r="P223" s="562"/>
      <c r="Q223" s="563"/>
      <c r="R223" s="34"/>
      <c r="S223" s="562"/>
      <c r="T223" s="562"/>
      <c r="U223" s="45" t="s">
        <v>31</v>
      </c>
      <c r="V223" s="114" t="s">
        <v>13</v>
      </c>
      <c r="W223" s="34"/>
    </row>
    <row r="224" ht="14.5" spans="1:23">
      <c r="A224" s="37"/>
      <c r="B224" s="37" t="s">
        <v>64</v>
      </c>
      <c r="C224" s="34" t="s">
        <v>1378</v>
      </c>
      <c r="D224" s="34"/>
      <c r="E224" s="37">
        <v>6000033492</v>
      </c>
      <c r="F224" s="28">
        <v>1</v>
      </c>
      <c r="G224" s="37">
        <v>0</v>
      </c>
      <c r="H224" s="136">
        <v>1</v>
      </c>
      <c r="I224" s="27">
        <v>46232</v>
      </c>
      <c r="J224" s="28" t="s">
        <v>1264</v>
      </c>
      <c r="K224" s="28">
        <v>516329200761059</v>
      </c>
      <c r="L224" s="114" t="s">
        <v>1401</v>
      </c>
      <c r="M224" s="34" t="s">
        <v>1303</v>
      </c>
      <c r="N224" s="34" t="s">
        <v>1304</v>
      </c>
      <c r="O224" s="34"/>
      <c r="P224" s="562"/>
      <c r="Q224" s="563"/>
      <c r="R224" s="34"/>
      <c r="S224" s="562"/>
      <c r="T224" s="562"/>
      <c r="U224" s="45" t="s">
        <v>31</v>
      </c>
      <c r="V224" s="114" t="s">
        <v>13</v>
      </c>
      <c r="W224" s="34"/>
    </row>
    <row r="225" ht="14.5" spans="1:23">
      <c r="A225" s="37"/>
      <c r="B225" s="37" t="s">
        <v>64</v>
      </c>
      <c r="C225" s="34" t="s">
        <v>1378</v>
      </c>
      <c r="D225" s="34"/>
      <c r="E225" s="37">
        <v>6000033492</v>
      </c>
      <c r="F225" s="28">
        <v>15</v>
      </c>
      <c r="G225" s="28">
        <v>15</v>
      </c>
      <c r="H225" s="37">
        <v>0</v>
      </c>
      <c r="I225" s="27">
        <v>46232</v>
      </c>
      <c r="J225" s="28" t="s">
        <v>1264</v>
      </c>
      <c r="K225" s="28" t="s">
        <v>1432</v>
      </c>
      <c r="L225" s="166" t="s">
        <v>66</v>
      </c>
      <c r="M225" s="34"/>
      <c r="N225" s="34"/>
      <c r="O225" s="34"/>
      <c r="P225" s="562"/>
      <c r="Q225" s="563"/>
      <c r="R225" s="34"/>
      <c r="S225" s="562"/>
      <c r="T225" s="562"/>
      <c r="U225" s="114" t="s">
        <v>66</v>
      </c>
      <c r="V225" s="114" t="s">
        <v>66</v>
      </c>
      <c r="W225" s="34"/>
    </row>
    <row r="226" ht="14.5" spans="1:23">
      <c r="A226" s="37"/>
      <c r="B226" s="37" t="s">
        <v>64</v>
      </c>
      <c r="C226" s="34" t="s">
        <v>1378</v>
      </c>
      <c r="D226" s="34"/>
      <c r="E226" s="37">
        <v>6000033492</v>
      </c>
      <c r="F226" s="28">
        <v>11</v>
      </c>
      <c r="G226" s="28">
        <v>11</v>
      </c>
      <c r="H226" s="37">
        <v>0</v>
      </c>
      <c r="I226" s="27">
        <v>46233</v>
      </c>
      <c r="J226" s="28" t="s">
        <v>1264</v>
      </c>
      <c r="K226" s="28" t="s">
        <v>1433</v>
      </c>
      <c r="L226" s="166" t="s">
        <v>66</v>
      </c>
      <c r="M226" s="34"/>
      <c r="N226" s="34"/>
      <c r="O226" s="34"/>
      <c r="P226" s="562"/>
      <c r="Q226" s="563"/>
      <c r="R226" s="34"/>
      <c r="S226" s="562"/>
      <c r="T226" s="562"/>
      <c r="U226" s="114" t="s">
        <v>66</v>
      </c>
      <c r="V226" s="114" t="s">
        <v>66</v>
      </c>
      <c r="W226" s="34"/>
    </row>
    <row r="227" ht="14.5" spans="1:23">
      <c r="A227" s="37"/>
      <c r="B227" s="37" t="s">
        <v>64</v>
      </c>
      <c r="C227" s="34" t="s">
        <v>1378</v>
      </c>
      <c r="D227" s="34"/>
      <c r="E227" s="37">
        <v>6000033492</v>
      </c>
      <c r="F227" s="28">
        <v>1</v>
      </c>
      <c r="G227" s="37">
        <v>0</v>
      </c>
      <c r="H227" s="136">
        <v>1</v>
      </c>
      <c r="I227" s="27">
        <v>46233</v>
      </c>
      <c r="J227" s="28" t="s">
        <v>1264</v>
      </c>
      <c r="K227" s="28">
        <v>516329200761086</v>
      </c>
      <c r="L227" s="114" t="s">
        <v>1401</v>
      </c>
      <c r="M227" s="34" t="s">
        <v>1303</v>
      </c>
      <c r="N227" s="34" t="s">
        <v>1304</v>
      </c>
      <c r="O227" s="34"/>
      <c r="P227" s="562"/>
      <c r="Q227" s="563"/>
      <c r="R227" s="34"/>
      <c r="S227" s="562"/>
      <c r="T227" s="562"/>
      <c r="U227" s="45" t="s">
        <v>31</v>
      </c>
      <c r="V227" s="114" t="s">
        <v>13</v>
      </c>
      <c r="W227" s="34"/>
    </row>
    <row r="228" ht="14.5" spans="1:23">
      <c r="A228" s="37"/>
      <c r="B228" s="37" t="s">
        <v>64</v>
      </c>
      <c r="C228" s="34" t="s">
        <v>1378</v>
      </c>
      <c r="D228" s="34"/>
      <c r="E228" s="37">
        <v>6000033492</v>
      </c>
      <c r="F228" s="28">
        <v>5</v>
      </c>
      <c r="G228" s="28">
        <v>5</v>
      </c>
      <c r="H228" s="37">
        <v>0</v>
      </c>
      <c r="I228" s="27">
        <v>46233</v>
      </c>
      <c r="J228" s="28" t="s">
        <v>1264</v>
      </c>
      <c r="K228" s="28" t="s">
        <v>1434</v>
      </c>
      <c r="L228" s="166" t="s">
        <v>66</v>
      </c>
      <c r="M228" s="34"/>
      <c r="N228" s="34"/>
      <c r="O228" s="34"/>
      <c r="P228" s="562"/>
      <c r="Q228" s="563"/>
      <c r="R228" s="34"/>
      <c r="S228" s="562"/>
      <c r="T228" s="562"/>
      <c r="U228" s="114" t="s">
        <v>66</v>
      </c>
      <c r="V228" s="114" t="s">
        <v>66</v>
      </c>
      <c r="W228" s="34"/>
    </row>
    <row r="229" ht="14.5" spans="1:23">
      <c r="A229" s="37"/>
      <c r="B229" s="37" t="s">
        <v>64</v>
      </c>
      <c r="C229" s="34" t="s">
        <v>1378</v>
      </c>
      <c r="D229" s="34"/>
      <c r="E229" s="37">
        <v>6000033492</v>
      </c>
      <c r="F229" s="28">
        <v>1</v>
      </c>
      <c r="G229" s="37">
        <v>0</v>
      </c>
      <c r="H229" s="136">
        <v>1</v>
      </c>
      <c r="I229" s="27">
        <v>46233</v>
      </c>
      <c r="J229" s="28" t="s">
        <v>1264</v>
      </c>
      <c r="K229" s="28">
        <v>516329200761092</v>
      </c>
      <c r="L229" s="555" t="s">
        <v>1366</v>
      </c>
      <c r="M229" s="34" t="s">
        <v>1279</v>
      </c>
      <c r="N229" s="556" t="s">
        <v>1315</v>
      </c>
      <c r="O229" s="34"/>
      <c r="P229" s="562"/>
      <c r="Q229" s="563"/>
      <c r="R229" s="34"/>
      <c r="S229" s="562"/>
      <c r="T229" s="562"/>
      <c r="U229" s="151" t="s">
        <v>78</v>
      </c>
      <c r="V229" s="114" t="s">
        <v>13</v>
      </c>
      <c r="W229" s="34"/>
    </row>
    <row r="230" ht="14.5" spans="1:23">
      <c r="A230" s="37"/>
      <c r="B230" s="37" t="s">
        <v>64</v>
      </c>
      <c r="C230" s="34" t="s">
        <v>1378</v>
      </c>
      <c r="D230" s="34"/>
      <c r="E230" s="37">
        <v>6000033492</v>
      </c>
      <c r="F230" s="28">
        <v>4</v>
      </c>
      <c r="G230" s="28">
        <v>4</v>
      </c>
      <c r="H230" s="37">
        <v>0</v>
      </c>
      <c r="I230" s="27">
        <v>46233</v>
      </c>
      <c r="J230" s="28" t="s">
        <v>1264</v>
      </c>
      <c r="K230" s="28" t="s">
        <v>1435</v>
      </c>
      <c r="L230" s="166" t="s">
        <v>66</v>
      </c>
      <c r="M230" s="34"/>
      <c r="N230" s="34"/>
      <c r="O230" s="34"/>
      <c r="P230" s="562"/>
      <c r="Q230" s="563"/>
      <c r="R230" s="34"/>
      <c r="S230" s="562"/>
      <c r="T230" s="562"/>
      <c r="U230" s="114" t="s">
        <v>66</v>
      </c>
      <c r="V230" s="114" t="s">
        <v>66</v>
      </c>
      <c r="W230" s="34"/>
    </row>
    <row r="231" ht="14.5" spans="1:23">
      <c r="A231" s="37"/>
      <c r="B231" s="37" t="s">
        <v>64</v>
      </c>
      <c r="C231" s="34" t="s">
        <v>1378</v>
      </c>
      <c r="D231" s="34"/>
      <c r="E231" s="37">
        <v>6000033492</v>
      </c>
      <c r="F231" s="28">
        <v>3</v>
      </c>
      <c r="G231" s="28">
        <v>3</v>
      </c>
      <c r="H231" s="37">
        <v>0</v>
      </c>
      <c r="I231" s="27">
        <v>46234</v>
      </c>
      <c r="J231" s="28" t="s">
        <v>1264</v>
      </c>
      <c r="K231" s="28" t="s">
        <v>1436</v>
      </c>
      <c r="L231" s="166" t="s">
        <v>66</v>
      </c>
      <c r="M231" s="34"/>
      <c r="N231" s="34"/>
      <c r="O231" s="34"/>
      <c r="P231" s="562"/>
      <c r="Q231" s="563"/>
      <c r="R231" s="34"/>
      <c r="S231" s="562"/>
      <c r="T231" s="562"/>
      <c r="U231" s="114" t="s">
        <v>66</v>
      </c>
      <c r="V231" s="114" t="s">
        <v>66</v>
      </c>
      <c r="W231" s="34"/>
    </row>
    <row r="232" ht="14.5" spans="1:23">
      <c r="A232" s="37"/>
      <c r="B232" s="37" t="s">
        <v>64</v>
      </c>
      <c r="C232" s="34" t="s">
        <v>1378</v>
      </c>
      <c r="D232" s="34"/>
      <c r="E232" s="37">
        <v>6000033492</v>
      </c>
      <c r="F232" s="28">
        <v>1</v>
      </c>
      <c r="G232" s="37">
        <v>0</v>
      </c>
      <c r="H232" s="136">
        <v>1</v>
      </c>
      <c r="I232" s="27">
        <v>46234</v>
      </c>
      <c r="J232" s="28" t="s">
        <v>1264</v>
      </c>
      <c r="K232" s="28">
        <v>516329200761100</v>
      </c>
      <c r="L232" s="114" t="s">
        <v>1414</v>
      </c>
      <c r="M232" s="34"/>
      <c r="N232" s="34"/>
      <c r="O232" s="34"/>
      <c r="P232" s="562"/>
      <c r="Q232" s="563"/>
      <c r="R232" s="34"/>
      <c r="S232" s="562"/>
      <c r="T232" s="562"/>
      <c r="U232" s="238" t="s">
        <v>78</v>
      </c>
      <c r="V232" s="114" t="s">
        <v>13</v>
      </c>
      <c r="W232" s="34"/>
    </row>
    <row r="233" ht="14.5" spans="1:23">
      <c r="A233" s="37"/>
      <c r="B233" s="37" t="s">
        <v>64</v>
      </c>
      <c r="C233" s="34" t="s">
        <v>1378</v>
      </c>
      <c r="D233" s="34"/>
      <c r="E233" s="37">
        <v>6000033492</v>
      </c>
      <c r="F233" s="28">
        <v>2</v>
      </c>
      <c r="G233" s="136">
        <v>2</v>
      </c>
      <c r="H233" s="136">
        <v>0</v>
      </c>
      <c r="I233" s="27">
        <v>46234</v>
      </c>
      <c r="J233" s="28" t="s">
        <v>1264</v>
      </c>
      <c r="K233" s="28" t="s">
        <v>1437</v>
      </c>
      <c r="L233" s="166" t="s">
        <v>66</v>
      </c>
      <c r="M233" s="34"/>
      <c r="N233" s="34"/>
      <c r="O233" s="34"/>
      <c r="P233" s="562"/>
      <c r="Q233" s="563"/>
      <c r="R233" s="34"/>
      <c r="S233" s="562"/>
      <c r="T233" s="562"/>
      <c r="U233" s="114" t="s">
        <v>66</v>
      </c>
      <c r="V233" s="114" t="s">
        <v>66</v>
      </c>
      <c r="W233" s="34"/>
    </row>
    <row r="234" ht="14.5" spans="1:23">
      <c r="A234" s="37"/>
      <c r="B234" s="37" t="s">
        <v>64</v>
      </c>
      <c r="C234" s="34" t="s">
        <v>1378</v>
      </c>
      <c r="D234" s="34"/>
      <c r="E234" s="37">
        <v>6000033492</v>
      </c>
      <c r="F234" s="28">
        <v>1</v>
      </c>
      <c r="G234" s="37">
        <v>0</v>
      </c>
      <c r="H234" s="136">
        <v>1</v>
      </c>
      <c r="I234" s="27">
        <v>46234</v>
      </c>
      <c r="J234" s="28" t="s">
        <v>1264</v>
      </c>
      <c r="K234" s="28">
        <v>516329200761103</v>
      </c>
      <c r="L234" s="114" t="s">
        <v>1414</v>
      </c>
      <c r="M234" s="34"/>
      <c r="N234" s="34"/>
      <c r="O234" s="34"/>
      <c r="P234" s="562"/>
      <c r="Q234" s="563"/>
      <c r="R234" s="34"/>
      <c r="S234" s="562"/>
      <c r="T234" s="562"/>
      <c r="U234" s="238" t="s">
        <v>78</v>
      </c>
      <c r="V234" s="114" t="s">
        <v>13</v>
      </c>
      <c r="W234" s="34"/>
    </row>
    <row r="235" ht="14.5" spans="1:23">
      <c r="A235" s="37"/>
      <c r="B235" s="37" t="s">
        <v>64</v>
      </c>
      <c r="C235" s="34" t="s">
        <v>1378</v>
      </c>
      <c r="D235" s="34"/>
      <c r="E235" s="37">
        <v>6000033492</v>
      </c>
      <c r="F235" s="28">
        <v>1</v>
      </c>
      <c r="G235" s="37">
        <v>0</v>
      </c>
      <c r="H235" s="136">
        <v>1</v>
      </c>
      <c r="I235" s="27">
        <v>46234</v>
      </c>
      <c r="J235" s="28" t="s">
        <v>1264</v>
      </c>
      <c r="K235" s="28">
        <v>516329200761104</v>
      </c>
      <c r="L235" s="114" t="s">
        <v>1401</v>
      </c>
      <c r="M235" s="34" t="s">
        <v>1303</v>
      </c>
      <c r="N235" s="34" t="s">
        <v>1304</v>
      </c>
      <c r="O235" s="34"/>
      <c r="P235" s="562"/>
      <c r="Q235" s="563"/>
      <c r="R235" s="34"/>
      <c r="S235" s="562"/>
      <c r="T235" s="562"/>
      <c r="U235" s="45" t="s">
        <v>31</v>
      </c>
      <c r="V235" s="114" t="s">
        <v>13</v>
      </c>
      <c r="W235" s="34"/>
    </row>
    <row r="236" ht="14.5" spans="1:23">
      <c r="A236" s="37"/>
      <c r="B236" s="37" t="s">
        <v>64</v>
      </c>
      <c r="C236" s="34" t="s">
        <v>1378</v>
      </c>
      <c r="D236" s="34"/>
      <c r="E236" s="37">
        <v>6000033492</v>
      </c>
      <c r="F236" s="28">
        <v>3</v>
      </c>
      <c r="G236" s="28">
        <v>3</v>
      </c>
      <c r="H236" s="37">
        <v>0</v>
      </c>
      <c r="I236" s="27">
        <v>46234</v>
      </c>
      <c r="J236" s="28" t="s">
        <v>1264</v>
      </c>
      <c r="K236" s="28" t="s">
        <v>1438</v>
      </c>
      <c r="L236" s="166" t="s">
        <v>66</v>
      </c>
      <c r="M236" s="34"/>
      <c r="N236" s="34"/>
      <c r="O236" s="34"/>
      <c r="P236" s="562"/>
      <c r="Q236" s="563"/>
      <c r="R236" s="34"/>
      <c r="S236" s="562"/>
      <c r="T236" s="562"/>
      <c r="U236" s="114" t="s">
        <v>66</v>
      </c>
      <c r="V236" s="114" t="s">
        <v>66</v>
      </c>
      <c r="W236" s="34"/>
    </row>
    <row r="237" ht="14.5" spans="1:23">
      <c r="A237" s="37"/>
      <c r="B237" s="37" t="s">
        <v>64</v>
      </c>
      <c r="C237" s="34" t="s">
        <v>1378</v>
      </c>
      <c r="D237" s="34"/>
      <c r="E237" s="37">
        <v>6000033492</v>
      </c>
      <c r="F237" s="28">
        <v>1</v>
      </c>
      <c r="G237" s="37">
        <v>0</v>
      </c>
      <c r="H237" s="136">
        <v>1</v>
      </c>
      <c r="I237" s="27">
        <v>46234</v>
      </c>
      <c r="J237" s="28" t="s">
        <v>1264</v>
      </c>
      <c r="K237" s="28">
        <v>516329200761108</v>
      </c>
      <c r="L237" s="555" t="s">
        <v>1366</v>
      </c>
      <c r="M237" s="34" t="s">
        <v>1279</v>
      </c>
      <c r="N237" s="556" t="s">
        <v>1315</v>
      </c>
      <c r="O237" s="34"/>
      <c r="P237" s="562"/>
      <c r="Q237" s="563"/>
      <c r="R237" s="34"/>
      <c r="S237" s="562"/>
      <c r="T237" s="562"/>
      <c r="U237" s="151" t="s">
        <v>78</v>
      </c>
      <c r="V237" s="114" t="s">
        <v>13</v>
      </c>
      <c r="W237" s="34"/>
    </row>
    <row r="238" ht="14.5" spans="1:23">
      <c r="A238" s="37"/>
      <c r="B238" s="37" t="s">
        <v>64</v>
      </c>
      <c r="C238" s="34" t="s">
        <v>1378</v>
      </c>
      <c r="D238" s="34"/>
      <c r="E238" s="37">
        <v>6000033492</v>
      </c>
      <c r="F238" s="28">
        <v>3</v>
      </c>
      <c r="G238" s="28">
        <v>3</v>
      </c>
      <c r="H238" s="37">
        <v>0</v>
      </c>
      <c r="I238" s="27">
        <v>46234</v>
      </c>
      <c r="J238" s="28" t="s">
        <v>1264</v>
      </c>
      <c r="K238" s="28" t="s">
        <v>1439</v>
      </c>
      <c r="L238" s="166" t="s">
        <v>66</v>
      </c>
      <c r="M238" s="34"/>
      <c r="N238" s="34"/>
      <c r="O238" s="34"/>
      <c r="P238" s="562"/>
      <c r="Q238" s="563"/>
      <c r="R238" s="34"/>
      <c r="S238" s="562"/>
      <c r="T238" s="562"/>
      <c r="U238" s="114" t="s">
        <v>66</v>
      </c>
      <c r="V238" s="114" t="s">
        <v>66</v>
      </c>
      <c r="W238" s="34"/>
    </row>
    <row r="239" ht="14.5" spans="1:23">
      <c r="A239" s="37"/>
      <c r="B239" s="37" t="s">
        <v>64</v>
      </c>
      <c r="C239" s="34" t="s">
        <v>1378</v>
      </c>
      <c r="D239" s="34"/>
      <c r="E239" s="37">
        <v>6000033492</v>
      </c>
      <c r="F239" s="28">
        <v>1</v>
      </c>
      <c r="G239" s="37">
        <v>0</v>
      </c>
      <c r="H239" s="136">
        <v>1</v>
      </c>
      <c r="I239" s="27">
        <v>46234</v>
      </c>
      <c r="J239" s="28" t="s">
        <v>1264</v>
      </c>
      <c r="K239" s="28">
        <v>516329200761112</v>
      </c>
      <c r="L239" s="555" t="s">
        <v>1366</v>
      </c>
      <c r="M239" s="34" t="s">
        <v>1279</v>
      </c>
      <c r="N239" s="556" t="s">
        <v>1315</v>
      </c>
      <c r="O239" s="34"/>
      <c r="P239" s="562"/>
      <c r="Q239" s="563"/>
      <c r="R239" s="34"/>
      <c r="S239" s="562"/>
      <c r="T239" s="562"/>
      <c r="U239" s="151" t="s">
        <v>78</v>
      </c>
      <c r="V239" s="114" t="s">
        <v>13</v>
      </c>
      <c r="W239" s="34"/>
    </row>
    <row r="240" ht="14.5" spans="1:23">
      <c r="A240" s="37"/>
      <c r="B240" s="37" t="s">
        <v>64</v>
      </c>
      <c r="C240" s="34" t="s">
        <v>1378</v>
      </c>
      <c r="D240" s="34"/>
      <c r="E240" s="37">
        <v>6000033492</v>
      </c>
      <c r="F240" s="28">
        <v>15</v>
      </c>
      <c r="G240" s="28">
        <v>15</v>
      </c>
      <c r="H240" s="37">
        <v>0</v>
      </c>
      <c r="I240" s="27">
        <v>46234</v>
      </c>
      <c r="J240" s="28" t="s">
        <v>1264</v>
      </c>
      <c r="K240" s="28" t="s">
        <v>1440</v>
      </c>
      <c r="L240" s="166" t="s">
        <v>66</v>
      </c>
      <c r="M240" s="34"/>
      <c r="N240" s="34"/>
      <c r="O240" s="34"/>
      <c r="P240" s="562"/>
      <c r="Q240" s="563"/>
      <c r="R240" s="34"/>
      <c r="S240" s="562"/>
      <c r="T240" s="562"/>
      <c r="U240" s="114" t="s">
        <v>66</v>
      </c>
      <c r="V240" s="114" t="s">
        <v>66</v>
      </c>
      <c r="W240" s="34"/>
    </row>
    <row r="241" ht="14.5" spans="1:23">
      <c r="A241" s="37"/>
      <c r="B241" s="37" t="s">
        <v>64</v>
      </c>
      <c r="C241" s="34" t="s">
        <v>1378</v>
      </c>
      <c r="D241" s="34"/>
      <c r="E241" s="37">
        <v>6000033492</v>
      </c>
      <c r="F241" s="28">
        <v>1</v>
      </c>
      <c r="G241" s="37">
        <v>0</v>
      </c>
      <c r="H241" s="136">
        <v>1</v>
      </c>
      <c r="I241" s="27">
        <v>46234</v>
      </c>
      <c r="J241" s="28" t="s">
        <v>1264</v>
      </c>
      <c r="K241" s="28">
        <v>516329200761128</v>
      </c>
      <c r="L241" s="522" t="s">
        <v>1289</v>
      </c>
      <c r="M241" s="554" t="s">
        <v>1290</v>
      </c>
      <c r="N241" s="34" t="s">
        <v>1291</v>
      </c>
      <c r="O241" s="34"/>
      <c r="P241" s="562"/>
      <c r="Q241" s="563"/>
      <c r="R241" s="34"/>
      <c r="S241" s="562"/>
      <c r="T241" s="562"/>
      <c r="U241" s="45" t="s">
        <v>33</v>
      </c>
      <c r="V241" s="114" t="s">
        <v>17</v>
      </c>
      <c r="W241" s="34"/>
    </row>
    <row r="242" ht="14.5" spans="1:23">
      <c r="A242" s="37"/>
      <c r="B242" s="37" t="s">
        <v>64</v>
      </c>
      <c r="C242" s="34" t="s">
        <v>1378</v>
      </c>
      <c r="D242" s="34"/>
      <c r="E242" s="37">
        <v>6000033492</v>
      </c>
      <c r="F242" s="28">
        <v>5</v>
      </c>
      <c r="G242" s="28">
        <v>5</v>
      </c>
      <c r="H242" s="37">
        <v>0</v>
      </c>
      <c r="I242" s="27">
        <v>46234</v>
      </c>
      <c r="J242" s="28" t="s">
        <v>1264</v>
      </c>
      <c r="K242" s="28" t="s">
        <v>1441</v>
      </c>
      <c r="L242" s="166" t="s">
        <v>66</v>
      </c>
      <c r="M242" s="34"/>
      <c r="N242" s="34"/>
      <c r="O242" s="34"/>
      <c r="P242" s="562"/>
      <c r="Q242" s="563"/>
      <c r="R242" s="34"/>
      <c r="S242" s="562"/>
      <c r="T242" s="562"/>
      <c r="U242" s="114" t="s">
        <v>66</v>
      </c>
      <c r="V242" s="114" t="s">
        <v>66</v>
      </c>
      <c r="W242" s="34"/>
    </row>
    <row r="243" ht="14.5" spans="1:23">
      <c r="A243" s="37"/>
      <c r="B243" s="37" t="s">
        <v>64</v>
      </c>
      <c r="C243" s="34" t="s">
        <v>1378</v>
      </c>
      <c r="D243" s="34"/>
      <c r="E243" s="37">
        <v>6000033492</v>
      </c>
      <c r="F243" s="28">
        <v>1</v>
      </c>
      <c r="G243" s="37">
        <v>0</v>
      </c>
      <c r="H243" s="136">
        <v>1</v>
      </c>
      <c r="I243" s="27">
        <v>46234</v>
      </c>
      <c r="J243" s="28" t="s">
        <v>1264</v>
      </c>
      <c r="K243" s="28">
        <v>516329200761134</v>
      </c>
      <c r="L243" s="522" t="s">
        <v>1289</v>
      </c>
      <c r="M243" s="554" t="s">
        <v>1290</v>
      </c>
      <c r="N243" s="34" t="s">
        <v>1291</v>
      </c>
      <c r="O243" s="34"/>
      <c r="P243" s="562"/>
      <c r="Q243" s="563"/>
      <c r="R243" s="34"/>
      <c r="S243" s="562"/>
      <c r="T243" s="562"/>
      <c r="U243" s="45" t="s">
        <v>33</v>
      </c>
      <c r="V243" s="114" t="s">
        <v>17</v>
      </c>
      <c r="W243" s="34"/>
    </row>
    <row r="244" ht="14.5" spans="1:23">
      <c r="A244" s="37"/>
      <c r="B244" s="37" t="s">
        <v>64</v>
      </c>
      <c r="C244" s="34" t="s">
        <v>1378</v>
      </c>
      <c r="D244" s="34"/>
      <c r="E244" s="37">
        <v>6000033492</v>
      </c>
      <c r="F244" s="28">
        <v>1</v>
      </c>
      <c r="G244" s="28">
        <v>1</v>
      </c>
      <c r="H244" s="37">
        <v>0</v>
      </c>
      <c r="I244" s="27">
        <v>46234</v>
      </c>
      <c r="J244" s="28" t="s">
        <v>1264</v>
      </c>
      <c r="K244" s="28">
        <v>516329200761135</v>
      </c>
      <c r="L244" s="166" t="s">
        <v>66</v>
      </c>
      <c r="M244" s="34"/>
      <c r="N244" s="34"/>
      <c r="O244" s="34"/>
      <c r="P244" s="562"/>
      <c r="Q244" s="563"/>
      <c r="R244" s="34"/>
      <c r="S244" s="562"/>
      <c r="T244" s="562"/>
      <c r="U244" s="114" t="s">
        <v>66</v>
      </c>
      <c r="V244" s="114" t="s">
        <v>66</v>
      </c>
      <c r="W244" s="34"/>
    </row>
    <row r="245" ht="14.5" spans="1:23">
      <c r="A245" s="37"/>
      <c r="B245" s="37" t="s">
        <v>64</v>
      </c>
      <c r="C245" s="34" t="s">
        <v>1378</v>
      </c>
      <c r="D245" s="34"/>
      <c r="E245" s="37">
        <v>6000033492</v>
      </c>
      <c r="F245" s="28">
        <v>1</v>
      </c>
      <c r="G245" s="28">
        <v>1</v>
      </c>
      <c r="H245" s="37">
        <v>0</v>
      </c>
      <c r="I245" s="27">
        <v>46235</v>
      </c>
      <c r="J245" s="28" t="s">
        <v>1264</v>
      </c>
      <c r="K245" s="28">
        <v>516329200761136</v>
      </c>
      <c r="L245" s="166" t="s">
        <v>66</v>
      </c>
      <c r="M245" s="34"/>
      <c r="N245" s="34"/>
      <c r="O245" s="34"/>
      <c r="P245" s="562"/>
      <c r="Q245" s="563"/>
      <c r="R245" s="34"/>
      <c r="S245" s="562"/>
      <c r="T245" s="562"/>
      <c r="U245" s="114" t="s">
        <v>66</v>
      </c>
      <c r="V245" s="114" t="s">
        <v>66</v>
      </c>
      <c r="W245" s="34"/>
    </row>
    <row r="246" ht="14.5" spans="1:23">
      <c r="A246" s="37"/>
      <c r="B246" s="37" t="s">
        <v>64</v>
      </c>
      <c r="C246" s="34" t="s">
        <v>1378</v>
      </c>
      <c r="D246" s="34"/>
      <c r="E246" s="37">
        <v>6000033492</v>
      </c>
      <c r="F246" s="28">
        <v>1</v>
      </c>
      <c r="G246" s="37">
        <v>0</v>
      </c>
      <c r="H246" s="136">
        <v>1</v>
      </c>
      <c r="I246" s="27">
        <v>46235</v>
      </c>
      <c r="J246" s="28" t="s">
        <v>1264</v>
      </c>
      <c r="K246" s="28">
        <v>516329200761137</v>
      </c>
      <c r="L246" s="114" t="s">
        <v>1414</v>
      </c>
      <c r="M246" s="34"/>
      <c r="N246" s="34"/>
      <c r="O246" s="34"/>
      <c r="P246" s="562"/>
      <c r="Q246" s="563"/>
      <c r="R246" s="34"/>
      <c r="S246" s="562"/>
      <c r="T246" s="562"/>
      <c r="U246" s="238" t="s">
        <v>78</v>
      </c>
      <c r="V246" s="114" t="s">
        <v>13</v>
      </c>
      <c r="W246" s="34"/>
    </row>
    <row r="247" ht="14.5" spans="1:23">
      <c r="A247" s="37"/>
      <c r="B247" s="37" t="s">
        <v>64</v>
      </c>
      <c r="C247" s="34" t="s">
        <v>1378</v>
      </c>
      <c r="D247" s="34"/>
      <c r="E247" s="37">
        <v>6000033492</v>
      </c>
      <c r="F247" s="28">
        <v>3</v>
      </c>
      <c r="G247" s="28">
        <v>3</v>
      </c>
      <c r="H247" s="37">
        <v>0</v>
      </c>
      <c r="I247" s="27">
        <v>46235</v>
      </c>
      <c r="J247" s="28" t="s">
        <v>1264</v>
      </c>
      <c r="K247" s="28" t="s">
        <v>1442</v>
      </c>
      <c r="L247" s="166" t="s">
        <v>66</v>
      </c>
      <c r="M247" s="34"/>
      <c r="N247" s="34"/>
      <c r="O247" s="34"/>
      <c r="P247" s="562"/>
      <c r="Q247" s="563"/>
      <c r="R247" s="34"/>
      <c r="S247" s="562"/>
      <c r="T247" s="562"/>
      <c r="U247" s="114" t="s">
        <v>66</v>
      </c>
      <c r="V247" s="114" t="s">
        <v>66</v>
      </c>
      <c r="W247" s="34"/>
    </row>
    <row r="248" ht="14.5" spans="1:23">
      <c r="A248" s="37"/>
      <c r="B248" s="37" t="s">
        <v>64</v>
      </c>
      <c r="C248" s="34" t="s">
        <v>1378</v>
      </c>
      <c r="D248" s="34"/>
      <c r="E248" s="37">
        <v>6000033492</v>
      </c>
      <c r="F248" s="28">
        <v>1</v>
      </c>
      <c r="G248" s="37">
        <v>0</v>
      </c>
      <c r="H248" s="136">
        <v>1</v>
      </c>
      <c r="I248" s="27">
        <v>46235</v>
      </c>
      <c r="J248" s="28" t="s">
        <v>1264</v>
      </c>
      <c r="K248" s="28">
        <v>516329200761141</v>
      </c>
      <c r="L248" s="114" t="s">
        <v>1366</v>
      </c>
      <c r="M248" s="34" t="s">
        <v>1279</v>
      </c>
      <c r="N248" s="556" t="s">
        <v>1315</v>
      </c>
      <c r="O248" s="34"/>
      <c r="P248" s="562"/>
      <c r="Q248" s="563"/>
      <c r="R248" s="34"/>
      <c r="S248" s="562"/>
      <c r="T248" s="562"/>
      <c r="U248" s="151" t="s">
        <v>78</v>
      </c>
      <c r="V248" s="114" t="s">
        <v>13</v>
      </c>
      <c r="W248" s="34"/>
    </row>
    <row r="249" ht="14.5" spans="1:23">
      <c r="A249" s="37"/>
      <c r="B249" s="37" t="s">
        <v>64</v>
      </c>
      <c r="C249" s="34" t="s">
        <v>1378</v>
      </c>
      <c r="D249" s="34"/>
      <c r="E249" s="37">
        <v>6000033492</v>
      </c>
      <c r="F249" s="28">
        <v>5</v>
      </c>
      <c r="G249" s="28">
        <v>5</v>
      </c>
      <c r="H249" s="37">
        <v>0</v>
      </c>
      <c r="I249" s="27">
        <v>46235</v>
      </c>
      <c r="J249" s="28" t="s">
        <v>1264</v>
      </c>
      <c r="K249" s="28" t="s">
        <v>1443</v>
      </c>
      <c r="L249" s="166" t="s">
        <v>66</v>
      </c>
      <c r="M249" s="34"/>
      <c r="N249" s="34"/>
      <c r="O249" s="34"/>
      <c r="P249" s="562"/>
      <c r="Q249" s="563"/>
      <c r="R249" s="34"/>
      <c r="S249" s="562"/>
      <c r="T249" s="562"/>
      <c r="U249" s="114" t="s">
        <v>66</v>
      </c>
      <c r="V249" s="114" t="s">
        <v>66</v>
      </c>
      <c r="W249" s="34"/>
    </row>
    <row r="250" ht="14.5" spans="1:23">
      <c r="A250" s="37"/>
      <c r="B250" s="37" t="s">
        <v>64</v>
      </c>
      <c r="C250" s="34" t="s">
        <v>1378</v>
      </c>
      <c r="D250" s="34"/>
      <c r="E250" s="37">
        <v>6000033492</v>
      </c>
      <c r="F250" s="28">
        <v>2</v>
      </c>
      <c r="G250" s="28">
        <v>2</v>
      </c>
      <c r="H250" s="37">
        <v>0</v>
      </c>
      <c r="I250" s="27">
        <v>46235</v>
      </c>
      <c r="J250" s="28" t="s">
        <v>1264</v>
      </c>
      <c r="K250" s="28" t="s">
        <v>1444</v>
      </c>
      <c r="L250" s="166" t="s">
        <v>66</v>
      </c>
      <c r="M250" s="34"/>
      <c r="N250" s="34"/>
      <c r="O250" s="34"/>
      <c r="P250" s="562"/>
      <c r="Q250" s="563"/>
      <c r="R250" s="34"/>
      <c r="S250" s="562"/>
      <c r="T250" s="562"/>
      <c r="U250" s="114" t="s">
        <v>66</v>
      </c>
      <c r="V250" s="114" t="s">
        <v>66</v>
      </c>
      <c r="W250" s="34"/>
    </row>
    <row r="251" ht="14.5" spans="1:23">
      <c r="A251" s="37"/>
      <c r="B251" s="37" t="s">
        <v>64</v>
      </c>
      <c r="C251" s="34" t="s">
        <v>1378</v>
      </c>
      <c r="D251" s="34"/>
      <c r="E251" s="37">
        <v>6000033492</v>
      </c>
      <c r="F251" s="28">
        <v>1</v>
      </c>
      <c r="G251" s="37">
        <v>0</v>
      </c>
      <c r="H251" s="136">
        <v>1</v>
      </c>
      <c r="I251" s="27">
        <v>46235</v>
      </c>
      <c r="J251" s="28" t="s">
        <v>1264</v>
      </c>
      <c r="K251" s="28">
        <v>516329200861149</v>
      </c>
      <c r="L251" s="114" t="s">
        <v>1401</v>
      </c>
      <c r="M251" s="34" t="s">
        <v>1303</v>
      </c>
      <c r="N251" s="34" t="s">
        <v>1304</v>
      </c>
      <c r="O251" s="34"/>
      <c r="P251" s="562"/>
      <c r="Q251" s="563"/>
      <c r="R251" s="34"/>
      <c r="S251" s="562"/>
      <c r="T251" s="562"/>
      <c r="U251" s="45" t="s">
        <v>31</v>
      </c>
      <c r="V251" s="114" t="s">
        <v>13</v>
      </c>
      <c r="W251" s="34"/>
    </row>
    <row r="252" ht="14.5" spans="1:23">
      <c r="A252" s="37"/>
      <c r="B252" s="37" t="s">
        <v>64</v>
      </c>
      <c r="C252" s="34" t="s">
        <v>1378</v>
      </c>
      <c r="D252" s="34"/>
      <c r="E252" s="37">
        <v>6000033492</v>
      </c>
      <c r="F252" s="28">
        <v>3</v>
      </c>
      <c r="G252" s="28">
        <v>3</v>
      </c>
      <c r="H252" s="37">
        <v>0</v>
      </c>
      <c r="I252" s="27">
        <v>46235</v>
      </c>
      <c r="J252" s="28" t="s">
        <v>1264</v>
      </c>
      <c r="K252" s="28" t="s">
        <v>1445</v>
      </c>
      <c r="L252" s="166" t="s">
        <v>66</v>
      </c>
      <c r="M252" s="34"/>
      <c r="N252" s="34"/>
      <c r="O252" s="34"/>
      <c r="P252" s="562"/>
      <c r="Q252" s="563"/>
      <c r="R252" s="34"/>
      <c r="S252" s="562"/>
      <c r="T252" s="562"/>
      <c r="U252" s="114" t="s">
        <v>66</v>
      </c>
      <c r="V252" s="114" t="s">
        <v>66</v>
      </c>
      <c r="W252" s="34"/>
    </row>
    <row r="253" ht="14.5" spans="1:23">
      <c r="A253" s="37"/>
      <c r="B253" s="37" t="s">
        <v>64</v>
      </c>
      <c r="C253" s="34" t="s">
        <v>1378</v>
      </c>
      <c r="D253" s="34"/>
      <c r="E253" s="37">
        <v>6000033492</v>
      </c>
      <c r="F253" s="28">
        <v>1</v>
      </c>
      <c r="G253" s="37">
        <v>0</v>
      </c>
      <c r="H253" s="136">
        <v>1</v>
      </c>
      <c r="I253" s="27">
        <v>46235</v>
      </c>
      <c r="J253" s="28" t="s">
        <v>1264</v>
      </c>
      <c r="K253" s="28">
        <v>516329200861153</v>
      </c>
      <c r="L253" s="114" t="s">
        <v>1401</v>
      </c>
      <c r="M253" s="34" t="s">
        <v>1303</v>
      </c>
      <c r="N253" s="34" t="s">
        <v>1304</v>
      </c>
      <c r="O253" s="34"/>
      <c r="P253" s="562"/>
      <c r="Q253" s="563"/>
      <c r="R253" s="34"/>
      <c r="S253" s="562"/>
      <c r="T253" s="562"/>
      <c r="U253" s="45" t="s">
        <v>31</v>
      </c>
      <c r="V253" s="114" t="s">
        <v>13</v>
      </c>
      <c r="W253" s="34"/>
    </row>
    <row r="254" ht="14.5" spans="1:23">
      <c r="A254" s="37"/>
      <c r="B254" s="37" t="s">
        <v>64</v>
      </c>
      <c r="C254" s="34" t="s">
        <v>1378</v>
      </c>
      <c r="D254" s="34"/>
      <c r="E254" s="37">
        <v>6000033492</v>
      </c>
      <c r="F254" s="28">
        <v>2</v>
      </c>
      <c r="G254" s="28">
        <v>2</v>
      </c>
      <c r="H254" s="37">
        <v>0</v>
      </c>
      <c r="I254" s="27">
        <v>46235</v>
      </c>
      <c r="J254" s="28" t="s">
        <v>1264</v>
      </c>
      <c r="K254" s="28" t="s">
        <v>1446</v>
      </c>
      <c r="L254" s="166" t="s">
        <v>66</v>
      </c>
      <c r="M254" s="34"/>
      <c r="N254" s="34"/>
      <c r="O254" s="34"/>
      <c r="P254" s="562"/>
      <c r="Q254" s="563"/>
      <c r="R254" s="34"/>
      <c r="S254" s="562"/>
      <c r="T254" s="562"/>
      <c r="U254" s="114" t="s">
        <v>66</v>
      </c>
      <c r="V254" s="114" t="s">
        <v>66</v>
      </c>
      <c r="W254" s="34"/>
    </row>
    <row r="255" ht="14.5" spans="1:23">
      <c r="A255" s="37"/>
      <c r="B255" s="37" t="s">
        <v>64</v>
      </c>
      <c r="C255" s="34" t="s">
        <v>1378</v>
      </c>
      <c r="D255" s="34"/>
      <c r="E255" s="37">
        <v>6000033492</v>
      </c>
      <c r="F255" s="28">
        <v>1</v>
      </c>
      <c r="G255" s="37">
        <v>0</v>
      </c>
      <c r="H255" s="136">
        <v>1</v>
      </c>
      <c r="I255" s="27">
        <v>46235</v>
      </c>
      <c r="J255" s="28" t="s">
        <v>1264</v>
      </c>
      <c r="K255" s="28">
        <v>516329200861156</v>
      </c>
      <c r="L255" s="114" t="s">
        <v>1366</v>
      </c>
      <c r="M255" s="34" t="s">
        <v>1279</v>
      </c>
      <c r="N255" s="556" t="s">
        <v>1315</v>
      </c>
      <c r="O255" s="34"/>
      <c r="P255" s="562"/>
      <c r="Q255" s="563"/>
      <c r="R255" s="34"/>
      <c r="S255" s="562"/>
      <c r="T255" s="562"/>
      <c r="U255" s="151" t="s">
        <v>78</v>
      </c>
      <c r="V255" s="114" t="s">
        <v>13</v>
      </c>
      <c r="W255" s="34"/>
    </row>
    <row r="256" ht="14.5" spans="1:23">
      <c r="A256" s="37"/>
      <c r="B256" s="37" t="s">
        <v>64</v>
      </c>
      <c r="C256" s="34" t="s">
        <v>1378</v>
      </c>
      <c r="D256" s="34"/>
      <c r="E256" s="37">
        <v>6000033492</v>
      </c>
      <c r="F256" s="28">
        <v>8</v>
      </c>
      <c r="G256" s="28">
        <v>8</v>
      </c>
      <c r="H256" s="37">
        <v>0</v>
      </c>
      <c r="I256" s="27">
        <v>46235</v>
      </c>
      <c r="J256" s="28" t="s">
        <v>1264</v>
      </c>
      <c r="K256" s="28" t="s">
        <v>1447</v>
      </c>
      <c r="L256" s="166" t="s">
        <v>66</v>
      </c>
      <c r="M256" s="34"/>
      <c r="N256" s="34"/>
      <c r="O256" s="34"/>
      <c r="P256" s="562"/>
      <c r="Q256" s="563"/>
      <c r="R256" s="34"/>
      <c r="S256" s="562"/>
      <c r="T256" s="562"/>
      <c r="U256" s="114" t="s">
        <v>66</v>
      </c>
      <c r="V256" s="114" t="s">
        <v>66</v>
      </c>
      <c r="W256" s="34"/>
    </row>
    <row r="257" ht="14.5" spans="1:23">
      <c r="A257" s="37"/>
      <c r="B257" s="37" t="s">
        <v>64</v>
      </c>
      <c r="C257" s="34" t="s">
        <v>1378</v>
      </c>
      <c r="D257" s="34"/>
      <c r="E257" s="37">
        <v>6000033492</v>
      </c>
      <c r="F257" s="28">
        <v>1</v>
      </c>
      <c r="G257" s="37">
        <v>0</v>
      </c>
      <c r="H257" s="136">
        <v>1</v>
      </c>
      <c r="I257" s="27">
        <v>46235</v>
      </c>
      <c r="J257" s="28" t="s">
        <v>1264</v>
      </c>
      <c r="K257" s="28">
        <v>516329200861165</v>
      </c>
      <c r="L257" s="522" t="s">
        <v>1289</v>
      </c>
      <c r="M257" s="44" t="s">
        <v>1448</v>
      </c>
      <c r="N257" s="34" t="s">
        <v>1291</v>
      </c>
      <c r="O257" s="34"/>
      <c r="P257" s="562"/>
      <c r="Q257" s="563"/>
      <c r="R257" s="34"/>
      <c r="S257" s="562"/>
      <c r="T257" s="562"/>
      <c r="U257" s="45" t="s">
        <v>33</v>
      </c>
      <c r="V257" s="114" t="s">
        <v>17</v>
      </c>
      <c r="W257" s="34"/>
    </row>
    <row r="258" ht="14.5" spans="1:23">
      <c r="A258" s="37"/>
      <c r="B258" s="37" t="s">
        <v>64</v>
      </c>
      <c r="C258" s="34" t="s">
        <v>1378</v>
      </c>
      <c r="D258" s="34"/>
      <c r="E258" s="37">
        <v>6000033492</v>
      </c>
      <c r="F258" s="28">
        <v>1</v>
      </c>
      <c r="G258" s="37">
        <v>0</v>
      </c>
      <c r="H258" s="136">
        <v>1</v>
      </c>
      <c r="I258" s="27">
        <v>46235</v>
      </c>
      <c r="J258" s="28" t="s">
        <v>1264</v>
      </c>
      <c r="K258" s="28">
        <v>516329200861166</v>
      </c>
      <c r="L258" s="114" t="s">
        <v>1401</v>
      </c>
      <c r="M258" s="34" t="s">
        <v>1303</v>
      </c>
      <c r="N258" s="34" t="s">
        <v>1304</v>
      </c>
      <c r="O258" s="34"/>
      <c r="P258" s="562"/>
      <c r="Q258" s="563"/>
      <c r="R258" s="34"/>
      <c r="S258" s="562"/>
      <c r="T258" s="562"/>
      <c r="U258" s="45" t="s">
        <v>31</v>
      </c>
      <c r="V258" s="114" t="s">
        <v>13</v>
      </c>
      <c r="W258" s="34"/>
    </row>
    <row r="259" ht="14.5" spans="1:23">
      <c r="A259" s="37"/>
      <c r="B259" s="37" t="s">
        <v>64</v>
      </c>
      <c r="C259" s="34" t="s">
        <v>1378</v>
      </c>
      <c r="D259" s="34"/>
      <c r="E259" s="37">
        <v>6000033492</v>
      </c>
      <c r="F259" s="28">
        <v>8</v>
      </c>
      <c r="G259" s="28">
        <v>8</v>
      </c>
      <c r="H259" s="37">
        <v>0</v>
      </c>
      <c r="I259" s="27">
        <v>46235</v>
      </c>
      <c r="J259" s="28" t="s">
        <v>1264</v>
      </c>
      <c r="K259" s="28" t="s">
        <v>1449</v>
      </c>
      <c r="L259" s="166" t="s">
        <v>66</v>
      </c>
      <c r="M259" s="34"/>
      <c r="N259" s="34"/>
      <c r="O259" s="34"/>
      <c r="P259" s="562"/>
      <c r="Q259" s="563"/>
      <c r="R259" s="34"/>
      <c r="S259" s="562"/>
      <c r="T259" s="562"/>
      <c r="U259" s="114" t="s">
        <v>66</v>
      </c>
      <c r="V259" s="114" t="s">
        <v>66</v>
      </c>
      <c r="W259" s="34"/>
    </row>
    <row r="260" ht="14.5" spans="1:23">
      <c r="A260" s="37"/>
      <c r="B260" s="37" t="s">
        <v>64</v>
      </c>
      <c r="C260" s="34" t="s">
        <v>1378</v>
      </c>
      <c r="D260" s="34"/>
      <c r="E260" s="37">
        <v>6000033492</v>
      </c>
      <c r="F260" s="28">
        <v>2</v>
      </c>
      <c r="G260" s="28">
        <v>2</v>
      </c>
      <c r="H260" s="37">
        <v>0</v>
      </c>
      <c r="I260" s="27">
        <v>46237</v>
      </c>
      <c r="J260" s="28" t="s">
        <v>1264</v>
      </c>
      <c r="K260" s="28" t="s">
        <v>1450</v>
      </c>
      <c r="L260" s="166" t="s">
        <v>66</v>
      </c>
      <c r="M260" s="34"/>
      <c r="N260" s="34"/>
      <c r="O260" s="34"/>
      <c r="P260" s="562"/>
      <c r="Q260" s="563"/>
      <c r="R260" s="34"/>
      <c r="S260" s="562"/>
      <c r="T260" s="562"/>
      <c r="U260" s="114" t="s">
        <v>66</v>
      </c>
      <c r="V260" s="114" t="s">
        <v>66</v>
      </c>
      <c r="W260" s="34"/>
    </row>
    <row r="261" ht="14.5" spans="1:23">
      <c r="A261" s="37"/>
      <c r="B261" s="37" t="s">
        <v>64</v>
      </c>
      <c r="C261" s="34" t="s">
        <v>1378</v>
      </c>
      <c r="D261" s="34"/>
      <c r="E261" s="37">
        <v>6000033492</v>
      </c>
      <c r="F261" s="28">
        <v>1</v>
      </c>
      <c r="G261" s="37">
        <v>0</v>
      </c>
      <c r="H261" s="136">
        <v>1</v>
      </c>
      <c r="I261" s="27">
        <v>46237</v>
      </c>
      <c r="J261" s="28" t="s">
        <v>1264</v>
      </c>
      <c r="K261" s="28">
        <v>516329200861177</v>
      </c>
      <c r="L261" s="114" t="s">
        <v>1401</v>
      </c>
      <c r="M261" s="34" t="s">
        <v>1303</v>
      </c>
      <c r="N261" s="34" t="s">
        <v>1304</v>
      </c>
      <c r="O261" s="34"/>
      <c r="P261" s="562"/>
      <c r="Q261" s="563"/>
      <c r="R261" s="34"/>
      <c r="S261" s="562"/>
      <c r="T261" s="562"/>
      <c r="U261" s="45" t="s">
        <v>31</v>
      </c>
      <c r="V261" s="114" t="s">
        <v>13</v>
      </c>
      <c r="W261" s="34"/>
    </row>
    <row r="262" ht="14.5" spans="1:23">
      <c r="A262" s="37"/>
      <c r="B262" s="37" t="s">
        <v>64</v>
      </c>
      <c r="C262" s="34" t="s">
        <v>1378</v>
      </c>
      <c r="D262" s="34"/>
      <c r="E262" s="37">
        <v>6000033492</v>
      </c>
      <c r="F262" s="28">
        <v>1</v>
      </c>
      <c r="G262" s="37">
        <v>0</v>
      </c>
      <c r="H262" s="136">
        <v>1</v>
      </c>
      <c r="I262" s="27">
        <v>46237</v>
      </c>
      <c r="J262" s="28" t="s">
        <v>1264</v>
      </c>
      <c r="K262" s="28">
        <v>516329200861178</v>
      </c>
      <c r="L262" s="114" t="s">
        <v>1366</v>
      </c>
      <c r="M262" s="34" t="s">
        <v>1279</v>
      </c>
      <c r="N262" s="556" t="s">
        <v>1315</v>
      </c>
      <c r="O262" s="34"/>
      <c r="P262" s="562"/>
      <c r="Q262" s="563"/>
      <c r="R262" s="34"/>
      <c r="S262" s="562"/>
      <c r="T262" s="562"/>
      <c r="U262" s="151" t="s">
        <v>78</v>
      </c>
      <c r="V262" s="114" t="s">
        <v>13</v>
      </c>
      <c r="W262" s="34"/>
    </row>
    <row r="263" ht="14.5" spans="1:23">
      <c r="A263" s="37"/>
      <c r="B263" s="37" t="s">
        <v>64</v>
      </c>
      <c r="C263" s="34" t="s">
        <v>1378</v>
      </c>
      <c r="D263" s="34"/>
      <c r="E263" s="37">
        <v>6000033492</v>
      </c>
      <c r="F263" s="28">
        <v>6</v>
      </c>
      <c r="G263" s="28">
        <v>6</v>
      </c>
      <c r="H263" s="37">
        <v>0</v>
      </c>
      <c r="I263" s="27">
        <v>46237</v>
      </c>
      <c r="J263" s="28" t="s">
        <v>1264</v>
      </c>
      <c r="K263" s="28" t="s">
        <v>1451</v>
      </c>
      <c r="L263" s="166" t="s">
        <v>66</v>
      </c>
      <c r="M263" s="34"/>
      <c r="N263" s="34"/>
      <c r="O263" s="34"/>
      <c r="P263" s="562"/>
      <c r="Q263" s="563"/>
      <c r="R263" s="34"/>
      <c r="S263" s="562"/>
      <c r="T263" s="562"/>
      <c r="U263" s="114" t="s">
        <v>66</v>
      </c>
      <c r="V263" s="114" t="s">
        <v>66</v>
      </c>
      <c r="W263" s="34"/>
    </row>
    <row r="264" ht="14.5" spans="1:23">
      <c r="A264" s="37"/>
      <c r="B264" s="37" t="s">
        <v>64</v>
      </c>
      <c r="C264" s="34" t="s">
        <v>1378</v>
      </c>
      <c r="D264" s="34"/>
      <c r="E264" s="37">
        <v>6000033492</v>
      </c>
      <c r="F264" s="28">
        <v>16</v>
      </c>
      <c r="G264" s="28">
        <v>16</v>
      </c>
      <c r="H264" s="37">
        <v>0</v>
      </c>
      <c r="I264" s="27">
        <v>46239</v>
      </c>
      <c r="J264" s="28" t="s">
        <v>1264</v>
      </c>
      <c r="K264" s="28" t="s">
        <v>1452</v>
      </c>
      <c r="L264" s="166" t="s">
        <v>66</v>
      </c>
      <c r="M264" s="34"/>
      <c r="N264" s="34"/>
      <c r="O264" s="34"/>
      <c r="P264" s="562"/>
      <c r="Q264" s="563"/>
      <c r="R264" s="34"/>
      <c r="S264" s="562"/>
      <c r="T264" s="562"/>
      <c r="U264" s="114" t="s">
        <v>66</v>
      </c>
      <c r="V264" s="114" t="s">
        <v>66</v>
      </c>
      <c r="W264" s="34"/>
    </row>
    <row r="265" ht="14.5" spans="1:23">
      <c r="A265" s="37"/>
      <c r="B265" s="37" t="s">
        <v>64</v>
      </c>
      <c r="C265" s="34" t="s">
        <v>1378</v>
      </c>
      <c r="D265" s="34"/>
      <c r="E265" s="37">
        <v>6000033492</v>
      </c>
      <c r="F265" s="28">
        <v>1</v>
      </c>
      <c r="G265" s="37">
        <v>0</v>
      </c>
      <c r="H265" s="136">
        <v>1</v>
      </c>
      <c r="I265" s="27">
        <v>46239</v>
      </c>
      <c r="J265" s="28" t="s">
        <v>1264</v>
      </c>
      <c r="K265" s="28">
        <v>516329200861201</v>
      </c>
      <c r="L265" s="522" t="s">
        <v>1289</v>
      </c>
      <c r="M265" s="44" t="s">
        <v>1448</v>
      </c>
      <c r="N265" s="34" t="s">
        <v>1291</v>
      </c>
      <c r="O265" s="34"/>
      <c r="P265" s="562"/>
      <c r="Q265" s="563"/>
      <c r="R265" s="34"/>
      <c r="S265" s="562"/>
      <c r="T265" s="562"/>
      <c r="U265" s="45" t="s">
        <v>33</v>
      </c>
      <c r="V265" s="114" t="s">
        <v>17</v>
      </c>
      <c r="W265" s="34"/>
    </row>
    <row r="266" ht="14.5" spans="1:23">
      <c r="A266" s="37"/>
      <c r="B266" s="37" t="s">
        <v>64</v>
      </c>
      <c r="C266" s="34" t="s">
        <v>1378</v>
      </c>
      <c r="D266" s="34"/>
      <c r="E266" s="37">
        <v>6000033492</v>
      </c>
      <c r="F266" s="28">
        <v>1</v>
      </c>
      <c r="G266" s="28">
        <v>1</v>
      </c>
      <c r="H266" s="37">
        <v>0</v>
      </c>
      <c r="I266" s="27">
        <v>46239</v>
      </c>
      <c r="J266" s="28" t="s">
        <v>1264</v>
      </c>
      <c r="K266" s="28">
        <v>516329200861202</v>
      </c>
      <c r="L266" s="166" t="s">
        <v>66</v>
      </c>
      <c r="M266" s="34"/>
      <c r="N266" s="34"/>
      <c r="O266" s="34"/>
      <c r="P266" s="562"/>
      <c r="Q266" s="563"/>
      <c r="R266" s="34"/>
      <c r="S266" s="562"/>
      <c r="T266" s="562"/>
      <c r="U266" s="114" t="s">
        <v>66</v>
      </c>
      <c r="V266" s="114" t="s">
        <v>66</v>
      </c>
      <c r="W266" s="34"/>
    </row>
    <row r="267" ht="14.5" spans="1:23">
      <c r="A267" s="37"/>
      <c r="B267" s="37" t="s">
        <v>64</v>
      </c>
      <c r="C267" s="34" t="s">
        <v>1378</v>
      </c>
      <c r="D267" s="34"/>
      <c r="E267" s="37">
        <v>6000033492</v>
      </c>
      <c r="F267" s="28">
        <v>1</v>
      </c>
      <c r="G267" s="37">
        <v>0</v>
      </c>
      <c r="H267" s="136">
        <v>1</v>
      </c>
      <c r="I267" s="27">
        <v>46239</v>
      </c>
      <c r="J267" s="28" t="s">
        <v>1264</v>
      </c>
      <c r="K267" s="28">
        <v>516329200861203</v>
      </c>
      <c r="L267" s="114" t="s">
        <v>1401</v>
      </c>
      <c r="M267" s="34" t="s">
        <v>1303</v>
      </c>
      <c r="N267" s="34" t="s">
        <v>1304</v>
      </c>
      <c r="O267" s="34"/>
      <c r="P267" s="562"/>
      <c r="Q267" s="563"/>
      <c r="R267" s="34"/>
      <c r="S267" s="562"/>
      <c r="T267" s="562"/>
      <c r="U267" s="45" t="s">
        <v>31</v>
      </c>
      <c r="V267" s="114" t="s">
        <v>13</v>
      </c>
      <c r="W267" s="34"/>
    </row>
    <row r="268" ht="14.5" spans="1:23">
      <c r="A268" s="37"/>
      <c r="B268" s="37" t="s">
        <v>64</v>
      </c>
      <c r="C268" s="34" t="s">
        <v>1378</v>
      </c>
      <c r="D268" s="34"/>
      <c r="E268" s="37">
        <v>6000033492</v>
      </c>
      <c r="F268" s="28">
        <v>1</v>
      </c>
      <c r="G268" s="28">
        <v>1</v>
      </c>
      <c r="H268" s="37">
        <v>0</v>
      </c>
      <c r="I268" s="27">
        <v>46239</v>
      </c>
      <c r="J268" s="28" t="s">
        <v>1264</v>
      </c>
      <c r="K268" s="28">
        <v>516329200861204</v>
      </c>
      <c r="L268" s="166" t="s">
        <v>66</v>
      </c>
      <c r="M268" s="34"/>
      <c r="N268" s="34"/>
      <c r="O268" s="34"/>
      <c r="P268" s="562"/>
      <c r="Q268" s="563"/>
      <c r="R268" s="34"/>
      <c r="S268" s="562"/>
      <c r="T268" s="562"/>
      <c r="U268" s="114" t="s">
        <v>66</v>
      </c>
      <c r="V268" s="114" t="s">
        <v>66</v>
      </c>
      <c r="W268" s="34"/>
    </row>
    <row r="269" ht="14.5" spans="1:23">
      <c r="A269" s="37"/>
      <c r="B269" s="37" t="s">
        <v>64</v>
      </c>
      <c r="C269" s="34" t="s">
        <v>1374</v>
      </c>
      <c r="D269" s="34"/>
      <c r="E269" s="37">
        <v>6000033492</v>
      </c>
      <c r="F269" s="28">
        <v>38</v>
      </c>
      <c r="G269" s="28">
        <v>38</v>
      </c>
      <c r="H269" s="37">
        <v>0</v>
      </c>
      <c r="I269" s="27">
        <v>46240</v>
      </c>
      <c r="J269" s="28" t="s">
        <v>1264</v>
      </c>
      <c r="K269" s="28" t="s">
        <v>1453</v>
      </c>
      <c r="L269" s="166" t="s">
        <v>66</v>
      </c>
      <c r="M269" s="34"/>
      <c r="N269" s="34"/>
      <c r="O269" s="34" t="s">
        <v>1276</v>
      </c>
      <c r="P269" s="562">
        <v>46241</v>
      </c>
      <c r="Q269" s="563"/>
      <c r="R269" s="34" t="s">
        <v>1276</v>
      </c>
      <c r="S269" s="562">
        <v>46241</v>
      </c>
      <c r="T269" s="562">
        <v>46242</v>
      </c>
      <c r="U269" s="114" t="s">
        <v>66</v>
      </c>
      <c r="V269" s="114" t="s">
        <v>66</v>
      </c>
      <c r="W269" s="34"/>
    </row>
    <row r="270" ht="14.5" spans="1:23">
      <c r="A270" s="37"/>
      <c r="B270" s="37" t="s">
        <v>64</v>
      </c>
      <c r="C270" s="34" t="s">
        <v>1378</v>
      </c>
      <c r="D270" s="34"/>
      <c r="E270" s="37">
        <v>6000033492</v>
      </c>
      <c r="F270" s="28">
        <v>1</v>
      </c>
      <c r="G270" s="37">
        <v>0</v>
      </c>
      <c r="H270" s="136">
        <v>1</v>
      </c>
      <c r="I270" s="27">
        <v>46241</v>
      </c>
      <c r="J270" s="28" t="s">
        <v>1264</v>
      </c>
      <c r="K270" s="28">
        <v>516329200861243</v>
      </c>
      <c r="L270" s="114" t="s">
        <v>1366</v>
      </c>
      <c r="M270" s="34" t="s">
        <v>1279</v>
      </c>
      <c r="N270" s="556" t="s">
        <v>1315</v>
      </c>
      <c r="O270" s="34"/>
      <c r="P270" s="562"/>
      <c r="Q270" s="563"/>
      <c r="R270" s="34"/>
      <c r="S270" s="562"/>
      <c r="T270" s="562"/>
      <c r="U270" s="151" t="s">
        <v>78</v>
      </c>
      <c r="V270" s="114" t="s">
        <v>13</v>
      </c>
      <c r="W270" s="34"/>
    </row>
    <row r="271" ht="14.5" spans="1:23">
      <c r="A271" s="37"/>
      <c r="B271" s="37" t="s">
        <v>64</v>
      </c>
      <c r="C271" s="34" t="s">
        <v>1378</v>
      </c>
      <c r="D271" s="34"/>
      <c r="E271" s="37">
        <v>6000033492</v>
      </c>
      <c r="F271" s="28">
        <v>2</v>
      </c>
      <c r="G271" s="28">
        <v>2</v>
      </c>
      <c r="H271" s="37">
        <v>0</v>
      </c>
      <c r="I271" s="27">
        <v>46241</v>
      </c>
      <c r="J271" s="28" t="s">
        <v>1264</v>
      </c>
      <c r="K271" s="28" t="s">
        <v>1454</v>
      </c>
      <c r="L271" s="166" t="s">
        <v>66</v>
      </c>
      <c r="M271" s="34"/>
      <c r="N271" s="34"/>
      <c r="O271" s="34"/>
      <c r="P271" s="562"/>
      <c r="Q271" s="563"/>
      <c r="R271" s="34"/>
      <c r="S271" s="562"/>
      <c r="T271" s="562"/>
      <c r="U271" s="114" t="s">
        <v>66</v>
      </c>
      <c r="V271" s="114" t="s">
        <v>66</v>
      </c>
      <c r="W271" s="34"/>
    </row>
    <row r="272" ht="14.5" spans="1:23">
      <c r="A272" s="37"/>
      <c r="B272" s="37" t="s">
        <v>64</v>
      </c>
      <c r="C272" s="34" t="s">
        <v>1378</v>
      </c>
      <c r="D272" s="34"/>
      <c r="E272" s="37">
        <v>6000033492</v>
      </c>
      <c r="F272" s="28">
        <v>1</v>
      </c>
      <c r="G272" s="37">
        <v>0</v>
      </c>
      <c r="H272" s="136">
        <v>1</v>
      </c>
      <c r="I272" s="27">
        <v>46241</v>
      </c>
      <c r="J272" s="28" t="s">
        <v>1264</v>
      </c>
      <c r="K272" s="28">
        <v>516329200861246</v>
      </c>
      <c r="L272" s="114" t="s">
        <v>1366</v>
      </c>
      <c r="M272" s="34" t="s">
        <v>1279</v>
      </c>
      <c r="N272" s="556" t="s">
        <v>1315</v>
      </c>
      <c r="O272" s="34"/>
      <c r="P272" s="562"/>
      <c r="Q272" s="563"/>
      <c r="R272" s="34"/>
      <c r="S272" s="562"/>
      <c r="T272" s="562"/>
      <c r="U272" s="151" t="s">
        <v>78</v>
      </c>
      <c r="V272" s="114" t="s">
        <v>13</v>
      </c>
      <c r="W272" s="34"/>
    </row>
    <row r="273" ht="14.5" spans="1:23">
      <c r="A273" s="37"/>
      <c r="B273" s="37" t="s">
        <v>64</v>
      </c>
      <c r="C273" s="34" t="s">
        <v>1378</v>
      </c>
      <c r="D273" s="34"/>
      <c r="E273" s="37">
        <v>6000033492</v>
      </c>
      <c r="F273" s="28">
        <v>1</v>
      </c>
      <c r="G273" s="28">
        <v>1</v>
      </c>
      <c r="H273" s="37">
        <v>0</v>
      </c>
      <c r="I273" s="27">
        <v>46241</v>
      </c>
      <c r="J273" s="28" t="s">
        <v>1264</v>
      </c>
      <c r="K273" s="28">
        <v>516329200861247</v>
      </c>
      <c r="L273" s="166" t="s">
        <v>66</v>
      </c>
      <c r="M273" s="34"/>
      <c r="N273" s="34"/>
      <c r="O273" s="34"/>
      <c r="P273" s="562"/>
      <c r="Q273" s="563"/>
      <c r="R273" s="34"/>
      <c r="S273" s="562"/>
      <c r="T273" s="562"/>
      <c r="U273" s="114" t="s">
        <v>66</v>
      </c>
      <c r="V273" s="114" t="s">
        <v>66</v>
      </c>
      <c r="W273" s="34"/>
    </row>
    <row r="274" ht="14.5" spans="1:23">
      <c r="A274" s="37"/>
      <c r="B274" s="37" t="s">
        <v>64</v>
      </c>
      <c r="C274" s="34" t="s">
        <v>1374</v>
      </c>
      <c r="D274" s="34"/>
      <c r="E274" s="37">
        <v>6000033492</v>
      </c>
      <c r="F274" s="28">
        <v>21</v>
      </c>
      <c r="G274" s="28">
        <v>21</v>
      </c>
      <c r="H274" s="37">
        <v>0</v>
      </c>
      <c r="I274" s="27">
        <v>46242</v>
      </c>
      <c r="J274" s="28" t="s">
        <v>1264</v>
      </c>
      <c r="K274" s="28" t="s">
        <v>1455</v>
      </c>
      <c r="L274" s="166" t="s">
        <v>66</v>
      </c>
      <c r="M274" s="34"/>
      <c r="N274" s="34"/>
      <c r="O274" s="34" t="s">
        <v>1276</v>
      </c>
      <c r="P274" s="562">
        <v>46244</v>
      </c>
      <c r="Q274" s="563"/>
      <c r="R274" s="34" t="s">
        <v>1276</v>
      </c>
      <c r="S274" s="562">
        <v>46244</v>
      </c>
      <c r="T274" s="562">
        <v>46245</v>
      </c>
      <c r="U274" s="114" t="s">
        <v>66</v>
      </c>
      <c r="V274" s="114" t="s">
        <v>66</v>
      </c>
      <c r="W274" s="34"/>
    </row>
    <row r="275" ht="14.5" spans="1:23">
      <c r="A275" s="37"/>
      <c r="B275" s="37" t="s">
        <v>64</v>
      </c>
      <c r="C275" s="34" t="s">
        <v>1374</v>
      </c>
      <c r="D275" s="34"/>
      <c r="E275" s="37">
        <v>6000033492</v>
      </c>
      <c r="F275" s="28">
        <v>38</v>
      </c>
      <c r="G275" s="28">
        <v>38</v>
      </c>
      <c r="H275" s="37">
        <v>0</v>
      </c>
      <c r="I275" s="27">
        <v>46244</v>
      </c>
      <c r="J275" s="28" t="s">
        <v>1264</v>
      </c>
      <c r="K275" s="28" t="s">
        <v>1456</v>
      </c>
      <c r="L275" s="166" t="s">
        <v>66</v>
      </c>
      <c r="M275" s="34"/>
      <c r="N275" s="34"/>
      <c r="O275" s="34" t="s">
        <v>1276</v>
      </c>
      <c r="P275" s="562">
        <v>46245</v>
      </c>
      <c r="Q275" s="563"/>
      <c r="R275" s="34" t="s">
        <v>1276</v>
      </c>
      <c r="S275" s="562">
        <v>46245</v>
      </c>
      <c r="T275" s="562">
        <v>46247</v>
      </c>
      <c r="U275" s="114" t="s">
        <v>66</v>
      </c>
      <c r="V275" s="114" t="s">
        <v>66</v>
      </c>
      <c r="W275" s="34"/>
    </row>
    <row r="276" ht="14.5" spans="1:23">
      <c r="A276" s="37"/>
      <c r="B276" s="37" t="s">
        <v>64</v>
      </c>
      <c r="C276" s="34" t="s">
        <v>1374</v>
      </c>
      <c r="D276" s="34"/>
      <c r="E276" s="37">
        <v>6000033492</v>
      </c>
      <c r="F276" s="28">
        <v>38</v>
      </c>
      <c r="G276" s="28">
        <v>38</v>
      </c>
      <c r="H276" s="37">
        <v>0</v>
      </c>
      <c r="I276" s="27">
        <v>46245</v>
      </c>
      <c r="J276" s="28" t="s">
        <v>1264</v>
      </c>
      <c r="K276" s="28" t="s">
        <v>1457</v>
      </c>
      <c r="L276" s="166" t="s">
        <v>66</v>
      </c>
      <c r="M276" s="34"/>
      <c r="N276" s="34"/>
      <c r="O276" s="34" t="s">
        <v>1276</v>
      </c>
      <c r="P276" s="562">
        <v>46247</v>
      </c>
      <c r="Q276" s="563"/>
      <c r="R276" s="34" t="s">
        <v>1276</v>
      </c>
      <c r="S276" s="562">
        <v>46247</v>
      </c>
      <c r="T276" s="562">
        <v>46248</v>
      </c>
      <c r="U276" s="114" t="s">
        <v>66</v>
      </c>
      <c r="V276" s="114" t="s">
        <v>66</v>
      </c>
      <c r="W276" s="34"/>
    </row>
    <row r="277" ht="14.5" spans="1:23">
      <c r="A277" s="37"/>
      <c r="B277" s="37" t="s">
        <v>64</v>
      </c>
      <c r="C277" s="34" t="s">
        <v>1374</v>
      </c>
      <c r="D277" s="34"/>
      <c r="E277" s="37">
        <v>6000033492</v>
      </c>
      <c r="F277" s="28">
        <v>15</v>
      </c>
      <c r="G277" s="28">
        <v>15</v>
      </c>
      <c r="H277" s="37">
        <v>0</v>
      </c>
      <c r="I277" s="27">
        <v>46247</v>
      </c>
      <c r="J277" s="28" t="s">
        <v>1264</v>
      </c>
      <c r="K277" s="28" t="s">
        <v>1458</v>
      </c>
      <c r="L277" s="166" t="s">
        <v>66</v>
      </c>
      <c r="M277" s="34"/>
      <c r="N277" s="34"/>
      <c r="O277" s="34" t="s">
        <v>1276</v>
      </c>
      <c r="P277" s="562">
        <v>46248</v>
      </c>
      <c r="Q277" s="563"/>
      <c r="R277" s="34" t="s">
        <v>1276</v>
      </c>
      <c r="S277" s="562">
        <v>46248</v>
      </c>
      <c r="T277" s="562">
        <v>46251</v>
      </c>
      <c r="U277" s="114" t="s">
        <v>66</v>
      </c>
      <c r="V277" s="114" t="s">
        <v>66</v>
      </c>
      <c r="W277" s="34"/>
    </row>
    <row r="278" ht="14.5" spans="1:23">
      <c r="A278" s="37"/>
      <c r="B278" s="37" t="s">
        <v>64</v>
      </c>
      <c r="C278" s="34" t="s">
        <v>1459</v>
      </c>
      <c r="D278" s="34"/>
      <c r="E278" s="37">
        <v>6000033492</v>
      </c>
      <c r="F278" s="28">
        <v>30</v>
      </c>
      <c r="G278" s="28">
        <v>30</v>
      </c>
      <c r="H278" s="37">
        <v>0</v>
      </c>
      <c r="I278" s="27">
        <v>46248</v>
      </c>
      <c r="J278" s="28" t="s">
        <v>1264</v>
      </c>
      <c r="K278" s="28" t="s">
        <v>1460</v>
      </c>
      <c r="L278" s="166" t="s">
        <v>66</v>
      </c>
      <c r="M278" s="34"/>
      <c r="N278" s="34"/>
      <c r="O278" s="34" t="s">
        <v>1276</v>
      </c>
      <c r="P278" s="562">
        <v>46251</v>
      </c>
      <c r="Q278" s="563"/>
      <c r="R278" s="34" t="s">
        <v>1276</v>
      </c>
      <c r="S278" s="562">
        <v>46251</v>
      </c>
      <c r="T278" s="562">
        <v>46252</v>
      </c>
      <c r="U278" s="114" t="s">
        <v>66</v>
      </c>
      <c r="V278" s="114" t="s">
        <v>66</v>
      </c>
      <c r="W278" s="34"/>
    </row>
    <row r="279" ht="14.5" spans="1:23">
      <c r="A279" s="37"/>
      <c r="B279" s="37" t="s">
        <v>64</v>
      </c>
      <c r="C279" s="34" t="s">
        <v>1374</v>
      </c>
      <c r="D279" s="34"/>
      <c r="E279" s="37">
        <v>6000033492</v>
      </c>
      <c r="F279" s="28">
        <v>6</v>
      </c>
      <c r="G279" s="28">
        <v>6</v>
      </c>
      <c r="H279" s="37">
        <v>0</v>
      </c>
      <c r="I279" s="27">
        <v>46250</v>
      </c>
      <c r="J279" s="28" t="s">
        <v>1264</v>
      </c>
      <c r="K279" s="28" t="s">
        <v>1461</v>
      </c>
      <c r="L279" s="166" t="s">
        <v>66</v>
      </c>
      <c r="M279" s="34"/>
      <c r="N279" s="34"/>
      <c r="O279" s="34"/>
      <c r="P279" s="562"/>
      <c r="Q279" s="563"/>
      <c r="R279" s="34"/>
      <c r="S279" s="562"/>
      <c r="T279" s="562"/>
      <c r="U279" s="114" t="s">
        <v>66</v>
      </c>
      <c r="V279" s="114" t="s">
        <v>66</v>
      </c>
      <c r="W279" s="34"/>
    </row>
    <row r="280" ht="14.5" spans="1:23">
      <c r="A280" s="37"/>
      <c r="B280" s="37" t="s">
        <v>64</v>
      </c>
      <c r="C280" s="34" t="s">
        <v>1325</v>
      </c>
      <c r="D280" s="34"/>
      <c r="E280" s="37">
        <v>6000033492</v>
      </c>
      <c r="F280" s="28">
        <v>5</v>
      </c>
      <c r="G280" s="28">
        <v>5</v>
      </c>
      <c r="H280" s="37">
        <v>0</v>
      </c>
      <c r="I280" s="27">
        <v>46251</v>
      </c>
      <c r="J280" s="28" t="s">
        <v>1264</v>
      </c>
      <c r="K280" s="28" t="s">
        <v>1462</v>
      </c>
      <c r="L280" s="166" t="s">
        <v>66</v>
      </c>
      <c r="M280" s="34"/>
      <c r="N280" s="34"/>
      <c r="O280" s="34" t="s">
        <v>1276</v>
      </c>
      <c r="P280" s="562">
        <v>46252</v>
      </c>
      <c r="Q280" s="563"/>
      <c r="R280" s="34" t="s">
        <v>1276</v>
      </c>
      <c r="S280" s="562">
        <v>46252</v>
      </c>
      <c r="T280" s="562">
        <v>46253</v>
      </c>
      <c r="U280" s="114" t="s">
        <v>66</v>
      </c>
      <c r="V280" s="114" t="s">
        <v>66</v>
      </c>
      <c r="W280" s="34"/>
    </row>
    <row r="281" ht="14.5" spans="1:23">
      <c r="A281" s="37"/>
      <c r="B281" s="37" t="s">
        <v>64</v>
      </c>
      <c r="C281" s="34" t="s">
        <v>1374</v>
      </c>
      <c r="D281" s="34"/>
      <c r="E281" s="37">
        <v>6000033492</v>
      </c>
      <c r="F281" s="28">
        <v>5</v>
      </c>
      <c r="G281" s="28">
        <v>5</v>
      </c>
      <c r="H281" s="37">
        <v>0</v>
      </c>
      <c r="I281" s="27">
        <v>46252</v>
      </c>
      <c r="J281" s="28" t="s">
        <v>1264</v>
      </c>
      <c r="K281" s="28" t="s">
        <v>1463</v>
      </c>
      <c r="L281" s="166" t="s">
        <v>66</v>
      </c>
      <c r="M281" s="34"/>
      <c r="N281" s="34"/>
      <c r="O281" s="34"/>
      <c r="P281" s="562"/>
      <c r="Q281" s="563"/>
      <c r="R281" s="34"/>
      <c r="S281" s="562"/>
      <c r="T281" s="562"/>
      <c r="U281" s="114" t="s">
        <v>66</v>
      </c>
      <c r="V281" s="114" t="s">
        <v>66</v>
      </c>
      <c r="W281" s="34"/>
    </row>
    <row r="282" ht="14.5" spans="1:23">
      <c r="A282" s="37"/>
      <c r="B282" s="37" t="s">
        <v>64</v>
      </c>
      <c r="C282" s="34" t="s">
        <v>1374</v>
      </c>
      <c r="D282" s="34"/>
      <c r="E282" s="37">
        <v>6000033492</v>
      </c>
      <c r="F282" s="28">
        <v>1</v>
      </c>
      <c r="G282" s="37">
        <v>0</v>
      </c>
      <c r="H282" s="136">
        <v>1</v>
      </c>
      <c r="I282" s="27">
        <v>46252</v>
      </c>
      <c r="J282" s="28" t="s">
        <v>1264</v>
      </c>
      <c r="K282" s="28">
        <v>516329200861406</v>
      </c>
      <c r="L282" s="522" t="s">
        <v>1317</v>
      </c>
      <c r="M282" s="34" t="s">
        <v>1318</v>
      </c>
      <c r="N282" s="34" t="s">
        <v>1319</v>
      </c>
      <c r="O282" s="34"/>
      <c r="P282" s="562"/>
      <c r="Q282" s="563"/>
      <c r="R282" s="34"/>
      <c r="S282" s="562"/>
      <c r="T282" s="562"/>
      <c r="U282" s="238" t="s">
        <v>512</v>
      </c>
      <c r="V282" s="114" t="s">
        <v>13</v>
      </c>
      <c r="W282" s="34"/>
    </row>
    <row r="283" ht="14.5" spans="1:23">
      <c r="A283" s="37"/>
      <c r="B283" s="37" t="s">
        <v>64</v>
      </c>
      <c r="C283" s="34" t="s">
        <v>1374</v>
      </c>
      <c r="D283" s="34"/>
      <c r="E283" s="37">
        <v>6000033492</v>
      </c>
      <c r="F283" s="28">
        <v>14</v>
      </c>
      <c r="G283" s="28">
        <v>14</v>
      </c>
      <c r="H283" s="37">
        <v>0</v>
      </c>
      <c r="I283" s="27">
        <v>46252</v>
      </c>
      <c r="J283" s="28" t="s">
        <v>1264</v>
      </c>
      <c r="K283" s="28" t="s">
        <v>1464</v>
      </c>
      <c r="L283" s="166" t="s">
        <v>66</v>
      </c>
      <c r="M283" s="34"/>
      <c r="N283" s="34"/>
      <c r="O283" s="34"/>
      <c r="P283" s="562"/>
      <c r="Q283" s="563"/>
      <c r="R283" s="34"/>
      <c r="S283" s="562"/>
      <c r="T283" s="562"/>
      <c r="U283" s="114" t="s">
        <v>66</v>
      </c>
      <c r="V283" s="114" t="s">
        <v>66</v>
      </c>
      <c r="W283" s="34"/>
    </row>
    <row r="284" ht="14.5" spans="1:23">
      <c r="A284" s="37"/>
      <c r="B284" s="37" t="s">
        <v>64</v>
      </c>
      <c r="C284" s="34" t="s">
        <v>1374</v>
      </c>
      <c r="D284" s="34"/>
      <c r="E284" s="37">
        <v>6000033492</v>
      </c>
      <c r="F284" s="28">
        <v>32</v>
      </c>
      <c r="G284" s="28">
        <v>32</v>
      </c>
      <c r="H284" s="37">
        <v>0</v>
      </c>
      <c r="I284" s="27">
        <v>46253</v>
      </c>
      <c r="J284" s="28" t="s">
        <v>1264</v>
      </c>
      <c r="K284" s="28" t="s">
        <v>1465</v>
      </c>
      <c r="L284" s="166" t="s">
        <v>66</v>
      </c>
      <c r="M284" s="34"/>
      <c r="N284" s="34"/>
      <c r="O284" s="34" t="s">
        <v>1276</v>
      </c>
      <c r="P284" s="562">
        <v>46255</v>
      </c>
      <c r="Q284" s="563"/>
      <c r="R284" s="34" t="s">
        <v>1276</v>
      </c>
      <c r="S284" s="562">
        <v>46255</v>
      </c>
      <c r="T284" s="562">
        <v>46256</v>
      </c>
      <c r="U284" s="114" t="s">
        <v>66</v>
      </c>
      <c r="V284" s="114" t="s">
        <v>66</v>
      </c>
      <c r="W284" s="34"/>
    </row>
    <row r="285" ht="14.5" spans="1:23">
      <c r="A285" s="37"/>
      <c r="B285" s="37" t="s">
        <v>64</v>
      </c>
      <c r="C285" s="34" t="s">
        <v>1374</v>
      </c>
      <c r="D285" s="34"/>
      <c r="E285" s="37">
        <v>6000033492</v>
      </c>
      <c r="F285" s="28">
        <v>22</v>
      </c>
      <c r="G285" s="28">
        <v>22</v>
      </c>
      <c r="H285" s="37">
        <v>0</v>
      </c>
      <c r="I285" s="41">
        <v>46255</v>
      </c>
      <c r="J285" s="28" t="s">
        <v>1264</v>
      </c>
      <c r="K285" s="28" t="s">
        <v>1466</v>
      </c>
      <c r="L285" s="166" t="s">
        <v>66</v>
      </c>
      <c r="M285" s="34"/>
      <c r="N285" s="34"/>
      <c r="O285" s="34" t="s">
        <v>1276</v>
      </c>
      <c r="P285" s="562">
        <v>46256</v>
      </c>
      <c r="Q285" s="563"/>
      <c r="R285" s="34" t="s">
        <v>1276</v>
      </c>
      <c r="S285" s="562">
        <v>46256</v>
      </c>
      <c r="T285" s="562">
        <v>46257</v>
      </c>
      <c r="U285" s="114" t="s">
        <v>66</v>
      </c>
      <c r="V285" s="114" t="s">
        <v>66</v>
      </c>
      <c r="W285" s="34"/>
    </row>
    <row r="286" ht="14.5" spans="1:23">
      <c r="A286" s="37"/>
      <c r="B286" s="37" t="s">
        <v>64</v>
      </c>
      <c r="C286" s="34" t="s">
        <v>1374</v>
      </c>
      <c r="D286" s="34"/>
      <c r="E286" s="37">
        <v>6000033492</v>
      </c>
      <c r="F286" s="28">
        <v>46</v>
      </c>
      <c r="G286" s="28">
        <v>46</v>
      </c>
      <c r="H286" s="37">
        <v>0</v>
      </c>
      <c r="I286" s="27">
        <v>46256</v>
      </c>
      <c r="J286" s="28" t="s">
        <v>1264</v>
      </c>
      <c r="K286" s="28" t="s">
        <v>1467</v>
      </c>
      <c r="L286" s="166" t="s">
        <v>66</v>
      </c>
      <c r="M286" s="34"/>
      <c r="N286" s="34"/>
      <c r="O286" s="34" t="s">
        <v>1276</v>
      </c>
      <c r="P286" s="562">
        <v>46257</v>
      </c>
      <c r="Q286" s="563"/>
      <c r="R286" s="34" t="s">
        <v>1276</v>
      </c>
      <c r="S286" s="562">
        <v>46257</v>
      </c>
      <c r="T286" s="562">
        <v>46258</v>
      </c>
      <c r="U286" s="114" t="s">
        <v>66</v>
      </c>
      <c r="V286" s="114" t="s">
        <v>66</v>
      </c>
      <c r="W286" s="34"/>
    </row>
    <row r="287" ht="14.5" spans="1:23">
      <c r="A287" s="37"/>
      <c r="B287" s="37" t="s">
        <v>64</v>
      </c>
      <c r="C287" s="34" t="s">
        <v>1361</v>
      </c>
      <c r="D287" s="34"/>
      <c r="E287" s="37">
        <v>6000033492</v>
      </c>
      <c r="F287" s="28">
        <v>3</v>
      </c>
      <c r="G287" s="28">
        <v>3</v>
      </c>
      <c r="H287" s="37">
        <v>0</v>
      </c>
      <c r="I287" s="27">
        <v>46257</v>
      </c>
      <c r="J287" s="28" t="s">
        <v>1264</v>
      </c>
      <c r="K287" s="28" t="s">
        <v>1468</v>
      </c>
      <c r="L287" s="166" t="s">
        <v>66</v>
      </c>
      <c r="M287" s="34"/>
      <c r="N287" s="34"/>
      <c r="O287" s="34"/>
      <c r="P287" s="562"/>
      <c r="Q287" s="563"/>
      <c r="R287" s="34"/>
      <c r="S287" s="562"/>
      <c r="T287" s="562"/>
      <c r="U287" s="114" t="s">
        <v>66</v>
      </c>
      <c r="V287" s="114" t="s">
        <v>66</v>
      </c>
      <c r="W287" s="34"/>
    </row>
    <row r="288" ht="14.5" spans="1:23">
      <c r="A288" s="37"/>
      <c r="B288" s="37" t="s">
        <v>64</v>
      </c>
      <c r="C288" s="34" t="s">
        <v>1361</v>
      </c>
      <c r="D288" s="34"/>
      <c r="E288" s="37">
        <v>6000033492</v>
      </c>
      <c r="F288" s="28">
        <v>1</v>
      </c>
      <c r="G288" s="37">
        <v>0</v>
      </c>
      <c r="H288" s="136">
        <v>1</v>
      </c>
      <c r="I288" s="27">
        <v>46257</v>
      </c>
      <c r="J288" s="28" t="s">
        <v>1264</v>
      </c>
      <c r="K288" s="28">
        <v>516329200861524</v>
      </c>
      <c r="L288" s="114" t="s">
        <v>1366</v>
      </c>
      <c r="M288" s="34" t="s">
        <v>1279</v>
      </c>
      <c r="N288" s="556" t="s">
        <v>1315</v>
      </c>
      <c r="O288" s="34"/>
      <c r="P288" s="562"/>
      <c r="Q288" s="563"/>
      <c r="R288" s="34"/>
      <c r="S288" s="562"/>
      <c r="T288" s="562"/>
      <c r="U288" s="151" t="s">
        <v>78</v>
      </c>
      <c r="V288" s="114" t="s">
        <v>13</v>
      </c>
      <c r="W288" s="34"/>
    </row>
    <row r="289" ht="14.5" spans="1:23">
      <c r="A289" s="37"/>
      <c r="B289" s="37" t="s">
        <v>64</v>
      </c>
      <c r="C289" s="34" t="s">
        <v>1361</v>
      </c>
      <c r="D289" s="34"/>
      <c r="E289" s="37">
        <v>6000033492</v>
      </c>
      <c r="F289" s="28">
        <v>18</v>
      </c>
      <c r="G289" s="28">
        <v>18</v>
      </c>
      <c r="H289" s="37">
        <v>0</v>
      </c>
      <c r="I289" s="27">
        <v>46257</v>
      </c>
      <c r="J289" s="28" t="s">
        <v>1264</v>
      </c>
      <c r="K289" s="28" t="s">
        <v>1469</v>
      </c>
      <c r="L289" s="166" t="s">
        <v>66</v>
      </c>
      <c r="M289" s="34"/>
      <c r="N289" s="34"/>
      <c r="O289" s="34"/>
      <c r="P289" s="562"/>
      <c r="Q289" s="563"/>
      <c r="R289" s="34"/>
      <c r="S289" s="562"/>
      <c r="T289" s="562"/>
      <c r="U289" s="114" t="s">
        <v>66</v>
      </c>
      <c r="V289" s="114" t="s">
        <v>66</v>
      </c>
      <c r="W289" s="34"/>
    </row>
    <row r="290" ht="14.5" spans="1:23">
      <c r="A290" s="37"/>
      <c r="B290" s="37" t="s">
        <v>64</v>
      </c>
      <c r="C290" s="34" t="s">
        <v>1361</v>
      </c>
      <c r="D290" s="34"/>
      <c r="E290" s="37">
        <v>6000033492</v>
      </c>
      <c r="F290" s="28">
        <v>1</v>
      </c>
      <c r="G290" s="37">
        <v>0</v>
      </c>
      <c r="H290" s="136">
        <v>1</v>
      </c>
      <c r="I290" s="27">
        <v>46257</v>
      </c>
      <c r="J290" s="28" t="s">
        <v>1264</v>
      </c>
      <c r="K290" s="28">
        <v>516329200861543</v>
      </c>
      <c r="L290" s="114" t="s">
        <v>1366</v>
      </c>
      <c r="M290" s="34" t="s">
        <v>1279</v>
      </c>
      <c r="N290" s="556" t="s">
        <v>1315</v>
      </c>
      <c r="O290" s="34"/>
      <c r="P290" s="562"/>
      <c r="Q290" s="563"/>
      <c r="R290" s="34"/>
      <c r="S290" s="562"/>
      <c r="T290" s="562"/>
      <c r="U290" s="151" t="s">
        <v>78</v>
      </c>
      <c r="V290" s="114" t="s">
        <v>13</v>
      </c>
      <c r="W290" s="34"/>
    </row>
    <row r="291" ht="14.5" spans="1:23">
      <c r="A291" s="37"/>
      <c r="B291" s="37" t="s">
        <v>64</v>
      </c>
      <c r="C291" s="34" t="s">
        <v>1361</v>
      </c>
      <c r="D291" s="34"/>
      <c r="E291" s="37">
        <v>6000033492</v>
      </c>
      <c r="F291" s="28">
        <v>5</v>
      </c>
      <c r="G291" s="28">
        <v>5</v>
      </c>
      <c r="H291" s="37">
        <v>0</v>
      </c>
      <c r="I291" s="27">
        <v>46257</v>
      </c>
      <c r="J291" s="28" t="s">
        <v>1264</v>
      </c>
      <c r="K291" s="28" t="s">
        <v>1470</v>
      </c>
      <c r="L291" s="166" t="s">
        <v>66</v>
      </c>
      <c r="M291" s="34"/>
      <c r="N291" s="34"/>
      <c r="O291" s="34"/>
      <c r="P291" s="562"/>
      <c r="Q291" s="563"/>
      <c r="R291" s="34"/>
      <c r="S291" s="562"/>
      <c r="T291" s="562"/>
      <c r="U291" s="114" t="s">
        <v>66</v>
      </c>
      <c r="V291" s="114" t="s">
        <v>66</v>
      </c>
      <c r="W291" s="34"/>
    </row>
    <row r="292" ht="14.5" spans="1:23">
      <c r="A292" s="37"/>
      <c r="B292" s="37" t="s">
        <v>64</v>
      </c>
      <c r="C292" s="34" t="s">
        <v>1374</v>
      </c>
      <c r="D292" s="34"/>
      <c r="E292" s="37">
        <v>6000033492</v>
      </c>
      <c r="F292" s="28">
        <v>5</v>
      </c>
      <c r="G292" s="28">
        <v>5</v>
      </c>
      <c r="H292" s="37">
        <v>0</v>
      </c>
      <c r="I292" s="27">
        <v>46258</v>
      </c>
      <c r="J292" s="28" t="s">
        <v>1264</v>
      </c>
      <c r="K292" s="28" t="s">
        <v>1471</v>
      </c>
      <c r="L292" s="166" t="s">
        <v>66</v>
      </c>
      <c r="M292" s="34"/>
      <c r="N292" s="34"/>
      <c r="O292" s="34"/>
      <c r="P292" s="562"/>
      <c r="Q292" s="563"/>
      <c r="R292" s="34"/>
      <c r="S292" s="562"/>
      <c r="T292" s="564"/>
      <c r="U292" s="114" t="s">
        <v>66</v>
      </c>
      <c r="V292" s="114" t="s">
        <v>66</v>
      </c>
      <c r="W292" s="34"/>
    </row>
    <row r="293" ht="14.5" spans="1:23">
      <c r="A293" s="37"/>
      <c r="B293" s="37" t="s">
        <v>64</v>
      </c>
      <c r="C293" s="34" t="s">
        <v>1374</v>
      </c>
      <c r="D293" s="34"/>
      <c r="E293" s="37">
        <v>6000033492</v>
      </c>
      <c r="F293" s="28">
        <v>1</v>
      </c>
      <c r="G293" s="37">
        <v>0</v>
      </c>
      <c r="H293" s="136">
        <v>1</v>
      </c>
      <c r="I293" s="27">
        <v>46258</v>
      </c>
      <c r="J293" s="28" t="s">
        <v>1264</v>
      </c>
      <c r="K293" s="28">
        <v>516329200861554</v>
      </c>
      <c r="L293" s="114" t="s">
        <v>1366</v>
      </c>
      <c r="M293" s="34" t="s">
        <v>1279</v>
      </c>
      <c r="N293" s="556" t="s">
        <v>1315</v>
      </c>
      <c r="O293" s="34"/>
      <c r="P293" s="562"/>
      <c r="Q293" s="563"/>
      <c r="R293" s="34"/>
      <c r="S293" s="562"/>
      <c r="T293" s="564"/>
      <c r="U293" s="151" t="s">
        <v>78</v>
      </c>
      <c r="V293" s="114" t="s">
        <v>13</v>
      </c>
      <c r="W293" s="34"/>
    </row>
    <row r="294" ht="14.5" spans="1:23">
      <c r="A294" s="37"/>
      <c r="B294" s="37" t="s">
        <v>64</v>
      </c>
      <c r="C294" s="34" t="s">
        <v>1374</v>
      </c>
      <c r="D294" s="34"/>
      <c r="E294" s="37">
        <v>6000033492</v>
      </c>
      <c r="F294" s="28">
        <v>10</v>
      </c>
      <c r="G294" s="28">
        <v>10</v>
      </c>
      <c r="H294" s="37">
        <v>0</v>
      </c>
      <c r="I294" s="27">
        <v>46258</v>
      </c>
      <c r="J294" s="28" t="s">
        <v>1264</v>
      </c>
      <c r="K294" s="28" t="s">
        <v>1472</v>
      </c>
      <c r="L294" s="166" t="s">
        <v>66</v>
      </c>
      <c r="M294" s="34"/>
      <c r="N294" s="34"/>
      <c r="O294" s="34"/>
      <c r="P294" s="562"/>
      <c r="Q294" s="563"/>
      <c r="R294" s="34"/>
      <c r="S294" s="562"/>
      <c r="T294" s="564"/>
      <c r="U294" s="114" t="s">
        <v>66</v>
      </c>
      <c r="V294" s="114" t="s">
        <v>66</v>
      </c>
      <c r="W294" s="34"/>
    </row>
    <row r="295" ht="14.5" spans="1:23">
      <c r="A295" s="37"/>
      <c r="B295" s="37" t="s">
        <v>64</v>
      </c>
      <c r="C295" s="34" t="s">
        <v>1374</v>
      </c>
      <c r="D295" s="34"/>
      <c r="E295" s="37">
        <v>6000033492</v>
      </c>
      <c r="F295" s="28">
        <v>1</v>
      </c>
      <c r="G295" s="37">
        <v>0</v>
      </c>
      <c r="H295" s="136">
        <v>1</v>
      </c>
      <c r="I295" s="27">
        <v>46258</v>
      </c>
      <c r="J295" s="28" t="s">
        <v>1264</v>
      </c>
      <c r="K295" s="28">
        <v>516329200861565</v>
      </c>
      <c r="L295" s="114" t="s">
        <v>1366</v>
      </c>
      <c r="M295" s="34" t="s">
        <v>1279</v>
      </c>
      <c r="N295" s="556" t="s">
        <v>1315</v>
      </c>
      <c r="O295" s="34"/>
      <c r="P295" s="562"/>
      <c r="Q295" s="563"/>
      <c r="R295" s="34"/>
      <c r="S295" s="562"/>
      <c r="T295" s="564"/>
      <c r="U295" s="151" t="s">
        <v>78</v>
      </c>
      <c r="V295" s="114" t="s">
        <v>13</v>
      </c>
      <c r="W295" s="34"/>
    </row>
    <row r="296" ht="14.5" spans="1:23">
      <c r="A296" s="37"/>
      <c r="B296" s="37" t="s">
        <v>64</v>
      </c>
      <c r="C296" s="34" t="s">
        <v>1374</v>
      </c>
      <c r="D296" s="34"/>
      <c r="E296" s="37">
        <v>6000033492</v>
      </c>
      <c r="F296" s="28">
        <v>15</v>
      </c>
      <c r="G296" s="28">
        <v>15</v>
      </c>
      <c r="H296" s="37">
        <v>0</v>
      </c>
      <c r="I296" s="27">
        <v>46258</v>
      </c>
      <c r="J296" s="28" t="s">
        <v>1264</v>
      </c>
      <c r="K296" s="28" t="s">
        <v>1473</v>
      </c>
      <c r="L296" s="166" t="s">
        <v>66</v>
      </c>
      <c r="M296" s="34"/>
      <c r="N296" s="34"/>
      <c r="O296" s="34"/>
      <c r="P296" s="562"/>
      <c r="Q296" s="563"/>
      <c r="R296" s="34"/>
      <c r="S296" s="562"/>
      <c r="T296" s="564"/>
      <c r="U296" s="114" t="s">
        <v>66</v>
      </c>
      <c r="V296" s="114" t="s">
        <v>66</v>
      </c>
      <c r="W296" s="34"/>
    </row>
    <row r="297" ht="14.5" spans="1:23">
      <c r="A297" s="37"/>
      <c r="B297" s="37" t="s">
        <v>64</v>
      </c>
      <c r="C297" s="34" t="s">
        <v>1374</v>
      </c>
      <c r="D297" s="34"/>
      <c r="E297" s="37">
        <v>6000033492</v>
      </c>
      <c r="F297" s="28">
        <v>19</v>
      </c>
      <c r="G297" s="28">
        <v>19</v>
      </c>
      <c r="H297" s="37">
        <v>0</v>
      </c>
      <c r="I297" s="27">
        <v>46259</v>
      </c>
      <c r="J297" s="28" t="s">
        <v>1264</v>
      </c>
      <c r="K297" s="28" t="s">
        <v>1474</v>
      </c>
      <c r="L297" s="166" t="s">
        <v>66</v>
      </c>
      <c r="M297" s="34"/>
      <c r="N297" s="34"/>
      <c r="O297" s="34" t="s">
        <v>1276</v>
      </c>
      <c r="P297" s="562">
        <v>46260</v>
      </c>
      <c r="Q297" s="563"/>
      <c r="R297" s="34" t="s">
        <v>1276</v>
      </c>
      <c r="S297" s="562">
        <v>46260</v>
      </c>
      <c r="T297" s="564">
        <v>46261</v>
      </c>
      <c r="U297" s="114" t="s">
        <v>66</v>
      </c>
      <c r="V297" s="114" t="s">
        <v>66</v>
      </c>
      <c r="W297" s="34"/>
    </row>
    <row r="298" ht="14.5" spans="1:23">
      <c r="A298" s="37"/>
      <c r="B298" s="37" t="s">
        <v>64</v>
      </c>
      <c r="C298" s="34" t="s">
        <v>1374</v>
      </c>
      <c r="D298" s="34"/>
      <c r="E298" s="37">
        <v>6000033492</v>
      </c>
      <c r="F298" s="28">
        <v>43</v>
      </c>
      <c r="G298" s="28">
        <v>43</v>
      </c>
      <c r="H298" s="37">
        <v>0</v>
      </c>
      <c r="I298" s="27">
        <v>46260</v>
      </c>
      <c r="J298" s="28" t="s">
        <v>1264</v>
      </c>
      <c r="K298" s="28" t="s">
        <v>1475</v>
      </c>
      <c r="L298" s="166" t="s">
        <v>66</v>
      </c>
      <c r="M298" s="34"/>
      <c r="N298" s="34"/>
      <c r="O298" s="34" t="s">
        <v>1276</v>
      </c>
      <c r="P298" s="564">
        <v>46261</v>
      </c>
      <c r="Q298" s="567"/>
      <c r="R298" s="34" t="s">
        <v>1276</v>
      </c>
      <c r="S298" s="564">
        <v>46261</v>
      </c>
      <c r="T298" s="564">
        <v>46262</v>
      </c>
      <c r="U298" s="114" t="s">
        <v>66</v>
      </c>
      <c r="V298" s="114" t="s">
        <v>66</v>
      </c>
      <c r="W298" s="34"/>
    </row>
    <row r="299" ht="14.5" spans="1:23">
      <c r="A299" s="37"/>
      <c r="B299" s="37" t="s">
        <v>64</v>
      </c>
      <c r="C299" s="34" t="s">
        <v>1374</v>
      </c>
      <c r="D299" s="34"/>
      <c r="E299" s="37">
        <v>6000033492</v>
      </c>
      <c r="F299" s="28">
        <v>1</v>
      </c>
      <c r="G299" s="37">
        <v>0</v>
      </c>
      <c r="H299" s="136">
        <v>1</v>
      </c>
      <c r="I299" s="69">
        <v>46261</v>
      </c>
      <c r="J299" s="28" t="s">
        <v>1264</v>
      </c>
      <c r="K299" s="28">
        <v>516329200861643</v>
      </c>
      <c r="L299" s="114" t="s">
        <v>1366</v>
      </c>
      <c r="M299" s="34" t="s">
        <v>1279</v>
      </c>
      <c r="N299" s="556" t="s">
        <v>1315</v>
      </c>
      <c r="O299" s="34"/>
      <c r="P299" s="564"/>
      <c r="Q299" s="567"/>
      <c r="R299" s="34"/>
      <c r="S299" s="564"/>
      <c r="T299" s="564"/>
      <c r="U299" s="151" t="s">
        <v>78</v>
      </c>
      <c r="V299" s="114" t="s">
        <v>13</v>
      </c>
      <c r="W299" s="34"/>
    </row>
    <row r="300" ht="14.5" spans="1:23">
      <c r="A300" s="37"/>
      <c r="B300" s="37" t="s">
        <v>64</v>
      </c>
      <c r="C300" s="34" t="s">
        <v>1374</v>
      </c>
      <c r="D300" s="34"/>
      <c r="E300" s="37">
        <v>6000033492</v>
      </c>
      <c r="F300" s="28">
        <v>6</v>
      </c>
      <c r="G300" s="28">
        <v>6</v>
      </c>
      <c r="H300" s="37">
        <v>0</v>
      </c>
      <c r="I300" s="69">
        <v>46261</v>
      </c>
      <c r="J300" s="28" t="s">
        <v>1264</v>
      </c>
      <c r="K300" s="28" t="s">
        <v>1476</v>
      </c>
      <c r="L300" s="166" t="s">
        <v>66</v>
      </c>
      <c r="M300" s="34"/>
      <c r="N300" s="34"/>
      <c r="O300" s="34"/>
      <c r="P300" s="564"/>
      <c r="Q300" s="567"/>
      <c r="R300" s="34"/>
      <c r="S300" s="564"/>
      <c r="T300" s="564"/>
      <c r="U300" s="114" t="s">
        <v>66</v>
      </c>
      <c r="V300" s="114" t="s">
        <v>66</v>
      </c>
      <c r="W300" s="34"/>
    </row>
    <row r="301" ht="14.5" spans="1:23">
      <c r="A301" s="37"/>
      <c r="B301" s="37" t="s">
        <v>64</v>
      </c>
      <c r="C301" s="34" t="s">
        <v>1374</v>
      </c>
      <c r="D301" s="34"/>
      <c r="E301" s="37">
        <v>6000033492</v>
      </c>
      <c r="F301" s="28">
        <v>1</v>
      </c>
      <c r="G301" s="37">
        <v>0</v>
      </c>
      <c r="H301" s="136">
        <v>1</v>
      </c>
      <c r="I301" s="69">
        <v>46261</v>
      </c>
      <c r="J301" s="28" t="s">
        <v>1264</v>
      </c>
      <c r="K301" s="28">
        <v>516329200861650</v>
      </c>
      <c r="L301" s="114" t="s">
        <v>1366</v>
      </c>
      <c r="M301" s="34" t="s">
        <v>1279</v>
      </c>
      <c r="N301" s="556" t="s">
        <v>1315</v>
      </c>
      <c r="O301" s="34"/>
      <c r="P301" s="564"/>
      <c r="Q301" s="567"/>
      <c r="R301" s="34"/>
      <c r="S301" s="564"/>
      <c r="T301" s="564"/>
      <c r="U301" s="151" t="s">
        <v>78</v>
      </c>
      <c r="V301" s="114" t="s">
        <v>13</v>
      </c>
      <c r="W301" s="34"/>
    </row>
    <row r="302" ht="14.5" spans="1:23">
      <c r="A302" s="37"/>
      <c r="B302" s="37" t="s">
        <v>64</v>
      </c>
      <c r="C302" s="34" t="s">
        <v>1374</v>
      </c>
      <c r="D302" s="34"/>
      <c r="E302" s="37">
        <v>6000033492</v>
      </c>
      <c r="F302" s="28">
        <v>1</v>
      </c>
      <c r="G302" s="37">
        <v>0</v>
      </c>
      <c r="H302" s="136">
        <v>1</v>
      </c>
      <c r="I302" s="69">
        <v>46261</v>
      </c>
      <c r="J302" s="28" t="s">
        <v>1264</v>
      </c>
      <c r="K302" s="28">
        <v>516329200861651</v>
      </c>
      <c r="L302" s="114" t="s">
        <v>1366</v>
      </c>
      <c r="M302" s="34" t="s">
        <v>1279</v>
      </c>
      <c r="N302" s="556" t="s">
        <v>1315</v>
      </c>
      <c r="O302" s="34"/>
      <c r="P302" s="564"/>
      <c r="Q302" s="567"/>
      <c r="R302" s="34"/>
      <c r="S302" s="564"/>
      <c r="T302" s="564"/>
      <c r="U302" s="151" t="s">
        <v>78</v>
      </c>
      <c r="V302" s="114" t="s">
        <v>13</v>
      </c>
      <c r="W302" s="34"/>
    </row>
    <row r="303" ht="14.5" spans="1:23">
      <c r="A303" s="37"/>
      <c r="B303" s="37" t="s">
        <v>64</v>
      </c>
      <c r="C303" s="34" t="s">
        <v>1374</v>
      </c>
      <c r="D303" s="34"/>
      <c r="E303" s="37">
        <v>6000033492</v>
      </c>
      <c r="F303" s="28">
        <v>31</v>
      </c>
      <c r="G303" s="28">
        <v>31</v>
      </c>
      <c r="H303" s="37">
        <v>0</v>
      </c>
      <c r="I303" s="69">
        <v>46261</v>
      </c>
      <c r="J303" s="28" t="s">
        <v>1264</v>
      </c>
      <c r="K303" s="28" t="s">
        <v>1477</v>
      </c>
      <c r="L303" s="166" t="s">
        <v>66</v>
      </c>
      <c r="M303" s="34"/>
      <c r="N303" s="34"/>
      <c r="O303" s="34"/>
      <c r="P303" s="564"/>
      <c r="Q303" s="567"/>
      <c r="R303" s="34"/>
      <c r="S303" s="564"/>
      <c r="T303" s="564"/>
      <c r="U303" s="114" t="s">
        <v>66</v>
      </c>
      <c r="V303" s="114" t="s">
        <v>66</v>
      </c>
      <c r="W303" s="34"/>
    </row>
    <row r="304" ht="14.5" spans="1:23">
      <c r="A304" s="37"/>
      <c r="B304" s="37" t="s">
        <v>64</v>
      </c>
      <c r="C304" s="34" t="s">
        <v>1374</v>
      </c>
      <c r="D304" s="34"/>
      <c r="E304" s="37">
        <v>6000033492</v>
      </c>
      <c r="F304" s="28">
        <v>16</v>
      </c>
      <c r="G304" s="28">
        <v>16</v>
      </c>
      <c r="H304" s="37">
        <v>0</v>
      </c>
      <c r="I304" s="69">
        <v>46262</v>
      </c>
      <c r="J304" s="28" t="s">
        <v>1264</v>
      </c>
      <c r="K304" s="28" t="s">
        <v>1478</v>
      </c>
      <c r="L304" s="166" t="s">
        <v>66</v>
      </c>
      <c r="M304" s="34"/>
      <c r="N304" s="34"/>
      <c r="O304" s="34" t="s">
        <v>1276</v>
      </c>
      <c r="P304" s="564">
        <v>46263</v>
      </c>
      <c r="Q304" s="567"/>
      <c r="R304" s="34" t="s">
        <v>1276</v>
      </c>
      <c r="S304" s="564">
        <v>46263</v>
      </c>
      <c r="T304" s="564">
        <v>46264</v>
      </c>
      <c r="U304" s="114" t="s">
        <v>66</v>
      </c>
      <c r="V304" s="114" t="s">
        <v>66</v>
      </c>
      <c r="W304" s="34"/>
    </row>
    <row r="305" ht="14.5" spans="1:23">
      <c r="A305" s="37"/>
      <c r="B305" s="37" t="s">
        <v>64</v>
      </c>
      <c r="C305" s="34" t="s">
        <v>1374</v>
      </c>
      <c r="D305" s="34"/>
      <c r="E305" s="37">
        <v>6000033492</v>
      </c>
      <c r="F305" s="28">
        <v>11</v>
      </c>
      <c r="G305" s="28">
        <v>11</v>
      </c>
      <c r="H305" s="37">
        <v>0</v>
      </c>
      <c r="I305" s="69">
        <v>46263</v>
      </c>
      <c r="J305" s="28" t="s">
        <v>1264</v>
      </c>
      <c r="K305" s="28" t="s">
        <v>1479</v>
      </c>
      <c r="L305" s="166" t="s">
        <v>66</v>
      </c>
      <c r="M305" s="34"/>
      <c r="N305" s="34"/>
      <c r="O305" s="34"/>
      <c r="P305" s="564"/>
      <c r="Q305" s="567"/>
      <c r="R305" s="34"/>
      <c r="S305" s="564"/>
      <c r="T305" s="564"/>
      <c r="U305" s="114" t="s">
        <v>66</v>
      </c>
      <c r="V305" s="114" t="s">
        <v>66</v>
      </c>
      <c r="W305" s="34"/>
    </row>
    <row r="306" ht="14.5" spans="1:23">
      <c r="A306" s="37"/>
      <c r="B306" s="37" t="s">
        <v>64</v>
      </c>
      <c r="C306" s="34" t="s">
        <v>1374</v>
      </c>
      <c r="D306" s="34"/>
      <c r="E306" s="37">
        <v>6000033492</v>
      </c>
      <c r="F306" s="28">
        <v>1</v>
      </c>
      <c r="G306" s="37">
        <v>0</v>
      </c>
      <c r="H306" s="136">
        <v>1</v>
      </c>
      <c r="I306" s="69">
        <v>46263</v>
      </c>
      <c r="J306" s="28" t="s">
        <v>1264</v>
      </c>
      <c r="K306" s="28">
        <v>516329200821710</v>
      </c>
      <c r="L306" s="114" t="s">
        <v>1366</v>
      </c>
      <c r="M306" s="34" t="s">
        <v>1279</v>
      </c>
      <c r="N306" s="556" t="s">
        <v>1315</v>
      </c>
      <c r="O306" s="34"/>
      <c r="P306" s="564"/>
      <c r="Q306" s="567"/>
      <c r="R306" s="34"/>
      <c r="S306" s="564"/>
      <c r="T306" s="564"/>
      <c r="U306" s="151" t="s">
        <v>78</v>
      </c>
      <c r="V306" s="114" t="s">
        <v>13</v>
      </c>
      <c r="W306" s="34"/>
    </row>
    <row r="307" ht="14.5" spans="1:23">
      <c r="A307" s="37"/>
      <c r="B307" s="37" t="s">
        <v>64</v>
      </c>
      <c r="C307" s="34" t="s">
        <v>1374</v>
      </c>
      <c r="D307" s="34"/>
      <c r="E307" s="37">
        <v>6000033492</v>
      </c>
      <c r="F307" s="28">
        <v>4</v>
      </c>
      <c r="G307" s="28">
        <v>4</v>
      </c>
      <c r="H307" s="37">
        <v>0</v>
      </c>
      <c r="I307" s="69">
        <v>46263</v>
      </c>
      <c r="J307" s="28" t="s">
        <v>1264</v>
      </c>
      <c r="K307" s="28" t="s">
        <v>1480</v>
      </c>
      <c r="L307" s="166" t="s">
        <v>66</v>
      </c>
      <c r="M307" s="34"/>
      <c r="N307" s="34"/>
      <c r="O307" s="34"/>
      <c r="P307" s="564"/>
      <c r="Q307" s="567"/>
      <c r="R307" s="34"/>
      <c r="S307" s="564"/>
      <c r="T307" s="564"/>
      <c r="U307" s="114" t="s">
        <v>66</v>
      </c>
      <c r="V307" s="114" t="s">
        <v>66</v>
      </c>
      <c r="W307" s="34"/>
    </row>
    <row r="308" ht="14.5" spans="1:23">
      <c r="A308" s="37"/>
      <c r="B308" s="37" t="s">
        <v>64</v>
      </c>
      <c r="C308" s="34" t="s">
        <v>1374</v>
      </c>
      <c r="D308" s="34"/>
      <c r="E308" s="37">
        <v>6000033492</v>
      </c>
      <c r="F308" s="28">
        <v>16</v>
      </c>
      <c r="G308" s="28">
        <v>16</v>
      </c>
      <c r="H308" s="37">
        <v>0</v>
      </c>
      <c r="I308" s="69">
        <v>46264</v>
      </c>
      <c r="J308" s="28" t="s">
        <v>1264</v>
      </c>
      <c r="K308" s="28" t="s">
        <v>1481</v>
      </c>
      <c r="L308" s="166" t="s">
        <v>66</v>
      </c>
      <c r="M308" s="34"/>
      <c r="N308" s="34"/>
      <c r="O308" s="34" t="s">
        <v>1276</v>
      </c>
      <c r="P308" s="564">
        <v>46265</v>
      </c>
      <c r="Q308" s="567"/>
      <c r="R308" s="34" t="s">
        <v>1276</v>
      </c>
      <c r="S308" s="564">
        <v>46265</v>
      </c>
      <c r="T308" s="564">
        <v>46266</v>
      </c>
      <c r="U308" s="114" t="s">
        <v>66</v>
      </c>
      <c r="V308" s="114" t="s">
        <v>66</v>
      </c>
      <c r="W308" s="34"/>
    </row>
    <row r="309" ht="14.5" spans="1:23">
      <c r="A309" s="37"/>
      <c r="B309" s="37" t="s">
        <v>64</v>
      </c>
      <c r="C309" s="34" t="s">
        <v>1374</v>
      </c>
      <c r="D309" s="34"/>
      <c r="E309" s="37">
        <v>6000033492</v>
      </c>
      <c r="F309" s="28">
        <v>1</v>
      </c>
      <c r="G309" s="37">
        <v>0</v>
      </c>
      <c r="H309" s="136">
        <v>1</v>
      </c>
      <c r="I309" s="69">
        <v>46265</v>
      </c>
      <c r="J309" s="28" t="s">
        <v>1264</v>
      </c>
      <c r="K309" s="28">
        <v>516329200861731</v>
      </c>
      <c r="L309" s="522" t="s">
        <v>1482</v>
      </c>
      <c r="M309" s="34" t="s">
        <v>1318</v>
      </c>
      <c r="N309" s="34" t="s">
        <v>1483</v>
      </c>
      <c r="O309" s="34"/>
      <c r="P309" s="564"/>
      <c r="Q309" s="34"/>
      <c r="R309" s="34"/>
      <c r="S309" s="564"/>
      <c r="T309" s="564"/>
      <c r="U309" s="238" t="s">
        <v>512</v>
      </c>
      <c r="V309" s="114" t="s">
        <v>13</v>
      </c>
      <c r="W309" s="34"/>
    </row>
    <row r="310" ht="14.5" spans="1:23">
      <c r="A310" s="37"/>
      <c r="B310" s="37" t="s">
        <v>64</v>
      </c>
      <c r="C310" s="34" t="s">
        <v>1374</v>
      </c>
      <c r="D310" s="34"/>
      <c r="E310" s="37">
        <v>6000033492</v>
      </c>
      <c r="F310" s="28">
        <v>1</v>
      </c>
      <c r="G310" s="37">
        <v>0</v>
      </c>
      <c r="H310" s="136">
        <v>1</v>
      </c>
      <c r="I310" s="69">
        <v>46265</v>
      </c>
      <c r="J310" s="28" t="s">
        <v>1264</v>
      </c>
      <c r="K310" s="28">
        <v>516329200861732</v>
      </c>
      <c r="L310" s="114" t="s">
        <v>1366</v>
      </c>
      <c r="M310" s="34" t="s">
        <v>1279</v>
      </c>
      <c r="N310" s="556" t="s">
        <v>1315</v>
      </c>
      <c r="O310" s="34"/>
      <c r="P310" s="564"/>
      <c r="Q310" s="34"/>
      <c r="R310" s="34"/>
      <c r="S310" s="564"/>
      <c r="T310" s="564"/>
      <c r="U310" s="151" t="s">
        <v>78</v>
      </c>
      <c r="V310" s="114" t="s">
        <v>13</v>
      </c>
      <c r="W310" s="34"/>
    </row>
    <row r="311" ht="14.5" spans="1:23">
      <c r="A311" s="37"/>
      <c r="B311" s="37" t="s">
        <v>64</v>
      </c>
      <c r="C311" s="34" t="s">
        <v>1374</v>
      </c>
      <c r="D311" s="34"/>
      <c r="E311" s="37">
        <v>6000033492</v>
      </c>
      <c r="F311" s="28">
        <v>42</v>
      </c>
      <c r="G311" s="28">
        <v>42</v>
      </c>
      <c r="H311" s="37">
        <v>0</v>
      </c>
      <c r="I311" s="69">
        <v>46265</v>
      </c>
      <c r="J311" s="28" t="s">
        <v>1264</v>
      </c>
      <c r="K311" s="28" t="s">
        <v>1484</v>
      </c>
      <c r="L311" s="522" t="s">
        <v>66</v>
      </c>
      <c r="M311" s="34"/>
      <c r="N311" s="34"/>
      <c r="O311" s="34"/>
      <c r="P311" s="564"/>
      <c r="Q311" s="34"/>
      <c r="R311" s="34"/>
      <c r="S311" s="564"/>
      <c r="T311" s="564"/>
      <c r="U311" s="114" t="s">
        <v>66</v>
      </c>
      <c r="V311" s="114" t="s">
        <v>66</v>
      </c>
      <c r="W311" s="34"/>
    </row>
    <row r="312" ht="14.5" spans="1:23">
      <c r="A312" s="37"/>
      <c r="B312" s="37" t="s">
        <v>64</v>
      </c>
      <c r="C312" s="34" t="s">
        <v>1374</v>
      </c>
      <c r="D312" s="34"/>
      <c r="E312" s="37">
        <v>6000033492</v>
      </c>
      <c r="F312" s="28">
        <v>1</v>
      </c>
      <c r="G312" s="37">
        <v>0</v>
      </c>
      <c r="H312" s="28">
        <v>1</v>
      </c>
      <c r="I312" s="69">
        <v>46266</v>
      </c>
      <c r="J312" s="28" t="s">
        <v>1264</v>
      </c>
      <c r="K312" s="28">
        <v>516329200961775</v>
      </c>
      <c r="L312" s="114" t="s">
        <v>1366</v>
      </c>
      <c r="M312" s="34"/>
      <c r="N312" s="34"/>
      <c r="O312" s="34"/>
      <c r="P312" s="564"/>
      <c r="Q312" s="34"/>
      <c r="R312" s="34"/>
      <c r="S312" s="564"/>
      <c r="T312" s="564"/>
      <c r="U312" s="151" t="s">
        <v>78</v>
      </c>
      <c r="V312" s="114" t="s">
        <v>13</v>
      </c>
      <c r="W312" s="34"/>
    </row>
    <row r="313" ht="14.5" spans="1:23">
      <c r="A313" s="37"/>
      <c r="B313" s="37" t="s">
        <v>64</v>
      </c>
      <c r="C313" s="34" t="s">
        <v>1374</v>
      </c>
      <c r="D313" s="34"/>
      <c r="E313" s="37">
        <v>6000033492</v>
      </c>
      <c r="F313" s="28">
        <v>10</v>
      </c>
      <c r="G313" s="28">
        <v>10</v>
      </c>
      <c r="H313" s="37">
        <v>0</v>
      </c>
      <c r="I313" s="69">
        <v>46266</v>
      </c>
      <c r="J313" s="28" t="s">
        <v>1264</v>
      </c>
      <c r="K313" s="28" t="s">
        <v>1485</v>
      </c>
      <c r="L313" s="522" t="s">
        <v>66</v>
      </c>
      <c r="M313" s="34"/>
      <c r="N313" s="34"/>
      <c r="O313" s="34"/>
      <c r="P313" s="564"/>
      <c r="Q313" s="34"/>
      <c r="R313" s="34"/>
      <c r="S313" s="564"/>
      <c r="T313" s="564"/>
      <c r="U313" s="114" t="s">
        <v>66</v>
      </c>
      <c r="V313" s="114" t="s">
        <v>66</v>
      </c>
      <c r="W313" s="34"/>
    </row>
    <row r="314" ht="14.5" spans="1:23">
      <c r="A314" s="37"/>
      <c r="B314" s="37" t="s">
        <v>64</v>
      </c>
      <c r="C314" s="34" t="s">
        <v>1374</v>
      </c>
      <c r="D314" s="34"/>
      <c r="E314" s="37">
        <v>6000033492</v>
      </c>
      <c r="F314" s="28">
        <v>1</v>
      </c>
      <c r="G314" s="37">
        <v>0</v>
      </c>
      <c r="H314" s="28">
        <v>1</v>
      </c>
      <c r="I314" s="69">
        <v>46266</v>
      </c>
      <c r="J314" s="28" t="s">
        <v>1264</v>
      </c>
      <c r="K314" s="28">
        <v>516329200961786</v>
      </c>
      <c r="L314" s="114" t="s">
        <v>1366</v>
      </c>
      <c r="M314" s="34"/>
      <c r="N314" s="34"/>
      <c r="O314" s="34"/>
      <c r="P314" s="564"/>
      <c r="Q314" s="34"/>
      <c r="R314" s="34"/>
      <c r="S314" s="564"/>
      <c r="T314" s="564"/>
      <c r="U314" s="151" t="s">
        <v>78</v>
      </c>
      <c r="V314" s="114" t="s">
        <v>13</v>
      </c>
      <c r="W314" s="34"/>
    </row>
    <row r="315" ht="14.5" spans="1:23">
      <c r="A315" s="37"/>
      <c r="B315" s="37" t="s">
        <v>64</v>
      </c>
      <c r="C315" s="34" t="s">
        <v>1374</v>
      </c>
      <c r="D315" s="34"/>
      <c r="E315" s="37">
        <v>6000033492</v>
      </c>
      <c r="F315" s="28">
        <v>5</v>
      </c>
      <c r="G315" s="28">
        <v>5</v>
      </c>
      <c r="H315" s="37">
        <v>0</v>
      </c>
      <c r="I315" s="69">
        <v>46266</v>
      </c>
      <c r="J315" s="28" t="s">
        <v>1264</v>
      </c>
      <c r="K315" s="28" t="s">
        <v>1486</v>
      </c>
      <c r="L315" s="522" t="s">
        <v>66</v>
      </c>
      <c r="M315" s="34"/>
      <c r="N315" s="34"/>
      <c r="O315" s="34"/>
      <c r="P315" s="564"/>
      <c r="Q315" s="34"/>
      <c r="R315" s="34"/>
      <c r="S315" s="564"/>
      <c r="T315" s="564"/>
      <c r="U315" s="114" t="s">
        <v>66</v>
      </c>
      <c r="V315" s="114" t="s">
        <v>66</v>
      </c>
      <c r="W315" s="34"/>
    </row>
    <row r="316" ht="14.5" spans="1:23">
      <c r="A316" s="37"/>
      <c r="B316" s="37" t="s">
        <v>64</v>
      </c>
      <c r="C316" s="34" t="s">
        <v>1374</v>
      </c>
      <c r="D316" s="34"/>
      <c r="E316" s="37">
        <v>6000033492</v>
      </c>
      <c r="F316" s="28">
        <v>1</v>
      </c>
      <c r="G316" s="37">
        <v>0</v>
      </c>
      <c r="H316" s="28">
        <v>1</v>
      </c>
      <c r="I316" s="69">
        <v>46266</v>
      </c>
      <c r="J316" s="28" t="s">
        <v>1264</v>
      </c>
      <c r="K316" s="28">
        <v>516329200961792</v>
      </c>
      <c r="L316" s="114" t="s">
        <v>1366</v>
      </c>
      <c r="M316" s="34"/>
      <c r="N316" s="34"/>
      <c r="O316" s="34"/>
      <c r="P316" s="564"/>
      <c r="Q316" s="34"/>
      <c r="R316" s="34"/>
      <c r="S316" s="564"/>
      <c r="T316" s="564"/>
      <c r="U316" s="151" t="s">
        <v>78</v>
      </c>
      <c r="V316" s="114" t="s">
        <v>13</v>
      </c>
      <c r="W316" s="34"/>
    </row>
    <row r="317" ht="14.5" spans="1:23">
      <c r="A317" s="37"/>
      <c r="B317" s="37" t="s">
        <v>64</v>
      </c>
      <c r="C317" s="34" t="s">
        <v>1374</v>
      </c>
      <c r="D317" s="34"/>
      <c r="E317" s="37">
        <v>6000033492</v>
      </c>
      <c r="F317" s="28">
        <v>8</v>
      </c>
      <c r="G317" s="28">
        <v>8</v>
      </c>
      <c r="H317" s="37">
        <v>0</v>
      </c>
      <c r="I317" s="69">
        <v>46266</v>
      </c>
      <c r="J317" s="28" t="s">
        <v>1264</v>
      </c>
      <c r="K317" s="28" t="s">
        <v>1487</v>
      </c>
      <c r="L317" s="522" t="s">
        <v>66</v>
      </c>
      <c r="M317" s="34"/>
      <c r="N317" s="34"/>
      <c r="O317" s="34"/>
      <c r="P317" s="564"/>
      <c r="Q317" s="34"/>
      <c r="R317" s="34"/>
      <c r="S317" s="564"/>
      <c r="T317" s="564"/>
      <c r="U317" s="114" t="s">
        <v>66</v>
      </c>
      <c r="V317" s="114" t="s">
        <v>66</v>
      </c>
      <c r="W317" s="34"/>
    </row>
    <row r="318" ht="14.5" spans="1:23">
      <c r="A318" s="37"/>
      <c r="B318" s="37" t="s">
        <v>64</v>
      </c>
      <c r="C318" s="34" t="s">
        <v>1374</v>
      </c>
      <c r="D318" s="34"/>
      <c r="E318" s="37">
        <v>6000033492</v>
      </c>
      <c r="F318" s="28">
        <v>21</v>
      </c>
      <c r="G318" s="28">
        <v>21</v>
      </c>
      <c r="H318" s="37">
        <v>0</v>
      </c>
      <c r="I318" s="69">
        <v>46267</v>
      </c>
      <c r="J318" s="28" t="s">
        <v>1264</v>
      </c>
      <c r="K318" s="28" t="s">
        <v>1488</v>
      </c>
      <c r="L318" s="522" t="s">
        <v>66</v>
      </c>
      <c r="M318" s="34"/>
      <c r="N318" s="34"/>
      <c r="O318" s="34" t="s">
        <v>1276</v>
      </c>
      <c r="P318" s="564">
        <v>46270</v>
      </c>
      <c r="Q318" s="34"/>
      <c r="R318" s="34" t="s">
        <v>1276</v>
      </c>
      <c r="S318" s="564">
        <v>46270</v>
      </c>
      <c r="T318" s="564">
        <v>46272</v>
      </c>
      <c r="U318" s="114" t="s">
        <v>66</v>
      </c>
      <c r="V318" s="114" t="s">
        <v>66</v>
      </c>
      <c r="W318" s="34"/>
    </row>
    <row r="319" ht="14.5" spans="1:23">
      <c r="A319" s="37"/>
      <c r="B319" s="37" t="s">
        <v>64</v>
      </c>
      <c r="C319" s="34" t="s">
        <v>1374</v>
      </c>
      <c r="D319" s="34"/>
      <c r="E319" s="37">
        <v>6000033492</v>
      </c>
      <c r="F319" s="28">
        <v>2</v>
      </c>
      <c r="G319" s="28">
        <v>2</v>
      </c>
      <c r="H319" s="37">
        <v>0</v>
      </c>
      <c r="I319" s="69">
        <v>46270</v>
      </c>
      <c r="J319" s="28" t="s">
        <v>1264</v>
      </c>
      <c r="K319" s="28" t="s">
        <v>1489</v>
      </c>
      <c r="L319" s="522" t="s">
        <v>66</v>
      </c>
      <c r="M319" s="34"/>
      <c r="N319" s="34"/>
      <c r="O319" s="34"/>
      <c r="P319" s="564"/>
      <c r="Q319" s="34"/>
      <c r="R319" s="34"/>
      <c r="S319" s="564"/>
      <c r="T319" s="564"/>
      <c r="U319" s="114" t="s">
        <v>66</v>
      </c>
      <c r="V319" s="114" t="s">
        <v>66</v>
      </c>
      <c r="W319" s="34"/>
    </row>
    <row r="320" ht="14.5" spans="1:23">
      <c r="A320" s="37"/>
      <c r="B320" s="37" t="s">
        <v>64</v>
      </c>
      <c r="C320" s="34" t="s">
        <v>1374</v>
      </c>
      <c r="D320" s="34"/>
      <c r="E320" s="37">
        <v>6000033492</v>
      </c>
      <c r="F320" s="28">
        <v>1</v>
      </c>
      <c r="G320" s="37">
        <v>0</v>
      </c>
      <c r="H320" s="28">
        <v>1</v>
      </c>
      <c r="I320" s="69">
        <v>46270</v>
      </c>
      <c r="J320" s="28" t="s">
        <v>1264</v>
      </c>
      <c r="K320" s="28">
        <v>516329200961824</v>
      </c>
      <c r="L320" s="522" t="s">
        <v>1490</v>
      </c>
      <c r="M320" s="34"/>
      <c r="N320" s="34"/>
      <c r="O320" s="34"/>
      <c r="P320" s="564"/>
      <c r="Q320" s="34"/>
      <c r="R320" s="34"/>
      <c r="S320" s="564"/>
      <c r="T320" s="564"/>
      <c r="U320" s="151" t="s">
        <v>78</v>
      </c>
      <c r="V320" s="114" t="s">
        <v>13</v>
      </c>
      <c r="W320" s="34"/>
    </row>
    <row r="321" ht="14.5" spans="1:23">
      <c r="A321" s="37"/>
      <c r="B321" s="37" t="s">
        <v>64</v>
      </c>
      <c r="C321" s="34" t="s">
        <v>1374</v>
      </c>
      <c r="D321" s="34"/>
      <c r="E321" s="37">
        <v>6000033492</v>
      </c>
      <c r="F321" s="28">
        <v>6</v>
      </c>
      <c r="G321" s="28">
        <v>6</v>
      </c>
      <c r="H321" s="37">
        <v>0</v>
      </c>
      <c r="I321" s="69">
        <v>46270</v>
      </c>
      <c r="J321" s="28" t="s">
        <v>1264</v>
      </c>
      <c r="K321" s="28" t="s">
        <v>1491</v>
      </c>
      <c r="L321" s="522" t="s">
        <v>66</v>
      </c>
      <c r="M321" s="34"/>
      <c r="N321" s="34"/>
      <c r="O321" s="34"/>
      <c r="P321" s="564"/>
      <c r="Q321" s="34"/>
      <c r="R321" s="34"/>
      <c r="S321" s="564"/>
      <c r="T321" s="564"/>
      <c r="U321" s="114" t="s">
        <v>66</v>
      </c>
      <c r="V321" s="114" t="s">
        <v>66</v>
      </c>
      <c r="W321" s="34"/>
    </row>
    <row r="322" ht="14.5" spans="1:23">
      <c r="A322" s="37"/>
      <c r="B322" s="37" t="s">
        <v>64</v>
      </c>
      <c r="C322" s="34" t="s">
        <v>1374</v>
      </c>
      <c r="D322" s="34"/>
      <c r="E322" s="37">
        <v>6000033492</v>
      </c>
      <c r="F322" s="28">
        <v>1</v>
      </c>
      <c r="G322" s="37">
        <v>0</v>
      </c>
      <c r="H322" s="28">
        <v>1</v>
      </c>
      <c r="I322" s="69">
        <v>46270</v>
      </c>
      <c r="J322" s="28" t="s">
        <v>1264</v>
      </c>
      <c r="K322" s="28">
        <v>516329200961831</v>
      </c>
      <c r="L322" s="522" t="s">
        <v>1490</v>
      </c>
      <c r="M322" s="34"/>
      <c r="N322" s="34"/>
      <c r="O322" s="34"/>
      <c r="P322" s="564"/>
      <c r="Q322" s="34"/>
      <c r="R322" s="34"/>
      <c r="S322" s="564"/>
      <c r="T322" s="564"/>
      <c r="U322" s="151" t="s">
        <v>78</v>
      </c>
      <c r="V322" s="114" t="s">
        <v>13</v>
      </c>
      <c r="W322" s="34"/>
    </row>
    <row r="323" ht="14.5" spans="1:23">
      <c r="A323" s="37"/>
      <c r="B323" s="37" t="s">
        <v>64</v>
      </c>
      <c r="C323" s="34" t="s">
        <v>1374</v>
      </c>
      <c r="D323" s="34"/>
      <c r="E323" s="37">
        <v>6000033492</v>
      </c>
      <c r="F323" s="28">
        <v>1</v>
      </c>
      <c r="G323" s="37">
        <v>0</v>
      </c>
      <c r="H323" s="28">
        <v>1</v>
      </c>
      <c r="I323" s="69">
        <v>46270</v>
      </c>
      <c r="J323" s="28" t="s">
        <v>1264</v>
      </c>
      <c r="K323" s="28">
        <v>516329200961832</v>
      </c>
      <c r="L323" s="522" t="s">
        <v>1490</v>
      </c>
      <c r="M323" s="34"/>
      <c r="N323" s="34"/>
      <c r="O323" s="34"/>
      <c r="P323" s="564"/>
      <c r="Q323" s="34"/>
      <c r="R323" s="34"/>
      <c r="S323" s="564"/>
      <c r="T323" s="34"/>
      <c r="U323" s="151" t="s">
        <v>78</v>
      </c>
      <c r="V323" s="114" t="s">
        <v>13</v>
      </c>
      <c r="W323" s="34"/>
    </row>
    <row r="324" ht="14.5" spans="1:23">
      <c r="A324" s="37"/>
      <c r="B324" s="37" t="s">
        <v>64</v>
      </c>
      <c r="C324" s="34" t="s">
        <v>1374</v>
      </c>
      <c r="D324" s="34"/>
      <c r="E324" s="37">
        <v>6000033492</v>
      </c>
      <c r="F324" s="28">
        <v>2</v>
      </c>
      <c r="G324" s="28">
        <v>2</v>
      </c>
      <c r="H324" s="37">
        <v>0</v>
      </c>
      <c r="I324" s="69">
        <v>46272</v>
      </c>
      <c r="J324" s="28" t="s">
        <v>1264</v>
      </c>
      <c r="K324" s="28" t="s">
        <v>1492</v>
      </c>
      <c r="L324" s="522" t="s">
        <v>66</v>
      </c>
      <c r="M324" s="34"/>
      <c r="N324" s="34"/>
      <c r="O324" s="34"/>
      <c r="P324" s="564"/>
      <c r="Q324" s="34"/>
      <c r="R324" s="34"/>
      <c r="S324" s="564"/>
      <c r="T324" s="34"/>
      <c r="U324" s="114" t="s">
        <v>66</v>
      </c>
      <c r="V324" s="114" t="s">
        <v>66</v>
      </c>
      <c r="W324" s="34"/>
    </row>
    <row r="325" ht="14.5" spans="1:23">
      <c r="A325" s="37"/>
      <c r="B325" s="37" t="s">
        <v>64</v>
      </c>
      <c r="C325" s="34" t="s">
        <v>1374</v>
      </c>
      <c r="D325" s="34"/>
      <c r="E325" s="37">
        <v>6000033492</v>
      </c>
      <c r="F325" s="28">
        <v>1</v>
      </c>
      <c r="G325" s="37">
        <v>0</v>
      </c>
      <c r="H325" s="28">
        <v>1</v>
      </c>
      <c r="I325" s="69">
        <v>46272</v>
      </c>
      <c r="J325" s="28" t="s">
        <v>1264</v>
      </c>
      <c r="K325" s="28">
        <v>516329200961835</v>
      </c>
      <c r="L325" s="522" t="s">
        <v>1490</v>
      </c>
      <c r="M325" s="34"/>
      <c r="N325" s="34"/>
      <c r="O325" s="34"/>
      <c r="P325" s="564"/>
      <c r="Q325" s="34"/>
      <c r="R325" s="34"/>
      <c r="S325" s="564"/>
      <c r="T325" s="34"/>
      <c r="U325" s="151" t="s">
        <v>78</v>
      </c>
      <c r="V325" s="114" t="s">
        <v>13</v>
      </c>
      <c r="W325" s="34"/>
    </row>
    <row r="326" ht="14.5" spans="1:23">
      <c r="A326" s="37"/>
      <c r="B326" s="37" t="s">
        <v>64</v>
      </c>
      <c r="C326" s="34" t="s">
        <v>1374</v>
      </c>
      <c r="D326" s="34"/>
      <c r="E326" s="37">
        <v>6000033492</v>
      </c>
      <c r="F326" s="28">
        <v>2</v>
      </c>
      <c r="G326" s="28">
        <v>2</v>
      </c>
      <c r="H326" s="37">
        <v>0</v>
      </c>
      <c r="I326" s="69">
        <v>46272</v>
      </c>
      <c r="J326" s="28" t="s">
        <v>1264</v>
      </c>
      <c r="K326" s="28" t="s">
        <v>1493</v>
      </c>
      <c r="L326" s="522" t="s">
        <v>66</v>
      </c>
      <c r="M326" s="34"/>
      <c r="N326" s="34"/>
      <c r="O326" s="34"/>
      <c r="P326" s="564"/>
      <c r="Q326" s="34"/>
      <c r="R326" s="34"/>
      <c r="S326" s="564"/>
      <c r="T326" s="34"/>
      <c r="U326" s="114" t="s">
        <v>66</v>
      </c>
      <c r="V326" s="114" t="s">
        <v>66</v>
      </c>
      <c r="W326" s="34"/>
    </row>
    <row r="327" ht="14.5" spans="1:23">
      <c r="A327" s="37"/>
      <c r="B327" s="37" t="s">
        <v>64</v>
      </c>
      <c r="C327" s="34" t="s">
        <v>1374</v>
      </c>
      <c r="D327" s="34"/>
      <c r="E327" s="37">
        <v>6000033492</v>
      </c>
      <c r="F327" s="28">
        <v>1</v>
      </c>
      <c r="G327" s="37">
        <v>0</v>
      </c>
      <c r="H327" s="28">
        <v>1</v>
      </c>
      <c r="I327" s="69">
        <v>46272</v>
      </c>
      <c r="J327" s="28" t="s">
        <v>1264</v>
      </c>
      <c r="K327" s="28">
        <v>516329200961838</v>
      </c>
      <c r="L327" s="522" t="s">
        <v>1490</v>
      </c>
      <c r="M327" s="34"/>
      <c r="N327" s="34"/>
      <c r="O327" s="34"/>
      <c r="P327" s="564"/>
      <c r="Q327" s="34"/>
      <c r="R327" s="34"/>
      <c r="S327" s="564"/>
      <c r="T327" s="34"/>
      <c r="U327" s="151" t="s">
        <v>78</v>
      </c>
      <c r="V327" s="114" t="s">
        <v>13</v>
      </c>
      <c r="W327" s="34"/>
    </row>
    <row r="328" ht="14.5" spans="1:23">
      <c r="A328" s="37"/>
      <c r="B328" s="37" t="s">
        <v>64</v>
      </c>
      <c r="C328" s="34" t="s">
        <v>1374</v>
      </c>
      <c r="D328" s="34"/>
      <c r="E328" s="37">
        <v>6000033492</v>
      </c>
      <c r="F328" s="28">
        <v>6</v>
      </c>
      <c r="G328" s="28">
        <v>6</v>
      </c>
      <c r="H328" s="37">
        <v>0</v>
      </c>
      <c r="I328" s="69">
        <v>46272</v>
      </c>
      <c r="J328" s="28" t="s">
        <v>1264</v>
      </c>
      <c r="K328" s="28" t="s">
        <v>1494</v>
      </c>
      <c r="L328" s="522" t="s">
        <v>66</v>
      </c>
      <c r="M328" s="34"/>
      <c r="N328" s="34"/>
      <c r="O328" s="34"/>
      <c r="P328" s="564"/>
      <c r="Q328" s="34"/>
      <c r="R328" s="34"/>
      <c r="S328" s="564"/>
      <c r="T328" s="34"/>
      <c r="U328" s="114" t="s">
        <v>66</v>
      </c>
      <c r="V328" s="114" t="s">
        <v>66</v>
      </c>
      <c r="W328" s="34"/>
    </row>
    <row r="329" ht="14.5" spans="1:23">
      <c r="A329" s="37"/>
      <c r="B329" s="37" t="s">
        <v>64</v>
      </c>
      <c r="C329" s="34" t="s">
        <v>1374</v>
      </c>
      <c r="D329" s="34"/>
      <c r="E329" s="37">
        <v>6000033492</v>
      </c>
      <c r="F329" s="28">
        <v>1</v>
      </c>
      <c r="G329" s="37">
        <v>0</v>
      </c>
      <c r="H329" s="28">
        <v>1</v>
      </c>
      <c r="I329" s="69">
        <v>46272</v>
      </c>
      <c r="J329" s="28" t="s">
        <v>1264</v>
      </c>
      <c r="K329" s="28">
        <v>516329200961845</v>
      </c>
      <c r="L329" s="522" t="s">
        <v>1490</v>
      </c>
      <c r="M329" s="34"/>
      <c r="N329" s="34"/>
      <c r="O329" s="34"/>
      <c r="P329" s="564"/>
      <c r="Q329" s="34"/>
      <c r="R329" s="34"/>
      <c r="S329" s="564"/>
      <c r="T329" s="34"/>
      <c r="U329" s="151" t="s">
        <v>78</v>
      </c>
      <c r="V329" s="114" t="s">
        <v>13</v>
      </c>
      <c r="W329" s="34"/>
    </row>
    <row r="330" ht="14.5" spans="1:23">
      <c r="A330" s="37"/>
      <c r="B330" s="37" t="s">
        <v>64</v>
      </c>
      <c r="C330" s="34" t="s">
        <v>1374</v>
      </c>
      <c r="D330" s="34"/>
      <c r="E330" s="37">
        <v>6000033492</v>
      </c>
      <c r="F330" s="28">
        <v>5</v>
      </c>
      <c r="G330" s="28">
        <v>5</v>
      </c>
      <c r="H330" s="37">
        <v>0</v>
      </c>
      <c r="I330" s="69">
        <v>46272</v>
      </c>
      <c r="J330" s="28" t="s">
        <v>1264</v>
      </c>
      <c r="K330" s="28" t="s">
        <v>1495</v>
      </c>
      <c r="L330" s="522" t="s">
        <v>66</v>
      </c>
      <c r="M330" s="34"/>
      <c r="N330" s="34"/>
      <c r="O330" s="34"/>
      <c r="P330" s="564"/>
      <c r="Q330" s="34"/>
      <c r="R330" s="34"/>
      <c r="S330" s="564"/>
      <c r="T330" s="34"/>
      <c r="U330" s="114" t="s">
        <v>66</v>
      </c>
      <c r="V330" s="114" t="s">
        <v>66</v>
      </c>
      <c r="W330" s="34"/>
    </row>
    <row r="331" ht="14.5" spans="1:23">
      <c r="A331" s="37"/>
      <c r="B331" s="37" t="s">
        <v>64</v>
      </c>
      <c r="C331" s="34" t="s">
        <v>1374</v>
      </c>
      <c r="D331" s="34"/>
      <c r="E331" s="37">
        <v>6000033492</v>
      </c>
      <c r="F331" s="28">
        <v>1</v>
      </c>
      <c r="G331" s="37">
        <v>0</v>
      </c>
      <c r="H331" s="28">
        <v>1</v>
      </c>
      <c r="I331" s="69">
        <v>46272</v>
      </c>
      <c r="J331" s="28" t="s">
        <v>1264</v>
      </c>
      <c r="K331" s="28">
        <v>516329200961851</v>
      </c>
      <c r="L331" s="522" t="s">
        <v>1490</v>
      </c>
      <c r="M331" s="34"/>
      <c r="N331" s="34"/>
      <c r="O331" s="34"/>
      <c r="P331" s="564"/>
      <c r="Q331" s="34"/>
      <c r="R331" s="34"/>
      <c r="S331" s="564"/>
      <c r="T331" s="34"/>
      <c r="U331" s="151" t="s">
        <v>78</v>
      </c>
      <c r="V331" s="114" t="s">
        <v>13</v>
      </c>
      <c r="W331" s="34"/>
    </row>
    <row r="332" ht="14.5" spans="1:23">
      <c r="A332" s="37"/>
      <c r="B332" s="37" t="s">
        <v>64</v>
      </c>
      <c r="C332" s="34" t="s">
        <v>1374</v>
      </c>
      <c r="D332" s="34"/>
      <c r="E332" s="37">
        <v>6000033492</v>
      </c>
      <c r="F332" s="28">
        <v>4</v>
      </c>
      <c r="G332" s="28">
        <v>4</v>
      </c>
      <c r="H332" s="37">
        <v>0</v>
      </c>
      <c r="I332" s="69">
        <v>46272</v>
      </c>
      <c r="J332" s="28" t="s">
        <v>1264</v>
      </c>
      <c r="K332" s="28" t="s">
        <v>1496</v>
      </c>
      <c r="L332" s="522" t="s">
        <v>66</v>
      </c>
      <c r="M332" s="34"/>
      <c r="N332" s="34"/>
      <c r="O332" s="34"/>
      <c r="P332" s="564"/>
      <c r="Q332" s="34"/>
      <c r="R332" s="34"/>
      <c r="S332" s="564"/>
      <c r="T332" s="34"/>
      <c r="U332" s="114" t="s">
        <v>66</v>
      </c>
      <c r="V332" s="114" t="s">
        <v>66</v>
      </c>
      <c r="W332" s="34"/>
    </row>
    <row r="333" ht="14.5" spans="1:23">
      <c r="A333" s="37"/>
      <c r="B333" s="37" t="s">
        <v>64</v>
      </c>
      <c r="C333" s="34" t="s">
        <v>1374</v>
      </c>
      <c r="D333" s="34"/>
      <c r="E333" s="37">
        <v>6000033492</v>
      </c>
      <c r="F333" s="28">
        <v>19</v>
      </c>
      <c r="G333" s="28">
        <v>19</v>
      </c>
      <c r="H333" s="37">
        <v>0</v>
      </c>
      <c r="I333" s="69">
        <v>46273</v>
      </c>
      <c r="J333" s="28" t="s">
        <v>1264</v>
      </c>
      <c r="K333" s="28" t="s">
        <v>1497</v>
      </c>
      <c r="L333" s="522" t="s">
        <v>66</v>
      </c>
      <c r="M333" s="34"/>
      <c r="N333" s="34"/>
      <c r="O333" s="34"/>
      <c r="P333" s="564"/>
      <c r="Q333" s="34"/>
      <c r="R333" s="34"/>
      <c r="S333" s="564"/>
      <c r="T333" s="34"/>
      <c r="U333" s="114" t="s">
        <v>66</v>
      </c>
      <c r="V333" s="114" t="s">
        <v>66</v>
      </c>
      <c r="W333" s="34"/>
    </row>
    <row r="334" ht="14.5" spans="1:23">
      <c r="A334" s="37"/>
      <c r="B334" s="37" t="s">
        <v>64</v>
      </c>
      <c r="C334" s="34" t="s">
        <v>1374</v>
      </c>
      <c r="D334" s="34"/>
      <c r="E334" s="37">
        <v>6000033492</v>
      </c>
      <c r="F334" s="28">
        <v>1</v>
      </c>
      <c r="G334" s="37">
        <v>0</v>
      </c>
      <c r="H334" s="28">
        <v>1</v>
      </c>
      <c r="I334" s="69">
        <v>46273</v>
      </c>
      <c r="J334" s="28" t="s">
        <v>1264</v>
      </c>
      <c r="K334" s="28">
        <v>516329200961875</v>
      </c>
      <c r="L334" s="522" t="s">
        <v>1498</v>
      </c>
      <c r="M334" s="34"/>
      <c r="N334" s="34"/>
      <c r="O334" s="34"/>
      <c r="P334" s="564"/>
      <c r="Q334" s="34"/>
      <c r="R334" s="34"/>
      <c r="S334" s="564"/>
      <c r="T334" s="34"/>
      <c r="U334" s="151" t="s">
        <v>510</v>
      </c>
      <c r="V334" s="114" t="s">
        <v>13</v>
      </c>
      <c r="W334" s="34"/>
    </row>
    <row r="335" ht="14.5" spans="1:23">
      <c r="A335" s="37"/>
      <c r="B335" s="37" t="s">
        <v>64</v>
      </c>
      <c r="C335" s="34" t="s">
        <v>1374</v>
      </c>
      <c r="D335" s="34"/>
      <c r="E335" s="37">
        <v>6000033492</v>
      </c>
      <c r="F335" s="28">
        <v>14</v>
      </c>
      <c r="G335" s="28">
        <v>14</v>
      </c>
      <c r="H335" s="37">
        <v>0</v>
      </c>
      <c r="I335" s="69">
        <v>46273</v>
      </c>
      <c r="J335" s="28" t="s">
        <v>1264</v>
      </c>
      <c r="K335" s="28" t="s">
        <v>1499</v>
      </c>
      <c r="L335" s="522" t="s">
        <v>66</v>
      </c>
      <c r="M335" s="34"/>
      <c r="N335" s="34"/>
      <c r="O335" s="34"/>
      <c r="P335" s="564"/>
      <c r="Q335" s="34"/>
      <c r="R335" s="34"/>
      <c r="S335" s="564"/>
      <c r="T335" s="34"/>
      <c r="U335" s="114" t="s">
        <v>66</v>
      </c>
      <c r="V335" s="114" t="s">
        <v>66</v>
      </c>
      <c r="W335" s="34"/>
    </row>
    <row r="336" ht="14.5" spans="1:23">
      <c r="A336" s="37"/>
      <c r="B336" s="37" t="s">
        <v>64</v>
      </c>
      <c r="C336" s="34" t="s">
        <v>1374</v>
      </c>
      <c r="D336" s="34"/>
      <c r="E336" s="37">
        <v>6000033492</v>
      </c>
      <c r="F336" s="28">
        <v>1</v>
      </c>
      <c r="G336" s="37">
        <v>0</v>
      </c>
      <c r="H336" s="28">
        <v>1</v>
      </c>
      <c r="I336" s="69">
        <v>46273</v>
      </c>
      <c r="J336" s="28" t="s">
        <v>1264</v>
      </c>
      <c r="K336" s="28">
        <v>516329200961890</v>
      </c>
      <c r="L336" s="522" t="s">
        <v>1490</v>
      </c>
      <c r="M336" s="34"/>
      <c r="N336" s="34"/>
      <c r="O336" s="34"/>
      <c r="P336" s="564"/>
      <c r="Q336" s="34"/>
      <c r="R336" s="34"/>
      <c r="S336" s="564"/>
      <c r="T336" s="34"/>
      <c r="U336" s="151" t="s">
        <v>78</v>
      </c>
      <c r="V336" s="114" t="s">
        <v>13</v>
      </c>
      <c r="W336" s="34"/>
    </row>
    <row r="337" ht="14.5" spans="1:23">
      <c r="A337" s="37"/>
      <c r="B337" s="37" t="s">
        <v>64</v>
      </c>
      <c r="C337" s="34" t="s">
        <v>1374</v>
      </c>
      <c r="D337" s="34"/>
      <c r="E337" s="37">
        <v>6000033492</v>
      </c>
      <c r="F337" s="28">
        <v>4</v>
      </c>
      <c r="G337" s="28">
        <v>4</v>
      </c>
      <c r="H337" s="37">
        <v>0</v>
      </c>
      <c r="I337" s="69">
        <v>46273</v>
      </c>
      <c r="J337" s="28" t="s">
        <v>1264</v>
      </c>
      <c r="K337" s="28" t="s">
        <v>1500</v>
      </c>
      <c r="L337" s="522" t="s">
        <v>66</v>
      </c>
      <c r="M337" s="34"/>
      <c r="N337" s="34"/>
      <c r="O337" s="34"/>
      <c r="P337" s="564"/>
      <c r="Q337" s="34"/>
      <c r="R337" s="34"/>
      <c r="S337" s="564"/>
      <c r="T337" s="34"/>
      <c r="U337" s="114" t="s">
        <v>66</v>
      </c>
      <c r="V337" s="114" t="s">
        <v>66</v>
      </c>
      <c r="W337" s="34"/>
    </row>
    <row r="338" ht="14.5" spans="1:23">
      <c r="A338" s="37"/>
      <c r="B338" s="37" t="s">
        <v>64</v>
      </c>
      <c r="C338" s="34" t="s">
        <v>1374</v>
      </c>
      <c r="D338" s="34"/>
      <c r="E338" s="37">
        <v>6000033492</v>
      </c>
      <c r="F338" s="28">
        <v>1</v>
      </c>
      <c r="G338" s="37">
        <v>0</v>
      </c>
      <c r="H338" s="28">
        <v>1</v>
      </c>
      <c r="I338" s="69">
        <v>46273</v>
      </c>
      <c r="J338" s="28" t="s">
        <v>1264</v>
      </c>
      <c r="K338" s="28">
        <v>516329200961895</v>
      </c>
      <c r="L338" s="522" t="s">
        <v>1490</v>
      </c>
      <c r="M338" s="34"/>
      <c r="N338" s="34"/>
      <c r="O338" s="34"/>
      <c r="P338" s="564"/>
      <c r="Q338" s="34"/>
      <c r="R338" s="34"/>
      <c r="S338" s="564"/>
      <c r="T338" s="34"/>
      <c r="U338" s="151" t="s">
        <v>78</v>
      </c>
      <c r="V338" s="114" t="s">
        <v>13</v>
      </c>
      <c r="W338" s="34"/>
    </row>
    <row r="339" ht="14.5" spans="1:23">
      <c r="A339" s="37"/>
      <c r="B339" s="37" t="s">
        <v>64</v>
      </c>
      <c r="C339" s="34" t="s">
        <v>1374</v>
      </c>
      <c r="D339" s="34"/>
      <c r="E339" s="37">
        <v>6000033492</v>
      </c>
      <c r="F339" s="28">
        <v>5</v>
      </c>
      <c r="G339" s="28">
        <v>5</v>
      </c>
      <c r="H339" s="37">
        <v>0</v>
      </c>
      <c r="I339" s="69">
        <v>46273</v>
      </c>
      <c r="J339" s="28" t="s">
        <v>1264</v>
      </c>
      <c r="K339" s="28" t="s">
        <v>1501</v>
      </c>
      <c r="L339" s="522" t="s">
        <v>66</v>
      </c>
      <c r="M339" s="34"/>
      <c r="N339" s="34"/>
      <c r="O339" s="34"/>
      <c r="P339" s="564"/>
      <c r="Q339" s="34"/>
      <c r="R339" s="34"/>
      <c r="S339" s="564"/>
      <c r="T339" s="34"/>
      <c r="U339" s="114" t="s">
        <v>66</v>
      </c>
      <c r="V339" s="114" t="s">
        <v>66</v>
      </c>
      <c r="W339" s="34"/>
    </row>
    <row r="340" ht="14.5" spans="1:23">
      <c r="A340" s="37"/>
      <c r="B340" s="37" t="s">
        <v>64</v>
      </c>
      <c r="C340" s="34" t="s">
        <v>1374</v>
      </c>
      <c r="D340" s="34"/>
      <c r="E340" s="37">
        <v>6000033492</v>
      </c>
      <c r="F340" s="28">
        <v>4</v>
      </c>
      <c r="G340" s="28">
        <v>4</v>
      </c>
      <c r="H340" s="37">
        <v>0</v>
      </c>
      <c r="I340" s="69">
        <v>46275</v>
      </c>
      <c r="J340" s="28" t="s">
        <v>1264</v>
      </c>
      <c r="K340" s="28" t="s">
        <v>1502</v>
      </c>
      <c r="L340" s="522" t="s">
        <v>66</v>
      </c>
      <c r="M340" s="34"/>
      <c r="N340" s="34"/>
      <c r="O340" s="34"/>
      <c r="P340" s="564"/>
      <c r="Q340" s="34"/>
      <c r="R340" s="34"/>
      <c r="S340" s="564"/>
      <c r="T340" s="34"/>
      <c r="U340" s="114" t="s">
        <v>66</v>
      </c>
      <c r="V340" s="114" t="s">
        <v>66</v>
      </c>
      <c r="W340" s="34"/>
    </row>
    <row r="341" ht="14.5" spans="1:23">
      <c r="A341" s="37"/>
      <c r="B341" s="37" t="s">
        <v>64</v>
      </c>
      <c r="C341" s="34" t="s">
        <v>1374</v>
      </c>
      <c r="D341" s="34"/>
      <c r="E341" s="37">
        <v>6000033492</v>
      </c>
      <c r="F341" s="28">
        <v>1</v>
      </c>
      <c r="G341" s="37">
        <v>0</v>
      </c>
      <c r="H341" s="28">
        <v>1</v>
      </c>
      <c r="I341" s="69">
        <v>46275</v>
      </c>
      <c r="J341" s="28" t="s">
        <v>1264</v>
      </c>
      <c r="K341" s="28">
        <v>516329200961905</v>
      </c>
      <c r="L341" s="522" t="s">
        <v>1490</v>
      </c>
      <c r="M341" s="34"/>
      <c r="N341" s="34"/>
      <c r="O341" s="34"/>
      <c r="P341" s="564"/>
      <c r="Q341" s="34"/>
      <c r="R341" s="34"/>
      <c r="S341" s="564"/>
      <c r="T341" s="34"/>
      <c r="U341" s="151" t="s">
        <v>78</v>
      </c>
      <c r="V341" s="114" t="s">
        <v>13</v>
      </c>
      <c r="W341" s="34"/>
    </row>
    <row r="342" ht="14.5" spans="1:23">
      <c r="A342" s="37"/>
      <c r="B342" s="37" t="s">
        <v>64</v>
      </c>
      <c r="C342" s="34" t="s">
        <v>1374</v>
      </c>
      <c r="D342" s="34"/>
      <c r="E342" s="37">
        <v>6000033492</v>
      </c>
      <c r="F342" s="28">
        <v>9</v>
      </c>
      <c r="G342" s="28">
        <v>9</v>
      </c>
      <c r="H342" s="37">
        <v>0</v>
      </c>
      <c r="I342" s="69">
        <v>46275</v>
      </c>
      <c r="J342" s="28" t="s">
        <v>1264</v>
      </c>
      <c r="K342" s="28" t="s">
        <v>1503</v>
      </c>
      <c r="L342" s="522" t="s">
        <v>66</v>
      </c>
      <c r="M342" s="34"/>
      <c r="N342" s="34"/>
      <c r="O342" s="34"/>
      <c r="P342" s="564"/>
      <c r="Q342" s="34"/>
      <c r="R342" s="34"/>
      <c r="S342" s="564"/>
      <c r="T342" s="34"/>
      <c r="U342" s="114" t="s">
        <v>66</v>
      </c>
      <c r="V342" s="114" t="s">
        <v>66</v>
      </c>
      <c r="W342" s="34"/>
    </row>
    <row r="343" ht="14.5" spans="1:23">
      <c r="A343" s="37"/>
      <c r="B343" s="37" t="s">
        <v>64</v>
      </c>
      <c r="C343" s="34" t="s">
        <v>1374</v>
      </c>
      <c r="D343" s="34"/>
      <c r="E343" s="37">
        <v>6000033492</v>
      </c>
      <c r="F343" s="28">
        <v>1</v>
      </c>
      <c r="G343" s="37">
        <v>0</v>
      </c>
      <c r="H343" s="28">
        <v>1</v>
      </c>
      <c r="I343" s="69">
        <v>46275</v>
      </c>
      <c r="J343" s="28" t="s">
        <v>1264</v>
      </c>
      <c r="K343" s="28">
        <v>516329200961915</v>
      </c>
      <c r="L343" s="522" t="s">
        <v>1490</v>
      </c>
      <c r="M343" s="34"/>
      <c r="N343" s="34"/>
      <c r="O343" s="34"/>
      <c r="P343" s="564"/>
      <c r="Q343" s="34"/>
      <c r="R343" s="34"/>
      <c r="S343" s="564"/>
      <c r="T343" s="34"/>
      <c r="U343" s="151" t="s">
        <v>78</v>
      </c>
      <c r="V343" s="114" t="s">
        <v>13</v>
      </c>
      <c r="W343" s="34"/>
    </row>
    <row r="344" ht="14.5" spans="1:23">
      <c r="A344" s="37"/>
      <c r="B344" s="37" t="s">
        <v>64</v>
      </c>
      <c r="C344" s="34" t="s">
        <v>1374</v>
      </c>
      <c r="D344" s="34"/>
      <c r="E344" s="37">
        <v>6000033492</v>
      </c>
      <c r="F344" s="28">
        <v>17</v>
      </c>
      <c r="G344" s="28">
        <v>17</v>
      </c>
      <c r="H344" s="37">
        <v>0</v>
      </c>
      <c r="I344" s="69">
        <v>46275</v>
      </c>
      <c r="J344" s="28" t="s">
        <v>1264</v>
      </c>
      <c r="K344" s="28" t="s">
        <v>1504</v>
      </c>
      <c r="L344" s="522" t="s">
        <v>66</v>
      </c>
      <c r="M344" s="34"/>
      <c r="N344" s="34"/>
      <c r="O344" s="34"/>
      <c r="P344" s="564"/>
      <c r="Q344" s="34"/>
      <c r="R344" s="34"/>
      <c r="S344" s="564"/>
      <c r="T344" s="34"/>
      <c r="U344" s="114" t="s">
        <v>66</v>
      </c>
      <c r="V344" s="114" t="s">
        <v>66</v>
      </c>
      <c r="W344" s="34"/>
    </row>
    <row r="345" ht="14.5" spans="1:23">
      <c r="A345" s="37"/>
      <c r="B345" s="37" t="s">
        <v>64</v>
      </c>
      <c r="C345" s="34" t="s">
        <v>1374</v>
      </c>
      <c r="D345" s="34"/>
      <c r="E345" s="37">
        <v>6000033492</v>
      </c>
      <c r="F345" s="28">
        <v>64</v>
      </c>
      <c r="G345" s="28">
        <v>64</v>
      </c>
      <c r="H345" s="28">
        <v>0</v>
      </c>
      <c r="I345" s="69">
        <v>46276</v>
      </c>
      <c r="J345" s="28" t="s">
        <v>1264</v>
      </c>
      <c r="K345" s="28" t="s">
        <v>1505</v>
      </c>
      <c r="L345" s="522" t="s">
        <v>66</v>
      </c>
      <c r="M345" s="34"/>
      <c r="N345" s="34"/>
      <c r="O345" s="34"/>
      <c r="P345" s="564"/>
      <c r="Q345" s="34"/>
      <c r="R345" s="34"/>
      <c r="S345" s="564"/>
      <c r="T345" s="34"/>
      <c r="U345" s="151" t="s">
        <v>66</v>
      </c>
      <c r="V345" s="114" t="s">
        <v>66</v>
      </c>
      <c r="W345" s="34"/>
    </row>
    <row r="346" ht="14.5" spans="1:23">
      <c r="A346" s="37"/>
      <c r="B346" s="37" t="s">
        <v>64</v>
      </c>
      <c r="C346" s="34" t="s">
        <v>1374</v>
      </c>
      <c r="D346" s="34"/>
      <c r="E346" s="37">
        <v>6000033492</v>
      </c>
      <c r="F346" s="28">
        <v>1</v>
      </c>
      <c r="G346" s="28">
        <v>1</v>
      </c>
      <c r="H346" s="37">
        <v>0</v>
      </c>
      <c r="I346" s="69">
        <v>46277</v>
      </c>
      <c r="J346" s="28" t="s">
        <v>1264</v>
      </c>
      <c r="K346" s="28">
        <v>516329200961997</v>
      </c>
      <c r="L346" s="522" t="s">
        <v>66</v>
      </c>
      <c r="M346" s="34"/>
      <c r="N346" s="34"/>
      <c r="O346" s="34"/>
      <c r="P346" s="115"/>
      <c r="Q346" s="34"/>
      <c r="R346" s="34"/>
      <c r="S346" s="115"/>
      <c r="T346" s="34"/>
      <c r="U346" s="114" t="s">
        <v>66</v>
      </c>
      <c r="V346" s="114" t="s">
        <v>66</v>
      </c>
      <c r="W346" s="34"/>
    </row>
    <row r="347" ht="14.5" spans="1:23">
      <c r="A347" s="37"/>
      <c r="B347" s="37" t="s">
        <v>64</v>
      </c>
      <c r="C347" s="34" t="s">
        <v>1374</v>
      </c>
      <c r="D347" s="34"/>
      <c r="E347" s="37">
        <v>6000033492</v>
      </c>
      <c r="F347" s="28">
        <v>1</v>
      </c>
      <c r="G347" s="37">
        <v>0</v>
      </c>
      <c r="H347" s="28">
        <v>1</v>
      </c>
      <c r="I347" s="69">
        <v>46277</v>
      </c>
      <c r="J347" s="28" t="s">
        <v>1264</v>
      </c>
      <c r="K347" s="28">
        <v>516329200961998</v>
      </c>
      <c r="L347" s="522" t="s">
        <v>1366</v>
      </c>
      <c r="M347" s="34"/>
      <c r="N347" s="34"/>
      <c r="O347" s="34"/>
      <c r="P347" s="115"/>
      <c r="Q347" s="34"/>
      <c r="R347" s="34"/>
      <c r="S347" s="115"/>
      <c r="T347" s="34"/>
      <c r="U347" s="151" t="s">
        <v>78</v>
      </c>
      <c r="V347" s="114" t="s">
        <v>13</v>
      </c>
      <c r="W347" s="34"/>
    </row>
    <row r="348" ht="14.5" spans="1:23">
      <c r="A348" s="37"/>
      <c r="B348" s="37" t="s">
        <v>64</v>
      </c>
      <c r="C348" s="34" t="s">
        <v>1374</v>
      </c>
      <c r="D348" s="34"/>
      <c r="E348" s="37">
        <v>6000033492</v>
      </c>
      <c r="F348" s="28">
        <v>16</v>
      </c>
      <c r="G348" s="28">
        <v>16</v>
      </c>
      <c r="H348" s="37">
        <v>0</v>
      </c>
      <c r="I348" s="69">
        <v>46277</v>
      </c>
      <c r="J348" s="28" t="s">
        <v>1264</v>
      </c>
      <c r="K348" s="28" t="s">
        <v>1506</v>
      </c>
      <c r="L348" s="522" t="s">
        <v>66</v>
      </c>
      <c r="M348" s="34"/>
      <c r="N348" s="34"/>
      <c r="O348" s="34"/>
      <c r="P348" s="115"/>
      <c r="Q348" s="34"/>
      <c r="R348" s="34"/>
      <c r="S348" s="115"/>
      <c r="T348" s="34"/>
      <c r="U348" s="114" t="s">
        <v>66</v>
      </c>
      <c r="V348" s="114" t="s">
        <v>66</v>
      </c>
      <c r="W348" s="34"/>
    </row>
    <row r="349" ht="14.5" spans="1:23">
      <c r="A349" s="37"/>
      <c r="B349" s="37" t="s">
        <v>64</v>
      </c>
      <c r="C349" s="34" t="s">
        <v>1374</v>
      </c>
      <c r="D349" s="34"/>
      <c r="E349" s="37">
        <v>6000033492</v>
      </c>
      <c r="F349" s="28">
        <v>1</v>
      </c>
      <c r="G349" s="37">
        <v>0</v>
      </c>
      <c r="H349" s="28">
        <v>1</v>
      </c>
      <c r="I349" s="69">
        <v>46277</v>
      </c>
      <c r="J349" s="28" t="s">
        <v>1264</v>
      </c>
      <c r="K349" s="28">
        <v>516329200962015</v>
      </c>
      <c r="L349" s="522" t="s">
        <v>1366</v>
      </c>
      <c r="M349" s="34"/>
      <c r="N349" s="34"/>
      <c r="O349" s="34"/>
      <c r="P349" s="115"/>
      <c r="Q349" s="34"/>
      <c r="R349" s="34"/>
      <c r="S349" s="115"/>
      <c r="T349" s="34"/>
      <c r="U349" s="151" t="s">
        <v>78</v>
      </c>
      <c r="V349" s="114" t="s">
        <v>13</v>
      </c>
      <c r="W349" s="34"/>
    </row>
    <row r="350" ht="14.5" spans="1:23">
      <c r="A350" s="37"/>
      <c r="B350" s="37" t="s">
        <v>64</v>
      </c>
      <c r="C350" s="34" t="s">
        <v>1374</v>
      </c>
      <c r="D350" s="34"/>
      <c r="E350" s="37">
        <v>6000033492</v>
      </c>
      <c r="F350" s="28">
        <v>16</v>
      </c>
      <c r="G350" s="28">
        <v>16</v>
      </c>
      <c r="H350" s="37">
        <v>0</v>
      </c>
      <c r="I350" s="69">
        <v>46277</v>
      </c>
      <c r="J350" s="28" t="s">
        <v>1264</v>
      </c>
      <c r="K350" s="28" t="s">
        <v>1507</v>
      </c>
      <c r="L350" s="522" t="s">
        <v>66</v>
      </c>
      <c r="M350" s="34"/>
      <c r="N350" s="34"/>
      <c r="O350" s="34"/>
      <c r="P350" s="115"/>
      <c r="Q350" s="34"/>
      <c r="R350" s="34"/>
      <c r="S350" s="115"/>
      <c r="T350" s="34"/>
      <c r="U350" s="114" t="s">
        <v>66</v>
      </c>
      <c r="V350" s="114" t="s">
        <v>66</v>
      </c>
      <c r="W350" s="34"/>
    </row>
    <row r="351" ht="14.5" spans="1:23">
      <c r="A351" s="37"/>
      <c r="B351" s="37" t="s">
        <v>64</v>
      </c>
      <c r="C351" s="34" t="s">
        <v>1374</v>
      </c>
      <c r="D351" s="34"/>
      <c r="E351" s="37">
        <v>6000033492</v>
      </c>
      <c r="F351" s="28">
        <v>1</v>
      </c>
      <c r="G351" s="37">
        <v>0</v>
      </c>
      <c r="H351" s="28">
        <v>1</v>
      </c>
      <c r="I351" s="69">
        <v>46277</v>
      </c>
      <c r="J351" s="28" t="s">
        <v>1264</v>
      </c>
      <c r="K351" s="28">
        <v>516329200962032</v>
      </c>
      <c r="L351" s="522" t="s">
        <v>1366</v>
      </c>
      <c r="M351" s="34"/>
      <c r="N351" s="34"/>
      <c r="O351" s="34"/>
      <c r="P351" s="115"/>
      <c r="Q351" s="34"/>
      <c r="R351" s="34"/>
      <c r="S351" s="115"/>
      <c r="T351" s="34"/>
      <c r="U351" s="151" t="s">
        <v>78</v>
      </c>
      <c r="V351" s="114" t="s">
        <v>13</v>
      </c>
      <c r="W351" s="34"/>
    </row>
    <row r="352" ht="14.5" spans="1:23">
      <c r="A352" s="37"/>
      <c r="B352" s="37" t="s">
        <v>64</v>
      </c>
      <c r="C352" s="34" t="s">
        <v>1374</v>
      </c>
      <c r="D352" s="34"/>
      <c r="E352" s="37">
        <v>6000033492</v>
      </c>
      <c r="F352" s="28">
        <v>4</v>
      </c>
      <c r="G352" s="28">
        <v>4</v>
      </c>
      <c r="H352" s="37">
        <v>0</v>
      </c>
      <c r="I352" s="69">
        <v>46277</v>
      </c>
      <c r="J352" s="28" t="s">
        <v>1264</v>
      </c>
      <c r="K352" s="28" t="s">
        <v>1508</v>
      </c>
      <c r="L352" s="522" t="s">
        <v>66</v>
      </c>
      <c r="M352" s="34"/>
      <c r="N352" s="34"/>
      <c r="O352" s="34"/>
      <c r="P352" s="115"/>
      <c r="Q352" s="34"/>
      <c r="R352" s="34"/>
      <c r="S352" s="115"/>
      <c r="T352" s="34"/>
      <c r="U352" s="114" t="s">
        <v>66</v>
      </c>
      <c r="V352" s="114" t="s">
        <v>66</v>
      </c>
      <c r="W352" s="34"/>
    </row>
    <row r="353" ht="14.5" spans="1:23">
      <c r="A353" s="37"/>
      <c r="B353" s="37" t="s">
        <v>64</v>
      </c>
      <c r="C353" s="34" t="s">
        <v>1509</v>
      </c>
      <c r="D353" s="34"/>
      <c r="E353" s="37">
        <v>6000033492</v>
      </c>
      <c r="F353" s="28">
        <v>36</v>
      </c>
      <c r="G353" s="28">
        <v>36</v>
      </c>
      <c r="H353" s="37">
        <v>0</v>
      </c>
      <c r="I353" s="69">
        <v>46278</v>
      </c>
      <c r="J353" s="28" t="s">
        <v>1264</v>
      </c>
      <c r="K353" s="28" t="s">
        <v>1510</v>
      </c>
      <c r="L353" s="522" t="s">
        <v>66</v>
      </c>
      <c r="M353" s="34"/>
      <c r="N353" s="34"/>
      <c r="O353" s="34"/>
      <c r="P353" s="115"/>
      <c r="Q353" s="34"/>
      <c r="R353" s="34"/>
      <c r="S353" s="115"/>
      <c r="T353" s="34"/>
      <c r="U353" s="114" t="s">
        <v>66</v>
      </c>
      <c r="V353" s="114" t="s">
        <v>66</v>
      </c>
      <c r="W353" s="34"/>
    </row>
    <row r="354" ht="14.5" spans="1:23">
      <c r="A354" s="37"/>
      <c r="B354" s="37" t="s">
        <v>64</v>
      </c>
      <c r="C354" s="34" t="s">
        <v>1374</v>
      </c>
      <c r="D354" s="34"/>
      <c r="E354" s="37">
        <v>6000033492</v>
      </c>
      <c r="F354" s="28">
        <v>32</v>
      </c>
      <c r="G354" s="28">
        <v>32</v>
      </c>
      <c r="H354" s="37">
        <v>0</v>
      </c>
      <c r="I354" s="69">
        <v>46279</v>
      </c>
      <c r="J354" s="28" t="s">
        <v>1264</v>
      </c>
      <c r="K354" s="28" t="s">
        <v>1511</v>
      </c>
      <c r="L354" s="522" t="s">
        <v>66</v>
      </c>
      <c r="M354" s="34"/>
      <c r="N354" s="34"/>
      <c r="O354" s="34"/>
      <c r="P354" s="115"/>
      <c r="Q354" s="34"/>
      <c r="R354" s="34"/>
      <c r="S354" s="115"/>
      <c r="T354" s="34"/>
      <c r="U354" s="114" t="s">
        <v>66</v>
      </c>
      <c r="V354" s="114" t="s">
        <v>66</v>
      </c>
      <c r="W354" s="34"/>
    </row>
    <row r="355" ht="14.5" spans="1:23">
      <c r="A355" s="37"/>
      <c r="B355" s="37" t="s">
        <v>64</v>
      </c>
      <c r="C355" s="34" t="s">
        <v>1378</v>
      </c>
      <c r="D355" s="34"/>
      <c r="E355" s="37">
        <v>6000033492</v>
      </c>
      <c r="F355" s="28">
        <v>5</v>
      </c>
      <c r="G355" s="28">
        <v>5</v>
      </c>
      <c r="H355" s="37">
        <v>0</v>
      </c>
      <c r="I355" s="69">
        <v>46281</v>
      </c>
      <c r="J355" s="28" t="s">
        <v>1264</v>
      </c>
      <c r="K355" s="28" t="s">
        <v>1512</v>
      </c>
      <c r="L355" s="522" t="s">
        <v>66</v>
      </c>
      <c r="M355" s="34"/>
      <c r="N355" s="34"/>
      <c r="O355" s="34"/>
      <c r="P355" s="115"/>
      <c r="Q355" s="34"/>
      <c r="R355" s="34"/>
      <c r="S355" s="115"/>
      <c r="T355" s="34"/>
      <c r="U355" s="114" t="s">
        <v>66</v>
      </c>
      <c r="V355" s="114" t="s">
        <v>66</v>
      </c>
      <c r="W355" s="34"/>
    </row>
    <row r="356" ht="14.5" spans="1:23">
      <c r="A356" s="37"/>
      <c r="B356" s="37" t="s">
        <v>64</v>
      </c>
      <c r="C356" s="34" t="s">
        <v>1378</v>
      </c>
      <c r="D356" s="34"/>
      <c r="E356" s="37">
        <v>6000033492</v>
      </c>
      <c r="F356" s="28">
        <v>1</v>
      </c>
      <c r="G356" s="37">
        <v>0</v>
      </c>
      <c r="H356" s="28">
        <v>1</v>
      </c>
      <c r="I356" s="69">
        <v>46281</v>
      </c>
      <c r="J356" s="28" t="s">
        <v>1264</v>
      </c>
      <c r="K356" s="28">
        <v>516329200962110</v>
      </c>
      <c r="L356" s="522" t="s">
        <v>1296</v>
      </c>
      <c r="M356" s="34"/>
      <c r="N356" s="34"/>
      <c r="O356" s="34"/>
      <c r="P356" s="115"/>
      <c r="Q356" s="34"/>
      <c r="R356" s="34"/>
      <c r="S356" s="115"/>
      <c r="T356" s="34"/>
      <c r="U356" s="238" t="s">
        <v>514</v>
      </c>
      <c r="V356" s="114" t="s">
        <v>13</v>
      </c>
      <c r="W356" s="34"/>
    </row>
    <row r="357" ht="14.5" spans="1:23">
      <c r="A357" s="37"/>
      <c r="B357" s="37" t="s">
        <v>64</v>
      </c>
      <c r="C357" s="34" t="s">
        <v>1378</v>
      </c>
      <c r="D357" s="34"/>
      <c r="E357" s="37">
        <v>6000033492</v>
      </c>
      <c r="F357" s="28">
        <v>5</v>
      </c>
      <c r="G357" s="28">
        <v>5</v>
      </c>
      <c r="H357" s="37">
        <v>0</v>
      </c>
      <c r="I357" s="69">
        <v>46281</v>
      </c>
      <c r="J357" s="28" t="s">
        <v>1264</v>
      </c>
      <c r="K357" s="28" t="s">
        <v>1513</v>
      </c>
      <c r="L357" s="522" t="s">
        <v>66</v>
      </c>
      <c r="M357" s="34"/>
      <c r="N357" s="34"/>
      <c r="O357" s="34"/>
      <c r="P357" s="115"/>
      <c r="Q357" s="34"/>
      <c r="R357" s="34"/>
      <c r="S357" s="115"/>
      <c r="T357" s="34"/>
      <c r="U357" s="114" t="s">
        <v>66</v>
      </c>
      <c r="V357" s="114" t="s">
        <v>66</v>
      </c>
      <c r="W357" s="34"/>
    </row>
    <row r="358" ht="14.5" spans="1:23">
      <c r="A358" s="37"/>
      <c r="B358" s="37" t="s">
        <v>64</v>
      </c>
      <c r="C358" s="34" t="s">
        <v>1378</v>
      </c>
      <c r="D358" s="34"/>
      <c r="E358" s="37">
        <v>6000033492</v>
      </c>
      <c r="F358" s="28">
        <v>1</v>
      </c>
      <c r="G358" s="37">
        <v>0</v>
      </c>
      <c r="H358" s="28">
        <v>1</v>
      </c>
      <c r="I358" s="69">
        <v>46281</v>
      </c>
      <c r="J358" s="28" t="s">
        <v>1264</v>
      </c>
      <c r="K358" s="28">
        <v>516329200962116</v>
      </c>
      <c r="L358" s="522" t="s">
        <v>1296</v>
      </c>
      <c r="M358" s="34"/>
      <c r="N358" s="34"/>
      <c r="O358" s="34"/>
      <c r="P358" s="115"/>
      <c r="Q358" s="34"/>
      <c r="R358" s="34"/>
      <c r="S358" s="115"/>
      <c r="T358" s="34"/>
      <c r="U358" s="238" t="s">
        <v>514</v>
      </c>
      <c r="V358" s="114" t="s">
        <v>13</v>
      </c>
      <c r="W358" s="34"/>
    </row>
    <row r="359" ht="14.5" spans="1:23">
      <c r="A359" s="37"/>
      <c r="B359" s="37" t="s">
        <v>64</v>
      </c>
      <c r="C359" s="34" t="s">
        <v>1378</v>
      </c>
      <c r="D359" s="34"/>
      <c r="E359" s="37">
        <v>6000033492</v>
      </c>
      <c r="F359" s="28">
        <v>4</v>
      </c>
      <c r="G359" s="28">
        <v>4</v>
      </c>
      <c r="H359" s="37">
        <v>0</v>
      </c>
      <c r="I359" s="69">
        <v>46281</v>
      </c>
      <c r="J359" s="28" t="s">
        <v>1264</v>
      </c>
      <c r="K359" s="28" t="s">
        <v>1514</v>
      </c>
      <c r="L359" s="522" t="s">
        <v>66</v>
      </c>
      <c r="M359" s="34"/>
      <c r="N359" s="34"/>
      <c r="O359" s="34"/>
      <c r="P359" s="115"/>
      <c r="Q359" s="34"/>
      <c r="R359" s="34"/>
      <c r="S359" s="115"/>
      <c r="T359" s="34"/>
      <c r="U359" s="114" t="s">
        <v>66</v>
      </c>
      <c r="V359" s="114" t="s">
        <v>66</v>
      </c>
      <c r="W359" s="34"/>
    </row>
    <row r="360" ht="14.5" spans="1:23">
      <c r="A360" s="37"/>
      <c r="B360" s="37" t="s">
        <v>64</v>
      </c>
      <c r="C360" s="34" t="s">
        <v>1378</v>
      </c>
      <c r="D360" s="34"/>
      <c r="E360" s="37">
        <v>6000033492</v>
      </c>
      <c r="F360" s="28">
        <v>1</v>
      </c>
      <c r="G360" s="37">
        <v>0</v>
      </c>
      <c r="H360" s="28">
        <v>1</v>
      </c>
      <c r="I360" s="69">
        <v>46281</v>
      </c>
      <c r="J360" s="28" t="s">
        <v>1264</v>
      </c>
      <c r="K360" s="28">
        <v>516329200962121</v>
      </c>
      <c r="L360" s="522" t="s">
        <v>1515</v>
      </c>
      <c r="M360" s="34"/>
      <c r="N360" s="34"/>
      <c r="O360" s="34"/>
      <c r="P360" s="115"/>
      <c r="Q360" s="34"/>
      <c r="R360" s="34"/>
      <c r="S360" s="115"/>
      <c r="T360" s="34"/>
      <c r="U360" s="238" t="s">
        <v>512</v>
      </c>
      <c r="V360" s="114" t="s">
        <v>13</v>
      </c>
      <c r="W360" s="34"/>
    </row>
    <row r="361" ht="14.5" spans="1:23">
      <c r="A361" s="37"/>
      <c r="B361" s="37" t="s">
        <v>64</v>
      </c>
      <c r="C361" s="34" t="s">
        <v>1378</v>
      </c>
      <c r="D361" s="34"/>
      <c r="E361" s="37">
        <v>6000033492</v>
      </c>
      <c r="F361" s="28">
        <v>23</v>
      </c>
      <c r="G361" s="28">
        <v>23</v>
      </c>
      <c r="H361" s="37">
        <v>0</v>
      </c>
      <c r="I361" s="69">
        <v>46281</v>
      </c>
      <c r="J361" s="28" t="s">
        <v>1264</v>
      </c>
      <c r="K361" s="28" t="s">
        <v>1516</v>
      </c>
      <c r="L361" s="522" t="s">
        <v>66</v>
      </c>
      <c r="M361" s="34"/>
      <c r="N361" s="34"/>
      <c r="O361" s="34"/>
      <c r="P361" s="115"/>
      <c r="Q361" s="34"/>
      <c r="R361" s="34"/>
      <c r="S361" s="115"/>
      <c r="T361" s="34"/>
      <c r="U361" s="114" t="s">
        <v>66</v>
      </c>
      <c r="V361" s="114" t="s">
        <v>66</v>
      </c>
      <c r="W361" s="34"/>
    </row>
    <row r="362" ht="14.5" spans="1:23">
      <c r="A362" s="37"/>
      <c r="B362" s="37" t="s">
        <v>64</v>
      </c>
      <c r="C362" s="34" t="s">
        <v>1517</v>
      </c>
      <c r="D362" s="34"/>
      <c r="E362" s="37">
        <v>6000033492</v>
      </c>
      <c r="F362" s="28">
        <v>34</v>
      </c>
      <c r="G362" s="28">
        <v>34</v>
      </c>
      <c r="H362" s="37">
        <v>0</v>
      </c>
      <c r="I362" s="69">
        <v>46282</v>
      </c>
      <c r="J362" s="28" t="s">
        <v>1264</v>
      </c>
      <c r="K362" s="28" t="s">
        <v>1518</v>
      </c>
      <c r="L362" s="522" t="s">
        <v>66</v>
      </c>
      <c r="M362" s="34"/>
      <c r="N362" s="34"/>
      <c r="O362" s="34"/>
      <c r="P362" s="115"/>
      <c r="Q362" s="34"/>
      <c r="R362" s="34"/>
      <c r="S362" s="115"/>
      <c r="T362" s="34"/>
      <c r="U362" s="114" t="s">
        <v>66</v>
      </c>
      <c r="V362" s="114" t="s">
        <v>66</v>
      </c>
      <c r="W362" s="34"/>
    </row>
    <row r="363" ht="14.5" spans="1:23">
      <c r="A363" s="37"/>
      <c r="B363" s="37" t="s">
        <v>64</v>
      </c>
      <c r="C363" s="34" t="s">
        <v>1517</v>
      </c>
      <c r="D363" s="34"/>
      <c r="E363" s="37">
        <v>6000033492</v>
      </c>
      <c r="F363" s="28">
        <v>6</v>
      </c>
      <c r="G363" s="28">
        <v>6</v>
      </c>
      <c r="H363" s="37">
        <v>0</v>
      </c>
      <c r="I363" s="69">
        <v>46283</v>
      </c>
      <c r="J363" s="28" t="s">
        <v>1264</v>
      </c>
      <c r="K363" s="28" t="s">
        <v>1519</v>
      </c>
      <c r="L363" s="522" t="s">
        <v>66</v>
      </c>
      <c r="M363" s="34"/>
      <c r="N363" s="34"/>
      <c r="O363" s="34"/>
      <c r="P363" s="115"/>
      <c r="Q363" s="34"/>
      <c r="R363" s="34"/>
      <c r="S363" s="115"/>
      <c r="T363" s="34"/>
      <c r="U363" s="114" t="s">
        <v>66</v>
      </c>
      <c r="V363" s="114" t="s">
        <v>66</v>
      </c>
      <c r="W363" s="34"/>
    </row>
    <row r="364" ht="14.5" spans="1:23">
      <c r="A364" s="37"/>
      <c r="B364" s="37" t="s">
        <v>64</v>
      </c>
      <c r="C364" s="34" t="s">
        <v>1520</v>
      </c>
      <c r="D364" s="34"/>
      <c r="E364" s="37">
        <v>6000033492</v>
      </c>
      <c r="F364" s="28">
        <v>8</v>
      </c>
      <c r="G364" s="28">
        <v>8</v>
      </c>
      <c r="H364" s="37">
        <v>0</v>
      </c>
      <c r="I364" s="69">
        <v>46284</v>
      </c>
      <c r="J364" s="28" t="s">
        <v>1264</v>
      </c>
      <c r="K364" s="28" t="s">
        <v>1521</v>
      </c>
      <c r="L364" s="522" t="s">
        <v>66</v>
      </c>
      <c r="M364" s="34"/>
      <c r="N364" s="34"/>
      <c r="O364" s="34"/>
      <c r="P364" s="115"/>
      <c r="Q364" s="34"/>
      <c r="R364" s="34"/>
      <c r="S364" s="115"/>
      <c r="T364" s="34"/>
      <c r="U364" s="114" t="s">
        <v>66</v>
      </c>
      <c r="V364" s="114" t="s">
        <v>66</v>
      </c>
      <c r="W364" s="34"/>
    </row>
    <row r="365" ht="14.5" spans="1:23">
      <c r="A365" s="37"/>
      <c r="B365" s="37" t="s">
        <v>64</v>
      </c>
      <c r="C365" s="34" t="s">
        <v>1520</v>
      </c>
      <c r="D365" s="34"/>
      <c r="E365" s="37">
        <v>6000033492</v>
      </c>
      <c r="F365" s="28">
        <v>1</v>
      </c>
      <c r="G365" s="37">
        <v>0</v>
      </c>
      <c r="H365" s="28">
        <v>1</v>
      </c>
      <c r="I365" s="69">
        <v>46284</v>
      </c>
      <c r="J365" s="28" t="s">
        <v>1264</v>
      </c>
      <c r="K365" s="28">
        <v>516329200962193</v>
      </c>
      <c r="L365" s="522" t="s">
        <v>1296</v>
      </c>
      <c r="M365" s="34"/>
      <c r="N365" s="34"/>
      <c r="O365" s="34"/>
      <c r="P365" s="115"/>
      <c r="Q365" s="34"/>
      <c r="R365" s="34"/>
      <c r="S365" s="115"/>
      <c r="T365" s="34"/>
      <c r="U365" s="238" t="s">
        <v>514</v>
      </c>
      <c r="V365" s="114" t="s">
        <v>13</v>
      </c>
      <c r="W365" s="34"/>
    </row>
    <row r="366" ht="14.5" spans="1:23">
      <c r="A366" s="37"/>
      <c r="B366" s="37" t="s">
        <v>64</v>
      </c>
      <c r="C366" s="34" t="s">
        <v>1520</v>
      </c>
      <c r="D366" s="34"/>
      <c r="E366" s="37">
        <v>6000033492</v>
      </c>
      <c r="F366" s="28">
        <v>1</v>
      </c>
      <c r="G366" s="28">
        <v>1</v>
      </c>
      <c r="H366" s="37">
        <v>0</v>
      </c>
      <c r="I366" s="69">
        <v>46284</v>
      </c>
      <c r="J366" s="28" t="s">
        <v>1264</v>
      </c>
      <c r="K366" s="28">
        <v>516329200962194</v>
      </c>
      <c r="L366" s="522" t="s">
        <v>66</v>
      </c>
      <c r="M366" s="34"/>
      <c r="N366" s="34"/>
      <c r="O366" s="34"/>
      <c r="P366" s="115"/>
      <c r="Q366" s="34"/>
      <c r="R366" s="34"/>
      <c r="S366" s="115"/>
      <c r="T366" s="34"/>
      <c r="U366" s="114" t="s">
        <v>66</v>
      </c>
      <c r="V366" s="114" t="s">
        <v>66</v>
      </c>
      <c r="W366" s="34"/>
    </row>
    <row r="367" ht="14.5" spans="1:23">
      <c r="A367" s="37"/>
      <c r="B367" s="37" t="s">
        <v>64</v>
      </c>
      <c r="C367" s="34" t="s">
        <v>1520</v>
      </c>
      <c r="D367" s="34"/>
      <c r="E367" s="37">
        <v>6000033492</v>
      </c>
      <c r="F367" s="28">
        <v>1</v>
      </c>
      <c r="G367" s="37">
        <v>0</v>
      </c>
      <c r="H367" s="28">
        <v>1</v>
      </c>
      <c r="I367" s="69">
        <v>46284</v>
      </c>
      <c r="J367" s="28" t="s">
        <v>1264</v>
      </c>
      <c r="K367" s="28">
        <v>516329200962195</v>
      </c>
      <c r="L367" s="522" t="s">
        <v>1296</v>
      </c>
      <c r="M367" s="34"/>
      <c r="N367" s="34"/>
      <c r="O367" s="34"/>
      <c r="P367" s="115"/>
      <c r="Q367" s="34"/>
      <c r="R367" s="34"/>
      <c r="S367" s="115"/>
      <c r="T367" s="34"/>
      <c r="U367" s="238" t="s">
        <v>514</v>
      </c>
      <c r="V367" s="114" t="s">
        <v>13</v>
      </c>
      <c r="W367" s="34"/>
    </row>
    <row r="368" ht="14.5" spans="1:23">
      <c r="A368" s="37"/>
      <c r="B368" s="37" t="s">
        <v>64</v>
      </c>
      <c r="C368" s="34" t="s">
        <v>1520</v>
      </c>
      <c r="D368" s="34"/>
      <c r="E368" s="37">
        <v>6000033492</v>
      </c>
      <c r="F368" s="28">
        <v>5</v>
      </c>
      <c r="G368" s="28">
        <v>5</v>
      </c>
      <c r="H368" s="37">
        <v>0</v>
      </c>
      <c r="I368" s="69">
        <v>46284</v>
      </c>
      <c r="J368" s="28" t="s">
        <v>1264</v>
      </c>
      <c r="K368" s="28" t="s">
        <v>1522</v>
      </c>
      <c r="L368" s="522" t="s">
        <v>66</v>
      </c>
      <c r="M368" s="34"/>
      <c r="N368" s="34"/>
      <c r="O368" s="34"/>
      <c r="P368" s="115"/>
      <c r="Q368" s="34"/>
      <c r="R368" s="34"/>
      <c r="S368" s="115"/>
      <c r="T368" s="34"/>
      <c r="U368" s="114" t="s">
        <v>66</v>
      </c>
      <c r="V368" s="114" t="s">
        <v>66</v>
      </c>
      <c r="W368" s="34"/>
    </row>
    <row r="369" ht="14.5" spans="1:23">
      <c r="A369" s="37"/>
      <c r="B369" s="37" t="s">
        <v>64</v>
      </c>
      <c r="C369" s="34" t="s">
        <v>1520</v>
      </c>
      <c r="D369" s="34"/>
      <c r="E369" s="37">
        <v>6000033492</v>
      </c>
      <c r="F369" s="28">
        <v>1</v>
      </c>
      <c r="G369" s="37">
        <v>0</v>
      </c>
      <c r="H369" s="28">
        <v>1</v>
      </c>
      <c r="I369" s="69">
        <v>46284</v>
      </c>
      <c r="J369" s="28" t="s">
        <v>1264</v>
      </c>
      <c r="K369" s="28">
        <v>516329200962201</v>
      </c>
      <c r="L369" s="522" t="s">
        <v>1296</v>
      </c>
      <c r="M369" s="34"/>
      <c r="N369" s="34"/>
      <c r="O369" s="34"/>
      <c r="P369" s="115"/>
      <c r="Q369" s="34"/>
      <c r="R369" s="34"/>
      <c r="S369" s="115"/>
      <c r="T369" s="34"/>
      <c r="U369" s="238" t="s">
        <v>514</v>
      </c>
      <c r="V369" s="114" t="s">
        <v>13</v>
      </c>
      <c r="W369" s="34"/>
    </row>
    <row r="370" ht="14.5" spans="1:23">
      <c r="A370" s="37"/>
      <c r="B370" s="37" t="s">
        <v>64</v>
      </c>
      <c r="C370" s="34" t="s">
        <v>1520</v>
      </c>
      <c r="D370" s="34"/>
      <c r="E370" s="37">
        <v>6000033492</v>
      </c>
      <c r="F370" s="28">
        <v>14</v>
      </c>
      <c r="G370" s="28">
        <v>14</v>
      </c>
      <c r="H370" s="37">
        <v>0</v>
      </c>
      <c r="I370" s="69">
        <v>46284</v>
      </c>
      <c r="J370" s="28" t="s">
        <v>1264</v>
      </c>
      <c r="K370" s="28" t="s">
        <v>1523</v>
      </c>
      <c r="L370" s="522" t="s">
        <v>66</v>
      </c>
      <c r="M370" s="34"/>
      <c r="N370" s="34"/>
      <c r="O370" s="34"/>
      <c r="P370" s="115"/>
      <c r="Q370" s="34"/>
      <c r="R370" s="34"/>
      <c r="S370" s="115"/>
      <c r="T370" s="34"/>
      <c r="U370" s="114" t="s">
        <v>66</v>
      </c>
      <c r="V370" s="114" t="s">
        <v>66</v>
      </c>
      <c r="W370" s="34"/>
    </row>
    <row r="371" ht="14.5" spans="1:23">
      <c r="A371" s="37"/>
      <c r="B371" s="37" t="s">
        <v>64</v>
      </c>
      <c r="C371" s="34" t="s">
        <v>1520</v>
      </c>
      <c r="D371" s="34"/>
      <c r="E371" s="37">
        <v>6000033492</v>
      </c>
      <c r="F371" s="28">
        <v>11</v>
      </c>
      <c r="G371" s="28">
        <v>11</v>
      </c>
      <c r="H371" s="37">
        <v>0</v>
      </c>
      <c r="I371" s="69">
        <v>46287</v>
      </c>
      <c r="J371" s="28" t="s">
        <v>1264</v>
      </c>
      <c r="K371" s="28" t="s">
        <v>1524</v>
      </c>
      <c r="L371" s="522" t="s">
        <v>66</v>
      </c>
      <c r="M371" s="34"/>
      <c r="N371" s="34"/>
      <c r="O371" s="34"/>
      <c r="P371" s="115"/>
      <c r="Q371" s="34"/>
      <c r="R371" s="34"/>
      <c r="S371" s="115"/>
      <c r="T371" s="34"/>
      <c r="U371" s="114" t="s">
        <v>66</v>
      </c>
      <c r="V371" s="114" t="s">
        <v>66</v>
      </c>
      <c r="W371" s="34"/>
    </row>
    <row r="372" ht="14.5" spans="1:23">
      <c r="A372" s="37"/>
      <c r="B372" s="37" t="s">
        <v>64</v>
      </c>
      <c r="C372" s="34" t="s">
        <v>1374</v>
      </c>
      <c r="D372" s="34"/>
      <c r="E372" s="37">
        <v>6000033492</v>
      </c>
      <c r="F372" s="28">
        <v>31</v>
      </c>
      <c r="G372" s="28">
        <v>31</v>
      </c>
      <c r="H372" s="37">
        <v>0</v>
      </c>
      <c r="I372" s="69">
        <v>46288</v>
      </c>
      <c r="J372" s="28" t="s">
        <v>1264</v>
      </c>
      <c r="K372" s="28" t="s">
        <v>1525</v>
      </c>
      <c r="L372" s="522" t="s">
        <v>66</v>
      </c>
      <c r="M372" s="34"/>
      <c r="N372" s="34"/>
      <c r="O372" s="34"/>
      <c r="P372" s="115"/>
      <c r="Q372" s="34"/>
      <c r="R372" s="34"/>
      <c r="S372" s="115"/>
      <c r="T372" s="34"/>
      <c r="U372" s="114" t="s">
        <v>66</v>
      </c>
      <c r="V372" s="114" t="s">
        <v>66</v>
      </c>
      <c r="W372" s="34"/>
    </row>
    <row r="373" ht="14.5" spans="1:23">
      <c r="A373" s="37"/>
      <c r="B373" s="37" t="s">
        <v>64</v>
      </c>
      <c r="C373" s="34" t="s">
        <v>1526</v>
      </c>
      <c r="D373" s="34"/>
      <c r="E373" s="37">
        <v>6000033492</v>
      </c>
      <c r="F373" s="28">
        <v>51</v>
      </c>
      <c r="G373" s="28">
        <v>51</v>
      </c>
      <c r="H373" s="37">
        <v>0</v>
      </c>
      <c r="I373" s="69">
        <v>46289</v>
      </c>
      <c r="J373" s="28" t="s">
        <v>1264</v>
      </c>
      <c r="K373" s="28" t="s">
        <v>1527</v>
      </c>
      <c r="L373" s="522" t="s">
        <v>66</v>
      </c>
      <c r="M373" s="34"/>
      <c r="N373" s="34"/>
      <c r="O373" s="34"/>
      <c r="P373" s="115"/>
      <c r="Q373" s="34"/>
      <c r="R373" s="34"/>
      <c r="S373" s="115"/>
      <c r="T373" s="34"/>
      <c r="U373" s="114" t="s">
        <v>66</v>
      </c>
      <c r="V373" s="114" t="s">
        <v>66</v>
      </c>
      <c r="W373" s="34"/>
    </row>
    <row r="374" ht="14.5" spans="1:23">
      <c r="A374" s="37"/>
      <c r="B374" s="37" t="s">
        <v>64</v>
      </c>
      <c r="C374" s="34" t="s">
        <v>1374</v>
      </c>
      <c r="D374" s="34"/>
      <c r="E374" s="37">
        <v>6000033492</v>
      </c>
      <c r="F374" s="28">
        <v>14</v>
      </c>
      <c r="G374" s="28">
        <v>14</v>
      </c>
      <c r="H374" s="37">
        <v>0</v>
      </c>
      <c r="I374" s="69">
        <v>46293</v>
      </c>
      <c r="J374" s="28" t="s">
        <v>1264</v>
      </c>
      <c r="K374" s="28" t="s">
        <v>1528</v>
      </c>
      <c r="L374" s="522" t="s">
        <v>66</v>
      </c>
      <c r="M374" s="34"/>
      <c r="N374" s="34"/>
      <c r="O374" s="34"/>
      <c r="P374" s="115"/>
      <c r="Q374" s="34"/>
      <c r="R374" s="34"/>
      <c r="S374" s="115"/>
      <c r="T374" s="34"/>
      <c r="U374" s="114" t="s">
        <v>66</v>
      </c>
      <c r="V374" s="114" t="s">
        <v>66</v>
      </c>
      <c r="W374" s="34"/>
    </row>
    <row r="375" ht="14.5" spans="1:23">
      <c r="A375" s="37"/>
      <c r="B375" s="37" t="s">
        <v>64</v>
      </c>
      <c r="C375" s="34" t="s">
        <v>1529</v>
      </c>
      <c r="D375" s="34"/>
      <c r="E375" s="37">
        <v>6000033492</v>
      </c>
      <c r="F375" s="28">
        <v>49</v>
      </c>
      <c r="G375" s="28">
        <v>49</v>
      </c>
      <c r="H375" s="37">
        <v>0</v>
      </c>
      <c r="I375" s="69">
        <v>46296</v>
      </c>
      <c r="J375" s="28" t="s">
        <v>1264</v>
      </c>
      <c r="K375" s="28" t="s">
        <v>1530</v>
      </c>
      <c r="L375" s="522" t="s">
        <v>66</v>
      </c>
      <c r="M375" s="34"/>
      <c r="N375" s="34"/>
      <c r="O375" s="34"/>
      <c r="P375" s="115"/>
      <c r="Q375" s="34"/>
      <c r="R375" s="34"/>
      <c r="S375" s="115"/>
      <c r="T375" s="34"/>
      <c r="U375" s="114" t="s">
        <v>66</v>
      </c>
      <c r="V375" s="114" t="s">
        <v>66</v>
      </c>
      <c r="W375" s="34"/>
    </row>
    <row r="376" ht="14.5" spans="1:23">
      <c r="A376" s="37"/>
      <c r="B376" s="37"/>
      <c r="C376" s="34" t="s">
        <v>1374</v>
      </c>
      <c r="D376" s="34"/>
      <c r="E376" s="37">
        <v>6000033492</v>
      </c>
      <c r="F376" s="28">
        <v>10</v>
      </c>
      <c r="G376" s="28">
        <v>10</v>
      </c>
      <c r="H376" s="37">
        <v>0</v>
      </c>
      <c r="I376" s="69">
        <v>46302</v>
      </c>
      <c r="J376" s="28" t="s">
        <v>1264</v>
      </c>
      <c r="K376" s="28" t="s">
        <v>1531</v>
      </c>
      <c r="L376" s="522" t="s">
        <v>66</v>
      </c>
      <c r="M376" s="34"/>
      <c r="N376" s="34"/>
      <c r="O376" s="34"/>
      <c r="P376" s="115"/>
      <c r="Q376" s="34"/>
      <c r="R376" s="34"/>
      <c r="S376" s="115"/>
      <c r="T376" s="34"/>
      <c r="U376" s="28"/>
      <c r="V376" s="34"/>
      <c r="W376" s="34"/>
    </row>
    <row r="377" ht="14.5" spans="1:23">
      <c r="A377" s="37"/>
      <c r="B377" s="37"/>
      <c r="C377" s="34"/>
      <c r="D377" s="34"/>
      <c r="E377" s="37"/>
      <c r="F377" s="37"/>
      <c r="G377" s="37"/>
      <c r="H377" s="37"/>
      <c r="I377" s="69"/>
      <c r="J377" s="28"/>
      <c r="K377" s="28"/>
      <c r="L377" s="114"/>
      <c r="M377" s="34"/>
      <c r="N377" s="34"/>
      <c r="O377" s="34"/>
      <c r="P377" s="115"/>
      <c r="Q377" s="34"/>
      <c r="R377" s="34"/>
      <c r="S377" s="115"/>
      <c r="T377" s="34"/>
      <c r="U377" s="28"/>
      <c r="V377" s="34"/>
      <c r="W377" s="34"/>
    </row>
    <row r="378" ht="14.5" spans="1:23">
      <c r="A378" s="37"/>
      <c r="B378" s="37"/>
      <c r="C378" s="34"/>
      <c r="D378" s="34"/>
      <c r="E378" s="37"/>
      <c r="F378" s="37"/>
      <c r="G378" s="37"/>
      <c r="H378" s="37"/>
      <c r="I378" s="69"/>
      <c r="J378" s="28"/>
      <c r="K378" s="28"/>
      <c r="L378" s="114"/>
      <c r="M378" s="34"/>
      <c r="N378" s="34"/>
      <c r="O378" s="34"/>
      <c r="P378" s="115"/>
      <c r="Q378" s="34"/>
      <c r="R378" s="34"/>
      <c r="S378" s="115"/>
      <c r="T378" s="34"/>
      <c r="U378" s="28"/>
      <c r="V378" s="34"/>
      <c r="W378" s="34"/>
    </row>
    <row r="379" ht="14.5" spans="1:23">
      <c r="A379" s="37"/>
      <c r="B379" s="37"/>
      <c r="C379" s="34"/>
      <c r="D379" s="34"/>
      <c r="E379" s="37"/>
      <c r="F379" s="37"/>
      <c r="G379" s="37"/>
      <c r="H379" s="37"/>
      <c r="I379" s="69"/>
      <c r="J379" s="28"/>
      <c r="K379" s="28"/>
      <c r="L379" s="114"/>
      <c r="M379" s="34"/>
      <c r="N379" s="34"/>
      <c r="O379" s="34"/>
      <c r="P379" s="115"/>
      <c r="Q379" s="34"/>
      <c r="R379" s="34"/>
      <c r="S379" s="115"/>
      <c r="T379" s="34"/>
      <c r="U379" s="28"/>
      <c r="V379" s="34"/>
      <c r="W379" s="34"/>
    </row>
    <row r="380" ht="14.5" spans="1:23">
      <c r="A380" s="37"/>
      <c r="B380" s="37"/>
      <c r="C380" s="34"/>
      <c r="D380" s="34"/>
      <c r="E380" s="37"/>
      <c r="F380" s="37"/>
      <c r="G380" s="37"/>
      <c r="H380" s="37"/>
      <c r="I380" s="69"/>
      <c r="J380" s="28"/>
      <c r="K380" s="28"/>
      <c r="L380" s="114"/>
      <c r="M380" s="34"/>
      <c r="N380" s="34"/>
      <c r="O380" s="34"/>
      <c r="P380" s="115"/>
      <c r="Q380" s="34"/>
      <c r="R380" s="34"/>
      <c r="S380" s="115"/>
      <c r="T380" s="34"/>
      <c r="U380" s="28"/>
      <c r="V380" s="34"/>
      <c r="W380" s="34"/>
    </row>
    <row r="381" ht="14.5" spans="1:23">
      <c r="A381" s="37"/>
      <c r="B381" s="37"/>
      <c r="C381" s="34"/>
      <c r="D381" s="34"/>
      <c r="E381" s="37"/>
      <c r="F381" s="37"/>
      <c r="G381" s="37"/>
      <c r="H381" s="37"/>
      <c r="I381" s="69"/>
      <c r="J381" s="28"/>
      <c r="K381" s="28"/>
      <c r="L381" s="114"/>
      <c r="M381" s="34"/>
      <c r="N381" s="34"/>
      <c r="O381" s="34"/>
      <c r="P381" s="115"/>
      <c r="Q381" s="34"/>
      <c r="R381" s="34"/>
      <c r="S381" s="115"/>
      <c r="T381" s="34"/>
      <c r="U381" s="28"/>
      <c r="V381" s="34"/>
      <c r="W381" s="34"/>
    </row>
    <row r="382" ht="14.5" spans="1:23">
      <c r="A382" s="37"/>
      <c r="B382" s="37"/>
      <c r="C382" s="34"/>
      <c r="D382" s="34"/>
      <c r="E382" s="37"/>
      <c r="F382" s="37"/>
      <c r="G382" s="37"/>
      <c r="H382" s="37"/>
      <c r="I382" s="69"/>
      <c r="J382" s="28"/>
      <c r="K382" s="28"/>
      <c r="L382" s="114"/>
      <c r="M382" s="34"/>
      <c r="N382" s="34"/>
      <c r="O382" s="34"/>
      <c r="P382" s="115"/>
      <c r="Q382" s="34"/>
      <c r="R382" s="34"/>
      <c r="S382" s="115"/>
      <c r="T382" s="34"/>
      <c r="U382" s="28"/>
      <c r="V382" s="34"/>
      <c r="W382" s="34"/>
    </row>
    <row r="383" ht="14.5" spans="1:23">
      <c r="A383" s="37"/>
      <c r="B383" s="37"/>
      <c r="C383" s="34"/>
      <c r="D383" s="34"/>
      <c r="E383" s="37"/>
      <c r="F383" s="37"/>
      <c r="G383" s="37"/>
      <c r="H383" s="37"/>
      <c r="I383" s="69"/>
      <c r="J383" s="28"/>
      <c r="K383" s="28"/>
      <c r="L383" s="114"/>
      <c r="M383" s="34"/>
      <c r="N383" s="34"/>
      <c r="O383" s="34"/>
      <c r="P383" s="115"/>
      <c r="Q383" s="34"/>
      <c r="R383" s="34"/>
      <c r="S383" s="115"/>
      <c r="T383" s="34"/>
      <c r="U383" s="28"/>
      <c r="V383" s="34"/>
      <c r="W383" s="34"/>
    </row>
    <row r="384" ht="14.5" spans="1:23">
      <c r="A384" s="37"/>
      <c r="B384" s="37"/>
      <c r="C384" s="34"/>
      <c r="D384" s="34"/>
      <c r="E384" s="37"/>
      <c r="F384" s="37"/>
      <c r="G384" s="37"/>
      <c r="H384" s="37"/>
      <c r="I384" s="69"/>
      <c r="J384" s="28"/>
      <c r="K384" s="28"/>
      <c r="L384" s="114"/>
      <c r="M384" s="34"/>
      <c r="N384" s="34"/>
      <c r="O384" s="34"/>
      <c r="P384" s="115"/>
      <c r="Q384" s="34"/>
      <c r="R384" s="34"/>
      <c r="S384" s="115"/>
      <c r="T384" s="34"/>
      <c r="U384" s="28"/>
      <c r="V384" s="34"/>
      <c r="W384" s="34"/>
    </row>
    <row r="385" ht="14.5" spans="1:23">
      <c r="A385" s="37"/>
      <c r="B385" s="37"/>
      <c r="C385" s="34"/>
      <c r="D385" s="34"/>
      <c r="E385" s="37"/>
      <c r="F385" s="37"/>
      <c r="G385" s="37"/>
      <c r="H385" s="37"/>
      <c r="I385" s="69"/>
      <c r="J385" s="28"/>
      <c r="K385" s="28"/>
      <c r="L385" s="114"/>
      <c r="M385" s="34"/>
      <c r="N385" s="34"/>
      <c r="O385" s="34"/>
      <c r="P385" s="115"/>
      <c r="Q385" s="34"/>
      <c r="R385" s="34"/>
      <c r="S385" s="115"/>
      <c r="T385" s="34"/>
      <c r="U385" s="28"/>
      <c r="V385" s="34"/>
      <c r="W385" s="34"/>
    </row>
    <row r="386" ht="14.5" spans="1:23">
      <c r="A386" s="37"/>
      <c r="B386" s="37"/>
      <c r="C386" s="34"/>
      <c r="D386" s="34"/>
      <c r="E386" s="37"/>
      <c r="F386" s="37"/>
      <c r="G386" s="37"/>
      <c r="H386" s="37"/>
      <c r="I386" s="69"/>
      <c r="J386" s="28"/>
      <c r="K386" s="28"/>
      <c r="L386" s="114"/>
      <c r="M386" s="34"/>
      <c r="N386" s="34"/>
      <c r="O386" s="34"/>
      <c r="P386" s="115"/>
      <c r="Q386" s="34"/>
      <c r="R386" s="34"/>
      <c r="S386" s="115"/>
      <c r="T386" s="34"/>
      <c r="U386" s="28"/>
      <c r="V386" s="34"/>
      <c r="W386" s="34"/>
    </row>
    <row r="387" ht="14.5" spans="1:23">
      <c r="A387" s="37"/>
      <c r="B387" s="37"/>
      <c r="C387" s="34"/>
      <c r="D387" s="34"/>
      <c r="E387" s="37"/>
      <c r="F387" s="37"/>
      <c r="G387" s="37"/>
      <c r="H387" s="37"/>
      <c r="I387" s="69"/>
      <c r="J387" s="28"/>
      <c r="K387" s="28"/>
      <c r="L387" s="114"/>
      <c r="M387" s="34"/>
      <c r="N387" s="34"/>
      <c r="O387" s="34"/>
      <c r="P387" s="115"/>
      <c r="Q387" s="34"/>
      <c r="R387" s="34"/>
      <c r="S387" s="115"/>
      <c r="T387" s="34"/>
      <c r="U387" s="28"/>
      <c r="V387" s="34"/>
      <c r="W387" s="34"/>
    </row>
    <row r="388" ht="14.5" spans="1:23">
      <c r="A388" s="37"/>
      <c r="B388" s="37"/>
      <c r="C388" s="34"/>
      <c r="D388" s="34"/>
      <c r="E388" s="37"/>
      <c r="F388" s="37"/>
      <c r="G388" s="37"/>
      <c r="H388" s="37"/>
      <c r="I388" s="69"/>
      <c r="J388" s="28"/>
      <c r="K388" s="28"/>
      <c r="L388" s="114"/>
      <c r="M388" s="34"/>
      <c r="N388" s="34"/>
      <c r="O388" s="34"/>
      <c r="P388" s="115"/>
      <c r="Q388" s="34"/>
      <c r="R388" s="34"/>
      <c r="S388" s="115"/>
      <c r="T388" s="34"/>
      <c r="U388" s="28"/>
      <c r="V388" s="34"/>
      <c r="W388" s="34"/>
    </row>
    <row r="389" ht="14.5" spans="1:23">
      <c r="A389" s="37"/>
      <c r="B389" s="37"/>
      <c r="C389" s="34"/>
      <c r="D389" s="34"/>
      <c r="E389" s="37"/>
      <c r="F389" s="37"/>
      <c r="G389" s="37"/>
      <c r="H389" s="37"/>
      <c r="I389" s="69"/>
      <c r="J389" s="28"/>
      <c r="K389" s="28"/>
      <c r="L389" s="114"/>
      <c r="M389" s="34"/>
      <c r="N389" s="34"/>
      <c r="O389" s="34"/>
      <c r="P389" s="115"/>
      <c r="Q389" s="34"/>
      <c r="R389" s="34"/>
      <c r="S389" s="115"/>
      <c r="T389" s="34"/>
      <c r="U389" s="28"/>
      <c r="V389" s="34"/>
      <c r="W389" s="34"/>
    </row>
    <row r="390" ht="14.5" spans="1:23">
      <c r="A390" s="37"/>
      <c r="B390" s="37"/>
      <c r="C390" s="34"/>
      <c r="D390" s="34"/>
      <c r="E390" s="37"/>
      <c r="F390" s="37"/>
      <c r="G390" s="37"/>
      <c r="H390" s="37"/>
      <c r="I390" s="69"/>
      <c r="J390" s="28"/>
      <c r="K390" s="28"/>
      <c r="L390" s="114"/>
      <c r="M390" s="34"/>
      <c r="N390" s="34"/>
      <c r="O390" s="34"/>
      <c r="P390" s="115"/>
      <c r="Q390" s="34"/>
      <c r="R390" s="34"/>
      <c r="S390" s="115"/>
      <c r="T390" s="34"/>
      <c r="U390" s="28"/>
      <c r="V390" s="34"/>
      <c r="W390" s="34"/>
    </row>
    <row r="391" ht="14.5" spans="1:23">
      <c r="A391" s="37"/>
      <c r="B391" s="37"/>
      <c r="C391" s="34"/>
      <c r="D391" s="34"/>
      <c r="E391" s="37"/>
      <c r="F391" s="37"/>
      <c r="G391" s="37"/>
      <c r="H391" s="37"/>
      <c r="I391" s="69"/>
      <c r="J391" s="28"/>
      <c r="K391" s="28"/>
      <c r="L391" s="114"/>
      <c r="M391" s="34"/>
      <c r="N391" s="34"/>
      <c r="O391" s="34"/>
      <c r="P391" s="115"/>
      <c r="Q391" s="34"/>
      <c r="R391" s="34"/>
      <c r="S391" s="115"/>
      <c r="T391" s="34"/>
      <c r="U391" s="28"/>
      <c r="V391" s="34"/>
      <c r="W391" s="34"/>
    </row>
    <row r="392" ht="14.5" spans="1:23">
      <c r="A392" s="37"/>
      <c r="B392" s="37"/>
      <c r="C392" s="34"/>
      <c r="D392" s="34"/>
      <c r="E392" s="37"/>
      <c r="F392" s="37"/>
      <c r="G392" s="37"/>
      <c r="H392" s="37"/>
      <c r="I392" s="69"/>
      <c r="J392" s="28"/>
      <c r="K392" s="28"/>
      <c r="L392" s="114"/>
      <c r="M392" s="34"/>
      <c r="N392" s="34"/>
      <c r="O392" s="34"/>
      <c r="P392" s="115"/>
      <c r="Q392" s="34"/>
      <c r="R392" s="34"/>
      <c r="S392" s="115"/>
      <c r="T392" s="34"/>
      <c r="U392" s="28"/>
      <c r="V392" s="34"/>
      <c r="W392" s="34"/>
    </row>
    <row r="393" ht="14.5" spans="1:23">
      <c r="A393" s="37"/>
      <c r="B393" s="37"/>
      <c r="C393" s="34"/>
      <c r="D393" s="34"/>
      <c r="E393" s="37"/>
      <c r="F393" s="37"/>
      <c r="G393" s="37"/>
      <c r="H393" s="37"/>
      <c r="I393" s="69"/>
      <c r="J393" s="28"/>
      <c r="K393" s="28"/>
      <c r="L393" s="114"/>
      <c r="M393" s="34"/>
      <c r="N393" s="34"/>
      <c r="O393" s="34"/>
      <c r="P393" s="115"/>
      <c r="Q393" s="34"/>
      <c r="R393" s="34"/>
      <c r="S393" s="115"/>
      <c r="T393" s="34"/>
      <c r="U393" s="28"/>
      <c r="V393" s="34"/>
      <c r="W393" s="34"/>
    </row>
    <row r="394" ht="14.5" spans="1:23">
      <c r="A394" s="37"/>
      <c r="B394" s="37"/>
      <c r="C394" s="34"/>
      <c r="D394" s="34"/>
      <c r="E394" s="37"/>
      <c r="F394" s="37"/>
      <c r="G394" s="37"/>
      <c r="H394" s="37"/>
      <c r="I394" s="69"/>
      <c r="J394" s="28"/>
      <c r="K394" s="28"/>
      <c r="L394" s="114"/>
      <c r="M394" s="34"/>
      <c r="N394" s="34"/>
      <c r="O394" s="34"/>
      <c r="P394" s="115"/>
      <c r="Q394" s="34"/>
      <c r="R394" s="34"/>
      <c r="S394" s="115"/>
      <c r="T394" s="34"/>
      <c r="U394" s="28"/>
      <c r="V394" s="34"/>
      <c r="W394" s="34"/>
    </row>
    <row r="395" ht="14.5" spans="1:23">
      <c r="A395" s="37"/>
      <c r="B395" s="37"/>
      <c r="C395" s="34"/>
      <c r="D395" s="34"/>
      <c r="E395" s="37"/>
      <c r="F395" s="37"/>
      <c r="G395" s="37"/>
      <c r="H395" s="37"/>
      <c r="I395" s="69"/>
      <c r="J395" s="28"/>
      <c r="K395" s="28"/>
      <c r="L395" s="114"/>
      <c r="M395" s="34"/>
      <c r="N395" s="34"/>
      <c r="O395" s="34"/>
      <c r="P395" s="115"/>
      <c r="Q395" s="34"/>
      <c r="R395" s="34"/>
      <c r="S395" s="115"/>
      <c r="T395" s="34"/>
      <c r="U395" s="28"/>
      <c r="V395" s="34"/>
      <c r="W395" s="34"/>
    </row>
    <row r="396" ht="14.5" spans="1:23">
      <c r="A396" s="37"/>
      <c r="B396" s="37"/>
      <c r="C396" s="34"/>
      <c r="D396" s="34"/>
      <c r="E396" s="37"/>
      <c r="F396" s="37"/>
      <c r="G396" s="37"/>
      <c r="H396" s="37"/>
      <c r="I396" s="69"/>
      <c r="J396" s="28"/>
      <c r="K396" s="28"/>
      <c r="L396" s="114"/>
      <c r="M396" s="34"/>
      <c r="N396" s="34"/>
      <c r="O396" s="34"/>
      <c r="P396" s="115"/>
      <c r="Q396" s="34"/>
      <c r="R396" s="34"/>
      <c r="S396" s="115"/>
      <c r="T396" s="34"/>
      <c r="U396" s="28"/>
      <c r="V396" s="34"/>
      <c r="W396" s="34"/>
    </row>
    <row r="397" ht="14.5" spans="1:23">
      <c r="A397" s="37"/>
      <c r="B397" s="37"/>
      <c r="C397" s="34"/>
      <c r="D397" s="34"/>
      <c r="E397" s="37"/>
      <c r="F397" s="37"/>
      <c r="G397" s="37"/>
      <c r="H397" s="37"/>
      <c r="I397" s="69"/>
      <c r="J397" s="28"/>
      <c r="K397" s="28"/>
      <c r="L397" s="114"/>
      <c r="M397" s="34"/>
      <c r="N397" s="34"/>
      <c r="O397" s="34"/>
      <c r="P397" s="115"/>
      <c r="Q397" s="34"/>
      <c r="R397" s="34"/>
      <c r="S397" s="115"/>
      <c r="T397" s="34"/>
      <c r="U397" s="28"/>
      <c r="V397" s="34"/>
      <c r="W397" s="34"/>
    </row>
    <row r="398" ht="14.5" spans="1:23">
      <c r="A398" s="37"/>
      <c r="B398" s="37"/>
      <c r="C398" s="34"/>
      <c r="D398" s="34"/>
      <c r="E398" s="37"/>
      <c r="F398" s="37"/>
      <c r="G398" s="37"/>
      <c r="H398" s="37"/>
      <c r="I398" s="69"/>
      <c r="J398" s="28"/>
      <c r="K398" s="28"/>
      <c r="L398" s="114"/>
      <c r="M398" s="34"/>
      <c r="N398" s="34"/>
      <c r="O398" s="34"/>
      <c r="P398" s="115"/>
      <c r="Q398" s="34"/>
      <c r="R398" s="34"/>
      <c r="S398" s="115"/>
      <c r="T398" s="34"/>
      <c r="U398" s="28"/>
      <c r="V398" s="34"/>
      <c r="W398" s="34"/>
    </row>
    <row r="399" ht="14.5" spans="1:23">
      <c r="A399" s="37"/>
      <c r="B399" s="37"/>
      <c r="C399" s="34"/>
      <c r="D399" s="34"/>
      <c r="E399" s="37"/>
      <c r="F399" s="37"/>
      <c r="G399" s="37"/>
      <c r="H399" s="37"/>
      <c r="I399" s="69"/>
      <c r="J399" s="28"/>
      <c r="K399" s="28"/>
      <c r="L399" s="114"/>
      <c r="M399" s="34"/>
      <c r="N399" s="34"/>
      <c r="O399" s="34"/>
      <c r="P399" s="115"/>
      <c r="Q399" s="34"/>
      <c r="R399" s="34"/>
      <c r="S399" s="115"/>
      <c r="T399" s="34"/>
      <c r="U399" s="28"/>
      <c r="V399" s="34"/>
      <c r="W399" s="34"/>
    </row>
    <row r="400" ht="14.5" spans="1:23">
      <c r="A400" s="37"/>
      <c r="B400" s="37"/>
      <c r="C400" s="34"/>
      <c r="D400" s="34"/>
      <c r="E400" s="37"/>
      <c r="F400" s="37"/>
      <c r="G400" s="37"/>
      <c r="H400" s="37"/>
      <c r="I400" s="69"/>
      <c r="J400" s="28"/>
      <c r="K400" s="28"/>
      <c r="L400" s="114"/>
      <c r="M400" s="34"/>
      <c r="N400" s="34"/>
      <c r="O400" s="34"/>
      <c r="P400" s="115"/>
      <c r="Q400" s="34"/>
      <c r="R400" s="34"/>
      <c r="S400" s="115"/>
      <c r="T400" s="34"/>
      <c r="U400" s="28"/>
      <c r="V400" s="34"/>
      <c r="W400" s="34"/>
    </row>
    <row r="401" ht="14.5" spans="1:23">
      <c r="A401" s="37"/>
      <c r="B401" s="37"/>
      <c r="C401" s="34"/>
      <c r="D401" s="34"/>
      <c r="E401" s="37"/>
      <c r="F401" s="37"/>
      <c r="G401" s="37"/>
      <c r="H401" s="37"/>
      <c r="I401" s="69"/>
      <c r="J401" s="28"/>
      <c r="K401" s="28"/>
      <c r="L401" s="114"/>
      <c r="M401" s="34"/>
      <c r="N401" s="34"/>
      <c r="O401" s="34"/>
      <c r="P401" s="115"/>
      <c r="Q401" s="34"/>
      <c r="R401" s="34"/>
      <c r="S401" s="115"/>
      <c r="T401" s="34"/>
      <c r="U401" s="28"/>
      <c r="V401" s="34"/>
      <c r="W401" s="34"/>
    </row>
    <row r="402" ht="14.5" spans="1:23">
      <c r="A402" s="37"/>
      <c r="B402" s="37"/>
      <c r="C402" s="34"/>
      <c r="D402" s="34"/>
      <c r="E402" s="37"/>
      <c r="F402" s="37"/>
      <c r="G402" s="37"/>
      <c r="H402" s="37"/>
      <c r="I402" s="69"/>
      <c r="J402" s="28"/>
      <c r="K402" s="28"/>
      <c r="L402" s="114"/>
      <c r="M402" s="34"/>
      <c r="N402" s="34"/>
      <c r="O402" s="34"/>
      <c r="P402" s="115"/>
      <c r="Q402" s="34"/>
      <c r="R402" s="34"/>
      <c r="S402" s="115"/>
      <c r="T402" s="34"/>
      <c r="U402" s="28"/>
      <c r="V402" s="34"/>
      <c r="W402" s="34"/>
    </row>
    <row r="403" ht="14.5" spans="1:23">
      <c r="A403" s="37"/>
      <c r="B403" s="37"/>
      <c r="C403" s="34"/>
      <c r="D403" s="34"/>
      <c r="E403" s="37"/>
      <c r="F403" s="37"/>
      <c r="G403" s="37"/>
      <c r="H403" s="37"/>
      <c r="I403" s="69"/>
      <c r="J403" s="28"/>
      <c r="K403" s="28"/>
      <c r="L403" s="114"/>
      <c r="M403" s="34"/>
      <c r="N403" s="34"/>
      <c r="O403" s="34"/>
      <c r="P403" s="115"/>
      <c r="Q403" s="34"/>
      <c r="R403" s="34"/>
      <c r="S403" s="115"/>
      <c r="T403" s="34"/>
      <c r="U403" s="28"/>
      <c r="V403" s="34"/>
      <c r="W403" s="34"/>
    </row>
    <row r="404" ht="14.5" spans="1:23">
      <c r="A404" s="37"/>
      <c r="B404" s="37"/>
      <c r="C404" s="34"/>
      <c r="D404" s="34"/>
      <c r="E404" s="37"/>
      <c r="F404" s="37"/>
      <c r="G404" s="37"/>
      <c r="H404" s="37"/>
      <c r="I404" s="69"/>
      <c r="J404" s="28"/>
      <c r="K404" s="28"/>
      <c r="L404" s="114"/>
      <c r="M404" s="34"/>
      <c r="N404" s="34"/>
      <c r="O404" s="34"/>
      <c r="P404" s="115"/>
      <c r="Q404" s="34"/>
      <c r="R404" s="34"/>
      <c r="S404" s="115"/>
      <c r="T404" s="34"/>
      <c r="U404" s="28"/>
      <c r="V404" s="34"/>
      <c r="W404" s="34"/>
    </row>
    <row r="405" ht="14.5" spans="1:23">
      <c r="A405" s="37"/>
      <c r="B405" s="37"/>
      <c r="C405" s="34"/>
      <c r="D405" s="34"/>
      <c r="E405" s="37"/>
      <c r="F405" s="37"/>
      <c r="G405" s="37"/>
      <c r="H405" s="37"/>
      <c r="I405" s="69"/>
      <c r="J405" s="28"/>
      <c r="K405" s="28"/>
      <c r="L405" s="114"/>
      <c r="M405" s="34"/>
      <c r="N405" s="34"/>
      <c r="O405" s="34"/>
      <c r="P405" s="115"/>
      <c r="Q405" s="34"/>
      <c r="R405" s="34"/>
      <c r="S405" s="115"/>
      <c r="T405" s="34"/>
      <c r="U405" s="28"/>
      <c r="V405" s="34"/>
      <c r="W405" s="34"/>
    </row>
    <row r="406" ht="14.5" spans="1:23">
      <c r="A406" s="37"/>
      <c r="B406" s="37"/>
      <c r="C406" s="34"/>
      <c r="D406" s="34"/>
      <c r="E406" s="37"/>
      <c r="F406" s="37"/>
      <c r="G406" s="37"/>
      <c r="H406" s="37"/>
      <c r="I406" s="69"/>
      <c r="J406" s="28"/>
      <c r="K406" s="28"/>
      <c r="L406" s="114"/>
      <c r="M406" s="34"/>
      <c r="N406" s="34"/>
      <c r="O406" s="34"/>
      <c r="P406" s="115"/>
      <c r="Q406" s="34"/>
      <c r="R406" s="34"/>
      <c r="S406" s="115"/>
      <c r="T406" s="34"/>
      <c r="U406" s="28"/>
      <c r="V406" s="34"/>
      <c r="W406" s="34"/>
    </row>
    <row r="407" ht="14.5" spans="1:23">
      <c r="A407" s="37"/>
      <c r="B407" s="37"/>
      <c r="C407" s="34"/>
      <c r="D407" s="34"/>
      <c r="E407" s="37"/>
      <c r="F407" s="37"/>
      <c r="G407" s="37"/>
      <c r="H407" s="37"/>
      <c r="I407" s="69"/>
      <c r="J407" s="28"/>
      <c r="K407" s="28"/>
      <c r="L407" s="114"/>
      <c r="M407" s="34"/>
      <c r="N407" s="34"/>
      <c r="O407" s="34"/>
      <c r="P407" s="115"/>
      <c r="Q407" s="34"/>
      <c r="R407" s="34"/>
      <c r="S407" s="115"/>
      <c r="T407" s="34"/>
      <c r="U407" s="28"/>
      <c r="V407" s="34"/>
      <c r="W407" s="34"/>
    </row>
    <row r="408" ht="14.5" spans="1:23">
      <c r="A408" s="37"/>
      <c r="B408" s="37"/>
      <c r="C408" s="34"/>
      <c r="D408" s="34"/>
      <c r="E408" s="37"/>
      <c r="F408" s="37"/>
      <c r="G408" s="37"/>
      <c r="H408" s="37"/>
      <c r="I408" s="69"/>
      <c r="J408" s="28"/>
      <c r="K408" s="28"/>
      <c r="L408" s="114"/>
      <c r="M408" s="34"/>
      <c r="N408" s="34"/>
      <c r="O408" s="34"/>
      <c r="P408" s="115"/>
      <c r="Q408" s="34"/>
      <c r="R408" s="34"/>
      <c r="S408" s="115"/>
      <c r="T408" s="34"/>
      <c r="U408" s="28"/>
      <c r="V408" s="34"/>
      <c r="W408" s="34"/>
    </row>
    <row r="409" ht="14.5" spans="1:23">
      <c r="A409" s="37"/>
      <c r="B409" s="37"/>
      <c r="C409" s="34"/>
      <c r="D409" s="34"/>
      <c r="E409" s="37"/>
      <c r="F409" s="37"/>
      <c r="G409" s="37"/>
      <c r="H409" s="37"/>
      <c r="I409" s="69"/>
      <c r="J409" s="28"/>
      <c r="K409" s="28"/>
      <c r="L409" s="114"/>
      <c r="M409" s="34"/>
      <c r="N409" s="34"/>
      <c r="O409" s="34"/>
      <c r="P409" s="115"/>
      <c r="Q409" s="34"/>
      <c r="R409" s="34"/>
      <c r="S409" s="115"/>
      <c r="T409" s="34"/>
      <c r="U409" s="28"/>
      <c r="V409" s="34"/>
      <c r="W409" s="34"/>
    </row>
    <row r="410" ht="14.5" spans="1:23">
      <c r="A410" s="37"/>
      <c r="B410" s="37"/>
      <c r="C410" s="34"/>
      <c r="D410" s="34"/>
      <c r="E410" s="37"/>
      <c r="F410" s="37"/>
      <c r="G410" s="37"/>
      <c r="H410" s="37"/>
      <c r="I410" s="69"/>
      <c r="J410" s="28"/>
      <c r="K410" s="28"/>
      <c r="L410" s="114"/>
      <c r="M410" s="34"/>
      <c r="N410" s="34"/>
      <c r="O410" s="34"/>
      <c r="P410" s="115"/>
      <c r="Q410" s="34"/>
      <c r="R410" s="34"/>
      <c r="S410" s="115"/>
      <c r="T410" s="34"/>
      <c r="U410" s="28"/>
      <c r="V410" s="34"/>
      <c r="W410" s="34"/>
    </row>
    <row r="411" ht="14.5" spans="1:23">
      <c r="A411" s="37"/>
      <c r="B411" s="37"/>
      <c r="C411" s="34"/>
      <c r="D411" s="34"/>
      <c r="E411" s="37"/>
      <c r="F411" s="37"/>
      <c r="G411" s="37"/>
      <c r="H411" s="37"/>
      <c r="I411" s="69"/>
      <c r="J411" s="28"/>
      <c r="K411" s="28"/>
      <c r="L411" s="114"/>
      <c r="M411" s="34"/>
      <c r="N411" s="34"/>
      <c r="O411" s="34"/>
      <c r="P411" s="115"/>
      <c r="Q411" s="34"/>
      <c r="R411" s="34"/>
      <c r="S411" s="115"/>
      <c r="T411" s="34"/>
      <c r="U411" s="28"/>
      <c r="V411" s="34"/>
      <c r="W411" s="34"/>
    </row>
    <row r="412" ht="14.5" spans="1:23">
      <c r="A412" s="37"/>
      <c r="B412" s="37"/>
      <c r="C412" s="34"/>
      <c r="D412" s="34"/>
      <c r="E412" s="37"/>
      <c r="F412" s="37"/>
      <c r="G412" s="37"/>
      <c r="H412" s="37"/>
      <c r="I412" s="69"/>
      <c r="J412" s="28"/>
      <c r="K412" s="28"/>
      <c r="L412" s="114"/>
      <c r="M412" s="34"/>
      <c r="N412" s="34"/>
      <c r="O412" s="34"/>
      <c r="P412" s="115"/>
      <c r="Q412" s="34"/>
      <c r="R412" s="34"/>
      <c r="S412" s="115"/>
      <c r="T412" s="34"/>
      <c r="U412" s="28"/>
      <c r="V412" s="34"/>
      <c r="W412" s="34"/>
    </row>
    <row r="413" ht="14.5" spans="1:23">
      <c r="A413" s="37"/>
      <c r="B413" s="37"/>
      <c r="C413" s="34"/>
      <c r="D413" s="34"/>
      <c r="E413" s="37"/>
      <c r="F413" s="37"/>
      <c r="G413" s="37"/>
      <c r="H413" s="37"/>
      <c r="I413" s="69"/>
      <c r="J413" s="28"/>
      <c r="K413" s="28"/>
      <c r="L413" s="114"/>
      <c r="M413" s="34"/>
      <c r="N413" s="34"/>
      <c r="O413" s="34"/>
      <c r="P413" s="115"/>
      <c r="Q413" s="34"/>
      <c r="R413" s="34"/>
      <c r="S413" s="115"/>
      <c r="T413" s="34"/>
      <c r="U413" s="28"/>
      <c r="V413" s="34"/>
      <c r="W413" s="34"/>
    </row>
    <row r="414" ht="14.5" spans="1:23">
      <c r="A414" s="37"/>
      <c r="B414" s="37"/>
      <c r="C414" s="34"/>
      <c r="D414" s="34"/>
      <c r="E414" s="37"/>
      <c r="F414" s="37"/>
      <c r="G414" s="37"/>
      <c r="H414" s="37"/>
      <c r="I414" s="69"/>
      <c r="J414" s="28"/>
      <c r="K414" s="28"/>
      <c r="L414" s="114"/>
      <c r="M414" s="34"/>
      <c r="N414" s="34"/>
      <c r="O414" s="34"/>
      <c r="P414" s="115"/>
      <c r="Q414" s="34"/>
      <c r="R414" s="34"/>
      <c r="S414" s="115"/>
      <c r="T414" s="34"/>
      <c r="U414" s="28"/>
      <c r="V414" s="34"/>
      <c r="W414" s="34"/>
    </row>
    <row r="415" ht="14.5" spans="1:23">
      <c r="A415" s="37"/>
      <c r="B415" s="37"/>
      <c r="C415" s="34"/>
      <c r="D415" s="34"/>
      <c r="E415" s="37"/>
      <c r="F415" s="37"/>
      <c r="G415" s="37"/>
      <c r="H415" s="37"/>
      <c r="I415" s="69"/>
      <c r="J415" s="28"/>
      <c r="K415" s="28"/>
      <c r="L415" s="114"/>
      <c r="M415" s="34"/>
      <c r="N415" s="34"/>
      <c r="O415" s="34"/>
      <c r="P415" s="115"/>
      <c r="Q415" s="34"/>
      <c r="R415" s="34"/>
      <c r="S415" s="115"/>
      <c r="T415" s="34"/>
      <c r="U415" s="28"/>
      <c r="V415" s="34"/>
      <c r="W415" s="34"/>
    </row>
    <row r="416" ht="14.5" spans="1:23">
      <c r="A416" s="37"/>
      <c r="B416" s="37"/>
      <c r="C416" s="34"/>
      <c r="D416" s="34"/>
      <c r="E416" s="37"/>
      <c r="F416" s="37"/>
      <c r="G416" s="37"/>
      <c r="H416" s="37"/>
      <c r="I416" s="69"/>
      <c r="J416" s="28"/>
      <c r="K416" s="28"/>
      <c r="L416" s="114"/>
      <c r="M416" s="34"/>
      <c r="N416" s="34"/>
      <c r="O416" s="34"/>
      <c r="P416" s="115"/>
      <c r="Q416" s="34"/>
      <c r="R416" s="34"/>
      <c r="S416" s="115"/>
      <c r="T416" s="34"/>
      <c r="U416" s="28"/>
      <c r="V416" s="34"/>
      <c r="W416" s="34"/>
    </row>
    <row r="417" ht="14.5" spans="1:23">
      <c r="A417" s="37"/>
      <c r="B417" s="37"/>
      <c r="C417" s="34"/>
      <c r="D417" s="34"/>
      <c r="E417" s="37"/>
      <c r="F417" s="37"/>
      <c r="G417" s="37"/>
      <c r="H417" s="37"/>
      <c r="I417" s="69"/>
      <c r="J417" s="28"/>
      <c r="K417" s="28"/>
      <c r="L417" s="114"/>
      <c r="M417" s="34"/>
      <c r="N417" s="34"/>
      <c r="O417" s="34"/>
      <c r="P417" s="115"/>
      <c r="Q417" s="34"/>
      <c r="R417" s="34"/>
      <c r="S417" s="115"/>
      <c r="T417" s="34"/>
      <c r="U417" s="28"/>
      <c r="V417" s="34"/>
      <c r="W417" s="34"/>
    </row>
    <row r="418" ht="14.5" spans="1:23">
      <c r="A418" s="37"/>
      <c r="B418" s="37"/>
      <c r="C418" s="34"/>
      <c r="D418" s="34"/>
      <c r="E418" s="37"/>
      <c r="F418" s="37"/>
      <c r="G418" s="37"/>
      <c r="H418" s="37"/>
      <c r="I418" s="69"/>
      <c r="J418" s="28"/>
      <c r="K418" s="28"/>
      <c r="L418" s="114"/>
      <c r="M418" s="34"/>
      <c r="N418" s="34"/>
      <c r="O418" s="34"/>
      <c r="P418" s="115"/>
      <c r="Q418" s="34"/>
      <c r="R418" s="34"/>
      <c r="S418" s="115"/>
      <c r="T418" s="34"/>
      <c r="U418" s="28"/>
      <c r="V418" s="34"/>
      <c r="W418" s="34"/>
    </row>
    <row r="419" ht="14.5" spans="1:23">
      <c r="A419" s="37"/>
      <c r="B419" s="37"/>
      <c r="C419" s="34"/>
      <c r="D419" s="34"/>
      <c r="E419" s="37"/>
      <c r="F419" s="37"/>
      <c r="G419" s="37"/>
      <c r="H419" s="37"/>
      <c r="I419" s="69"/>
      <c r="J419" s="28"/>
      <c r="K419" s="28"/>
      <c r="L419" s="114"/>
      <c r="M419" s="34"/>
      <c r="N419" s="34"/>
      <c r="O419" s="34"/>
      <c r="P419" s="115"/>
      <c r="Q419" s="34"/>
      <c r="R419" s="34"/>
      <c r="S419" s="115"/>
      <c r="T419" s="34"/>
      <c r="U419" s="28"/>
      <c r="V419" s="34"/>
      <c r="W419" s="34"/>
    </row>
    <row r="420" ht="14.5" spans="1:23">
      <c r="A420" s="37"/>
      <c r="B420" s="37"/>
      <c r="C420" s="34"/>
      <c r="D420" s="34"/>
      <c r="E420" s="37"/>
      <c r="F420" s="37"/>
      <c r="G420" s="37"/>
      <c r="H420" s="37"/>
      <c r="I420" s="69"/>
      <c r="J420" s="28"/>
      <c r="K420" s="28"/>
      <c r="L420" s="114"/>
      <c r="M420" s="34"/>
      <c r="N420" s="34"/>
      <c r="O420" s="34"/>
      <c r="P420" s="115"/>
      <c r="Q420" s="34"/>
      <c r="R420" s="34"/>
      <c r="S420" s="115"/>
      <c r="T420" s="34"/>
      <c r="U420" s="28"/>
      <c r="V420" s="34"/>
      <c r="W420" s="34"/>
    </row>
    <row r="421" ht="14.5" spans="1:23">
      <c r="A421" s="37"/>
      <c r="B421" s="37"/>
      <c r="C421" s="34"/>
      <c r="D421" s="34"/>
      <c r="E421" s="37"/>
      <c r="F421" s="37"/>
      <c r="G421" s="37"/>
      <c r="H421" s="37"/>
      <c r="I421" s="69"/>
      <c r="J421" s="28"/>
      <c r="K421" s="28"/>
      <c r="L421" s="114"/>
      <c r="M421" s="34"/>
      <c r="N421" s="34"/>
      <c r="O421" s="34"/>
      <c r="P421" s="115"/>
      <c r="Q421" s="34"/>
      <c r="R421" s="34"/>
      <c r="S421" s="115"/>
      <c r="T421" s="34"/>
      <c r="U421" s="28"/>
      <c r="V421" s="34"/>
      <c r="W421" s="34"/>
    </row>
    <row r="422" ht="14.5" spans="1:23">
      <c r="A422" s="37"/>
      <c r="B422" s="37"/>
      <c r="C422" s="34"/>
      <c r="D422" s="34"/>
      <c r="E422" s="37"/>
      <c r="F422" s="37"/>
      <c r="G422" s="37"/>
      <c r="H422" s="37"/>
      <c r="I422" s="69"/>
      <c r="J422" s="28"/>
      <c r="K422" s="28"/>
      <c r="L422" s="114"/>
      <c r="M422" s="34"/>
      <c r="N422" s="34"/>
      <c r="O422" s="34"/>
      <c r="P422" s="115"/>
      <c r="Q422" s="34"/>
      <c r="R422" s="34"/>
      <c r="S422" s="115"/>
      <c r="T422" s="34"/>
      <c r="U422" s="28"/>
      <c r="V422" s="34"/>
      <c r="W422" s="34"/>
    </row>
    <row r="423" ht="14.5" spans="1:23">
      <c r="A423" s="37"/>
      <c r="B423" s="37"/>
      <c r="C423" s="34"/>
      <c r="D423" s="34"/>
      <c r="E423" s="37"/>
      <c r="F423" s="37"/>
      <c r="G423" s="37"/>
      <c r="H423" s="37"/>
      <c r="I423" s="69"/>
      <c r="J423" s="28"/>
      <c r="K423" s="28"/>
      <c r="L423" s="114"/>
      <c r="M423" s="34"/>
      <c r="N423" s="34"/>
      <c r="O423" s="34"/>
      <c r="P423" s="115"/>
      <c r="Q423" s="34"/>
      <c r="R423" s="34"/>
      <c r="S423" s="115"/>
      <c r="T423" s="34"/>
      <c r="U423" s="28"/>
      <c r="V423" s="34"/>
      <c r="W423" s="34"/>
    </row>
    <row r="424" ht="14.5" spans="1:23">
      <c r="A424" s="37"/>
      <c r="B424" s="37"/>
      <c r="C424" s="34"/>
      <c r="D424" s="34"/>
      <c r="E424" s="37"/>
      <c r="F424" s="37"/>
      <c r="G424" s="37"/>
      <c r="H424" s="37"/>
      <c r="I424" s="69"/>
      <c r="J424" s="28"/>
      <c r="K424" s="28"/>
      <c r="L424" s="114"/>
      <c r="M424" s="34"/>
      <c r="N424" s="34"/>
      <c r="O424" s="34"/>
      <c r="P424" s="115"/>
      <c r="Q424" s="34"/>
      <c r="R424" s="34"/>
      <c r="S424" s="115"/>
      <c r="T424" s="34"/>
      <c r="U424" s="28"/>
      <c r="V424" s="34"/>
      <c r="W424" s="34"/>
    </row>
    <row r="425" ht="14.5" spans="1:23">
      <c r="A425" s="37"/>
      <c r="B425" s="37"/>
      <c r="C425" s="34"/>
      <c r="D425" s="34"/>
      <c r="E425" s="37"/>
      <c r="F425" s="37"/>
      <c r="G425" s="37"/>
      <c r="H425" s="37"/>
      <c r="I425" s="69"/>
      <c r="J425" s="28"/>
      <c r="K425" s="28"/>
      <c r="L425" s="114"/>
      <c r="M425" s="34"/>
      <c r="N425" s="34"/>
      <c r="O425" s="34"/>
      <c r="P425" s="115"/>
      <c r="Q425" s="34"/>
      <c r="R425" s="34"/>
      <c r="S425" s="115"/>
      <c r="T425" s="34"/>
      <c r="U425" s="28"/>
      <c r="V425" s="34"/>
      <c r="W425" s="34"/>
    </row>
    <row r="426" ht="14.5" spans="1:23">
      <c r="A426" s="37"/>
      <c r="B426" s="37"/>
      <c r="C426" s="34"/>
      <c r="D426" s="34"/>
      <c r="E426" s="37"/>
      <c r="F426" s="37"/>
      <c r="G426" s="37"/>
      <c r="H426" s="37"/>
      <c r="I426" s="69"/>
      <c r="J426" s="28"/>
      <c r="K426" s="28"/>
      <c r="L426" s="114"/>
      <c r="M426" s="34"/>
      <c r="N426" s="34"/>
      <c r="O426" s="34"/>
      <c r="P426" s="115"/>
      <c r="Q426" s="34"/>
      <c r="R426" s="34"/>
      <c r="S426" s="115"/>
      <c r="T426" s="34"/>
      <c r="U426" s="28"/>
      <c r="V426" s="34"/>
      <c r="W426" s="34"/>
    </row>
    <row r="427" ht="14.5" spans="1:23">
      <c r="A427" s="37"/>
      <c r="B427" s="37"/>
      <c r="C427" s="34"/>
      <c r="D427" s="34"/>
      <c r="E427" s="37"/>
      <c r="F427" s="37"/>
      <c r="G427" s="37"/>
      <c r="H427" s="37"/>
      <c r="I427" s="69"/>
      <c r="J427" s="28"/>
      <c r="K427" s="28"/>
      <c r="L427" s="114"/>
      <c r="M427" s="34"/>
      <c r="N427" s="34"/>
      <c r="O427" s="34"/>
      <c r="P427" s="115"/>
      <c r="Q427" s="34"/>
      <c r="R427" s="34"/>
      <c r="S427" s="115"/>
      <c r="T427" s="34"/>
      <c r="U427" s="28"/>
      <c r="V427" s="34"/>
      <c r="W427" s="34"/>
    </row>
    <row r="428" ht="14.5" spans="1:23">
      <c r="A428" s="37"/>
      <c r="B428" s="37"/>
      <c r="C428" s="34"/>
      <c r="D428" s="34"/>
      <c r="E428" s="37"/>
      <c r="F428" s="37"/>
      <c r="G428" s="37"/>
      <c r="H428" s="37"/>
      <c r="I428" s="69"/>
      <c r="J428" s="28"/>
      <c r="K428" s="28"/>
      <c r="L428" s="114"/>
      <c r="M428" s="34"/>
      <c r="N428" s="34"/>
      <c r="O428" s="34"/>
      <c r="P428" s="115"/>
      <c r="Q428" s="34"/>
      <c r="R428" s="34"/>
      <c r="S428" s="115"/>
      <c r="T428" s="34"/>
      <c r="U428" s="28"/>
      <c r="V428" s="34"/>
      <c r="W428" s="34"/>
    </row>
    <row r="429" ht="14.5" spans="1:23">
      <c r="A429" s="37"/>
      <c r="B429" s="37"/>
      <c r="C429" s="34"/>
      <c r="D429" s="34"/>
      <c r="E429" s="37"/>
      <c r="F429" s="37"/>
      <c r="G429" s="37"/>
      <c r="H429" s="37"/>
      <c r="I429" s="69"/>
      <c r="J429" s="28"/>
      <c r="K429" s="28"/>
      <c r="L429" s="114"/>
      <c r="M429" s="34"/>
      <c r="N429" s="34"/>
      <c r="O429" s="34"/>
      <c r="P429" s="115"/>
      <c r="Q429" s="34"/>
      <c r="R429" s="34"/>
      <c r="S429" s="115"/>
      <c r="T429" s="34"/>
      <c r="U429" s="28"/>
      <c r="V429" s="34"/>
      <c r="W429" s="34"/>
    </row>
    <row r="430" ht="14.5" spans="1:23">
      <c r="A430" s="37"/>
      <c r="B430" s="37"/>
      <c r="C430" s="34"/>
      <c r="D430" s="34"/>
      <c r="E430" s="37"/>
      <c r="F430" s="37"/>
      <c r="G430" s="37"/>
      <c r="H430" s="37"/>
      <c r="I430" s="69"/>
      <c r="J430" s="28"/>
      <c r="K430" s="28"/>
      <c r="L430" s="114"/>
      <c r="M430" s="34"/>
      <c r="N430" s="34"/>
      <c r="O430" s="34"/>
      <c r="P430" s="115"/>
      <c r="Q430" s="34"/>
      <c r="R430" s="34"/>
      <c r="S430" s="115"/>
      <c r="T430" s="34"/>
      <c r="U430" s="28"/>
      <c r="V430" s="34"/>
      <c r="W430" s="34"/>
    </row>
    <row r="431" ht="14.5" spans="1:23">
      <c r="A431" s="37"/>
      <c r="B431" s="37"/>
      <c r="C431" s="34"/>
      <c r="D431" s="34"/>
      <c r="E431" s="37"/>
      <c r="F431" s="37"/>
      <c r="G431" s="37"/>
      <c r="H431" s="37"/>
      <c r="I431" s="69"/>
      <c r="J431" s="28"/>
      <c r="K431" s="28"/>
      <c r="L431" s="114"/>
      <c r="M431" s="34"/>
      <c r="N431" s="34"/>
      <c r="O431" s="34"/>
      <c r="P431" s="115"/>
      <c r="Q431" s="34"/>
      <c r="R431" s="34"/>
      <c r="S431" s="115"/>
      <c r="T431" s="34"/>
      <c r="U431" s="28"/>
      <c r="V431" s="34"/>
      <c r="W431" s="34"/>
    </row>
    <row r="432" ht="14.5" spans="1:23">
      <c r="A432" s="37"/>
      <c r="B432" s="37"/>
      <c r="C432" s="34"/>
      <c r="D432" s="34"/>
      <c r="E432" s="37"/>
      <c r="F432" s="37"/>
      <c r="G432" s="37"/>
      <c r="H432" s="37"/>
      <c r="I432" s="69"/>
      <c r="J432" s="28"/>
      <c r="K432" s="28"/>
      <c r="L432" s="114"/>
      <c r="M432" s="34"/>
      <c r="N432" s="34"/>
      <c r="O432" s="34"/>
      <c r="P432" s="115"/>
      <c r="Q432" s="34"/>
      <c r="R432" s="34"/>
      <c r="S432" s="115"/>
      <c r="T432" s="34"/>
      <c r="U432" s="28"/>
      <c r="V432" s="34"/>
      <c r="W432" s="34"/>
    </row>
    <row r="433" ht="14.5" spans="1:23">
      <c r="A433" s="37"/>
      <c r="B433" s="37"/>
      <c r="C433" s="34"/>
      <c r="D433" s="34"/>
      <c r="E433" s="37"/>
      <c r="F433" s="37"/>
      <c r="G433" s="37"/>
      <c r="H433" s="37"/>
      <c r="I433" s="69"/>
      <c r="J433" s="28"/>
      <c r="K433" s="28"/>
      <c r="L433" s="114"/>
      <c r="M433" s="34"/>
      <c r="N433" s="34"/>
      <c r="O433" s="34"/>
      <c r="P433" s="115"/>
      <c r="Q433" s="34"/>
      <c r="R433" s="34"/>
      <c r="S433" s="115"/>
      <c r="T433" s="34"/>
      <c r="U433" s="28"/>
      <c r="V433" s="34"/>
      <c r="W433" s="34"/>
    </row>
    <row r="434" ht="14.5" spans="1:23">
      <c r="A434" s="37"/>
      <c r="B434" s="37"/>
      <c r="C434" s="34"/>
      <c r="D434" s="34"/>
      <c r="E434" s="37"/>
      <c r="F434" s="37"/>
      <c r="G434" s="37"/>
      <c r="H434" s="37"/>
      <c r="I434" s="69"/>
      <c r="J434" s="28"/>
      <c r="K434" s="28"/>
      <c r="L434" s="114"/>
      <c r="M434" s="34"/>
      <c r="N434" s="34"/>
      <c r="O434" s="34"/>
      <c r="P434" s="115"/>
      <c r="Q434" s="34"/>
      <c r="R434" s="34"/>
      <c r="S434" s="115"/>
      <c r="T434" s="34"/>
      <c r="U434" s="28"/>
      <c r="V434" s="34"/>
      <c r="W434" s="34"/>
    </row>
    <row r="435" ht="14.5" spans="1:23">
      <c r="A435" s="37"/>
      <c r="B435" s="37"/>
      <c r="C435" s="34"/>
      <c r="D435" s="34"/>
      <c r="E435" s="37"/>
      <c r="F435" s="37"/>
      <c r="G435" s="37"/>
      <c r="H435" s="37"/>
      <c r="I435" s="69"/>
      <c r="J435" s="28"/>
      <c r="K435" s="28"/>
      <c r="L435" s="114"/>
      <c r="M435" s="34"/>
      <c r="N435" s="34"/>
      <c r="O435" s="34"/>
      <c r="P435" s="115"/>
      <c r="Q435" s="34"/>
      <c r="R435" s="34"/>
      <c r="S435" s="115"/>
      <c r="T435" s="34"/>
      <c r="U435" s="28"/>
      <c r="V435" s="34"/>
      <c r="W435" s="34"/>
    </row>
    <row r="436" ht="14.5" spans="1:23">
      <c r="A436" s="37"/>
      <c r="B436" s="37"/>
      <c r="C436" s="34"/>
      <c r="D436" s="34"/>
      <c r="E436" s="37"/>
      <c r="F436" s="37"/>
      <c r="G436" s="37"/>
      <c r="H436" s="37"/>
      <c r="I436" s="69"/>
      <c r="J436" s="28"/>
      <c r="K436" s="28"/>
      <c r="L436" s="114"/>
      <c r="M436" s="34"/>
      <c r="N436" s="34"/>
      <c r="O436" s="34"/>
      <c r="P436" s="115"/>
      <c r="Q436" s="34"/>
      <c r="R436" s="34"/>
      <c r="S436" s="115"/>
      <c r="T436" s="34"/>
      <c r="U436" s="28"/>
      <c r="V436" s="34"/>
      <c r="W436" s="34"/>
    </row>
    <row r="437" ht="14.5" spans="1:23">
      <c r="A437" s="37"/>
      <c r="B437" s="37"/>
      <c r="C437" s="34"/>
      <c r="D437" s="34"/>
      <c r="E437" s="37"/>
      <c r="F437" s="37"/>
      <c r="G437" s="37"/>
      <c r="H437" s="37"/>
      <c r="I437" s="69"/>
      <c r="J437" s="28"/>
      <c r="K437" s="28"/>
      <c r="L437" s="114"/>
      <c r="M437" s="34"/>
      <c r="N437" s="34"/>
      <c r="O437" s="34"/>
      <c r="P437" s="115"/>
      <c r="Q437" s="34"/>
      <c r="R437" s="34"/>
      <c r="S437" s="115"/>
      <c r="T437" s="34"/>
      <c r="U437" s="28"/>
      <c r="V437" s="34"/>
      <c r="W437" s="34"/>
    </row>
    <row r="438" ht="14.5" spans="1:23">
      <c r="A438" s="37"/>
      <c r="B438" s="37"/>
      <c r="C438" s="34"/>
      <c r="D438" s="34"/>
      <c r="E438" s="37"/>
      <c r="F438" s="37"/>
      <c r="G438" s="37"/>
      <c r="H438" s="37"/>
      <c r="I438" s="69"/>
      <c r="J438" s="28"/>
      <c r="K438" s="28"/>
      <c r="L438" s="114"/>
      <c r="M438" s="34"/>
      <c r="N438" s="34"/>
      <c r="O438" s="34"/>
      <c r="P438" s="115"/>
      <c r="Q438" s="34"/>
      <c r="R438" s="34"/>
      <c r="S438" s="115"/>
      <c r="T438" s="34"/>
      <c r="U438" s="28"/>
      <c r="V438" s="34"/>
      <c r="W438" s="34"/>
    </row>
    <row r="439" ht="14.5" spans="1:23">
      <c r="A439" s="37"/>
      <c r="B439" s="37"/>
      <c r="C439" s="34"/>
      <c r="D439" s="34"/>
      <c r="E439" s="37"/>
      <c r="F439" s="37"/>
      <c r="G439" s="37"/>
      <c r="H439" s="37"/>
      <c r="I439" s="69"/>
      <c r="J439" s="28"/>
      <c r="K439" s="28"/>
      <c r="L439" s="114"/>
      <c r="M439" s="34"/>
      <c r="N439" s="34"/>
      <c r="O439" s="34"/>
      <c r="P439" s="115"/>
      <c r="Q439" s="34"/>
      <c r="R439" s="34"/>
      <c r="S439" s="115"/>
      <c r="T439" s="34"/>
      <c r="U439" s="28"/>
      <c r="V439" s="34"/>
      <c r="W439" s="34"/>
    </row>
    <row r="440" ht="14.5" spans="1:23">
      <c r="A440" s="37"/>
      <c r="B440" s="37"/>
      <c r="C440" s="34"/>
      <c r="D440" s="34"/>
      <c r="E440" s="37"/>
      <c r="F440" s="37"/>
      <c r="G440" s="37"/>
      <c r="H440" s="37"/>
      <c r="I440" s="69"/>
      <c r="J440" s="28"/>
      <c r="K440" s="28"/>
      <c r="L440" s="114"/>
      <c r="M440" s="34"/>
      <c r="N440" s="34"/>
      <c r="O440" s="34"/>
      <c r="P440" s="115"/>
      <c r="Q440" s="34"/>
      <c r="R440" s="34"/>
      <c r="S440" s="115"/>
      <c r="T440" s="34"/>
      <c r="U440" s="28"/>
      <c r="V440" s="34"/>
      <c r="W440" s="34"/>
    </row>
    <row r="441" ht="14.5" spans="1:23">
      <c r="A441" s="37"/>
      <c r="B441" s="37"/>
      <c r="C441" s="34"/>
      <c r="D441" s="34"/>
      <c r="E441" s="37"/>
      <c r="F441" s="37"/>
      <c r="G441" s="37"/>
      <c r="H441" s="37"/>
      <c r="I441" s="69"/>
      <c r="J441" s="28"/>
      <c r="K441" s="28"/>
      <c r="L441" s="114"/>
      <c r="M441" s="34"/>
      <c r="N441" s="34"/>
      <c r="O441" s="34"/>
      <c r="P441" s="115"/>
      <c r="Q441" s="34"/>
      <c r="R441" s="34"/>
      <c r="S441" s="115"/>
      <c r="T441" s="34"/>
      <c r="U441" s="28"/>
      <c r="V441" s="34"/>
      <c r="W441" s="34"/>
    </row>
    <row r="442" ht="14.5" spans="1:23">
      <c r="A442" s="37"/>
      <c r="B442" s="37"/>
      <c r="C442" s="34"/>
      <c r="D442" s="34"/>
      <c r="E442" s="37"/>
      <c r="F442" s="37"/>
      <c r="G442" s="37"/>
      <c r="H442" s="37"/>
      <c r="I442" s="69"/>
      <c r="J442" s="28"/>
      <c r="K442" s="28"/>
      <c r="L442" s="114"/>
      <c r="M442" s="34"/>
      <c r="N442" s="34"/>
      <c r="O442" s="34"/>
      <c r="P442" s="115"/>
      <c r="Q442" s="34"/>
      <c r="R442" s="34"/>
      <c r="S442" s="115"/>
      <c r="T442" s="34"/>
      <c r="U442" s="28"/>
      <c r="V442" s="34"/>
      <c r="W442" s="34"/>
    </row>
    <row r="443" ht="14.5" spans="1:23">
      <c r="A443" s="37"/>
      <c r="B443" s="37"/>
      <c r="C443" s="34"/>
      <c r="D443" s="34"/>
      <c r="E443" s="37"/>
      <c r="F443" s="37"/>
      <c r="G443" s="37"/>
      <c r="H443" s="37"/>
      <c r="I443" s="69"/>
      <c r="J443" s="28"/>
      <c r="K443" s="28"/>
      <c r="L443" s="114"/>
      <c r="M443" s="34"/>
      <c r="N443" s="34"/>
      <c r="O443" s="34"/>
      <c r="P443" s="115"/>
      <c r="Q443" s="34"/>
      <c r="R443" s="34"/>
      <c r="S443" s="115"/>
      <c r="T443" s="34"/>
      <c r="U443" s="28"/>
      <c r="V443" s="34"/>
      <c r="W443" s="34"/>
    </row>
    <row r="444" ht="14.5" spans="1:23">
      <c r="A444" s="37"/>
      <c r="B444" s="37"/>
      <c r="C444" s="34"/>
      <c r="D444" s="34"/>
      <c r="E444" s="37"/>
      <c r="F444" s="37"/>
      <c r="G444" s="37"/>
      <c r="H444" s="37"/>
      <c r="I444" s="69"/>
      <c r="J444" s="28"/>
      <c r="K444" s="28"/>
      <c r="L444" s="114"/>
      <c r="M444" s="34"/>
      <c r="N444" s="34"/>
      <c r="O444" s="34"/>
      <c r="P444" s="115"/>
      <c r="Q444" s="34"/>
      <c r="R444" s="34"/>
      <c r="S444" s="115"/>
      <c r="T444" s="34"/>
      <c r="U444" s="28"/>
      <c r="V444" s="34"/>
      <c r="W444" s="34"/>
    </row>
    <row r="445" ht="14.5" spans="1:23">
      <c r="A445" s="37"/>
      <c r="B445" s="37"/>
      <c r="C445" s="34"/>
      <c r="D445" s="34"/>
      <c r="E445" s="37"/>
      <c r="F445" s="37"/>
      <c r="G445" s="37"/>
      <c r="H445" s="37"/>
      <c r="I445" s="69"/>
      <c r="J445" s="28"/>
      <c r="K445" s="28"/>
      <c r="L445" s="114"/>
      <c r="M445" s="34"/>
      <c r="N445" s="34"/>
      <c r="O445" s="34"/>
      <c r="P445" s="115"/>
      <c r="Q445" s="34"/>
      <c r="R445" s="34"/>
      <c r="S445" s="115"/>
      <c r="T445" s="34"/>
      <c r="U445" s="28"/>
      <c r="V445" s="34"/>
      <c r="W445" s="34"/>
    </row>
    <row r="446" ht="14.5" spans="1:23">
      <c r="A446" s="37"/>
      <c r="B446" s="37"/>
      <c r="C446" s="34"/>
      <c r="D446" s="34"/>
      <c r="E446" s="37"/>
      <c r="F446" s="37"/>
      <c r="G446" s="37"/>
      <c r="H446" s="37"/>
      <c r="I446" s="69"/>
      <c r="J446" s="28"/>
      <c r="K446" s="28"/>
      <c r="L446" s="114"/>
      <c r="M446" s="34"/>
      <c r="N446" s="34"/>
      <c r="O446" s="34"/>
      <c r="P446" s="115"/>
      <c r="Q446" s="34"/>
      <c r="R446" s="34"/>
      <c r="S446" s="115"/>
      <c r="T446" s="34"/>
      <c r="U446" s="28"/>
      <c r="V446" s="34"/>
      <c r="W446" s="34"/>
    </row>
    <row r="447" ht="14.5" spans="1:23">
      <c r="A447" s="37"/>
      <c r="B447" s="37"/>
      <c r="C447" s="34"/>
      <c r="D447" s="34"/>
      <c r="E447" s="37"/>
      <c r="F447" s="37"/>
      <c r="G447" s="37"/>
      <c r="H447" s="37"/>
      <c r="I447" s="69"/>
      <c r="J447" s="28"/>
      <c r="K447" s="28"/>
      <c r="L447" s="114"/>
      <c r="M447" s="34"/>
      <c r="N447" s="34"/>
      <c r="O447" s="34"/>
      <c r="P447" s="115"/>
      <c r="Q447" s="34"/>
      <c r="R447" s="34"/>
      <c r="S447" s="115"/>
      <c r="T447" s="34"/>
      <c r="U447" s="28"/>
      <c r="V447" s="34"/>
      <c r="W447" s="34"/>
    </row>
    <row r="448" ht="14.5" spans="1:23">
      <c r="A448" s="37"/>
      <c r="B448" s="37"/>
      <c r="C448" s="34"/>
      <c r="D448" s="34"/>
      <c r="E448" s="37"/>
      <c r="F448" s="37"/>
      <c r="G448" s="37"/>
      <c r="H448" s="37"/>
      <c r="I448" s="69"/>
      <c r="J448" s="28"/>
      <c r="K448" s="28"/>
      <c r="L448" s="114"/>
      <c r="M448" s="34"/>
      <c r="N448" s="34"/>
      <c r="O448" s="34"/>
      <c r="P448" s="115"/>
      <c r="Q448" s="34"/>
      <c r="R448" s="34"/>
      <c r="S448" s="115"/>
      <c r="T448" s="34"/>
      <c r="U448" s="28"/>
      <c r="V448" s="34"/>
      <c r="W448" s="34"/>
    </row>
    <row r="449" ht="14.5" spans="1:23">
      <c r="A449" s="37"/>
      <c r="B449" s="37"/>
      <c r="C449" s="34"/>
      <c r="D449" s="34"/>
      <c r="E449" s="37"/>
      <c r="F449" s="37"/>
      <c r="G449" s="37"/>
      <c r="H449" s="37"/>
      <c r="I449" s="69"/>
      <c r="J449" s="28"/>
      <c r="K449" s="28"/>
      <c r="L449" s="114"/>
      <c r="M449" s="34"/>
      <c r="N449" s="34"/>
      <c r="O449" s="34"/>
      <c r="P449" s="115"/>
      <c r="Q449" s="34"/>
      <c r="R449" s="34"/>
      <c r="S449" s="115"/>
      <c r="T449" s="34"/>
      <c r="U449" s="28"/>
      <c r="V449" s="34"/>
      <c r="W449" s="34"/>
    </row>
    <row r="450" ht="14.5" spans="1:23">
      <c r="A450" s="37"/>
      <c r="B450" s="37"/>
      <c r="C450" s="34"/>
      <c r="D450" s="34"/>
      <c r="E450" s="37"/>
      <c r="F450" s="37"/>
      <c r="G450" s="37"/>
      <c r="H450" s="37"/>
      <c r="I450" s="69"/>
      <c r="J450" s="28"/>
      <c r="K450" s="28"/>
      <c r="L450" s="114"/>
      <c r="M450" s="34"/>
      <c r="N450" s="34"/>
      <c r="O450" s="34"/>
      <c r="P450" s="115"/>
      <c r="Q450" s="34"/>
      <c r="R450" s="34"/>
      <c r="S450" s="115"/>
      <c r="T450" s="34"/>
      <c r="U450" s="28"/>
      <c r="V450" s="34"/>
      <c r="W450" s="34"/>
    </row>
    <row r="451" ht="14.5" spans="1:23">
      <c r="A451" s="37"/>
      <c r="B451" s="37"/>
      <c r="C451" s="34"/>
      <c r="D451" s="34"/>
      <c r="E451" s="37"/>
      <c r="F451" s="37"/>
      <c r="G451" s="37"/>
      <c r="H451" s="37"/>
      <c r="I451" s="69"/>
      <c r="J451" s="28"/>
      <c r="K451" s="28"/>
      <c r="L451" s="114"/>
      <c r="M451" s="34"/>
      <c r="N451" s="34"/>
      <c r="O451" s="34"/>
      <c r="P451" s="115"/>
      <c r="Q451" s="34"/>
      <c r="R451" s="34"/>
      <c r="S451" s="115"/>
      <c r="T451" s="34"/>
      <c r="U451" s="28"/>
      <c r="V451" s="34"/>
      <c r="W451" s="34"/>
    </row>
    <row r="452" ht="14.5" spans="1:23">
      <c r="A452" s="37"/>
      <c r="B452" s="37"/>
      <c r="C452" s="34"/>
      <c r="D452" s="34"/>
      <c r="E452" s="37"/>
      <c r="F452" s="37"/>
      <c r="G452" s="37"/>
      <c r="H452" s="37"/>
      <c r="I452" s="69"/>
      <c r="J452" s="28"/>
      <c r="K452" s="28"/>
      <c r="L452" s="114"/>
      <c r="M452" s="34"/>
      <c r="N452" s="34"/>
      <c r="O452" s="34"/>
      <c r="P452" s="115"/>
      <c r="Q452" s="34"/>
      <c r="R452" s="34"/>
      <c r="S452" s="115"/>
      <c r="T452" s="34"/>
      <c r="U452" s="28"/>
      <c r="V452" s="34"/>
      <c r="W452" s="34"/>
    </row>
    <row r="453" ht="14.5" spans="1:23">
      <c r="A453" s="37"/>
      <c r="B453" s="37"/>
      <c r="C453" s="34"/>
      <c r="D453" s="34"/>
      <c r="E453" s="37"/>
      <c r="F453" s="37"/>
      <c r="G453" s="37"/>
      <c r="H453" s="37"/>
      <c r="I453" s="69"/>
      <c r="J453" s="28"/>
      <c r="K453" s="28"/>
      <c r="L453" s="114"/>
      <c r="M453" s="34"/>
      <c r="N453" s="34"/>
      <c r="O453" s="34"/>
      <c r="P453" s="115"/>
      <c r="Q453" s="34"/>
      <c r="R453" s="34"/>
      <c r="S453" s="115"/>
      <c r="T453" s="34"/>
      <c r="U453" s="28"/>
      <c r="V453" s="34"/>
      <c r="W453" s="34"/>
    </row>
    <row r="454" ht="14.5" spans="1:23">
      <c r="A454" s="37"/>
      <c r="B454" s="37"/>
      <c r="C454" s="34"/>
      <c r="D454" s="34"/>
      <c r="E454" s="37"/>
      <c r="F454" s="37"/>
      <c r="G454" s="37"/>
      <c r="H454" s="37"/>
      <c r="I454" s="69"/>
      <c r="J454" s="28"/>
      <c r="K454" s="28"/>
      <c r="L454" s="114"/>
      <c r="M454" s="34"/>
      <c r="N454" s="34"/>
      <c r="O454" s="34"/>
      <c r="P454" s="115"/>
      <c r="Q454" s="34"/>
      <c r="R454" s="34"/>
      <c r="S454" s="115"/>
      <c r="T454" s="34"/>
      <c r="U454" s="28"/>
      <c r="V454" s="34"/>
      <c r="W454" s="34"/>
    </row>
    <row r="455" ht="14.5" spans="1:23">
      <c r="A455" s="37"/>
      <c r="B455" s="37"/>
      <c r="C455" s="34"/>
      <c r="D455" s="34"/>
      <c r="E455" s="37"/>
      <c r="F455" s="37"/>
      <c r="G455" s="37"/>
      <c r="H455" s="37"/>
      <c r="I455" s="69"/>
      <c r="J455" s="28"/>
      <c r="K455" s="28"/>
      <c r="L455" s="114"/>
      <c r="M455" s="34"/>
      <c r="N455" s="34"/>
      <c r="O455" s="34"/>
      <c r="P455" s="115"/>
      <c r="Q455" s="34"/>
      <c r="R455" s="34"/>
      <c r="S455" s="115"/>
      <c r="T455" s="34"/>
      <c r="U455" s="28"/>
      <c r="V455" s="34"/>
      <c r="W455" s="34"/>
    </row>
    <row r="456" ht="14.5" spans="1:23">
      <c r="A456" s="37"/>
      <c r="B456" s="37"/>
      <c r="C456" s="34"/>
      <c r="D456" s="34"/>
      <c r="E456" s="37"/>
      <c r="F456" s="37"/>
      <c r="G456" s="37"/>
      <c r="H456" s="37"/>
      <c r="I456" s="69"/>
      <c r="J456" s="28"/>
      <c r="K456" s="28"/>
      <c r="L456" s="114"/>
      <c r="M456" s="34"/>
      <c r="N456" s="34"/>
      <c r="O456" s="34"/>
      <c r="P456" s="115"/>
      <c r="Q456" s="34"/>
      <c r="R456" s="34"/>
      <c r="S456" s="115"/>
      <c r="T456" s="34"/>
      <c r="U456" s="28"/>
      <c r="V456" s="34"/>
      <c r="W456" s="34"/>
    </row>
    <row r="457" ht="14.5" spans="1:23">
      <c r="A457" s="37"/>
      <c r="B457" s="37"/>
      <c r="C457" s="34"/>
      <c r="D457" s="34"/>
      <c r="E457" s="37"/>
      <c r="F457" s="37"/>
      <c r="G457" s="37"/>
      <c r="H457" s="37"/>
      <c r="I457" s="69"/>
      <c r="J457" s="28"/>
      <c r="K457" s="28"/>
      <c r="L457" s="114"/>
      <c r="M457" s="34"/>
      <c r="N457" s="34"/>
      <c r="O457" s="34"/>
      <c r="P457" s="115"/>
      <c r="Q457" s="34"/>
      <c r="R457" s="34"/>
      <c r="S457" s="115"/>
      <c r="T457" s="34"/>
      <c r="U457" s="28"/>
      <c r="V457" s="34"/>
      <c r="W457" s="34"/>
    </row>
    <row r="458" ht="14.5" spans="1:23">
      <c r="A458" s="37"/>
      <c r="B458" s="37"/>
      <c r="C458" s="34"/>
      <c r="D458" s="34"/>
      <c r="E458" s="37"/>
      <c r="F458" s="37"/>
      <c r="G458" s="37"/>
      <c r="H458" s="37"/>
      <c r="I458" s="69"/>
      <c r="J458" s="28"/>
      <c r="K458" s="28"/>
      <c r="L458" s="114"/>
      <c r="M458" s="34"/>
      <c r="N458" s="34"/>
      <c r="O458" s="34"/>
      <c r="P458" s="115"/>
      <c r="Q458" s="34"/>
      <c r="R458" s="34"/>
      <c r="S458" s="115"/>
      <c r="T458" s="34"/>
      <c r="U458" s="28"/>
      <c r="V458" s="34"/>
      <c r="W458" s="34"/>
    </row>
    <row r="459" ht="14.5" spans="1:23">
      <c r="A459" s="37"/>
      <c r="B459" s="37"/>
      <c r="C459" s="34"/>
      <c r="D459" s="34"/>
      <c r="E459" s="37"/>
      <c r="F459" s="37"/>
      <c r="G459" s="37"/>
      <c r="H459" s="37"/>
      <c r="I459" s="69"/>
      <c r="J459" s="28"/>
      <c r="K459" s="28"/>
      <c r="L459" s="114"/>
      <c r="M459" s="34"/>
      <c r="N459" s="34"/>
      <c r="O459" s="34"/>
      <c r="P459" s="115"/>
      <c r="Q459" s="34"/>
      <c r="R459" s="34"/>
      <c r="S459" s="115"/>
      <c r="T459" s="34"/>
      <c r="U459" s="28"/>
      <c r="V459" s="34"/>
      <c r="W459" s="34"/>
    </row>
    <row r="460" ht="14.5" spans="1:23">
      <c r="A460" s="37"/>
      <c r="B460" s="37"/>
      <c r="C460" s="34"/>
      <c r="D460" s="34"/>
      <c r="E460" s="37"/>
      <c r="F460" s="37"/>
      <c r="G460" s="37"/>
      <c r="H460" s="37"/>
      <c r="I460" s="69"/>
      <c r="J460" s="28"/>
      <c r="K460" s="28"/>
      <c r="L460" s="114"/>
      <c r="M460" s="34"/>
      <c r="N460" s="34"/>
      <c r="O460" s="34"/>
      <c r="P460" s="115"/>
      <c r="Q460" s="34"/>
      <c r="R460" s="34"/>
      <c r="S460" s="115"/>
      <c r="T460" s="34"/>
      <c r="U460" s="28"/>
      <c r="V460" s="34"/>
      <c r="W460" s="34"/>
    </row>
    <row r="461" ht="14.5" spans="1:23">
      <c r="A461" s="37"/>
      <c r="B461" s="37"/>
      <c r="C461" s="34"/>
      <c r="D461" s="34"/>
      <c r="E461" s="37"/>
      <c r="F461" s="37"/>
      <c r="G461" s="37"/>
      <c r="H461" s="37"/>
      <c r="I461" s="69"/>
      <c r="J461" s="28"/>
      <c r="K461" s="28"/>
      <c r="L461" s="114"/>
      <c r="M461" s="34"/>
      <c r="N461" s="34"/>
      <c r="O461" s="34"/>
      <c r="P461" s="115"/>
      <c r="Q461" s="34"/>
      <c r="R461" s="34"/>
      <c r="S461" s="115"/>
      <c r="T461" s="34"/>
      <c r="U461" s="28"/>
      <c r="V461" s="34"/>
      <c r="W461" s="34"/>
    </row>
    <row r="462" ht="14.5" spans="1:23">
      <c r="A462" s="37"/>
      <c r="B462" s="37"/>
      <c r="C462" s="34"/>
      <c r="D462" s="34"/>
      <c r="E462" s="37"/>
      <c r="F462" s="37"/>
      <c r="G462" s="37"/>
      <c r="H462" s="37"/>
      <c r="I462" s="69"/>
      <c r="J462" s="28"/>
      <c r="K462" s="28"/>
      <c r="L462" s="114"/>
      <c r="M462" s="34"/>
      <c r="N462" s="34"/>
      <c r="O462" s="34"/>
      <c r="P462" s="115"/>
      <c r="Q462" s="34"/>
      <c r="R462" s="34"/>
      <c r="S462" s="115"/>
      <c r="T462" s="34"/>
      <c r="U462" s="28"/>
      <c r="V462" s="34"/>
      <c r="W462" s="34"/>
    </row>
    <row r="463" ht="14.5" spans="1:23">
      <c r="A463" s="37"/>
      <c r="B463" s="37"/>
      <c r="C463" s="34"/>
      <c r="D463" s="34"/>
      <c r="E463" s="37"/>
      <c r="F463" s="37"/>
      <c r="G463" s="37"/>
      <c r="H463" s="37"/>
      <c r="I463" s="69"/>
      <c r="J463" s="28"/>
      <c r="K463" s="28"/>
      <c r="L463" s="114"/>
      <c r="M463" s="34"/>
      <c r="N463" s="34"/>
      <c r="O463" s="34"/>
      <c r="P463" s="115"/>
      <c r="Q463" s="34"/>
      <c r="R463" s="34"/>
      <c r="S463" s="115"/>
      <c r="T463" s="34"/>
      <c r="U463" s="28"/>
      <c r="V463" s="34"/>
      <c r="W463" s="34"/>
    </row>
    <row r="464" ht="14.5" spans="1:23">
      <c r="A464" s="37"/>
      <c r="B464" s="37"/>
      <c r="C464" s="34"/>
      <c r="D464" s="34"/>
      <c r="E464" s="37"/>
      <c r="F464" s="37"/>
      <c r="G464" s="37"/>
      <c r="H464" s="37"/>
      <c r="I464" s="69"/>
      <c r="J464" s="28"/>
      <c r="K464" s="28"/>
      <c r="L464" s="114"/>
      <c r="M464" s="34"/>
      <c r="N464" s="34"/>
      <c r="O464" s="34"/>
      <c r="P464" s="115"/>
      <c r="Q464" s="34"/>
      <c r="R464" s="34"/>
      <c r="S464" s="115"/>
      <c r="T464" s="34"/>
      <c r="U464" s="28"/>
      <c r="V464" s="34"/>
      <c r="W464" s="34"/>
    </row>
    <row r="465" ht="14.5" spans="1:23">
      <c r="A465" s="37"/>
      <c r="B465" s="37"/>
      <c r="C465" s="34"/>
      <c r="D465" s="34"/>
      <c r="E465" s="37"/>
      <c r="F465" s="37"/>
      <c r="G465" s="37"/>
      <c r="H465" s="37"/>
      <c r="I465" s="69"/>
      <c r="J465" s="28"/>
      <c r="K465" s="28"/>
      <c r="L465" s="114"/>
      <c r="M465" s="34"/>
      <c r="N465" s="34"/>
      <c r="O465" s="34"/>
      <c r="P465" s="115"/>
      <c r="Q465" s="34"/>
      <c r="R465" s="34"/>
      <c r="S465" s="115"/>
      <c r="T465" s="34"/>
      <c r="U465" s="28"/>
      <c r="V465" s="34"/>
      <c r="W465" s="34"/>
    </row>
    <row r="466" ht="14.5" spans="1:23">
      <c r="A466" s="37"/>
      <c r="B466" s="37"/>
      <c r="C466" s="34"/>
      <c r="D466" s="34"/>
      <c r="E466" s="37"/>
      <c r="F466" s="37"/>
      <c r="G466" s="37"/>
      <c r="H466" s="37"/>
      <c r="I466" s="69"/>
      <c r="J466" s="28"/>
      <c r="K466" s="28"/>
      <c r="L466" s="114"/>
      <c r="M466" s="34"/>
      <c r="N466" s="34"/>
      <c r="O466" s="34"/>
      <c r="P466" s="115"/>
      <c r="Q466" s="34"/>
      <c r="R466" s="34"/>
      <c r="S466" s="115"/>
      <c r="T466" s="34"/>
      <c r="U466" s="28"/>
      <c r="V466" s="34"/>
      <c r="W466" s="34"/>
    </row>
    <row r="467" ht="14.5" spans="1:23">
      <c r="A467" s="37"/>
      <c r="B467" s="37"/>
      <c r="C467" s="34"/>
      <c r="D467" s="34"/>
      <c r="E467" s="37"/>
      <c r="F467" s="37"/>
      <c r="G467" s="37"/>
      <c r="H467" s="37"/>
      <c r="I467" s="69"/>
      <c r="J467" s="28"/>
      <c r="K467" s="28"/>
      <c r="L467" s="114"/>
      <c r="M467" s="34"/>
      <c r="N467" s="34"/>
      <c r="O467" s="34"/>
      <c r="P467" s="115"/>
      <c r="Q467" s="34"/>
      <c r="R467" s="34"/>
      <c r="S467" s="115"/>
      <c r="T467" s="34"/>
      <c r="U467" s="28"/>
      <c r="V467" s="34"/>
      <c r="W467" s="34"/>
    </row>
    <row r="468" ht="14.5" spans="1:23">
      <c r="A468" s="37"/>
      <c r="B468" s="37"/>
      <c r="C468" s="34"/>
      <c r="D468" s="34"/>
      <c r="E468" s="37"/>
      <c r="F468" s="37"/>
      <c r="G468" s="37"/>
      <c r="H468" s="37"/>
      <c r="I468" s="69"/>
      <c r="J468" s="28"/>
      <c r="K468" s="28"/>
      <c r="L468" s="114"/>
      <c r="M468" s="34"/>
      <c r="N468" s="34"/>
      <c r="O468" s="34"/>
      <c r="P468" s="115"/>
      <c r="Q468" s="34"/>
      <c r="R468" s="34"/>
      <c r="S468" s="115"/>
      <c r="T468" s="34"/>
      <c r="U468" s="28"/>
      <c r="V468" s="34"/>
      <c r="W468" s="34"/>
    </row>
    <row r="469" ht="14.5" spans="1:23">
      <c r="A469" s="37"/>
      <c r="B469" s="37"/>
      <c r="C469" s="34"/>
      <c r="D469" s="34"/>
      <c r="E469" s="37"/>
      <c r="F469" s="37"/>
      <c r="G469" s="37"/>
      <c r="H469" s="37"/>
      <c r="I469" s="69"/>
      <c r="J469" s="28"/>
      <c r="K469" s="28"/>
      <c r="L469" s="114"/>
      <c r="M469" s="34"/>
      <c r="N469" s="34"/>
      <c r="O469" s="34"/>
      <c r="P469" s="115"/>
      <c r="Q469" s="34"/>
      <c r="R469" s="34"/>
      <c r="S469" s="115"/>
      <c r="T469" s="34"/>
      <c r="U469" s="28"/>
      <c r="V469" s="34"/>
      <c r="W469" s="34"/>
    </row>
    <row r="470" ht="14.5" spans="1:23">
      <c r="A470" s="37"/>
      <c r="B470" s="37"/>
      <c r="C470" s="34"/>
      <c r="D470" s="34"/>
      <c r="E470" s="37"/>
      <c r="F470" s="37"/>
      <c r="G470" s="37"/>
      <c r="H470" s="37"/>
      <c r="I470" s="69"/>
      <c r="J470" s="28"/>
      <c r="K470" s="28"/>
      <c r="L470" s="114"/>
      <c r="M470" s="34"/>
      <c r="N470" s="34"/>
      <c r="O470" s="34"/>
      <c r="P470" s="115"/>
      <c r="Q470" s="34"/>
      <c r="R470" s="34"/>
      <c r="S470" s="115"/>
      <c r="T470" s="34"/>
      <c r="U470" s="28"/>
      <c r="V470" s="34"/>
      <c r="W470" s="34"/>
    </row>
    <row r="471" ht="14.5" spans="1:23">
      <c r="A471" s="37"/>
      <c r="B471" s="37"/>
      <c r="C471" s="34"/>
      <c r="D471" s="34"/>
      <c r="E471" s="37"/>
      <c r="F471" s="37"/>
      <c r="G471" s="37"/>
      <c r="H471" s="37"/>
      <c r="I471" s="69"/>
      <c r="J471" s="28"/>
      <c r="K471" s="28"/>
      <c r="L471" s="114"/>
      <c r="M471" s="34"/>
      <c r="N471" s="34"/>
      <c r="O471" s="34"/>
      <c r="P471" s="115"/>
      <c r="Q471" s="34"/>
      <c r="R471" s="34"/>
      <c r="S471" s="115"/>
      <c r="T471" s="34"/>
      <c r="U471" s="28"/>
      <c r="V471" s="34"/>
      <c r="W471" s="34"/>
    </row>
    <row r="472" ht="14.5" spans="1:23">
      <c r="A472" s="37"/>
      <c r="B472" s="37"/>
      <c r="C472" s="34"/>
      <c r="D472" s="34"/>
      <c r="E472" s="37"/>
      <c r="F472" s="37"/>
      <c r="G472" s="37"/>
      <c r="H472" s="37"/>
      <c r="I472" s="69"/>
      <c r="J472" s="28"/>
      <c r="K472" s="28"/>
      <c r="L472" s="114"/>
      <c r="M472" s="34"/>
      <c r="N472" s="34"/>
      <c r="O472" s="34"/>
      <c r="P472" s="115"/>
      <c r="Q472" s="34"/>
      <c r="R472" s="34"/>
      <c r="S472" s="115"/>
      <c r="T472" s="34"/>
      <c r="U472" s="28"/>
      <c r="V472" s="34"/>
      <c r="W472" s="34"/>
    </row>
    <row r="473" ht="14.5" spans="1:23">
      <c r="A473" s="37"/>
      <c r="B473" s="37"/>
      <c r="C473" s="34"/>
      <c r="D473" s="34"/>
      <c r="E473" s="37"/>
      <c r="F473" s="37"/>
      <c r="G473" s="37"/>
      <c r="H473" s="37"/>
      <c r="I473" s="69"/>
      <c r="J473" s="28"/>
      <c r="K473" s="28"/>
      <c r="L473" s="114"/>
      <c r="M473" s="34"/>
      <c r="N473" s="34"/>
      <c r="O473" s="34"/>
      <c r="P473" s="115"/>
      <c r="Q473" s="34"/>
      <c r="R473" s="34"/>
      <c r="S473" s="115"/>
      <c r="T473" s="34"/>
      <c r="U473" s="28"/>
      <c r="V473" s="34"/>
      <c r="W473" s="34"/>
    </row>
    <row r="474" ht="14.5" spans="1:23">
      <c r="A474" s="37"/>
      <c r="B474" s="37"/>
      <c r="C474" s="34"/>
      <c r="D474" s="34"/>
      <c r="E474" s="37"/>
      <c r="F474" s="37"/>
      <c r="G474" s="37"/>
      <c r="H474" s="37"/>
      <c r="I474" s="69"/>
      <c r="J474" s="28"/>
      <c r="K474" s="28"/>
      <c r="L474" s="114"/>
      <c r="M474" s="34"/>
      <c r="N474" s="34"/>
      <c r="O474" s="34"/>
      <c r="P474" s="115"/>
      <c r="Q474" s="34"/>
      <c r="R474" s="34"/>
      <c r="S474" s="115"/>
      <c r="T474" s="34"/>
      <c r="U474" s="28"/>
      <c r="V474" s="34"/>
      <c r="W474" s="34"/>
    </row>
    <row r="475" ht="14.5" spans="1:23">
      <c r="A475" s="37"/>
      <c r="B475" s="37"/>
      <c r="C475" s="34"/>
      <c r="D475" s="34"/>
      <c r="E475" s="37"/>
      <c r="F475" s="37"/>
      <c r="G475" s="37"/>
      <c r="H475" s="37"/>
      <c r="I475" s="69"/>
      <c r="J475" s="28"/>
      <c r="K475" s="28"/>
      <c r="L475" s="114"/>
      <c r="M475" s="34"/>
      <c r="N475" s="34"/>
      <c r="O475" s="34"/>
      <c r="P475" s="115"/>
      <c r="Q475" s="34"/>
      <c r="R475" s="34"/>
      <c r="S475" s="115"/>
      <c r="T475" s="34"/>
      <c r="U475" s="28"/>
      <c r="V475" s="34"/>
      <c r="W475" s="34"/>
    </row>
    <row r="476" ht="14.5" spans="1:23">
      <c r="A476" s="37"/>
      <c r="B476" s="37"/>
      <c r="C476" s="34"/>
      <c r="D476" s="34"/>
      <c r="E476" s="37"/>
      <c r="F476" s="37"/>
      <c r="G476" s="37"/>
      <c r="H476" s="37"/>
      <c r="I476" s="69"/>
      <c r="J476" s="28"/>
      <c r="K476" s="28"/>
      <c r="L476" s="114"/>
      <c r="M476" s="34"/>
      <c r="N476" s="34"/>
      <c r="O476" s="34"/>
      <c r="P476" s="115"/>
      <c r="Q476" s="34"/>
      <c r="R476" s="34"/>
      <c r="S476" s="115"/>
      <c r="T476" s="34"/>
      <c r="U476" s="28"/>
      <c r="V476" s="34"/>
      <c r="W476" s="34"/>
    </row>
    <row r="477" ht="14.5" spans="1:23">
      <c r="A477" s="37"/>
      <c r="B477" s="37"/>
      <c r="C477" s="34"/>
      <c r="D477" s="34"/>
      <c r="E477" s="37"/>
      <c r="F477" s="37"/>
      <c r="G477" s="37"/>
      <c r="H477" s="37"/>
      <c r="I477" s="69"/>
      <c r="J477" s="28"/>
      <c r="K477" s="28"/>
      <c r="L477" s="114"/>
      <c r="M477" s="34"/>
      <c r="N477" s="34"/>
      <c r="O477" s="34"/>
      <c r="P477" s="115"/>
      <c r="Q477" s="34"/>
      <c r="R477" s="34"/>
      <c r="S477" s="115"/>
      <c r="T477" s="34"/>
      <c r="U477" s="28"/>
      <c r="V477" s="34"/>
      <c r="W477" s="34"/>
    </row>
    <row r="478" ht="14.5" spans="1:23">
      <c r="A478" s="37"/>
      <c r="B478" s="37"/>
      <c r="C478" s="34"/>
      <c r="D478" s="34"/>
      <c r="E478" s="37"/>
      <c r="F478" s="37"/>
      <c r="G478" s="37"/>
      <c r="H478" s="37"/>
      <c r="I478" s="69"/>
      <c r="J478" s="28"/>
      <c r="K478" s="28"/>
      <c r="L478" s="114"/>
      <c r="M478" s="34"/>
      <c r="N478" s="34"/>
      <c r="O478" s="34"/>
      <c r="P478" s="115"/>
      <c r="Q478" s="34"/>
      <c r="R478" s="34"/>
      <c r="S478" s="115"/>
      <c r="T478" s="34"/>
      <c r="U478" s="28"/>
      <c r="V478" s="34"/>
      <c r="W478" s="34"/>
    </row>
    <row r="479" ht="14.5" spans="1:23">
      <c r="A479" s="37"/>
      <c r="B479" s="37"/>
      <c r="C479" s="34"/>
      <c r="D479" s="34"/>
      <c r="E479" s="37"/>
      <c r="F479" s="37"/>
      <c r="G479" s="37"/>
      <c r="H479" s="37"/>
      <c r="I479" s="69"/>
      <c r="J479" s="28"/>
      <c r="K479" s="28"/>
      <c r="L479" s="114"/>
      <c r="M479" s="34"/>
      <c r="N479" s="34"/>
      <c r="O479" s="34"/>
      <c r="P479" s="115"/>
      <c r="Q479" s="34"/>
      <c r="R479" s="34"/>
      <c r="S479" s="115"/>
      <c r="T479" s="34"/>
      <c r="U479" s="28"/>
      <c r="V479" s="34"/>
      <c r="W479" s="34"/>
    </row>
    <row r="480" ht="14.5" spans="1:23">
      <c r="A480" s="37"/>
      <c r="B480" s="37"/>
      <c r="C480" s="34"/>
      <c r="D480" s="34"/>
      <c r="E480" s="37"/>
      <c r="F480" s="37"/>
      <c r="G480" s="37"/>
      <c r="H480" s="37"/>
      <c r="I480" s="69"/>
      <c r="J480" s="28"/>
      <c r="K480" s="28"/>
      <c r="L480" s="114"/>
      <c r="M480" s="34"/>
      <c r="N480" s="34"/>
      <c r="O480" s="34"/>
      <c r="P480" s="115"/>
      <c r="Q480" s="34"/>
      <c r="R480" s="34"/>
      <c r="S480" s="115"/>
      <c r="T480" s="34"/>
      <c r="U480" s="28"/>
      <c r="V480" s="34"/>
      <c r="W480" s="34"/>
    </row>
    <row r="481" ht="14.5" spans="1:23">
      <c r="A481" s="37"/>
      <c r="B481" s="37"/>
      <c r="C481" s="34"/>
      <c r="D481" s="34"/>
      <c r="E481" s="37"/>
      <c r="F481" s="37"/>
      <c r="G481" s="37"/>
      <c r="H481" s="37"/>
      <c r="I481" s="69"/>
      <c r="J481" s="28"/>
      <c r="K481" s="28"/>
      <c r="L481" s="114"/>
      <c r="M481" s="34"/>
      <c r="N481" s="34"/>
      <c r="O481" s="34"/>
      <c r="P481" s="115"/>
      <c r="Q481" s="34"/>
      <c r="R481" s="34"/>
      <c r="S481" s="115"/>
      <c r="T481" s="34"/>
      <c r="U481" s="28"/>
      <c r="V481" s="34"/>
      <c r="W481" s="34"/>
    </row>
    <row r="482" ht="14.5" spans="1:23">
      <c r="A482" s="37"/>
      <c r="B482" s="37"/>
      <c r="C482" s="34"/>
      <c r="D482" s="34"/>
      <c r="E482" s="37"/>
      <c r="F482" s="37"/>
      <c r="G482" s="37"/>
      <c r="H482" s="37"/>
      <c r="I482" s="69"/>
      <c r="J482" s="28"/>
      <c r="K482" s="28"/>
      <c r="L482" s="114"/>
      <c r="M482" s="34"/>
      <c r="N482" s="34"/>
      <c r="O482" s="34"/>
      <c r="P482" s="115"/>
      <c r="Q482" s="34"/>
      <c r="R482" s="34"/>
      <c r="S482" s="115"/>
      <c r="T482" s="34"/>
      <c r="U482" s="28"/>
      <c r="V482" s="34"/>
      <c r="W482" s="34"/>
    </row>
    <row r="483" ht="14.5" spans="1:23">
      <c r="A483" s="37"/>
      <c r="B483" s="37"/>
      <c r="C483" s="34"/>
      <c r="D483" s="34"/>
      <c r="E483" s="37"/>
      <c r="F483" s="37"/>
      <c r="G483" s="37"/>
      <c r="H483" s="37"/>
      <c r="I483" s="69"/>
      <c r="J483" s="28"/>
      <c r="K483" s="28"/>
      <c r="L483" s="114"/>
      <c r="M483" s="34"/>
      <c r="N483" s="34"/>
      <c r="O483" s="34"/>
      <c r="P483" s="115"/>
      <c r="Q483" s="34"/>
      <c r="R483" s="34"/>
      <c r="S483" s="115"/>
      <c r="T483" s="34"/>
      <c r="U483" s="28"/>
      <c r="V483" s="34"/>
      <c r="W483" s="34"/>
    </row>
    <row r="484" ht="14.5" spans="1:23">
      <c r="A484" s="37"/>
      <c r="B484" s="37"/>
      <c r="C484" s="34"/>
      <c r="D484" s="34"/>
      <c r="E484" s="37"/>
      <c r="F484" s="37"/>
      <c r="G484" s="37"/>
      <c r="H484" s="37"/>
      <c r="I484" s="69"/>
      <c r="J484" s="28"/>
      <c r="K484" s="28"/>
      <c r="L484" s="114"/>
      <c r="M484" s="34"/>
      <c r="N484" s="34"/>
      <c r="O484" s="34"/>
      <c r="P484" s="115"/>
      <c r="Q484" s="34"/>
      <c r="R484" s="34"/>
      <c r="S484" s="115"/>
      <c r="T484" s="34"/>
      <c r="U484" s="28"/>
      <c r="V484" s="34"/>
      <c r="W484" s="34"/>
    </row>
    <row r="485" ht="14.5" spans="1:23">
      <c r="A485" s="37"/>
      <c r="B485" s="37"/>
      <c r="C485" s="34"/>
      <c r="D485" s="34"/>
      <c r="E485" s="37"/>
      <c r="F485" s="37"/>
      <c r="G485" s="37"/>
      <c r="H485" s="37"/>
      <c r="I485" s="69"/>
      <c r="J485" s="28"/>
      <c r="K485" s="28"/>
      <c r="L485" s="114"/>
      <c r="M485" s="34"/>
      <c r="N485" s="34"/>
      <c r="O485" s="34"/>
      <c r="P485" s="115"/>
      <c r="Q485" s="34"/>
      <c r="R485" s="34"/>
      <c r="S485" s="115"/>
      <c r="T485" s="34"/>
      <c r="U485" s="28"/>
      <c r="V485" s="34"/>
      <c r="W485" s="34"/>
    </row>
    <row r="486" ht="14.5" spans="1:23">
      <c r="A486" s="37"/>
      <c r="B486" s="37"/>
      <c r="C486" s="34"/>
      <c r="D486" s="34"/>
      <c r="E486" s="37"/>
      <c r="F486" s="37"/>
      <c r="G486" s="37"/>
      <c r="H486" s="37"/>
      <c r="I486" s="69"/>
      <c r="J486" s="28"/>
      <c r="K486" s="28"/>
      <c r="L486" s="114"/>
      <c r="M486" s="34"/>
      <c r="N486" s="34"/>
      <c r="O486" s="34"/>
      <c r="P486" s="115"/>
      <c r="Q486" s="34"/>
      <c r="R486" s="34"/>
      <c r="S486" s="115"/>
      <c r="T486" s="34"/>
      <c r="U486" s="28"/>
      <c r="V486" s="34"/>
      <c r="W486" s="34"/>
    </row>
    <row r="487" ht="14.5" spans="1:23">
      <c r="A487" s="37"/>
      <c r="B487" s="37"/>
      <c r="C487" s="34"/>
      <c r="D487" s="34"/>
      <c r="E487" s="37"/>
      <c r="F487" s="37"/>
      <c r="G487" s="37"/>
      <c r="H487" s="37"/>
      <c r="I487" s="69"/>
      <c r="J487" s="28"/>
      <c r="K487" s="28"/>
      <c r="L487" s="114"/>
      <c r="M487" s="34"/>
      <c r="N487" s="34"/>
      <c r="O487" s="34"/>
      <c r="P487" s="115"/>
      <c r="Q487" s="34"/>
      <c r="R487" s="34"/>
      <c r="S487" s="115"/>
      <c r="T487" s="34"/>
      <c r="U487" s="28"/>
      <c r="V487" s="34"/>
      <c r="W487" s="34"/>
    </row>
    <row r="488" ht="14.5" spans="1:23">
      <c r="A488" s="37"/>
      <c r="B488" s="37"/>
      <c r="C488" s="34"/>
      <c r="D488" s="34"/>
      <c r="E488" s="37"/>
      <c r="F488" s="37"/>
      <c r="G488" s="37"/>
      <c r="H488" s="37"/>
      <c r="I488" s="69"/>
      <c r="J488" s="28"/>
      <c r="K488" s="28"/>
      <c r="L488" s="114"/>
      <c r="M488" s="34"/>
      <c r="N488" s="34"/>
      <c r="O488" s="34"/>
      <c r="P488" s="115"/>
      <c r="Q488" s="34"/>
      <c r="R488" s="34"/>
      <c r="S488" s="115"/>
      <c r="T488" s="34"/>
      <c r="U488" s="28"/>
      <c r="V488" s="34"/>
      <c r="W488" s="34"/>
    </row>
    <row r="489" ht="14.5" spans="1:23">
      <c r="A489" s="37"/>
      <c r="B489" s="37"/>
      <c r="C489" s="34"/>
      <c r="D489" s="34"/>
      <c r="E489" s="37"/>
      <c r="F489" s="37"/>
      <c r="G489" s="37"/>
      <c r="H489" s="37"/>
      <c r="I489" s="69"/>
      <c r="J489" s="28"/>
      <c r="K489" s="28"/>
      <c r="L489" s="114"/>
      <c r="M489" s="34"/>
      <c r="N489" s="34"/>
      <c r="O489" s="34"/>
      <c r="P489" s="115"/>
      <c r="Q489" s="34"/>
      <c r="R489" s="34"/>
      <c r="S489" s="115"/>
      <c r="T489" s="34"/>
      <c r="U489" s="28"/>
      <c r="V489" s="34"/>
      <c r="W489" s="34"/>
    </row>
    <row r="490" ht="14.5" spans="1:23">
      <c r="A490" s="37"/>
      <c r="B490" s="37"/>
      <c r="C490" s="34"/>
      <c r="D490" s="34"/>
      <c r="E490" s="37"/>
      <c r="F490" s="37"/>
      <c r="G490" s="37"/>
      <c r="H490" s="37"/>
      <c r="I490" s="69"/>
      <c r="J490" s="28"/>
      <c r="K490" s="28"/>
      <c r="L490" s="114"/>
      <c r="M490" s="34"/>
      <c r="N490" s="34"/>
      <c r="O490" s="34"/>
      <c r="P490" s="115"/>
      <c r="Q490" s="34"/>
      <c r="R490" s="34"/>
      <c r="S490" s="115"/>
      <c r="T490" s="34"/>
      <c r="U490" s="28"/>
      <c r="V490" s="34"/>
      <c r="W490" s="34"/>
    </row>
    <row r="491" ht="14.5" spans="1:23">
      <c r="A491" s="37"/>
      <c r="B491" s="37"/>
      <c r="C491" s="34"/>
      <c r="D491" s="34"/>
      <c r="E491" s="37"/>
      <c r="F491" s="37"/>
      <c r="G491" s="37"/>
      <c r="H491" s="37"/>
      <c r="I491" s="69"/>
      <c r="J491" s="28"/>
      <c r="K491" s="28"/>
      <c r="L491" s="114"/>
      <c r="M491" s="34"/>
      <c r="N491" s="34"/>
      <c r="O491" s="34"/>
      <c r="P491" s="115"/>
      <c r="Q491" s="34"/>
      <c r="R491" s="34"/>
      <c r="S491" s="115"/>
      <c r="T491" s="34"/>
      <c r="U491" s="28"/>
      <c r="V491" s="34"/>
      <c r="W491" s="34"/>
    </row>
    <row r="492" ht="14.5" spans="1:23">
      <c r="A492" s="37"/>
      <c r="B492" s="37"/>
      <c r="C492" s="34"/>
      <c r="D492" s="34"/>
      <c r="E492" s="37"/>
      <c r="F492" s="37"/>
      <c r="G492" s="37"/>
      <c r="H492" s="37"/>
      <c r="I492" s="69"/>
      <c r="J492" s="28"/>
      <c r="K492" s="28"/>
      <c r="L492" s="114"/>
      <c r="M492" s="34"/>
      <c r="N492" s="34"/>
      <c r="O492" s="34"/>
      <c r="P492" s="115"/>
      <c r="Q492" s="34"/>
      <c r="R492" s="34"/>
      <c r="S492" s="115"/>
      <c r="T492" s="34"/>
      <c r="U492" s="28"/>
      <c r="V492" s="34"/>
      <c r="W492" s="34"/>
    </row>
    <row r="493" ht="14.5" spans="1:23">
      <c r="A493" s="37"/>
      <c r="B493" s="37"/>
      <c r="C493" s="34"/>
      <c r="D493" s="34"/>
      <c r="E493" s="37"/>
      <c r="F493" s="37"/>
      <c r="G493" s="37"/>
      <c r="H493" s="37"/>
      <c r="I493" s="69"/>
      <c r="J493" s="28"/>
      <c r="K493" s="28"/>
      <c r="L493" s="114"/>
      <c r="M493" s="34"/>
      <c r="N493" s="34"/>
      <c r="O493" s="34"/>
      <c r="P493" s="115"/>
      <c r="Q493" s="34"/>
      <c r="R493" s="34"/>
      <c r="S493" s="115"/>
      <c r="T493" s="34"/>
      <c r="U493" s="28"/>
      <c r="V493" s="34"/>
      <c r="W493" s="34"/>
    </row>
    <row r="494" ht="14.5" spans="1:23">
      <c r="A494" s="37"/>
      <c r="B494" s="37"/>
      <c r="C494" s="34"/>
      <c r="D494" s="34"/>
      <c r="E494" s="37"/>
      <c r="F494" s="37"/>
      <c r="G494" s="37"/>
      <c r="H494" s="37"/>
      <c r="I494" s="69"/>
      <c r="J494" s="28"/>
      <c r="K494" s="28"/>
      <c r="L494" s="114"/>
      <c r="M494" s="34"/>
      <c r="N494" s="34"/>
      <c r="O494" s="34"/>
      <c r="P494" s="115"/>
      <c r="Q494" s="34"/>
      <c r="R494" s="34"/>
      <c r="S494" s="115"/>
      <c r="T494" s="34"/>
      <c r="U494" s="28"/>
      <c r="V494" s="34"/>
      <c r="W494" s="34"/>
    </row>
    <row r="495" ht="14.5" spans="1:23">
      <c r="A495" s="37"/>
      <c r="B495" s="37"/>
      <c r="C495" s="34"/>
      <c r="D495" s="34"/>
      <c r="E495" s="37"/>
      <c r="F495" s="37"/>
      <c r="G495" s="37"/>
      <c r="H495" s="37"/>
      <c r="I495" s="69"/>
      <c r="J495" s="28"/>
      <c r="K495" s="28"/>
      <c r="L495" s="114"/>
      <c r="M495" s="34"/>
      <c r="N495" s="34"/>
      <c r="O495" s="34"/>
      <c r="P495" s="115"/>
      <c r="Q495" s="34"/>
      <c r="R495" s="34"/>
      <c r="S495" s="115"/>
      <c r="T495" s="34"/>
      <c r="U495" s="28"/>
      <c r="V495" s="34"/>
      <c r="W495" s="34"/>
    </row>
    <row r="496" ht="14.5" spans="1:23">
      <c r="A496" s="37"/>
      <c r="B496" s="37"/>
      <c r="C496" s="34"/>
      <c r="D496" s="34"/>
      <c r="E496" s="37"/>
      <c r="F496" s="37"/>
      <c r="G496" s="37"/>
      <c r="H496" s="37"/>
      <c r="I496" s="69"/>
      <c r="J496" s="28"/>
      <c r="K496" s="28"/>
      <c r="L496" s="114"/>
      <c r="M496" s="34"/>
      <c r="N496" s="34"/>
      <c r="O496" s="34"/>
      <c r="P496" s="115"/>
      <c r="Q496" s="34"/>
      <c r="R496" s="34"/>
      <c r="S496" s="115"/>
      <c r="T496" s="34"/>
      <c r="U496" s="28"/>
      <c r="V496" s="34"/>
      <c r="W496" s="34"/>
    </row>
    <row r="497" ht="14.5" spans="1:23">
      <c r="A497" s="37"/>
      <c r="B497" s="37"/>
      <c r="C497" s="34"/>
      <c r="D497" s="34"/>
      <c r="E497" s="37"/>
      <c r="F497" s="37"/>
      <c r="G497" s="37"/>
      <c r="H497" s="37"/>
      <c r="I497" s="69"/>
      <c r="J497" s="28"/>
      <c r="K497" s="28"/>
      <c r="L497" s="114"/>
      <c r="M497" s="34"/>
      <c r="N497" s="34"/>
      <c r="O497" s="34"/>
      <c r="P497" s="115"/>
      <c r="Q497" s="34"/>
      <c r="R497" s="34"/>
      <c r="S497" s="115"/>
      <c r="T497" s="34"/>
      <c r="U497" s="28"/>
      <c r="V497" s="34"/>
      <c r="W497" s="34"/>
    </row>
    <row r="498" ht="14.5" spans="1:23">
      <c r="A498" s="37"/>
      <c r="B498" s="37"/>
      <c r="C498" s="34"/>
      <c r="D498" s="34"/>
      <c r="E498" s="37"/>
      <c r="F498" s="37"/>
      <c r="G498" s="37"/>
      <c r="H498" s="37"/>
      <c r="I498" s="69"/>
      <c r="J498" s="28"/>
      <c r="K498" s="28"/>
      <c r="L498" s="114"/>
      <c r="M498" s="34"/>
      <c r="N498" s="34"/>
      <c r="O498" s="34"/>
      <c r="P498" s="115"/>
      <c r="Q498" s="34"/>
      <c r="R498" s="34"/>
      <c r="S498" s="115"/>
      <c r="T498" s="34"/>
      <c r="U498" s="28"/>
      <c r="V498" s="34"/>
      <c r="W498" s="34"/>
    </row>
    <row r="499" ht="14.5" spans="1:23">
      <c r="A499" s="37"/>
      <c r="B499" s="37"/>
      <c r="C499" s="34"/>
      <c r="D499" s="34"/>
      <c r="E499" s="37"/>
      <c r="F499" s="37"/>
      <c r="G499" s="37"/>
      <c r="H499" s="37"/>
      <c r="I499" s="69"/>
      <c r="J499" s="28"/>
      <c r="K499" s="28"/>
      <c r="L499" s="114"/>
      <c r="M499" s="34"/>
      <c r="N499" s="34"/>
      <c r="O499" s="34"/>
      <c r="P499" s="115"/>
      <c r="Q499" s="34"/>
      <c r="R499" s="34"/>
      <c r="S499" s="115"/>
      <c r="T499" s="34"/>
      <c r="U499" s="28"/>
      <c r="V499" s="34"/>
      <c r="W499" s="34"/>
    </row>
    <row r="500" ht="14.5" spans="1:23">
      <c r="A500" s="37"/>
      <c r="B500" s="37"/>
      <c r="C500" s="34"/>
      <c r="D500" s="34"/>
      <c r="E500" s="37"/>
      <c r="F500" s="37"/>
      <c r="G500" s="37"/>
      <c r="H500" s="37"/>
      <c r="I500" s="69"/>
      <c r="J500" s="28"/>
      <c r="K500" s="28"/>
      <c r="L500" s="114"/>
      <c r="M500" s="34"/>
      <c r="N500" s="34"/>
      <c r="O500" s="34"/>
      <c r="P500" s="115"/>
      <c r="Q500" s="34"/>
      <c r="R500" s="34"/>
      <c r="S500" s="115"/>
      <c r="T500" s="34"/>
      <c r="U500" s="28"/>
      <c r="V500" s="34"/>
      <c r="W500" s="34"/>
    </row>
    <row r="501" ht="14.5" spans="1:23">
      <c r="A501" s="37"/>
      <c r="B501" s="37"/>
      <c r="C501" s="34"/>
      <c r="D501" s="34"/>
      <c r="E501" s="37"/>
      <c r="F501" s="37"/>
      <c r="G501" s="37"/>
      <c r="H501" s="37"/>
      <c r="I501" s="69"/>
      <c r="J501" s="28"/>
      <c r="K501" s="28"/>
      <c r="L501" s="114"/>
      <c r="M501" s="34"/>
      <c r="N501" s="34"/>
      <c r="O501" s="34"/>
      <c r="P501" s="115"/>
      <c r="Q501" s="34"/>
      <c r="R501" s="34"/>
      <c r="S501" s="115"/>
      <c r="T501" s="34"/>
      <c r="U501" s="28"/>
      <c r="V501" s="34"/>
      <c r="W501" s="34"/>
    </row>
    <row r="502" ht="14.5" spans="1:23">
      <c r="A502" s="37"/>
      <c r="B502" s="37"/>
      <c r="C502" s="34"/>
      <c r="D502" s="34"/>
      <c r="E502" s="37"/>
      <c r="F502" s="37"/>
      <c r="G502" s="37"/>
      <c r="H502" s="37"/>
      <c r="I502" s="69"/>
      <c r="J502" s="28"/>
      <c r="K502" s="28"/>
      <c r="L502" s="114"/>
      <c r="M502" s="34"/>
      <c r="N502" s="34"/>
      <c r="O502" s="34"/>
      <c r="P502" s="115"/>
      <c r="Q502" s="34"/>
      <c r="R502" s="34"/>
      <c r="S502" s="115"/>
      <c r="T502" s="34"/>
      <c r="U502" s="28"/>
      <c r="V502" s="34"/>
      <c r="W502" s="34"/>
    </row>
    <row r="503" ht="14.5" spans="1:23">
      <c r="A503" s="37"/>
      <c r="B503" s="37"/>
      <c r="C503" s="34"/>
      <c r="D503" s="34"/>
      <c r="E503" s="37"/>
      <c r="F503" s="37"/>
      <c r="G503" s="37"/>
      <c r="H503" s="37"/>
      <c r="I503" s="69"/>
      <c r="J503" s="28"/>
      <c r="K503" s="28"/>
      <c r="L503" s="114"/>
      <c r="M503" s="34"/>
      <c r="N503" s="34"/>
      <c r="O503" s="34"/>
      <c r="P503" s="115"/>
      <c r="Q503" s="34"/>
      <c r="R503" s="34"/>
      <c r="S503" s="115"/>
      <c r="T503" s="34"/>
      <c r="U503" s="28"/>
      <c r="V503" s="34"/>
      <c r="W503" s="34"/>
    </row>
    <row r="504" ht="14.5" spans="1:23">
      <c r="A504" s="37"/>
      <c r="B504" s="37"/>
      <c r="C504" s="34"/>
      <c r="D504" s="34"/>
      <c r="E504" s="37"/>
      <c r="F504" s="37"/>
      <c r="G504" s="37"/>
      <c r="H504" s="37"/>
      <c r="I504" s="69"/>
      <c r="J504" s="28"/>
      <c r="K504" s="28"/>
      <c r="L504" s="114"/>
      <c r="M504" s="34"/>
      <c r="N504" s="34"/>
      <c r="O504" s="34"/>
      <c r="P504" s="115"/>
      <c r="Q504" s="34"/>
      <c r="R504" s="34"/>
      <c r="S504" s="115"/>
      <c r="T504" s="34"/>
      <c r="U504" s="28"/>
      <c r="V504" s="34"/>
      <c r="W504" s="34"/>
    </row>
    <row r="505" ht="14.5" spans="1:23">
      <c r="A505" s="37"/>
      <c r="B505" s="37"/>
      <c r="C505" s="34"/>
      <c r="D505" s="34"/>
      <c r="E505" s="37"/>
      <c r="F505" s="37"/>
      <c r="G505" s="37"/>
      <c r="H505" s="37"/>
      <c r="I505" s="69"/>
      <c r="J505" s="28"/>
      <c r="K505" s="28"/>
      <c r="L505" s="114"/>
      <c r="M505" s="34"/>
      <c r="N505" s="34"/>
      <c r="O505" s="34"/>
      <c r="P505" s="115"/>
      <c r="Q505" s="34"/>
      <c r="R505" s="34"/>
      <c r="S505" s="115"/>
      <c r="T505" s="34"/>
      <c r="U505" s="28"/>
      <c r="V505" s="34"/>
      <c r="W505" s="34"/>
    </row>
    <row r="506" ht="14.5" spans="1:23">
      <c r="A506" s="37"/>
      <c r="B506" s="37"/>
      <c r="C506" s="34"/>
      <c r="D506" s="34"/>
      <c r="E506" s="37"/>
      <c r="F506" s="37"/>
      <c r="G506" s="37"/>
      <c r="H506" s="37"/>
      <c r="I506" s="69"/>
      <c r="J506" s="28"/>
      <c r="K506" s="28"/>
      <c r="L506" s="114"/>
      <c r="M506" s="34"/>
      <c r="N506" s="34"/>
      <c r="O506" s="34"/>
      <c r="P506" s="115"/>
      <c r="Q506" s="34"/>
      <c r="R506" s="34"/>
      <c r="S506" s="115"/>
      <c r="T506" s="34"/>
      <c r="U506" s="28"/>
      <c r="V506" s="34"/>
      <c r="W506" s="34"/>
    </row>
    <row r="507" ht="14.5" spans="1:23">
      <c r="A507" s="37"/>
      <c r="B507" s="37"/>
      <c r="C507" s="34"/>
      <c r="D507" s="34"/>
      <c r="E507" s="37"/>
      <c r="F507" s="37"/>
      <c r="G507" s="37"/>
      <c r="H507" s="37"/>
      <c r="I507" s="69"/>
      <c r="J507" s="28"/>
      <c r="K507" s="28"/>
      <c r="L507" s="114"/>
      <c r="M507" s="34"/>
      <c r="N507" s="34"/>
      <c r="O507" s="34"/>
      <c r="P507" s="115"/>
      <c r="Q507" s="34"/>
      <c r="R507" s="34"/>
      <c r="S507" s="115"/>
      <c r="T507" s="34"/>
      <c r="U507" s="28"/>
      <c r="V507" s="34"/>
      <c r="W507" s="34"/>
    </row>
    <row r="508" ht="14.5" spans="1:23">
      <c r="A508" s="37"/>
      <c r="B508" s="37"/>
      <c r="C508" s="34"/>
      <c r="D508" s="34"/>
      <c r="E508" s="37"/>
      <c r="F508" s="37"/>
      <c r="G508" s="37"/>
      <c r="H508" s="37"/>
      <c r="I508" s="69"/>
      <c r="J508" s="28"/>
      <c r="K508" s="28"/>
      <c r="L508" s="114"/>
      <c r="M508" s="34"/>
      <c r="N508" s="34"/>
      <c r="O508" s="34"/>
      <c r="P508" s="115"/>
      <c r="Q508" s="34"/>
      <c r="R508" s="34"/>
      <c r="S508" s="115"/>
      <c r="T508" s="34"/>
      <c r="U508" s="28"/>
      <c r="V508" s="34"/>
      <c r="W508" s="34"/>
    </row>
    <row r="509" ht="14.5" spans="1:23">
      <c r="A509" s="37"/>
      <c r="B509" s="37"/>
      <c r="C509" s="34"/>
      <c r="D509" s="34"/>
      <c r="E509" s="37"/>
      <c r="F509" s="37"/>
      <c r="G509" s="37"/>
      <c r="H509" s="37"/>
      <c r="I509" s="69"/>
      <c r="J509" s="28"/>
      <c r="K509" s="28"/>
      <c r="L509" s="114"/>
      <c r="M509" s="34"/>
      <c r="N509" s="34"/>
      <c r="O509" s="34"/>
      <c r="P509" s="115"/>
      <c r="Q509" s="34"/>
      <c r="R509" s="34"/>
      <c r="S509" s="115"/>
      <c r="T509" s="34"/>
      <c r="U509" s="28"/>
      <c r="V509" s="34"/>
      <c r="W509" s="34"/>
    </row>
    <row r="510" ht="14.5" spans="1:23">
      <c r="A510" s="37"/>
      <c r="B510" s="37"/>
      <c r="C510" s="34"/>
      <c r="D510" s="34"/>
      <c r="E510" s="37"/>
      <c r="F510" s="37"/>
      <c r="G510" s="37"/>
      <c r="H510" s="37"/>
      <c r="I510" s="69"/>
      <c r="J510" s="28"/>
      <c r="K510" s="28"/>
      <c r="L510" s="114"/>
      <c r="M510" s="34"/>
      <c r="N510" s="34"/>
      <c r="O510" s="34"/>
      <c r="P510" s="115"/>
      <c r="Q510" s="34"/>
      <c r="R510" s="34"/>
      <c r="S510" s="115"/>
      <c r="T510" s="34"/>
      <c r="U510" s="28"/>
      <c r="V510" s="34"/>
      <c r="W510" s="34"/>
    </row>
    <row r="511" ht="14.5" spans="1:23">
      <c r="A511" s="37"/>
      <c r="B511" s="37"/>
      <c r="C511" s="34"/>
      <c r="D511" s="34"/>
      <c r="E511" s="37"/>
      <c r="F511" s="37"/>
      <c r="G511" s="37"/>
      <c r="H511" s="37"/>
      <c r="I511" s="69"/>
      <c r="J511" s="28"/>
      <c r="K511" s="28"/>
      <c r="L511" s="114"/>
      <c r="M511" s="34"/>
      <c r="N511" s="34"/>
      <c r="O511" s="34"/>
      <c r="P511" s="115"/>
      <c r="Q511" s="34"/>
      <c r="R511" s="34"/>
      <c r="S511" s="115"/>
      <c r="T511" s="34"/>
      <c r="U511" s="28"/>
      <c r="V511" s="34"/>
      <c r="W511" s="34"/>
    </row>
    <row r="512" ht="14.5" spans="1:23">
      <c r="A512" s="37"/>
      <c r="B512" s="37"/>
      <c r="C512" s="34"/>
      <c r="D512" s="34"/>
      <c r="E512" s="37"/>
      <c r="F512" s="37"/>
      <c r="G512" s="37"/>
      <c r="H512" s="37"/>
      <c r="I512" s="69"/>
      <c r="J512" s="28"/>
      <c r="K512" s="28"/>
      <c r="L512" s="114"/>
      <c r="M512" s="34"/>
      <c r="N512" s="34"/>
      <c r="O512" s="34"/>
      <c r="P512" s="115"/>
      <c r="Q512" s="34"/>
      <c r="R512" s="34"/>
      <c r="S512" s="115"/>
      <c r="T512" s="34"/>
      <c r="U512" s="28"/>
      <c r="V512" s="34"/>
      <c r="W512" s="34"/>
    </row>
    <row r="513" ht="14.5" spans="1:23">
      <c r="A513" s="37"/>
      <c r="B513" s="37"/>
      <c r="C513" s="34"/>
      <c r="D513" s="34"/>
      <c r="E513" s="37"/>
      <c r="F513" s="37"/>
      <c r="G513" s="37"/>
      <c r="H513" s="37"/>
      <c r="I513" s="69"/>
      <c r="J513" s="28"/>
      <c r="K513" s="28"/>
      <c r="L513" s="114"/>
      <c r="M513" s="34"/>
      <c r="N513" s="34"/>
      <c r="O513" s="34"/>
      <c r="P513" s="115"/>
      <c r="Q513" s="34"/>
      <c r="R513" s="34"/>
      <c r="S513" s="115"/>
      <c r="T513" s="34"/>
      <c r="U513" s="28"/>
      <c r="V513" s="34"/>
      <c r="W513" s="34"/>
    </row>
    <row r="514" ht="14.5" spans="1:23">
      <c r="A514" s="37"/>
      <c r="B514" s="37"/>
      <c r="C514" s="34"/>
      <c r="D514" s="34"/>
      <c r="E514" s="37"/>
      <c r="F514" s="37"/>
      <c r="G514" s="37"/>
      <c r="H514" s="37"/>
      <c r="I514" s="69"/>
      <c r="J514" s="28"/>
      <c r="K514" s="28"/>
      <c r="L514" s="114"/>
      <c r="M514" s="34"/>
      <c r="N514" s="34"/>
      <c r="O514" s="34"/>
      <c r="P514" s="115"/>
      <c r="Q514" s="34"/>
      <c r="R514" s="34"/>
      <c r="S514" s="115"/>
      <c r="T514" s="34"/>
      <c r="U514" s="28"/>
      <c r="V514" s="34"/>
      <c r="W514" s="34"/>
    </row>
    <row r="515" ht="14.5" spans="1:23">
      <c r="A515" s="37"/>
      <c r="B515" s="37"/>
      <c r="C515" s="34"/>
      <c r="D515" s="34"/>
      <c r="E515" s="37"/>
      <c r="F515" s="37"/>
      <c r="G515" s="37"/>
      <c r="H515" s="37"/>
      <c r="I515" s="69"/>
      <c r="J515" s="28"/>
      <c r="K515" s="28"/>
      <c r="L515" s="114"/>
      <c r="M515" s="34"/>
      <c r="N515" s="34"/>
      <c r="O515" s="34"/>
      <c r="P515" s="115"/>
      <c r="Q515" s="34"/>
      <c r="R515" s="34"/>
      <c r="S515" s="115"/>
      <c r="T515" s="34"/>
      <c r="U515" s="28"/>
      <c r="V515" s="34"/>
      <c r="W515" s="34"/>
    </row>
    <row r="516" ht="14.5" spans="1:23">
      <c r="A516" s="37"/>
      <c r="B516" s="37"/>
      <c r="C516" s="34"/>
      <c r="D516" s="34"/>
      <c r="E516" s="37"/>
      <c r="F516" s="37"/>
      <c r="G516" s="37"/>
      <c r="H516" s="37"/>
      <c r="I516" s="69"/>
      <c r="J516" s="28"/>
      <c r="K516" s="28"/>
      <c r="L516" s="114"/>
      <c r="M516" s="34"/>
      <c r="N516" s="34"/>
      <c r="O516" s="34"/>
      <c r="P516" s="115"/>
      <c r="Q516" s="34"/>
      <c r="R516" s="34"/>
      <c r="S516" s="115"/>
      <c r="T516" s="34"/>
      <c r="U516" s="28"/>
      <c r="V516" s="34"/>
      <c r="W516" s="34"/>
    </row>
    <row r="517" ht="14.5" spans="1:23">
      <c r="A517" s="37"/>
      <c r="B517" s="37"/>
      <c r="C517" s="34"/>
      <c r="D517" s="34"/>
      <c r="E517" s="37"/>
      <c r="F517" s="37"/>
      <c r="G517" s="37"/>
      <c r="H517" s="37"/>
      <c r="I517" s="69"/>
      <c r="J517" s="28"/>
      <c r="K517" s="28"/>
      <c r="L517" s="114"/>
      <c r="M517" s="34"/>
      <c r="N517" s="34"/>
      <c r="O517" s="34"/>
      <c r="P517" s="115"/>
      <c r="Q517" s="34"/>
      <c r="R517" s="34"/>
      <c r="S517" s="115"/>
      <c r="T517" s="34"/>
      <c r="U517" s="28"/>
      <c r="V517" s="34"/>
      <c r="W517" s="34"/>
    </row>
    <row r="518" ht="14.5" spans="1:23">
      <c r="A518" s="37"/>
      <c r="B518" s="37"/>
      <c r="C518" s="34"/>
      <c r="D518" s="34"/>
      <c r="E518" s="37"/>
      <c r="F518" s="37"/>
      <c r="G518" s="37"/>
      <c r="H518" s="37"/>
      <c r="I518" s="69"/>
      <c r="J518" s="28"/>
      <c r="K518" s="28"/>
      <c r="L518" s="114"/>
      <c r="M518" s="34"/>
      <c r="N518" s="34"/>
      <c r="O518" s="34"/>
      <c r="P518" s="115"/>
      <c r="Q518" s="34"/>
      <c r="R518" s="34"/>
      <c r="S518" s="115"/>
      <c r="T518" s="34"/>
      <c r="U518" s="28"/>
      <c r="V518" s="34"/>
      <c r="W518" s="34"/>
    </row>
    <row r="519" ht="14.5" spans="1:23">
      <c r="A519" s="37"/>
      <c r="B519" s="37"/>
      <c r="C519" s="34"/>
      <c r="D519" s="34"/>
      <c r="E519" s="37"/>
      <c r="F519" s="37"/>
      <c r="G519" s="37"/>
      <c r="H519" s="37"/>
      <c r="I519" s="69"/>
      <c r="J519" s="28"/>
      <c r="K519" s="28"/>
      <c r="L519" s="114"/>
      <c r="M519" s="34"/>
      <c r="N519" s="34"/>
      <c r="O519" s="34"/>
      <c r="P519" s="115"/>
      <c r="Q519" s="34"/>
      <c r="R519" s="34"/>
      <c r="S519" s="115"/>
      <c r="T519" s="34"/>
      <c r="U519" s="28"/>
      <c r="V519" s="34"/>
      <c r="W519" s="34"/>
    </row>
    <row r="520" ht="14.5" spans="1:23">
      <c r="A520" s="37"/>
      <c r="B520" s="37"/>
      <c r="C520" s="34"/>
      <c r="D520" s="34"/>
      <c r="E520" s="37"/>
      <c r="F520" s="37"/>
      <c r="G520" s="37"/>
      <c r="H520" s="37"/>
      <c r="I520" s="69"/>
      <c r="J520" s="28"/>
      <c r="K520" s="28"/>
      <c r="L520" s="114"/>
      <c r="M520" s="34"/>
      <c r="N520" s="34"/>
      <c r="O520" s="34"/>
      <c r="P520" s="115"/>
      <c r="Q520" s="34"/>
      <c r="R520" s="34"/>
      <c r="S520" s="115"/>
      <c r="T520" s="34"/>
      <c r="U520" s="28"/>
      <c r="V520" s="34"/>
      <c r="W520" s="34"/>
    </row>
    <row r="521" ht="14.5" spans="1:23">
      <c r="A521" s="37"/>
      <c r="B521" s="37"/>
      <c r="C521" s="34"/>
      <c r="D521" s="34"/>
      <c r="E521" s="37"/>
      <c r="F521" s="37"/>
      <c r="G521" s="37"/>
      <c r="H521" s="37"/>
      <c r="I521" s="69"/>
      <c r="J521" s="28"/>
      <c r="K521" s="28"/>
      <c r="L521" s="114"/>
      <c r="M521" s="34"/>
      <c r="N521" s="34"/>
      <c r="O521" s="34"/>
      <c r="P521" s="115"/>
      <c r="Q521" s="34"/>
      <c r="R521" s="34"/>
      <c r="S521" s="115"/>
      <c r="T521" s="34"/>
      <c r="U521" s="28"/>
      <c r="V521" s="34"/>
      <c r="W521" s="34"/>
    </row>
    <row r="522" ht="14.5" spans="1:23">
      <c r="A522" s="37"/>
      <c r="B522" s="37"/>
      <c r="C522" s="34"/>
      <c r="D522" s="34"/>
      <c r="E522" s="37"/>
      <c r="F522" s="37"/>
      <c r="G522" s="37"/>
      <c r="H522" s="37"/>
      <c r="I522" s="69"/>
      <c r="J522" s="28"/>
      <c r="K522" s="28"/>
      <c r="L522" s="114"/>
      <c r="M522" s="34"/>
      <c r="N522" s="34"/>
      <c r="O522" s="34"/>
      <c r="P522" s="115"/>
      <c r="Q522" s="34"/>
      <c r="R522" s="34"/>
      <c r="S522" s="115"/>
      <c r="T522" s="34"/>
      <c r="U522" s="28"/>
      <c r="V522" s="34"/>
      <c r="W522" s="34"/>
    </row>
    <row r="523" ht="14.5" spans="1:23">
      <c r="A523" s="37"/>
      <c r="B523" s="37"/>
      <c r="C523" s="34"/>
      <c r="D523" s="34"/>
      <c r="E523" s="37"/>
      <c r="F523" s="37"/>
      <c r="G523" s="37"/>
      <c r="H523" s="37"/>
      <c r="I523" s="69"/>
      <c r="J523" s="28"/>
      <c r="K523" s="28"/>
      <c r="L523" s="114"/>
      <c r="M523" s="34"/>
      <c r="N523" s="34"/>
      <c r="O523" s="34"/>
      <c r="P523" s="115"/>
      <c r="Q523" s="34"/>
      <c r="R523" s="34"/>
      <c r="S523" s="115"/>
      <c r="T523" s="34"/>
      <c r="U523" s="28"/>
      <c r="V523" s="34"/>
      <c r="W523" s="34"/>
    </row>
    <row r="524" ht="14.5" spans="1:23">
      <c r="A524" s="37"/>
      <c r="B524" s="37"/>
      <c r="C524" s="34"/>
      <c r="D524" s="34"/>
      <c r="E524" s="37"/>
      <c r="F524" s="37"/>
      <c r="G524" s="37"/>
      <c r="H524" s="37"/>
      <c r="I524" s="69"/>
      <c r="J524" s="28"/>
      <c r="K524" s="28"/>
      <c r="L524" s="114"/>
      <c r="M524" s="34"/>
      <c r="N524" s="34"/>
      <c r="O524" s="34"/>
      <c r="P524" s="115"/>
      <c r="Q524" s="34"/>
      <c r="R524" s="34"/>
      <c r="S524" s="115"/>
      <c r="T524" s="34"/>
      <c r="U524" s="28"/>
      <c r="V524" s="34"/>
      <c r="W524" s="34"/>
    </row>
    <row r="525" ht="14.5" spans="1:23">
      <c r="A525" s="37"/>
      <c r="B525" s="37"/>
      <c r="C525" s="34"/>
      <c r="D525" s="34"/>
      <c r="E525" s="37"/>
      <c r="F525" s="37"/>
      <c r="G525" s="37"/>
      <c r="H525" s="37"/>
      <c r="I525" s="69"/>
      <c r="J525" s="28"/>
      <c r="K525" s="28"/>
      <c r="L525" s="114"/>
      <c r="M525" s="34"/>
      <c r="N525" s="34"/>
      <c r="O525" s="34"/>
      <c r="P525" s="115"/>
      <c r="Q525" s="34"/>
      <c r="R525" s="34"/>
      <c r="S525" s="115"/>
      <c r="T525" s="34"/>
      <c r="U525" s="28"/>
      <c r="V525" s="34"/>
      <c r="W525" s="34"/>
    </row>
    <row r="526" ht="14.5" spans="1:23">
      <c r="A526" s="37"/>
      <c r="B526" s="37"/>
      <c r="C526" s="34"/>
      <c r="D526" s="34"/>
      <c r="E526" s="37"/>
      <c r="F526" s="37"/>
      <c r="G526" s="37"/>
      <c r="H526" s="37"/>
      <c r="I526" s="69"/>
      <c r="J526" s="28"/>
      <c r="K526" s="28"/>
      <c r="L526" s="114"/>
      <c r="M526" s="34"/>
      <c r="N526" s="34"/>
      <c r="O526" s="34"/>
      <c r="P526" s="115"/>
      <c r="Q526" s="34"/>
      <c r="R526" s="34"/>
      <c r="S526" s="115"/>
      <c r="T526" s="34"/>
      <c r="U526" s="28"/>
      <c r="V526" s="34"/>
      <c r="W526" s="34"/>
    </row>
    <row r="527" ht="14.5" spans="1:23">
      <c r="A527" s="37"/>
      <c r="B527" s="37"/>
      <c r="C527" s="34"/>
      <c r="D527" s="34"/>
      <c r="E527" s="37"/>
      <c r="F527" s="37"/>
      <c r="G527" s="37"/>
      <c r="H527" s="37"/>
      <c r="I527" s="69"/>
      <c r="J527" s="28"/>
      <c r="K527" s="28"/>
      <c r="L527" s="114"/>
      <c r="M527" s="34"/>
      <c r="N527" s="34"/>
      <c r="O527" s="34"/>
      <c r="P527" s="115"/>
      <c r="Q527" s="34"/>
      <c r="R527" s="34"/>
      <c r="S527" s="115"/>
      <c r="T527" s="34"/>
      <c r="U527" s="28"/>
      <c r="V527" s="34"/>
      <c r="W527" s="34"/>
    </row>
    <row r="528" ht="14.5" spans="1:23">
      <c r="A528" s="37"/>
      <c r="B528" s="37"/>
      <c r="C528" s="34"/>
      <c r="D528" s="34"/>
      <c r="E528" s="37"/>
      <c r="F528" s="37"/>
      <c r="G528" s="37"/>
      <c r="H528" s="37"/>
      <c r="I528" s="69"/>
      <c r="J528" s="28"/>
      <c r="K528" s="28"/>
      <c r="L528" s="114"/>
      <c r="M528" s="34"/>
      <c r="N528" s="34"/>
      <c r="O528" s="34"/>
      <c r="P528" s="115"/>
      <c r="Q528" s="34"/>
      <c r="R528" s="34"/>
      <c r="S528" s="115"/>
      <c r="T528" s="34"/>
      <c r="U528" s="28"/>
      <c r="V528" s="34"/>
      <c r="W528" s="34"/>
    </row>
    <row r="529" ht="14.5" spans="1:23">
      <c r="A529" s="37"/>
      <c r="B529" s="37"/>
      <c r="C529" s="34"/>
      <c r="D529" s="34"/>
      <c r="E529" s="37"/>
      <c r="F529" s="37"/>
      <c r="G529" s="37"/>
      <c r="H529" s="37"/>
      <c r="I529" s="69"/>
      <c r="J529" s="28"/>
      <c r="K529" s="28"/>
      <c r="L529" s="114"/>
      <c r="M529" s="34"/>
      <c r="N529" s="34"/>
      <c r="O529" s="34"/>
      <c r="P529" s="115"/>
      <c r="Q529" s="34"/>
      <c r="R529" s="34"/>
      <c r="S529" s="115"/>
      <c r="T529" s="34"/>
      <c r="U529" s="28"/>
      <c r="V529" s="34"/>
      <c r="W529" s="34"/>
    </row>
    <row r="530" ht="14.5" spans="1:23">
      <c r="A530" s="37"/>
      <c r="B530" s="37"/>
      <c r="C530" s="34"/>
      <c r="D530" s="34"/>
      <c r="E530" s="37"/>
      <c r="F530" s="37"/>
      <c r="G530" s="37"/>
      <c r="H530" s="37"/>
      <c r="I530" s="69"/>
      <c r="J530" s="28"/>
      <c r="K530" s="28"/>
      <c r="L530" s="114"/>
      <c r="M530" s="34"/>
      <c r="N530" s="34"/>
      <c r="O530" s="34"/>
      <c r="P530" s="115"/>
      <c r="Q530" s="34"/>
      <c r="R530" s="34"/>
      <c r="S530" s="115"/>
      <c r="T530" s="34"/>
      <c r="U530" s="28"/>
      <c r="V530" s="34"/>
      <c r="W530" s="34"/>
    </row>
    <row r="531" ht="14.5" spans="1:23">
      <c r="A531" s="37"/>
      <c r="B531" s="37"/>
      <c r="C531" s="34"/>
      <c r="D531" s="34"/>
      <c r="E531" s="37"/>
      <c r="F531" s="37"/>
      <c r="G531" s="37"/>
      <c r="H531" s="37"/>
      <c r="I531" s="69"/>
      <c r="J531" s="28"/>
      <c r="K531" s="28"/>
      <c r="L531" s="114"/>
      <c r="M531" s="34"/>
      <c r="N531" s="34"/>
      <c r="O531" s="34"/>
      <c r="P531" s="115"/>
      <c r="Q531" s="34"/>
      <c r="R531" s="34"/>
      <c r="S531" s="115"/>
      <c r="T531" s="34"/>
      <c r="U531" s="28"/>
      <c r="V531" s="34"/>
      <c r="W531" s="34"/>
    </row>
    <row r="532" ht="14.5" spans="1:23">
      <c r="A532" s="37"/>
      <c r="B532" s="37"/>
      <c r="C532" s="34"/>
      <c r="D532" s="34"/>
      <c r="E532" s="37"/>
      <c r="F532" s="37"/>
      <c r="G532" s="37"/>
      <c r="H532" s="37"/>
      <c r="I532" s="69"/>
      <c r="J532" s="28"/>
      <c r="K532" s="28"/>
      <c r="L532" s="114"/>
      <c r="M532" s="34"/>
      <c r="N532" s="34"/>
      <c r="O532" s="34"/>
      <c r="P532" s="115"/>
      <c r="Q532" s="34"/>
      <c r="R532" s="34"/>
      <c r="S532" s="115"/>
      <c r="T532" s="34"/>
      <c r="U532" s="28"/>
      <c r="V532" s="34"/>
      <c r="W532" s="34"/>
    </row>
    <row r="533" ht="14.5" spans="1:23">
      <c r="A533" s="37"/>
      <c r="B533" s="37"/>
      <c r="C533" s="34"/>
      <c r="D533" s="34"/>
      <c r="E533" s="37"/>
      <c r="F533" s="37"/>
      <c r="G533" s="37"/>
      <c r="H533" s="37"/>
      <c r="I533" s="69"/>
      <c r="J533" s="28"/>
      <c r="K533" s="28"/>
      <c r="L533" s="114"/>
      <c r="M533" s="34"/>
      <c r="N533" s="34"/>
      <c r="O533" s="34"/>
      <c r="P533" s="115"/>
      <c r="Q533" s="34"/>
      <c r="R533" s="34"/>
      <c r="S533" s="115"/>
      <c r="T533" s="34"/>
      <c r="U533" s="28"/>
      <c r="V533" s="34"/>
      <c r="W533" s="34"/>
    </row>
    <row r="534" ht="14.5" spans="1:23">
      <c r="A534" s="37"/>
      <c r="B534" s="37"/>
      <c r="C534" s="34"/>
      <c r="D534" s="34"/>
      <c r="E534" s="37"/>
      <c r="F534" s="37"/>
      <c r="G534" s="37"/>
      <c r="H534" s="37"/>
      <c r="I534" s="69"/>
      <c r="J534" s="28"/>
      <c r="K534" s="28"/>
      <c r="L534" s="114"/>
      <c r="M534" s="34"/>
      <c r="N534" s="34"/>
      <c r="O534" s="34"/>
      <c r="P534" s="115"/>
      <c r="Q534" s="34"/>
      <c r="R534" s="34"/>
      <c r="S534" s="115"/>
      <c r="T534" s="34"/>
      <c r="U534" s="28"/>
      <c r="V534" s="34"/>
      <c r="W534" s="34"/>
    </row>
    <row r="535" ht="14.5" spans="1:23">
      <c r="A535" s="37"/>
      <c r="B535" s="37"/>
      <c r="C535" s="34"/>
      <c r="D535" s="34"/>
      <c r="E535" s="37"/>
      <c r="F535" s="37"/>
      <c r="G535" s="37"/>
      <c r="H535" s="37"/>
      <c r="I535" s="69"/>
      <c r="J535" s="28"/>
      <c r="K535" s="28"/>
      <c r="L535" s="114"/>
      <c r="M535" s="34"/>
      <c r="N535" s="34"/>
      <c r="O535" s="34"/>
      <c r="P535" s="115"/>
      <c r="Q535" s="34"/>
      <c r="R535" s="34"/>
      <c r="S535" s="115"/>
      <c r="T535" s="34"/>
      <c r="U535" s="28"/>
      <c r="V535" s="34"/>
      <c r="W535" s="34"/>
    </row>
    <row r="536" ht="14.5" spans="1:23">
      <c r="A536" s="37"/>
      <c r="B536" s="37"/>
      <c r="C536" s="34"/>
      <c r="D536" s="34"/>
      <c r="E536" s="37"/>
      <c r="F536" s="37"/>
      <c r="G536" s="37"/>
      <c r="H536" s="37"/>
      <c r="I536" s="69"/>
      <c r="J536" s="28"/>
      <c r="K536" s="28"/>
      <c r="L536" s="114"/>
      <c r="M536" s="34"/>
      <c r="N536" s="34"/>
      <c r="O536" s="34"/>
      <c r="P536" s="115"/>
      <c r="Q536" s="34"/>
      <c r="R536" s="34"/>
      <c r="S536" s="115"/>
      <c r="T536" s="34"/>
      <c r="U536" s="28"/>
      <c r="V536" s="34"/>
      <c r="W536" s="34"/>
    </row>
    <row r="537" ht="14.5" spans="1:23">
      <c r="A537" s="37"/>
      <c r="B537" s="37"/>
      <c r="C537" s="34"/>
      <c r="D537" s="34"/>
      <c r="E537" s="37"/>
      <c r="F537" s="37"/>
      <c r="G537" s="37"/>
      <c r="H537" s="37"/>
      <c r="I537" s="69"/>
      <c r="J537" s="28"/>
      <c r="K537" s="28"/>
      <c r="L537" s="114"/>
      <c r="M537" s="34"/>
      <c r="N537" s="34"/>
      <c r="O537" s="34"/>
      <c r="P537" s="115"/>
      <c r="Q537" s="34"/>
      <c r="R537" s="34"/>
      <c r="S537" s="115"/>
      <c r="T537" s="34"/>
      <c r="U537" s="28"/>
      <c r="V537" s="34"/>
      <c r="W537" s="34"/>
    </row>
    <row r="538" ht="14.5" spans="1:23">
      <c r="A538" s="37"/>
      <c r="B538" s="37"/>
      <c r="C538" s="34"/>
      <c r="D538" s="34"/>
      <c r="E538" s="37"/>
      <c r="F538" s="37"/>
      <c r="G538" s="37"/>
      <c r="H538" s="37"/>
      <c r="I538" s="69"/>
      <c r="J538" s="28"/>
      <c r="K538" s="28"/>
      <c r="L538" s="114"/>
      <c r="M538" s="34"/>
      <c r="N538" s="34"/>
      <c r="O538" s="34"/>
      <c r="P538" s="115"/>
      <c r="Q538" s="34"/>
      <c r="R538" s="34"/>
      <c r="S538" s="115"/>
      <c r="T538" s="34"/>
      <c r="U538" s="28"/>
      <c r="V538" s="34"/>
      <c r="W538" s="34"/>
    </row>
    <row r="539" ht="14.5" spans="1:23">
      <c r="A539" s="37"/>
      <c r="B539" s="37"/>
      <c r="C539" s="34"/>
      <c r="D539" s="34"/>
      <c r="E539" s="37"/>
      <c r="F539" s="37"/>
      <c r="G539" s="37"/>
      <c r="H539" s="37"/>
      <c r="I539" s="69"/>
      <c r="J539" s="28"/>
      <c r="K539" s="28"/>
      <c r="L539" s="114"/>
      <c r="M539" s="34"/>
      <c r="N539" s="34"/>
      <c r="O539" s="34"/>
      <c r="P539" s="115"/>
      <c r="Q539" s="34"/>
      <c r="R539" s="34"/>
      <c r="S539" s="115"/>
      <c r="T539" s="34"/>
      <c r="U539" s="28"/>
      <c r="V539" s="34"/>
      <c r="W539" s="34"/>
    </row>
    <row r="540" ht="14.5" spans="1:23">
      <c r="A540" s="37"/>
      <c r="B540" s="37"/>
      <c r="C540" s="34"/>
      <c r="D540" s="34"/>
      <c r="E540" s="37"/>
      <c r="F540" s="37"/>
      <c r="G540" s="37"/>
      <c r="H540" s="37"/>
      <c r="I540" s="69"/>
      <c r="J540" s="28"/>
      <c r="K540" s="28"/>
      <c r="L540" s="114"/>
      <c r="M540" s="34"/>
      <c r="N540" s="34"/>
      <c r="O540" s="34"/>
      <c r="P540" s="115"/>
      <c r="Q540" s="34"/>
      <c r="R540" s="34"/>
      <c r="S540" s="115"/>
      <c r="T540" s="34"/>
      <c r="U540" s="28"/>
      <c r="V540" s="34"/>
      <c r="W540" s="34"/>
    </row>
    <row r="541" ht="14.5" spans="1:23">
      <c r="A541" s="37"/>
      <c r="B541" s="37"/>
      <c r="C541" s="34"/>
      <c r="D541" s="34"/>
      <c r="E541" s="37"/>
      <c r="F541" s="37"/>
      <c r="G541" s="37"/>
      <c r="H541" s="37"/>
      <c r="I541" s="69"/>
      <c r="J541" s="28"/>
      <c r="K541" s="28"/>
      <c r="L541" s="114"/>
      <c r="M541" s="34"/>
      <c r="N541" s="34"/>
      <c r="O541" s="34"/>
      <c r="P541" s="115"/>
      <c r="Q541" s="34"/>
      <c r="R541" s="34"/>
      <c r="S541" s="115"/>
      <c r="T541" s="34"/>
      <c r="U541" s="28"/>
      <c r="V541" s="34"/>
      <c r="W541" s="34"/>
    </row>
    <row r="542" ht="14.5" spans="1:23">
      <c r="A542" s="37"/>
      <c r="B542" s="37"/>
      <c r="C542" s="34"/>
      <c r="D542" s="34"/>
      <c r="E542" s="37"/>
      <c r="F542" s="37"/>
      <c r="G542" s="37"/>
      <c r="H542" s="37"/>
      <c r="I542" s="69"/>
      <c r="J542" s="28"/>
      <c r="K542" s="28"/>
      <c r="L542" s="114"/>
      <c r="M542" s="34"/>
      <c r="N542" s="34"/>
      <c r="O542" s="34"/>
      <c r="P542" s="115"/>
      <c r="Q542" s="34"/>
      <c r="R542" s="34"/>
      <c r="S542" s="115"/>
      <c r="T542" s="34"/>
      <c r="U542" s="28"/>
      <c r="V542" s="34"/>
      <c r="W542" s="34"/>
    </row>
    <row r="543" ht="14.5" spans="1:23">
      <c r="A543" s="37"/>
      <c r="B543" s="37"/>
      <c r="C543" s="34"/>
      <c r="D543" s="34"/>
      <c r="E543" s="37"/>
      <c r="F543" s="37"/>
      <c r="G543" s="37"/>
      <c r="H543" s="37"/>
      <c r="I543" s="69"/>
      <c r="J543" s="28"/>
      <c r="K543" s="28"/>
      <c r="L543" s="114"/>
      <c r="M543" s="34"/>
      <c r="N543" s="34"/>
      <c r="O543" s="34"/>
      <c r="P543" s="115"/>
      <c r="Q543" s="34"/>
      <c r="R543" s="34"/>
      <c r="S543" s="115"/>
      <c r="T543" s="34"/>
      <c r="U543" s="28"/>
      <c r="V543" s="34"/>
      <c r="W543" s="34"/>
    </row>
    <row r="544" ht="14.5" spans="1:23">
      <c r="A544" s="37"/>
      <c r="B544" s="37"/>
      <c r="C544" s="34"/>
      <c r="D544" s="34"/>
      <c r="E544" s="37"/>
      <c r="F544" s="37"/>
      <c r="G544" s="37"/>
      <c r="H544" s="37"/>
      <c r="I544" s="69"/>
      <c r="J544" s="28"/>
      <c r="K544" s="28"/>
      <c r="L544" s="114"/>
      <c r="M544" s="34"/>
      <c r="N544" s="34"/>
      <c r="O544" s="37"/>
      <c r="P544" s="115"/>
      <c r="Q544" s="34"/>
      <c r="R544" s="34"/>
      <c r="S544" s="115"/>
      <c r="T544" s="34"/>
      <c r="U544" s="28"/>
      <c r="V544" s="34"/>
      <c r="W544" s="34"/>
    </row>
    <row r="545" ht="14.5" spans="1:23">
      <c r="A545" s="37"/>
      <c r="B545" s="37"/>
      <c r="C545" s="34"/>
      <c r="D545" s="34"/>
      <c r="E545" s="37"/>
      <c r="F545" s="37"/>
      <c r="G545" s="37"/>
      <c r="H545" s="37"/>
      <c r="I545" s="69"/>
      <c r="J545" s="28"/>
      <c r="K545" s="28"/>
      <c r="L545" s="114"/>
      <c r="M545" s="34"/>
      <c r="N545" s="34"/>
      <c r="O545" s="37"/>
      <c r="P545" s="115"/>
      <c r="Q545" s="34"/>
      <c r="R545" s="34"/>
      <c r="S545" s="115"/>
      <c r="T545" s="34"/>
      <c r="U545" s="28"/>
      <c r="V545" s="34"/>
      <c r="W545" s="34"/>
    </row>
    <row r="546" ht="14.5" spans="1:23">
      <c r="A546" s="37"/>
      <c r="B546" s="37"/>
      <c r="C546" s="34"/>
      <c r="D546" s="34"/>
      <c r="E546" s="37"/>
      <c r="F546" s="37"/>
      <c r="G546" s="37"/>
      <c r="H546" s="37"/>
      <c r="I546" s="69"/>
      <c r="J546" s="28"/>
      <c r="K546" s="28"/>
      <c r="L546" s="114"/>
      <c r="M546" s="34"/>
      <c r="N546" s="34"/>
      <c r="O546" s="34"/>
      <c r="P546" s="115"/>
      <c r="Q546" s="34"/>
      <c r="R546" s="34"/>
      <c r="S546" s="115"/>
      <c r="T546" s="34"/>
      <c r="U546" s="28"/>
      <c r="V546" s="34"/>
      <c r="W546" s="34"/>
    </row>
    <row r="547" ht="14.5" spans="1:23">
      <c r="A547" s="37"/>
      <c r="B547" s="37"/>
      <c r="C547" s="34"/>
      <c r="D547" s="34"/>
      <c r="E547" s="37"/>
      <c r="F547" s="37"/>
      <c r="G547" s="37"/>
      <c r="H547" s="37"/>
      <c r="I547" s="69"/>
      <c r="J547" s="28"/>
      <c r="K547" s="28"/>
      <c r="L547" s="114"/>
      <c r="M547" s="34"/>
      <c r="N547" s="34"/>
      <c r="O547" s="34"/>
      <c r="P547" s="115"/>
      <c r="Q547" s="34"/>
      <c r="R547" s="34"/>
      <c r="S547" s="115"/>
      <c r="T547" s="34"/>
      <c r="U547" s="28"/>
      <c r="V547" s="34"/>
      <c r="W547" s="34"/>
    </row>
    <row r="548" ht="14.5" spans="1:23">
      <c r="A548" s="37"/>
      <c r="B548" s="37"/>
      <c r="C548" s="34"/>
      <c r="D548" s="34"/>
      <c r="E548" s="37"/>
      <c r="F548" s="37"/>
      <c r="G548" s="37"/>
      <c r="H548" s="37"/>
      <c r="I548" s="69"/>
      <c r="J548" s="28"/>
      <c r="K548" s="28"/>
      <c r="L548" s="114"/>
      <c r="M548" s="34"/>
      <c r="N548" s="34"/>
      <c r="O548" s="34"/>
      <c r="P548" s="115"/>
      <c r="Q548" s="34"/>
      <c r="R548" s="34"/>
      <c r="S548" s="115"/>
      <c r="T548" s="34"/>
      <c r="U548" s="28"/>
      <c r="V548" s="34"/>
      <c r="W548" s="34"/>
    </row>
    <row r="549" ht="14.5" spans="1:23">
      <c r="A549" s="37"/>
      <c r="B549" s="37"/>
      <c r="C549" s="34"/>
      <c r="D549" s="34"/>
      <c r="E549" s="37"/>
      <c r="F549" s="37"/>
      <c r="G549" s="37"/>
      <c r="H549" s="37"/>
      <c r="I549" s="69"/>
      <c r="J549" s="28"/>
      <c r="K549" s="28"/>
      <c r="L549" s="114"/>
      <c r="M549" s="34"/>
      <c r="N549" s="34"/>
      <c r="O549" s="34"/>
      <c r="P549" s="115"/>
      <c r="Q549" s="34"/>
      <c r="R549" s="34"/>
      <c r="S549" s="115"/>
      <c r="T549" s="34"/>
      <c r="U549" s="28"/>
      <c r="V549" s="34"/>
      <c r="W549" s="34"/>
    </row>
    <row r="550" ht="14.5" spans="1:23">
      <c r="A550" s="37"/>
      <c r="B550" s="37"/>
      <c r="C550" s="34"/>
      <c r="D550" s="34"/>
      <c r="E550" s="37"/>
      <c r="F550" s="37"/>
      <c r="G550" s="37"/>
      <c r="H550" s="37"/>
      <c r="I550" s="69"/>
      <c r="J550" s="28"/>
      <c r="K550" s="28"/>
      <c r="L550" s="114"/>
      <c r="M550" s="34"/>
      <c r="N550" s="34"/>
      <c r="O550" s="34"/>
      <c r="P550" s="115"/>
      <c r="Q550" s="34"/>
      <c r="R550" s="34"/>
      <c r="S550" s="115"/>
      <c r="T550" s="34"/>
      <c r="U550" s="28"/>
      <c r="V550" s="34"/>
      <c r="W550" s="34"/>
    </row>
    <row r="551" ht="14.5" spans="1:23">
      <c r="A551" s="37"/>
      <c r="B551" s="37"/>
      <c r="C551" s="34"/>
      <c r="D551" s="34"/>
      <c r="E551" s="37"/>
      <c r="F551" s="37"/>
      <c r="G551" s="37"/>
      <c r="H551" s="37"/>
      <c r="I551" s="69"/>
      <c r="J551" s="28"/>
      <c r="K551" s="28"/>
      <c r="L551" s="114"/>
      <c r="M551" s="34"/>
      <c r="N551" s="34"/>
      <c r="O551" s="34"/>
      <c r="P551" s="115"/>
      <c r="Q551" s="34"/>
      <c r="R551" s="34"/>
      <c r="S551" s="115"/>
      <c r="T551" s="34"/>
      <c r="U551" s="28"/>
      <c r="V551" s="34"/>
      <c r="W551" s="34"/>
    </row>
    <row r="552" ht="14.5" spans="1:23">
      <c r="A552" s="37"/>
      <c r="B552" s="37"/>
      <c r="C552" s="34"/>
      <c r="D552" s="34"/>
      <c r="E552" s="37"/>
      <c r="F552" s="37"/>
      <c r="G552" s="37"/>
      <c r="H552" s="37"/>
      <c r="I552" s="69"/>
      <c r="J552" s="28"/>
      <c r="K552" s="28"/>
      <c r="L552" s="114"/>
      <c r="M552" s="34"/>
      <c r="N552" s="34"/>
      <c r="O552" s="34"/>
      <c r="P552" s="115"/>
      <c r="Q552" s="34"/>
      <c r="R552" s="34"/>
      <c r="S552" s="115"/>
      <c r="T552" s="34"/>
      <c r="U552" s="28"/>
      <c r="V552" s="34"/>
      <c r="W552" s="34"/>
    </row>
    <row r="553" ht="14.5" spans="1:23">
      <c r="A553" s="37"/>
      <c r="B553" s="37"/>
      <c r="C553" s="34"/>
      <c r="D553" s="34"/>
      <c r="E553" s="37"/>
      <c r="F553" s="37"/>
      <c r="G553" s="37"/>
      <c r="H553" s="37"/>
      <c r="I553" s="69"/>
      <c r="J553" s="28"/>
      <c r="K553" s="28"/>
      <c r="L553" s="114"/>
      <c r="M553" s="34"/>
      <c r="N553" s="34"/>
      <c r="O553" s="34"/>
      <c r="P553" s="115"/>
      <c r="Q553" s="34"/>
      <c r="R553" s="34"/>
      <c r="S553" s="115"/>
      <c r="T553" s="34"/>
      <c r="U553" s="28"/>
      <c r="V553" s="34"/>
      <c r="W553" s="34"/>
    </row>
    <row r="554" ht="14.5" spans="1:23">
      <c r="A554" s="37"/>
      <c r="B554" s="37"/>
      <c r="C554" s="34"/>
      <c r="D554" s="34"/>
      <c r="E554" s="37"/>
      <c r="F554" s="37"/>
      <c r="G554" s="37"/>
      <c r="H554" s="37"/>
      <c r="I554" s="69"/>
      <c r="J554" s="28"/>
      <c r="K554" s="28"/>
      <c r="L554" s="114"/>
      <c r="M554" s="34"/>
      <c r="N554" s="34"/>
      <c r="O554" s="34"/>
      <c r="P554" s="115"/>
      <c r="Q554" s="34"/>
      <c r="R554" s="34"/>
      <c r="S554" s="115"/>
      <c r="T554" s="34"/>
      <c r="U554" s="28"/>
      <c r="V554" s="34"/>
      <c r="W554" s="34"/>
    </row>
    <row r="555" ht="14.5" spans="1:23">
      <c r="A555" s="37"/>
      <c r="B555" s="37"/>
      <c r="C555" s="34"/>
      <c r="D555" s="34"/>
      <c r="E555" s="37"/>
      <c r="F555" s="37"/>
      <c r="G555" s="37"/>
      <c r="H555" s="37"/>
      <c r="I555" s="69"/>
      <c r="J555" s="28"/>
      <c r="K555" s="28"/>
      <c r="L555" s="114"/>
      <c r="M555" s="34"/>
      <c r="N555" s="34"/>
      <c r="O555" s="34"/>
      <c r="P555" s="115"/>
      <c r="Q555" s="34"/>
      <c r="R555" s="34"/>
      <c r="S555" s="115"/>
      <c r="T555" s="34"/>
      <c r="U555" s="28"/>
      <c r="V555" s="34"/>
      <c r="W555" s="34"/>
    </row>
    <row r="556" ht="14.5" spans="1:23">
      <c r="A556" s="37"/>
      <c r="B556" s="37"/>
      <c r="C556" s="34"/>
      <c r="D556" s="34"/>
      <c r="E556" s="37"/>
      <c r="F556" s="37"/>
      <c r="G556" s="37"/>
      <c r="H556" s="37"/>
      <c r="I556" s="69"/>
      <c r="J556" s="28"/>
      <c r="K556" s="28"/>
      <c r="L556" s="114"/>
      <c r="M556" s="34"/>
      <c r="N556" s="34"/>
      <c r="O556" s="34"/>
      <c r="P556" s="115"/>
      <c r="Q556" s="34"/>
      <c r="R556" s="34"/>
      <c r="S556" s="115"/>
      <c r="T556" s="34"/>
      <c r="U556" s="28"/>
      <c r="V556" s="34"/>
      <c r="W556" s="34"/>
    </row>
    <row r="557" ht="14.5" spans="1:23">
      <c r="A557" s="37"/>
      <c r="B557" s="37"/>
      <c r="C557" s="34"/>
      <c r="D557" s="34"/>
      <c r="E557" s="37"/>
      <c r="F557" s="37"/>
      <c r="G557" s="37"/>
      <c r="H557" s="37"/>
      <c r="I557" s="69"/>
      <c r="J557" s="28"/>
      <c r="K557" s="28"/>
      <c r="L557" s="114"/>
      <c r="M557" s="34"/>
      <c r="N557" s="34"/>
      <c r="O557" s="34"/>
      <c r="P557" s="115"/>
      <c r="Q557" s="34"/>
      <c r="R557" s="34"/>
      <c r="S557" s="115"/>
      <c r="T557" s="34"/>
      <c r="U557" s="28"/>
      <c r="V557" s="34"/>
      <c r="W557" s="34"/>
    </row>
    <row r="558" ht="14.5" spans="1:23">
      <c r="A558" s="37"/>
      <c r="B558" s="37"/>
      <c r="C558" s="34"/>
      <c r="D558" s="34"/>
      <c r="E558" s="37"/>
      <c r="F558" s="37"/>
      <c r="G558" s="37"/>
      <c r="H558" s="37"/>
      <c r="I558" s="69"/>
      <c r="J558" s="28"/>
      <c r="K558" s="28"/>
      <c r="L558" s="114"/>
      <c r="M558" s="34"/>
      <c r="N558" s="34"/>
      <c r="O558" s="34"/>
      <c r="P558" s="115"/>
      <c r="Q558" s="34"/>
      <c r="R558" s="34"/>
      <c r="S558" s="115"/>
      <c r="T558" s="34"/>
      <c r="U558" s="28"/>
      <c r="V558" s="34"/>
      <c r="W558" s="34"/>
    </row>
    <row r="559" ht="14.5" spans="1:23">
      <c r="A559" s="37"/>
      <c r="B559" s="37"/>
      <c r="C559" s="34"/>
      <c r="D559" s="34"/>
      <c r="E559" s="37"/>
      <c r="F559" s="37"/>
      <c r="G559" s="37"/>
      <c r="H559" s="37"/>
      <c r="I559" s="69"/>
      <c r="J559" s="28"/>
      <c r="K559" s="28"/>
      <c r="L559" s="114"/>
      <c r="M559" s="34"/>
      <c r="N559" s="34"/>
      <c r="O559" s="34"/>
      <c r="P559" s="115"/>
      <c r="Q559" s="34"/>
      <c r="R559" s="34"/>
      <c r="S559" s="115"/>
      <c r="T559" s="34"/>
      <c r="U559" s="28"/>
      <c r="V559" s="34"/>
      <c r="W559" s="34"/>
    </row>
    <row r="560" ht="14.5" spans="1:23">
      <c r="A560" s="37"/>
      <c r="B560" s="37"/>
      <c r="C560" s="34"/>
      <c r="D560" s="34"/>
      <c r="E560" s="37"/>
      <c r="F560" s="37"/>
      <c r="G560" s="37"/>
      <c r="H560" s="37"/>
      <c r="I560" s="69"/>
      <c r="J560" s="28"/>
      <c r="K560" s="28"/>
      <c r="L560" s="114"/>
      <c r="M560" s="34"/>
      <c r="N560" s="34"/>
      <c r="O560" s="34"/>
      <c r="P560" s="115"/>
      <c r="Q560" s="34"/>
      <c r="R560" s="34"/>
      <c r="S560" s="115"/>
      <c r="T560" s="34"/>
      <c r="U560" s="28"/>
      <c r="V560" s="34"/>
      <c r="W560" s="34"/>
    </row>
    <row r="561" ht="14.5" spans="1:23">
      <c r="A561" s="37"/>
      <c r="B561" s="37"/>
      <c r="C561" s="34"/>
      <c r="D561" s="34"/>
      <c r="E561" s="37"/>
      <c r="F561" s="37"/>
      <c r="G561" s="37"/>
      <c r="H561" s="37"/>
      <c r="I561" s="69"/>
      <c r="J561" s="28"/>
      <c r="K561" s="28"/>
      <c r="L561" s="114"/>
      <c r="M561" s="34"/>
      <c r="N561" s="34"/>
      <c r="O561" s="34"/>
      <c r="P561" s="115"/>
      <c r="Q561" s="34"/>
      <c r="R561" s="34"/>
      <c r="S561" s="115"/>
      <c r="T561" s="34"/>
      <c r="U561" s="28"/>
      <c r="V561" s="34"/>
      <c r="W561" s="34"/>
    </row>
    <row r="562" ht="14.5" spans="1:23">
      <c r="A562" s="37"/>
      <c r="B562" s="37"/>
      <c r="C562" s="34"/>
      <c r="D562" s="34"/>
      <c r="E562" s="37"/>
      <c r="F562" s="37"/>
      <c r="G562" s="37"/>
      <c r="H562" s="37"/>
      <c r="I562" s="69"/>
      <c r="J562" s="28"/>
      <c r="K562" s="28"/>
      <c r="L562" s="114"/>
      <c r="M562" s="34"/>
      <c r="N562" s="34"/>
      <c r="O562" s="34"/>
      <c r="P562" s="115"/>
      <c r="Q562" s="34"/>
      <c r="R562" s="34"/>
      <c r="S562" s="115"/>
      <c r="T562" s="34"/>
      <c r="U562" s="28"/>
      <c r="V562" s="34"/>
      <c r="W562" s="34"/>
    </row>
    <row r="563" ht="14.5" spans="1:23">
      <c r="A563" s="37"/>
      <c r="B563" s="37"/>
      <c r="C563" s="34"/>
      <c r="D563" s="34"/>
      <c r="E563" s="37"/>
      <c r="F563" s="37"/>
      <c r="G563" s="37"/>
      <c r="H563" s="37"/>
      <c r="I563" s="69"/>
      <c r="J563" s="28"/>
      <c r="K563" s="28"/>
      <c r="L563" s="114"/>
      <c r="M563" s="34"/>
      <c r="N563" s="34"/>
      <c r="O563" s="34"/>
      <c r="P563" s="115"/>
      <c r="Q563" s="34"/>
      <c r="R563" s="34"/>
      <c r="S563" s="115"/>
      <c r="T563" s="34"/>
      <c r="U563" s="28"/>
      <c r="V563" s="34"/>
      <c r="W563" s="34"/>
    </row>
    <row r="564" ht="14.5" spans="1:23">
      <c r="A564" s="37"/>
      <c r="B564" s="37"/>
      <c r="C564" s="34"/>
      <c r="D564" s="34"/>
      <c r="E564" s="37"/>
      <c r="F564" s="37"/>
      <c r="G564" s="37"/>
      <c r="H564" s="37"/>
      <c r="I564" s="69"/>
      <c r="J564" s="28"/>
      <c r="K564" s="28"/>
      <c r="L564" s="114"/>
      <c r="M564" s="34"/>
      <c r="N564" s="34"/>
      <c r="O564" s="34"/>
      <c r="P564" s="115"/>
      <c r="Q564" s="34"/>
      <c r="R564" s="34"/>
      <c r="S564" s="115"/>
      <c r="T564" s="34"/>
      <c r="U564" s="28"/>
      <c r="V564" s="34"/>
      <c r="W564" s="34"/>
    </row>
    <row r="565" ht="14.5" spans="1:23">
      <c r="A565" s="37"/>
      <c r="B565" s="37"/>
      <c r="C565" s="34"/>
      <c r="D565" s="34"/>
      <c r="E565" s="37"/>
      <c r="F565" s="37"/>
      <c r="G565" s="37"/>
      <c r="H565" s="37"/>
      <c r="I565" s="69"/>
      <c r="J565" s="28"/>
      <c r="K565" s="28"/>
      <c r="L565" s="114"/>
      <c r="M565" s="34"/>
      <c r="N565" s="34"/>
      <c r="O565" s="34"/>
      <c r="P565" s="115"/>
      <c r="Q565" s="34"/>
      <c r="R565" s="34"/>
      <c r="S565" s="115"/>
      <c r="T565" s="34"/>
      <c r="U565" s="28"/>
      <c r="V565" s="34"/>
      <c r="W565" s="34"/>
    </row>
    <row r="566" ht="14.5" spans="1:23">
      <c r="A566" s="37"/>
      <c r="B566" s="37"/>
      <c r="C566" s="34"/>
      <c r="D566" s="34"/>
      <c r="E566" s="37"/>
      <c r="F566" s="37"/>
      <c r="G566" s="37"/>
      <c r="H566" s="37"/>
      <c r="I566" s="69"/>
      <c r="J566" s="28"/>
      <c r="K566" s="28"/>
      <c r="L566" s="114"/>
      <c r="M566" s="34"/>
      <c r="N566" s="34"/>
      <c r="O566" s="34"/>
      <c r="P566" s="115"/>
      <c r="Q566" s="34"/>
      <c r="R566" s="34"/>
      <c r="S566" s="115"/>
      <c r="T566" s="34"/>
      <c r="U566" s="28"/>
      <c r="V566" s="34"/>
      <c r="W566" s="34"/>
    </row>
    <row r="567" ht="14.5" spans="1:23">
      <c r="A567" s="37"/>
      <c r="B567" s="37"/>
      <c r="C567" s="34"/>
      <c r="D567" s="34"/>
      <c r="E567" s="37"/>
      <c r="F567" s="37"/>
      <c r="G567" s="37"/>
      <c r="H567" s="37"/>
      <c r="I567" s="69"/>
      <c r="J567" s="28"/>
      <c r="K567" s="28"/>
      <c r="L567" s="114"/>
      <c r="M567" s="34"/>
      <c r="N567" s="34"/>
      <c r="O567" s="34"/>
      <c r="P567" s="115"/>
      <c r="Q567" s="34"/>
      <c r="R567" s="34"/>
      <c r="S567" s="115"/>
      <c r="T567" s="34"/>
      <c r="U567" s="28"/>
      <c r="V567" s="34"/>
      <c r="W567" s="34"/>
    </row>
    <row r="568" ht="14.5" spans="1:23">
      <c r="A568" s="37"/>
      <c r="B568" s="37"/>
      <c r="C568" s="34"/>
      <c r="D568" s="34"/>
      <c r="E568" s="37"/>
      <c r="F568" s="37"/>
      <c r="G568" s="37"/>
      <c r="H568" s="37"/>
      <c r="I568" s="69"/>
      <c r="J568" s="28"/>
      <c r="K568" s="28"/>
      <c r="L568" s="114"/>
      <c r="M568" s="34"/>
      <c r="N568" s="34"/>
      <c r="O568" s="34"/>
      <c r="P568" s="115"/>
      <c r="Q568" s="34"/>
      <c r="R568" s="34"/>
      <c r="S568" s="115"/>
      <c r="T568" s="34"/>
      <c r="U568" s="28"/>
      <c r="V568" s="34"/>
      <c r="W568" s="34"/>
    </row>
    <row r="569" ht="14.5" spans="1:23">
      <c r="A569" s="37"/>
      <c r="B569" s="37"/>
      <c r="C569" s="34"/>
      <c r="D569" s="34"/>
      <c r="E569" s="37"/>
      <c r="F569" s="37"/>
      <c r="G569" s="37"/>
      <c r="H569" s="37"/>
      <c r="I569" s="69"/>
      <c r="J569" s="28"/>
      <c r="K569" s="28"/>
      <c r="L569" s="114"/>
      <c r="M569" s="34"/>
      <c r="N569" s="34"/>
      <c r="O569" s="34"/>
      <c r="P569" s="115"/>
      <c r="Q569" s="34"/>
      <c r="R569" s="34"/>
      <c r="S569" s="115"/>
      <c r="T569" s="34"/>
      <c r="U569" s="28"/>
      <c r="V569" s="34"/>
      <c r="W569" s="34"/>
    </row>
    <row r="570" ht="14.5" spans="1:23">
      <c r="A570" s="37"/>
      <c r="B570" s="37"/>
      <c r="C570" s="34"/>
      <c r="D570" s="34"/>
      <c r="E570" s="37"/>
      <c r="F570" s="37"/>
      <c r="G570" s="37"/>
      <c r="H570" s="37"/>
      <c r="I570" s="69"/>
      <c r="J570" s="28"/>
      <c r="K570" s="28"/>
      <c r="L570" s="114"/>
      <c r="M570" s="34"/>
      <c r="N570" s="34"/>
      <c r="O570" s="34"/>
      <c r="P570" s="115"/>
      <c r="Q570" s="34"/>
      <c r="R570" s="34"/>
      <c r="S570" s="115"/>
      <c r="T570" s="34"/>
      <c r="U570" s="28"/>
      <c r="V570" s="34"/>
      <c r="W570" s="34"/>
    </row>
    <row r="571" ht="14.5" spans="1:23">
      <c r="A571" s="37"/>
      <c r="B571" s="37"/>
      <c r="C571" s="34"/>
      <c r="D571" s="34"/>
      <c r="E571" s="37"/>
      <c r="F571" s="37"/>
      <c r="G571" s="37"/>
      <c r="H571" s="37"/>
      <c r="I571" s="69"/>
      <c r="J571" s="28"/>
      <c r="K571" s="28"/>
      <c r="L571" s="114"/>
      <c r="M571" s="34"/>
      <c r="N571" s="34"/>
      <c r="O571" s="34"/>
      <c r="P571" s="115"/>
      <c r="Q571" s="34"/>
      <c r="R571" s="34"/>
      <c r="S571" s="115"/>
      <c r="T571" s="34"/>
      <c r="U571" s="28"/>
      <c r="V571" s="34"/>
      <c r="W571" s="34"/>
    </row>
    <row r="572" ht="14.5" spans="1:23">
      <c r="A572" s="37"/>
      <c r="B572" s="37"/>
      <c r="C572" s="34"/>
      <c r="D572" s="34"/>
      <c r="E572" s="37"/>
      <c r="F572" s="37"/>
      <c r="G572" s="37"/>
      <c r="H572" s="37"/>
      <c r="I572" s="69"/>
      <c r="J572" s="28"/>
      <c r="K572" s="28"/>
      <c r="L572" s="114"/>
      <c r="M572" s="34"/>
      <c r="N572" s="34"/>
      <c r="O572" s="34"/>
      <c r="P572" s="115"/>
      <c r="Q572" s="34"/>
      <c r="R572" s="34"/>
      <c r="S572" s="115"/>
      <c r="T572" s="34"/>
      <c r="U572" s="28"/>
      <c r="V572" s="34"/>
      <c r="W572" s="34"/>
    </row>
    <row r="573" ht="14.5" spans="1:23">
      <c r="A573" s="37"/>
      <c r="B573" s="37"/>
      <c r="C573" s="34"/>
      <c r="D573" s="34"/>
      <c r="E573" s="37"/>
      <c r="F573" s="37"/>
      <c r="G573" s="37"/>
      <c r="H573" s="37"/>
      <c r="I573" s="69"/>
      <c r="J573" s="28"/>
      <c r="K573" s="28"/>
      <c r="L573" s="114"/>
      <c r="M573" s="34"/>
      <c r="N573" s="34"/>
      <c r="O573" s="34"/>
      <c r="P573" s="115"/>
      <c r="Q573" s="34"/>
      <c r="R573" s="34"/>
      <c r="S573" s="115"/>
      <c r="T573" s="34"/>
      <c r="U573" s="28"/>
      <c r="V573" s="34"/>
      <c r="W573" s="34"/>
    </row>
    <row r="574" ht="14.5" spans="1:23">
      <c r="A574" s="37"/>
      <c r="B574" s="37"/>
      <c r="C574" s="34"/>
      <c r="D574" s="34"/>
      <c r="E574" s="37"/>
      <c r="F574" s="37"/>
      <c r="G574" s="37"/>
      <c r="H574" s="37"/>
      <c r="I574" s="69"/>
      <c r="J574" s="28"/>
      <c r="K574" s="28"/>
      <c r="L574" s="114"/>
      <c r="M574" s="34"/>
      <c r="N574" s="34"/>
      <c r="O574" s="34"/>
      <c r="P574" s="115"/>
      <c r="Q574" s="34"/>
      <c r="R574" s="34"/>
      <c r="S574" s="115"/>
      <c r="T574" s="34"/>
      <c r="U574" s="28"/>
      <c r="V574" s="34"/>
      <c r="W574" s="34"/>
    </row>
    <row r="575" ht="14.5" spans="1:23">
      <c r="A575" s="37"/>
      <c r="B575" s="37"/>
      <c r="C575" s="34"/>
      <c r="D575" s="34"/>
      <c r="E575" s="37"/>
      <c r="F575" s="37"/>
      <c r="G575" s="37"/>
      <c r="H575" s="37"/>
      <c r="I575" s="69"/>
      <c r="J575" s="28"/>
      <c r="K575" s="28"/>
      <c r="L575" s="114"/>
      <c r="M575" s="34"/>
      <c r="N575" s="34"/>
      <c r="O575" s="34"/>
      <c r="P575" s="115"/>
      <c r="Q575" s="34"/>
      <c r="R575" s="34"/>
      <c r="S575" s="115"/>
      <c r="T575" s="34"/>
      <c r="U575" s="28"/>
      <c r="V575" s="34"/>
      <c r="W575" s="34"/>
    </row>
    <row r="576" ht="14.5" spans="1:23">
      <c r="A576" s="37"/>
      <c r="B576" s="37"/>
      <c r="C576" s="34"/>
      <c r="D576" s="34"/>
      <c r="E576" s="37"/>
      <c r="F576" s="37"/>
      <c r="G576" s="37"/>
      <c r="H576" s="37"/>
      <c r="I576" s="69"/>
      <c r="J576" s="28"/>
      <c r="K576" s="28"/>
      <c r="L576" s="114"/>
      <c r="M576" s="34"/>
      <c r="N576" s="34"/>
      <c r="O576" s="34"/>
      <c r="P576" s="115"/>
      <c r="Q576" s="34"/>
      <c r="R576" s="34"/>
      <c r="S576" s="115"/>
      <c r="T576" s="34"/>
      <c r="U576" s="28"/>
      <c r="V576" s="34"/>
      <c r="W576" s="34"/>
    </row>
    <row r="577" ht="14.5" spans="1:23">
      <c r="A577" s="37"/>
      <c r="B577" s="37"/>
      <c r="C577" s="34"/>
      <c r="D577" s="34"/>
      <c r="E577" s="37"/>
      <c r="F577" s="37"/>
      <c r="G577" s="37"/>
      <c r="H577" s="37"/>
      <c r="I577" s="69"/>
      <c r="J577" s="28"/>
      <c r="K577" s="28"/>
      <c r="L577" s="114"/>
      <c r="M577" s="34"/>
      <c r="N577" s="34"/>
      <c r="O577" s="34"/>
      <c r="P577" s="115"/>
      <c r="Q577" s="34"/>
      <c r="R577" s="34"/>
      <c r="S577" s="115"/>
      <c r="T577" s="34"/>
      <c r="U577" s="28"/>
      <c r="V577" s="34"/>
      <c r="W577" s="34"/>
    </row>
    <row r="578" ht="14.5" spans="1:23">
      <c r="A578" s="37"/>
      <c r="B578" s="37"/>
      <c r="C578" s="34"/>
      <c r="D578" s="34"/>
      <c r="E578" s="37"/>
      <c r="F578" s="37"/>
      <c r="G578" s="37"/>
      <c r="H578" s="37"/>
      <c r="I578" s="69"/>
      <c r="J578" s="28"/>
      <c r="K578" s="28"/>
      <c r="L578" s="114"/>
      <c r="M578" s="34"/>
      <c r="N578" s="34"/>
      <c r="O578" s="34"/>
      <c r="P578" s="115"/>
      <c r="Q578" s="34"/>
      <c r="R578" s="34"/>
      <c r="S578" s="115"/>
      <c r="T578" s="34"/>
      <c r="U578" s="28"/>
      <c r="V578" s="34"/>
      <c r="W578" s="34"/>
    </row>
    <row r="579" ht="14.5" spans="1:23">
      <c r="A579" s="37"/>
      <c r="B579" s="37"/>
      <c r="C579" s="34"/>
      <c r="D579" s="34"/>
      <c r="E579" s="37"/>
      <c r="F579" s="37"/>
      <c r="G579" s="37"/>
      <c r="H579" s="37"/>
      <c r="I579" s="69"/>
      <c r="J579" s="28"/>
      <c r="K579" s="28"/>
      <c r="L579" s="114"/>
      <c r="M579" s="34"/>
      <c r="N579" s="34"/>
      <c r="O579" s="34"/>
      <c r="P579" s="115"/>
      <c r="Q579" s="34"/>
      <c r="R579" s="34"/>
      <c r="S579" s="115"/>
      <c r="T579" s="34"/>
      <c r="U579" s="28"/>
      <c r="V579" s="34"/>
      <c r="W579" s="34"/>
    </row>
    <row r="580" ht="14.5" spans="1:23">
      <c r="A580" s="37"/>
      <c r="B580" s="37"/>
      <c r="C580" s="34"/>
      <c r="D580" s="34"/>
      <c r="E580" s="37"/>
      <c r="F580" s="37"/>
      <c r="G580" s="37"/>
      <c r="H580" s="37"/>
      <c r="I580" s="69"/>
      <c r="J580" s="28"/>
      <c r="K580" s="28"/>
      <c r="L580" s="114"/>
      <c r="M580" s="34"/>
      <c r="N580" s="34"/>
      <c r="O580" s="34"/>
      <c r="P580" s="115"/>
      <c r="Q580" s="34"/>
      <c r="R580" s="34"/>
      <c r="S580" s="115"/>
      <c r="T580" s="34"/>
      <c r="U580" s="28"/>
      <c r="V580" s="34"/>
      <c r="W580" s="34"/>
    </row>
    <row r="581" ht="14.5" spans="1:23">
      <c r="A581" s="37"/>
      <c r="B581" s="37"/>
      <c r="C581" s="34"/>
      <c r="D581" s="34"/>
      <c r="E581" s="37"/>
      <c r="F581" s="37"/>
      <c r="G581" s="37"/>
      <c r="H581" s="37"/>
      <c r="I581" s="69"/>
      <c r="J581" s="28"/>
      <c r="K581" s="28"/>
      <c r="L581" s="114"/>
      <c r="M581" s="34"/>
      <c r="N581" s="34"/>
      <c r="O581" s="34"/>
      <c r="P581" s="115"/>
      <c r="Q581" s="34"/>
      <c r="R581" s="34"/>
      <c r="S581" s="115"/>
      <c r="T581" s="34"/>
      <c r="U581" s="28"/>
      <c r="V581" s="34"/>
      <c r="W581" s="34"/>
    </row>
    <row r="582" ht="14.5" spans="1:23">
      <c r="A582" s="37"/>
      <c r="B582" s="37"/>
      <c r="C582" s="34"/>
      <c r="D582" s="34"/>
      <c r="E582" s="37"/>
      <c r="F582" s="37"/>
      <c r="G582" s="37"/>
      <c r="H582" s="37"/>
      <c r="I582" s="69"/>
      <c r="J582" s="28"/>
      <c r="K582" s="28"/>
      <c r="L582" s="114"/>
      <c r="M582" s="34"/>
      <c r="N582" s="34"/>
      <c r="O582" s="34"/>
      <c r="P582" s="115"/>
      <c r="Q582" s="34"/>
      <c r="R582" s="34"/>
      <c r="S582" s="115"/>
      <c r="T582" s="34"/>
      <c r="U582" s="28"/>
      <c r="V582" s="34"/>
      <c r="W582" s="34"/>
    </row>
    <row r="583" ht="14.5" spans="1:23">
      <c r="A583" s="37"/>
      <c r="B583" s="37"/>
      <c r="C583" s="34"/>
      <c r="D583" s="34"/>
      <c r="E583" s="37"/>
      <c r="F583" s="37"/>
      <c r="G583" s="37"/>
      <c r="H583" s="37"/>
      <c r="I583" s="69"/>
      <c r="J583" s="28"/>
      <c r="K583" s="28"/>
      <c r="L583" s="114"/>
      <c r="M583" s="34"/>
      <c r="N583" s="34"/>
      <c r="O583" s="34"/>
      <c r="P583" s="115"/>
      <c r="Q583" s="34"/>
      <c r="R583" s="34"/>
      <c r="S583" s="115"/>
      <c r="T583" s="34"/>
      <c r="U583" s="28"/>
      <c r="V583" s="34"/>
      <c r="W583" s="34"/>
    </row>
    <row r="584" ht="14.5" spans="1:23">
      <c r="A584" s="37"/>
      <c r="B584" s="37"/>
      <c r="C584" s="34"/>
      <c r="D584" s="34"/>
      <c r="E584" s="37"/>
      <c r="F584" s="37"/>
      <c r="G584" s="37"/>
      <c r="H584" s="37"/>
      <c r="I584" s="69"/>
      <c r="J584" s="28"/>
      <c r="K584" s="28"/>
      <c r="L584" s="114"/>
      <c r="M584" s="34"/>
      <c r="N584" s="34"/>
      <c r="O584" s="34"/>
      <c r="P584" s="115"/>
      <c r="Q584" s="34"/>
      <c r="R584" s="34"/>
      <c r="S584" s="115"/>
      <c r="T584" s="34"/>
      <c r="U584" s="28"/>
      <c r="V584" s="34"/>
      <c r="W584" s="34"/>
    </row>
    <row r="585" ht="14.5" spans="1:23">
      <c r="A585" s="37"/>
      <c r="B585" s="37"/>
      <c r="C585" s="34"/>
      <c r="D585" s="34"/>
      <c r="E585" s="37"/>
      <c r="F585" s="37"/>
      <c r="G585" s="37"/>
      <c r="H585" s="37"/>
      <c r="I585" s="69"/>
      <c r="J585" s="28"/>
      <c r="K585" s="28"/>
      <c r="L585" s="114"/>
      <c r="M585" s="34"/>
      <c r="N585" s="34"/>
      <c r="O585" s="34"/>
      <c r="P585" s="115"/>
      <c r="Q585" s="34"/>
      <c r="R585" s="34"/>
      <c r="S585" s="115"/>
      <c r="T585" s="34"/>
      <c r="U585" s="28"/>
      <c r="V585" s="34"/>
      <c r="W585" s="34"/>
    </row>
    <row r="586" ht="14.5" spans="1:23">
      <c r="A586" s="37"/>
      <c r="B586" s="37"/>
      <c r="C586" s="34"/>
      <c r="D586" s="34"/>
      <c r="E586" s="37"/>
      <c r="F586" s="37"/>
      <c r="G586" s="37"/>
      <c r="H586" s="37"/>
      <c r="I586" s="69"/>
      <c r="J586" s="28"/>
      <c r="K586" s="28"/>
      <c r="L586" s="114"/>
      <c r="M586" s="34"/>
      <c r="N586" s="34"/>
      <c r="O586" s="34"/>
      <c r="P586" s="115"/>
      <c r="Q586" s="34"/>
      <c r="R586" s="34"/>
      <c r="S586" s="115"/>
      <c r="T586" s="34"/>
      <c r="U586" s="28"/>
      <c r="V586" s="34"/>
      <c r="W586" s="34"/>
    </row>
    <row r="587" ht="14.5" spans="1:23">
      <c r="A587" s="37"/>
      <c r="B587" s="37"/>
      <c r="C587" s="34"/>
      <c r="D587" s="34"/>
      <c r="E587" s="37"/>
      <c r="F587" s="37"/>
      <c r="G587" s="37"/>
      <c r="H587" s="37"/>
      <c r="I587" s="69"/>
      <c r="J587" s="28"/>
      <c r="K587" s="28"/>
      <c r="L587" s="114"/>
      <c r="M587" s="34"/>
      <c r="N587" s="34"/>
      <c r="O587" s="34"/>
      <c r="P587" s="115"/>
      <c r="Q587" s="34"/>
      <c r="R587" s="34"/>
      <c r="S587" s="115"/>
      <c r="T587" s="34"/>
      <c r="U587" s="28"/>
      <c r="V587" s="34"/>
      <c r="W587" s="34"/>
    </row>
    <row r="588" ht="14.5" spans="1:23">
      <c r="A588" s="37"/>
      <c r="B588" s="37"/>
      <c r="C588" s="34"/>
      <c r="D588" s="34"/>
      <c r="E588" s="37"/>
      <c r="F588" s="37"/>
      <c r="G588" s="37"/>
      <c r="H588" s="37"/>
      <c r="I588" s="69"/>
      <c r="J588" s="28"/>
      <c r="K588" s="28"/>
      <c r="L588" s="114"/>
      <c r="M588" s="34"/>
      <c r="N588" s="34"/>
      <c r="O588" s="34"/>
      <c r="P588" s="115"/>
      <c r="Q588" s="34"/>
      <c r="R588" s="34"/>
      <c r="S588" s="115"/>
      <c r="T588" s="34"/>
      <c r="U588" s="28"/>
      <c r="V588" s="34"/>
      <c r="W588" s="34"/>
    </row>
    <row r="589" ht="14.5" spans="1:23">
      <c r="A589" s="37"/>
      <c r="B589" s="37"/>
      <c r="C589" s="34"/>
      <c r="D589" s="34"/>
      <c r="E589" s="37"/>
      <c r="F589" s="37"/>
      <c r="G589" s="37"/>
      <c r="H589" s="37"/>
      <c r="I589" s="69"/>
      <c r="J589" s="28"/>
      <c r="K589" s="28"/>
      <c r="L589" s="114"/>
      <c r="M589" s="34"/>
      <c r="N589" s="34"/>
      <c r="O589" s="34"/>
      <c r="P589" s="115"/>
      <c r="Q589" s="34"/>
      <c r="R589" s="34"/>
      <c r="S589" s="115"/>
      <c r="T589" s="34"/>
      <c r="U589" s="28"/>
      <c r="V589" s="34"/>
      <c r="W589" s="34"/>
    </row>
    <row r="590" ht="14.5" spans="1:23">
      <c r="A590" s="37"/>
      <c r="B590" s="37"/>
      <c r="C590" s="34"/>
      <c r="D590" s="34"/>
      <c r="E590" s="37"/>
      <c r="F590" s="37"/>
      <c r="G590" s="37"/>
      <c r="H590" s="37"/>
      <c r="I590" s="69"/>
      <c r="J590" s="28"/>
      <c r="K590" s="28"/>
      <c r="L590" s="114"/>
      <c r="M590" s="34"/>
      <c r="N590" s="34"/>
      <c r="O590" s="34"/>
      <c r="P590" s="115"/>
      <c r="Q590" s="34"/>
      <c r="R590" s="34"/>
      <c r="S590" s="115"/>
      <c r="T590" s="34"/>
      <c r="U590" s="28"/>
      <c r="V590" s="34"/>
      <c r="W590" s="34"/>
    </row>
    <row r="591" ht="14.5" spans="1:23">
      <c r="A591" s="37"/>
      <c r="B591" s="37"/>
      <c r="C591" s="34"/>
      <c r="D591" s="34"/>
      <c r="E591" s="37"/>
      <c r="F591" s="37"/>
      <c r="G591" s="37"/>
      <c r="H591" s="37"/>
      <c r="I591" s="69"/>
      <c r="J591" s="28"/>
      <c r="K591" s="28"/>
      <c r="L591" s="114"/>
      <c r="M591" s="34"/>
      <c r="N591" s="34"/>
      <c r="O591" s="34"/>
      <c r="P591" s="115"/>
      <c r="Q591" s="34"/>
      <c r="R591" s="34"/>
      <c r="S591" s="115"/>
      <c r="T591" s="34"/>
      <c r="U591" s="28"/>
      <c r="V591" s="34"/>
      <c r="W591" s="34"/>
    </row>
    <row r="592" ht="14.5" spans="1:23">
      <c r="A592" s="37"/>
      <c r="B592" s="37"/>
      <c r="C592" s="34"/>
      <c r="D592" s="34"/>
      <c r="E592" s="37"/>
      <c r="F592" s="37"/>
      <c r="G592" s="37"/>
      <c r="H592" s="37"/>
      <c r="I592" s="69"/>
      <c r="J592" s="28"/>
      <c r="K592" s="28"/>
      <c r="L592" s="114"/>
      <c r="M592" s="34"/>
      <c r="N592" s="34"/>
      <c r="O592" s="34"/>
      <c r="P592" s="115"/>
      <c r="Q592" s="34"/>
      <c r="R592" s="34"/>
      <c r="S592" s="115"/>
      <c r="T592" s="34"/>
      <c r="U592" s="28"/>
      <c r="V592" s="34"/>
      <c r="W592" s="34"/>
    </row>
    <row r="593" ht="14.5" spans="1:23">
      <c r="A593" s="37"/>
      <c r="B593" s="37"/>
      <c r="C593" s="34"/>
      <c r="D593" s="34"/>
      <c r="E593" s="37"/>
      <c r="F593" s="37"/>
      <c r="G593" s="37"/>
      <c r="H593" s="37"/>
      <c r="I593" s="69"/>
      <c r="J593" s="28"/>
      <c r="K593" s="28"/>
      <c r="L593" s="114"/>
      <c r="M593" s="34"/>
      <c r="N593" s="34"/>
      <c r="O593" s="34"/>
      <c r="P593" s="115"/>
      <c r="Q593" s="34"/>
      <c r="R593" s="34"/>
      <c r="S593" s="115"/>
      <c r="T593" s="34"/>
      <c r="U593" s="28"/>
      <c r="V593" s="34"/>
      <c r="W593" s="34"/>
    </row>
    <row r="594" ht="14.5" spans="1:23">
      <c r="A594" s="37"/>
      <c r="B594" s="37"/>
      <c r="C594" s="34"/>
      <c r="D594" s="34"/>
      <c r="E594" s="37"/>
      <c r="F594" s="37"/>
      <c r="G594" s="37"/>
      <c r="H594" s="37"/>
      <c r="I594" s="69"/>
      <c r="J594" s="28"/>
      <c r="K594" s="28"/>
      <c r="L594" s="114"/>
      <c r="M594" s="34"/>
      <c r="N594" s="34"/>
      <c r="O594" s="34"/>
      <c r="P594" s="115"/>
      <c r="Q594" s="34"/>
      <c r="R594" s="34"/>
      <c r="S594" s="115"/>
      <c r="T594" s="34"/>
      <c r="U594" s="28"/>
      <c r="V594" s="34"/>
      <c r="W594" s="34"/>
    </row>
    <row r="595" ht="14.5" spans="1:23">
      <c r="A595" s="37"/>
      <c r="B595" s="37"/>
      <c r="C595" s="34"/>
      <c r="D595" s="34"/>
      <c r="E595" s="37"/>
      <c r="F595" s="37"/>
      <c r="G595" s="37"/>
      <c r="H595" s="37"/>
      <c r="I595" s="69"/>
      <c r="J595" s="28"/>
      <c r="K595" s="28"/>
      <c r="L595" s="114"/>
      <c r="M595" s="34"/>
      <c r="N595" s="34"/>
      <c r="O595" s="34"/>
      <c r="P595" s="115"/>
      <c r="Q595" s="34"/>
      <c r="R595" s="34"/>
      <c r="S595" s="115"/>
      <c r="T595" s="34"/>
      <c r="U595" s="28"/>
      <c r="V595" s="34"/>
      <c r="W595" s="34"/>
    </row>
    <row r="596" ht="14.5" spans="1:23">
      <c r="A596" s="37"/>
      <c r="B596" s="37"/>
      <c r="C596" s="34"/>
      <c r="D596" s="34"/>
      <c r="E596" s="37"/>
      <c r="F596" s="37"/>
      <c r="G596" s="37"/>
      <c r="H596" s="37"/>
      <c r="I596" s="69"/>
      <c r="J596" s="28"/>
      <c r="K596" s="28"/>
      <c r="L596" s="114"/>
      <c r="M596" s="34"/>
      <c r="N596" s="34"/>
      <c r="O596" s="34"/>
      <c r="P596" s="115"/>
      <c r="Q596" s="34"/>
      <c r="R596" s="34"/>
      <c r="S596" s="115"/>
      <c r="T596" s="34"/>
      <c r="U596" s="28"/>
      <c r="V596" s="34"/>
      <c r="W596" s="34"/>
    </row>
    <row r="597" ht="14.5" spans="1:23">
      <c r="A597" s="37"/>
      <c r="B597" s="37"/>
      <c r="C597" s="34"/>
      <c r="D597" s="34"/>
      <c r="E597" s="37"/>
      <c r="F597" s="37"/>
      <c r="G597" s="37"/>
      <c r="H597" s="37"/>
      <c r="I597" s="69"/>
      <c r="J597" s="28"/>
      <c r="K597" s="28"/>
      <c r="L597" s="114"/>
      <c r="M597" s="34"/>
      <c r="N597" s="34"/>
      <c r="O597" s="34"/>
      <c r="P597" s="115"/>
      <c r="Q597" s="34"/>
      <c r="R597" s="34"/>
      <c r="S597" s="115"/>
      <c r="T597" s="34"/>
      <c r="U597" s="28"/>
      <c r="V597" s="34"/>
      <c r="W597" s="34"/>
    </row>
    <row r="598" ht="14.5" spans="1:23">
      <c r="A598" s="37"/>
      <c r="B598" s="37"/>
      <c r="C598" s="34"/>
      <c r="D598" s="34"/>
      <c r="E598" s="37"/>
      <c r="F598" s="37"/>
      <c r="G598" s="37"/>
      <c r="H598" s="37"/>
      <c r="I598" s="69"/>
      <c r="J598" s="28"/>
      <c r="K598" s="28"/>
      <c r="L598" s="114"/>
      <c r="M598" s="34"/>
      <c r="N598" s="34"/>
      <c r="O598" s="34"/>
      <c r="P598" s="115"/>
      <c r="Q598" s="34"/>
      <c r="R598" s="34"/>
      <c r="S598" s="115"/>
      <c r="T598" s="34"/>
      <c r="U598" s="28"/>
      <c r="V598" s="34"/>
      <c r="W598" s="34"/>
    </row>
    <row r="599" ht="14.5" spans="1:23">
      <c r="A599" s="37"/>
      <c r="B599" s="37"/>
      <c r="C599" s="34"/>
      <c r="D599" s="34"/>
      <c r="E599" s="37"/>
      <c r="F599" s="37"/>
      <c r="G599" s="37"/>
      <c r="H599" s="37"/>
      <c r="I599" s="69"/>
      <c r="J599" s="28"/>
      <c r="K599" s="28"/>
      <c r="L599" s="114"/>
      <c r="M599" s="34"/>
      <c r="N599" s="34"/>
      <c r="O599" s="34"/>
      <c r="P599" s="115"/>
      <c r="Q599" s="34"/>
      <c r="R599" s="34"/>
      <c r="S599" s="115"/>
      <c r="T599" s="34"/>
      <c r="U599" s="28"/>
      <c r="V599" s="34"/>
      <c r="W599" s="34"/>
    </row>
    <row r="600" ht="14.5" spans="1:23">
      <c r="A600" s="37"/>
      <c r="B600" s="37"/>
      <c r="C600" s="34"/>
      <c r="D600" s="34"/>
      <c r="E600" s="37"/>
      <c r="F600" s="37"/>
      <c r="G600" s="37"/>
      <c r="H600" s="37"/>
      <c r="I600" s="69"/>
      <c r="J600" s="28"/>
      <c r="K600" s="28"/>
      <c r="L600" s="114"/>
      <c r="M600" s="34"/>
      <c r="N600" s="34"/>
      <c r="O600" s="34"/>
      <c r="P600" s="115"/>
      <c r="Q600" s="34"/>
      <c r="R600" s="34"/>
      <c r="S600" s="115"/>
      <c r="T600" s="34"/>
      <c r="U600" s="28"/>
      <c r="V600" s="34"/>
      <c r="W600" s="34"/>
    </row>
    <row r="601" ht="14.5" spans="1:23">
      <c r="A601" s="37"/>
      <c r="B601" s="37"/>
      <c r="C601" s="34"/>
      <c r="D601" s="34"/>
      <c r="E601" s="37"/>
      <c r="F601" s="37"/>
      <c r="G601" s="37"/>
      <c r="H601" s="37"/>
      <c r="I601" s="69"/>
      <c r="J601" s="28"/>
      <c r="K601" s="28"/>
      <c r="L601" s="114"/>
      <c r="M601" s="34"/>
      <c r="N601" s="34"/>
      <c r="O601" s="34"/>
      <c r="P601" s="115"/>
      <c r="Q601" s="34"/>
      <c r="R601" s="34"/>
      <c r="S601" s="115"/>
      <c r="T601" s="34"/>
      <c r="U601" s="28"/>
      <c r="V601" s="34"/>
      <c r="W601" s="34"/>
    </row>
    <row r="602" ht="14.5" spans="1:23">
      <c r="A602" s="37"/>
      <c r="B602" s="37"/>
      <c r="C602" s="34"/>
      <c r="D602" s="34"/>
      <c r="E602" s="37"/>
      <c r="F602" s="37"/>
      <c r="G602" s="37"/>
      <c r="H602" s="37"/>
      <c r="I602" s="69"/>
      <c r="J602" s="28"/>
      <c r="K602" s="28"/>
      <c r="L602" s="114"/>
      <c r="M602" s="34"/>
      <c r="N602" s="34"/>
      <c r="O602" s="34"/>
      <c r="P602" s="115"/>
      <c r="Q602" s="34"/>
      <c r="R602" s="34"/>
      <c r="S602" s="115"/>
      <c r="T602" s="34"/>
      <c r="U602" s="28"/>
      <c r="V602" s="34"/>
      <c r="W602" s="34"/>
    </row>
    <row r="603" ht="14.5" spans="1:23">
      <c r="A603" s="37"/>
      <c r="B603" s="37"/>
      <c r="C603" s="34"/>
      <c r="D603" s="34"/>
      <c r="E603" s="37"/>
      <c r="F603" s="37"/>
      <c r="G603" s="37"/>
      <c r="H603" s="37"/>
      <c r="I603" s="69"/>
      <c r="J603" s="28"/>
      <c r="K603" s="28"/>
      <c r="L603" s="114"/>
      <c r="M603" s="34"/>
      <c r="N603" s="34"/>
      <c r="O603" s="34"/>
      <c r="P603" s="115"/>
      <c r="Q603" s="34"/>
      <c r="R603" s="34"/>
      <c r="S603" s="115"/>
      <c r="T603" s="34"/>
      <c r="U603" s="28"/>
      <c r="V603" s="34"/>
      <c r="W603" s="34"/>
    </row>
    <row r="604" ht="14.5" spans="1:23">
      <c r="A604" s="37"/>
      <c r="B604" s="37"/>
      <c r="C604" s="34"/>
      <c r="D604" s="34"/>
      <c r="E604" s="37"/>
      <c r="F604" s="37"/>
      <c r="G604" s="37"/>
      <c r="H604" s="37"/>
      <c r="I604" s="69"/>
      <c r="J604" s="28"/>
      <c r="K604" s="28"/>
      <c r="L604" s="114"/>
      <c r="M604" s="34"/>
      <c r="N604" s="34"/>
      <c r="O604" s="34"/>
      <c r="P604" s="115"/>
      <c r="Q604" s="34"/>
      <c r="R604" s="34"/>
      <c r="S604" s="115"/>
      <c r="T604" s="34"/>
      <c r="U604" s="28"/>
      <c r="V604" s="34"/>
      <c r="W604" s="34"/>
    </row>
    <row r="605" ht="14.5" spans="1:23">
      <c r="A605" s="37"/>
      <c r="B605" s="37"/>
      <c r="C605" s="34"/>
      <c r="D605" s="34"/>
      <c r="E605" s="37"/>
      <c r="F605" s="37"/>
      <c r="G605" s="37"/>
      <c r="H605" s="37"/>
      <c r="I605" s="69"/>
      <c r="J605" s="28"/>
      <c r="K605" s="28"/>
      <c r="L605" s="114"/>
      <c r="M605" s="34"/>
      <c r="N605" s="34"/>
      <c r="O605" s="34"/>
      <c r="P605" s="115"/>
      <c r="Q605" s="34"/>
      <c r="R605" s="34"/>
      <c r="S605" s="115"/>
      <c r="T605" s="34"/>
      <c r="U605" s="28"/>
      <c r="V605" s="34"/>
      <c r="W605" s="34"/>
    </row>
    <row r="606" ht="14.5" spans="1:23">
      <c r="A606" s="37"/>
      <c r="B606" s="37"/>
      <c r="C606" s="34"/>
      <c r="D606" s="34"/>
      <c r="E606" s="37"/>
      <c r="F606" s="37"/>
      <c r="G606" s="37"/>
      <c r="H606" s="37"/>
      <c r="I606" s="69"/>
      <c r="J606" s="28"/>
      <c r="K606" s="28"/>
      <c r="L606" s="114"/>
      <c r="M606" s="34"/>
      <c r="N606" s="34"/>
      <c r="O606" s="34"/>
      <c r="P606" s="115"/>
      <c r="Q606" s="34"/>
      <c r="R606" s="34"/>
      <c r="S606" s="115"/>
      <c r="T606" s="34"/>
      <c r="U606" s="28"/>
      <c r="V606" s="34"/>
      <c r="W606" s="34"/>
    </row>
    <row r="607" ht="14.5" spans="1:23">
      <c r="A607" s="37"/>
      <c r="B607" s="37"/>
      <c r="C607" s="34"/>
      <c r="D607" s="34"/>
      <c r="E607" s="37"/>
      <c r="F607" s="37"/>
      <c r="G607" s="37"/>
      <c r="H607" s="37"/>
      <c r="I607" s="69"/>
      <c r="J607" s="28"/>
      <c r="K607" s="28"/>
      <c r="L607" s="114"/>
      <c r="M607" s="34"/>
      <c r="N607" s="34"/>
      <c r="O607" s="34"/>
      <c r="P607" s="115"/>
      <c r="Q607" s="34"/>
      <c r="R607" s="34"/>
      <c r="S607" s="115"/>
      <c r="T607" s="34"/>
      <c r="U607" s="28"/>
      <c r="V607" s="34"/>
      <c r="W607" s="34"/>
    </row>
    <row r="608" ht="14.5" spans="1:23">
      <c r="A608" s="37"/>
      <c r="B608" s="37"/>
      <c r="C608" s="34"/>
      <c r="D608" s="34"/>
      <c r="E608" s="37"/>
      <c r="F608" s="37"/>
      <c r="G608" s="37"/>
      <c r="H608" s="37"/>
      <c r="I608" s="69"/>
      <c r="J608" s="28"/>
      <c r="K608" s="28"/>
      <c r="L608" s="114"/>
      <c r="M608" s="34"/>
      <c r="N608" s="34"/>
      <c r="O608" s="34"/>
      <c r="P608" s="115"/>
      <c r="Q608" s="34"/>
      <c r="R608" s="34"/>
      <c r="S608" s="115"/>
      <c r="T608" s="34"/>
      <c r="U608" s="28"/>
      <c r="V608" s="34"/>
      <c r="W608" s="34"/>
    </row>
    <row r="609" ht="14.5" spans="1:23">
      <c r="A609" s="37"/>
      <c r="B609" s="37"/>
      <c r="C609" s="34"/>
      <c r="D609" s="34"/>
      <c r="E609" s="37"/>
      <c r="F609" s="37"/>
      <c r="G609" s="37"/>
      <c r="H609" s="37"/>
      <c r="I609" s="69"/>
      <c r="J609" s="28"/>
      <c r="K609" s="28"/>
      <c r="L609" s="114"/>
      <c r="M609" s="34"/>
      <c r="N609" s="34"/>
      <c r="O609" s="34"/>
      <c r="P609" s="115"/>
      <c r="Q609" s="34"/>
      <c r="R609" s="34"/>
      <c r="S609" s="115"/>
      <c r="T609" s="34"/>
      <c r="U609" s="28"/>
      <c r="V609" s="34"/>
      <c r="W609" s="34"/>
    </row>
    <row r="610" ht="14.5" spans="1:23">
      <c r="A610" s="37"/>
      <c r="B610" s="37"/>
      <c r="C610" s="34"/>
      <c r="D610" s="34"/>
      <c r="E610" s="37"/>
      <c r="F610" s="37"/>
      <c r="G610" s="37"/>
      <c r="H610" s="37"/>
      <c r="I610" s="69"/>
      <c r="J610" s="28"/>
      <c r="K610" s="28"/>
      <c r="L610" s="114"/>
      <c r="M610" s="34"/>
      <c r="N610" s="34"/>
      <c r="O610" s="34"/>
      <c r="P610" s="115"/>
      <c r="Q610" s="34"/>
      <c r="R610" s="34"/>
      <c r="S610" s="115"/>
      <c r="T610" s="34"/>
      <c r="U610" s="28"/>
      <c r="V610" s="34"/>
      <c r="W610" s="34"/>
    </row>
    <row r="611" ht="14.5" spans="1:23">
      <c r="A611" s="37"/>
      <c r="B611" s="37"/>
      <c r="C611" s="34"/>
      <c r="D611" s="34"/>
      <c r="E611" s="37"/>
      <c r="F611" s="37"/>
      <c r="G611" s="37"/>
      <c r="H611" s="37"/>
      <c r="I611" s="69"/>
      <c r="J611" s="28"/>
      <c r="K611" s="28"/>
      <c r="L611" s="114"/>
      <c r="M611" s="34"/>
      <c r="N611" s="34"/>
      <c r="O611" s="34"/>
      <c r="P611" s="115"/>
      <c r="Q611" s="34"/>
      <c r="R611" s="34"/>
      <c r="S611" s="115"/>
      <c r="T611" s="34"/>
      <c r="U611" s="28"/>
      <c r="V611" s="34"/>
      <c r="W611" s="34"/>
    </row>
    <row r="612" ht="14.5" spans="1:23">
      <c r="A612" s="37"/>
      <c r="B612" s="37"/>
      <c r="C612" s="34"/>
      <c r="D612" s="34"/>
      <c r="E612" s="37"/>
      <c r="F612" s="37"/>
      <c r="G612" s="37"/>
      <c r="H612" s="37"/>
      <c r="I612" s="69"/>
      <c r="J612" s="28"/>
      <c r="K612" s="28"/>
      <c r="L612" s="114"/>
      <c r="M612" s="34"/>
      <c r="N612" s="34"/>
      <c r="O612" s="34"/>
      <c r="P612" s="115"/>
      <c r="Q612" s="34"/>
      <c r="R612" s="34"/>
      <c r="S612" s="115"/>
      <c r="T612" s="34"/>
      <c r="U612" s="28"/>
      <c r="V612" s="34"/>
      <c r="W612" s="34"/>
    </row>
    <row r="613" ht="14.5" spans="1:23">
      <c r="A613" s="37"/>
      <c r="B613" s="37"/>
      <c r="C613" s="34"/>
      <c r="D613" s="34"/>
      <c r="E613" s="37"/>
      <c r="F613" s="37"/>
      <c r="G613" s="37"/>
      <c r="H613" s="37"/>
      <c r="I613" s="69"/>
      <c r="J613" s="28"/>
      <c r="K613" s="28"/>
      <c r="L613" s="114"/>
      <c r="M613" s="34"/>
      <c r="N613" s="34"/>
      <c r="O613" s="34"/>
      <c r="P613" s="115"/>
      <c r="Q613" s="34"/>
      <c r="R613" s="34"/>
      <c r="S613" s="115"/>
      <c r="T613" s="34"/>
      <c r="U613" s="28"/>
      <c r="V613" s="34"/>
      <c r="W613" s="34"/>
    </row>
    <row r="614" ht="14.5" spans="1:23">
      <c r="A614" s="37"/>
      <c r="B614" s="37"/>
      <c r="C614" s="34"/>
      <c r="D614" s="34"/>
      <c r="E614" s="37"/>
      <c r="F614" s="37"/>
      <c r="G614" s="37"/>
      <c r="H614" s="37"/>
      <c r="I614" s="69"/>
      <c r="J614" s="28"/>
      <c r="K614" s="28"/>
      <c r="L614" s="114"/>
      <c r="M614" s="34"/>
      <c r="N614" s="34"/>
      <c r="O614" s="34"/>
      <c r="P614" s="115"/>
      <c r="Q614" s="34"/>
      <c r="R614" s="34"/>
      <c r="S614" s="115"/>
      <c r="T614" s="34"/>
      <c r="U614" s="28"/>
      <c r="V614" s="34"/>
      <c r="W614" s="34"/>
    </row>
    <row r="615" ht="14.5" spans="1:23">
      <c r="A615" s="37"/>
      <c r="B615" s="37"/>
      <c r="C615" s="34"/>
      <c r="D615" s="34"/>
      <c r="E615" s="37"/>
      <c r="F615" s="37"/>
      <c r="G615" s="37"/>
      <c r="H615" s="37"/>
      <c r="I615" s="69"/>
      <c r="J615" s="28"/>
      <c r="K615" s="28"/>
      <c r="L615" s="114"/>
      <c r="M615" s="34"/>
      <c r="N615" s="34"/>
      <c r="O615" s="34"/>
      <c r="P615" s="115"/>
      <c r="Q615" s="34"/>
      <c r="R615" s="34"/>
      <c r="S615" s="115"/>
      <c r="T615" s="34"/>
      <c r="U615" s="28"/>
      <c r="V615" s="34"/>
      <c r="W615" s="34"/>
    </row>
    <row r="616" ht="14.5" spans="1:23">
      <c r="A616" s="37"/>
      <c r="B616" s="37"/>
      <c r="C616" s="34"/>
      <c r="D616" s="34"/>
      <c r="E616" s="37"/>
      <c r="F616" s="37"/>
      <c r="G616" s="37"/>
      <c r="H616" s="37"/>
      <c r="I616" s="69"/>
      <c r="J616" s="28"/>
      <c r="K616" s="28"/>
      <c r="L616" s="114"/>
      <c r="M616" s="34"/>
      <c r="N616" s="34"/>
      <c r="O616" s="34"/>
      <c r="P616" s="115"/>
      <c r="Q616" s="34"/>
      <c r="R616" s="34"/>
      <c r="S616" s="115"/>
      <c r="T616" s="34"/>
      <c r="U616" s="28"/>
      <c r="V616" s="34"/>
      <c r="W616" s="34"/>
    </row>
    <row r="617" ht="14.5" spans="1:23">
      <c r="A617" s="37"/>
      <c r="B617" s="37"/>
      <c r="C617" s="34"/>
      <c r="D617" s="34"/>
      <c r="E617" s="37"/>
      <c r="F617" s="37"/>
      <c r="G617" s="37"/>
      <c r="H617" s="37"/>
      <c r="I617" s="69"/>
      <c r="J617" s="28"/>
      <c r="K617" s="28"/>
      <c r="L617" s="114"/>
      <c r="M617" s="34"/>
      <c r="N617" s="34"/>
      <c r="O617" s="34"/>
      <c r="P617" s="115"/>
      <c r="Q617" s="34"/>
      <c r="R617" s="34"/>
      <c r="S617" s="115"/>
      <c r="T617" s="34"/>
      <c r="U617" s="28"/>
      <c r="V617" s="34"/>
      <c r="W617" s="34"/>
    </row>
    <row r="618" ht="14.5" spans="1:23">
      <c r="A618" s="37"/>
      <c r="B618" s="37"/>
      <c r="C618" s="34"/>
      <c r="D618" s="34"/>
      <c r="E618" s="37"/>
      <c r="F618" s="37"/>
      <c r="G618" s="37"/>
      <c r="H618" s="37"/>
      <c r="I618" s="69"/>
      <c r="J618" s="28"/>
      <c r="K618" s="28"/>
      <c r="L618" s="114"/>
      <c r="M618" s="34"/>
      <c r="N618" s="34"/>
      <c r="O618" s="34"/>
      <c r="P618" s="115"/>
      <c r="Q618" s="34"/>
      <c r="R618" s="34"/>
      <c r="S618" s="115"/>
      <c r="T618" s="34"/>
      <c r="U618" s="28"/>
      <c r="V618" s="34"/>
      <c r="W618" s="34"/>
    </row>
    <row r="619" ht="14.5" spans="1:23">
      <c r="A619" s="37"/>
      <c r="B619" s="37"/>
      <c r="C619" s="34"/>
      <c r="D619" s="34"/>
      <c r="E619" s="37"/>
      <c r="F619" s="37"/>
      <c r="G619" s="37"/>
      <c r="H619" s="37"/>
      <c r="I619" s="69"/>
      <c r="J619" s="28"/>
      <c r="K619" s="28"/>
      <c r="L619" s="114"/>
      <c r="M619" s="34"/>
      <c r="N619" s="34"/>
      <c r="O619" s="34"/>
      <c r="P619" s="115"/>
      <c r="Q619" s="34"/>
      <c r="R619" s="34"/>
      <c r="S619" s="115"/>
      <c r="T619" s="34"/>
      <c r="U619" s="28"/>
      <c r="V619" s="34"/>
      <c r="W619" s="34"/>
    </row>
    <row r="620" ht="14.5" spans="1:23">
      <c r="A620" s="37"/>
      <c r="B620" s="37"/>
      <c r="C620" s="34"/>
      <c r="D620" s="34"/>
      <c r="E620" s="37"/>
      <c r="F620" s="37"/>
      <c r="G620" s="37"/>
      <c r="H620" s="37"/>
      <c r="I620" s="69"/>
      <c r="J620" s="28"/>
      <c r="K620" s="28"/>
      <c r="L620" s="114"/>
      <c r="M620" s="34"/>
      <c r="N620" s="34"/>
      <c r="O620" s="34"/>
      <c r="P620" s="115"/>
      <c r="Q620" s="34"/>
      <c r="R620" s="34"/>
      <c r="S620" s="115"/>
      <c r="T620" s="34"/>
      <c r="U620" s="28"/>
      <c r="V620" s="34"/>
      <c r="W620" s="34"/>
    </row>
    <row r="621" ht="14.5" spans="1:23">
      <c r="A621" s="37"/>
      <c r="B621" s="37"/>
      <c r="C621" s="34"/>
      <c r="D621" s="34"/>
      <c r="E621" s="37"/>
      <c r="F621" s="37"/>
      <c r="G621" s="37"/>
      <c r="H621" s="37"/>
      <c r="I621" s="69"/>
      <c r="J621" s="28"/>
      <c r="K621" s="28"/>
      <c r="L621" s="114"/>
      <c r="M621" s="34"/>
      <c r="N621" s="34"/>
      <c r="O621" s="34"/>
      <c r="P621" s="115"/>
      <c r="Q621" s="34"/>
      <c r="R621" s="34"/>
      <c r="S621" s="115"/>
      <c r="T621" s="34"/>
      <c r="U621" s="28"/>
      <c r="V621" s="34"/>
      <c r="W621" s="34"/>
    </row>
    <row r="622" ht="14.5" spans="1:23">
      <c r="A622" s="37"/>
      <c r="B622" s="37"/>
      <c r="C622" s="34"/>
      <c r="D622" s="34"/>
      <c r="E622" s="37"/>
      <c r="F622" s="37"/>
      <c r="G622" s="37"/>
      <c r="H622" s="37"/>
      <c r="I622" s="69"/>
      <c r="J622" s="28"/>
      <c r="K622" s="28"/>
      <c r="L622" s="114"/>
      <c r="M622" s="34"/>
      <c r="N622" s="34"/>
      <c r="O622" s="34"/>
      <c r="P622" s="115"/>
      <c r="Q622" s="34"/>
      <c r="R622" s="34"/>
      <c r="S622" s="115"/>
      <c r="T622" s="34"/>
      <c r="U622" s="28"/>
      <c r="V622" s="34"/>
      <c r="W622" s="34"/>
    </row>
    <row r="623" ht="14.5" spans="1:23">
      <c r="A623" s="37"/>
      <c r="B623" s="37"/>
      <c r="C623" s="34"/>
      <c r="D623" s="34"/>
      <c r="E623" s="37"/>
      <c r="F623" s="37"/>
      <c r="G623" s="37"/>
      <c r="H623" s="37"/>
      <c r="I623" s="69"/>
      <c r="J623" s="28"/>
      <c r="K623" s="28"/>
      <c r="L623" s="114"/>
      <c r="M623" s="34"/>
      <c r="N623" s="34"/>
      <c r="O623" s="34"/>
      <c r="P623" s="115"/>
      <c r="Q623" s="34"/>
      <c r="R623" s="34"/>
      <c r="S623" s="115"/>
      <c r="T623" s="34"/>
      <c r="U623" s="28"/>
      <c r="V623" s="34"/>
      <c r="W623" s="34"/>
    </row>
    <row r="624" ht="14.5" spans="1:23">
      <c r="A624" s="37"/>
      <c r="B624" s="37"/>
      <c r="C624" s="34"/>
      <c r="D624" s="34"/>
      <c r="E624" s="37"/>
      <c r="F624" s="37"/>
      <c r="G624" s="37"/>
      <c r="H624" s="37"/>
      <c r="I624" s="69"/>
      <c r="J624" s="28"/>
      <c r="K624" s="28"/>
      <c r="L624" s="114"/>
      <c r="M624" s="34"/>
      <c r="N624" s="34"/>
      <c r="O624" s="34"/>
      <c r="P624" s="115"/>
      <c r="Q624" s="34"/>
      <c r="R624" s="34"/>
      <c r="S624" s="115"/>
      <c r="T624" s="34"/>
      <c r="U624" s="28"/>
      <c r="V624" s="34"/>
      <c r="W624" s="34"/>
    </row>
    <row r="625" ht="14.5" spans="1:23">
      <c r="A625" s="37"/>
      <c r="B625" s="37"/>
      <c r="C625" s="34"/>
      <c r="D625" s="34"/>
      <c r="E625" s="37"/>
      <c r="F625" s="37"/>
      <c r="G625" s="37"/>
      <c r="H625" s="37"/>
      <c r="I625" s="69"/>
      <c r="J625" s="28"/>
      <c r="K625" s="28"/>
      <c r="L625" s="114"/>
      <c r="M625" s="34"/>
      <c r="N625" s="34"/>
      <c r="O625" s="34"/>
      <c r="P625" s="115"/>
      <c r="Q625" s="34"/>
      <c r="R625" s="34"/>
      <c r="S625" s="115"/>
      <c r="T625" s="34"/>
      <c r="U625" s="28"/>
      <c r="V625" s="34"/>
      <c r="W625" s="34"/>
    </row>
    <row r="626" ht="14.5" spans="1:23">
      <c r="A626" s="37"/>
      <c r="B626" s="37"/>
      <c r="C626" s="34"/>
      <c r="D626" s="34"/>
      <c r="E626" s="37"/>
      <c r="F626" s="37"/>
      <c r="G626" s="37"/>
      <c r="H626" s="37"/>
      <c r="I626" s="69"/>
      <c r="J626" s="28"/>
      <c r="K626" s="28"/>
      <c r="L626" s="114"/>
      <c r="M626" s="34"/>
      <c r="N626" s="34"/>
      <c r="O626" s="34"/>
      <c r="P626" s="115"/>
      <c r="Q626" s="34"/>
      <c r="R626" s="34"/>
      <c r="S626" s="115"/>
      <c r="T626" s="34"/>
      <c r="U626" s="28"/>
      <c r="V626" s="34"/>
      <c r="W626" s="34"/>
    </row>
    <row r="627" ht="14.5" spans="1:23">
      <c r="A627" s="37"/>
      <c r="B627" s="37"/>
      <c r="C627" s="34"/>
      <c r="D627" s="34"/>
      <c r="E627" s="37"/>
      <c r="F627" s="37"/>
      <c r="G627" s="37"/>
      <c r="H627" s="37"/>
      <c r="I627" s="69"/>
      <c r="J627" s="28"/>
      <c r="K627" s="28"/>
      <c r="L627" s="114"/>
      <c r="M627" s="34"/>
      <c r="N627" s="34"/>
      <c r="O627" s="34"/>
      <c r="P627" s="115"/>
      <c r="Q627" s="34"/>
      <c r="R627" s="34"/>
      <c r="S627" s="115"/>
      <c r="T627" s="34"/>
      <c r="U627" s="28"/>
      <c r="V627" s="34"/>
      <c r="W627" s="34"/>
    </row>
    <row r="628" ht="14.5" spans="1:23">
      <c r="A628" s="37"/>
      <c r="B628" s="37"/>
      <c r="C628" s="34"/>
      <c r="D628" s="34"/>
      <c r="E628" s="37"/>
      <c r="F628" s="37"/>
      <c r="G628" s="37"/>
      <c r="H628" s="37"/>
      <c r="I628" s="69"/>
      <c r="J628" s="28"/>
      <c r="K628" s="28"/>
      <c r="L628" s="114"/>
      <c r="M628" s="34"/>
      <c r="N628" s="34"/>
      <c r="O628" s="34"/>
      <c r="P628" s="115"/>
      <c r="Q628" s="34"/>
      <c r="R628" s="34"/>
      <c r="S628" s="115"/>
      <c r="T628" s="34"/>
      <c r="U628" s="28"/>
      <c r="V628" s="34"/>
      <c r="W628" s="34"/>
    </row>
    <row r="629" ht="14.5" spans="1:23">
      <c r="A629" s="37"/>
      <c r="B629" s="37"/>
      <c r="C629" s="34"/>
      <c r="D629" s="34"/>
      <c r="E629" s="37"/>
      <c r="F629" s="37"/>
      <c r="G629" s="37"/>
      <c r="H629" s="37"/>
      <c r="I629" s="69"/>
      <c r="J629" s="28"/>
      <c r="K629" s="28"/>
      <c r="L629" s="114"/>
      <c r="M629" s="34"/>
      <c r="N629" s="34"/>
      <c r="O629" s="34"/>
      <c r="P629" s="115"/>
      <c r="Q629" s="34"/>
      <c r="R629" s="34"/>
      <c r="S629" s="115"/>
      <c r="T629" s="34"/>
      <c r="U629" s="28"/>
      <c r="V629" s="34"/>
      <c r="W629" s="34"/>
    </row>
    <row r="630" ht="14.5" spans="1:23">
      <c r="A630" s="37"/>
      <c r="B630" s="37"/>
      <c r="C630" s="34"/>
      <c r="D630" s="34"/>
      <c r="E630" s="37"/>
      <c r="F630" s="37"/>
      <c r="G630" s="37"/>
      <c r="H630" s="37"/>
      <c r="I630" s="69"/>
      <c r="J630" s="28"/>
      <c r="K630" s="28"/>
      <c r="L630" s="114"/>
      <c r="M630" s="34"/>
      <c r="N630" s="34"/>
      <c r="O630" s="34"/>
      <c r="P630" s="115"/>
      <c r="Q630" s="34"/>
      <c r="R630" s="34"/>
      <c r="S630" s="115"/>
      <c r="T630" s="34"/>
      <c r="U630" s="28"/>
      <c r="V630" s="34"/>
      <c r="W630" s="34"/>
    </row>
    <row r="631" ht="14.5" spans="1:23">
      <c r="A631" s="37"/>
      <c r="B631" s="37"/>
      <c r="C631" s="34"/>
      <c r="D631" s="34"/>
      <c r="E631" s="37"/>
      <c r="F631" s="37"/>
      <c r="G631" s="37"/>
      <c r="H631" s="37"/>
      <c r="I631" s="69"/>
      <c r="J631" s="28"/>
      <c r="K631" s="28"/>
      <c r="L631" s="114"/>
      <c r="M631" s="34"/>
      <c r="N631" s="34"/>
      <c r="O631" s="34"/>
      <c r="P631" s="115"/>
      <c r="Q631" s="34"/>
      <c r="R631" s="34"/>
      <c r="S631" s="115"/>
      <c r="T631" s="34"/>
      <c r="U631" s="28"/>
      <c r="V631" s="34"/>
      <c r="W631" s="34"/>
    </row>
    <row r="632" ht="14.5" spans="1:23">
      <c r="A632" s="37"/>
      <c r="B632" s="37"/>
      <c r="C632" s="34"/>
      <c r="D632" s="34"/>
      <c r="E632" s="37"/>
      <c r="F632" s="37"/>
      <c r="G632" s="37"/>
      <c r="H632" s="37"/>
      <c r="I632" s="69"/>
      <c r="J632" s="28"/>
      <c r="K632" s="28"/>
      <c r="L632" s="114"/>
      <c r="M632" s="34"/>
      <c r="N632" s="34"/>
      <c r="O632" s="34"/>
      <c r="P632" s="115"/>
      <c r="Q632" s="34"/>
      <c r="R632" s="34"/>
      <c r="S632" s="115"/>
      <c r="T632" s="34"/>
      <c r="U632" s="28"/>
      <c r="V632" s="34"/>
      <c r="W632" s="34"/>
    </row>
    <row r="633" ht="14.5" spans="1:23">
      <c r="A633" s="37"/>
      <c r="B633" s="37"/>
      <c r="C633" s="34"/>
      <c r="D633" s="34"/>
      <c r="E633" s="37"/>
      <c r="F633" s="37"/>
      <c r="G633" s="37"/>
      <c r="H633" s="37"/>
      <c r="I633" s="69"/>
      <c r="J633" s="28"/>
      <c r="K633" s="28"/>
      <c r="L633" s="114"/>
      <c r="M633" s="34"/>
      <c r="N633" s="34"/>
      <c r="O633" s="34"/>
      <c r="P633" s="115"/>
      <c r="Q633" s="34"/>
      <c r="R633" s="34"/>
      <c r="S633" s="115"/>
      <c r="T633" s="34"/>
      <c r="U633" s="28"/>
      <c r="V633" s="34"/>
      <c r="W633" s="34"/>
    </row>
    <row r="634" ht="14.5" spans="1:23">
      <c r="A634" s="37"/>
      <c r="B634" s="37"/>
      <c r="C634" s="34"/>
      <c r="D634" s="34"/>
      <c r="E634" s="37"/>
      <c r="F634" s="37"/>
      <c r="G634" s="37"/>
      <c r="H634" s="37"/>
      <c r="I634" s="69"/>
      <c r="J634" s="28"/>
      <c r="K634" s="28"/>
      <c r="L634" s="114"/>
      <c r="M634" s="34"/>
      <c r="N634" s="34"/>
      <c r="O634" s="34"/>
      <c r="P634" s="115"/>
      <c r="Q634" s="34"/>
      <c r="R634" s="34"/>
      <c r="S634" s="115"/>
      <c r="T634" s="34"/>
      <c r="U634" s="28"/>
      <c r="V634" s="34"/>
      <c r="W634" s="34"/>
    </row>
    <row r="635" ht="14.5" spans="1:23">
      <c r="A635" s="37"/>
      <c r="B635" s="37"/>
      <c r="C635" s="34"/>
      <c r="D635" s="34"/>
      <c r="E635" s="37"/>
      <c r="F635" s="37"/>
      <c r="G635" s="37"/>
      <c r="H635" s="37"/>
      <c r="I635" s="69"/>
      <c r="J635" s="28"/>
      <c r="K635" s="28"/>
      <c r="L635" s="114"/>
      <c r="M635" s="34"/>
      <c r="N635" s="34"/>
      <c r="O635" s="34"/>
      <c r="P635" s="115"/>
      <c r="Q635" s="34"/>
      <c r="R635" s="34"/>
      <c r="S635" s="115"/>
      <c r="T635" s="34"/>
      <c r="U635" s="28"/>
      <c r="V635" s="34"/>
      <c r="W635" s="34"/>
    </row>
    <row r="636" ht="14.5" spans="1:23">
      <c r="A636" s="37"/>
      <c r="B636" s="37"/>
      <c r="C636" s="34"/>
      <c r="D636" s="34"/>
      <c r="E636" s="37"/>
      <c r="F636" s="37"/>
      <c r="G636" s="37"/>
      <c r="H636" s="37"/>
      <c r="I636" s="69"/>
      <c r="J636" s="28"/>
      <c r="K636" s="28"/>
      <c r="L636" s="114"/>
      <c r="M636" s="34"/>
      <c r="N636" s="34"/>
      <c r="O636" s="34"/>
      <c r="P636" s="115"/>
      <c r="Q636" s="34"/>
      <c r="R636" s="34"/>
      <c r="S636" s="115"/>
      <c r="T636" s="34"/>
      <c r="U636" s="28"/>
      <c r="V636" s="34"/>
      <c r="W636" s="34"/>
    </row>
    <row r="637" ht="14.5" spans="1:23">
      <c r="A637" s="37"/>
      <c r="B637" s="37"/>
      <c r="C637" s="34"/>
      <c r="D637" s="34"/>
      <c r="E637" s="37"/>
      <c r="F637" s="37"/>
      <c r="G637" s="37"/>
      <c r="H637" s="37"/>
      <c r="I637" s="69"/>
      <c r="J637" s="28"/>
      <c r="K637" s="28"/>
      <c r="L637" s="114"/>
      <c r="M637" s="34"/>
      <c r="N637" s="34"/>
      <c r="O637" s="34"/>
      <c r="P637" s="115"/>
      <c r="Q637" s="34"/>
      <c r="R637" s="34"/>
      <c r="S637" s="115"/>
      <c r="T637" s="34"/>
      <c r="U637" s="28"/>
      <c r="V637" s="34"/>
      <c r="W637" s="34"/>
    </row>
    <row r="638" ht="14.5" spans="1:23">
      <c r="A638" s="37"/>
      <c r="B638" s="37"/>
      <c r="C638" s="34"/>
      <c r="D638" s="34"/>
      <c r="E638" s="37"/>
      <c r="F638" s="37"/>
      <c r="G638" s="37"/>
      <c r="H638" s="37"/>
      <c r="I638" s="69"/>
      <c r="J638" s="28"/>
      <c r="K638" s="28"/>
      <c r="L638" s="114"/>
      <c r="M638" s="34"/>
      <c r="N638" s="34"/>
      <c r="O638" s="34"/>
      <c r="P638" s="115"/>
      <c r="Q638" s="34"/>
      <c r="R638" s="34"/>
      <c r="S638" s="115"/>
      <c r="T638" s="34"/>
      <c r="U638" s="28"/>
      <c r="V638" s="34"/>
      <c r="W638" s="34"/>
    </row>
    <row r="639" ht="14.5" spans="1:23">
      <c r="A639" s="37"/>
      <c r="B639" s="37"/>
      <c r="C639" s="34"/>
      <c r="D639" s="34"/>
      <c r="E639" s="37"/>
      <c r="F639" s="37"/>
      <c r="G639" s="37"/>
      <c r="H639" s="37"/>
      <c r="I639" s="69"/>
      <c r="J639" s="28"/>
      <c r="K639" s="28"/>
      <c r="L639" s="114"/>
      <c r="M639" s="34"/>
      <c r="N639" s="34"/>
      <c r="O639" s="34"/>
      <c r="P639" s="115"/>
      <c r="Q639" s="34"/>
      <c r="R639" s="34"/>
      <c r="S639" s="115"/>
      <c r="T639" s="34"/>
      <c r="U639" s="28"/>
      <c r="V639" s="34"/>
      <c r="W639" s="34"/>
    </row>
    <row r="640" ht="14.5" spans="1:23">
      <c r="A640" s="37"/>
      <c r="B640" s="37"/>
      <c r="C640" s="34"/>
      <c r="D640" s="34"/>
      <c r="E640" s="37"/>
      <c r="F640" s="37"/>
      <c r="G640" s="37"/>
      <c r="H640" s="37"/>
      <c r="I640" s="69"/>
      <c r="J640" s="28"/>
      <c r="K640" s="28"/>
      <c r="L640" s="114"/>
      <c r="M640" s="34"/>
      <c r="N640" s="34"/>
      <c r="O640" s="34"/>
      <c r="P640" s="115"/>
      <c r="Q640" s="34"/>
      <c r="R640" s="34"/>
      <c r="S640" s="115"/>
      <c r="T640" s="34"/>
      <c r="U640" s="28"/>
      <c r="V640" s="34"/>
      <c r="W640" s="34"/>
    </row>
    <row r="641" ht="14.5" spans="1:23">
      <c r="A641" s="37"/>
      <c r="B641" s="37"/>
      <c r="C641" s="34"/>
      <c r="D641" s="34"/>
      <c r="E641" s="37"/>
      <c r="F641" s="37"/>
      <c r="G641" s="37"/>
      <c r="H641" s="37"/>
      <c r="I641" s="69"/>
      <c r="J641" s="28"/>
      <c r="K641" s="28"/>
      <c r="L641" s="114"/>
      <c r="M641" s="34"/>
      <c r="N641" s="34"/>
      <c r="O641" s="34"/>
      <c r="P641" s="115"/>
      <c r="Q641" s="34"/>
      <c r="R641" s="34"/>
      <c r="S641" s="115"/>
      <c r="T641" s="34"/>
      <c r="U641" s="28"/>
      <c r="V641" s="34"/>
      <c r="W641" s="34"/>
    </row>
    <row r="642" ht="14.5" spans="1:23">
      <c r="A642" s="37"/>
      <c r="B642" s="37"/>
      <c r="C642" s="34"/>
      <c r="D642" s="34"/>
      <c r="E642" s="37"/>
      <c r="F642" s="37"/>
      <c r="G642" s="37"/>
      <c r="H642" s="37"/>
      <c r="I642" s="69"/>
      <c r="J642" s="28"/>
      <c r="K642" s="28"/>
      <c r="L642" s="114"/>
      <c r="M642" s="34"/>
      <c r="N642" s="34"/>
      <c r="O642" s="34"/>
      <c r="P642" s="115"/>
      <c r="Q642" s="34"/>
      <c r="R642" s="34"/>
      <c r="S642" s="115"/>
      <c r="T642" s="34"/>
      <c r="U642" s="28"/>
      <c r="V642" s="34"/>
      <c r="W642" s="34"/>
    </row>
    <row r="643" ht="14.5" spans="1:23">
      <c r="A643" s="37"/>
      <c r="B643" s="37"/>
      <c r="C643" s="34"/>
      <c r="D643" s="34"/>
      <c r="E643" s="37"/>
      <c r="F643" s="37"/>
      <c r="G643" s="37"/>
      <c r="H643" s="37"/>
      <c r="I643" s="69"/>
      <c r="J643" s="28"/>
      <c r="K643" s="28"/>
      <c r="L643" s="114"/>
      <c r="M643" s="34"/>
      <c r="N643" s="34"/>
      <c r="O643" s="34"/>
      <c r="P643" s="115"/>
      <c r="Q643" s="34"/>
      <c r="R643" s="34"/>
      <c r="S643" s="115"/>
      <c r="T643" s="34"/>
      <c r="U643" s="28"/>
      <c r="V643" s="34"/>
      <c r="W643" s="34"/>
    </row>
    <row r="644" ht="14.5" spans="1:23">
      <c r="A644" s="37"/>
      <c r="B644" s="37"/>
      <c r="C644" s="34"/>
      <c r="D644" s="34"/>
      <c r="E644" s="37"/>
      <c r="F644" s="37"/>
      <c r="G644" s="37"/>
      <c r="H644" s="37"/>
      <c r="I644" s="69"/>
      <c r="J644" s="28"/>
      <c r="K644" s="28"/>
      <c r="L644" s="114"/>
      <c r="M644" s="34"/>
      <c r="N644" s="34"/>
      <c r="O644" s="34"/>
      <c r="P644" s="115"/>
      <c r="Q644" s="34"/>
      <c r="R644" s="34"/>
      <c r="S644" s="115"/>
      <c r="T644" s="34"/>
      <c r="U644" s="28"/>
      <c r="V644" s="34"/>
      <c r="W644" s="34"/>
    </row>
    <row r="645" ht="14.5" spans="1:23">
      <c r="A645" s="37"/>
      <c r="B645" s="37"/>
      <c r="C645" s="34"/>
      <c r="D645" s="34"/>
      <c r="E645" s="37"/>
      <c r="F645" s="37"/>
      <c r="G645" s="37"/>
      <c r="H645" s="37"/>
      <c r="I645" s="69"/>
      <c r="J645" s="28"/>
      <c r="K645" s="28"/>
      <c r="L645" s="114"/>
      <c r="M645" s="34"/>
      <c r="N645" s="34"/>
      <c r="O645" s="34"/>
      <c r="P645" s="115"/>
      <c r="Q645" s="34"/>
      <c r="R645" s="34"/>
      <c r="S645" s="115"/>
      <c r="T645" s="34"/>
      <c r="U645" s="28"/>
      <c r="V645" s="34"/>
      <c r="W645" s="34"/>
    </row>
    <row r="646" ht="14.5" spans="1:23">
      <c r="A646" s="37"/>
      <c r="B646" s="37"/>
      <c r="C646" s="34"/>
      <c r="D646" s="34"/>
      <c r="E646" s="37"/>
      <c r="F646" s="37"/>
      <c r="G646" s="37"/>
      <c r="H646" s="37"/>
      <c r="I646" s="69"/>
      <c r="J646" s="28"/>
      <c r="K646" s="28"/>
      <c r="L646" s="114"/>
      <c r="M646" s="34"/>
      <c r="N646" s="34"/>
      <c r="O646" s="34"/>
      <c r="P646" s="115"/>
      <c r="Q646" s="34"/>
      <c r="R646" s="34"/>
      <c r="S646" s="115"/>
      <c r="T646" s="34"/>
      <c r="U646" s="28"/>
      <c r="V646" s="34"/>
      <c r="W646" s="34"/>
    </row>
    <row r="647" ht="14.5" spans="1:23">
      <c r="A647" s="37"/>
      <c r="B647" s="37"/>
      <c r="C647" s="34"/>
      <c r="D647" s="34"/>
      <c r="E647" s="37"/>
      <c r="F647" s="37"/>
      <c r="G647" s="37"/>
      <c r="H647" s="37"/>
      <c r="I647" s="69"/>
      <c r="J647" s="28"/>
      <c r="K647" s="28"/>
      <c r="L647" s="114"/>
      <c r="M647" s="34"/>
      <c r="N647" s="34"/>
      <c r="O647" s="34"/>
      <c r="P647" s="115"/>
      <c r="Q647" s="34"/>
      <c r="R647" s="34"/>
      <c r="S647" s="115"/>
      <c r="T647" s="34"/>
      <c r="U647" s="28"/>
      <c r="V647" s="34"/>
      <c r="W647" s="34"/>
    </row>
    <row r="648" ht="14.5" spans="1:23">
      <c r="A648" s="37"/>
      <c r="B648" s="37"/>
      <c r="C648" s="34"/>
      <c r="D648" s="34"/>
      <c r="E648" s="37"/>
      <c r="F648" s="37"/>
      <c r="G648" s="37"/>
      <c r="H648" s="37"/>
      <c r="I648" s="69"/>
      <c r="J648" s="28"/>
      <c r="K648" s="28"/>
      <c r="L648" s="114"/>
      <c r="M648" s="34"/>
      <c r="N648" s="34"/>
      <c r="O648" s="34"/>
      <c r="P648" s="115"/>
      <c r="Q648" s="34"/>
      <c r="R648" s="34"/>
      <c r="S648" s="115"/>
      <c r="T648" s="34"/>
      <c r="U648" s="28"/>
      <c r="V648" s="34"/>
      <c r="W648" s="34"/>
    </row>
    <row r="649" ht="14.5" spans="1:23">
      <c r="A649" s="37"/>
      <c r="B649" s="37"/>
      <c r="C649" s="34"/>
      <c r="D649" s="34"/>
      <c r="E649" s="37"/>
      <c r="F649" s="37"/>
      <c r="G649" s="37"/>
      <c r="H649" s="37"/>
      <c r="I649" s="69"/>
      <c r="J649" s="28"/>
      <c r="K649" s="28"/>
      <c r="L649" s="114"/>
      <c r="M649" s="34"/>
      <c r="N649" s="34"/>
      <c r="O649" s="34"/>
      <c r="P649" s="115"/>
      <c r="Q649" s="34"/>
      <c r="R649" s="34"/>
      <c r="S649" s="115"/>
      <c r="T649" s="34"/>
      <c r="U649" s="28"/>
      <c r="V649" s="34"/>
      <c r="W649" s="34"/>
    </row>
    <row r="650" ht="14.5" spans="1:23">
      <c r="A650" s="37"/>
      <c r="B650" s="37"/>
      <c r="C650" s="34"/>
      <c r="D650" s="34"/>
      <c r="E650" s="37"/>
      <c r="F650" s="37"/>
      <c r="G650" s="37"/>
      <c r="H650" s="37"/>
      <c r="I650" s="69"/>
      <c r="J650" s="28"/>
      <c r="K650" s="28"/>
      <c r="L650" s="114"/>
      <c r="M650" s="34"/>
      <c r="N650" s="34"/>
      <c r="O650" s="34"/>
      <c r="P650" s="115"/>
      <c r="Q650" s="34"/>
      <c r="R650" s="34"/>
      <c r="S650" s="115"/>
      <c r="T650" s="34"/>
      <c r="U650" s="28"/>
      <c r="V650" s="34"/>
      <c r="W650" s="34"/>
    </row>
    <row r="651" ht="14.5" spans="1:23">
      <c r="A651" s="37"/>
      <c r="B651" s="37"/>
      <c r="C651" s="34"/>
      <c r="D651" s="34"/>
      <c r="E651" s="37"/>
      <c r="F651" s="37"/>
      <c r="G651" s="37"/>
      <c r="H651" s="37"/>
      <c r="I651" s="69"/>
      <c r="J651" s="28"/>
      <c r="K651" s="28"/>
      <c r="L651" s="114"/>
      <c r="M651" s="34"/>
      <c r="N651" s="34"/>
      <c r="O651" s="34"/>
      <c r="P651" s="115"/>
      <c r="Q651" s="34"/>
      <c r="R651" s="34"/>
      <c r="S651" s="115"/>
      <c r="T651" s="34"/>
      <c r="U651" s="28"/>
      <c r="V651" s="34"/>
      <c r="W651" s="34"/>
    </row>
    <row r="652" ht="14.5" spans="1:23">
      <c r="A652" s="37"/>
      <c r="B652" s="37"/>
      <c r="C652" s="34"/>
      <c r="D652" s="34"/>
      <c r="E652" s="37"/>
      <c r="F652" s="37"/>
      <c r="G652" s="37"/>
      <c r="H652" s="37"/>
      <c r="I652" s="69"/>
      <c r="J652" s="28"/>
      <c r="K652" s="28"/>
      <c r="L652" s="114"/>
      <c r="M652" s="34"/>
      <c r="N652" s="34"/>
      <c r="O652" s="34"/>
      <c r="P652" s="115"/>
      <c r="Q652" s="34"/>
      <c r="R652" s="34"/>
      <c r="S652" s="115"/>
      <c r="T652" s="34"/>
      <c r="U652" s="28"/>
      <c r="V652" s="34"/>
      <c r="W652" s="34"/>
    </row>
    <row r="653" ht="14.5" spans="1:23">
      <c r="A653" s="37"/>
      <c r="B653" s="37"/>
      <c r="C653" s="34"/>
      <c r="D653" s="34"/>
      <c r="E653" s="37"/>
      <c r="F653" s="37"/>
      <c r="G653" s="37"/>
      <c r="H653" s="37"/>
      <c r="I653" s="69"/>
      <c r="J653" s="28"/>
      <c r="K653" s="28"/>
      <c r="L653" s="114"/>
      <c r="M653" s="34"/>
      <c r="N653" s="34"/>
      <c r="O653" s="34"/>
      <c r="P653" s="115"/>
      <c r="Q653" s="34"/>
      <c r="R653" s="34"/>
      <c r="S653" s="115"/>
      <c r="T653" s="34"/>
      <c r="U653" s="28"/>
      <c r="V653" s="34"/>
      <c r="W653" s="34"/>
    </row>
    <row r="654" ht="14.5" spans="1:23">
      <c r="A654" s="37"/>
      <c r="B654" s="37"/>
      <c r="C654" s="34"/>
      <c r="D654" s="34"/>
      <c r="E654" s="37"/>
      <c r="F654" s="37"/>
      <c r="G654" s="37"/>
      <c r="H654" s="37"/>
      <c r="I654" s="69"/>
      <c r="J654" s="28"/>
      <c r="K654" s="28"/>
      <c r="L654" s="114"/>
      <c r="M654" s="34"/>
      <c r="N654" s="34"/>
      <c r="O654" s="34"/>
      <c r="P654" s="115"/>
      <c r="Q654" s="34"/>
      <c r="R654" s="34"/>
      <c r="S654" s="115"/>
      <c r="T654" s="34"/>
      <c r="U654" s="28"/>
      <c r="V654" s="34"/>
      <c r="W654" s="34"/>
    </row>
    <row r="655" ht="14.5" spans="1:23">
      <c r="A655" s="37"/>
      <c r="B655" s="37"/>
      <c r="C655" s="34"/>
      <c r="D655" s="34"/>
      <c r="E655" s="37"/>
      <c r="F655" s="37"/>
      <c r="G655" s="37"/>
      <c r="H655" s="37"/>
      <c r="I655" s="69"/>
      <c r="J655" s="28"/>
      <c r="K655" s="28"/>
      <c r="L655" s="114"/>
      <c r="M655" s="34"/>
      <c r="N655" s="34"/>
      <c r="O655" s="34"/>
      <c r="P655" s="115"/>
      <c r="Q655" s="34"/>
      <c r="R655" s="34"/>
      <c r="S655" s="115"/>
      <c r="T655" s="34"/>
      <c r="U655" s="28"/>
      <c r="V655" s="34"/>
      <c r="W655" s="34"/>
    </row>
    <row r="656" ht="14.5" spans="1:23">
      <c r="A656" s="37"/>
      <c r="B656" s="37"/>
      <c r="C656" s="34"/>
      <c r="D656" s="34"/>
      <c r="E656" s="37"/>
      <c r="F656" s="37"/>
      <c r="G656" s="37"/>
      <c r="H656" s="37"/>
      <c r="I656" s="69"/>
      <c r="J656" s="28"/>
      <c r="K656" s="28"/>
      <c r="L656" s="114"/>
      <c r="M656" s="34"/>
      <c r="N656" s="34"/>
      <c r="O656" s="34"/>
      <c r="P656" s="115"/>
      <c r="Q656" s="34"/>
      <c r="R656" s="34"/>
      <c r="S656" s="115"/>
      <c r="T656" s="34"/>
      <c r="U656" s="28"/>
      <c r="V656" s="34"/>
      <c r="W656" s="34"/>
    </row>
    <row r="657" ht="14.5" spans="1:23">
      <c r="A657" s="37"/>
      <c r="B657" s="37"/>
      <c r="C657" s="34"/>
      <c r="D657" s="34"/>
      <c r="E657" s="37"/>
      <c r="F657" s="37"/>
      <c r="G657" s="37"/>
      <c r="H657" s="37"/>
      <c r="I657" s="69"/>
      <c r="J657" s="28"/>
      <c r="K657" s="28"/>
      <c r="L657" s="114"/>
      <c r="M657" s="34"/>
      <c r="N657" s="34"/>
      <c r="O657" s="34"/>
      <c r="P657" s="115"/>
      <c r="Q657" s="34"/>
      <c r="R657" s="34"/>
      <c r="S657" s="115"/>
      <c r="T657" s="34"/>
      <c r="U657" s="28"/>
      <c r="V657" s="34"/>
      <c r="W657" s="34"/>
    </row>
    <row r="658" ht="14.5" spans="1:23">
      <c r="A658" s="37"/>
      <c r="B658" s="37"/>
      <c r="C658" s="34"/>
      <c r="D658" s="34"/>
      <c r="E658" s="37"/>
      <c r="F658" s="37"/>
      <c r="G658" s="37"/>
      <c r="H658" s="37"/>
      <c r="I658" s="69"/>
      <c r="J658" s="28"/>
      <c r="K658" s="28"/>
      <c r="L658" s="114"/>
      <c r="M658" s="34"/>
      <c r="N658" s="34"/>
      <c r="O658" s="34"/>
      <c r="P658" s="115"/>
      <c r="Q658" s="34"/>
      <c r="R658" s="34"/>
      <c r="S658" s="115"/>
      <c r="T658" s="34"/>
      <c r="U658" s="28"/>
      <c r="V658" s="34"/>
      <c r="W658" s="34"/>
    </row>
    <row r="659" ht="14.5" spans="1:23">
      <c r="A659" s="37"/>
      <c r="B659" s="37"/>
      <c r="C659" s="34"/>
      <c r="D659" s="34"/>
      <c r="E659" s="37"/>
      <c r="F659" s="37"/>
      <c r="G659" s="37"/>
      <c r="H659" s="37"/>
      <c r="I659" s="69"/>
      <c r="J659" s="28"/>
      <c r="K659" s="28"/>
      <c r="L659" s="114"/>
      <c r="M659" s="34"/>
      <c r="N659" s="34"/>
      <c r="O659" s="34"/>
      <c r="P659" s="115"/>
      <c r="Q659" s="34"/>
      <c r="R659" s="34"/>
      <c r="S659" s="115"/>
      <c r="T659" s="34"/>
      <c r="U659" s="28"/>
      <c r="V659" s="34"/>
      <c r="W659" s="34"/>
    </row>
    <row r="660" ht="14.5" spans="1:23">
      <c r="A660" s="37"/>
      <c r="B660" s="37"/>
      <c r="C660" s="34"/>
      <c r="D660" s="34"/>
      <c r="E660" s="37"/>
      <c r="F660" s="37"/>
      <c r="G660" s="37"/>
      <c r="H660" s="37"/>
      <c r="I660" s="69"/>
      <c r="J660" s="28"/>
      <c r="K660" s="28"/>
      <c r="L660" s="114"/>
      <c r="M660" s="34"/>
      <c r="N660" s="34"/>
      <c r="O660" s="34"/>
      <c r="P660" s="115"/>
      <c r="Q660" s="34"/>
      <c r="R660" s="34"/>
      <c r="S660" s="115"/>
      <c r="T660" s="34"/>
      <c r="U660" s="28"/>
      <c r="V660" s="34"/>
      <c r="W660" s="34"/>
    </row>
    <row r="661" ht="14.5" spans="1:23">
      <c r="A661" s="37"/>
      <c r="B661" s="37"/>
      <c r="C661" s="34"/>
      <c r="D661" s="34"/>
      <c r="E661" s="37"/>
      <c r="F661" s="37"/>
      <c r="G661" s="37"/>
      <c r="H661" s="37"/>
      <c r="I661" s="69"/>
      <c r="J661" s="28"/>
      <c r="K661" s="28"/>
      <c r="L661" s="114"/>
      <c r="M661" s="34"/>
      <c r="N661" s="34"/>
      <c r="O661" s="34"/>
      <c r="P661" s="115"/>
      <c r="Q661" s="34"/>
      <c r="R661" s="34"/>
      <c r="S661" s="115"/>
      <c r="T661" s="34"/>
      <c r="U661" s="28"/>
      <c r="V661" s="34"/>
      <c r="W661" s="34"/>
    </row>
    <row r="662" ht="14.5" spans="1:23">
      <c r="A662" s="37"/>
      <c r="B662" s="37"/>
      <c r="C662" s="34"/>
      <c r="D662" s="34"/>
      <c r="E662" s="37"/>
      <c r="F662" s="37"/>
      <c r="G662" s="37"/>
      <c r="H662" s="37"/>
      <c r="I662" s="69"/>
      <c r="J662" s="28"/>
      <c r="K662" s="28"/>
      <c r="L662" s="114"/>
      <c r="M662" s="34"/>
      <c r="N662" s="34"/>
      <c r="O662" s="34"/>
      <c r="P662" s="115"/>
      <c r="Q662" s="34"/>
      <c r="R662" s="34"/>
      <c r="S662" s="115"/>
      <c r="T662" s="34"/>
      <c r="U662" s="28"/>
      <c r="V662" s="34"/>
      <c r="W662" s="34"/>
    </row>
    <row r="663" ht="14.5" spans="1:23">
      <c r="A663" s="37"/>
      <c r="B663" s="37"/>
      <c r="C663" s="34"/>
      <c r="D663" s="34"/>
      <c r="E663" s="37"/>
      <c r="F663" s="37"/>
      <c r="G663" s="37"/>
      <c r="H663" s="37"/>
      <c r="I663" s="69"/>
      <c r="J663" s="28"/>
      <c r="K663" s="28"/>
      <c r="L663" s="114"/>
      <c r="M663" s="34"/>
      <c r="N663" s="34"/>
      <c r="O663" s="34"/>
      <c r="P663" s="115"/>
      <c r="Q663" s="34"/>
      <c r="R663" s="34"/>
      <c r="S663" s="115"/>
      <c r="T663" s="34"/>
      <c r="U663" s="28"/>
      <c r="V663" s="34"/>
      <c r="W663" s="34"/>
    </row>
    <row r="664" ht="14.5" spans="1:23">
      <c r="A664" s="37"/>
      <c r="B664" s="37"/>
      <c r="C664" s="34"/>
      <c r="D664" s="34"/>
      <c r="E664" s="37"/>
      <c r="F664" s="37"/>
      <c r="G664" s="37"/>
      <c r="H664" s="37"/>
      <c r="I664" s="69"/>
      <c r="J664" s="28"/>
      <c r="K664" s="28"/>
      <c r="L664" s="114"/>
      <c r="M664" s="34"/>
      <c r="N664" s="34"/>
      <c r="O664" s="34"/>
      <c r="P664" s="115"/>
      <c r="Q664" s="34"/>
      <c r="R664" s="34"/>
      <c r="S664" s="115"/>
      <c r="T664" s="34"/>
      <c r="U664" s="28"/>
      <c r="V664" s="34"/>
      <c r="W664" s="34"/>
    </row>
    <row r="665" ht="14.5" spans="1:23">
      <c r="A665" s="37"/>
      <c r="B665" s="37"/>
      <c r="C665" s="34"/>
      <c r="D665" s="34"/>
      <c r="E665" s="37"/>
      <c r="F665" s="37"/>
      <c r="G665" s="37"/>
      <c r="H665" s="37"/>
      <c r="I665" s="69"/>
      <c r="J665" s="28"/>
      <c r="K665" s="28"/>
      <c r="L665" s="114"/>
      <c r="M665" s="34"/>
      <c r="N665" s="34"/>
      <c r="O665" s="34"/>
      <c r="P665" s="115"/>
      <c r="Q665" s="34"/>
      <c r="R665" s="34"/>
      <c r="S665" s="115"/>
      <c r="T665" s="34"/>
      <c r="U665" s="28"/>
      <c r="V665" s="34"/>
      <c r="W665" s="34"/>
    </row>
    <row r="666" ht="14.5" spans="1:23">
      <c r="A666" s="37"/>
      <c r="B666" s="37"/>
      <c r="C666" s="34"/>
      <c r="D666" s="34"/>
      <c r="E666" s="37"/>
      <c r="F666" s="37"/>
      <c r="G666" s="37"/>
      <c r="H666" s="37"/>
      <c r="I666" s="69"/>
      <c r="J666" s="28"/>
      <c r="K666" s="28"/>
      <c r="L666" s="114"/>
      <c r="M666" s="34"/>
      <c r="N666" s="34"/>
      <c r="O666" s="34"/>
      <c r="P666" s="115"/>
      <c r="Q666" s="34"/>
      <c r="R666" s="34"/>
      <c r="S666" s="115"/>
      <c r="T666" s="34"/>
      <c r="U666" s="28"/>
      <c r="V666" s="34"/>
      <c r="W666" s="34"/>
    </row>
    <row r="667" ht="14.5" spans="1:23">
      <c r="A667" s="37"/>
      <c r="B667" s="37"/>
      <c r="C667" s="34"/>
      <c r="D667" s="34"/>
      <c r="E667" s="37"/>
      <c r="F667" s="37"/>
      <c r="G667" s="37"/>
      <c r="H667" s="37"/>
      <c r="I667" s="69"/>
      <c r="J667" s="28"/>
      <c r="K667" s="28"/>
      <c r="L667" s="114"/>
      <c r="M667" s="34"/>
      <c r="N667" s="34"/>
      <c r="O667" s="34"/>
      <c r="P667" s="115"/>
      <c r="Q667" s="34"/>
      <c r="R667" s="34"/>
      <c r="S667" s="115"/>
      <c r="T667" s="34"/>
      <c r="U667" s="28"/>
      <c r="V667" s="34"/>
      <c r="W667" s="34"/>
    </row>
    <row r="668" ht="14.5" spans="1:23">
      <c r="A668" s="37"/>
      <c r="B668" s="37"/>
      <c r="C668" s="34"/>
      <c r="D668" s="34"/>
      <c r="E668" s="37"/>
      <c r="F668" s="37"/>
      <c r="G668" s="37"/>
      <c r="H668" s="37"/>
      <c r="I668" s="69"/>
      <c r="J668" s="28"/>
      <c r="K668" s="28"/>
      <c r="L668" s="114"/>
      <c r="M668" s="34"/>
      <c r="N668" s="34"/>
      <c r="O668" s="34"/>
      <c r="P668" s="115"/>
      <c r="Q668" s="34"/>
      <c r="R668" s="34"/>
      <c r="S668" s="115"/>
      <c r="T668" s="34"/>
      <c r="U668" s="28"/>
      <c r="V668" s="34"/>
      <c r="W668" s="34"/>
    </row>
    <row r="669" ht="14.5" spans="1:23">
      <c r="A669" s="37"/>
      <c r="B669" s="37"/>
      <c r="C669" s="34"/>
      <c r="D669" s="34"/>
      <c r="E669" s="37"/>
      <c r="F669" s="37"/>
      <c r="G669" s="37"/>
      <c r="H669" s="37"/>
      <c r="I669" s="69"/>
      <c r="J669" s="28"/>
      <c r="K669" s="28"/>
      <c r="L669" s="114"/>
      <c r="M669" s="34"/>
      <c r="N669" s="34"/>
      <c r="O669" s="34"/>
      <c r="P669" s="115"/>
      <c r="Q669" s="34"/>
      <c r="R669" s="34"/>
      <c r="S669" s="115"/>
      <c r="T669" s="34"/>
      <c r="U669" s="28"/>
      <c r="V669" s="34"/>
      <c r="W669" s="34"/>
    </row>
    <row r="670" ht="14.5" spans="1:23">
      <c r="A670" s="37"/>
      <c r="B670" s="37"/>
      <c r="C670" s="34"/>
      <c r="D670" s="34"/>
      <c r="E670" s="37"/>
      <c r="F670" s="37"/>
      <c r="G670" s="37"/>
      <c r="H670" s="37"/>
      <c r="I670" s="69"/>
      <c r="J670" s="28"/>
      <c r="K670" s="28"/>
      <c r="L670" s="114"/>
      <c r="M670" s="34"/>
      <c r="N670" s="34"/>
      <c r="O670" s="34"/>
      <c r="P670" s="115"/>
      <c r="Q670" s="34"/>
      <c r="R670" s="34"/>
      <c r="S670" s="115"/>
      <c r="T670" s="34"/>
      <c r="U670" s="28"/>
      <c r="V670" s="34"/>
      <c r="W670" s="34"/>
    </row>
    <row r="671" ht="14.5" spans="1:23">
      <c r="A671" s="37"/>
      <c r="B671" s="37"/>
      <c r="C671" s="34"/>
      <c r="D671" s="34"/>
      <c r="E671" s="37"/>
      <c r="F671" s="37"/>
      <c r="G671" s="37"/>
      <c r="H671" s="37"/>
      <c r="I671" s="69"/>
      <c r="J671" s="28"/>
      <c r="K671" s="28"/>
      <c r="L671" s="114"/>
      <c r="M671" s="34"/>
      <c r="N671" s="34"/>
      <c r="O671" s="34"/>
      <c r="P671" s="115"/>
      <c r="Q671" s="34"/>
      <c r="R671" s="34"/>
      <c r="S671" s="115"/>
      <c r="T671" s="34"/>
      <c r="U671" s="28"/>
      <c r="V671" s="34"/>
      <c r="W671" s="34"/>
    </row>
    <row r="672" ht="14.5" spans="1:23">
      <c r="A672" s="37"/>
      <c r="B672" s="37"/>
      <c r="C672" s="34"/>
      <c r="D672" s="34"/>
      <c r="E672" s="37"/>
      <c r="F672" s="37"/>
      <c r="G672" s="37"/>
      <c r="H672" s="37"/>
      <c r="I672" s="69"/>
      <c r="J672" s="28"/>
      <c r="K672" s="28"/>
      <c r="L672" s="114"/>
      <c r="M672" s="34"/>
      <c r="N672" s="34"/>
      <c r="O672" s="34"/>
      <c r="P672" s="115"/>
      <c r="Q672" s="34"/>
      <c r="R672" s="34"/>
      <c r="S672" s="115"/>
      <c r="T672" s="34"/>
      <c r="U672" s="28"/>
      <c r="V672" s="34"/>
      <c r="W672" s="34"/>
    </row>
    <row r="673" ht="14.5" spans="1:23">
      <c r="A673" s="37"/>
      <c r="B673" s="37"/>
      <c r="C673" s="34"/>
      <c r="D673" s="34"/>
      <c r="E673" s="37"/>
      <c r="F673" s="37"/>
      <c r="G673" s="37"/>
      <c r="H673" s="37"/>
      <c r="I673" s="69"/>
      <c r="J673" s="28"/>
      <c r="K673" s="28"/>
      <c r="L673" s="114"/>
      <c r="M673" s="34"/>
      <c r="N673" s="34"/>
      <c r="O673" s="34"/>
      <c r="P673" s="115"/>
      <c r="Q673" s="34"/>
      <c r="R673" s="34"/>
      <c r="S673" s="115"/>
      <c r="T673" s="34"/>
      <c r="U673" s="28"/>
      <c r="V673" s="34"/>
      <c r="W673" s="34"/>
    </row>
    <row r="674" ht="14.5" spans="1:23">
      <c r="A674" s="37"/>
      <c r="B674" s="37"/>
      <c r="C674" s="34"/>
      <c r="D674" s="34"/>
      <c r="E674" s="37"/>
      <c r="F674" s="37"/>
      <c r="G674" s="37"/>
      <c r="H674" s="37"/>
      <c r="I674" s="69"/>
      <c r="J674" s="28"/>
      <c r="K674" s="28"/>
      <c r="L674" s="114"/>
      <c r="M674" s="34"/>
      <c r="N674" s="34"/>
      <c r="O674" s="34"/>
      <c r="P674" s="115"/>
      <c r="Q674" s="34"/>
      <c r="R674" s="34"/>
      <c r="S674" s="115"/>
      <c r="T674" s="34"/>
      <c r="U674" s="28"/>
      <c r="V674" s="34"/>
      <c r="W674" s="34"/>
    </row>
    <row r="675" ht="14.5" spans="1:23">
      <c r="A675" s="37"/>
      <c r="B675" s="37"/>
      <c r="C675" s="34"/>
      <c r="D675" s="34"/>
      <c r="E675" s="37"/>
      <c r="F675" s="37"/>
      <c r="G675" s="37"/>
      <c r="H675" s="37"/>
      <c r="I675" s="69"/>
      <c r="J675" s="28"/>
      <c r="K675" s="28"/>
      <c r="L675" s="114"/>
      <c r="M675" s="34"/>
      <c r="N675" s="34"/>
      <c r="O675" s="34"/>
      <c r="P675" s="115"/>
      <c r="Q675" s="34"/>
      <c r="R675" s="34"/>
      <c r="S675" s="115"/>
      <c r="T675" s="34"/>
      <c r="U675" s="28"/>
      <c r="V675" s="34"/>
      <c r="W675" s="34"/>
    </row>
    <row r="676" ht="14.5" spans="1:23">
      <c r="A676" s="37"/>
      <c r="B676" s="37"/>
      <c r="C676" s="34"/>
      <c r="D676" s="34"/>
      <c r="E676" s="37"/>
      <c r="F676" s="37"/>
      <c r="G676" s="37"/>
      <c r="H676" s="37"/>
      <c r="I676" s="69"/>
      <c r="J676" s="28"/>
      <c r="K676" s="28"/>
      <c r="L676" s="114"/>
      <c r="M676" s="34"/>
      <c r="N676" s="34"/>
      <c r="O676" s="34"/>
      <c r="P676" s="115"/>
      <c r="Q676" s="34"/>
      <c r="R676" s="34"/>
      <c r="S676" s="115"/>
      <c r="T676" s="34"/>
      <c r="U676" s="28"/>
      <c r="V676" s="34"/>
      <c r="W676" s="34"/>
    </row>
    <row r="677" ht="14.5" spans="1:23">
      <c r="A677" s="37"/>
      <c r="B677" s="37"/>
      <c r="C677" s="34"/>
      <c r="D677" s="34"/>
      <c r="E677" s="37"/>
      <c r="F677" s="37"/>
      <c r="G677" s="37"/>
      <c r="H677" s="37"/>
      <c r="I677" s="69"/>
      <c r="J677" s="28"/>
      <c r="K677" s="28"/>
      <c r="L677" s="114"/>
      <c r="M677" s="34"/>
      <c r="N677" s="34"/>
      <c r="O677" s="34"/>
      <c r="P677" s="115"/>
      <c r="Q677" s="34"/>
      <c r="R677" s="34"/>
      <c r="S677" s="115"/>
      <c r="T677" s="34"/>
      <c r="U677" s="28"/>
      <c r="V677" s="34"/>
      <c r="W677" s="34"/>
    </row>
    <row r="678" ht="14.5" spans="1:23">
      <c r="A678" s="37"/>
      <c r="B678" s="37"/>
      <c r="C678" s="34"/>
      <c r="D678" s="34"/>
      <c r="E678" s="37"/>
      <c r="F678" s="37"/>
      <c r="G678" s="37"/>
      <c r="H678" s="37"/>
      <c r="I678" s="69"/>
      <c r="J678" s="28"/>
      <c r="K678" s="28"/>
      <c r="L678" s="114"/>
      <c r="M678" s="34"/>
      <c r="N678" s="34"/>
      <c r="O678" s="34"/>
      <c r="P678" s="115"/>
      <c r="Q678" s="34"/>
      <c r="R678" s="34"/>
      <c r="S678" s="115"/>
      <c r="T678" s="34"/>
      <c r="U678" s="28"/>
      <c r="V678" s="34"/>
      <c r="W678" s="34"/>
    </row>
    <row r="679" ht="14.5" spans="1:23">
      <c r="A679" s="37"/>
      <c r="B679" s="37"/>
      <c r="C679" s="34"/>
      <c r="D679" s="34"/>
      <c r="E679" s="37"/>
      <c r="F679" s="37"/>
      <c r="G679" s="37"/>
      <c r="H679" s="37"/>
      <c r="I679" s="69"/>
      <c r="J679" s="28"/>
      <c r="K679" s="28"/>
      <c r="L679" s="114"/>
      <c r="M679" s="34"/>
      <c r="N679" s="34"/>
      <c r="O679" s="34"/>
      <c r="P679" s="115"/>
      <c r="Q679" s="34"/>
      <c r="R679" s="34"/>
      <c r="S679" s="115"/>
      <c r="T679" s="34"/>
      <c r="U679" s="28"/>
      <c r="V679" s="34"/>
      <c r="W679" s="34"/>
    </row>
    <row r="680" ht="14.5" spans="1:23">
      <c r="A680" s="37"/>
      <c r="B680" s="37"/>
      <c r="C680" s="34"/>
      <c r="D680" s="34"/>
      <c r="E680" s="37"/>
      <c r="F680" s="37"/>
      <c r="G680" s="37"/>
      <c r="H680" s="37"/>
      <c r="I680" s="69"/>
      <c r="J680" s="28"/>
      <c r="K680" s="28"/>
      <c r="L680" s="114"/>
      <c r="M680" s="34"/>
      <c r="N680" s="34"/>
      <c r="O680" s="34"/>
      <c r="P680" s="115"/>
      <c r="Q680" s="34"/>
      <c r="R680" s="34"/>
      <c r="S680" s="115"/>
      <c r="T680" s="34"/>
      <c r="U680" s="28"/>
      <c r="V680" s="34"/>
      <c r="W680" s="34"/>
    </row>
    <row r="681" ht="14.5" spans="1:23">
      <c r="A681" s="37"/>
      <c r="B681" s="37"/>
      <c r="C681" s="34"/>
      <c r="D681" s="34"/>
      <c r="E681" s="37"/>
      <c r="F681" s="37"/>
      <c r="G681" s="37"/>
      <c r="H681" s="37"/>
      <c r="I681" s="69"/>
      <c r="J681" s="28"/>
      <c r="K681" s="28"/>
      <c r="L681" s="114"/>
      <c r="M681" s="34"/>
      <c r="N681" s="34"/>
      <c r="O681" s="34"/>
      <c r="P681" s="115"/>
      <c r="Q681" s="34"/>
      <c r="R681" s="34"/>
      <c r="S681" s="115"/>
      <c r="T681" s="34"/>
      <c r="U681" s="28"/>
      <c r="V681" s="34"/>
      <c r="W681" s="34"/>
    </row>
    <row r="682" ht="14.5" spans="1:23">
      <c r="A682" s="37"/>
      <c r="B682" s="37"/>
      <c r="C682" s="34"/>
      <c r="D682" s="34"/>
      <c r="E682" s="37"/>
      <c r="F682" s="37"/>
      <c r="G682" s="37"/>
      <c r="H682" s="37"/>
      <c r="I682" s="69"/>
      <c r="J682" s="28"/>
      <c r="K682" s="28"/>
      <c r="L682" s="114"/>
      <c r="M682" s="34"/>
      <c r="N682" s="34"/>
      <c r="O682" s="34"/>
      <c r="P682" s="115"/>
      <c r="Q682" s="34"/>
      <c r="R682" s="34"/>
      <c r="S682" s="115"/>
      <c r="T682" s="34"/>
      <c r="U682" s="28"/>
      <c r="V682" s="34"/>
      <c r="W682" s="34"/>
    </row>
    <row r="683" ht="14.5" spans="1:23">
      <c r="A683" s="37"/>
      <c r="B683" s="37"/>
      <c r="C683" s="34"/>
      <c r="D683" s="34"/>
      <c r="E683" s="37"/>
      <c r="F683" s="37"/>
      <c r="G683" s="37"/>
      <c r="H683" s="37"/>
      <c r="I683" s="69"/>
      <c r="J683" s="28"/>
      <c r="K683" s="28"/>
      <c r="L683" s="114"/>
      <c r="M683" s="34"/>
      <c r="N683" s="34"/>
      <c r="O683" s="34"/>
      <c r="P683" s="115"/>
      <c r="Q683" s="34"/>
      <c r="R683" s="34"/>
      <c r="S683" s="115"/>
      <c r="T683" s="34"/>
      <c r="U683" s="28"/>
      <c r="V683" s="34"/>
      <c r="W683" s="34"/>
    </row>
    <row r="684" ht="14.5" spans="1:23">
      <c r="A684" s="37"/>
      <c r="B684" s="37"/>
      <c r="C684" s="34"/>
      <c r="D684" s="34"/>
      <c r="E684" s="37"/>
      <c r="F684" s="37"/>
      <c r="G684" s="37"/>
      <c r="H684" s="37"/>
      <c r="I684" s="69"/>
      <c r="J684" s="28"/>
      <c r="K684" s="28"/>
      <c r="L684" s="114"/>
      <c r="M684" s="34"/>
      <c r="N684" s="34"/>
      <c r="O684" s="34"/>
      <c r="P684" s="115"/>
      <c r="Q684" s="34"/>
      <c r="R684" s="34"/>
      <c r="S684" s="115"/>
      <c r="T684" s="34"/>
      <c r="U684" s="28"/>
      <c r="V684" s="34"/>
      <c r="W684" s="34"/>
    </row>
    <row r="685" ht="14.5" spans="1:23">
      <c r="A685" s="37"/>
      <c r="B685" s="37"/>
      <c r="C685" s="34"/>
      <c r="D685" s="34"/>
      <c r="E685" s="37"/>
      <c r="F685" s="37"/>
      <c r="G685" s="37"/>
      <c r="H685" s="37"/>
      <c r="I685" s="69"/>
      <c r="J685" s="28"/>
      <c r="K685" s="28"/>
      <c r="L685" s="114"/>
      <c r="M685" s="34"/>
      <c r="N685" s="34"/>
      <c r="O685" s="34"/>
      <c r="P685" s="115"/>
      <c r="Q685" s="34"/>
      <c r="R685" s="34"/>
      <c r="S685" s="115"/>
      <c r="T685" s="34"/>
      <c r="U685" s="28"/>
      <c r="V685" s="34"/>
      <c r="W685" s="34"/>
    </row>
    <row r="686" ht="14.5" spans="1:23">
      <c r="A686" s="37"/>
      <c r="B686" s="37"/>
      <c r="C686" s="34"/>
      <c r="D686" s="34"/>
      <c r="E686" s="37"/>
      <c r="F686" s="37"/>
      <c r="G686" s="37"/>
      <c r="H686" s="37"/>
      <c r="I686" s="69"/>
      <c r="J686" s="28"/>
      <c r="K686" s="28"/>
      <c r="L686" s="114"/>
      <c r="M686" s="34"/>
      <c r="N686" s="34"/>
      <c r="O686" s="34"/>
      <c r="P686" s="115"/>
      <c r="Q686" s="34"/>
      <c r="R686" s="34"/>
      <c r="S686" s="115"/>
      <c r="T686" s="34"/>
      <c r="U686" s="28"/>
      <c r="V686" s="34"/>
      <c r="W686" s="34"/>
    </row>
    <row r="687" ht="14.5" spans="1:23">
      <c r="A687" s="37"/>
      <c r="B687" s="37"/>
      <c r="C687" s="34"/>
      <c r="D687" s="34"/>
      <c r="E687" s="37"/>
      <c r="F687" s="37"/>
      <c r="G687" s="37"/>
      <c r="H687" s="37"/>
      <c r="I687" s="69"/>
      <c r="J687" s="28"/>
      <c r="K687" s="28"/>
      <c r="L687" s="114"/>
      <c r="M687" s="34"/>
      <c r="N687" s="34"/>
      <c r="O687" s="34"/>
      <c r="P687" s="115"/>
      <c r="Q687" s="34"/>
      <c r="R687" s="34"/>
      <c r="S687" s="115"/>
      <c r="T687" s="34"/>
      <c r="U687" s="28"/>
      <c r="V687" s="34"/>
      <c r="W687" s="34"/>
    </row>
    <row r="688" ht="14.5" spans="1:23">
      <c r="A688" s="37"/>
      <c r="B688" s="37"/>
      <c r="C688" s="34"/>
      <c r="D688" s="34"/>
      <c r="E688" s="37"/>
      <c r="F688" s="37"/>
      <c r="G688" s="37"/>
      <c r="H688" s="37"/>
      <c r="I688" s="69"/>
      <c r="J688" s="28"/>
      <c r="K688" s="28"/>
      <c r="L688" s="114"/>
      <c r="M688" s="34"/>
      <c r="N688" s="34"/>
      <c r="O688" s="34"/>
      <c r="P688" s="115"/>
      <c r="Q688" s="34"/>
      <c r="R688" s="34"/>
      <c r="S688" s="115"/>
      <c r="T688" s="34"/>
      <c r="U688" s="28"/>
      <c r="V688" s="34"/>
      <c r="W688" s="34"/>
    </row>
    <row r="689" ht="14.5" spans="1:23">
      <c r="A689" s="37"/>
      <c r="B689" s="37"/>
      <c r="C689" s="34"/>
      <c r="D689" s="34"/>
      <c r="E689" s="37"/>
      <c r="F689" s="37"/>
      <c r="G689" s="37"/>
      <c r="H689" s="37"/>
      <c r="I689" s="69"/>
      <c r="J689" s="28"/>
      <c r="K689" s="28"/>
      <c r="L689" s="114"/>
      <c r="M689" s="34"/>
      <c r="N689" s="34"/>
      <c r="O689" s="34"/>
      <c r="P689" s="115"/>
      <c r="Q689" s="34"/>
      <c r="R689" s="34"/>
      <c r="S689" s="115"/>
      <c r="T689" s="34"/>
      <c r="U689" s="28"/>
      <c r="V689" s="34"/>
      <c r="W689" s="34"/>
    </row>
    <row r="690" ht="14.5" spans="1:23">
      <c r="A690" s="37"/>
      <c r="B690" s="37"/>
      <c r="C690" s="34"/>
      <c r="D690" s="34"/>
      <c r="E690" s="37"/>
      <c r="F690" s="37"/>
      <c r="G690" s="37"/>
      <c r="H690" s="37"/>
      <c r="I690" s="69"/>
      <c r="J690" s="28"/>
      <c r="K690" s="28"/>
      <c r="L690" s="114"/>
      <c r="M690" s="34"/>
      <c r="N690" s="34"/>
      <c r="O690" s="34"/>
      <c r="P690" s="115"/>
      <c r="Q690" s="34"/>
      <c r="R690" s="34"/>
      <c r="S690" s="115"/>
      <c r="T690" s="34"/>
      <c r="U690" s="28"/>
      <c r="V690" s="34"/>
      <c r="W690" s="34"/>
    </row>
    <row r="691" ht="14.5" spans="1:23">
      <c r="A691" s="37"/>
      <c r="B691" s="37"/>
      <c r="C691" s="34"/>
      <c r="D691" s="34"/>
      <c r="E691" s="37"/>
      <c r="F691" s="37"/>
      <c r="G691" s="37"/>
      <c r="H691" s="37"/>
      <c r="I691" s="69"/>
      <c r="J691" s="28"/>
      <c r="K691" s="28"/>
      <c r="L691" s="114"/>
      <c r="M691" s="34"/>
      <c r="N691" s="34"/>
      <c r="O691" s="34"/>
      <c r="P691" s="115"/>
      <c r="Q691" s="34"/>
      <c r="R691" s="34"/>
      <c r="S691" s="115"/>
      <c r="T691" s="34"/>
      <c r="U691" s="28"/>
      <c r="V691" s="34"/>
      <c r="W691" s="34"/>
    </row>
    <row r="692" ht="14.5" spans="1:23">
      <c r="A692" s="37"/>
      <c r="B692" s="37"/>
      <c r="C692" s="34"/>
      <c r="D692" s="34"/>
      <c r="E692" s="37"/>
      <c r="F692" s="37"/>
      <c r="G692" s="37"/>
      <c r="H692" s="37"/>
      <c r="I692" s="69"/>
      <c r="J692" s="28"/>
      <c r="K692" s="28"/>
      <c r="L692" s="114"/>
      <c r="M692" s="34"/>
      <c r="N692" s="34"/>
      <c r="O692" s="34"/>
      <c r="P692" s="115"/>
      <c r="Q692" s="34"/>
      <c r="R692" s="34"/>
      <c r="S692" s="115"/>
      <c r="T692" s="34"/>
      <c r="U692" s="28"/>
      <c r="V692" s="34"/>
      <c r="W692" s="34"/>
    </row>
    <row r="693" ht="14.5" spans="1:23">
      <c r="A693" s="37"/>
      <c r="B693" s="37"/>
      <c r="C693" s="34"/>
      <c r="D693" s="34"/>
      <c r="E693" s="37"/>
      <c r="F693" s="37"/>
      <c r="G693" s="37"/>
      <c r="H693" s="37"/>
      <c r="I693" s="69"/>
      <c r="J693" s="28"/>
      <c r="K693" s="28"/>
      <c r="L693" s="114"/>
      <c r="M693" s="34"/>
      <c r="N693" s="34"/>
      <c r="O693" s="34"/>
      <c r="P693" s="115"/>
      <c r="Q693" s="34"/>
      <c r="R693" s="34"/>
      <c r="S693" s="115"/>
      <c r="T693" s="34"/>
      <c r="U693" s="28"/>
      <c r="V693" s="34"/>
      <c r="W693" s="34"/>
    </row>
    <row r="694" ht="14.5" spans="1:23">
      <c r="A694" s="37"/>
      <c r="B694" s="37"/>
      <c r="C694" s="34"/>
      <c r="D694" s="34"/>
      <c r="E694" s="37"/>
      <c r="F694" s="37"/>
      <c r="G694" s="37"/>
      <c r="H694" s="37"/>
      <c r="I694" s="69"/>
      <c r="J694" s="28"/>
      <c r="K694" s="28"/>
      <c r="L694" s="114"/>
      <c r="M694" s="34"/>
      <c r="N694" s="34"/>
      <c r="O694" s="34"/>
      <c r="P694" s="115"/>
      <c r="Q694" s="34"/>
      <c r="R694" s="34"/>
      <c r="S694" s="115"/>
      <c r="T694" s="34"/>
      <c r="U694" s="28"/>
      <c r="V694" s="34"/>
      <c r="W694" s="34"/>
    </row>
    <row r="695" ht="14.5" spans="1:23">
      <c r="A695" s="37"/>
      <c r="B695" s="37"/>
      <c r="C695" s="34"/>
      <c r="D695" s="34"/>
      <c r="E695" s="37"/>
      <c r="F695" s="37"/>
      <c r="G695" s="37"/>
      <c r="H695" s="37"/>
      <c r="I695" s="69"/>
      <c r="J695" s="28"/>
      <c r="K695" s="28"/>
      <c r="L695" s="114"/>
      <c r="M695" s="34"/>
      <c r="N695" s="34"/>
      <c r="O695" s="34"/>
      <c r="P695" s="115"/>
      <c r="Q695" s="34"/>
      <c r="R695" s="34"/>
      <c r="S695" s="115"/>
      <c r="T695" s="34"/>
      <c r="U695" s="28"/>
      <c r="V695" s="34"/>
      <c r="W695" s="34"/>
    </row>
    <row r="696" ht="14.5" spans="1:23">
      <c r="A696" s="37"/>
      <c r="B696" s="37"/>
      <c r="C696" s="34"/>
      <c r="D696" s="34"/>
      <c r="E696" s="37"/>
      <c r="F696" s="37"/>
      <c r="G696" s="37"/>
      <c r="H696" s="37"/>
      <c r="I696" s="69"/>
      <c r="J696" s="28"/>
      <c r="K696" s="28"/>
      <c r="L696" s="114"/>
      <c r="M696" s="34"/>
      <c r="N696" s="34"/>
      <c r="O696" s="34"/>
      <c r="P696" s="115"/>
      <c r="Q696" s="34"/>
      <c r="R696" s="34"/>
      <c r="S696" s="115"/>
      <c r="T696" s="34"/>
      <c r="U696" s="28"/>
      <c r="V696" s="34"/>
      <c r="W696" s="34"/>
    </row>
    <row r="697" ht="14.5" spans="1:23">
      <c r="A697" s="37"/>
      <c r="B697" s="37"/>
      <c r="C697" s="34"/>
      <c r="D697" s="34"/>
      <c r="E697" s="37"/>
      <c r="F697" s="37"/>
      <c r="G697" s="37"/>
      <c r="H697" s="37"/>
      <c r="I697" s="69"/>
      <c r="J697" s="28"/>
      <c r="K697" s="28"/>
      <c r="L697" s="114"/>
      <c r="M697" s="34"/>
      <c r="N697" s="34"/>
      <c r="O697" s="34"/>
      <c r="P697" s="115"/>
      <c r="Q697" s="34"/>
      <c r="R697" s="34"/>
      <c r="S697" s="115"/>
      <c r="T697" s="34"/>
      <c r="U697" s="28"/>
      <c r="V697" s="34"/>
      <c r="W697" s="34"/>
    </row>
    <row r="698" ht="14.5" spans="1:23">
      <c r="A698" s="37"/>
      <c r="B698" s="37"/>
      <c r="C698" s="34"/>
      <c r="D698" s="34"/>
      <c r="E698" s="37"/>
      <c r="F698" s="37"/>
      <c r="G698" s="37"/>
      <c r="H698" s="37"/>
      <c r="I698" s="69"/>
      <c r="J698" s="28"/>
      <c r="K698" s="28"/>
      <c r="L698" s="114"/>
      <c r="M698" s="34"/>
      <c r="N698" s="34"/>
      <c r="O698" s="34"/>
      <c r="P698" s="115"/>
      <c r="Q698" s="34"/>
      <c r="R698" s="34"/>
      <c r="S698" s="115"/>
      <c r="T698" s="34"/>
      <c r="U698" s="28"/>
      <c r="V698" s="34"/>
      <c r="W698" s="34"/>
    </row>
    <row r="699" ht="14.5" spans="1:23">
      <c r="A699" s="37"/>
      <c r="B699" s="37"/>
      <c r="C699" s="34"/>
      <c r="D699" s="34"/>
      <c r="E699" s="37"/>
      <c r="F699" s="37"/>
      <c r="G699" s="37"/>
      <c r="H699" s="37"/>
      <c r="I699" s="69"/>
      <c r="J699" s="28"/>
      <c r="K699" s="28"/>
      <c r="L699" s="114"/>
      <c r="M699" s="34"/>
      <c r="N699" s="34"/>
      <c r="O699" s="34"/>
      <c r="P699" s="115"/>
      <c r="Q699" s="34"/>
      <c r="R699" s="34"/>
      <c r="S699" s="115"/>
      <c r="T699" s="34"/>
      <c r="U699" s="28"/>
      <c r="V699" s="34"/>
      <c r="W699" s="34"/>
    </row>
    <row r="700" ht="14.5" spans="1:23">
      <c r="A700" s="37"/>
      <c r="B700" s="37"/>
      <c r="C700" s="34"/>
      <c r="D700" s="34"/>
      <c r="E700" s="37"/>
      <c r="F700" s="37"/>
      <c r="G700" s="37"/>
      <c r="H700" s="37"/>
      <c r="I700" s="69"/>
      <c r="J700" s="28"/>
      <c r="K700" s="28"/>
      <c r="L700" s="114"/>
      <c r="M700" s="34"/>
      <c r="N700" s="34"/>
      <c r="O700" s="34"/>
      <c r="P700" s="115"/>
      <c r="Q700" s="34"/>
      <c r="R700" s="34"/>
      <c r="S700" s="115"/>
      <c r="T700" s="34"/>
      <c r="U700" s="28"/>
      <c r="V700" s="34"/>
      <c r="W700" s="34"/>
    </row>
    <row r="701" ht="14.5" spans="1:23">
      <c r="A701" s="37"/>
      <c r="B701" s="37"/>
      <c r="C701" s="34"/>
      <c r="D701" s="34"/>
      <c r="E701" s="37"/>
      <c r="F701" s="37"/>
      <c r="G701" s="37"/>
      <c r="H701" s="37"/>
      <c r="I701" s="69"/>
      <c r="J701" s="28"/>
      <c r="K701" s="28"/>
      <c r="L701" s="114"/>
      <c r="M701" s="34"/>
      <c r="N701" s="34"/>
      <c r="O701" s="34"/>
      <c r="P701" s="115"/>
      <c r="Q701" s="34"/>
      <c r="R701" s="34"/>
      <c r="S701" s="115"/>
      <c r="T701" s="34"/>
      <c r="U701" s="28"/>
      <c r="V701" s="34"/>
      <c r="W701" s="34"/>
    </row>
    <row r="702" ht="14.5" spans="1:23">
      <c r="A702" s="37"/>
      <c r="B702" s="37"/>
      <c r="C702" s="34"/>
      <c r="D702" s="34"/>
      <c r="E702" s="37"/>
      <c r="F702" s="37"/>
      <c r="G702" s="37"/>
      <c r="H702" s="37"/>
      <c r="I702" s="69"/>
      <c r="J702" s="28"/>
      <c r="K702" s="28"/>
      <c r="L702" s="114"/>
      <c r="M702" s="34"/>
      <c r="N702" s="34"/>
      <c r="O702" s="34"/>
      <c r="P702" s="115"/>
      <c r="Q702" s="34"/>
      <c r="R702" s="34"/>
      <c r="S702" s="115"/>
      <c r="T702" s="34"/>
      <c r="U702" s="28"/>
      <c r="V702" s="34"/>
      <c r="W702" s="34"/>
    </row>
    <row r="703" ht="14.5" spans="1:23">
      <c r="A703" s="37"/>
      <c r="B703" s="37"/>
      <c r="C703" s="34"/>
      <c r="D703" s="34"/>
      <c r="E703" s="37"/>
      <c r="F703" s="37"/>
      <c r="G703" s="37"/>
      <c r="H703" s="37"/>
      <c r="I703" s="69"/>
      <c r="J703" s="28"/>
      <c r="K703" s="28"/>
      <c r="L703" s="114"/>
      <c r="M703" s="34"/>
      <c r="N703" s="34"/>
      <c r="O703" s="34"/>
      <c r="P703" s="115"/>
      <c r="Q703" s="34"/>
      <c r="R703" s="34"/>
      <c r="S703" s="115"/>
      <c r="T703" s="34"/>
      <c r="U703" s="28"/>
      <c r="V703" s="34"/>
      <c r="W703" s="34"/>
    </row>
    <row r="704" ht="14.5" spans="1:23">
      <c r="A704" s="37"/>
      <c r="B704" s="37"/>
      <c r="C704" s="34"/>
      <c r="D704" s="34"/>
      <c r="E704" s="37"/>
      <c r="F704" s="37"/>
      <c r="G704" s="37"/>
      <c r="H704" s="37"/>
      <c r="I704" s="69"/>
      <c r="J704" s="28"/>
      <c r="K704" s="28"/>
      <c r="L704" s="114"/>
      <c r="M704" s="34"/>
      <c r="N704" s="34"/>
      <c r="O704" s="34"/>
      <c r="P704" s="115"/>
      <c r="Q704" s="34"/>
      <c r="R704" s="34"/>
      <c r="S704" s="115"/>
      <c r="T704" s="34"/>
      <c r="U704" s="28"/>
      <c r="V704" s="34"/>
      <c r="W704" s="34"/>
    </row>
    <row r="705" ht="14.5" spans="1:23">
      <c r="A705" s="37"/>
      <c r="B705" s="37"/>
      <c r="C705" s="34"/>
      <c r="D705" s="34"/>
      <c r="E705" s="37"/>
      <c r="F705" s="37"/>
      <c r="G705" s="37"/>
      <c r="H705" s="37"/>
      <c r="I705" s="69"/>
      <c r="J705" s="28"/>
      <c r="K705" s="28"/>
      <c r="L705" s="114"/>
      <c r="M705" s="34"/>
      <c r="N705" s="34"/>
      <c r="O705" s="34"/>
      <c r="P705" s="115"/>
      <c r="Q705" s="34"/>
      <c r="R705" s="34"/>
      <c r="S705" s="115"/>
      <c r="T705" s="34"/>
      <c r="U705" s="28"/>
      <c r="V705" s="34"/>
      <c r="W705" s="34"/>
    </row>
    <row r="706" ht="14.5" spans="1:23">
      <c r="A706" s="37"/>
      <c r="B706" s="37"/>
      <c r="C706" s="34"/>
      <c r="D706" s="34"/>
      <c r="E706" s="37"/>
      <c r="F706" s="37"/>
      <c r="G706" s="37"/>
      <c r="H706" s="37"/>
      <c r="I706" s="69"/>
      <c r="J706" s="28"/>
      <c r="K706" s="28"/>
      <c r="L706" s="114"/>
      <c r="M706" s="34"/>
      <c r="N706" s="34"/>
      <c r="O706" s="34"/>
      <c r="P706" s="115"/>
      <c r="Q706" s="34"/>
      <c r="R706" s="34"/>
      <c r="S706" s="115"/>
      <c r="T706" s="34"/>
      <c r="U706" s="28"/>
      <c r="V706" s="34"/>
      <c r="W706" s="34"/>
    </row>
    <row r="707" ht="14.5" spans="1:23">
      <c r="A707" s="37"/>
      <c r="B707" s="37"/>
      <c r="C707" s="34"/>
      <c r="D707" s="34"/>
      <c r="E707" s="37"/>
      <c r="F707" s="37"/>
      <c r="G707" s="37"/>
      <c r="H707" s="37"/>
      <c r="I707" s="69"/>
      <c r="J707" s="28"/>
      <c r="K707" s="28"/>
      <c r="L707" s="114"/>
      <c r="M707" s="34"/>
      <c r="N707" s="34"/>
      <c r="O707" s="34"/>
      <c r="P707" s="115"/>
      <c r="Q707" s="34"/>
      <c r="R707" s="34"/>
      <c r="S707" s="115"/>
      <c r="T707" s="34"/>
      <c r="U707" s="28"/>
      <c r="V707" s="34"/>
      <c r="W707" s="34"/>
    </row>
    <row r="708" ht="14.5" spans="1:23">
      <c r="A708" s="37"/>
      <c r="B708" s="37"/>
      <c r="C708" s="34"/>
      <c r="D708" s="34"/>
      <c r="E708" s="37"/>
      <c r="F708" s="37"/>
      <c r="G708" s="37"/>
      <c r="H708" s="37"/>
      <c r="I708" s="69"/>
      <c r="J708" s="28"/>
      <c r="K708" s="28"/>
      <c r="L708" s="114"/>
      <c r="M708" s="34"/>
      <c r="N708" s="34"/>
      <c r="O708" s="34"/>
      <c r="P708" s="115"/>
      <c r="Q708" s="34"/>
      <c r="R708" s="34"/>
      <c r="S708" s="115"/>
      <c r="T708" s="34"/>
      <c r="U708" s="28"/>
      <c r="V708" s="34"/>
      <c r="W708" s="34"/>
    </row>
    <row r="709" ht="14.5" spans="1:23">
      <c r="A709" s="37"/>
      <c r="B709" s="37"/>
      <c r="C709" s="34"/>
      <c r="D709" s="34"/>
      <c r="E709" s="37"/>
      <c r="F709" s="37"/>
      <c r="G709" s="37"/>
      <c r="H709" s="37"/>
      <c r="I709" s="69"/>
      <c r="J709" s="28"/>
      <c r="K709" s="28"/>
      <c r="L709" s="114"/>
      <c r="M709" s="34"/>
      <c r="N709" s="34"/>
      <c r="O709" s="34"/>
      <c r="P709" s="115"/>
      <c r="Q709" s="34"/>
      <c r="R709" s="34"/>
      <c r="S709" s="115"/>
      <c r="T709" s="34"/>
      <c r="U709" s="28"/>
      <c r="V709" s="34"/>
      <c r="W709" s="34"/>
    </row>
    <row r="710" ht="14.5" spans="1:23">
      <c r="A710" s="37"/>
      <c r="B710" s="37"/>
      <c r="C710" s="34"/>
      <c r="D710" s="34"/>
      <c r="E710" s="37"/>
      <c r="F710" s="37"/>
      <c r="G710" s="37"/>
      <c r="H710" s="37"/>
      <c r="I710" s="69"/>
      <c r="J710" s="28"/>
      <c r="K710" s="28"/>
      <c r="L710" s="114"/>
      <c r="M710" s="34"/>
      <c r="N710" s="34"/>
      <c r="O710" s="34"/>
      <c r="P710" s="115"/>
      <c r="Q710" s="34"/>
      <c r="R710" s="34"/>
      <c r="S710" s="115"/>
      <c r="T710" s="34"/>
      <c r="U710" s="28"/>
      <c r="V710" s="34"/>
      <c r="W710" s="34"/>
    </row>
    <row r="711" ht="14.5" spans="1:23">
      <c r="A711" s="37"/>
      <c r="B711" s="37"/>
      <c r="C711" s="34"/>
      <c r="D711" s="34"/>
      <c r="E711" s="37"/>
      <c r="F711" s="37"/>
      <c r="G711" s="37"/>
      <c r="H711" s="37"/>
      <c r="I711" s="69"/>
      <c r="J711" s="28"/>
      <c r="K711" s="28"/>
      <c r="L711" s="114"/>
      <c r="M711" s="34"/>
      <c r="N711" s="34"/>
      <c r="O711" s="34"/>
      <c r="P711" s="115"/>
      <c r="Q711" s="34"/>
      <c r="R711" s="34"/>
      <c r="S711" s="115"/>
      <c r="T711" s="34"/>
      <c r="U711" s="28"/>
      <c r="V711" s="34"/>
      <c r="W711" s="34"/>
    </row>
    <row r="712" ht="14.5" spans="1:23">
      <c r="A712" s="37"/>
      <c r="B712" s="37"/>
      <c r="C712" s="34"/>
      <c r="D712" s="34"/>
      <c r="E712" s="37"/>
      <c r="F712" s="37"/>
      <c r="G712" s="37"/>
      <c r="H712" s="37"/>
      <c r="I712" s="69"/>
      <c r="J712" s="28"/>
      <c r="K712" s="28"/>
      <c r="L712" s="114"/>
      <c r="M712" s="34"/>
      <c r="N712" s="34"/>
      <c r="O712" s="34"/>
      <c r="P712" s="115"/>
      <c r="Q712" s="34"/>
      <c r="R712" s="34"/>
      <c r="S712" s="115"/>
      <c r="T712" s="34"/>
      <c r="U712" s="28"/>
      <c r="V712" s="34"/>
      <c r="W712" s="34"/>
    </row>
    <row r="713" ht="14.5" spans="1:23">
      <c r="A713" s="37"/>
      <c r="B713" s="37"/>
      <c r="C713" s="34"/>
      <c r="D713" s="34"/>
      <c r="E713" s="37"/>
      <c r="F713" s="37"/>
      <c r="G713" s="37"/>
      <c r="H713" s="37"/>
      <c r="I713" s="69"/>
      <c r="J713" s="28"/>
      <c r="K713" s="28"/>
      <c r="L713" s="114"/>
      <c r="M713" s="34"/>
      <c r="N713" s="34"/>
      <c r="O713" s="34"/>
      <c r="P713" s="115"/>
      <c r="Q713" s="34"/>
      <c r="R713" s="34"/>
      <c r="S713" s="115"/>
      <c r="T713" s="34"/>
      <c r="U713" s="28"/>
      <c r="V713" s="34"/>
      <c r="W713" s="34"/>
    </row>
    <row r="714" ht="14.5" spans="1:23">
      <c r="A714" s="37"/>
      <c r="B714" s="37"/>
      <c r="C714" s="34"/>
      <c r="D714" s="34"/>
      <c r="E714" s="37"/>
      <c r="F714" s="37"/>
      <c r="G714" s="37"/>
      <c r="H714" s="37"/>
      <c r="I714" s="69"/>
      <c r="J714" s="28"/>
      <c r="K714" s="28"/>
      <c r="L714" s="114"/>
      <c r="M714" s="34"/>
      <c r="N714" s="34"/>
      <c r="O714" s="34"/>
      <c r="P714" s="115"/>
      <c r="Q714" s="34"/>
      <c r="R714" s="34"/>
      <c r="S714" s="115"/>
      <c r="T714" s="34"/>
      <c r="U714" s="28"/>
      <c r="V714" s="34"/>
      <c r="W714" s="34"/>
    </row>
    <row r="715" ht="14.5" spans="1:23">
      <c r="A715" s="37"/>
      <c r="B715" s="37"/>
      <c r="C715" s="34"/>
      <c r="D715" s="34"/>
      <c r="E715" s="37"/>
      <c r="F715" s="37"/>
      <c r="G715" s="37"/>
      <c r="H715" s="37"/>
      <c r="I715" s="69"/>
      <c r="J715" s="28"/>
      <c r="K715" s="28"/>
      <c r="L715" s="114"/>
      <c r="M715" s="34"/>
      <c r="N715" s="34"/>
      <c r="O715" s="34"/>
      <c r="P715" s="115"/>
      <c r="Q715" s="34"/>
      <c r="R715" s="34"/>
      <c r="S715" s="115"/>
      <c r="T715" s="34"/>
      <c r="U715" s="28"/>
      <c r="V715" s="34"/>
      <c r="W715" s="34"/>
    </row>
    <row r="716" ht="14.5" spans="1:23">
      <c r="A716" s="37"/>
      <c r="B716" s="37"/>
      <c r="C716" s="34"/>
      <c r="D716" s="34"/>
      <c r="E716" s="37"/>
      <c r="F716" s="37"/>
      <c r="G716" s="37"/>
      <c r="H716" s="37"/>
      <c r="I716" s="69"/>
      <c r="J716" s="28"/>
      <c r="K716" s="28"/>
      <c r="L716" s="114"/>
      <c r="M716" s="34"/>
      <c r="N716" s="34"/>
      <c r="O716" s="34"/>
      <c r="P716" s="115"/>
      <c r="Q716" s="34"/>
      <c r="R716" s="34"/>
      <c r="S716" s="115"/>
      <c r="T716" s="34"/>
      <c r="U716" s="28"/>
      <c r="V716" s="34"/>
      <c r="W716" s="34"/>
    </row>
    <row r="717" ht="14.5" spans="1:23">
      <c r="A717" s="37"/>
      <c r="B717" s="37"/>
      <c r="C717" s="34"/>
      <c r="D717" s="34"/>
      <c r="E717" s="37"/>
      <c r="F717" s="37"/>
      <c r="G717" s="37"/>
      <c r="H717" s="37"/>
      <c r="I717" s="69"/>
      <c r="J717" s="28"/>
      <c r="K717" s="28"/>
      <c r="L717" s="114"/>
      <c r="M717" s="34"/>
      <c r="N717" s="34"/>
      <c r="O717" s="34"/>
      <c r="P717" s="115"/>
      <c r="Q717" s="34"/>
      <c r="R717" s="34"/>
      <c r="S717" s="115"/>
      <c r="T717" s="34"/>
      <c r="U717" s="28"/>
      <c r="V717" s="34"/>
      <c r="W717" s="34"/>
    </row>
    <row r="718" ht="14.5" spans="1:23">
      <c r="A718" s="37"/>
      <c r="B718" s="37"/>
      <c r="C718" s="34"/>
      <c r="D718" s="34"/>
      <c r="E718" s="37"/>
      <c r="F718" s="37"/>
      <c r="G718" s="37"/>
      <c r="H718" s="37"/>
      <c r="I718" s="69"/>
      <c r="J718" s="28"/>
      <c r="K718" s="28"/>
      <c r="L718" s="114"/>
      <c r="M718" s="34"/>
      <c r="N718" s="34"/>
      <c r="O718" s="34"/>
      <c r="P718" s="115"/>
      <c r="Q718" s="34"/>
      <c r="R718" s="34"/>
      <c r="S718" s="115"/>
      <c r="T718" s="34"/>
      <c r="U718" s="28"/>
      <c r="V718" s="34"/>
      <c r="W718" s="34"/>
    </row>
    <row r="719" ht="14.5" spans="1:23">
      <c r="A719" s="37"/>
      <c r="B719" s="37"/>
      <c r="C719" s="34"/>
      <c r="D719" s="34"/>
      <c r="E719" s="37"/>
      <c r="F719" s="37"/>
      <c r="G719" s="37"/>
      <c r="H719" s="37"/>
      <c r="I719" s="69"/>
      <c r="J719" s="28"/>
      <c r="K719" s="28"/>
      <c r="L719" s="114"/>
      <c r="M719" s="34"/>
      <c r="N719" s="34"/>
      <c r="O719" s="34"/>
      <c r="P719" s="115"/>
      <c r="Q719" s="34"/>
      <c r="R719" s="34"/>
      <c r="S719" s="115"/>
      <c r="T719" s="34"/>
      <c r="U719" s="28"/>
      <c r="V719" s="34"/>
      <c r="W719" s="34"/>
    </row>
    <row r="720" ht="14.5" spans="1:23">
      <c r="A720" s="37"/>
      <c r="B720" s="37"/>
      <c r="C720" s="34"/>
      <c r="D720" s="34"/>
      <c r="E720" s="37"/>
      <c r="F720" s="37"/>
      <c r="G720" s="37"/>
      <c r="H720" s="37"/>
      <c r="I720" s="69"/>
      <c r="J720" s="28"/>
      <c r="K720" s="28"/>
      <c r="L720" s="114"/>
      <c r="M720" s="34"/>
      <c r="N720" s="34"/>
      <c r="O720" s="34"/>
      <c r="P720" s="115"/>
      <c r="Q720" s="34"/>
      <c r="R720" s="34"/>
      <c r="S720" s="115"/>
      <c r="T720" s="34"/>
      <c r="U720" s="28"/>
      <c r="V720" s="34"/>
      <c r="W720" s="34"/>
    </row>
    <row r="721" ht="14.5" spans="1:23">
      <c r="A721" s="37"/>
      <c r="B721" s="37"/>
      <c r="C721" s="34"/>
      <c r="D721" s="34"/>
      <c r="E721" s="37"/>
      <c r="F721" s="37"/>
      <c r="G721" s="37"/>
      <c r="H721" s="37"/>
      <c r="I721" s="69"/>
      <c r="J721" s="28"/>
      <c r="K721" s="28"/>
      <c r="L721" s="114"/>
      <c r="M721" s="34"/>
      <c r="N721" s="34"/>
      <c r="O721" s="34"/>
      <c r="P721" s="115"/>
      <c r="Q721" s="34"/>
      <c r="R721" s="34"/>
      <c r="S721" s="115"/>
      <c r="T721" s="34"/>
      <c r="U721" s="28"/>
      <c r="V721" s="34"/>
      <c r="W721" s="34"/>
    </row>
    <row r="722" ht="14.5" spans="1:23">
      <c r="A722" s="37"/>
      <c r="B722" s="37"/>
      <c r="C722" s="34"/>
      <c r="D722" s="34"/>
      <c r="E722" s="37"/>
      <c r="F722" s="37"/>
      <c r="G722" s="37"/>
      <c r="H722" s="37"/>
      <c r="I722" s="69"/>
      <c r="J722" s="28"/>
      <c r="K722" s="28"/>
      <c r="L722" s="114"/>
      <c r="M722" s="34"/>
      <c r="N722" s="34"/>
      <c r="O722" s="34"/>
      <c r="P722" s="115"/>
      <c r="Q722" s="34"/>
      <c r="R722" s="34"/>
      <c r="S722" s="115"/>
      <c r="T722" s="34"/>
      <c r="U722" s="28"/>
      <c r="V722" s="34"/>
      <c r="W722" s="34"/>
    </row>
    <row r="723" ht="14.5" spans="1:23">
      <c r="A723" s="37"/>
      <c r="B723" s="37"/>
      <c r="C723" s="34"/>
      <c r="D723" s="34"/>
      <c r="E723" s="37"/>
      <c r="F723" s="37"/>
      <c r="G723" s="37"/>
      <c r="H723" s="37"/>
      <c r="I723" s="69"/>
      <c r="J723" s="28"/>
      <c r="K723" s="28"/>
      <c r="L723" s="114"/>
      <c r="M723" s="34"/>
      <c r="N723" s="34"/>
      <c r="O723" s="34"/>
      <c r="P723" s="115"/>
      <c r="Q723" s="34"/>
      <c r="R723" s="34"/>
      <c r="S723" s="115"/>
      <c r="T723" s="34"/>
      <c r="U723" s="28"/>
      <c r="V723" s="34"/>
      <c r="W723" s="34"/>
    </row>
    <row r="724" ht="14.5" spans="1:23">
      <c r="A724" s="37"/>
      <c r="B724" s="37"/>
      <c r="C724" s="34"/>
      <c r="D724" s="34"/>
      <c r="E724" s="37"/>
      <c r="F724" s="37"/>
      <c r="G724" s="37"/>
      <c r="H724" s="37"/>
      <c r="I724" s="69"/>
      <c r="J724" s="28"/>
      <c r="K724" s="28"/>
      <c r="L724" s="114"/>
      <c r="M724" s="34"/>
      <c r="N724" s="34"/>
      <c r="O724" s="34"/>
      <c r="P724" s="115"/>
      <c r="Q724" s="34"/>
      <c r="R724" s="34"/>
      <c r="S724" s="115"/>
      <c r="T724" s="34"/>
      <c r="U724" s="28"/>
      <c r="V724" s="34"/>
      <c r="W724" s="34"/>
    </row>
    <row r="725" ht="14.5" spans="1:23">
      <c r="A725" s="37"/>
      <c r="B725" s="37"/>
      <c r="C725" s="34"/>
      <c r="D725" s="34"/>
      <c r="E725" s="37"/>
      <c r="F725" s="37"/>
      <c r="G725" s="37"/>
      <c r="H725" s="37"/>
      <c r="I725" s="69"/>
      <c r="J725" s="28"/>
      <c r="K725" s="28"/>
      <c r="L725" s="114"/>
      <c r="M725" s="34"/>
      <c r="N725" s="34"/>
      <c r="O725" s="34"/>
      <c r="P725" s="115"/>
      <c r="Q725" s="34"/>
      <c r="R725" s="34"/>
      <c r="S725" s="115"/>
      <c r="T725" s="34"/>
      <c r="U725" s="28"/>
      <c r="V725" s="34"/>
      <c r="W725" s="34"/>
    </row>
    <row r="726" ht="14.5" spans="1:23">
      <c r="A726" s="37"/>
      <c r="B726" s="37"/>
      <c r="C726" s="34"/>
      <c r="D726" s="34"/>
      <c r="E726" s="37"/>
      <c r="F726" s="37"/>
      <c r="G726" s="37"/>
      <c r="H726" s="37"/>
      <c r="I726" s="69"/>
      <c r="J726" s="28"/>
      <c r="K726" s="28"/>
      <c r="L726" s="114"/>
      <c r="M726" s="34"/>
      <c r="N726" s="34"/>
      <c r="O726" s="34"/>
      <c r="P726" s="115"/>
      <c r="Q726" s="34"/>
      <c r="R726" s="34"/>
      <c r="S726" s="115"/>
      <c r="T726" s="34"/>
      <c r="U726" s="28"/>
      <c r="V726" s="34"/>
      <c r="W726" s="34"/>
    </row>
    <row r="727" ht="14.5" spans="1:23">
      <c r="A727" s="37"/>
      <c r="B727" s="37"/>
      <c r="C727" s="34"/>
      <c r="D727" s="34"/>
      <c r="E727" s="37"/>
      <c r="F727" s="37"/>
      <c r="G727" s="37"/>
      <c r="H727" s="37"/>
      <c r="I727" s="69"/>
      <c r="J727" s="28"/>
      <c r="K727" s="28"/>
      <c r="L727" s="114"/>
      <c r="M727" s="34"/>
      <c r="N727" s="34"/>
      <c r="O727" s="34"/>
      <c r="P727" s="115"/>
      <c r="Q727" s="34"/>
      <c r="R727" s="34"/>
      <c r="S727" s="115"/>
      <c r="T727" s="34"/>
      <c r="U727" s="28"/>
      <c r="V727" s="34"/>
      <c r="W727" s="34"/>
    </row>
    <row r="728" ht="14.5" spans="1:23">
      <c r="A728" s="37"/>
      <c r="B728" s="37"/>
      <c r="C728" s="34"/>
      <c r="D728" s="34"/>
      <c r="E728" s="37"/>
      <c r="F728" s="37"/>
      <c r="G728" s="37"/>
      <c r="H728" s="37"/>
      <c r="I728" s="69"/>
      <c r="J728" s="28"/>
      <c r="K728" s="28"/>
      <c r="L728" s="114"/>
      <c r="M728" s="34"/>
      <c r="N728" s="34"/>
      <c r="O728" s="34"/>
      <c r="P728" s="115"/>
      <c r="Q728" s="34"/>
      <c r="R728" s="34"/>
      <c r="S728" s="115"/>
      <c r="T728" s="34"/>
      <c r="U728" s="28"/>
      <c r="V728" s="34"/>
      <c r="W728" s="34"/>
    </row>
    <row r="729" ht="14.5" spans="1:23">
      <c r="A729" s="37"/>
      <c r="B729" s="37"/>
      <c r="C729" s="34"/>
      <c r="D729" s="34"/>
      <c r="E729" s="37"/>
      <c r="F729" s="37"/>
      <c r="G729" s="37"/>
      <c r="H729" s="37"/>
      <c r="I729" s="69"/>
      <c r="J729" s="28"/>
      <c r="K729" s="28"/>
      <c r="L729" s="114"/>
      <c r="M729" s="34"/>
      <c r="N729" s="34"/>
      <c r="O729" s="34"/>
      <c r="P729" s="115"/>
      <c r="Q729" s="34"/>
      <c r="R729" s="34"/>
      <c r="S729" s="115"/>
      <c r="T729" s="34"/>
      <c r="U729" s="28"/>
      <c r="V729" s="34"/>
      <c r="W729" s="34"/>
    </row>
    <row r="730" ht="14.5" spans="1:23">
      <c r="A730" s="37"/>
      <c r="B730" s="37"/>
      <c r="C730" s="34"/>
      <c r="D730" s="34"/>
      <c r="E730" s="37"/>
      <c r="F730" s="37"/>
      <c r="G730" s="37"/>
      <c r="H730" s="37"/>
      <c r="I730" s="69"/>
      <c r="J730" s="28"/>
      <c r="K730" s="28"/>
      <c r="L730" s="114"/>
      <c r="M730" s="34"/>
      <c r="N730" s="34"/>
      <c r="O730" s="34"/>
      <c r="P730" s="115"/>
      <c r="Q730" s="34"/>
      <c r="R730" s="34"/>
      <c r="S730" s="115"/>
      <c r="T730" s="34"/>
      <c r="U730" s="28"/>
      <c r="V730" s="34"/>
      <c r="W730" s="34"/>
    </row>
    <row r="731" ht="14.5" spans="1:23">
      <c r="A731" s="37"/>
      <c r="B731" s="37"/>
      <c r="C731" s="34"/>
      <c r="D731" s="34"/>
      <c r="E731" s="37"/>
      <c r="F731" s="37"/>
      <c r="G731" s="37"/>
      <c r="H731" s="37"/>
      <c r="I731" s="69"/>
      <c r="J731" s="28"/>
      <c r="K731" s="28"/>
      <c r="L731" s="114"/>
      <c r="M731" s="34"/>
      <c r="N731" s="34"/>
      <c r="O731" s="34"/>
      <c r="P731" s="115"/>
      <c r="Q731" s="34"/>
      <c r="R731" s="34"/>
      <c r="S731" s="115"/>
      <c r="T731" s="34"/>
      <c r="U731" s="28"/>
      <c r="V731" s="34"/>
      <c r="W731" s="34"/>
    </row>
    <row r="732" ht="14.5" spans="1:23">
      <c r="A732" s="37"/>
      <c r="B732" s="37"/>
      <c r="C732" s="34"/>
      <c r="D732" s="34"/>
      <c r="E732" s="37"/>
      <c r="F732" s="37"/>
      <c r="G732" s="37"/>
      <c r="H732" s="37"/>
      <c r="I732" s="69"/>
      <c r="J732" s="28"/>
      <c r="K732" s="28"/>
      <c r="L732" s="114"/>
      <c r="M732" s="34"/>
      <c r="N732" s="34"/>
      <c r="O732" s="34"/>
      <c r="P732" s="115"/>
      <c r="Q732" s="34"/>
      <c r="R732" s="34"/>
      <c r="S732" s="115"/>
      <c r="T732" s="34"/>
      <c r="U732" s="28"/>
      <c r="V732" s="34"/>
      <c r="W732" s="34"/>
    </row>
    <row r="733" ht="14.5" spans="1:23">
      <c r="A733" s="37"/>
      <c r="B733" s="37"/>
      <c r="C733" s="34"/>
      <c r="D733" s="34"/>
      <c r="E733" s="37"/>
      <c r="F733" s="37"/>
      <c r="G733" s="37"/>
      <c r="H733" s="37"/>
      <c r="I733" s="69"/>
      <c r="J733" s="28"/>
      <c r="K733" s="28"/>
      <c r="L733" s="114"/>
      <c r="M733" s="34"/>
      <c r="N733" s="34"/>
      <c r="O733" s="34"/>
      <c r="P733" s="115"/>
      <c r="Q733" s="34"/>
      <c r="R733" s="34"/>
      <c r="S733" s="115"/>
      <c r="T733" s="34"/>
      <c r="U733" s="28"/>
      <c r="V733" s="34"/>
      <c r="W733" s="34"/>
    </row>
    <row r="734" ht="14.5" spans="1:23">
      <c r="A734" s="37"/>
      <c r="B734" s="37"/>
      <c r="C734" s="34"/>
      <c r="D734" s="34"/>
      <c r="E734" s="37"/>
      <c r="F734" s="37"/>
      <c r="G734" s="37"/>
      <c r="H734" s="37"/>
      <c r="I734" s="69"/>
      <c r="J734" s="28"/>
      <c r="K734" s="28"/>
      <c r="L734" s="114"/>
      <c r="M734" s="34"/>
      <c r="N734" s="34"/>
      <c r="O734" s="34"/>
      <c r="P734" s="115"/>
      <c r="Q734" s="34"/>
      <c r="R734" s="34"/>
      <c r="S734" s="115"/>
      <c r="T734" s="34"/>
      <c r="U734" s="28"/>
      <c r="V734" s="34"/>
      <c r="W734" s="34"/>
    </row>
    <row r="735" ht="14.5" spans="1:23">
      <c r="A735" s="37"/>
      <c r="B735" s="37"/>
      <c r="C735" s="34"/>
      <c r="D735" s="34"/>
      <c r="E735" s="37"/>
      <c r="F735" s="37"/>
      <c r="G735" s="37"/>
      <c r="H735" s="37"/>
      <c r="I735" s="69"/>
      <c r="J735" s="28"/>
      <c r="K735" s="28"/>
      <c r="L735" s="114"/>
      <c r="M735" s="34"/>
      <c r="N735" s="34"/>
      <c r="O735" s="34"/>
      <c r="P735" s="115"/>
      <c r="Q735" s="34"/>
      <c r="R735" s="34"/>
      <c r="S735" s="115"/>
      <c r="T735" s="34"/>
      <c r="U735" s="28"/>
      <c r="V735" s="34"/>
      <c r="W735" s="34"/>
    </row>
    <row r="736" ht="14.5" spans="1:23">
      <c r="A736" s="37"/>
      <c r="B736" s="37"/>
      <c r="C736" s="34"/>
      <c r="D736" s="34"/>
      <c r="E736" s="37"/>
      <c r="F736" s="37"/>
      <c r="G736" s="37"/>
      <c r="H736" s="37"/>
      <c r="I736" s="69"/>
      <c r="J736" s="28"/>
      <c r="K736" s="28"/>
      <c r="L736" s="114"/>
      <c r="M736" s="34"/>
      <c r="N736" s="34"/>
      <c r="O736" s="34"/>
      <c r="P736" s="115"/>
      <c r="Q736" s="34"/>
      <c r="R736" s="34"/>
      <c r="S736" s="115"/>
      <c r="T736" s="34"/>
      <c r="U736" s="28"/>
      <c r="V736" s="34"/>
      <c r="W736" s="34"/>
    </row>
    <row r="737" ht="14.5" spans="1:23">
      <c r="A737" s="37"/>
      <c r="B737" s="37"/>
      <c r="C737" s="34"/>
      <c r="D737" s="34"/>
      <c r="E737" s="37"/>
      <c r="F737" s="37"/>
      <c r="G737" s="37"/>
      <c r="H737" s="37"/>
      <c r="I737" s="69"/>
      <c r="J737" s="28"/>
      <c r="K737" s="28"/>
      <c r="L737" s="114"/>
      <c r="M737" s="34"/>
      <c r="N737" s="34"/>
      <c r="O737" s="34"/>
      <c r="P737" s="115"/>
      <c r="Q737" s="34"/>
      <c r="R737" s="34"/>
      <c r="S737" s="115"/>
      <c r="T737" s="34"/>
      <c r="U737" s="28"/>
      <c r="V737" s="34"/>
      <c r="W737" s="34"/>
    </row>
    <row r="738" ht="14.5" spans="1:23">
      <c r="A738" s="37"/>
      <c r="B738" s="37"/>
      <c r="C738" s="34"/>
      <c r="D738" s="34"/>
      <c r="E738" s="37"/>
      <c r="F738" s="37"/>
      <c r="G738" s="37"/>
      <c r="H738" s="37"/>
      <c r="I738" s="69"/>
      <c r="J738" s="28"/>
      <c r="K738" s="28"/>
      <c r="L738" s="114"/>
      <c r="M738" s="34"/>
      <c r="N738" s="34"/>
      <c r="O738" s="34"/>
      <c r="P738" s="115"/>
      <c r="Q738" s="34"/>
      <c r="R738" s="34"/>
      <c r="S738" s="115"/>
      <c r="T738" s="34"/>
      <c r="U738" s="28"/>
      <c r="V738" s="34"/>
      <c r="W738" s="34"/>
    </row>
    <row r="739" ht="14.5" spans="1:23">
      <c r="A739" s="37"/>
      <c r="B739" s="37"/>
      <c r="C739" s="34"/>
      <c r="D739" s="34"/>
      <c r="E739" s="37"/>
      <c r="F739" s="37"/>
      <c r="G739" s="37"/>
      <c r="H739" s="37"/>
      <c r="I739" s="69"/>
      <c r="J739" s="28"/>
      <c r="K739" s="28"/>
      <c r="L739" s="114"/>
      <c r="M739" s="34"/>
      <c r="N739" s="34"/>
      <c r="O739" s="34"/>
      <c r="P739" s="115"/>
      <c r="Q739" s="34"/>
      <c r="R739" s="34"/>
      <c r="S739" s="115"/>
      <c r="T739" s="34"/>
      <c r="U739" s="28"/>
      <c r="V739" s="34"/>
      <c r="W739" s="34"/>
    </row>
    <row r="740" ht="14.5" spans="1:23">
      <c r="A740" s="37"/>
      <c r="B740" s="37"/>
      <c r="C740" s="34"/>
      <c r="D740" s="34"/>
      <c r="E740" s="37"/>
      <c r="F740" s="37"/>
      <c r="G740" s="37"/>
      <c r="H740" s="37"/>
      <c r="I740" s="69"/>
      <c r="J740" s="28"/>
      <c r="K740" s="28"/>
      <c r="L740" s="114"/>
      <c r="M740" s="34"/>
      <c r="N740" s="34"/>
      <c r="O740" s="34"/>
      <c r="P740" s="115"/>
      <c r="Q740" s="34"/>
      <c r="R740" s="34"/>
      <c r="S740" s="115"/>
      <c r="T740" s="34"/>
      <c r="U740" s="28"/>
      <c r="V740" s="34"/>
      <c r="W740" s="34"/>
    </row>
    <row r="741" ht="14.5" spans="1:23">
      <c r="A741" s="37"/>
      <c r="B741" s="37"/>
      <c r="C741" s="34"/>
      <c r="D741" s="34"/>
      <c r="E741" s="37"/>
      <c r="F741" s="37"/>
      <c r="G741" s="37"/>
      <c r="H741" s="37"/>
      <c r="I741" s="69"/>
      <c r="J741" s="28"/>
      <c r="K741" s="28"/>
      <c r="L741" s="114"/>
      <c r="M741" s="34"/>
      <c r="N741" s="34"/>
      <c r="O741" s="34"/>
      <c r="P741" s="115"/>
      <c r="Q741" s="34"/>
      <c r="R741" s="34"/>
      <c r="S741" s="115"/>
      <c r="T741" s="34"/>
      <c r="U741" s="28"/>
      <c r="V741" s="34"/>
      <c r="W741" s="34"/>
    </row>
    <row r="742" ht="14.5" spans="1:23">
      <c r="A742" s="37"/>
      <c r="B742" s="37"/>
      <c r="C742" s="34"/>
      <c r="D742" s="34"/>
      <c r="E742" s="37"/>
      <c r="F742" s="37"/>
      <c r="G742" s="37"/>
      <c r="H742" s="37"/>
      <c r="I742" s="69"/>
      <c r="J742" s="28"/>
      <c r="K742" s="28"/>
      <c r="L742" s="114"/>
      <c r="M742" s="34"/>
      <c r="N742" s="34"/>
      <c r="O742" s="34"/>
      <c r="P742" s="115"/>
      <c r="Q742" s="34"/>
      <c r="R742" s="34"/>
      <c r="S742" s="115"/>
      <c r="T742" s="34"/>
      <c r="U742" s="28"/>
      <c r="V742" s="34"/>
      <c r="W742" s="34"/>
    </row>
    <row r="743" ht="14.5" spans="1:23">
      <c r="A743" s="37"/>
      <c r="B743" s="37"/>
      <c r="C743" s="34"/>
      <c r="D743" s="34"/>
      <c r="E743" s="37"/>
      <c r="F743" s="37"/>
      <c r="G743" s="37"/>
      <c r="H743" s="37"/>
      <c r="I743" s="69"/>
      <c r="J743" s="28"/>
      <c r="K743" s="28"/>
      <c r="L743" s="114"/>
      <c r="M743" s="34"/>
      <c r="N743" s="34"/>
      <c r="O743" s="34"/>
      <c r="P743" s="115"/>
      <c r="Q743" s="34"/>
      <c r="R743" s="34"/>
      <c r="S743" s="115"/>
      <c r="T743" s="34"/>
      <c r="U743" s="28"/>
      <c r="V743" s="34"/>
      <c r="W743" s="34"/>
    </row>
    <row r="744" ht="14.5" spans="1:23">
      <c r="A744" s="37"/>
      <c r="B744" s="37"/>
      <c r="C744" s="34"/>
      <c r="D744" s="34"/>
      <c r="E744" s="37"/>
      <c r="F744" s="37"/>
      <c r="G744" s="37"/>
      <c r="H744" s="37"/>
      <c r="I744" s="69"/>
      <c r="J744" s="28"/>
      <c r="K744" s="28"/>
      <c r="L744" s="114"/>
      <c r="M744" s="34"/>
      <c r="N744" s="34"/>
      <c r="O744" s="34"/>
      <c r="P744" s="115"/>
      <c r="Q744" s="34"/>
      <c r="R744" s="34"/>
      <c r="S744" s="115"/>
      <c r="T744" s="34"/>
      <c r="U744" s="28"/>
      <c r="V744" s="34"/>
      <c r="W744" s="34"/>
    </row>
    <row r="745" ht="14.5" spans="1:23">
      <c r="A745" s="37"/>
      <c r="B745" s="37"/>
      <c r="C745" s="34"/>
      <c r="D745" s="34"/>
      <c r="E745" s="37"/>
      <c r="F745" s="37"/>
      <c r="G745" s="37"/>
      <c r="H745" s="37"/>
      <c r="I745" s="69"/>
      <c r="J745" s="28"/>
      <c r="K745" s="28"/>
      <c r="L745" s="114"/>
      <c r="M745" s="34"/>
      <c r="N745" s="34"/>
      <c r="O745" s="34"/>
      <c r="P745" s="115"/>
      <c r="Q745" s="34"/>
      <c r="R745" s="34"/>
      <c r="S745" s="115"/>
      <c r="T745" s="34"/>
      <c r="U745" s="28"/>
      <c r="V745" s="34"/>
      <c r="W745" s="34"/>
    </row>
    <row r="746" ht="14.5" spans="1:23">
      <c r="A746" s="37"/>
      <c r="B746" s="37"/>
      <c r="C746" s="34"/>
      <c r="D746" s="34"/>
      <c r="E746" s="37"/>
      <c r="F746" s="37"/>
      <c r="G746" s="37"/>
      <c r="H746" s="37"/>
      <c r="I746" s="69"/>
      <c r="J746" s="28"/>
      <c r="K746" s="28"/>
      <c r="L746" s="114"/>
      <c r="M746" s="34"/>
      <c r="N746" s="34"/>
      <c r="O746" s="34"/>
      <c r="P746" s="115"/>
      <c r="Q746" s="34"/>
      <c r="R746" s="34"/>
      <c r="S746" s="115"/>
      <c r="T746" s="34"/>
      <c r="U746" s="28"/>
      <c r="V746" s="34"/>
      <c r="W746" s="34"/>
    </row>
    <row r="747" ht="12.5" spans="1:23">
      <c r="A747" s="72"/>
      <c r="G747" s="72"/>
      <c r="H747" s="72"/>
      <c r="I747" s="139"/>
      <c r="L747" s="177"/>
      <c r="P747" s="119"/>
      <c r="S747" s="119"/>
      <c r="U747" s="79"/>
    </row>
    <row r="748" ht="12.5" spans="1:23">
      <c r="A748" s="72"/>
      <c r="G748" s="72"/>
      <c r="H748" s="72"/>
      <c r="I748" s="139"/>
      <c r="L748" s="177"/>
      <c r="P748" s="119"/>
      <c r="S748" s="119"/>
      <c r="U748" s="79"/>
    </row>
    <row r="749" ht="12.5" spans="1:23">
      <c r="A749" s="72"/>
      <c r="G749" s="72"/>
      <c r="H749" s="72"/>
      <c r="I749" s="139"/>
      <c r="L749" s="177"/>
      <c r="P749" s="119"/>
      <c r="S749" s="119"/>
      <c r="U749" s="79"/>
    </row>
    <row r="750" ht="12.5" spans="1:23">
      <c r="A750" s="72"/>
      <c r="G750" s="72"/>
      <c r="H750" s="72"/>
      <c r="I750" s="139"/>
      <c r="L750" s="177"/>
      <c r="P750" s="119"/>
      <c r="S750" s="119"/>
      <c r="U750" s="79"/>
    </row>
    <row r="751" ht="12.5" spans="1:23">
      <c r="A751" s="72"/>
      <c r="G751" s="72"/>
      <c r="H751" s="72"/>
      <c r="I751" s="139"/>
      <c r="L751" s="177"/>
      <c r="P751" s="119"/>
      <c r="S751" s="119"/>
      <c r="U751" s="79"/>
    </row>
    <row r="752" ht="12.5" spans="1:23">
      <c r="A752" s="72"/>
      <c r="G752" s="72"/>
      <c r="H752" s="72"/>
      <c r="I752" s="139"/>
      <c r="L752" s="177"/>
      <c r="P752" s="119"/>
      <c r="S752" s="119"/>
      <c r="U752" s="79"/>
    </row>
    <row r="753" ht="12.5" spans="1:21">
      <c r="A753" s="72"/>
      <c r="G753" s="72"/>
      <c r="H753" s="72"/>
      <c r="I753" s="139"/>
      <c r="L753" s="177"/>
      <c r="P753" s="119"/>
      <c r="S753" s="119"/>
      <c r="U753" s="79"/>
    </row>
    <row r="754" ht="12.5" spans="1:21">
      <c r="A754" s="72"/>
      <c r="G754" s="72"/>
      <c r="H754" s="72"/>
      <c r="I754" s="139"/>
      <c r="L754" s="177"/>
      <c r="P754" s="119"/>
      <c r="S754" s="119"/>
      <c r="U754" s="79"/>
    </row>
    <row r="755" ht="12.5" spans="1:21">
      <c r="A755" s="72"/>
      <c r="G755" s="72"/>
      <c r="H755" s="72"/>
      <c r="I755" s="139"/>
      <c r="L755" s="177"/>
      <c r="P755" s="119"/>
      <c r="S755" s="119"/>
      <c r="U755" s="79"/>
    </row>
    <row r="756" ht="12.5" spans="1:21">
      <c r="A756" s="72"/>
      <c r="G756" s="72"/>
      <c r="H756" s="72"/>
      <c r="I756" s="139"/>
      <c r="L756" s="177"/>
      <c r="P756" s="119"/>
      <c r="S756" s="119"/>
      <c r="U756" s="79"/>
    </row>
    <row r="757" ht="12.5" spans="1:21">
      <c r="A757" s="72"/>
      <c r="G757" s="72"/>
      <c r="H757" s="72"/>
      <c r="I757" s="139"/>
      <c r="L757" s="177"/>
      <c r="P757" s="119"/>
      <c r="S757" s="119"/>
      <c r="U757" s="79"/>
    </row>
    <row r="758" ht="12.5" spans="1:21">
      <c r="A758" s="72"/>
      <c r="G758" s="72"/>
      <c r="H758" s="72"/>
      <c r="I758" s="139"/>
      <c r="L758" s="177"/>
      <c r="P758" s="119"/>
      <c r="S758" s="119"/>
      <c r="U758" s="79"/>
    </row>
    <row r="759" ht="12.5" spans="1:21">
      <c r="A759" s="72"/>
      <c r="G759" s="72"/>
      <c r="H759" s="72"/>
      <c r="I759" s="139"/>
      <c r="L759" s="177"/>
      <c r="P759" s="119"/>
      <c r="S759" s="119"/>
      <c r="U759" s="79"/>
    </row>
    <row r="760" ht="12.5" spans="1:21">
      <c r="A760" s="72"/>
      <c r="G760" s="72"/>
      <c r="H760" s="72"/>
      <c r="I760" s="139"/>
      <c r="L760" s="177"/>
      <c r="P760" s="119"/>
      <c r="S760" s="119"/>
      <c r="U760" s="79"/>
    </row>
    <row r="761" ht="12.5" spans="1:21">
      <c r="A761" s="72"/>
      <c r="G761" s="72"/>
      <c r="H761" s="72"/>
      <c r="I761" s="139"/>
      <c r="L761" s="177"/>
      <c r="P761" s="119"/>
      <c r="S761" s="119"/>
      <c r="U761" s="79"/>
    </row>
    <row r="762" ht="12.5" spans="1:21">
      <c r="A762" s="72"/>
      <c r="G762" s="72"/>
      <c r="H762" s="72"/>
      <c r="I762" s="139"/>
      <c r="L762" s="177"/>
      <c r="P762" s="119"/>
      <c r="S762" s="119"/>
      <c r="U762" s="79"/>
    </row>
    <row r="763" ht="12.5" spans="1:21">
      <c r="A763" s="72"/>
      <c r="G763" s="72"/>
      <c r="H763" s="72"/>
      <c r="I763" s="139"/>
      <c r="L763" s="177"/>
      <c r="P763" s="119"/>
      <c r="S763" s="119"/>
      <c r="U763" s="79"/>
    </row>
    <row r="764" ht="12.5" spans="1:21">
      <c r="A764" s="72"/>
      <c r="G764" s="72"/>
      <c r="H764" s="72"/>
      <c r="I764" s="139"/>
      <c r="L764" s="177"/>
      <c r="P764" s="119"/>
      <c r="S764" s="119"/>
      <c r="U764" s="79"/>
    </row>
    <row r="765" ht="12.5" spans="1:21">
      <c r="A765" s="72"/>
      <c r="G765" s="72"/>
      <c r="H765" s="72"/>
      <c r="I765" s="139"/>
      <c r="L765" s="177"/>
      <c r="P765" s="119"/>
      <c r="S765" s="119"/>
      <c r="U765" s="79"/>
    </row>
    <row r="766" ht="12.5" spans="1:21">
      <c r="A766" s="72"/>
      <c r="G766" s="72"/>
      <c r="H766" s="72"/>
      <c r="I766" s="139"/>
      <c r="L766" s="177"/>
      <c r="P766" s="119"/>
      <c r="S766" s="119"/>
      <c r="U766" s="79"/>
    </row>
    <row r="767" ht="12.5" spans="1:21">
      <c r="A767" s="72"/>
      <c r="G767" s="72"/>
      <c r="H767" s="72"/>
      <c r="I767" s="139"/>
      <c r="L767" s="177"/>
      <c r="P767" s="119"/>
      <c r="S767" s="119"/>
      <c r="U767" s="79"/>
    </row>
    <row r="768" ht="12.5" spans="1:21">
      <c r="A768" s="72"/>
      <c r="G768" s="72"/>
      <c r="H768" s="72"/>
      <c r="I768" s="139"/>
      <c r="L768" s="177"/>
      <c r="P768" s="119"/>
      <c r="S768" s="119"/>
      <c r="U768" s="79"/>
    </row>
    <row r="769" ht="12.5" spans="1:21">
      <c r="A769" s="72"/>
      <c r="G769" s="72"/>
      <c r="H769" s="72"/>
      <c r="I769" s="139"/>
      <c r="L769" s="177"/>
      <c r="P769" s="119"/>
      <c r="S769" s="119"/>
      <c r="U769" s="79"/>
    </row>
    <row r="770" ht="12.5" spans="1:21">
      <c r="A770" s="72"/>
      <c r="G770" s="72"/>
      <c r="H770" s="72"/>
      <c r="I770" s="139"/>
      <c r="L770" s="177"/>
      <c r="P770" s="119"/>
      <c r="S770" s="119"/>
      <c r="U770" s="79"/>
    </row>
    <row r="771" ht="12.5" spans="1:21">
      <c r="A771" s="72"/>
      <c r="G771" s="72"/>
      <c r="H771" s="72"/>
      <c r="I771" s="139"/>
      <c r="L771" s="177"/>
      <c r="P771" s="119"/>
      <c r="S771" s="119"/>
      <c r="U771" s="79"/>
    </row>
    <row r="772" ht="12.5" spans="1:21">
      <c r="A772" s="72"/>
      <c r="G772" s="72"/>
      <c r="H772" s="72"/>
      <c r="I772" s="139"/>
      <c r="L772" s="177"/>
      <c r="P772" s="119"/>
      <c r="S772" s="119"/>
      <c r="U772" s="79"/>
    </row>
    <row r="773" ht="12.5" spans="1:21">
      <c r="A773" s="72"/>
      <c r="G773" s="72"/>
      <c r="H773" s="72"/>
      <c r="I773" s="139"/>
      <c r="L773" s="177"/>
      <c r="P773" s="119"/>
      <c r="S773" s="119"/>
      <c r="U773" s="79"/>
    </row>
    <row r="774" ht="12.5" spans="1:21">
      <c r="A774" s="72"/>
      <c r="G774" s="72"/>
      <c r="H774" s="72"/>
      <c r="I774" s="139"/>
      <c r="L774" s="177"/>
      <c r="P774" s="119"/>
      <c r="S774" s="119"/>
      <c r="U774" s="79"/>
    </row>
    <row r="775" ht="12.5" spans="1:21">
      <c r="A775" s="72"/>
      <c r="G775" s="72"/>
      <c r="H775" s="72"/>
      <c r="I775" s="139"/>
      <c r="L775" s="177"/>
      <c r="P775" s="119"/>
      <c r="S775" s="119"/>
      <c r="U775" s="79"/>
    </row>
    <row r="776" ht="12.5" spans="1:21">
      <c r="A776" s="72"/>
      <c r="G776" s="72"/>
      <c r="H776" s="72"/>
      <c r="I776" s="139"/>
      <c r="L776" s="177"/>
      <c r="P776" s="119"/>
      <c r="S776" s="119"/>
      <c r="U776" s="79"/>
    </row>
    <row r="777" ht="12.5" spans="1:21">
      <c r="A777" s="72"/>
      <c r="G777" s="72"/>
      <c r="H777" s="72"/>
      <c r="I777" s="139"/>
      <c r="L777" s="177"/>
      <c r="P777" s="119"/>
      <c r="S777" s="119"/>
      <c r="U777" s="79"/>
    </row>
    <row r="778" ht="12.5" spans="1:21">
      <c r="A778" s="72"/>
      <c r="G778" s="72"/>
      <c r="H778" s="72"/>
      <c r="I778" s="139"/>
      <c r="L778" s="177"/>
      <c r="P778" s="119"/>
      <c r="S778" s="119"/>
      <c r="U778" s="79"/>
    </row>
    <row r="779" ht="12.5" spans="1:21">
      <c r="A779" s="72"/>
      <c r="G779" s="72"/>
      <c r="H779" s="72"/>
      <c r="I779" s="139"/>
      <c r="L779" s="177"/>
      <c r="P779" s="119"/>
      <c r="S779" s="119"/>
      <c r="U779" s="79"/>
    </row>
    <row r="780" ht="12.5" spans="1:21">
      <c r="A780" s="72"/>
      <c r="G780" s="72"/>
      <c r="H780" s="72"/>
      <c r="I780" s="139"/>
      <c r="L780" s="177"/>
      <c r="P780" s="119"/>
      <c r="S780" s="119"/>
      <c r="U780" s="79"/>
    </row>
    <row r="781" ht="12.5" spans="1:21">
      <c r="A781" s="72"/>
      <c r="G781" s="72"/>
      <c r="H781" s="72"/>
      <c r="I781" s="139"/>
      <c r="L781" s="177"/>
      <c r="P781" s="119"/>
      <c r="S781" s="119"/>
      <c r="U781" s="79"/>
    </row>
    <row r="782" ht="12.5" spans="1:21">
      <c r="A782" s="72"/>
      <c r="G782" s="72"/>
      <c r="H782" s="72"/>
      <c r="I782" s="139"/>
      <c r="L782" s="177"/>
      <c r="P782" s="119"/>
      <c r="S782" s="119"/>
      <c r="U782" s="79"/>
    </row>
    <row r="783" ht="12.5" spans="1:21">
      <c r="A783" s="72"/>
      <c r="G783" s="72"/>
      <c r="H783" s="72"/>
      <c r="I783" s="139"/>
      <c r="L783" s="177"/>
      <c r="P783" s="119"/>
      <c r="S783" s="119"/>
      <c r="U783" s="79"/>
    </row>
    <row r="784" ht="12.5" spans="1:21">
      <c r="A784" s="72"/>
      <c r="G784" s="72"/>
      <c r="H784" s="72"/>
      <c r="I784" s="139"/>
      <c r="L784" s="177"/>
      <c r="P784" s="119"/>
      <c r="S784" s="119"/>
      <c r="U784" s="79"/>
    </row>
    <row r="785" ht="12.5" spans="1:21">
      <c r="A785" s="72"/>
      <c r="G785" s="72"/>
      <c r="H785" s="72"/>
      <c r="I785" s="139"/>
      <c r="L785" s="177"/>
      <c r="P785" s="119"/>
      <c r="S785" s="119"/>
      <c r="U785" s="79"/>
    </row>
    <row r="786" ht="12.5" spans="1:21">
      <c r="A786" s="72"/>
      <c r="G786" s="72"/>
      <c r="H786" s="72"/>
      <c r="I786" s="139"/>
      <c r="L786" s="177"/>
      <c r="P786" s="119"/>
      <c r="S786" s="119"/>
      <c r="U786" s="79"/>
    </row>
    <row r="787" ht="12.5" spans="1:21">
      <c r="A787" s="72"/>
      <c r="G787" s="72"/>
      <c r="H787" s="72"/>
      <c r="I787" s="139"/>
      <c r="L787" s="177"/>
      <c r="P787" s="119"/>
      <c r="S787" s="119"/>
      <c r="U787" s="79"/>
    </row>
    <row r="788" ht="12.5" spans="1:21">
      <c r="A788" s="72"/>
      <c r="G788" s="72"/>
      <c r="H788" s="72"/>
      <c r="I788" s="139"/>
      <c r="L788" s="177"/>
      <c r="P788" s="119"/>
      <c r="S788" s="119"/>
      <c r="U788" s="79"/>
    </row>
    <row r="789" ht="12.5" spans="1:21">
      <c r="A789" s="72"/>
      <c r="G789" s="72"/>
      <c r="H789" s="72"/>
      <c r="I789" s="139"/>
      <c r="L789" s="177"/>
      <c r="P789" s="119"/>
      <c r="S789" s="119"/>
      <c r="U789" s="79"/>
    </row>
    <row r="790" ht="12.5" spans="1:21">
      <c r="A790" s="72"/>
      <c r="G790" s="72"/>
      <c r="H790" s="72"/>
      <c r="I790" s="139"/>
      <c r="L790" s="177"/>
      <c r="P790" s="119"/>
      <c r="S790" s="119"/>
      <c r="U790" s="79"/>
    </row>
    <row r="791" ht="12.5" spans="1:21">
      <c r="A791" s="72"/>
      <c r="G791" s="72"/>
      <c r="H791" s="72"/>
      <c r="I791" s="139"/>
      <c r="L791" s="177"/>
      <c r="P791" s="119"/>
      <c r="S791" s="119"/>
      <c r="U791" s="79"/>
    </row>
    <row r="792" ht="12.5" spans="1:21">
      <c r="A792" s="72"/>
      <c r="G792" s="72"/>
      <c r="H792" s="72"/>
      <c r="I792" s="139"/>
      <c r="L792" s="177"/>
      <c r="P792" s="119"/>
      <c r="S792" s="119"/>
      <c r="U792" s="79"/>
    </row>
    <row r="793" ht="12.5" spans="1:21">
      <c r="A793" s="72"/>
      <c r="G793" s="72"/>
      <c r="H793" s="72"/>
      <c r="I793" s="139"/>
      <c r="L793" s="177"/>
      <c r="P793" s="119"/>
      <c r="S793" s="119"/>
      <c r="U793" s="79"/>
    </row>
    <row r="794" ht="12.5" spans="1:21">
      <c r="A794" s="72"/>
      <c r="G794" s="72"/>
      <c r="H794" s="72"/>
      <c r="I794" s="139"/>
      <c r="L794" s="177"/>
      <c r="P794" s="119"/>
      <c r="S794" s="119"/>
      <c r="U794" s="79"/>
    </row>
    <row r="795" ht="12.5" spans="1:21">
      <c r="A795" s="72"/>
      <c r="G795" s="72"/>
      <c r="H795" s="72"/>
      <c r="I795" s="139"/>
      <c r="L795" s="177"/>
      <c r="P795" s="119"/>
      <c r="S795" s="119"/>
      <c r="U795" s="79"/>
    </row>
    <row r="796" ht="12.5" spans="1:21">
      <c r="A796" s="72"/>
      <c r="G796" s="72"/>
      <c r="H796" s="72"/>
      <c r="I796" s="139"/>
      <c r="L796" s="177"/>
      <c r="P796" s="119"/>
      <c r="S796" s="119"/>
      <c r="U796" s="79"/>
    </row>
    <row r="797" ht="12.5" spans="1:21">
      <c r="A797" s="72"/>
      <c r="G797" s="72"/>
      <c r="H797" s="72"/>
      <c r="I797" s="139"/>
      <c r="L797" s="177"/>
      <c r="P797" s="119"/>
      <c r="S797" s="119"/>
      <c r="U797" s="79"/>
    </row>
    <row r="798" ht="12.5" spans="1:21">
      <c r="A798" s="72"/>
      <c r="G798" s="72"/>
      <c r="H798" s="72"/>
      <c r="I798" s="139"/>
      <c r="L798" s="177"/>
      <c r="P798" s="119"/>
      <c r="S798" s="119"/>
      <c r="U798" s="79"/>
    </row>
    <row r="799" ht="12.5" spans="1:21">
      <c r="A799" s="72"/>
      <c r="G799" s="72"/>
      <c r="H799" s="72"/>
      <c r="I799" s="139"/>
      <c r="L799" s="177"/>
      <c r="P799" s="119"/>
      <c r="S799" s="119"/>
      <c r="U799" s="79"/>
    </row>
    <row r="800" ht="12.5" spans="1:21">
      <c r="A800" s="72"/>
      <c r="G800" s="72"/>
      <c r="H800" s="72"/>
      <c r="I800" s="139"/>
      <c r="L800" s="177"/>
      <c r="P800" s="119"/>
      <c r="S800" s="119"/>
      <c r="U800" s="79"/>
    </row>
    <row r="801" ht="12.5" spans="1:21">
      <c r="A801" s="72"/>
      <c r="G801" s="72"/>
      <c r="H801" s="72"/>
      <c r="I801" s="139"/>
      <c r="L801" s="177"/>
      <c r="P801" s="119"/>
      <c r="S801" s="119"/>
      <c r="U801" s="79"/>
    </row>
    <row r="802" ht="12.5" spans="1:21">
      <c r="A802" s="72"/>
      <c r="G802" s="72"/>
      <c r="H802" s="72"/>
      <c r="I802" s="139"/>
      <c r="L802" s="177"/>
      <c r="P802" s="119"/>
      <c r="S802" s="119"/>
      <c r="U802" s="79"/>
    </row>
    <row r="803" ht="12.5" spans="1:21">
      <c r="A803" s="72"/>
      <c r="G803" s="72"/>
      <c r="H803" s="72"/>
      <c r="I803" s="139"/>
      <c r="L803" s="177"/>
      <c r="P803" s="119"/>
      <c r="S803" s="119"/>
      <c r="U803" s="79"/>
    </row>
    <row r="804" ht="12.5" spans="1:21">
      <c r="A804" s="72"/>
      <c r="G804" s="72"/>
      <c r="H804" s="72"/>
      <c r="I804" s="139"/>
      <c r="L804" s="177"/>
      <c r="P804" s="119"/>
      <c r="S804" s="119"/>
      <c r="U804" s="79"/>
    </row>
    <row r="805" ht="12.5" spans="1:21">
      <c r="A805" s="72"/>
      <c r="G805" s="72"/>
      <c r="H805" s="72"/>
      <c r="I805" s="139"/>
      <c r="L805" s="177"/>
      <c r="P805" s="119"/>
      <c r="S805" s="119"/>
      <c r="U805" s="79"/>
    </row>
    <row r="806" ht="12.5" spans="1:21">
      <c r="A806" s="72"/>
      <c r="G806" s="72"/>
      <c r="H806" s="72"/>
      <c r="I806" s="139"/>
      <c r="L806" s="177"/>
      <c r="P806" s="119"/>
      <c r="S806" s="119"/>
      <c r="U806" s="79"/>
    </row>
    <row r="807" ht="12.5" spans="1:21">
      <c r="A807" s="72"/>
      <c r="G807" s="72"/>
      <c r="H807" s="72"/>
      <c r="I807" s="139"/>
      <c r="L807" s="177"/>
      <c r="P807" s="119"/>
      <c r="S807" s="119"/>
      <c r="U807" s="79"/>
    </row>
    <row r="808" ht="12.5" spans="1:21">
      <c r="A808" s="72"/>
      <c r="G808" s="72"/>
      <c r="H808" s="72"/>
      <c r="I808" s="139"/>
      <c r="L808" s="177"/>
      <c r="P808" s="119"/>
      <c r="S808" s="119"/>
      <c r="U808" s="79"/>
    </row>
    <row r="809" ht="12.5" spans="1:21">
      <c r="A809" s="72"/>
      <c r="G809" s="72"/>
      <c r="H809" s="72"/>
      <c r="I809" s="139"/>
      <c r="L809" s="177"/>
      <c r="P809" s="119"/>
      <c r="S809" s="119"/>
      <c r="U809" s="79"/>
    </row>
    <row r="810" ht="12.5" spans="1:21">
      <c r="A810" s="72"/>
      <c r="G810" s="72"/>
      <c r="H810" s="72"/>
      <c r="I810" s="139"/>
      <c r="L810" s="177"/>
      <c r="P810" s="119"/>
      <c r="S810" s="119"/>
      <c r="U810" s="79"/>
    </row>
    <row r="811" ht="12.5" spans="1:21">
      <c r="A811" s="72"/>
      <c r="G811" s="72"/>
      <c r="H811" s="72"/>
      <c r="I811" s="139"/>
      <c r="L811" s="177"/>
      <c r="P811" s="119"/>
      <c r="S811" s="119"/>
      <c r="U811" s="79"/>
    </row>
    <row r="812" ht="12.5" spans="1:21">
      <c r="A812" s="72"/>
      <c r="G812" s="72"/>
      <c r="H812" s="72"/>
      <c r="I812" s="139"/>
      <c r="L812" s="177"/>
      <c r="P812" s="119"/>
      <c r="S812" s="119"/>
      <c r="U812" s="79"/>
    </row>
    <row r="813" ht="12.5" spans="1:21">
      <c r="A813" s="72"/>
      <c r="G813" s="72"/>
      <c r="H813" s="72"/>
      <c r="I813" s="139"/>
      <c r="L813" s="177"/>
      <c r="P813" s="119"/>
      <c r="S813" s="119"/>
      <c r="U813" s="79"/>
    </row>
    <row r="814" ht="12.5" spans="1:21">
      <c r="A814" s="72"/>
      <c r="G814" s="72"/>
      <c r="H814" s="72"/>
      <c r="I814" s="139"/>
      <c r="L814" s="177"/>
      <c r="P814" s="119"/>
      <c r="S814" s="119"/>
      <c r="U814" s="79"/>
    </row>
    <row r="815" ht="12.5" spans="1:21">
      <c r="A815" s="72"/>
      <c r="G815" s="72"/>
      <c r="H815" s="72"/>
      <c r="I815" s="139"/>
      <c r="L815" s="177"/>
      <c r="P815" s="119"/>
      <c r="S815" s="119"/>
      <c r="U815" s="79"/>
    </row>
    <row r="816" ht="12.5" spans="1:21">
      <c r="A816" s="72"/>
      <c r="G816" s="72"/>
      <c r="H816" s="72"/>
      <c r="I816" s="139"/>
      <c r="L816" s="177"/>
      <c r="P816" s="119"/>
      <c r="S816" s="119"/>
      <c r="U816" s="79"/>
    </row>
    <row r="817" ht="12.5" spans="1:21">
      <c r="A817" s="72"/>
      <c r="G817" s="72"/>
      <c r="H817" s="72"/>
      <c r="I817" s="139"/>
      <c r="L817" s="177"/>
      <c r="P817" s="119"/>
      <c r="S817" s="119"/>
      <c r="U817" s="79"/>
    </row>
    <row r="818" ht="12.5" spans="1:21">
      <c r="A818" s="72"/>
      <c r="G818" s="72"/>
      <c r="H818" s="72"/>
      <c r="I818" s="139"/>
      <c r="L818" s="177"/>
      <c r="P818" s="119"/>
      <c r="S818" s="119"/>
      <c r="U818" s="79"/>
    </row>
    <row r="819" ht="12.5" spans="1:21">
      <c r="A819" s="72"/>
      <c r="G819" s="72"/>
      <c r="H819" s="72"/>
      <c r="I819" s="139"/>
      <c r="L819" s="177"/>
      <c r="P819" s="119"/>
      <c r="S819" s="119"/>
      <c r="U819" s="79"/>
    </row>
    <row r="820" ht="12.5" spans="1:21">
      <c r="A820" s="72"/>
      <c r="G820" s="72"/>
      <c r="H820" s="72"/>
      <c r="I820" s="139"/>
      <c r="L820" s="177"/>
      <c r="P820" s="119"/>
      <c r="S820" s="119"/>
      <c r="U820" s="79"/>
    </row>
    <row r="821" ht="12.5" spans="1:21">
      <c r="A821" s="72"/>
      <c r="G821" s="72"/>
      <c r="H821" s="72"/>
      <c r="I821" s="139"/>
      <c r="L821" s="177"/>
      <c r="P821" s="119"/>
      <c r="S821" s="119"/>
      <c r="U821" s="79"/>
    </row>
    <row r="822" ht="12.5" spans="1:21">
      <c r="A822" s="72"/>
      <c r="G822" s="72"/>
      <c r="H822" s="72"/>
      <c r="I822" s="139"/>
      <c r="L822" s="177"/>
      <c r="P822" s="119"/>
      <c r="S822" s="119"/>
      <c r="U822" s="79"/>
    </row>
    <row r="823" ht="12.5" spans="1:21">
      <c r="A823" s="72"/>
      <c r="G823" s="72"/>
      <c r="H823" s="72"/>
      <c r="I823" s="139"/>
      <c r="L823" s="177"/>
      <c r="P823" s="119"/>
      <c r="S823" s="119"/>
      <c r="U823" s="79"/>
    </row>
    <row r="824" ht="12.5" spans="1:21">
      <c r="A824" s="72"/>
      <c r="G824" s="72"/>
      <c r="H824" s="72"/>
      <c r="I824" s="139"/>
      <c r="L824" s="177"/>
      <c r="P824" s="119"/>
      <c r="S824" s="119"/>
      <c r="U824" s="79"/>
    </row>
    <row r="825" ht="12.5" spans="1:21">
      <c r="A825" s="72"/>
      <c r="G825" s="72"/>
      <c r="H825" s="72"/>
      <c r="I825" s="139"/>
      <c r="L825" s="177"/>
      <c r="P825" s="119"/>
      <c r="S825" s="119"/>
      <c r="U825" s="79"/>
    </row>
    <row r="826" ht="12.5" spans="1:21">
      <c r="A826" s="72"/>
      <c r="G826" s="72"/>
      <c r="H826" s="72"/>
      <c r="I826" s="139"/>
      <c r="L826" s="177"/>
      <c r="P826" s="119"/>
      <c r="S826" s="119"/>
      <c r="U826" s="79"/>
    </row>
    <row r="827" ht="12.5" spans="1:21">
      <c r="A827" s="72"/>
      <c r="G827" s="72"/>
      <c r="H827" s="72"/>
      <c r="I827" s="139"/>
      <c r="L827" s="177"/>
      <c r="P827" s="119"/>
      <c r="S827" s="119"/>
      <c r="U827" s="79"/>
    </row>
    <row r="828" ht="12.5" spans="1:21">
      <c r="A828" s="72"/>
      <c r="G828" s="72"/>
      <c r="H828" s="72"/>
      <c r="I828" s="139"/>
      <c r="L828" s="177"/>
      <c r="P828" s="119"/>
      <c r="S828" s="119"/>
      <c r="U828" s="79"/>
    </row>
    <row r="829" ht="12.5" spans="1:21">
      <c r="A829" s="72"/>
      <c r="G829" s="72"/>
      <c r="H829" s="72"/>
      <c r="I829" s="139"/>
      <c r="L829" s="177"/>
      <c r="P829" s="119"/>
      <c r="S829" s="119"/>
      <c r="U829" s="79"/>
    </row>
    <row r="830" ht="12.5" spans="1:21">
      <c r="A830" s="72"/>
      <c r="G830" s="72"/>
      <c r="H830" s="72"/>
      <c r="I830" s="139"/>
      <c r="L830" s="177"/>
      <c r="P830" s="119"/>
      <c r="S830" s="119"/>
      <c r="U830" s="79"/>
    </row>
    <row r="831" ht="12.5" spans="1:21">
      <c r="A831" s="72"/>
      <c r="G831" s="72"/>
      <c r="H831" s="72"/>
      <c r="I831" s="139"/>
      <c r="L831" s="177"/>
      <c r="P831" s="119"/>
      <c r="S831" s="119"/>
      <c r="U831" s="79"/>
    </row>
    <row r="832" ht="12.5" spans="1:21">
      <c r="A832" s="72"/>
      <c r="G832" s="72"/>
      <c r="H832" s="72"/>
      <c r="I832" s="139"/>
      <c r="L832" s="177"/>
      <c r="P832" s="119"/>
      <c r="S832" s="119"/>
      <c r="U832" s="79"/>
    </row>
    <row r="833" ht="12.5" spans="1:21">
      <c r="A833" s="72"/>
      <c r="G833" s="72"/>
      <c r="H833" s="72"/>
      <c r="I833" s="139"/>
      <c r="L833" s="177"/>
      <c r="P833" s="119"/>
      <c r="S833" s="119"/>
      <c r="U833" s="79"/>
    </row>
    <row r="834" ht="12.5" spans="1:21">
      <c r="A834" s="72"/>
      <c r="G834" s="72"/>
      <c r="H834" s="72"/>
      <c r="I834" s="139"/>
      <c r="L834" s="177"/>
      <c r="P834" s="119"/>
      <c r="S834" s="119"/>
      <c r="U834" s="79"/>
    </row>
    <row r="835" ht="12.5" spans="1:21">
      <c r="A835" s="72"/>
      <c r="G835" s="72"/>
      <c r="H835" s="72"/>
      <c r="I835" s="139"/>
      <c r="L835" s="177"/>
      <c r="P835" s="119"/>
      <c r="S835" s="119"/>
      <c r="U835" s="79"/>
    </row>
    <row r="836" ht="12.5" spans="1:21">
      <c r="A836" s="72"/>
      <c r="G836" s="72"/>
      <c r="H836" s="72"/>
      <c r="I836" s="139"/>
      <c r="L836" s="177"/>
      <c r="P836" s="119"/>
      <c r="S836" s="119"/>
      <c r="U836" s="79"/>
    </row>
    <row r="837" ht="12.5" spans="1:21">
      <c r="A837" s="72"/>
      <c r="G837" s="72"/>
      <c r="H837" s="72"/>
      <c r="I837" s="139"/>
      <c r="L837" s="177"/>
      <c r="P837" s="119"/>
      <c r="S837" s="119"/>
      <c r="U837" s="79"/>
    </row>
    <row r="838" ht="12.5" spans="1:21">
      <c r="A838" s="72"/>
      <c r="G838" s="72"/>
      <c r="H838" s="72"/>
      <c r="I838" s="139"/>
      <c r="L838" s="177"/>
      <c r="P838" s="119"/>
      <c r="S838" s="119"/>
      <c r="U838" s="79"/>
    </row>
    <row r="839" ht="12.5" spans="1:21">
      <c r="A839" s="72"/>
      <c r="G839" s="72"/>
      <c r="H839" s="72"/>
      <c r="I839" s="139"/>
      <c r="L839" s="177"/>
      <c r="P839" s="119"/>
      <c r="S839" s="119"/>
      <c r="U839" s="79"/>
    </row>
    <row r="840" ht="12.5" spans="1:21">
      <c r="A840" s="72"/>
      <c r="G840" s="72"/>
      <c r="H840" s="72"/>
      <c r="I840" s="139"/>
      <c r="L840" s="177"/>
      <c r="P840" s="119"/>
      <c r="S840" s="119"/>
      <c r="U840" s="79"/>
    </row>
    <row r="841" ht="12.5" spans="1:21">
      <c r="A841" s="72"/>
      <c r="G841" s="72"/>
      <c r="H841" s="72"/>
      <c r="I841" s="139"/>
      <c r="L841" s="177"/>
      <c r="P841" s="119"/>
      <c r="S841" s="119"/>
      <c r="U841" s="79"/>
    </row>
    <row r="842" ht="12.5" spans="1:21">
      <c r="A842" s="72"/>
      <c r="G842" s="72"/>
      <c r="H842" s="72"/>
      <c r="I842" s="139"/>
      <c r="L842" s="177"/>
      <c r="P842" s="119"/>
      <c r="S842" s="119"/>
      <c r="U842" s="79"/>
    </row>
    <row r="843" ht="12.5" spans="1:21">
      <c r="A843" s="72"/>
      <c r="G843" s="72"/>
      <c r="H843" s="72"/>
      <c r="I843" s="139"/>
      <c r="L843" s="177"/>
      <c r="P843" s="119"/>
      <c r="S843" s="119"/>
      <c r="U843" s="79"/>
    </row>
    <row r="844" ht="12.5" spans="1:21">
      <c r="A844" s="72"/>
      <c r="G844" s="72"/>
      <c r="H844" s="72"/>
      <c r="I844" s="139"/>
      <c r="L844" s="177"/>
      <c r="P844" s="119"/>
      <c r="S844" s="119"/>
      <c r="U844" s="79"/>
    </row>
    <row r="845" ht="12.5" spans="1:21">
      <c r="A845" s="72"/>
      <c r="G845" s="72"/>
      <c r="H845" s="72"/>
      <c r="I845" s="139"/>
      <c r="L845" s="177"/>
      <c r="P845" s="119"/>
      <c r="S845" s="119"/>
      <c r="U845" s="79"/>
    </row>
    <row r="846" ht="12.5" spans="1:21">
      <c r="A846" s="72"/>
      <c r="G846" s="72"/>
      <c r="H846" s="72"/>
      <c r="I846" s="139"/>
      <c r="L846" s="177"/>
      <c r="P846" s="119"/>
      <c r="S846" s="119"/>
      <c r="U846" s="79"/>
    </row>
    <row r="847" ht="12.5" spans="1:21">
      <c r="A847" s="72"/>
      <c r="G847" s="72"/>
      <c r="H847" s="72"/>
      <c r="I847" s="139"/>
      <c r="L847" s="177"/>
      <c r="P847" s="119"/>
      <c r="S847" s="119"/>
      <c r="U847" s="79"/>
    </row>
    <row r="848" ht="12.5" spans="1:21">
      <c r="A848" s="72"/>
      <c r="G848" s="72"/>
      <c r="H848" s="72"/>
      <c r="I848" s="139"/>
      <c r="L848" s="177"/>
      <c r="P848" s="119"/>
      <c r="S848" s="119"/>
      <c r="U848" s="79"/>
    </row>
    <row r="849" ht="12.5" spans="1:21">
      <c r="A849" s="72"/>
      <c r="G849" s="72"/>
      <c r="H849" s="72"/>
      <c r="I849" s="139"/>
      <c r="L849" s="177"/>
      <c r="P849" s="119"/>
      <c r="S849" s="119"/>
      <c r="U849" s="79"/>
    </row>
    <row r="850" ht="12.5" spans="1:21">
      <c r="A850" s="72"/>
      <c r="G850" s="72"/>
      <c r="H850" s="72"/>
      <c r="I850" s="139"/>
      <c r="L850" s="177"/>
      <c r="P850" s="119"/>
      <c r="S850" s="119"/>
      <c r="U850" s="79"/>
    </row>
    <row r="851" ht="12.5" spans="1:21">
      <c r="A851" s="72"/>
      <c r="G851" s="72"/>
      <c r="H851" s="72"/>
      <c r="I851" s="139"/>
      <c r="L851" s="177"/>
      <c r="P851" s="119"/>
      <c r="S851" s="119"/>
      <c r="U851" s="79"/>
    </row>
    <row r="852" ht="12.5" spans="1:21">
      <c r="A852" s="72"/>
      <c r="G852" s="72"/>
      <c r="H852" s="72"/>
      <c r="I852" s="139"/>
      <c r="L852" s="177"/>
      <c r="P852" s="119"/>
      <c r="S852" s="119"/>
      <c r="U852" s="79"/>
    </row>
    <row r="853" ht="12.5" spans="1:21">
      <c r="A853" s="72"/>
      <c r="G853" s="72"/>
      <c r="H853" s="72"/>
      <c r="I853" s="139"/>
      <c r="L853" s="177"/>
      <c r="P853" s="119"/>
      <c r="S853" s="119"/>
      <c r="U853" s="79"/>
    </row>
    <row r="854" ht="12.5" spans="1:21">
      <c r="A854" s="72"/>
      <c r="G854" s="72"/>
      <c r="H854" s="72"/>
      <c r="I854" s="139"/>
      <c r="L854" s="177"/>
      <c r="P854" s="119"/>
      <c r="S854" s="119"/>
      <c r="U854" s="79"/>
    </row>
    <row r="855" ht="12.5" spans="1:21">
      <c r="A855" s="72"/>
      <c r="G855" s="72"/>
      <c r="H855" s="72"/>
      <c r="I855" s="139"/>
      <c r="L855" s="177"/>
      <c r="P855" s="119"/>
      <c r="S855" s="119"/>
      <c r="U855" s="79"/>
    </row>
    <row r="856" ht="12.5" spans="1:21">
      <c r="A856" s="72"/>
      <c r="G856" s="72"/>
      <c r="H856" s="72"/>
      <c r="I856" s="139"/>
      <c r="L856" s="177"/>
      <c r="P856" s="119"/>
      <c r="S856" s="119"/>
      <c r="U856" s="79"/>
    </row>
    <row r="857" ht="12.5" spans="1:21">
      <c r="A857" s="72"/>
      <c r="G857" s="72"/>
      <c r="H857" s="72"/>
      <c r="I857" s="139"/>
      <c r="L857" s="177"/>
      <c r="P857" s="119"/>
      <c r="S857" s="119"/>
      <c r="U857" s="79"/>
    </row>
    <row r="858" ht="12.5" spans="1:21">
      <c r="A858" s="72"/>
      <c r="G858" s="72"/>
      <c r="H858" s="72"/>
      <c r="I858" s="139"/>
      <c r="L858" s="177"/>
      <c r="P858" s="119"/>
      <c r="S858" s="119"/>
      <c r="U858" s="79"/>
    </row>
    <row r="859" ht="12.5" spans="1:21">
      <c r="A859" s="72"/>
      <c r="G859" s="72"/>
      <c r="H859" s="72"/>
      <c r="I859" s="139"/>
      <c r="L859" s="177"/>
      <c r="P859" s="119"/>
      <c r="S859" s="119"/>
      <c r="U859" s="79"/>
    </row>
    <row r="860" ht="12.5" spans="1:21">
      <c r="A860" s="72"/>
      <c r="G860" s="72"/>
      <c r="H860" s="72"/>
      <c r="I860" s="139"/>
      <c r="L860" s="177"/>
      <c r="P860" s="119"/>
      <c r="S860" s="119"/>
      <c r="U860" s="79"/>
    </row>
    <row r="861" ht="12.5" spans="1:21">
      <c r="A861" s="72"/>
      <c r="G861" s="72"/>
      <c r="H861" s="72"/>
      <c r="I861" s="139"/>
      <c r="L861" s="177"/>
      <c r="P861" s="119"/>
      <c r="S861" s="119"/>
      <c r="U861" s="79"/>
    </row>
    <row r="862" ht="12.5" spans="1:21">
      <c r="A862" s="72"/>
      <c r="G862" s="72"/>
      <c r="H862" s="72"/>
      <c r="I862" s="139"/>
      <c r="L862" s="177"/>
      <c r="P862" s="119"/>
      <c r="S862" s="119"/>
      <c r="U862" s="79"/>
    </row>
    <row r="863" ht="12.5" spans="1:21">
      <c r="A863" s="72"/>
      <c r="G863" s="72"/>
      <c r="H863" s="72"/>
      <c r="I863" s="139"/>
      <c r="L863" s="177"/>
      <c r="P863" s="119"/>
      <c r="S863" s="119"/>
      <c r="U863" s="79"/>
    </row>
    <row r="864" ht="12.5" spans="1:21">
      <c r="A864" s="72"/>
      <c r="G864" s="72"/>
      <c r="H864" s="72"/>
      <c r="I864" s="139"/>
      <c r="L864" s="177"/>
      <c r="P864" s="119"/>
      <c r="S864" s="119"/>
      <c r="U864" s="79"/>
    </row>
    <row r="865" ht="12.5" spans="1:21">
      <c r="A865" s="72"/>
      <c r="G865" s="72"/>
      <c r="H865" s="72"/>
      <c r="I865" s="139"/>
      <c r="L865" s="177"/>
      <c r="P865" s="119"/>
      <c r="S865" s="119"/>
      <c r="U865" s="79"/>
    </row>
    <row r="866" ht="12.5" spans="1:21">
      <c r="A866" s="72"/>
      <c r="G866" s="72"/>
      <c r="H866" s="72"/>
      <c r="I866" s="139"/>
      <c r="L866" s="177"/>
      <c r="P866" s="119"/>
      <c r="S866" s="119"/>
      <c r="U866" s="79"/>
    </row>
    <row r="867" ht="12.5" spans="1:21">
      <c r="A867" s="72"/>
      <c r="G867" s="72"/>
      <c r="H867" s="72"/>
      <c r="I867" s="139"/>
      <c r="L867" s="177"/>
      <c r="P867" s="119"/>
      <c r="S867" s="119"/>
      <c r="U867" s="79"/>
    </row>
    <row r="868" ht="12.5" spans="1:21">
      <c r="A868" s="72"/>
      <c r="G868" s="72"/>
      <c r="H868" s="72"/>
      <c r="I868" s="139"/>
      <c r="L868" s="177"/>
      <c r="P868" s="119"/>
      <c r="S868" s="119"/>
      <c r="U868" s="79"/>
    </row>
    <row r="869" ht="12.5" spans="1:21">
      <c r="A869" s="72"/>
      <c r="G869" s="72"/>
      <c r="H869" s="72"/>
      <c r="I869" s="139"/>
      <c r="L869" s="177"/>
      <c r="P869" s="119"/>
      <c r="S869" s="119"/>
      <c r="U869" s="79"/>
    </row>
    <row r="870" ht="12.5" spans="1:21">
      <c r="A870" s="72"/>
      <c r="G870" s="72"/>
      <c r="H870" s="72"/>
      <c r="I870" s="139"/>
      <c r="L870" s="177"/>
      <c r="P870" s="119"/>
      <c r="S870" s="119"/>
      <c r="U870" s="79"/>
    </row>
    <row r="871" ht="12.5" spans="1:21">
      <c r="A871" s="72"/>
      <c r="G871" s="72"/>
      <c r="H871" s="72"/>
      <c r="I871" s="139"/>
      <c r="L871" s="177"/>
      <c r="P871" s="119"/>
      <c r="S871" s="119"/>
      <c r="U871" s="79"/>
    </row>
    <row r="872" ht="12.5" spans="1:21">
      <c r="A872" s="72"/>
      <c r="G872" s="72"/>
      <c r="H872" s="72"/>
      <c r="I872" s="139"/>
      <c r="L872" s="177"/>
      <c r="P872" s="119"/>
      <c r="S872" s="119"/>
      <c r="U872" s="79"/>
    </row>
    <row r="873" ht="12.5" spans="1:21">
      <c r="A873" s="72"/>
      <c r="G873" s="72"/>
      <c r="H873" s="72"/>
      <c r="I873" s="139"/>
      <c r="L873" s="177"/>
      <c r="P873" s="119"/>
      <c r="S873" s="119"/>
      <c r="U873" s="79"/>
    </row>
    <row r="874" ht="12.5" spans="1:21">
      <c r="A874" s="72"/>
      <c r="G874" s="72"/>
      <c r="H874" s="72"/>
      <c r="I874" s="139"/>
      <c r="L874" s="177"/>
      <c r="P874" s="119"/>
      <c r="S874" s="119"/>
      <c r="U874" s="79"/>
    </row>
    <row r="875" ht="12.5" spans="1:21">
      <c r="A875" s="72"/>
      <c r="G875" s="72"/>
      <c r="H875" s="72"/>
      <c r="I875" s="139"/>
      <c r="L875" s="177"/>
      <c r="P875" s="119"/>
      <c r="S875" s="119"/>
      <c r="U875" s="79"/>
    </row>
    <row r="876" ht="12.5" spans="1:21">
      <c r="A876" s="72"/>
      <c r="G876" s="72"/>
      <c r="H876" s="72"/>
      <c r="I876" s="139"/>
      <c r="L876" s="177"/>
      <c r="P876" s="119"/>
      <c r="S876" s="119"/>
      <c r="U876" s="79"/>
    </row>
    <row r="877" ht="12.5" spans="1:21">
      <c r="A877" s="72"/>
      <c r="G877" s="72"/>
      <c r="H877" s="72"/>
      <c r="I877" s="139"/>
      <c r="L877" s="177"/>
      <c r="P877" s="119"/>
      <c r="S877" s="119"/>
      <c r="U877" s="79"/>
    </row>
    <row r="878" ht="12.5" spans="1:21">
      <c r="A878" s="72"/>
      <c r="G878" s="72"/>
      <c r="H878" s="72"/>
      <c r="I878" s="139"/>
      <c r="L878" s="177"/>
      <c r="P878" s="119"/>
      <c r="S878" s="119"/>
      <c r="U878" s="79"/>
    </row>
    <row r="879" ht="12.5" spans="1:21">
      <c r="A879" s="72"/>
      <c r="G879" s="72"/>
      <c r="H879" s="72"/>
      <c r="I879" s="139"/>
      <c r="L879" s="177"/>
      <c r="P879" s="119"/>
      <c r="S879" s="119"/>
      <c r="U879" s="79"/>
    </row>
    <row r="880" ht="12.5" spans="1:21">
      <c r="A880" s="72"/>
      <c r="G880" s="72"/>
      <c r="H880" s="72"/>
      <c r="I880" s="139"/>
      <c r="L880" s="177"/>
      <c r="P880" s="119"/>
      <c r="S880" s="119"/>
      <c r="U880" s="79"/>
    </row>
    <row r="881" ht="12.5" spans="1:21">
      <c r="A881" s="72"/>
      <c r="G881" s="72"/>
      <c r="H881" s="72"/>
      <c r="I881" s="139"/>
      <c r="L881" s="177"/>
      <c r="P881" s="119"/>
      <c r="S881" s="119"/>
      <c r="U881" s="79"/>
    </row>
    <row r="882" ht="12.5" spans="1:21">
      <c r="A882" s="72"/>
      <c r="G882" s="72"/>
      <c r="H882" s="72"/>
      <c r="I882" s="139"/>
      <c r="L882" s="177"/>
      <c r="P882" s="119"/>
      <c r="S882" s="119"/>
      <c r="U882" s="79"/>
    </row>
    <row r="883" ht="12.5" spans="1:21">
      <c r="A883" s="72"/>
      <c r="G883" s="72"/>
      <c r="H883" s="72"/>
      <c r="I883" s="139"/>
      <c r="L883" s="177"/>
      <c r="P883" s="119"/>
      <c r="S883" s="119"/>
      <c r="U883" s="79"/>
    </row>
    <row r="884" ht="12.5" spans="1:21">
      <c r="A884" s="72"/>
      <c r="G884" s="72"/>
      <c r="H884" s="72"/>
      <c r="I884" s="139"/>
      <c r="L884" s="177"/>
      <c r="P884" s="119"/>
      <c r="S884" s="119"/>
      <c r="U884" s="79"/>
    </row>
    <row r="885" ht="12.5" spans="1:21">
      <c r="A885" s="72"/>
      <c r="G885" s="72"/>
      <c r="H885" s="72"/>
      <c r="I885" s="139"/>
      <c r="L885" s="177"/>
      <c r="P885" s="119"/>
      <c r="S885" s="119"/>
      <c r="U885" s="79"/>
    </row>
    <row r="886" ht="12.5" spans="1:21">
      <c r="A886" s="72"/>
      <c r="G886" s="72"/>
      <c r="H886" s="72"/>
      <c r="I886" s="139"/>
      <c r="L886" s="177"/>
      <c r="P886" s="119"/>
      <c r="S886" s="119"/>
      <c r="U886" s="79"/>
    </row>
    <row r="887" ht="12.5" spans="1:21">
      <c r="A887" s="72"/>
      <c r="G887" s="72"/>
      <c r="H887" s="72"/>
      <c r="I887" s="139"/>
      <c r="L887" s="177"/>
      <c r="P887" s="119"/>
      <c r="S887" s="119"/>
      <c r="U887" s="79"/>
    </row>
    <row r="888" ht="12.5" spans="1:21">
      <c r="A888" s="72"/>
      <c r="G888" s="72"/>
      <c r="H888" s="72"/>
      <c r="I888" s="139"/>
      <c r="L888" s="177"/>
      <c r="P888" s="119"/>
      <c r="S888" s="119"/>
      <c r="U888" s="79"/>
    </row>
    <row r="889" ht="12.5" spans="1:21">
      <c r="A889" s="72"/>
      <c r="G889" s="72"/>
      <c r="H889" s="72"/>
      <c r="I889" s="139"/>
      <c r="L889" s="177"/>
      <c r="P889" s="119"/>
      <c r="S889" s="119"/>
      <c r="U889" s="79"/>
    </row>
    <row r="890" ht="12.5" spans="1:21">
      <c r="A890" s="72"/>
      <c r="G890" s="72"/>
      <c r="H890" s="72"/>
      <c r="I890" s="139"/>
      <c r="L890" s="177"/>
      <c r="P890" s="119"/>
      <c r="S890" s="119"/>
      <c r="U890" s="79"/>
    </row>
    <row r="891" ht="12.5" spans="1:21">
      <c r="A891" s="72"/>
      <c r="G891" s="72"/>
      <c r="H891" s="72"/>
      <c r="I891" s="139"/>
      <c r="L891" s="177"/>
      <c r="P891" s="119"/>
      <c r="S891" s="119"/>
      <c r="U891" s="79"/>
    </row>
    <row r="892" ht="12.5" spans="1:21">
      <c r="A892" s="72"/>
      <c r="G892" s="72"/>
      <c r="H892" s="72"/>
      <c r="I892" s="139"/>
      <c r="L892" s="177"/>
      <c r="P892" s="119"/>
      <c r="S892" s="119"/>
      <c r="U892" s="79"/>
    </row>
    <row r="893" ht="12.5" spans="1:21">
      <c r="A893" s="72"/>
      <c r="G893" s="72"/>
      <c r="H893" s="72"/>
      <c r="I893" s="139"/>
      <c r="L893" s="177"/>
      <c r="P893" s="119"/>
      <c r="S893" s="119"/>
      <c r="U893" s="79"/>
    </row>
    <row r="894" ht="12.5" spans="1:21">
      <c r="A894" s="72"/>
      <c r="G894" s="72"/>
      <c r="H894" s="72"/>
      <c r="I894" s="139"/>
      <c r="L894" s="177"/>
      <c r="P894" s="119"/>
      <c r="S894" s="119"/>
      <c r="U894" s="79"/>
    </row>
    <row r="895" ht="12.5" spans="1:21">
      <c r="A895" s="72"/>
      <c r="G895" s="72"/>
      <c r="H895" s="72"/>
      <c r="I895" s="139"/>
      <c r="L895" s="177"/>
      <c r="P895" s="119"/>
      <c r="S895" s="119"/>
      <c r="U895" s="79"/>
    </row>
    <row r="896" ht="12.5" spans="1:21">
      <c r="A896" s="72"/>
      <c r="G896" s="72"/>
      <c r="H896" s="72"/>
      <c r="I896" s="139"/>
      <c r="L896" s="177"/>
      <c r="P896" s="119"/>
      <c r="S896" s="119"/>
      <c r="U896" s="79"/>
    </row>
    <row r="897" ht="12.5" spans="1:21">
      <c r="A897" s="72"/>
      <c r="G897" s="72"/>
      <c r="H897" s="72"/>
      <c r="I897" s="139"/>
      <c r="L897" s="177"/>
      <c r="P897" s="119"/>
      <c r="S897" s="119"/>
      <c r="U897" s="79"/>
    </row>
    <row r="898" ht="12.5" spans="1:21">
      <c r="A898" s="72"/>
      <c r="G898" s="72"/>
      <c r="H898" s="72"/>
      <c r="I898" s="139"/>
      <c r="L898" s="177"/>
      <c r="P898" s="119"/>
      <c r="S898" s="119"/>
      <c r="U898" s="79"/>
    </row>
    <row r="899" ht="12.5" spans="1:21">
      <c r="A899" s="72"/>
      <c r="G899" s="72"/>
      <c r="H899" s="72"/>
      <c r="I899" s="139"/>
      <c r="L899" s="177"/>
      <c r="P899" s="119"/>
      <c r="S899" s="119"/>
      <c r="U899" s="79"/>
    </row>
    <row r="900" ht="12.5" spans="1:21">
      <c r="A900" s="72"/>
      <c r="G900" s="72"/>
      <c r="H900" s="72"/>
      <c r="I900" s="139"/>
      <c r="L900" s="177"/>
      <c r="P900" s="119"/>
      <c r="S900" s="119"/>
      <c r="U900" s="79"/>
    </row>
    <row r="901" ht="12.5" spans="1:21">
      <c r="A901" s="72"/>
      <c r="G901" s="72"/>
      <c r="H901" s="72"/>
      <c r="I901" s="139"/>
      <c r="L901" s="177"/>
      <c r="P901" s="119"/>
      <c r="S901" s="119"/>
      <c r="U901" s="79"/>
    </row>
    <row r="902" ht="12.5" spans="1:21">
      <c r="A902" s="72"/>
      <c r="G902" s="72"/>
      <c r="H902" s="72"/>
      <c r="I902" s="139"/>
      <c r="L902" s="177"/>
      <c r="P902" s="119"/>
      <c r="S902" s="119"/>
      <c r="U902" s="79"/>
    </row>
    <row r="903" ht="12.5" spans="1:21">
      <c r="A903" s="72"/>
      <c r="G903" s="72"/>
      <c r="H903" s="72"/>
      <c r="I903" s="139"/>
      <c r="L903" s="177"/>
      <c r="P903" s="119"/>
      <c r="S903" s="119"/>
      <c r="U903" s="79"/>
    </row>
    <row r="904" ht="12.5" spans="1:21">
      <c r="A904" s="72"/>
      <c r="G904" s="72"/>
      <c r="H904" s="72"/>
      <c r="I904" s="139"/>
      <c r="L904" s="177"/>
      <c r="P904" s="119"/>
      <c r="S904" s="119"/>
      <c r="U904" s="79"/>
    </row>
    <row r="905" ht="12.5" spans="1:21">
      <c r="A905" s="72"/>
      <c r="G905" s="72"/>
      <c r="H905" s="72"/>
      <c r="I905" s="139"/>
      <c r="L905" s="177"/>
      <c r="P905" s="119"/>
      <c r="S905" s="119"/>
      <c r="U905" s="79"/>
    </row>
    <row r="906" ht="12.5" spans="1:21">
      <c r="A906" s="72"/>
      <c r="G906" s="72"/>
      <c r="H906" s="72"/>
      <c r="I906" s="139"/>
      <c r="L906" s="177"/>
      <c r="P906" s="119"/>
      <c r="S906" s="119"/>
      <c r="U906" s="79"/>
    </row>
    <row r="907" ht="12.5" spans="1:21">
      <c r="A907" s="72"/>
      <c r="G907" s="72"/>
      <c r="H907" s="72"/>
      <c r="I907" s="139"/>
      <c r="L907" s="177"/>
      <c r="P907" s="119"/>
      <c r="S907" s="119"/>
      <c r="U907" s="79"/>
    </row>
    <row r="908" ht="12.5" spans="1:21">
      <c r="A908" s="72"/>
      <c r="G908" s="72"/>
      <c r="H908" s="72"/>
      <c r="I908" s="139"/>
      <c r="L908" s="177"/>
      <c r="P908" s="119"/>
      <c r="S908" s="119"/>
      <c r="U908" s="79"/>
    </row>
    <row r="909" ht="12.5" spans="1:21">
      <c r="A909" s="72"/>
      <c r="G909" s="72"/>
      <c r="H909" s="72"/>
      <c r="I909" s="139"/>
      <c r="L909" s="177"/>
      <c r="P909" s="119"/>
      <c r="S909" s="119"/>
      <c r="U909" s="79"/>
    </row>
    <row r="910" ht="12.5" spans="1:21">
      <c r="A910" s="72"/>
      <c r="G910" s="72"/>
      <c r="H910" s="72"/>
      <c r="I910" s="139"/>
      <c r="L910" s="177"/>
      <c r="P910" s="119"/>
      <c r="S910" s="119"/>
      <c r="U910" s="79"/>
    </row>
    <row r="911" ht="12.5" spans="1:21">
      <c r="A911" s="72"/>
      <c r="G911" s="72"/>
      <c r="H911" s="72"/>
      <c r="I911" s="139"/>
      <c r="L911" s="177"/>
      <c r="P911" s="119"/>
      <c r="S911" s="119"/>
      <c r="U911" s="79"/>
    </row>
    <row r="912" ht="12.5" spans="1:21">
      <c r="A912" s="72"/>
      <c r="G912" s="72"/>
      <c r="H912" s="72"/>
      <c r="I912" s="139"/>
      <c r="L912" s="177"/>
      <c r="P912" s="119"/>
      <c r="S912" s="119"/>
      <c r="U912" s="79"/>
    </row>
    <row r="913" ht="12.5" spans="1:21">
      <c r="A913" s="72"/>
      <c r="G913" s="72"/>
      <c r="H913" s="72"/>
      <c r="I913" s="139"/>
      <c r="L913" s="177"/>
      <c r="P913" s="119"/>
      <c r="S913" s="119"/>
      <c r="U913" s="79"/>
    </row>
    <row r="914" ht="12.5" spans="1:21">
      <c r="A914" s="72"/>
      <c r="G914" s="72"/>
      <c r="H914" s="72"/>
      <c r="I914" s="139"/>
      <c r="L914" s="177"/>
      <c r="P914" s="119"/>
      <c r="S914" s="119"/>
      <c r="U914" s="79"/>
    </row>
    <row r="915" ht="12.5" spans="1:21">
      <c r="A915" s="72"/>
      <c r="G915" s="72"/>
      <c r="H915" s="72"/>
      <c r="I915" s="139"/>
      <c r="L915" s="177"/>
      <c r="P915" s="119"/>
      <c r="S915" s="119"/>
      <c r="U915" s="79"/>
    </row>
    <row r="916" ht="12.5" spans="1:21">
      <c r="A916" s="72"/>
      <c r="G916" s="72"/>
      <c r="H916" s="72"/>
      <c r="I916" s="139"/>
      <c r="L916" s="177"/>
      <c r="P916" s="119"/>
      <c r="S916" s="119"/>
      <c r="U916" s="79"/>
    </row>
    <row r="917" ht="12.5" spans="1:21">
      <c r="A917" s="72"/>
      <c r="G917" s="72"/>
      <c r="H917" s="72"/>
      <c r="I917" s="139"/>
      <c r="L917" s="177"/>
      <c r="P917" s="119"/>
      <c r="S917" s="119"/>
      <c r="U917" s="79"/>
    </row>
    <row r="918" ht="12.5" spans="1:21">
      <c r="A918" s="72"/>
      <c r="G918" s="72"/>
      <c r="H918" s="72"/>
      <c r="I918" s="139"/>
      <c r="L918" s="177"/>
      <c r="P918" s="119"/>
      <c r="S918" s="119"/>
      <c r="U918" s="79"/>
    </row>
    <row r="919" ht="12.5" spans="1:21">
      <c r="A919" s="72"/>
      <c r="G919" s="72"/>
      <c r="H919" s="72"/>
      <c r="I919" s="139"/>
      <c r="L919" s="177"/>
      <c r="P919" s="119"/>
      <c r="S919" s="119"/>
      <c r="U919" s="79"/>
    </row>
    <row r="920" ht="12.5" spans="1:21">
      <c r="A920" s="72"/>
      <c r="G920" s="72"/>
      <c r="H920" s="72"/>
      <c r="I920" s="139"/>
      <c r="L920" s="177"/>
      <c r="P920" s="119"/>
      <c r="S920" s="119"/>
      <c r="U920" s="79"/>
    </row>
    <row r="921" ht="12.5" spans="1:21">
      <c r="A921" s="72"/>
      <c r="G921" s="72"/>
      <c r="H921" s="72"/>
      <c r="I921" s="139"/>
      <c r="L921" s="177"/>
      <c r="P921" s="119"/>
      <c r="S921" s="119"/>
      <c r="U921" s="79"/>
    </row>
    <row r="922" ht="12.5" spans="1:21">
      <c r="A922" s="72"/>
      <c r="G922" s="72"/>
      <c r="H922" s="72"/>
      <c r="I922" s="139"/>
      <c r="L922" s="177"/>
      <c r="P922" s="119"/>
      <c r="S922" s="119"/>
      <c r="U922" s="79"/>
    </row>
    <row r="923" ht="12.5" spans="1:21">
      <c r="A923" s="72"/>
      <c r="G923" s="72"/>
      <c r="H923" s="72"/>
      <c r="I923" s="139"/>
      <c r="L923" s="177"/>
      <c r="P923" s="119"/>
      <c r="S923" s="119"/>
      <c r="U923" s="79"/>
    </row>
    <row r="924" ht="12.5" spans="1:21">
      <c r="A924" s="72"/>
      <c r="G924" s="72"/>
      <c r="H924" s="72"/>
      <c r="I924" s="139"/>
      <c r="L924" s="177"/>
      <c r="P924" s="119"/>
      <c r="S924" s="119"/>
      <c r="U924" s="79"/>
    </row>
    <row r="925" ht="12.5" spans="1:21">
      <c r="A925" s="72"/>
      <c r="G925" s="72"/>
      <c r="H925" s="72"/>
      <c r="I925" s="139"/>
      <c r="L925" s="177"/>
      <c r="P925" s="119"/>
      <c r="S925" s="119"/>
      <c r="U925" s="79"/>
    </row>
    <row r="926" ht="12.5" spans="1:21">
      <c r="A926" s="72"/>
      <c r="G926" s="72"/>
      <c r="H926" s="72"/>
      <c r="I926" s="139"/>
      <c r="L926" s="177"/>
      <c r="P926" s="119"/>
      <c r="S926" s="119"/>
      <c r="U926" s="79"/>
    </row>
    <row r="927" ht="12.5" spans="1:21">
      <c r="A927" s="72"/>
      <c r="G927" s="72"/>
      <c r="H927" s="72"/>
      <c r="I927" s="139"/>
      <c r="L927" s="177"/>
      <c r="P927" s="119"/>
      <c r="S927" s="119"/>
      <c r="U927" s="79"/>
    </row>
    <row r="928" ht="12.5" spans="1:21">
      <c r="A928" s="72"/>
      <c r="G928" s="72"/>
      <c r="H928" s="72"/>
      <c r="I928" s="139"/>
      <c r="L928" s="177"/>
      <c r="P928" s="119"/>
      <c r="S928" s="119"/>
      <c r="U928" s="79"/>
    </row>
    <row r="929" ht="12.5" spans="1:21">
      <c r="A929" s="72"/>
      <c r="G929" s="72"/>
      <c r="H929" s="72"/>
      <c r="I929" s="139"/>
      <c r="L929" s="177"/>
      <c r="P929" s="119"/>
      <c r="S929" s="119"/>
      <c r="U929" s="79"/>
    </row>
    <row r="930" ht="12.5" spans="1:21">
      <c r="A930" s="72"/>
      <c r="G930" s="72"/>
      <c r="H930" s="72"/>
      <c r="I930" s="139"/>
      <c r="L930" s="177"/>
      <c r="P930" s="119"/>
      <c r="S930" s="119"/>
      <c r="U930" s="79"/>
    </row>
    <row r="931" ht="12.5" spans="1:21">
      <c r="A931" s="72"/>
      <c r="G931" s="72"/>
      <c r="H931" s="72"/>
      <c r="I931" s="139"/>
      <c r="L931" s="177"/>
      <c r="P931" s="119"/>
      <c r="S931" s="119"/>
      <c r="U931" s="79"/>
    </row>
    <row r="932" ht="12.5" spans="1:21">
      <c r="A932" s="72"/>
      <c r="G932" s="72"/>
      <c r="H932" s="72"/>
      <c r="I932" s="139"/>
      <c r="L932" s="177"/>
      <c r="P932" s="119"/>
      <c r="S932" s="119"/>
      <c r="U932" s="79"/>
    </row>
    <row r="933" ht="12.5" spans="1:21">
      <c r="A933" s="72"/>
      <c r="G933" s="72"/>
      <c r="H933" s="72"/>
      <c r="I933" s="139"/>
      <c r="L933" s="177"/>
      <c r="P933" s="119"/>
      <c r="S933" s="119"/>
      <c r="U933" s="79"/>
    </row>
    <row r="934" ht="12.5" spans="1:21">
      <c r="A934" s="72"/>
      <c r="G934" s="72"/>
      <c r="H934" s="72"/>
      <c r="I934" s="139"/>
      <c r="L934" s="177"/>
      <c r="P934" s="119"/>
      <c r="S934" s="119"/>
      <c r="U934" s="79"/>
    </row>
    <row r="935" ht="12.5" spans="1:21">
      <c r="A935" s="72"/>
      <c r="G935" s="72"/>
      <c r="H935" s="72"/>
      <c r="I935" s="139"/>
      <c r="L935" s="177"/>
      <c r="P935" s="119"/>
      <c r="S935" s="119"/>
      <c r="U935" s="79"/>
    </row>
    <row r="936" ht="12.5" spans="1:21">
      <c r="A936" s="72"/>
      <c r="G936" s="72"/>
      <c r="H936" s="72"/>
      <c r="I936" s="139"/>
      <c r="L936" s="177"/>
      <c r="P936" s="119"/>
      <c r="S936" s="119"/>
      <c r="U936" s="79"/>
    </row>
    <row r="937" ht="12.5" spans="1:21">
      <c r="A937" s="72"/>
      <c r="G937" s="72"/>
      <c r="H937" s="72"/>
      <c r="I937" s="139"/>
      <c r="L937" s="177"/>
      <c r="P937" s="119"/>
      <c r="S937" s="119"/>
      <c r="U937" s="79"/>
    </row>
    <row r="938" ht="12.5" spans="1:21">
      <c r="A938" s="72"/>
      <c r="G938" s="72"/>
      <c r="H938" s="72"/>
      <c r="I938" s="139"/>
      <c r="L938" s="177"/>
      <c r="P938" s="119"/>
      <c r="S938" s="119"/>
      <c r="U938" s="79"/>
    </row>
    <row r="939" ht="12.5" spans="1:21">
      <c r="A939" s="72"/>
      <c r="G939" s="72"/>
      <c r="H939" s="72"/>
      <c r="I939" s="139"/>
      <c r="L939" s="177"/>
      <c r="P939" s="119"/>
      <c r="S939" s="119"/>
      <c r="U939" s="79"/>
    </row>
    <row r="940" ht="12.5" spans="1:21">
      <c r="A940" s="72"/>
      <c r="G940" s="72"/>
      <c r="H940" s="72"/>
      <c r="I940" s="139"/>
      <c r="L940" s="177"/>
      <c r="P940" s="119"/>
      <c r="S940" s="119"/>
      <c r="U940" s="79"/>
    </row>
    <row r="941" ht="12.5" spans="1:21">
      <c r="A941" s="72"/>
      <c r="G941" s="72"/>
      <c r="H941" s="72"/>
      <c r="I941" s="139"/>
      <c r="L941" s="177"/>
      <c r="P941" s="119"/>
      <c r="S941" s="119"/>
      <c r="U941" s="79"/>
    </row>
    <row r="942" ht="12.5" spans="1:21">
      <c r="A942" s="72"/>
      <c r="G942" s="72"/>
      <c r="H942" s="72"/>
      <c r="I942" s="139"/>
      <c r="L942" s="177"/>
      <c r="P942" s="119"/>
      <c r="S942" s="119"/>
      <c r="U942" s="79"/>
    </row>
    <row r="943" ht="12.5" spans="1:21">
      <c r="A943" s="72"/>
      <c r="G943" s="72"/>
      <c r="H943" s="72"/>
      <c r="I943" s="139"/>
      <c r="L943" s="177"/>
      <c r="P943" s="119"/>
      <c r="S943" s="119"/>
      <c r="U943" s="79"/>
    </row>
    <row r="944" ht="12.5" spans="1:21">
      <c r="A944" s="72"/>
      <c r="G944" s="72"/>
      <c r="H944" s="72"/>
      <c r="I944" s="139"/>
      <c r="L944" s="177"/>
      <c r="P944" s="119"/>
      <c r="S944" s="119"/>
      <c r="U944" s="79"/>
    </row>
    <row r="945" ht="12.5" spans="1:21">
      <c r="A945" s="72"/>
      <c r="G945" s="72"/>
      <c r="H945" s="72"/>
      <c r="I945" s="139"/>
      <c r="L945" s="177"/>
      <c r="P945" s="119"/>
      <c r="S945" s="119"/>
      <c r="U945" s="79"/>
    </row>
    <row r="946" ht="12.5" spans="1:21">
      <c r="A946" s="72"/>
      <c r="G946" s="72"/>
      <c r="H946" s="72"/>
      <c r="I946" s="139"/>
      <c r="L946" s="177"/>
      <c r="P946" s="119"/>
      <c r="S946" s="119"/>
      <c r="U946" s="79"/>
    </row>
    <row r="947" ht="12.5" spans="1:21">
      <c r="A947" s="72"/>
      <c r="G947" s="72"/>
      <c r="H947" s="72"/>
      <c r="I947" s="139"/>
      <c r="L947" s="177"/>
      <c r="P947" s="119"/>
      <c r="S947" s="119"/>
      <c r="U947" s="79"/>
    </row>
    <row r="948" ht="12.5" spans="1:21">
      <c r="A948" s="72"/>
      <c r="G948" s="72"/>
      <c r="H948" s="72"/>
      <c r="I948" s="139"/>
      <c r="L948" s="177"/>
      <c r="P948" s="119"/>
      <c r="S948" s="119"/>
      <c r="U948" s="79"/>
    </row>
    <row r="949" ht="12.5" spans="1:21">
      <c r="A949" s="72"/>
      <c r="G949" s="72"/>
      <c r="H949" s="72"/>
      <c r="I949" s="139"/>
      <c r="L949" s="177"/>
      <c r="P949" s="119"/>
      <c r="S949" s="119"/>
      <c r="U949" s="79"/>
    </row>
    <row r="950" ht="12.5" spans="1:21">
      <c r="A950" s="72"/>
      <c r="G950" s="72"/>
      <c r="H950" s="72"/>
      <c r="I950" s="139"/>
      <c r="L950" s="177"/>
      <c r="P950" s="119"/>
      <c r="S950" s="119"/>
      <c r="U950" s="79"/>
    </row>
    <row r="951" ht="12.5" spans="1:21">
      <c r="A951" s="72"/>
      <c r="G951" s="72"/>
      <c r="H951" s="72"/>
      <c r="I951" s="139"/>
      <c r="L951" s="177"/>
      <c r="P951" s="119"/>
      <c r="S951" s="119"/>
      <c r="U951" s="79"/>
    </row>
    <row r="952" ht="12.5" spans="1:21">
      <c r="A952" s="72"/>
      <c r="G952" s="72"/>
      <c r="H952" s="72"/>
      <c r="I952" s="139"/>
      <c r="L952" s="177"/>
      <c r="P952" s="119"/>
      <c r="S952" s="119"/>
      <c r="U952" s="79"/>
    </row>
    <row r="953" ht="12.5" spans="1:21">
      <c r="A953" s="72"/>
      <c r="G953" s="72"/>
      <c r="H953" s="72"/>
      <c r="I953" s="139"/>
      <c r="L953" s="177"/>
      <c r="P953" s="119"/>
      <c r="S953" s="119"/>
      <c r="U953" s="79"/>
    </row>
    <row r="954" ht="12.5" spans="1:21">
      <c r="A954" s="72"/>
      <c r="G954" s="72"/>
      <c r="H954" s="72"/>
      <c r="I954" s="139"/>
      <c r="L954" s="177"/>
      <c r="P954" s="119"/>
      <c r="S954" s="119"/>
      <c r="U954" s="79"/>
    </row>
    <row r="955" ht="12.5" spans="1:21">
      <c r="A955" s="72"/>
      <c r="G955" s="72"/>
      <c r="H955" s="72"/>
      <c r="I955" s="139"/>
      <c r="L955" s="177"/>
      <c r="P955" s="119"/>
      <c r="S955" s="119"/>
      <c r="U955" s="79"/>
    </row>
    <row r="956" ht="12.5" spans="1:21">
      <c r="A956" s="72"/>
      <c r="G956" s="72"/>
      <c r="H956" s="72"/>
      <c r="I956" s="139"/>
      <c r="L956" s="177"/>
      <c r="P956" s="119"/>
      <c r="S956" s="119"/>
      <c r="U956" s="79"/>
    </row>
    <row r="957" ht="12.5" spans="1:21">
      <c r="A957" s="72"/>
      <c r="G957" s="72"/>
      <c r="H957" s="72"/>
      <c r="I957" s="139"/>
      <c r="L957" s="177"/>
      <c r="P957" s="119"/>
      <c r="S957" s="119"/>
      <c r="U957" s="79"/>
    </row>
    <row r="958" ht="12.5" spans="1:21">
      <c r="A958" s="72"/>
      <c r="G958" s="72"/>
      <c r="H958" s="72"/>
      <c r="I958" s="139"/>
      <c r="L958" s="177"/>
      <c r="P958" s="119"/>
      <c r="S958" s="119"/>
      <c r="U958" s="79"/>
    </row>
    <row r="959" ht="12.5" spans="1:21">
      <c r="A959" s="72"/>
      <c r="G959" s="72"/>
      <c r="H959" s="72"/>
      <c r="I959" s="139"/>
      <c r="L959" s="177"/>
      <c r="P959" s="119"/>
      <c r="S959" s="119"/>
      <c r="U959" s="79"/>
    </row>
    <row r="960" ht="12.5" spans="1:21">
      <c r="A960" s="72"/>
      <c r="G960" s="72"/>
      <c r="H960" s="72"/>
      <c r="I960" s="139"/>
      <c r="L960" s="177"/>
      <c r="P960" s="119"/>
      <c r="S960" s="119"/>
      <c r="U960" s="79"/>
    </row>
    <row r="961" ht="12.5" spans="1:21">
      <c r="A961" s="72"/>
      <c r="G961" s="72"/>
      <c r="H961" s="72"/>
      <c r="I961" s="139"/>
      <c r="L961" s="177"/>
      <c r="P961" s="119"/>
      <c r="S961" s="119"/>
      <c r="U961" s="79"/>
    </row>
    <row r="962" ht="12.5" spans="1:21">
      <c r="A962" s="72"/>
      <c r="G962" s="72"/>
      <c r="H962" s="72"/>
      <c r="I962" s="139"/>
      <c r="L962" s="177"/>
      <c r="P962" s="119"/>
      <c r="S962" s="119"/>
      <c r="U962" s="79"/>
    </row>
    <row r="963" ht="12.5" spans="1:21">
      <c r="A963" s="72"/>
      <c r="G963" s="72"/>
      <c r="H963" s="72"/>
      <c r="I963" s="139"/>
      <c r="L963" s="177"/>
      <c r="P963" s="119"/>
      <c r="S963" s="119"/>
      <c r="U963" s="79"/>
    </row>
    <row r="964" ht="12.5" spans="1:21">
      <c r="A964" s="72"/>
      <c r="G964" s="72"/>
      <c r="H964" s="72"/>
      <c r="I964" s="139"/>
      <c r="L964" s="177"/>
      <c r="P964" s="119"/>
      <c r="S964" s="119"/>
      <c r="U964" s="79"/>
    </row>
    <row r="965" ht="12.5" spans="1:21">
      <c r="A965" s="72"/>
      <c r="G965" s="72"/>
      <c r="H965" s="72"/>
      <c r="I965" s="139"/>
      <c r="L965" s="177"/>
      <c r="P965" s="119"/>
      <c r="S965" s="119"/>
      <c r="U965" s="79"/>
    </row>
    <row r="966" ht="12.5" spans="1:21">
      <c r="A966" s="72"/>
      <c r="G966" s="72"/>
      <c r="H966" s="72"/>
      <c r="I966" s="139"/>
      <c r="L966" s="177"/>
      <c r="P966" s="119"/>
      <c r="S966" s="119"/>
      <c r="U966" s="79"/>
    </row>
    <row r="967" ht="12.5" spans="1:21">
      <c r="A967" s="72"/>
      <c r="G967" s="72"/>
      <c r="H967" s="72"/>
      <c r="I967" s="139"/>
      <c r="L967" s="177"/>
      <c r="P967" s="119"/>
      <c r="S967" s="119"/>
      <c r="U967" s="79"/>
    </row>
    <row r="968" ht="12.5" spans="1:21">
      <c r="A968" s="72"/>
      <c r="G968" s="72"/>
      <c r="H968" s="72"/>
      <c r="I968" s="139"/>
      <c r="L968" s="177"/>
      <c r="P968" s="119"/>
      <c r="S968" s="119"/>
      <c r="U968" s="79"/>
    </row>
    <row r="969" ht="12.5" spans="1:21">
      <c r="A969" s="72"/>
      <c r="G969" s="72"/>
      <c r="H969" s="72"/>
      <c r="I969" s="139"/>
      <c r="L969" s="177"/>
      <c r="P969" s="119"/>
      <c r="S969" s="119"/>
      <c r="U969" s="79"/>
    </row>
    <row r="970" ht="12.5" spans="1:21">
      <c r="A970" s="72"/>
      <c r="G970" s="72"/>
      <c r="H970" s="72"/>
      <c r="I970" s="139"/>
      <c r="L970" s="177"/>
      <c r="P970" s="119"/>
      <c r="S970" s="119"/>
      <c r="U970" s="79"/>
    </row>
    <row r="971" ht="12.5" spans="1:21">
      <c r="A971" s="72"/>
      <c r="G971" s="72"/>
      <c r="H971" s="72"/>
      <c r="I971" s="139"/>
      <c r="L971" s="177"/>
      <c r="P971" s="119"/>
      <c r="S971" s="119"/>
      <c r="U971" s="79"/>
    </row>
    <row r="972" ht="12.5" spans="1:21">
      <c r="A972" s="72"/>
      <c r="G972" s="72"/>
      <c r="H972" s="72"/>
      <c r="I972" s="139"/>
      <c r="L972" s="177"/>
      <c r="P972" s="119"/>
      <c r="S972" s="119"/>
      <c r="U972" s="79"/>
    </row>
    <row r="973" ht="12.5" spans="1:21">
      <c r="A973" s="72"/>
      <c r="G973" s="72"/>
      <c r="H973" s="72"/>
      <c r="I973" s="139"/>
      <c r="L973" s="177"/>
      <c r="P973" s="119"/>
      <c r="S973" s="119"/>
      <c r="U973" s="79"/>
    </row>
    <row r="974" ht="12.5" spans="1:21">
      <c r="A974" s="72"/>
      <c r="G974" s="72"/>
      <c r="H974" s="72"/>
      <c r="I974" s="139"/>
      <c r="L974" s="177"/>
      <c r="P974" s="119"/>
      <c r="S974" s="119"/>
      <c r="U974" s="79"/>
    </row>
    <row r="975" ht="12.5" spans="1:21">
      <c r="A975" s="72"/>
      <c r="G975" s="72"/>
      <c r="H975" s="72"/>
      <c r="I975" s="139"/>
      <c r="L975" s="177"/>
      <c r="P975" s="119"/>
      <c r="S975" s="119"/>
      <c r="U975" s="79"/>
    </row>
    <row r="976" ht="12.5" spans="1:21">
      <c r="A976" s="72"/>
      <c r="G976" s="72"/>
      <c r="H976" s="72"/>
      <c r="I976" s="139"/>
      <c r="L976" s="177"/>
      <c r="P976" s="119"/>
      <c r="S976" s="119"/>
      <c r="U976" s="79"/>
    </row>
    <row r="977" ht="12.5" spans="1:21">
      <c r="A977" s="72"/>
      <c r="G977" s="72"/>
      <c r="H977" s="72"/>
      <c r="I977" s="139"/>
      <c r="L977" s="177"/>
      <c r="P977" s="119"/>
      <c r="S977" s="119"/>
      <c r="U977" s="79"/>
    </row>
    <row r="978" ht="12.5" spans="1:21">
      <c r="A978" s="72"/>
      <c r="G978" s="72"/>
      <c r="H978" s="72"/>
      <c r="I978" s="139"/>
      <c r="L978" s="177"/>
      <c r="P978" s="119"/>
      <c r="S978" s="119"/>
      <c r="U978" s="79"/>
    </row>
    <row r="979" ht="12.5" spans="1:21">
      <c r="A979" s="72"/>
      <c r="G979" s="72"/>
      <c r="H979" s="72"/>
      <c r="I979" s="139"/>
      <c r="L979" s="177"/>
      <c r="P979" s="119"/>
      <c r="S979" s="119"/>
      <c r="U979" s="79"/>
    </row>
    <row r="980" ht="12.5" spans="1:21">
      <c r="A980" s="72"/>
      <c r="G980" s="72"/>
      <c r="H980" s="72"/>
      <c r="I980" s="139"/>
      <c r="L980" s="177"/>
      <c r="P980" s="119"/>
      <c r="S980" s="119"/>
      <c r="U980" s="79"/>
    </row>
    <row r="981" ht="12.5" spans="1:21">
      <c r="A981" s="72"/>
      <c r="G981" s="72"/>
      <c r="H981" s="72"/>
      <c r="I981" s="139"/>
      <c r="L981" s="177"/>
      <c r="P981" s="119"/>
      <c r="S981" s="119"/>
      <c r="U981" s="79"/>
    </row>
    <row r="982" ht="12.5" spans="1:21">
      <c r="A982" s="72"/>
      <c r="G982" s="72"/>
      <c r="H982" s="72"/>
      <c r="I982" s="139"/>
      <c r="L982" s="177"/>
      <c r="P982" s="119"/>
      <c r="S982" s="119"/>
      <c r="U982" s="79"/>
    </row>
    <row r="983" ht="12.5" spans="1:21">
      <c r="A983" s="72"/>
      <c r="G983" s="72"/>
      <c r="H983" s="72"/>
      <c r="I983" s="139"/>
      <c r="L983" s="177"/>
      <c r="P983" s="119"/>
      <c r="S983" s="119"/>
      <c r="U983" s="79"/>
    </row>
    <row r="984" ht="12.5" spans="1:21">
      <c r="A984" s="72"/>
      <c r="G984" s="72"/>
      <c r="H984" s="72"/>
      <c r="I984" s="139"/>
      <c r="L984" s="177"/>
      <c r="P984" s="119"/>
      <c r="S984" s="119"/>
      <c r="U984" s="79"/>
    </row>
    <row r="985" ht="12.5" spans="1:21">
      <c r="A985" s="72"/>
      <c r="G985" s="72"/>
      <c r="H985" s="72"/>
      <c r="I985" s="139"/>
      <c r="L985" s="177"/>
      <c r="P985" s="119"/>
      <c r="S985" s="119"/>
      <c r="U985" s="79"/>
    </row>
    <row r="986" ht="12.5" spans="1:21">
      <c r="A986" s="72"/>
      <c r="G986" s="72"/>
      <c r="H986" s="72"/>
      <c r="I986" s="139"/>
      <c r="L986" s="177"/>
      <c r="P986" s="119"/>
      <c r="S986" s="119"/>
      <c r="U986" s="79"/>
    </row>
    <row r="987" ht="12.5" spans="1:21">
      <c r="A987" s="72"/>
      <c r="G987" s="72"/>
      <c r="H987" s="72"/>
      <c r="I987" s="139"/>
      <c r="L987" s="177"/>
      <c r="P987" s="119"/>
      <c r="S987" s="119"/>
      <c r="U987" s="79"/>
    </row>
    <row r="988" ht="12.5" spans="1:21">
      <c r="A988" s="72"/>
      <c r="G988" s="72"/>
      <c r="H988" s="72"/>
      <c r="I988" s="139"/>
      <c r="L988" s="177"/>
      <c r="P988" s="119"/>
      <c r="S988" s="119"/>
      <c r="U988" s="79"/>
    </row>
    <row r="989" ht="12.5" spans="1:21">
      <c r="A989" s="72"/>
      <c r="G989" s="72"/>
      <c r="H989" s="72"/>
      <c r="I989" s="139"/>
      <c r="L989" s="177"/>
      <c r="P989" s="119"/>
      <c r="S989" s="119"/>
      <c r="U989" s="79"/>
    </row>
    <row r="990" ht="12.5" spans="1:21">
      <c r="A990" s="72"/>
      <c r="G990" s="72"/>
      <c r="H990" s="72"/>
      <c r="I990" s="139"/>
      <c r="L990" s="177"/>
      <c r="P990" s="119"/>
      <c r="S990" s="119"/>
      <c r="U990" s="79"/>
    </row>
    <row r="991" ht="12.5" spans="1:21">
      <c r="A991" s="72"/>
      <c r="G991" s="72"/>
      <c r="H991" s="72"/>
      <c r="I991" s="139"/>
      <c r="L991" s="177"/>
      <c r="P991" s="119"/>
      <c r="S991" s="119"/>
      <c r="U991" s="79"/>
    </row>
    <row r="992" ht="12.5" spans="1:21">
      <c r="A992" s="72"/>
      <c r="G992" s="72"/>
      <c r="H992" s="72"/>
      <c r="I992" s="139"/>
      <c r="L992" s="177"/>
      <c r="P992" s="119"/>
      <c r="S992" s="119"/>
      <c r="U992" s="79"/>
    </row>
    <row r="993" ht="12.5" spans="1:21">
      <c r="A993" s="72"/>
      <c r="G993" s="72"/>
      <c r="H993" s="72"/>
      <c r="I993" s="139"/>
      <c r="L993" s="177"/>
      <c r="P993" s="119"/>
      <c r="S993" s="119"/>
      <c r="U993" s="79"/>
    </row>
    <row r="994" ht="12.5" spans="1:21">
      <c r="A994" s="72"/>
      <c r="G994" s="72"/>
      <c r="H994" s="72"/>
      <c r="I994" s="139"/>
      <c r="L994" s="177"/>
      <c r="P994" s="119"/>
      <c r="S994" s="119"/>
      <c r="U994" s="79"/>
    </row>
    <row r="995" ht="12.5" spans="1:21">
      <c r="A995" s="72"/>
      <c r="G995" s="72"/>
      <c r="H995" s="72"/>
      <c r="I995" s="139"/>
      <c r="L995" s="177"/>
      <c r="P995" s="119"/>
      <c r="S995" s="119"/>
      <c r="U995" s="79"/>
    </row>
    <row r="996" ht="12.5" spans="1:21">
      <c r="A996" s="72"/>
      <c r="G996" s="72"/>
      <c r="H996" s="72"/>
      <c r="I996" s="139"/>
      <c r="L996" s="177"/>
      <c r="P996" s="119"/>
      <c r="S996" s="119"/>
      <c r="U996" s="79"/>
    </row>
    <row r="997" ht="12.5" spans="1:21">
      <c r="A997" s="72"/>
      <c r="G997" s="72"/>
      <c r="H997" s="72"/>
      <c r="I997" s="139"/>
      <c r="L997" s="177"/>
      <c r="P997" s="119"/>
      <c r="S997" s="119"/>
      <c r="U997" s="79"/>
    </row>
    <row r="998" ht="12.5" spans="1:21">
      <c r="A998" s="72"/>
      <c r="G998" s="72"/>
      <c r="H998" s="72"/>
      <c r="I998" s="139"/>
      <c r="L998" s="177"/>
      <c r="P998" s="119"/>
      <c r="S998" s="119"/>
      <c r="U998" s="79"/>
    </row>
    <row r="999" ht="12.5" spans="1:21">
      <c r="A999" s="72"/>
      <c r="G999" s="72"/>
      <c r="H999" s="72"/>
      <c r="I999" s="139"/>
      <c r="L999" s="177"/>
      <c r="P999" s="119"/>
      <c r="S999" s="119"/>
      <c r="U999" s="79"/>
    </row>
    <row r="1000" ht="12.5" spans="1:21">
      <c r="A1000" s="72"/>
      <c r="G1000" s="72"/>
      <c r="H1000" s="72"/>
      <c r="I1000" s="139"/>
      <c r="L1000" s="177"/>
      <c r="P1000" s="119"/>
      <c r="S1000" s="119"/>
      <c r="U1000" s="79"/>
    </row>
    <row r="1001" ht="12.5" spans="1:21">
      <c r="A1001" s="72"/>
      <c r="G1001" s="72"/>
      <c r="H1001" s="72"/>
      <c r="I1001" s="139"/>
      <c r="L1001" s="177"/>
      <c r="P1001" s="119"/>
      <c r="S1001" s="119"/>
      <c r="U1001" s="79"/>
    </row>
    <row r="1002" ht="12.5" spans="1:21">
      <c r="A1002" s="72"/>
      <c r="G1002" s="72"/>
      <c r="H1002" s="72"/>
      <c r="I1002" s="139"/>
      <c r="L1002" s="177"/>
      <c r="P1002" s="119"/>
      <c r="S1002" s="119"/>
      <c r="U1002" s="79"/>
    </row>
    <row r="1003" ht="12.5" spans="1:21">
      <c r="A1003" s="72"/>
      <c r="G1003" s="72"/>
      <c r="H1003" s="72"/>
      <c r="I1003" s="139"/>
      <c r="L1003" s="177"/>
      <c r="P1003" s="119"/>
      <c r="S1003" s="119"/>
      <c r="U1003" s="79"/>
    </row>
    <row r="1004" ht="12.5" spans="1:21">
      <c r="A1004" s="72"/>
      <c r="G1004" s="72"/>
      <c r="H1004" s="72"/>
      <c r="I1004" s="139"/>
      <c r="L1004" s="177"/>
      <c r="P1004" s="119"/>
      <c r="S1004" s="119"/>
      <c r="U1004" s="79"/>
    </row>
    <row r="1005" ht="12.5" spans="1:21">
      <c r="A1005" s="72"/>
      <c r="G1005" s="72"/>
      <c r="H1005" s="72"/>
      <c r="I1005" s="139"/>
      <c r="L1005" s="177"/>
      <c r="P1005" s="119"/>
      <c r="S1005" s="119"/>
      <c r="U1005" s="79"/>
    </row>
    <row r="1006" ht="12.5" spans="1:21">
      <c r="A1006" s="72"/>
      <c r="G1006" s="72"/>
      <c r="H1006" s="72"/>
      <c r="I1006" s="139"/>
      <c r="L1006" s="177"/>
      <c r="P1006" s="119"/>
      <c r="S1006" s="119"/>
      <c r="U1006" s="79"/>
    </row>
    <row r="1007" ht="12.5" spans="1:21">
      <c r="A1007" s="72"/>
      <c r="G1007" s="72"/>
      <c r="H1007" s="72"/>
      <c r="I1007" s="139"/>
      <c r="L1007" s="177"/>
      <c r="P1007" s="119"/>
      <c r="S1007" s="119"/>
      <c r="U1007" s="79"/>
    </row>
    <row r="1008" ht="12.5" spans="1:21">
      <c r="A1008" s="72"/>
      <c r="G1008" s="72"/>
      <c r="H1008" s="72"/>
      <c r="I1008" s="139"/>
      <c r="L1008" s="177"/>
      <c r="P1008" s="119"/>
      <c r="S1008" s="119"/>
      <c r="U1008" s="79"/>
    </row>
    <row r="1009" ht="12.5" spans="1:21">
      <c r="A1009" s="72"/>
      <c r="G1009" s="72"/>
      <c r="H1009" s="72"/>
      <c r="I1009" s="139"/>
      <c r="L1009" s="177"/>
      <c r="P1009" s="119"/>
      <c r="S1009" s="119"/>
      <c r="U1009" s="79"/>
    </row>
    <row r="1010" ht="12.5" spans="1:21">
      <c r="A1010" s="72"/>
      <c r="G1010" s="72"/>
      <c r="H1010" s="72"/>
      <c r="I1010" s="139"/>
      <c r="L1010" s="177"/>
      <c r="P1010" s="119"/>
      <c r="S1010" s="119"/>
      <c r="U1010" s="79"/>
    </row>
    <row r="1011" ht="12.5" spans="1:21">
      <c r="A1011" s="72"/>
      <c r="G1011" s="72"/>
      <c r="H1011" s="72"/>
      <c r="I1011" s="139"/>
      <c r="L1011" s="177"/>
      <c r="P1011" s="119"/>
      <c r="S1011" s="119"/>
      <c r="U1011" s="79"/>
    </row>
    <row r="1012" ht="12.5" spans="1:21">
      <c r="A1012" s="72"/>
      <c r="G1012" s="72"/>
      <c r="H1012" s="72"/>
      <c r="I1012" s="139"/>
      <c r="L1012" s="177"/>
      <c r="P1012" s="119"/>
      <c r="S1012" s="119"/>
      <c r="U1012" s="79"/>
    </row>
    <row r="1013" ht="12.5" spans="1:21">
      <c r="A1013" s="72"/>
      <c r="G1013" s="72"/>
      <c r="H1013" s="72"/>
      <c r="I1013" s="139"/>
      <c r="L1013" s="177"/>
      <c r="P1013" s="119"/>
      <c r="S1013" s="119"/>
      <c r="U1013" s="79"/>
    </row>
    <row r="1014" ht="12.5" spans="1:21">
      <c r="A1014" s="72"/>
      <c r="G1014" s="72"/>
      <c r="H1014" s="72"/>
      <c r="I1014" s="139"/>
      <c r="L1014" s="177"/>
      <c r="P1014" s="119"/>
      <c r="S1014" s="119"/>
      <c r="U1014" s="79"/>
    </row>
    <row r="1015" ht="12.5" spans="1:21">
      <c r="A1015" s="72"/>
      <c r="G1015" s="72"/>
      <c r="H1015" s="72"/>
      <c r="I1015" s="139"/>
      <c r="L1015" s="177"/>
      <c r="P1015" s="119"/>
      <c r="S1015" s="119"/>
      <c r="U1015" s="79"/>
    </row>
    <row r="1016" ht="12.5" spans="1:21">
      <c r="A1016" s="72"/>
      <c r="G1016" s="72"/>
      <c r="H1016" s="72"/>
      <c r="I1016" s="139"/>
      <c r="L1016" s="177"/>
      <c r="P1016" s="119"/>
      <c r="S1016" s="119"/>
      <c r="U1016" s="79"/>
    </row>
    <row r="1017" ht="12.5" spans="1:21">
      <c r="A1017" s="72"/>
      <c r="G1017" s="72"/>
      <c r="H1017" s="72"/>
      <c r="I1017" s="139"/>
      <c r="L1017" s="177"/>
      <c r="P1017" s="119"/>
      <c r="S1017" s="119"/>
      <c r="U1017" s="79"/>
    </row>
    <row r="1018" ht="12.5" spans="1:21">
      <c r="A1018" s="72"/>
      <c r="G1018" s="72"/>
      <c r="H1018" s="72"/>
      <c r="I1018" s="139"/>
      <c r="L1018" s="177"/>
      <c r="P1018" s="119"/>
      <c r="S1018" s="119"/>
      <c r="U1018" s="79"/>
    </row>
    <row r="1019" ht="12.5" spans="1:21">
      <c r="A1019" s="72"/>
      <c r="G1019" s="72"/>
      <c r="H1019" s="72"/>
      <c r="I1019" s="139"/>
      <c r="L1019" s="177"/>
      <c r="P1019" s="119"/>
      <c r="S1019" s="119"/>
      <c r="U1019" s="79"/>
    </row>
    <row r="1020" ht="12.5" spans="1:21">
      <c r="A1020" s="72"/>
      <c r="G1020" s="72"/>
      <c r="H1020" s="72"/>
      <c r="I1020" s="139"/>
      <c r="L1020" s="177"/>
      <c r="P1020" s="119"/>
      <c r="S1020" s="119"/>
      <c r="U1020" s="79"/>
    </row>
    <row r="1021" ht="12.5" spans="1:21">
      <c r="A1021" s="72"/>
      <c r="G1021" s="72"/>
      <c r="H1021" s="72"/>
      <c r="I1021" s="139"/>
      <c r="L1021" s="177"/>
      <c r="P1021" s="119"/>
      <c r="S1021" s="119"/>
      <c r="U1021" s="79"/>
    </row>
    <row r="1022" ht="12.5" spans="1:21">
      <c r="A1022" s="72"/>
      <c r="G1022" s="72"/>
      <c r="H1022" s="72"/>
      <c r="I1022" s="139"/>
      <c r="L1022" s="177"/>
      <c r="P1022" s="119"/>
      <c r="S1022" s="119"/>
      <c r="U1022" s="79"/>
    </row>
    <row r="1023" ht="12.5" spans="1:21">
      <c r="A1023" s="72"/>
      <c r="G1023" s="72"/>
      <c r="H1023" s="72"/>
      <c r="I1023" s="139"/>
      <c r="L1023" s="177"/>
      <c r="P1023" s="119"/>
      <c r="S1023" s="119"/>
      <c r="U1023" s="79"/>
    </row>
    <row r="1024" ht="12.5" spans="1:21">
      <c r="A1024" s="72"/>
      <c r="G1024" s="72"/>
      <c r="H1024" s="72"/>
      <c r="I1024" s="139"/>
      <c r="L1024" s="177"/>
      <c r="P1024" s="119"/>
      <c r="S1024" s="119"/>
      <c r="U1024" s="79"/>
    </row>
    <row r="1025" ht="12.5" spans="1:21">
      <c r="A1025" s="72"/>
      <c r="G1025" s="72"/>
      <c r="H1025" s="72"/>
      <c r="I1025" s="139"/>
      <c r="L1025" s="177"/>
      <c r="P1025" s="119"/>
      <c r="S1025" s="119"/>
      <c r="U1025" s="79"/>
    </row>
    <row r="1026" ht="12.5" spans="1:21">
      <c r="A1026" s="72"/>
      <c r="G1026" s="72"/>
      <c r="H1026" s="72"/>
      <c r="I1026" s="139"/>
      <c r="L1026" s="177"/>
      <c r="P1026" s="119"/>
      <c r="S1026" s="119"/>
      <c r="U1026" s="79"/>
    </row>
    <row r="1027" ht="12.5" spans="1:21">
      <c r="A1027" s="72"/>
      <c r="G1027" s="72"/>
      <c r="H1027" s="72"/>
      <c r="I1027" s="139"/>
      <c r="L1027" s="177"/>
      <c r="P1027" s="119"/>
      <c r="S1027" s="119"/>
      <c r="U1027" s="79"/>
    </row>
    <row r="1028" ht="12.5" spans="1:21">
      <c r="A1028" s="72"/>
      <c r="G1028" s="72"/>
      <c r="H1028" s="72"/>
      <c r="I1028" s="139"/>
      <c r="L1028" s="177"/>
      <c r="P1028" s="119"/>
      <c r="S1028" s="119"/>
      <c r="U1028" s="79"/>
    </row>
    <row r="1029" ht="12.5" spans="1:21">
      <c r="A1029" s="72"/>
      <c r="G1029" s="72"/>
      <c r="H1029" s="72"/>
      <c r="I1029" s="139"/>
      <c r="L1029" s="177"/>
      <c r="P1029" s="119"/>
      <c r="S1029" s="119"/>
      <c r="U1029" s="79"/>
    </row>
    <row r="1030" ht="12.5" spans="1:21">
      <c r="A1030" s="72"/>
      <c r="G1030" s="72"/>
      <c r="H1030" s="72"/>
      <c r="I1030" s="139"/>
      <c r="L1030" s="177"/>
      <c r="P1030" s="119"/>
      <c r="S1030" s="119"/>
      <c r="U1030" s="79"/>
    </row>
    <row r="1031" ht="12.5" spans="1:21">
      <c r="A1031" s="72"/>
      <c r="G1031" s="72"/>
      <c r="H1031" s="72"/>
      <c r="I1031" s="139"/>
      <c r="L1031" s="177"/>
      <c r="P1031" s="119"/>
      <c r="S1031" s="119"/>
      <c r="U1031" s="79"/>
    </row>
    <row r="1032" ht="12.5" spans="1:21">
      <c r="A1032" s="72"/>
      <c r="G1032" s="72"/>
      <c r="H1032" s="72"/>
      <c r="I1032" s="139"/>
      <c r="L1032" s="177"/>
      <c r="P1032" s="119"/>
      <c r="S1032" s="119"/>
      <c r="U1032" s="79"/>
    </row>
    <row r="1033" ht="12.5" spans="1:21">
      <c r="A1033" s="72"/>
      <c r="G1033" s="72"/>
      <c r="H1033" s="72"/>
      <c r="I1033" s="139"/>
      <c r="L1033" s="177"/>
      <c r="P1033" s="119"/>
      <c r="S1033" s="119"/>
      <c r="U1033" s="79"/>
    </row>
    <row r="1034" ht="12.5" spans="1:21">
      <c r="A1034" s="72"/>
      <c r="G1034" s="72"/>
      <c r="H1034" s="72"/>
      <c r="I1034" s="139"/>
      <c r="L1034" s="177"/>
      <c r="P1034" s="119"/>
      <c r="S1034" s="119"/>
      <c r="U1034" s="79"/>
    </row>
    <row r="1035" ht="12.5" spans="1:21">
      <c r="A1035" s="72"/>
      <c r="G1035" s="72"/>
      <c r="H1035" s="72"/>
      <c r="I1035" s="139"/>
      <c r="L1035" s="177"/>
      <c r="P1035" s="119"/>
      <c r="S1035" s="119"/>
      <c r="U1035" s="79"/>
    </row>
    <row r="1036" ht="12.5" spans="1:21">
      <c r="A1036" s="72"/>
      <c r="G1036" s="72"/>
      <c r="H1036" s="72"/>
      <c r="I1036" s="139"/>
      <c r="L1036" s="177"/>
      <c r="P1036" s="119"/>
      <c r="S1036" s="119"/>
      <c r="U1036" s="79"/>
    </row>
    <row r="1037" ht="12.5" spans="1:21">
      <c r="A1037" s="72"/>
      <c r="G1037" s="72"/>
      <c r="H1037" s="72"/>
      <c r="I1037" s="139"/>
      <c r="L1037" s="177"/>
      <c r="P1037" s="119"/>
      <c r="S1037" s="119"/>
      <c r="U1037" s="79"/>
    </row>
    <row r="1038" ht="12.5" spans="1:21">
      <c r="A1038" s="72"/>
      <c r="G1038" s="72"/>
      <c r="H1038" s="72"/>
      <c r="I1038" s="139"/>
      <c r="L1038" s="177"/>
      <c r="P1038" s="119"/>
      <c r="S1038" s="119"/>
      <c r="U1038" s="79"/>
    </row>
    <row r="1039" ht="12.5" spans="1:21">
      <c r="A1039" s="72"/>
      <c r="G1039" s="72"/>
      <c r="H1039" s="72"/>
      <c r="I1039" s="139"/>
      <c r="L1039" s="177"/>
      <c r="P1039" s="119"/>
      <c r="S1039" s="119"/>
      <c r="U1039" s="79"/>
    </row>
    <row r="1040" ht="12.5" spans="1:21">
      <c r="A1040" s="72"/>
      <c r="G1040" s="72"/>
      <c r="H1040" s="72"/>
      <c r="I1040" s="139"/>
      <c r="L1040" s="177"/>
      <c r="P1040" s="119"/>
      <c r="S1040" s="119"/>
      <c r="U1040" s="79"/>
    </row>
    <row r="1041" ht="12.5" spans="1:21">
      <c r="A1041" s="72"/>
      <c r="G1041" s="72"/>
      <c r="H1041" s="72"/>
      <c r="I1041" s="139"/>
      <c r="L1041" s="177"/>
      <c r="P1041" s="119"/>
      <c r="S1041" s="119"/>
      <c r="U1041" s="79"/>
    </row>
    <row r="1042" ht="12.5" spans="1:21">
      <c r="A1042" s="72"/>
      <c r="G1042" s="72"/>
      <c r="H1042" s="72"/>
      <c r="I1042" s="139"/>
      <c r="L1042" s="177"/>
      <c r="P1042" s="119"/>
      <c r="S1042" s="119"/>
      <c r="U1042" s="79"/>
    </row>
    <row r="1043" ht="12.5" spans="1:21">
      <c r="A1043" s="72"/>
      <c r="G1043" s="72"/>
      <c r="H1043" s="72"/>
      <c r="I1043" s="139"/>
      <c r="L1043" s="177"/>
      <c r="P1043" s="119"/>
      <c r="S1043" s="119"/>
      <c r="U1043" s="79"/>
    </row>
    <row r="1044" ht="12.5" spans="1:21">
      <c r="A1044" s="72"/>
      <c r="G1044" s="72"/>
      <c r="H1044" s="72"/>
      <c r="I1044" s="139"/>
      <c r="L1044" s="177"/>
      <c r="P1044" s="119"/>
      <c r="S1044" s="119"/>
      <c r="U1044" s="79"/>
    </row>
    <row r="1045" ht="12.5" spans="1:21">
      <c r="A1045" s="72"/>
      <c r="G1045" s="72"/>
      <c r="H1045" s="72"/>
      <c r="I1045" s="139"/>
      <c r="L1045" s="177"/>
      <c r="P1045" s="119"/>
      <c r="S1045" s="119"/>
      <c r="U1045" s="79"/>
    </row>
    <row r="1046" ht="12.5" spans="1:21">
      <c r="A1046" s="72"/>
      <c r="G1046" s="72"/>
      <c r="H1046" s="72"/>
      <c r="I1046" s="139"/>
      <c r="L1046" s="177"/>
      <c r="P1046" s="119"/>
      <c r="S1046" s="119"/>
      <c r="U1046" s="79"/>
    </row>
    <row r="1047" ht="12.5" spans="1:21">
      <c r="A1047" s="72"/>
      <c r="G1047" s="72"/>
      <c r="H1047" s="72"/>
      <c r="I1047" s="139"/>
      <c r="L1047" s="177"/>
      <c r="P1047" s="119"/>
      <c r="S1047" s="119"/>
      <c r="U1047" s="79"/>
    </row>
    <row r="1048" ht="12.5" spans="1:21">
      <c r="A1048" s="72"/>
      <c r="G1048" s="72"/>
      <c r="H1048" s="72"/>
      <c r="I1048" s="139"/>
      <c r="L1048" s="177"/>
      <c r="P1048" s="119"/>
      <c r="S1048" s="119"/>
      <c r="U1048" s="79"/>
    </row>
    <row r="1049" ht="12.5" spans="1:21">
      <c r="A1049" s="72"/>
      <c r="G1049" s="72"/>
      <c r="H1049" s="72"/>
      <c r="I1049" s="139"/>
      <c r="L1049" s="177"/>
      <c r="P1049" s="119"/>
      <c r="S1049" s="119"/>
      <c r="U1049" s="79"/>
    </row>
    <row r="1050" ht="12.5" spans="1:21">
      <c r="A1050" s="72"/>
      <c r="G1050" s="72"/>
      <c r="H1050" s="72"/>
      <c r="I1050" s="139"/>
      <c r="L1050" s="177"/>
      <c r="P1050" s="119"/>
      <c r="S1050" s="119"/>
      <c r="U1050" s="79"/>
    </row>
    <row r="1051" ht="12.5" spans="1:21">
      <c r="A1051" s="72"/>
      <c r="G1051" s="72"/>
      <c r="H1051" s="72"/>
      <c r="I1051" s="139"/>
      <c r="L1051" s="177"/>
      <c r="P1051" s="119"/>
      <c r="S1051" s="119"/>
      <c r="U1051" s="79"/>
    </row>
    <row r="1052" ht="12.5" spans="1:21">
      <c r="A1052" s="72"/>
      <c r="G1052" s="72"/>
      <c r="H1052" s="72"/>
      <c r="I1052" s="139"/>
      <c r="L1052" s="177"/>
      <c r="P1052" s="119"/>
      <c r="S1052" s="119"/>
      <c r="U1052" s="79"/>
    </row>
    <row r="1053" ht="12.5" spans="1:21">
      <c r="A1053" s="72"/>
      <c r="G1053" s="72"/>
      <c r="H1053" s="72"/>
      <c r="I1053" s="139"/>
      <c r="L1053" s="177"/>
      <c r="P1053" s="119"/>
      <c r="S1053" s="119"/>
      <c r="U1053" s="79"/>
    </row>
    <row r="1054" ht="12.5" spans="1:21">
      <c r="A1054" s="72"/>
      <c r="G1054" s="72"/>
      <c r="H1054" s="72"/>
      <c r="I1054" s="139"/>
      <c r="L1054" s="177"/>
      <c r="P1054" s="119"/>
      <c r="S1054" s="119"/>
      <c r="U1054" s="79"/>
    </row>
    <row r="1055" ht="12.5" spans="1:21">
      <c r="A1055" s="72"/>
      <c r="G1055" s="72"/>
      <c r="H1055" s="72"/>
      <c r="I1055" s="139"/>
      <c r="L1055" s="177"/>
      <c r="P1055" s="119"/>
      <c r="S1055" s="119"/>
      <c r="U1055" s="79"/>
    </row>
    <row r="1056" ht="12.5" spans="1:21">
      <c r="A1056" s="72"/>
      <c r="G1056" s="72"/>
      <c r="H1056" s="72"/>
      <c r="I1056" s="139"/>
      <c r="L1056" s="177"/>
      <c r="P1056" s="119"/>
      <c r="S1056" s="119"/>
      <c r="U1056" s="79"/>
    </row>
    <row r="1057" ht="12.5" spans="1:21">
      <c r="A1057" s="72"/>
      <c r="G1057" s="72"/>
      <c r="H1057" s="72"/>
      <c r="I1057" s="139"/>
      <c r="L1057" s="177"/>
      <c r="P1057" s="119"/>
      <c r="S1057" s="119"/>
      <c r="U1057" s="79"/>
    </row>
    <row r="1058" ht="12.5" spans="1:21">
      <c r="A1058" s="72"/>
      <c r="G1058" s="72"/>
      <c r="H1058" s="72"/>
      <c r="I1058" s="139"/>
      <c r="L1058" s="177"/>
      <c r="P1058" s="119"/>
      <c r="S1058" s="119"/>
      <c r="U1058" s="79"/>
    </row>
    <row r="1059" ht="12.5" spans="1:21">
      <c r="A1059" s="72"/>
      <c r="G1059" s="72"/>
      <c r="H1059" s="72"/>
      <c r="I1059" s="139"/>
      <c r="L1059" s="177"/>
      <c r="P1059" s="119"/>
      <c r="S1059" s="119"/>
      <c r="U1059" s="79"/>
    </row>
    <row r="1060" ht="12.5" spans="1:21">
      <c r="A1060" s="72"/>
      <c r="G1060" s="72"/>
      <c r="H1060" s="72"/>
      <c r="I1060" s="139"/>
      <c r="L1060" s="177"/>
      <c r="P1060" s="119"/>
      <c r="S1060" s="119"/>
      <c r="U1060" s="79"/>
    </row>
    <row r="1061" ht="12.5" spans="1:21">
      <c r="A1061" s="72"/>
      <c r="G1061" s="72"/>
      <c r="H1061" s="72"/>
      <c r="I1061" s="139"/>
      <c r="L1061" s="177"/>
      <c r="P1061" s="119"/>
      <c r="S1061" s="119"/>
      <c r="U1061" s="79"/>
    </row>
    <row r="1062" ht="12.5" spans="1:21">
      <c r="A1062" s="72"/>
      <c r="G1062" s="72"/>
      <c r="H1062" s="72"/>
      <c r="I1062" s="139"/>
      <c r="L1062" s="177"/>
      <c r="P1062" s="119"/>
      <c r="S1062" s="119"/>
      <c r="U1062" s="79"/>
    </row>
    <row r="1063" ht="12.5" spans="1:21">
      <c r="A1063" s="72"/>
      <c r="G1063" s="72"/>
      <c r="H1063" s="72"/>
      <c r="I1063" s="139"/>
      <c r="L1063" s="177"/>
      <c r="P1063" s="119"/>
      <c r="S1063" s="119"/>
      <c r="U1063" s="79"/>
    </row>
    <row r="1064" ht="12.5" spans="1:21">
      <c r="A1064" s="72"/>
      <c r="G1064" s="72"/>
      <c r="H1064" s="72"/>
      <c r="I1064" s="139"/>
      <c r="L1064" s="177"/>
      <c r="P1064" s="119"/>
      <c r="S1064" s="119"/>
      <c r="U1064" s="79"/>
    </row>
    <row r="1065" ht="12.5" spans="1:21">
      <c r="A1065" s="72"/>
      <c r="G1065" s="72"/>
      <c r="H1065" s="72"/>
      <c r="I1065" s="139"/>
      <c r="L1065" s="177"/>
      <c r="P1065" s="119"/>
      <c r="S1065" s="119"/>
      <c r="U1065" s="79"/>
    </row>
    <row r="1066" ht="12.5" spans="1:21">
      <c r="A1066" s="72"/>
      <c r="G1066" s="72"/>
      <c r="H1066" s="72"/>
      <c r="I1066" s="139"/>
      <c r="L1066" s="177"/>
      <c r="P1066" s="119"/>
      <c r="S1066" s="119"/>
      <c r="U1066" s="79"/>
    </row>
    <row r="1067" ht="12.5" spans="1:21">
      <c r="A1067" s="72"/>
      <c r="G1067" s="72"/>
      <c r="H1067" s="72"/>
      <c r="I1067" s="139"/>
      <c r="L1067" s="177"/>
      <c r="P1067" s="119"/>
      <c r="S1067" s="119"/>
      <c r="U1067" s="79"/>
    </row>
    <row r="1068" ht="12.5" spans="1:21">
      <c r="A1068" s="72"/>
      <c r="G1068" s="72"/>
      <c r="H1068" s="72"/>
      <c r="I1068" s="139"/>
      <c r="L1068" s="177"/>
      <c r="P1068" s="119"/>
      <c r="S1068" s="119"/>
      <c r="U1068" s="79"/>
    </row>
    <row r="1069" ht="12.5" spans="1:21">
      <c r="A1069" s="72"/>
      <c r="G1069" s="72"/>
      <c r="H1069" s="72"/>
      <c r="I1069" s="139"/>
      <c r="L1069" s="177"/>
      <c r="P1069" s="119"/>
      <c r="S1069" s="119"/>
      <c r="U1069" s="79"/>
    </row>
    <row r="1070" ht="12.5" spans="1:21">
      <c r="A1070" s="72"/>
      <c r="G1070" s="72"/>
      <c r="H1070" s="72"/>
      <c r="I1070" s="139"/>
      <c r="L1070" s="177"/>
      <c r="P1070" s="119"/>
      <c r="S1070" s="119"/>
      <c r="U1070" s="79"/>
    </row>
    <row r="1071" ht="12.5" spans="1:21">
      <c r="A1071" s="72"/>
      <c r="G1071" s="72"/>
      <c r="H1071" s="72"/>
      <c r="I1071" s="139"/>
      <c r="L1071" s="177"/>
      <c r="P1071" s="119"/>
      <c r="S1071" s="119"/>
      <c r="U1071" s="79"/>
    </row>
    <row r="1072" ht="12.5" spans="1:21">
      <c r="A1072" s="72"/>
      <c r="G1072" s="72"/>
      <c r="H1072" s="72"/>
      <c r="I1072" s="139"/>
      <c r="L1072" s="177"/>
      <c r="P1072" s="119"/>
      <c r="S1072" s="119"/>
      <c r="U1072" s="79"/>
    </row>
    <row r="1073" ht="12.5" spans="1:21">
      <c r="A1073" s="72"/>
      <c r="G1073" s="72"/>
      <c r="H1073" s="72"/>
      <c r="I1073" s="139"/>
      <c r="L1073" s="177"/>
      <c r="P1073" s="119"/>
      <c r="S1073" s="119"/>
      <c r="U1073" s="79"/>
    </row>
    <row r="1074" ht="12.5" spans="1:21">
      <c r="A1074" s="72"/>
      <c r="G1074" s="72"/>
      <c r="H1074" s="72"/>
      <c r="I1074" s="139"/>
      <c r="L1074" s="177"/>
      <c r="P1074" s="119"/>
      <c r="S1074" s="119"/>
      <c r="U1074" s="79"/>
    </row>
    <row r="1075" ht="12.5" spans="1:21">
      <c r="A1075" s="72"/>
      <c r="G1075" s="72"/>
      <c r="H1075" s="72"/>
      <c r="I1075" s="139"/>
      <c r="L1075" s="177"/>
      <c r="P1075" s="119"/>
      <c r="S1075" s="119"/>
      <c r="U1075" s="79"/>
    </row>
    <row r="1076" ht="12.5" spans="1:21">
      <c r="A1076" s="72"/>
      <c r="G1076" s="72"/>
      <c r="H1076" s="72"/>
      <c r="I1076" s="139"/>
      <c r="L1076" s="177"/>
      <c r="P1076" s="119"/>
      <c r="S1076" s="119"/>
      <c r="U1076" s="79"/>
    </row>
    <row r="1077" ht="12.5" spans="1:21">
      <c r="A1077" s="72"/>
      <c r="G1077" s="72"/>
      <c r="H1077" s="72"/>
      <c r="I1077" s="139"/>
      <c r="L1077" s="177"/>
      <c r="P1077" s="119"/>
      <c r="S1077" s="119"/>
      <c r="U1077" s="79"/>
    </row>
    <row r="1078" ht="12.5" spans="1:21">
      <c r="A1078" s="72"/>
      <c r="G1078" s="72"/>
      <c r="H1078" s="72"/>
      <c r="I1078" s="139"/>
      <c r="L1078" s="177"/>
      <c r="P1078" s="119"/>
      <c r="S1078" s="119"/>
      <c r="U1078" s="79"/>
    </row>
    <row r="1079" ht="12.5" spans="1:21">
      <c r="A1079" s="72"/>
      <c r="G1079" s="72"/>
      <c r="H1079" s="72"/>
      <c r="I1079" s="139"/>
      <c r="L1079" s="177"/>
      <c r="P1079" s="119"/>
      <c r="S1079" s="119"/>
      <c r="U1079" s="79"/>
    </row>
    <row r="1080" ht="12.5" spans="1:21">
      <c r="A1080" s="72"/>
      <c r="G1080" s="72"/>
      <c r="H1080" s="72"/>
      <c r="I1080" s="139"/>
      <c r="L1080" s="177"/>
      <c r="P1080" s="119"/>
      <c r="S1080" s="119"/>
      <c r="U1080" s="79"/>
    </row>
    <row r="1081" ht="12.5" spans="1:21">
      <c r="A1081" s="72"/>
      <c r="G1081" s="72"/>
      <c r="H1081" s="72"/>
      <c r="I1081" s="139"/>
      <c r="L1081" s="177"/>
      <c r="P1081" s="119"/>
      <c r="S1081" s="119"/>
      <c r="U1081" s="79"/>
    </row>
    <row r="1082" ht="12.5" spans="1:21">
      <c r="A1082" s="72"/>
      <c r="G1082" s="72"/>
      <c r="H1082" s="72"/>
      <c r="I1082" s="139"/>
      <c r="L1082" s="177"/>
      <c r="P1082" s="119"/>
      <c r="S1082" s="119"/>
      <c r="U1082" s="79"/>
    </row>
    <row r="1083" ht="12.5" spans="1:21">
      <c r="A1083" s="72"/>
      <c r="G1083" s="72"/>
      <c r="H1083" s="72"/>
      <c r="I1083" s="139"/>
      <c r="L1083" s="177"/>
      <c r="P1083" s="119"/>
      <c r="S1083" s="119"/>
      <c r="U1083" s="79"/>
    </row>
    <row r="1084" ht="12.5" spans="1:21">
      <c r="A1084" s="72"/>
      <c r="G1084" s="72"/>
      <c r="H1084" s="72"/>
      <c r="I1084" s="139"/>
      <c r="L1084" s="177"/>
      <c r="P1084" s="119"/>
      <c r="S1084" s="119"/>
      <c r="U1084" s="79"/>
    </row>
    <row r="1085" ht="12.5" spans="1:21">
      <c r="A1085" s="72"/>
      <c r="G1085" s="72"/>
      <c r="H1085" s="72"/>
      <c r="I1085" s="139"/>
      <c r="L1085" s="177"/>
      <c r="P1085" s="119"/>
      <c r="S1085" s="119"/>
      <c r="U1085" s="79"/>
    </row>
    <row r="1086" ht="12.5" spans="1:21">
      <c r="A1086" s="72"/>
      <c r="G1086" s="72"/>
      <c r="H1086" s="72"/>
      <c r="I1086" s="139"/>
      <c r="L1086" s="177"/>
      <c r="P1086" s="119"/>
      <c r="S1086" s="119"/>
      <c r="U1086" s="79"/>
    </row>
    <row r="1087" ht="12.5" spans="1:21">
      <c r="A1087" s="72"/>
      <c r="G1087" s="72"/>
      <c r="H1087" s="72"/>
      <c r="I1087" s="139"/>
      <c r="L1087" s="177"/>
      <c r="P1087" s="119"/>
      <c r="S1087" s="119"/>
      <c r="U1087" s="79"/>
    </row>
    <row r="1088" ht="12.5" spans="1:21">
      <c r="A1088" s="72"/>
      <c r="G1088" s="72"/>
      <c r="H1088" s="72"/>
      <c r="I1088" s="139"/>
      <c r="L1088" s="177"/>
      <c r="P1088" s="119"/>
      <c r="S1088" s="119"/>
      <c r="U1088" s="79"/>
    </row>
    <row r="1089" ht="12.5" spans="1:21">
      <c r="A1089" s="72"/>
      <c r="G1089" s="72"/>
      <c r="H1089" s="72"/>
      <c r="I1089" s="139"/>
      <c r="L1089" s="177"/>
      <c r="P1089" s="119"/>
      <c r="S1089" s="119"/>
      <c r="U1089" s="79"/>
    </row>
    <row r="1090" ht="12.5" spans="1:21">
      <c r="A1090" s="72"/>
      <c r="G1090" s="72"/>
      <c r="H1090" s="72"/>
      <c r="I1090" s="139"/>
      <c r="L1090" s="177"/>
      <c r="P1090" s="119"/>
      <c r="S1090" s="119"/>
      <c r="U1090" s="79"/>
    </row>
    <row r="1091" ht="12.5" spans="1:21">
      <c r="A1091" s="72"/>
      <c r="G1091" s="72"/>
      <c r="H1091" s="72"/>
      <c r="I1091" s="139"/>
      <c r="L1091" s="177"/>
      <c r="P1091" s="119"/>
      <c r="S1091" s="119"/>
      <c r="U1091" s="79"/>
    </row>
    <row r="1092" ht="12.5" spans="1:21">
      <c r="A1092" s="72"/>
      <c r="G1092" s="72"/>
      <c r="H1092" s="72"/>
      <c r="I1092" s="139"/>
      <c r="L1092" s="177"/>
      <c r="P1092" s="119"/>
      <c r="S1092" s="119"/>
      <c r="U1092" s="79"/>
    </row>
    <row r="1093" ht="12.5" spans="1:21">
      <c r="A1093" s="72"/>
      <c r="G1093" s="72"/>
      <c r="H1093" s="72"/>
      <c r="I1093" s="139"/>
      <c r="L1093" s="177"/>
      <c r="P1093" s="119"/>
      <c r="S1093" s="119"/>
      <c r="U1093" s="79"/>
    </row>
    <row r="1094" ht="12.5" spans="1:21">
      <c r="A1094" s="72"/>
      <c r="G1094" s="72"/>
      <c r="H1094" s="72"/>
      <c r="I1094" s="139"/>
      <c r="L1094" s="177"/>
      <c r="P1094" s="119"/>
      <c r="S1094" s="119"/>
      <c r="U1094" s="79"/>
    </row>
    <row r="1095" ht="12.5" spans="1:21">
      <c r="A1095" s="72"/>
      <c r="G1095" s="72"/>
      <c r="H1095" s="72"/>
      <c r="I1095" s="139"/>
      <c r="L1095" s="177"/>
      <c r="P1095" s="119"/>
      <c r="S1095" s="119"/>
      <c r="U1095" s="79"/>
    </row>
    <row r="1096" ht="12.5" spans="1:21">
      <c r="A1096" s="72"/>
      <c r="G1096" s="72"/>
      <c r="H1096" s="72"/>
      <c r="I1096" s="139"/>
      <c r="L1096" s="177"/>
      <c r="P1096" s="119"/>
      <c r="S1096" s="119"/>
      <c r="U1096" s="79"/>
    </row>
    <row r="1097" ht="12.5" spans="1:21">
      <c r="A1097" s="72"/>
      <c r="G1097" s="72"/>
      <c r="H1097" s="72"/>
      <c r="I1097" s="139"/>
      <c r="L1097" s="177"/>
      <c r="P1097" s="119"/>
      <c r="S1097" s="119"/>
      <c r="U1097" s="79"/>
    </row>
    <row r="1098" ht="12.5" spans="1:21">
      <c r="A1098" s="72"/>
      <c r="G1098" s="72"/>
      <c r="H1098" s="72"/>
      <c r="I1098" s="139"/>
      <c r="L1098" s="177"/>
      <c r="P1098" s="119"/>
      <c r="S1098" s="119"/>
      <c r="U1098" s="79"/>
    </row>
    <row r="1099" ht="12.5" spans="1:21">
      <c r="A1099" s="72"/>
      <c r="G1099" s="72"/>
      <c r="H1099" s="72"/>
      <c r="I1099" s="139"/>
      <c r="L1099" s="177"/>
      <c r="P1099" s="119"/>
      <c r="S1099" s="119"/>
      <c r="U1099" s="79"/>
    </row>
    <row r="1100" ht="12.5" spans="1:21">
      <c r="A1100" s="72"/>
      <c r="G1100" s="72"/>
      <c r="H1100" s="72"/>
      <c r="I1100" s="139"/>
      <c r="L1100" s="177"/>
      <c r="P1100" s="119"/>
      <c r="S1100" s="119"/>
      <c r="U1100" s="79"/>
    </row>
    <row r="1101" ht="12.5" spans="1:21">
      <c r="A1101" s="72"/>
      <c r="G1101" s="72"/>
      <c r="H1101" s="72"/>
      <c r="I1101" s="139"/>
      <c r="L1101" s="177"/>
      <c r="P1101" s="119"/>
      <c r="S1101" s="119"/>
      <c r="U1101" s="79"/>
    </row>
    <row r="1102" ht="12.5" spans="1:21">
      <c r="A1102" s="72"/>
      <c r="G1102" s="72"/>
      <c r="H1102" s="72"/>
      <c r="I1102" s="139"/>
      <c r="L1102" s="177"/>
      <c r="P1102" s="119"/>
      <c r="S1102" s="119"/>
      <c r="U1102" s="79"/>
    </row>
    <row r="1103" ht="12.5" spans="1:21">
      <c r="A1103" s="72"/>
      <c r="G1103" s="72"/>
      <c r="H1103" s="72"/>
      <c r="I1103" s="139"/>
      <c r="L1103" s="177"/>
      <c r="P1103" s="119"/>
      <c r="S1103" s="119"/>
      <c r="U1103" s="79"/>
    </row>
    <row r="1104" ht="12.5" spans="1:21">
      <c r="A1104" s="72"/>
      <c r="G1104" s="72"/>
      <c r="H1104" s="72"/>
      <c r="I1104" s="139"/>
      <c r="L1104" s="177"/>
      <c r="P1104" s="119"/>
      <c r="S1104" s="119"/>
      <c r="U1104" s="79"/>
    </row>
    <row r="1105" ht="12.5" spans="1:21">
      <c r="A1105" s="72"/>
      <c r="G1105" s="72"/>
      <c r="H1105" s="72"/>
      <c r="I1105" s="139"/>
      <c r="L1105" s="177"/>
      <c r="P1105" s="119"/>
      <c r="S1105" s="119"/>
      <c r="U1105" s="79"/>
    </row>
    <row r="1106" ht="12.5" spans="1:21">
      <c r="A1106" s="72"/>
      <c r="G1106" s="72"/>
      <c r="H1106" s="72"/>
      <c r="I1106" s="139"/>
      <c r="L1106" s="177"/>
      <c r="P1106" s="119"/>
      <c r="S1106" s="119"/>
      <c r="U1106" s="79"/>
    </row>
    <row r="1107" ht="12.5" spans="1:21">
      <c r="A1107" s="72"/>
      <c r="G1107" s="72"/>
      <c r="H1107" s="72"/>
      <c r="I1107" s="139"/>
      <c r="L1107" s="177"/>
      <c r="P1107" s="119"/>
      <c r="S1107" s="119"/>
      <c r="U1107" s="79"/>
    </row>
    <row r="1108" ht="12.5" spans="1:21">
      <c r="A1108" s="72"/>
      <c r="G1108" s="72"/>
      <c r="H1108" s="72"/>
      <c r="I1108" s="139"/>
      <c r="L1108" s="177"/>
      <c r="P1108" s="119"/>
      <c r="S1108" s="119"/>
      <c r="U1108" s="79"/>
    </row>
    <row r="1109" ht="12.5" spans="1:21">
      <c r="A1109" s="72"/>
      <c r="G1109" s="72"/>
      <c r="H1109" s="72"/>
      <c r="I1109" s="139"/>
      <c r="L1109" s="177"/>
      <c r="P1109" s="119"/>
      <c r="S1109" s="119"/>
      <c r="U1109" s="79"/>
    </row>
    <row r="1110" ht="12.5" spans="1:21">
      <c r="A1110" s="72"/>
      <c r="G1110" s="72"/>
      <c r="H1110" s="72"/>
      <c r="I1110" s="139"/>
      <c r="L1110" s="177"/>
      <c r="P1110" s="119"/>
      <c r="S1110" s="119"/>
      <c r="U1110" s="79"/>
    </row>
    <row r="1111" ht="12.5" spans="1:21">
      <c r="A1111" s="72"/>
      <c r="G1111" s="72"/>
      <c r="H1111" s="72"/>
      <c r="I1111" s="139"/>
      <c r="L1111" s="177"/>
      <c r="P1111" s="119"/>
      <c r="S1111" s="119"/>
      <c r="U1111" s="79"/>
    </row>
    <row r="1112" ht="12.5" spans="1:21">
      <c r="A1112" s="72"/>
      <c r="G1112" s="72"/>
      <c r="H1112" s="72"/>
      <c r="I1112" s="139"/>
      <c r="L1112" s="177"/>
      <c r="P1112" s="119"/>
      <c r="S1112" s="119"/>
      <c r="U1112" s="79"/>
    </row>
    <row r="1113" ht="12.5" spans="1:21">
      <c r="A1113" s="72"/>
      <c r="G1113" s="72"/>
      <c r="H1113" s="72"/>
      <c r="I1113" s="139"/>
      <c r="L1113" s="177"/>
      <c r="P1113" s="119"/>
      <c r="S1113" s="119"/>
      <c r="U1113" s="79"/>
    </row>
    <row r="1114" ht="12.5" spans="1:21">
      <c r="A1114" s="72"/>
      <c r="G1114" s="72"/>
      <c r="H1114" s="72"/>
      <c r="I1114" s="139"/>
      <c r="L1114" s="177"/>
      <c r="P1114" s="119"/>
      <c r="S1114" s="119"/>
      <c r="U1114" s="79"/>
    </row>
    <row r="1115" ht="12.5" spans="1:21">
      <c r="A1115" s="72"/>
      <c r="G1115" s="72"/>
      <c r="H1115" s="72"/>
      <c r="I1115" s="139"/>
      <c r="L1115" s="177"/>
      <c r="P1115" s="119"/>
      <c r="S1115" s="119"/>
      <c r="U1115" s="79"/>
    </row>
    <row r="1116" ht="12.5" spans="1:21">
      <c r="A1116" s="72"/>
      <c r="G1116" s="72"/>
      <c r="H1116" s="72"/>
      <c r="I1116" s="139"/>
      <c r="L1116" s="177"/>
      <c r="P1116" s="119"/>
      <c r="S1116" s="119"/>
      <c r="U1116" s="79"/>
    </row>
    <row r="1117" ht="12.5" spans="1:21">
      <c r="A1117" s="72"/>
      <c r="G1117" s="72"/>
      <c r="H1117" s="72"/>
      <c r="I1117" s="139"/>
      <c r="L1117" s="177"/>
      <c r="P1117" s="119"/>
      <c r="S1117" s="119"/>
      <c r="U1117" s="79"/>
    </row>
    <row r="1118" ht="12.5" spans="1:21">
      <c r="A1118" s="72"/>
      <c r="G1118" s="72"/>
      <c r="H1118" s="72"/>
      <c r="I1118" s="139"/>
      <c r="L1118" s="177"/>
      <c r="P1118" s="119"/>
      <c r="S1118" s="119"/>
      <c r="U1118" s="79"/>
    </row>
    <row r="1119" ht="12.5" spans="1:21">
      <c r="A1119" s="72"/>
      <c r="G1119" s="72"/>
      <c r="H1119" s="72"/>
      <c r="I1119" s="139"/>
      <c r="L1119" s="177"/>
      <c r="P1119" s="119"/>
      <c r="S1119" s="119"/>
      <c r="U1119" s="79"/>
    </row>
    <row r="1120" ht="12.5" spans="1:21">
      <c r="A1120" s="72"/>
      <c r="G1120" s="72"/>
      <c r="H1120" s="72"/>
      <c r="I1120" s="139"/>
      <c r="L1120" s="177"/>
      <c r="P1120" s="119"/>
      <c r="S1120" s="119"/>
      <c r="U1120" s="79"/>
    </row>
    <row r="1121" ht="12.5" spans="1:21">
      <c r="A1121" s="72"/>
      <c r="G1121" s="72"/>
      <c r="H1121" s="72"/>
      <c r="I1121" s="139"/>
      <c r="L1121" s="177"/>
      <c r="P1121" s="119"/>
      <c r="S1121" s="119"/>
      <c r="U1121" s="79"/>
    </row>
    <row r="1122" ht="12.5" spans="1:21">
      <c r="A1122" s="72"/>
      <c r="G1122" s="72"/>
      <c r="H1122" s="72"/>
      <c r="I1122" s="139"/>
      <c r="L1122" s="177"/>
      <c r="P1122" s="119"/>
      <c r="S1122" s="119"/>
      <c r="U1122" s="79"/>
    </row>
    <row r="1123" ht="12.5" spans="1:21">
      <c r="A1123" s="72"/>
      <c r="G1123" s="72"/>
      <c r="H1123" s="72"/>
      <c r="I1123" s="139"/>
      <c r="L1123" s="177"/>
      <c r="P1123" s="119"/>
      <c r="S1123" s="119"/>
      <c r="U1123" s="79"/>
    </row>
    <row r="1124" ht="12.5" spans="1:21">
      <c r="A1124" s="72"/>
      <c r="G1124" s="72"/>
      <c r="H1124" s="72"/>
      <c r="I1124" s="139"/>
      <c r="L1124" s="177"/>
      <c r="P1124" s="119"/>
      <c r="S1124" s="119"/>
      <c r="U1124" s="79"/>
    </row>
    <row r="1125" ht="12.5" spans="1:21">
      <c r="A1125" s="72"/>
      <c r="G1125" s="72"/>
      <c r="H1125" s="72"/>
      <c r="I1125" s="139"/>
      <c r="L1125" s="177"/>
      <c r="P1125" s="119"/>
      <c r="S1125" s="119"/>
      <c r="U1125" s="79"/>
    </row>
    <row r="1126" ht="12.5" spans="1:21">
      <c r="A1126" s="72"/>
      <c r="G1126" s="72"/>
      <c r="H1126" s="72"/>
      <c r="I1126" s="139"/>
      <c r="L1126" s="177"/>
      <c r="P1126" s="119"/>
      <c r="S1126" s="119"/>
      <c r="U1126" s="79"/>
    </row>
    <row r="1127" ht="12.5" spans="1:21">
      <c r="A1127" s="72"/>
      <c r="G1127" s="72"/>
      <c r="H1127" s="72"/>
      <c r="I1127" s="139"/>
      <c r="L1127" s="177"/>
      <c r="P1127" s="119"/>
      <c r="S1127" s="119"/>
      <c r="U1127" s="79"/>
    </row>
    <row r="1128" ht="12.5" spans="1:21">
      <c r="A1128" s="72"/>
      <c r="G1128" s="72"/>
      <c r="H1128" s="72"/>
      <c r="I1128" s="139"/>
      <c r="L1128" s="177"/>
      <c r="P1128" s="119"/>
      <c r="S1128" s="119"/>
      <c r="U1128" s="79"/>
    </row>
    <row r="1129" ht="12.5" spans="1:21">
      <c r="A1129" s="72"/>
      <c r="G1129" s="72"/>
      <c r="H1129" s="72"/>
      <c r="I1129" s="139"/>
      <c r="L1129" s="177"/>
      <c r="P1129" s="119"/>
      <c r="S1129" s="119"/>
      <c r="U1129" s="79"/>
    </row>
    <row r="1130" ht="12.5" spans="1:21">
      <c r="A1130" s="72"/>
      <c r="G1130" s="72"/>
      <c r="H1130" s="72"/>
      <c r="I1130" s="139"/>
      <c r="L1130" s="177"/>
      <c r="P1130" s="119"/>
      <c r="S1130" s="119"/>
      <c r="U1130" s="79"/>
    </row>
    <row r="1131" ht="12.5" spans="1:21">
      <c r="A1131" s="72"/>
      <c r="G1131" s="72"/>
      <c r="H1131" s="72"/>
      <c r="I1131" s="139"/>
      <c r="L1131" s="177"/>
      <c r="P1131" s="119"/>
      <c r="S1131" s="119"/>
      <c r="U1131" s="79"/>
    </row>
    <row r="1132" ht="12.5" spans="1:21">
      <c r="A1132" s="72"/>
      <c r="G1132" s="72"/>
      <c r="H1132" s="72"/>
      <c r="I1132" s="139"/>
      <c r="L1132" s="177"/>
      <c r="P1132" s="119"/>
      <c r="S1132" s="119"/>
      <c r="U1132" s="79"/>
    </row>
    <row r="1133" ht="12.5" spans="1:21">
      <c r="A1133" s="72"/>
      <c r="G1133" s="72"/>
      <c r="H1133" s="72"/>
      <c r="I1133" s="139"/>
      <c r="L1133" s="177"/>
      <c r="P1133" s="119"/>
      <c r="S1133" s="119"/>
      <c r="U1133" s="79"/>
    </row>
    <row r="1134" ht="12.5" spans="1:21">
      <c r="A1134" s="72"/>
      <c r="G1134" s="72"/>
      <c r="H1134" s="72"/>
      <c r="I1134" s="139"/>
      <c r="L1134" s="177"/>
      <c r="P1134" s="119"/>
      <c r="S1134" s="119"/>
      <c r="U1134" s="79"/>
    </row>
    <row r="1135" ht="12.5" spans="1:21">
      <c r="A1135" s="72"/>
      <c r="G1135" s="72"/>
      <c r="H1135" s="72"/>
      <c r="I1135" s="139"/>
      <c r="L1135" s="177"/>
      <c r="P1135" s="119"/>
      <c r="S1135" s="119"/>
      <c r="U1135" s="79"/>
    </row>
    <row r="1136" ht="12.5" spans="1:21">
      <c r="A1136" s="72"/>
      <c r="G1136" s="72"/>
      <c r="H1136" s="72"/>
      <c r="I1136" s="139"/>
      <c r="L1136" s="177"/>
      <c r="P1136" s="119"/>
      <c r="S1136" s="119"/>
      <c r="U1136" s="79"/>
    </row>
    <row r="1137" ht="12.5" spans="1:21">
      <c r="A1137" s="72"/>
      <c r="G1137" s="72"/>
      <c r="H1137" s="72"/>
      <c r="I1137" s="139"/>
      <c r="L1137" s="177"/>
      <c r="P1137" s="119"/>
      <c r="S1137" s="119"/>
      <c r="U1137" s="79"/>
    </row>
    <row r="1138" ht="12.5" spans="1:21">
      <c r="A1138" s="72"/>
      <c r="G1138" s="72"/>
      <c r="H1138" s="72"/>
      <c r="I1138" s="139"/>
      <c r="L1138" s="177"/>
      <c r="P1138" s="119"/>
      <c r="S1138" s="119"/>
      <c r="U1138" s="79"/>
    </row>
    <row r="1139" ht="12.5" spans="1:21">
      <c r="A1139" s="72"/>
      <c r="G1139" s="72"/>
      <c r="H1139" s="72"/>
      <c r="I1139" s="139"/>
      <c r="L1139" s="177"/>
      <c r="P1139" s="119"/>
      <c r="S1139" s="119"/>
      <c r="U1139" s="79"/>
    </row>
    <row r="1140" ht="12.5" spans="1:21">
      <c r="A1140" s="72"/>
      <c r="G1140" s="72"/>
      <c r="H1140" s="72"/>
      <c r="I1140" s="139"/>
      <c r="L1140" s="177"/>
      <c r="P1140" s="119"/>
      <c r="S1140" s="119"/>
      <c r="U1140" s="79"/>
    </row>
    <row r="1141" ht="12.5" spans="1:21">
      <c r="A1141" s="72"/>
      <c r="G1141" s="72"/>
      <c r="H1141" s="72"/>
      <c r="I1141" s="139"/>
      <c r="L1141" s="177"/>
      <c r="P1141" s="119"/>
      <c r="S1141" s="119"/>
      <c r="U1141" s="79"/>
    </row>
    <row r="1142" ht="12.5" spans="1:21">
      <c r="A1142" s="72"/>
      <c r="G1142" s="72"/>
      <c r="H1142" s="72"/>
      <c r="I1142" s="139"/>
      <c r="L1142" s="177"/>
      <c r="P1142" s="119"/>
      <c r="S1142" s="119"/>
      <c r="U1142" s="79"/>
    </row>
    <row r="1143" ht="12.5" spans="1:21">
      <c r="A1143" s="72"/>
      <c r="G1143" s="72"/>
      <c r="H1143" s="72"/>
      <c r="I1143" s="139"/>
      <c r="L1143" s="177"/>
      <c r="P1143" s="119"/>
      <c r="S1143" s="119"/>
      <c r="U1143" s="79"/>
    </row>
    <row r="1144" ht="12.5" spans="1:21">
      <c r="A1144" s="72"/>
      <c r="G1144" s="72"/>
      <c r="H1144" s="72"/>
      <c r="I1144" s="139"/>
      <c r="L1144" s="177"/>
      <c r="P1144" s="119"/>
      <c r="S1144" s="119"/>
      <c r="U1144" s="79"/>
    </row>
    <row r="1145" ht="12.5" spans="1:21">
      <c r="A1145" s="72"/>
      <c r="G1145" s="72"/>
      <c r="H1145" s="72"/>
      <c r="I1145" s="139"/>
      <c r="L1145" s="177"/>
      <c r="P1145" s="119"/>
      <c r="S1145" s="119"/>
      <c r="U1145" s="79"/>
    </row>
    <row r="1146" ht="12.5" spans="1:21">
      <c r="A1146" s="72"/>
      <c r="G1146" s="72"/>
      <c r="H1146" s="72"/>
      <c r="I1146" s="139"/>
      <c r="L1146" s="177"/>
      <c r="P1146" s="119"/>
      <c r="S1146" s="119"/>
      <c r="U1146" s="79"/>
    </row>
    <row r="1147" ht="12.5" spans="1:21">
      <c r="A1147" s="72"/>
      <c r="G1147" s="72"/>
      <c r="H1147" s="72"/>
      <c r="I1147" s="139"/>
      <c r="L1147" s="177"/>
      <c r="P1147" s="119"/>
      <c r="S1147" s="119"/>
      <c r="U1147" s="79"/>
    </row>
    <row r="1148" ht="12.5" spans="1:21">
      <c r="A1148" s="72"/>
      <c r="G1148" s="72"/>
      <c r="H1148" s="72"/>
      <c r="I1148" s="139"/>
      <c r="L1148" s="177"/>
      <c r="P1148" s="119"/>
      <c r="S1148" s="119"/>
      <c r="U1148" s="79"/>
    </row>
    <row r="1149" ht="12.5" spans="1:21">
      <c r="A1149" s="72"/>
      <c r="G1149" s="72"/>
      <c r="H1149" s="72"/>
      <c r="I1149" s="139"/>
      <c r="L1149" s="177"/>
      <c r="P1149" s="119"/>
      <c r="S1149" s="119"/>
      <c r="U1149" s="79"/>
    </row>
    <row r="1150" ht="12.5" spans="1:21">
      <c r="A1150" s="72"/>
      <c r="G1150" s="72"/>
      <c r="H1150" s="72"/>
      <c r="I1150" s="139"/>
      <c r="L1150" s="177"/>
      <c r="P1150" s="119"/>
      <c r="S1150" s="119"/>
      <c r="U1150" s="79"/>
    </row>
    <row r="1151" ht="12.5" spans="1:21">
      <c r="A1151" s="72"/>
      <c r="G1151" s="72"/>
      <c r="H1151" s="72"/>
      <c r="I1151" s="139"/>
      <c r="L1151" s="177"/>
      <c r="P1151" s="119"/>
      <c r="S1151" s="119"/>
      <c r="U1151" s="79"/>
    </row>
    <row r="1152" ht="12.5" spans="1:21">
      <c r="A1152" s="72"/>
      <c r="G1152" s="72"/>
      <c r="H1152" s="72"/>
      <c r="I1152" s="139"/>
      <c r="L1152" s="177"/>
      <c r="P1152" s="119"/>
      <c r="S1152" s="119"/>
      <c r="U1152" s="79"/>
    </row>
    <row r="1153" ht="12.5" spans="1:21">
      <c r="A1153" s="72"/>
      <c r="G1153" s="72"/>
      <c r="H1153" s="72"/>
      <c r="I1153" s="139"/>
      <c r="L1153" s="177"/>
      <c r="P1153" s="119"/>
      <c r="S1153" s="119"/>
      <c r="U1153" s="79"/>
    </row>
    <row r="1154" ht="12.5" spans="1:21">
      <c r="A1154" s="72"/>
      <c r="G1154" s="72"/>
      <c r="H1154" s="72"/>
      <c r="I1154" s="139"/>
      <c r="L1154" s="177"/>
      <c r="P1154" s="119"/>
      <c r="S1154" s="119"/>
      <c r="U1154" s="79"/>
    </row>
    <row r="1155" ht="12.5" spans="1:21">
      <c r="A1155" s="72"/>
      <c r="G1155" s="72"/>
      <c r="H1155" s="72"/>
      <c r="I1155" s="139"/>
      <c r="L1155" s="177"/>
      <c r="P1155" s="119"/>
      <c r="S1155" s="119"/>
      <c r="U1155" s="79"/>
    </row>
    <row r="1156" ht="12.5" spans="1:21">
      <c r="A1156" s="72"/>
      <c r="G1156" s="72"/>
      <c r="H1156" s="72"/>
      <c r="I1156" s="139"/>
      <c r="L1156" s="177"/>
      <c r="P1156" s="119"/>
      <c r="S1156" s="119"/>
      <c r="U1156" s="79"/>
    </row>
    <row r="1157" ht="12.5" spans="1:21">
      <c r="A1157" s="72"/>
      <c r="G1157" s="72"/>
      <c r="H1157" s="72"/>
      <c r="I1157" s="139"/>
      <c r="L1157" s="177"/>
      <c r="P1157" s="119"/>
      <c r="S1157" s="119"/>
      <c r="U1157" s="79"/>
    </row>
    <row r="1158" ht="12.5" spans="1:21">
      <c r="A1158" s="72"/>
      <c r="G1158" s="72"/>
      <c r="H1158" s="72"/>
      <c r="I1158" s="139"/>
      <c r="L1158" s="177"/>
      <c r="P1158" s="119"/>
      <c r="S1158" s="119"/>
      <c r="U1158" s="79"/>
    </row>
    <row r="1159" ht="12.5" spans="1:21">
      <c r="A1159" s="72"/>
      <c r="G1159" s="72"/>
      <c r="H1159" s="72"/>
      <c r="I1159" s="139"/>
      <c r="L1159" s="177"/>
      <c r="P1159" s="119"/>
      <c r="S1159" s="119"/>
      <c r="U1159" s="79"/>
    </row>
    <row r="1160" ht="12.5" spans="1:21">
      <c r="A1160" s="72"/>
      <c r="G1160" s="72"/>
      <c r="H1160" s="72"/>
      <c r="I1160" s="139"/>
      <c r="L1160" s="177"/>
      <c r="P1160" s="119"/>
      <c r="S1160" s="119"/>
      <c r="U1160" s="79"/>
    </row>
    <row r="1161" ht="12.5" spans="1:21">
      <c r="A1161" s="72"/>
      <c r="G1161" s="72"/>
      <c r="H1161" s="72"/>
      <c r="I1161" s="139"/>
      <c r="L1161" s="177"/>
      <c r="P1161" s="119"/>
      <c r="S1161" s="119"/>
      <c r="U1161" s="79"/>
    </row>
    <row r="1162" ht="12.5" spans="1:21">
      <c r="A1162" s="72"/>
      <c r="G1162" s="72"/>
      <c r="H1162" s="72"/>
      <c r="I1162" s="139"/>
      <c r="L1162" s="177"/>
      <c r="P1162" s="119"/>
      <c r="S1162" s="119"/>
      <c r="U1162" s="79"/>
    </row>
    <row r="1163" ht="12.5" spans="1:21">
      <c r="A1163" s="72"/>
      <c r="G1163" s="72"/>
      <c r="H1163" s="72"/>
      <c r="I1163" s="139"/>
      <c r="L1163" s="177"/>
      <c r="P1163" s="119"/>
      <c r="S1163" s="119"/>
      <c r="U1163" s="79"/>
    </row>
    <row r="1164" ht="12.5" spans="1:21">
      <c r="A1164" s="72"/>
      <c r="G1164" s="72"/>
      <c r="H1164" s="72"/>
      <c r="I1164" s="139"/>
      <c r="L1164" s="177"/>
      <c r="P1164" s="119"/>
      <c r="S1164" s="119"/>
      <c r="U1164" s="79"/>
    </row>
    <row r="1165" ht="12.5" spans="1:21">
      <c r="A1165" s="72"/>
      <c r="G1165" s="72"/>
      <c r="H1165" s="72"/>
      <c r="I1165" s="139"/>
      <c r="L1165" s="177"/>
      <c r="P1165" s="119"/>
      <c r="S1165" s="119"/>
      <c r="U1165" s="79"/>
    </row>
    <row r="1166" ht="12.5" spans="1:21">
      <c r="A1166" s="72"/>
      <c r="G1166" s="72"/>
      <c r="H1166" s="72"/>
      <c r="I1166" s="139"/>
      <c r="L1166" s="177"/>
      <c r="P1166" s="119"/>
      <c r="S1166" s="119"/>
      <c r="U1166" s="79"/>
    </row>
    <row r="1167" ht="12.5" spans="1:21">
      <c r="A1167" s="72"/>
      <c r="G1167" s="72"/>
      <c r="H1167" s="72"/>
      <c r="I1167" s="139"/>
      <c r="L1167" s="177"/>
      <c r="P1167" s="119"/>
      <c r="S1167" s="119"/>
      <c r="U1167" s="79"/>
    </row>
    <row r="1168" ht="12.5" spans="1:21">
      <c r="A1168" s="72"/>
      <c r="G1168" s="72"/>
      <c r="H1168" s="72"/>
      <c r="I1168" s="139"/>
      <c r="L1168" s="177"/>
      <c r="P1168" s="119"/>
      <c r="S1168" s="119"/>
      <c r="U1168" s="79"/>
    </row>
    <row r="1169" ht="12.5" spans="1:19">
      <c r="A1169" s="72"/>
      <c r="G1169" s="72"/>
      <c r="H1169" s="72"/>
      <c r="I1169" s="139"/>
      <c r="L1169" s="177"/>
      <c r="P1169" s="119"/>
      <c r="S1169" s="119"/>
    </row>
    <row r="1170" ht="12.5" spans="1:19">
      <c r="A1170" s="72"/>
      <c r="G1170" s="72"/>
      <c r="H1170" s="72"/>
      <c r="I1170" s="139"/>
      <c r="L1170" s="177"/>
      <c r="P1170" s="119"/>
      <c r="S1170" s="119"/>
    </row>
    <row r="1171" ht="12.5" spans="1:19">
      <c r="A1171" s="72"/>
      <c r="G1171" s="72"/>
      <c r="H1171" s="72"/>
      <c r="I1171" s="139"/>
      <c r="L1171" s="177"/>
      <c r="P1171" s="119"/>
      <c r="S1171" s="119"/>
    </row>
    <row r="1172" ht="12.5" spans="1:19">
      <c r="A1172" s="72"/>
      <c r="G1172" s="72"/>
      <c r="H1172" s="72"/>
      <c r="I1172" s="139"/>
      <c r="L1172" s="177"/>
      <c r="P1172" s="119"/>
      <c r="S1172" s="119"/>
    </row>
    <row r="1173" ht="12.5" spans="1:19">
      <c r="A1173" s="72"/>
      <c r="G1173" s="72"/>
      <c r="H1173" s="72"/>
      <c r="I1173" s="139"/>
      <c r="L1173" s="177"/>
      <c r="P1173" s="119"/>
      <c r="S1173" s="119"/>
    </row>
    <row r="1174" ht="12.5" spans="1:19">
      <c r="A1174" s="72"/>
      <c r="G1174" s="72"/>
      <c r="H1174" s="72"/>
      <c r="I1174" s="139"/>
      <c r="L1174" s="177"/>
      <c r="P1174" s="119"/>
      <c r="S1174" s="119"/>
    </row>
    <row r="1175" ht="12.5" spans="1:19">
      <c r="A1175" s="72"/>
      <c r="G1175" s="72"/>
      <c r="H1175" s="72"/>
      <c r="I1175" s="139"/>
      <c r="L1175" s="177"/>
      <c r="P1175" s="119"/>
      <c r="S1175" s="119"/>
    </row>
    <row r="1176" ht="12.5" spans="1:19">
      <c r="A1176" s="72"/>
      <c r="G1176" s="72"/>
      <c r="H1176" s="72"/>
      <c r="I1176" s="139"/>
      <c r="L1176" s="177"/>
      <c r="P1176" s="119"/>
      <c r="S1176" s="119"/>
    </row>
    <row r="1177" ht="12.5" spans="1:19">
      <c r="A1177" s="72"/>
      <c r="G1177" s="72"/>
      <c r="H1177" s="72"/>
      <c r="I1177" s="139"/>
      <c r="L1177" s="177"/>
      <c r="P1177" s="119"/>
      <c r="S1177" s="119"/>
    </row>
    <row r="1178" ht="12.5" spans="1:19">
      <c r="A1178" s="72"/>
      <c r="G1178" s="72"/>
      <c r="H1178" s="72"/>
      <c r="I1178" s="139"/>
      <c r="L1178" s="177"/>
      <c r="P1178" s="119"/>
      <c r="S1178" s="119"/>
    </row>
    <row r="1179" ht="12.5" spans="1:19">
      <c r="A1179" s="72"/>
      <c r="G1179" s="72"/>
      <c r="H1179" s="72"/>
      <c r="I1179" s="139"/>
      <c r="L1179" s="177"/>
      <c r="P1179" s="119"/>
      <c r="S1179" s="119"/>
    </row>
    <row r="1180" ht="12.5" spans="1:19">
      <c r="A1180" s="72"/>
      <c r="G1180" s="72"/>
      <c r="H1180" s="72"/>
      <c r="I1180" s="139"/>
      <c r="L1180" s="177"/>
      <c r="P1180" s="119"/>
      <c r="S1180" s="119"/>
    </row>
    <row r="1181" ht="12.5" spans="1:19">
      <c r="A1181" s="72"/>
      <c r="G1181" s="72"/>
      <c r="H1181" s="72"/>
      <c r="I1181" s="139"/>
      <c r="L1181" s="177"/>
      <c r="P1181" s="119"/>
      <c r="S1181" s="119"/>
    </row>
    <row r="1182" ht="12.5" spans="1:19">
      <c r="A1182" s="72"/>
      <c r="G1182" s="72"/>
      <c r="H1182" s="72"/>
      <c r="I1182" s="139"/>
      <c r="L1182" s="177"/>
      <c r="P1182" s="119"/>
      <c r="S1182" s="119"/>
    </row>
    <row r="1183" ht="12.5" spans="1:19">
      <c r="A1183" s="72"/>
      <c r="G1183" s="72"/>
      <c r="H1183" s="72"/>
      <c r="I1183" s="139"/>
      <c r="L1183" s="177"/>
      <c r="P1183" s="119"/>
      <c r="S1183" s="119"/>
    </row>
    <row r="1184" ht="12.5" spans="1:19">
      <c r="A1184" s="72"/>
      <c r="G1184" s="72"/>
      <c r="H1184" s="72"/>
      <c r="I1184" s="139"/>
      <c r="L1184" s="177"/>
      <c r="P1184" s="119"/>
      <c r="S1184" s="119"/>
    </row>
    <row r="1185" ht="12.5" spans="1:19">
      <c r="A1185" s="72"/>
      <c r="G1185" s="72"/>
      <c r="H1185" s="72"/>
      <c r="I1185" s="139"/>
      <c r="L1185" s="177"/>
      <c r="P1185" s="119"/>
      <c r="S1185" s="119"/>
    </row>
    <row r="1186" ht="12.5" spans="1:19">
      <c r="A1186" s="72"/>
      <c r="G1186" s="72"/>
      <c r="H1186" s="72"/>
      <c r="I1186" s="139"/>
      <c r="L1186" s="177"/>
      <c r="P1186" s="119"/>
      <c r="S1186" s="119"/>
    </row>
    <row r="1187" ht="12.5" spans="1:19">
      <c r="A1187" s="72"/>
      <c r="G1187" s="72"/>
      <c r="H1187" s="72"/>
      <c r="I1187" s="139"/>
      <c r="L1187" s="177"/>
      <c r="P1187" s="119"/>
      <c r="S1187" s="119"/>
    </row>
    <row r="1188" ht="12.5" spans="1:19">
      <c r="A1188" s="72"/>
      <c r="G1188" s="72"/>
      <c r="H1188" s="72"/>
      <c r="I1188" s="139"/>
      <c r="L1188" s="177"/>
      <c r="P1188" s="119"/>
      <c r="S1188" s="119"/>
    </row>
    <row r="1189" ht="12.5" spans="1:19">
      <c r="A1189" s="72"/>
      <c r="G1189" s="72"/>
      <c r="H1189" s="72"/>
      <c r="I1189" s="139"/>
      <c r="L1189" s="177"/>
      <c r="P1189" s="119"/>
      <c r="S1189" s="119"/>
    </row>
    <row r="1190" ht="12.5" spans="1:19">
      <c r="A1190" s="72"/>
      <c r="G1190" s="72"/>
      <c r="H1190" s="72"/>
      <c r="I1190" s="139"/>
      <c r="L1190" s="177"/>
      <c r="P1190" s="119"/>
      <c r="S1190" s="119"/>
    </row>
    <row r="1191" ht="12.5" spans="1:19">
      <c r="A1191" s="72"/>
      <c r="G1191" s="72"/>
      <c r="H1191" s="72"/>
      <c r="I1191" s="139"/>
      <c r="L1191" s="177"/>
      <c r="P1191" s="119"/>
      <c r="S1191" s="119"/>
    </row>
    <row r="1192" ht="12.5" spans="1:19">
      <c r="A1192" s="72"/>
      <c r="G1192" s="72"/>
      <c r="H1192" s="72"/>
      <c r="I1192" s="139"/>
      <c r="L1192" s="177"/>
      <c r="P1192" s="119"/>
      <c r="S1192" s="119"/>
    </row>
    <row r="1193" ht="12.5" spans="1:19">
      <c r="A1193" s="72"/>
      <c r="G1193" s="72"/>
      <c r="H1193" s="72"/>
      <c r="I1193" s="139"/>
      <c r="L1193" s="177"/>
      <c r="P1193" s="119"/>
      <c r="S1193" s="119"/>
    </row>
    <row r="1194" ht="12.5" spans="1:19">
      <c r="A1194" s="72"/>
      <c r="G1194" s="72"/>
      <c r="H1194" s="72"/>
      <c r="I1194" s="139"/>
      <c r="L1194" s="177"/>
      <c r="P1194" s="119"/>
      <c r="S1194" s="119"/>
    </row>
    <row r="1195" ht="12.5" spans="1:19">
      <c r="A1195" s="72"/>
      <c r="G1195" s="72"/>
      <c r="H1195" s="72"/>
      <c r="I1195" s="139"/>
      <c r="L1195" s="177"/>
      <c r="P1195" s="119"/>
      <c r="S1195" s="119"/>
    </row>
    <row r="1196" ht="12.5" spans="1:19">
      <c r="A1196" s="72"/>
      <c r="G1196" s="72"/>
      <c r="H1196" s="72"/>
      <c r="I1196" s="139"/>
      <c r="L1196" s="177"/>
      <c r="P1196" s="119"/>
      <c r="S1196" s="119"/>
    </row>
    <row r="1197" ht="12.5" spans="1:19">
      <c r="A1197" s="72"/>
      <c r="G1197" s="72"/>
      <c r="H1197" s="72"/>
      <c r="I1197" s="139"/>
      <c r="L1197" s="177"/>
      <c r="P1197" s="119"/>
      <c r="S1197" s="119"/>
    </row>
    <row r="1198" ht="12.5" spans="1:19">
      <c r="A1198" s="72"/>
      <c r="G1198" s="72"/>
      <c r="H1198" s="72"/>
      <c r="I1198" s="139"/>
      <c r="L1198" s="177"/>
      <c r="P1198" s="119"/>
      <c r="S1198" s="119"/>
    </row>
    <row r="1199" ht="12.5" spans="1:19">
      <c r="A1199" s="72"/>
      <c r="G1199" s="72"/>
      <c r="H1199" s="72"/>
      <c r="I1199" s="139"/>
      <c r="L1199" s="177"/>
      <c r="P1199" s="119"/>
      <c r="S1199" s="119"/>
    </row>
    <row r="1200" ht="12.5" spans="1:19">
      <c r="A1200" s="72"/>
      <c r="G1200" s="72"/>
      <c r="H1200" s="72"/>
      <c r="I1200" s="139"/>
      <c r="L1200" s="177"/>
      <c r="P1200" s="119"/>
      <c r="S1200" s="119"/>
    </row>
    <row r="1201" ht="12.5" spans="1:19">
      <c r="A1201" s="72"/>
      <c r="G1201" s="72"/>
      <c r="H1201" s="72"/>
      <c r="I1201" s="139"/>
      <c r="L1201" s="177"/>
      <c r="P1201" s="119"/>
      <c r="S1201" s="119"/>
    </row>
    <row r="1202" ht="12.5" spans="1:19">
      <c r="A1202" s="72"/>
      <c r="G1202" s="72"/>
      <c r="H1202" s="72"/>
      <c r="I1202" s="139"/>
      <c r="L1202" s="177"/>
      <c r="P1202" s="119"/>
      <c r="S1202" s="119"/>
    </row>
    <row r="1203" ht="12.5" spans="1:19">
      <c r="A1203" s="72"/>
      <c r="G1203" s="72"/>
      <c r="H1203" s="72"/>
      <c r="I1203" s="139"/>
      <c r="L1203" s="177"/>
      <c r="P1203" s="119"/>
      <c r="S1203" s="119"/>
    </row>
    <row r="1204" ht="12.5" spans="1:19">
      <c r="A1204" s="72"/>
      <c r="G1204" s="72"/>
      <c r="H1204" s="72"/>
      <c r="I1204" s="139"/>
      <c r="L1204" s="177"/>
      <c r="P1204" s="119"/>
      <c r="S1204" s="119"/>
    </row>
    <row r="1205" ht="12.5" spans="1:19">
      <c r="A1205" s="72"/>
      <c r="G1205" s="72"/>
      <c r="H1205" s="72"/>
      <c r="I1205" s="139"/>
      <c r="L1205" s="177"/>
      <c r="P1205" s="119"/>
      <c r="S1205" s="119"/>
    </row>
    <row r="1206" ht="12.5" spans="1:19">
      <c r="A1206" s="72"/>
      <c r="G1206" s="72"/>
      <c r="H1206" s="72"/>
      <c r="I1206" s="139"/>
      <c r="L1206" s="177"/>
      <c r="P1206" s="119"/>
      <c r="S1206" s="119"/>
    </row>
    <row r="1207" ht="12.5" spans="1:19">
      <c r="A1207" s="72"/>
      <c r="G1207" s="72"/>
      <c r="H1207" s="72"/>
      <c r="I1207" s="139"/>
      <c r="L1207" s="177"/>
      <c r="P1207" s="119"/>
      <c r="S1207" s="119"/>
    </row>
    <row r="1208" ht="12.5" spans="1:19">
      <c r="A1208" s="72"/>
      <c r="G1208" s="72"/>
      <c r="H1208" s="72"/>
      <c r="I1208" s="139"/>
      <c r="L1208" s="177"/>
      <c r="P1208" s="119"/>
      <c r="S1208" s="119"/>
    </row>
  </sheetData>
  <mergeCells count="2">
    <mergeCell ref="A1:W1"/>
    <mergeCell ref="A2:W2"/>
  </mergeCells>
  <dataValidations count="1">
    <dataValidation type="list" allowBlank="1" showErrorMessage="1" sqref="U5:V5 V6 V15 V18 U19:V19 V20 U21:V21 V22 V28 V32 V37 U38:V38 V39 V45 U46:V46 V47 U48:V48 V49 V54 U55:V55 V56 V60 V64 V69 V73 U74:V74 V75 V80 V84 U85:V85 V86 V89 U90:V90 V91 U92:V92 V93 U94:V94 V95 U96:V96 V97 U98:V98 V99 U100:V100 V101 V104 U105:V105 V106 U107:V107 U110:V110 V116 V120 U121:V121 V122 U123:V123 V124 V127 U128:V128 V129 U130:V130 V131 U132:V132 V133 V136 U137:V137 V138 V141 U142:V142 V143 U144:V144 V145 U146:V146 U149:V149 V150 V153 U154:V154 V155 U156:V156 V157 U158:V158 V159 U160:V160 V161 U162:V162 U165:V165 V166 U167:V167 V168 U169:V169 V170 U171:V171 V172 U173:V173 V174 V177 U178:V178 U181:V181 V182 U183:V183 V184 U185:V185 V186 U187:V187 V188 U189:V189 V190 V193 U194:V194 V195 U196:V196 U200:V200 V201 U202:V202 V203 U204:V204 V209 U210:V210 V211 U212:V212 V213 U214:V214 V215 U216:V216 V221 U222:V222 V227 U228:V228 V229 V232 U233:V233 U236:V236 V237 U238:V238 V239 U240:V240 V241 U242:V242 V243 V246 U247:V247 V248 V251 U252:V252 V253 U254:V254 V255 U256:V256 V265 U266:V266 V267 V270 U271:V271 V272 V282 V288 U289:V289 V290 V293 U294:V294 V295 V299 U300:V300 V306 U311:V311 V312 U313:V313 V314 U315:V315 V316 V320 U321:V321 U324:V324 V325 U326:V326 V327 U328:V328 V329 U330:V330 V331 V334 U335:V335 V336 U337:V337 V338 V341 U342:V342 V343 U344:V344 V345 U346:V346 V347 U348:V348 V349 U350:V350 V351 V356 U357:V357 V358 U359:V359 V360 V365 U366:V366 V367 U368:V368 V369 V108:V109 V111:V113 V147:V148 V163:V164 V179:V180 V197:V199 V205:V206 V217:V218 V223:V224 V234:V235 V257:V258 V261:V262 V301:V302 V309:V310 V322:V323 U40:V44 U16:V17 U102:V103 U114:V115 U134:V135 U230:V231 U244:V245 U268:V269 U332:V333 U23:V27 U283:V287 U29:V31 U296:V298 U317:V319 U33:V36 U65:V68 U361:V364 U50:V53 U273:V281 U57:V59 U81:V83 U117:V119 U303:V305 U61:V63 U70:V72 U76:V79 U352:V355 U87:V88 U125:V126 U139:V140 U151:V152 U175:V176 U191:V192 U207:V208 U219:V220 U225:V226 U249:V250 U259:V260 U263:V264 U291:V292 U307:V308 U339:V340 U7:V14 U370:V375">
      <formula1>"OK,Paint Peel off,Loose Fitment,Scratches,Missing Component,Damage,Dust,Wrong Operation"</formula1>
    </dataValidation>
  </dataValidations>
  <pageMargins left="0.75" right="0.75" top="1" bottom="1" header="0.5" footer="0.5"/>
  <headerFooter/>
  <tableParts count="10">
    <tablePart r:id="rId1"/>
    <tablePart r:id="rId2"/>
    <tablePart r:id="rId3"/>
    <tablePart r:id="rId4"/>
    <tablePart r:id="rId5"/>
    <tablePart r:id="rId6"/>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87"/>
  <sheetViews>
    <sheetView workbookViewId="0">
      <selection activeCell="A1" sqref="A1:L1"/>
    </sheetView>
  </sheetViews>
  <sheetFormatPr defaultColWidth="12.6363636363636" defaultRowHeight="15.75" customHeight="1"/>
  <cols>
    <col min="1" max="1" width="2.54545454545455" customWidth="1"/>
    <col min="2" max="2" width="38.9090909090909" customWidth="1"/>
    <col min="3" max="3" width="19.5454545454545" customWidth="1"/>
    <col min="4" max="4" width="16.7272727272727" customWidth="1"/>
    <col min="5" max="5" width="15.5454545454545" customWidth="1"/>
    <col min="6" max="6" width="19.5454545454545" customWidth="1"/>
    <col min="7" max="7" width="12.9090909090909" customWidth="1"/>
    <col min="8" max="8" width="24.9090909090909" customWidth="1"/>
    <col min="9" max="9" width="9.63636363636364" customWidth="1"/>
    <col min="10" max="10" width="14.7272727272727" customWidth="1"/>
    <col min="11" max="11" width="14.0909090909091" customWidth="1"/>
    <col min="12" max="12" width="21.5454545454545" customWidth="1"/>
    <col min="13" max="13" width="63"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24" customHeight="1" spans="1:24">
      <c r="A1" s="504" t="s">
        <v>1532</v>
      </c>
      <c r="B1" s="83"/>
      <c r="C1" s="83"/>
      <c r="D1" s="83"/>
      <c r="E1" s="83"/>
      <c r="F1" s="83"/>
      <c r="G1" s="83"/>
      <c r="H1" s="83"/>
      <c r="I1" s="83"/>
      <c r="J1" s="83"/>
      <c r="K1" s="83"/>
      <c r="L1" s="84"/>
      <c r="Q1" s="72"/>
      <c r="W1" s="72"/>
    </row>
    <row r="2" ht="24" customHeight="1" spans="1:24">
      <c r="I2" s="72"/>
      <c r="L2" s="72"/>
      <c r="Q2" s="72"/>
      <c r="W2" s="72"/>
    </row>
    <row r="3" ht="13" spans="1:24">
      <c r="B3" s="549" t="s">
        <v>12</v>
      </c>
      <c r="C3" s="549" t="s">
        <v>2</v>
      </c>
      <c r="D3" s="549" t="s">
        <v>3</v>
      </c>
      <c r="E3" s="549" t="s">
        <v>4</v>
      </c>
      <c r="F3" s="549" t="s">
        <v>5</v>
      </c>
      <c r="G3" s="549" t="s">
        <v>6</v>
      </c>
      <c r="I3" s="72"/>
      <c r="L3" s="72"/>
      <c r="Q3" s="72"/>
      <c r="W3" s="72"/>
    </row>
    <row r="4" ht="24" customHeight="1" spans="1:24">
      <c r="B4" s="123" t="s">
        <v>1533</v>
      </c>
      <c r="C4" s="123">
        <f>SUM(SPDM!G4:G801)</f>
        <v>2277</v>
      </c>
      <c r="D4" s="123">
        <f>SUM(SPDM!H4:H801)</f>
        <v>1881</v>
      </c>
      <c r="E4" s="123">
        <f>SUM(SPDM!I4:I801)</f>
        <v>396</v>
      </c>
      <c r="F4" s="92">
        <f>D4/C4</f>
        <v>0.826086956521739</v>
      </c>
      <c r="G4" s="92">
        <f>E4/C4</f>
        <v>0.173913043478261</v>
      </c>
      <c r="I4" s="72"/>
      <c r="L4" s="72"/>
      <c r="Q4" s="72"/>
      <c r="W4" s="72"/>
    </row>
    <row r="5" ht="24" customHeight="1" spans="1:24">
      <c r="I5" s="72"/>
      <c r="L5" s="72"/>
      <c r="Q5" s="72"/>
      <c r="W5" s="72"/>
    </row>
    <row r="6" ht="13" spans="1:24">
      <c r="A6" s="144"/>
      <c r="B6" s="144"/>
      <c r="C6" s="144"/>
      <c r="D6" s="144"/>
      <c r="E6" s="144"/>
      <c r="F6" s="144"/>
      <c r="G6" s="144"/>
      <c r="M6" s="64"/>
      <c r="N6" s="64"/>
      <c r="O6" s="64"/>
      <c r="P6" s="64"/>
      <c r="Q6" s="142"/>
      <c r="R6" s="64"/>
      <c r="S6" s="64"/>
      <c r="T6" s="64"/>
      <c r="U6" s="64"/>
      <c r="V6" s="64"/>
      <c r="W6" s="142"/>
      <c r="X6" s="64"/>
    </row>
    <row r="7" ht="13" spans="1:24">
      <c r="B7" s="550" t="s">
        <v>1534</v>
      </c>
      <c r="C7" s="550" t="s">
        <v>1535</v>
      </c>
      <c r="D7" s="550" t="s">
        <v>1536</v>
      </c>
      <c r="E7" s="550" t="s">
        <v>498</v>
      </c>
      <c r="F7" s="550" t="s">
        <v>5</v>
      </c>
      <c r="G7" s="550" t="s">
        <v>1537</v>
      </c>
      <c r="M7" s="64"/>
      <c r="N7" s="64"/>
      <c r="Q7" s="72"/>
      <c r="W7" s="72"/>
    </row>
    <row r="8" ht="15.5" spans="1:24">
      <c r="A8" s="337"/>
      <c r="B8" s="123" t="s">
        <v>1538</v>
      </c>
      <c r="C8" s="222">
        <v>1166</v>
      </c>
      <c r="D8" s="123">
        <v>962</v>
      </c>
      <c r="E8" s="123">
        <v>204</v>
      </c>
      <c r="F8" s="92">
        <f t="shared" ref="F8:F9" si="0">D8/C8</f>
        <v>0.825042881646655</v>
      </c>
      <c r="G8" s="92">
        <f t="shared" ref="G8:G9" si="1">E8/C8</f>
        <v>0.174957118353345</v>
      </c>
      <c r="M8" s="64"/>
      <c r="N8" s="64"/>
      <c r="Q8" s="72"/>
      <c r="W8" s="72"/>
    </row>
    <row r="9" ht="15.5" spans="1:24">
      <c r="A9" s="337"/>
      <c r="B9" s="123" t="s">
        <v>1539</v>
      </c>
      <c r="C9" s="123">
        <v>1111</v>
      </c>
      <c r="D9" s="123">
        <v>919</v>
      </c>
      <c r="E9" s="123">
        <v>192</v>
      </c>
      <c r="F9" s="92">
        <f t="shared" si="0"/>
        <v>0.827182718271827</v>
      </c>
      <c r="G9" s="92">
        <f t="shared" si="1"/>
        <v>0.172817281728173</v>
      </c>
      <c r="M9" s="64"/>
      <c r="N9" s="64"/>
      <c r="Q9" s="72"/>
      <c r="W9" s="72"/>
    </row>
    <row r="10" ht="12.5" spans="1:24">
      <c r="A10" s="339"/>
      <c r="B10" s="533"/>
      <c r="C10" s="64"/>
      <c r="D10" s="64"/>
      <c r="E10" s="64"/>
      <c r="F10" s="551"/>
      <c r="M10" s="64"/>
      <c r="N10" s="64"/>
      <c r="Q10" s="72"/>
      <c r="W10" s="72"/>
    </row>
    <row r="11" ht="14" spans="1:24">
      <c r="A11" s="339"/>
      <c r="B11" s="552"/>
      <c r="C11" s="64"/>
      <c r="D11" s="64"/>
      <c r="E11" s="64"/>
      <c r="F11" s="551"/>
      <c r="M11" s="64"/>
      <c r="N11" s="64"/>
      <c r="Q11" s="72"/>
      <c r="W11" s="72"/>
    </row>
    <row r="12" ht="12.5" spans="1:24">
      <c r="A12" s="339"/>
      <c r="M12" s="64"/>
      <c r="N12" s="64"/>
      <c r="Q12" s="72"/>
      <c r="W12" s="72"/>
    </row>
    <row r="13" ht="13" spans="1:24">
      <c r="A13" s="339"/>
      <c r="B13" s="553" t="s">
        <v>7</v>
      </c>
      <c r="C13" s="553" t="s">
        <v>22</v>
      </c>
      <c r="D13" s="553" t="s">
        <v>23</v>
      </c>
      <c r="E13" s="553" t="s">
        <v>10</v>
      </c>
      <c r="F13" s="553" t="s">
        <v>11</v>
      </c>
      <c r="M13" s="64"/>
      <c r="N13" s="64"/>
      <c r="Q13" s="72"/>
      <c r="W13" s="72"/>
    </row>
    <row r="14" ht="15.5" spans="1:24">
      <c r="A14" s="339"/>
      <c r="B14" s="123" t="s">
        <v>1540</v>
      </c>
      <c r="C14" s="222">
        <v>336</v>
      </c>
      <c r="D14" s="123">
        <f>C14</f>
        <v>336</v>
      </c>
      <c r="E14" s="92">
        <f t="shared" ref="E14:E16" si="2">D14/$D$16</f>
        <v>0.848484848484849</v>
      </c>
      <c r="F14" s="92">
        <f t="shared" ref="F14:F16" si="3">C14/SUM($E$8:$E$11)</f>
        <v>0.848484848484849</v>
      </c>
      <c r="M14" s="64"/>
      <c r="N14" s="64"/>
      <c r="Q14" s="72"/>
      <c r="W14" s="72"/>
    </row>
    <row r="15" ht="15.5" spans="1:24">
      <c r="A15" s="339"/>
      <c r="B15" s="123" t="s">
        <v>13</v>
      </c>
      <c r="C15" s="123">
        <v>48</v>
      </c>
      <c r="D15" s="123">
        <f t="shared" ref="D15:D16" si="4">D14+C15</f>
        <v>384</v>
      </c>
      <c r="E15" s="92">
        <f t="shared" si="2"/>
        <v>0.96969696969697</v>
      </c>
      <c r="F15" s="92">
        <f t="shared" si="3"/>
        <v>0.121212121212121</v>
      </c>
      <c r="M15" s="64"/>
      <c r="N15" s="64"/>
      <c r="Q15" s="72"/>
      <c r="W15" s="72"/>
    </row>
    <row r="16" ht="15.5" spans="1:24">
      <c r="A16" s="339"/>
      <c r="B16" s="123" t="s">
        <v>17</v>
      </c>
      <c r="C16" s="123">
        <v>12</v>
      </c>
      <c r="D16" s="123">
        <f t="shared" si="4"/>
        <v>396</v>
      </c>
      <c r="E16" s="92">
        <f t="shared" si="2"/>
        <v>1</v>
      </c>
      <c r="F16" s="92">
        <f t="shared" si="3"/>
        <v>0.0303030303030303</v>
      </c>
      <c r="M16" s="64"/>
      <c r="N16" s="64"/>
      <c r="Q16" s="72"/>
      <c r="W16" s="72"/>
    </row>
    <row r="17" ht="12.5" spans="1:23">
      <c r="A17" s="339"/>
      <c r="C17" s="505"/>
      <c r="D17" s="505"/>
      <c r="E17" s="506"/>
      <c r="F17" s="506"/>
      <c r="M17" s="64"/>
      <c r="N17" s="64"/>
      <c r="Q17" s="72"/>
      <c r="W17" s="72"/>
    </row>
    <row r="18" ht="13" spans="1:23">
      <c r="A18" s="339"/>
      <c r="B18" s="147" t="s">
        <v>21</v>
      </c>
      <c r="C18" s="147" t="s">
        <v>22</v>
      </c>
      <c r="D18" s="147" t="s">
        <v>23</v>
      </c>
      <c r="E18" s="147" t="s">
        <v>10</v>
      </c>
      <c r="F18" s="148" t="s">
        <v>24</v>
      </c>
      <c r="M18" s="64"/>
      <c r="N18" s="64"/>
      <c r="Q18" s="72"/>
      <c r="W18" s="72"/>
    </row>
    <row r="19" ht="12.5" spans="1:23">
      <c r="B19" s="34" t="s">
        <v>25</v>
      </c>
      <c r="C19" s="37">
        <v>370</v>
      </c>
      <c r="D19" s="55">
        <f>C19</f>
        <v>370</v>
      </c>
      <c r="E19" s="186">
        <f t="shared" ref="E19:E26" si="5">D19/$D$26</f>
        <v>0.934343434343434</v>
      </c>
      <c r="F19" s="186">
        <f t="shared" ref="F19:F26" si="6">C19/$D$26</f>
        <v>0.934343434343434</v>
      </c>
      <c r="H19" s="192"/>
      <c r="I19" s="72"/>
      <c r="J19" s="64"/>
      <c r="K19" s="85"/>
      <c r="L19" s="64"/>
      <c r="M19" s="64"/>
      <c r="N19" s="64"/>
      <c r="Q19" s="72"/>
      <c r="W19" s="72"/>
    </row>
    <row r="20" ht="12.5" spans="1:23">
      <c r="A20" s="177"/>
      <c r="B20" s="34" t="s">
        <v>510</v>
      </c>
      <c r="C20" s="37">
        <v>11</v>
      </c>
      <c r="D20" s="55">
        <f>C20+D19</f>
        <v>381</v>
      </c>
      <c r="E20" s="186">
        <f t="shared" si="5"/>
        <v>0.962121212121212</v>
      </c>
      <c r="F20" s="186">
        <f t="shared" si="6"/>
        <v>0.0277777777777778</v>
      </c>
      <c r="M20" s="64"/>
      <c r="N20" s="64"/>
      <c r="Q20" s="72"/>
      <c r="W20" s="72"/>
    </row>
    <row r="21" ht="12.5" spans="1:23">
      <c r="A21" s="177"/>
      <c r="B21" s="34" t="s">
        <v>33</v>
      </c>
      <c r="C21" s="37">
        <v>6</v>
      </c>
      <c r="D21" s="55">
        <f t="shared" ref="D21:D26" si="7">D20+C21</f>
        <v>387</v>
      </c>
      <c r="E21" s="186">
        <f t="shared" si="5"/>
        <v>0.977272727272727</v>
      </c>
      <c r="F21" s="186">
        <f t="shared" si="6"/>
        <v>0.0151515151515152</v>
      </c>
      <c r="M21" s="64"/>
      <c r="N21" s="64"/>
      <c r="Q21" s="72"/>
      <c r="W21" s="72"/>
    </row>
    <row r="22" ht="12.5" spans="1:23">
      <c r="A22" s="177"/>
      <c r="B22" s="34" t="s">
        <v>974</v>
      </c>
      <c r="C22" s="37">
        <v>4</v>
      </c>
      <c r="D22" s="55">
        <f t="shared" si="7"/>
        <v>391</v>
      </c>
      <c r="E22" s="186">
        <f t="shared" si="5"/>
        <v>0.987373737373737</v>
      </c>
      <c r="F22" s="186">
        <f t="shared" si="6"/>
        <v>0.0101010101010101</v>
      </c>
      <c r="N22" s="64"/>
      <c r="Q22" s="72"/>
      <c r="W22" s="72"/>
    </row>
    <row r="23" ht="12.5" spans="1:23">
      <c r="A23" s="177"/>
      <c r="B23" s="34" t="s">
        <v>517</v>
      </c>
      <c r="C23" s="37">
        <v>2</v>
      </c>
      <c r="D23" s="55">
        <f t="shared" si="7"/>
        <v>393</v>
      </c>
      <c r="E23" s="186">
        <f t="shared" si="5"/>
        <v>0.992424242424242</v>
      </c>
      <c r="F23" s="186">
        <f t="shared" si="6"/>
        <v>0.00505050505050505</v>
      </c>
      <c r="N23" s="64"/>
      <c r="Q23" s="72"/>
      <c r="W23" s="72"/>
    </row>
    <row r="24" ht="12.5" spans="1:23">
      <c r="B24" s="34" t="s">
        <v>1541</v>
      </c>
      <c r="C24" s="37">
        <v>1</v>
      </c>
      <c r="D24" s="55">
        <f t="shared" si="7"/>
        <v>394</v>
      </c>
      <c r="E24" s="186">
        <f t="shared" si="5"/>
        <v>0.994949494949495</v>
      </c>
      <c r="F24" s="186">
        <f t="shared" si="6"/>
        <v>0.00252525252525253</v>
      </c>
      <c r="M24" s="64"/>
      <c r="N24" s="64"/>
      <c r="Q24" s="72"/>
      <c r="W24" s="72"/>
    </row>
    <row r="25" ht="12.5" spans="1:23">
      <c r="B25" s="34" t="s">
        <v>31</v>
      </c>
      <c r="C25" s="37">
        <v>1</v>
      </c>
      <c r="D25" s="55">
        <f t="shared" si="7"/>
        <v>395</v>
      </c>
      <c r="E25" s="186">
        <f t="shared" si="5"/>
        <v>0.997474747474748</v>
      </c>
      <c r="F25" s="186">
        <f t="shared" si="6"/>
        <v>0.00252525252525253</v>
      </c>
      <c r="M25" s="64"/>
      <c r="N25" s="64"/>
      <c r="Q25" s="72"/>
      <c r="W25" s="72"/>
    </row>
    <row r="26" ht="12.5" spans="1:23">
      <c r="B26" s="34" t="s">
        <v>113</v>
      </c>
      <c r="C26" s="37">
        <v>1</v>
      </c>
      <c r="D26" s="55">
        <f t="shared" si="7"/>
        <v>396</v>
      </c>
      <c r="E26" s="186">
        <f t="shared" si="5"/>
        <v>1</v>
      </c>
      <c r="F26" s="186">
        <f t="shared" si="6"/>
        <v>0.00252525252525253</v>
      </c>
      <c r="M26" s="64"/>
      <c r="N26" s="64"/>
      <c r="Q26" s="72"/>
      <c r="W26" s="72"/>
    </row>
    <row r="27" ht="12.5" spans="1:23">
      <c r="M27" s="64"/>
      <c r="N27" s="64"/>
      <c r="Q27" s="72"/>
      <c r="W27" s="72"/>
    </row>
    <row r="28" ht="12.5" spans="1:23">
      <c r="M28" s="64"/>
      <c r="N28" s="64"/>
      <c r="Q28" s="72"/>
      <c r="W28" s="72"/>
    </row>
    <row r="29" ht="12.5" spans="1:23">
      <c r="M29" s="64"/>
      <c r="N29" s="64"/>
      <c r="Q29" s="72"/>
      <c r="W29" s="72"/>
    </row>
    <row r="30" ht="12.5" spans="1:23">
      <c r="I30" s="72"/>
      <c r="J30" s="64"/>
      <c r="K30" s="64"/>
      <c r="L30" s="64"/>
      <c r="M30" s="64"/>
      <c r="N30" s="64"/>
      <c r="Q30" s="72"/>
      <c r="W30" s="72"/>
    </row>
    <row r="31" ht="12.5" spans="1:23">
      <c r="I31" s="72"/>
      <c r="J31" s="64"/>
      <c r="K31" s="64"/>
      <c r="L31" s="64"/>
      <c r="M31" s="64"/>
      <c r="N31" s="64"/>
      <c r="Q31" s="72"/>
      <c r="W31" s="72"/>
    </row>
    <row r="32" ht="12.5" spans="1:23">
      <c r="I32" s="72"/>
      <c r="J32" s="64"/>
      <c r="K32" s="64"/>
      <c r="L32" s="64"/>
      <c r="M32" s="64"/>
      <c r="N32" s="64"/>
      <c r="Q32" s="72"/>
      <c r="W32" s="72"/>
    </row>
    <row r="33" ht="12.5" spans="9:23">
      <c r="I33" s="72"/>
      <c r="J33" s="64"/>
      <c r="K33" s="64"/>
      <c r="L33" s="64"/>
      <c r="M33" s="64"/>
      <c r="N33" s="64"/>
      <c r="Q33" s="72"/>
      <c r="W33" s="72"/>
    </row>
    <row r="34" ht="12.5" spans="9:23">
      <c r="I34" s="72"/>
      <c r="J34" s="64"/>
      <c r="K34" s="64"/>
      <c r="L34" s="64"/>
      <c r="M34" s="64"/>
      <c r="N34" s="64"/>
      <c r="Q34" s="72"/>
      <c r="W34" s="72"/>
    </row>
    <row r="35" ht="12.5" spans="9:23">
      <c r="I35" s="72"/>
      <c r="J35" s="64"/>
      <c r="K35" s="64"/>
      <c r="L35" s="64"/>
      <c r="M35" s="64"/>
      <c r="N35" s="64"/>
      <c r="Q35" s="72"/>
      <c r="W35" s="72"/>
    </row>
    <row r="36" ht="12.5" spans="9:23">
      <c r="I36" s="72"/>
      <c r="J36" s="64"/>
      <c r="K36" s="64"/>
      <c r="L36" s="64"/>
      <c r="M36" s="64"/>
      <c r="N36" s="64"/>
      <c r="Q36" s="72"/>
      <c r="W36" s="72"/>
    </row>
    <row r="37" ht="12.5" spans="9:23">
      <c r="I37" s="72"/>
      <c r="J37" s="64"/>
      <c r="K37" s="64"/>
      <c r="L37" s="64"/>
      <c r="M37" s="64"/>
      <c r="N37" s="64"/>
      <c r="Q37" s="72"/>
      <c r="W37" s="72"/>
    </row>
    <row r="38" ht="12.5" spans="9:23">
      <c r="I38" s="72"/>
      <c r="J38" s="64"/>
      <c r="K38" s="64"/>
      <c r="L38" s="64"/>
      <c r="M38" s="64"/>
      <c r="N38" s="64"/>
      <c r="Q38" s="72"/>
      <c r="W38" s="72"/>
    </row>
    <row r="39" ht="12.5" spans="9:23">
      <c r="I39" s="72"/>
      <c r="J39" s="64"/>
      <c r="K39" s="64"/>
      <c r="L39" s="64"/>
      <c r="M39" s="64"/>
      <c r="N39" s="64"/>
      <c r="Q39" s="72"/>
      <c r="W39" s="72"/>
    </row>
    <row r="40" ht="12.5" spans="9:23">
      <c r="I40" s="72"/>
      <c r="L40" s="72"/>
      <c r="Q40" s="72"/>
      <c r="W40" s="72"/>
    </row>
    <row r="41" ht="12.5" spans="9:23">
      <c r="I41" s="72"/>
      <c r="L41" s="72"/>
      <c r="Q41" s="72"/>
      <c r="W41" s="72"/>
    </row>
    <row r="42" ht="12.5" spans="9:23">
      <c r="I42" s="72"/>
      <c r="L42" s="72"/>
      <c r="Q42" s="72"/>
      <c r="W42" s="72"/>
    </row>
    <row r="43" ht="12.5" spans="9:23">
      <c r="I43" s="72"/>
      <c r="L43" s="72"/>
      <c r="Q43" s="72"/>
      <c r="W43" s="72"/>
    </row>
    <row r="44" ht="12.5" spans="9:23">
      <c r="I44" s="72"/>
      <c r="L44" s="72"/>
      <c r="Q44" s="72"/>
      <c r="W44" s="72"/>
    </row>
    <row r="45" ht="12.5" spans="9:23">
      <c r="I45" s="72"/>
      <c r="L45" s="72"/>
      <c r="Q45" s="72"/>
      <c r="W45" s="72"/>
    </row>
    <row r="46" ht="12.5" spans="9:23">
      <c r="I46" s="72"/>
      <c r="L46" s="72"/>
      <c r="Q46" s="72"/>
      <c r="W46" s="72"/>
    </row>
    <row r="47" ht="12.5" spans="9:23">
      <c r="I47" s="72"/>
      <c r="L47" s="72"/>
      <c r="Q47" s="72"/>
      <c r="W47" s="72"/>
    </row>
    <row r="48" ht="12.5" spans="9:23">
      <c r="I48" s="72"/>
      <c r="L48" s="72"/>
      <c r="Q48" s="72"/>
      <c r="W48" s="72"/>
    </row>
    <row r="49" ht="12.5" spans="5:23">
      <c r="I49" s="72"/>
      <c r="L49" s="72"/>
      <c r="Q49" s="72"/>
      <c r="W49" s="72"/>
    </row>
    <row r="50" ht="12.5" spans="5:23">
      <c r="I50" s="72"/>
      <c r="L50" s="72"/>
      <c r="Q50" s="72"/>
      <c r="W50" s="72"/>
    </row>
    <row r="51" ht="12.5" spans="5:23">
      <c r="I51" s="72"/>
      <c r="L51" s="72"/>
      <c r="Q51" s="72"/>
      <c r="W51" s="72"/>
    </row>
    <row r="52" ht="12.5" spans="5:23">
      <c r="E52" s="192"/>
      <c r="F52" s="72"/>
      <c r="I52" s="72"/>
      <c r="L52" s="72"/>
      <c r="Q52" s="72"/>
      <c r="W52" s="72"/>
    </row>
    <row r="53" ht="12.5" spans="5:23">
      <c r="E53" s="192"/>
      <c r="F53" s="72"/>
      <c r="I53" s="72"/>
      <c r="L53" s="72"/>
      <c r="Q53" s="72"/>
      <c r="W53" s="72"/>
    </row>
    <row r="54" ht="12.5" spans="5:23">
      <c r="E54" s="192"/>
      <c r="F54" s="72"/>
      <c r="I54" s="72"/>
      <c r="L54" s="72"/>
      <c r="Q54" s="72"/>
      <c r="W54" s="72"/>
    </row>
    <row r="55" ht="12.5" spans="5:23">
      <c r="E55" s="192"/>
      <c r="F55" s="72"/>
      <c r="I55" s="72"/>
      <c r="L55" s="72"/>
      <c r="Q55" s="72"/>
      <c r="W55" s="72"/>
    </row>
    <row r="56" ht="12.5" spans="5:23">
      <c r="E56" s="192"/>
      <c r="F56" s="72"/>
      <c r="I56" s="72"/>
      <c r="L56" s="72"/>
      <c r="Q56" s="72"/>
      <c r="W56" s="72"/>
    </row>
    <row r="57" ht="12.5" spans="5:23">
      <c r="E57" s="192"/>
      <c r="F57" s="72"/>
      <c r="I57" s="72"/>
      <c r="L57" s="72"/>
      <c r="Q57" s="72"/>
      <c r="W57" s="72"/>
    </row>
    <row r="58" ht="12.5" spans="5:23">
      <c r="E58" s="192"/>
      <c r="F58" s="72"/>
      <c r="I58" s="72"/>
      <c r="L58" s="72"/>
      <c r="Q58" s="72"/>
      <c r="W58" s="72"/>
    </row>
    <row r="59" ht="12.5" spans="5:23">
      <c r="E59" s="192"/>
      <c r="F59" s="72"/>
      <c r="I59" s="72"/>
      <c r="L59" s="72"/>
      <c r="Q59" s="72"/>
      <c r="W59" s="72"/>
    </row>
    <row r="60" ht="12.5" spans="5:23">
      <c r="E60" s="192"/>
      <c r="F60" s="72"/>
      <c r="I60" s="72"/>
      <c r="L60" s="72"/>
      <c r="Q60" s="72"/>
      <c r="W60" s="72"/>
    </row>
    <row r="61" ht="12.5" spans="5:23">
      <c r="E61" s="192"/>
      <c r="F61" s="72"/>
      <c r="I61" s="72"/>
      <c r="L61" s="72"/>
      <c r="Q61" s="72"/>
      <c r="W61" s="72"/>
    </row>
    <row r="62" ht="12.5" spans="5:23">
      <c r="E62" s="192"/>
      <c r="F62" s="72"/>
      <c r="I62" s="72"/>
      <c r="L62" s="72"/>
      <c r="Q62" s="72"/>
      <c r="W62" s="72"/>
    </row>
    <row r="63" ht="12.5" spans="5:23">
      <c r="E63" s="192"/>
      <c r="F63" s="72"/>
      <c r="I63" s="72"/>
      <c r="L63" s="72"/>
      <c r="Q63" s="72"/>
      <c r="W63" s="72"/>
    </row>
    <row r="64" ht="12.5" spans="5:23">
      <c r="E64" s="192"/>
      <c r="F64" s="72"/>
      <c r="I64" s="72"/>
      <c r="L64" s="72"/>
      <c r="Q64" s="72"/>
      <c r="W64" s="72"/>
    </row>
    <row r="65" ht="12.5" spans="5:23">
      <c r="E65" s="192"/>
      <c r="F65" s="72"/>
      <c r="I65" s="72"/>
      <c r="L65" s="72"/>
      <c r="Q65" s="72"/>
      <c r="W65" s="72"/>
    </row>
    <row r="66" ht="12.5" spans="5:23">
      <c r="E66" s="192"/>
      <c r="F66" s="72"/>
      <c r="I66" s="72"/>
      <c r="L66" s="72"/>
      <c r="Q66" s="72"/>
      <c r="W66" s="72"/>
    </row>
    <row r="67" ht="12.5" spans="5:23">
      <c r="E67" s="192"/>
      <c r="F67" s="72"/>
      <c r="I67" s="72"/>
      <c r="L67" s="72"/>
      <c r="Q67" s="72"/>
      <c r="W67" s="72"/>
    </row>
    <row r="68" ht="12.5" spans="5:23">
      <c r="E68" s="192"/>
      <c r="F68" s="72"/>
      <c r="I68" s="72"/>
      <c r="L68" s="72"/>
      <c r="Q68" s="72"/>
      <c r="W68" s="72"/>
    </row>
    <row r="69" ht="12.5" spans="5:23">
      <c r="E69" s="192"/>
      <c r="F69" s="72"/>
      <c r="I69" s="72"/>
      <c r="L69" s="72"/>
      <c r="Q69" s="72"/>
      <c r="W69" s="72"/>
    </row>
    <row r="70" ht="12.5" spans="5:23">
      <c r="E70" s="192"/>
      <c r="F70" s="72"/>
      <c r="I70" s="72"/>
      <c r="L70" s="72"/>
      <c r="Q70" s="72"/>
      <c r="W70" s="72"/>
    </row>
    <row r="71" ht="12.5" spans="5:23">
      <c r="E71" s="192"/>
      <c r="F71" s="72"/>
      <c r="I71" s="72"/>
      <c r="L71" s="72"/>
      <c r="Q71" s="72"/>
      <c r="W71" s="72"/>
    </row>
    <row r="72" ht="12.5" spans="5:23">
      <c r="E72" s="192"/>
      <c r="F72" s="72"/>
      <c r="I72" s="72"/>
      <c r="L72" s="72"/>
      <c r="Q72" s="72"/>
      <c r="W72" s="72"/>
    </row>
    <row r="73" ht="12.5" spans="5:23">
      <c r="E73" s="192"/>
      <c r="F73" s="72"/>
      <c r="I73" s="72"/>
      <c r="L73" s="72"/>
      <c r="Q73" s="72"/>
      <c r="W73" s="72"/>
    </row>
    <row r="74" ht="12.5" spans="5:23">
      <c r="E74" s="192"/>
      <c r="F74" s="72"/>
      <c r="I74" s="72"/>
      <c r="L74" s="72"/>
      <c r="Q74" s="72"/>
      <c r="W74" s="72"/>
    </row>
    <row r="75" ht="12.5" spans="5:23">
      <c r="E75" s="192"/>
      <c r="F75" s="72"/>
      <c r="I75" s="72"/>
      <c r="L75" s="72"/>
      <c r="Q75" s="72"/>
      <c r="W75" s="72"/>
    </row>
    <row r="76" ht="12.5" spans="5:23">
      <c r="E76" s="192"/>
      <c r="F76" s="72"/>
      <c r="I76" s="72"/>
      <c r="L76" s="72"/>
      <c r="Q76" s="72"/>
      <c r="W76" s="72"/>
    </row>
    <row r="77" ht="12.5" spans="5:23">
      <c r="E77" s="192"/>
      <c r="F77" s="72"/>
      <c r="I77" s="72"/>
      <c r="L77" s="72"/>
      <c r="Q77" s="72"/>
      <c r="W77" s="72"/>
    </row>
    <row r="78" ht="12.5" spans="5:23">
      <c r="E78" s="192"/>
      <c r="F78" s="72"/>
      <c r="I78" s="72"/>
      <c r="L78" s="72"/>
      <c r="Q78" s="72"/>
      <c r="W78" s="72"/>
    </row>
    <row r="79" ht="12.5" spans="5:23">
      <c r="E79" s="192"/>
      <c r="F79" s="72"/>
      <c r="I79" s="72"/>
      <c r="L79" s="72"/>
      <c r="Q79" s="72"/>
      <c r="W79" s="72"/>
    </row>
    <row r="80" ht="12.5" spans="5:23">
      <c r="E80" s="192"/>
      <c r="F80" s="72"/>
      <c r="I80" s="72"/>
      <c r="L80" s="72"/>
      <c r="Q80" s="72"/>
      <c r="W80" s="72"/>
    </row>
    <row r="81" ht="12.5" spans="5:23">
      <c r="E81" s="192"/>
      <c r="F81" s="72"/>
      <c r="I81" s="72"/>
      <c r="L81" s="72"/>
      <c r="Q81" s="72"/>
      <c r="W81" s="72"/>
    </row>
    <row r="82" ht="12.5" spans="5:23">
      <c r="E82" s="192"/>
      <c r="F82" s="72"/>
      <c r="I82" s="72"/>
      <c r="L82" s="72"/>
      <c r="Q82" s="72"/>
      <c r="W82" s="72"/>
    </row>
    <row r="83" ht="12.5" spans="5:23">
      <c r="E83" s="192"/>
      <c r="F83" s="72"/>
      <c r="I83" s="72"/>
      <c r="L83" s="72"/>
      <c r="Q83" s="72"/>
      <c r="W83" s="72"/>
    </row>
    <row r="84" ht="12.5" spans="5:23">
      <c r="E84" s="192"/>
      <c r="F84" s="72"/>
      <c r="I84" s="72"/>
      <c r="L84" s="72"/>
      <c r="Q84" s="72"/>
      <c r="W84" s="72"/>
    </row>
    <row r="85" ht="12.5" spans="5:23">
      <c r="E85" s="192"/>
      <c r="F85" s="72"/>
      <c r="I85" s="72"/>
      <c r="L85" s="72"/>
      <c r="Q85" s="72"/>
      <c r="W85" s="72"/>
    </row>
    <row r="86" ht="12.5" spans="5:23">
      <c r="E86" s="192"/>
      <c r="F86" s="72"/>
      <c r="I86" s="72"/>
      <c r="L86" s="72"/>
      <c r="Q86" s="72"/>
      <c r="W86" s="72"/>
    </row>
    <row r="87" ht="12.5" spans="5:23">
      <c r="E87" s="192"/>
      <c r="F87" s="72"/>
      <c r="I87" s="72"/>
      <c r="L87" s="72"/>
      <c r="Q87" s="72"/>
      <c r="W87" s="72"/>
    </row>
    <row r="88" ht="12.5" spans="5:23">
      <c r="E88" s="192"/>
      <c r="F88" s="72"/>
      <c r="I88" s="72"/>
      <c r="L88" s="72"/>
      <c r="Q88" s="72"/>
      <c r="W88" s="72"/>
    </row>
    <row r="89" ht="12.5" spans="5:23">
      <c r="E89" s="192"/>
      <c r="F89" s="72"/>
      <c r="I89" s="72"/>
      <c r="L89" s="72"/>
      <c r="Q89" s="72"/>
      <c r="W89" s="72"/>
    </row>
    <row r="90" ht="12.5" spans="5:23">
      <c r="E90" s="192"/>
      <c r="F90" s="72"/>
      <c r="I90" s="72"/>
      <c r="L90" s="72"/>
      <c r="Q90" s="72"/>
      <c r="W90" s="72"/>
    </row>
    <row r="91" ht="12.5" spans="5:23">
      <c r="E91" s="192"/>
      <c r="F91" s="72"/>
      <c r="I91" s="72"/>
      <c r="L91" s="72"/>
      <c r="Q91" s="72"/>
      <c r="W91" s="72"/>
    </row>
    <row r="92" ht="12.5" spans="5:23">
      <c r="E92" s="192"/>
      <c r="F92" s="72"/>
      <c r="I92" s="72"/>
      <c r="L92" s="72"/>
      <c r="Q92" s="72"/>
      <c r="W92" s="72"/>
    </row>
    <row r="93" ht="12.5" spans="5:23">
      <c r="E93" s="192"/>
      <c r="F93" s="72"/>
      <c r="I93" s="72"/>
      <c r="L93" s="72"/>
      <c r="Q93" s="72"/>
      <c r="W93" s="72"/>
    </row>
    <row r="94" ht="12.5" spans="5:23">
      <c r="E94" s="192"/>
      <c r="F94" s="72"/>
      <c r="I94" s="72"/>
      <c r="L94" s="72"/>
      <c r="Q94" s="72"/>
      <c r="W94" s="72"/>
    </row>
    <row r="95" ht="12.5" spans="5:23">
      <c r="E95" s="192"/>
      <c r="F95" s="72"/>
      <c r="I95" s="72"/>
      <c r="L95" s="72"/>
      <c r="Q95" s="72"/>
      <c r="W95" s="72"/>
    </row>
    <row r="96" ht="12.5" spans="5:23">
      <c r="E96" s="192"/>
      <c r="F96" s="72"/>
      <c r="I96" s="72"/>
      <c r="L96" s="72"/>
      <c r="Q96" s="72"/>
      <c r="W96" s="72"/>
    </row>
    <row r="97" ht="12.5" spans="5:23">
      <c r="E97" s="192"/>
      <c r="F97" s="72"/>
      <c r="I97" s="72"/>
      <c r="L97" s="72"/>
      <c r="Q97" s="72"/>
      <c r="W97" s="72"/>
    </row>
    <row r="98" ht="12.5" spans="5:23">
      <c r="E98" s="192"/>
      <c r="F98" s="72"/>
      <c r="I98" s="72"/>
      <c r="L98" s="72"/>
      <c r="Q98" s="72"/>
      <c r="W98" s="72"/>
    </row>
    <row r="99" ht="12.5" spans="5:23">
      <c r="E99" s="192"/>
      <c r="F99" s="72"/>
      <c r="I99" s="72"/>
      <c r="L99" s="72"/>
      <c r="Q99" s="72"/>
      <c r="W99" s="72"/>
    </row>
    <row r="100" ht="12.5" spans="5:23">
      <c r="E100" s="192"/>
      <c r="F100" s="72"/>
      <c r="I100" s="72"/>
      <c r="L100" s="72"/>
      <c r="Q100" s="72"/>
      <c r="W100" s="72"/>
    </row>
    <row r="101" ht="12.5" spans="5:23">
      <c r="E101" s="192"/>
      <c r="F101" s="72"/>
      <c r="I101" s="72"/>
      <c r="L101" s="72"/>
      <c r="Q101" s="72"/>
      <c r="W101" s="72"/>
    </row>
    <row r="102" ht="12.5" spans="5:23">
      <c r="E102" s="192"/>
      <c r="F102" s="72"/>
      <c r="I102" s="72"/>
      <c r="L102" s="72"/>
      <c r="Q102" s="72"/>
      <c r="W102" s="72"/>
    </row>
    <row r="103" ht="12.5" spans="5:23">
      <c r="E103" s="192"/>
      <c r="F103" s="72"/>
      <c r="I103" s="72"/>
      <c r="L103" s="72"/>
      <c r="Q103" s="72"/>
      <c r="W103" s="72"/>
    </row>
    <row r="104" ht="12.5" spans="5:23">
      <c r="E104" s="192"/>
      <c r="F104" s="72"/>
      <c r="I104" s="72"/>
      <c r="L104" s="72"/>
      <c r="Q104" s="72"/>
      <c r="W104" s="72"/>
    </row>
    <row r="105" ht="12.5" spans="5:23">
      <c r="E105" s="192"/>
      <c r="F105" s="72"/>
      <c r="I105" s="72"/>
      <c r="L105" s="72"/>
      <c r="Q105" s="72"/>
      <c r="W105" s="72"/>
    </row>
    <row r="106" ht="12.5" spans="5:23">
      <c r="E106" s="192"/>
      <c r="F106" s="72"/>
      <c r="I106" s="72"/>
      <c r="L106" s="72"/>
      <c r="Q106" s="72"/>
      <c r="W106" s="72"/>
    </row>
    <row r="107" ht="12.5" spans="5:23">
      <c r="E107" s="192"/>
      <c r="F107" s="72"/>
      <c r="I107" s="72"/>
      <c r="L107" s="72"/>
      <c r="Q107" s="72"/>
      <c r="W107" s="72"/>
    </row>
    <row r="108" ht="12.5" spans="5:23">
      <c r="E108" s="192"/>
      <c r="F108" s="72"/>
      <c r="I108" s="72"/>
      <c r="L108" s="72"/>
      <c r="Q108" s="72"/>
      <c r="W108" s="72"/>
    </row>
    <row r="109" ht="12.5" spans="5:23">
      <c r="E109" s="192"/>
      <c r="F109" s="72"/>
      <c r="I109" s="72"/>
      <c r="L109" s="72"/>
      <c r="Q109" s="72"/>
      <c r="W109" s="72"/>
    </row>
    <row r="110" ht="12.5" spans="5:23">
      <c r="E110" s="192"/>
      <c r="F110" s="72"/>
      <c r="I110" s="72"/>
      <c r="L110" s="72"/>
      <c r="Q110" s="72"/>
      <c r="W110" s="72"/>
    </row>
    <row r="111" ht="12.5" spans="5:23">
      <c r="E111" s="192"/>
      <c r="F111" s="72"/>
      <c r="I111" s="72"/>
      <c r="L111" s="72"/>
      <c r="Q111" s="72"/>
      <c r="W111" s="72"/>
    </row>
    <row r="112" ht="12.5" spans="5:23">
      <c r="E112" s="192"/>
      <c r="F112" s="72"/>
      <c r="I112" s="72"/>
      <c r="L112" s="72"/>
      <c r="Q112" s="72"/>
      <c r="W112" s="72"/>
    </row>
    <row r="113" ht="12.5" spans="5:23">
      <c r="E113" s="192"/>
      <c r="F113" s="72"/>
      <c r="I113" s="72"/>
      <c r="L113" s="72"/>
      <c r="Q113" s="72"/>
      <c r="W113" s="72"/>
    </row>
    <row r="114" ht="12.5" spans="5:23">
      <c r="E114" s="192"/>
      <c r="F114" s="72"/>
      <c r="I114" s="72"/>
      <c r="L114" s="72"/>
      <c r="Q114" s="72"/>
      <c r="W114" s="72"/>
    </row>
    <row r="115" ht="12.5" spans="5:23">
      <c r="E115" s="192"/>
      <c r="F115" s="72"/>
      <c r="I115" s="72"/>
      <c r="L115" s="72"/>
      <c r="Q115" s="72"/>
      <c r="W115" s="72"/>
    </row>
    <row r="116" ht="12.5" spans="5:23">
      <c r="E116" s="192"/>
      <c r="F116" s="72"/>
      <c r="I116" s="72"/>
      <c r="L116" s="72"/>
      <c r="Q116" s="72"/>
      <c r="W116" s="72"/>
    </row>
    <row r="117" ht="12.5" spans="5:23">
      <c r="E117" s="192"/>
      <c r="F117" s="72"/>
      <c r="I117" s="72"/>
      <c r="L117" s="72"/>
      <c r="Q117" s="72"/>
      <c r="W117" s="72"/>
    </row>
    <row r="118" ht="12.5" spans="5:23">
      <c r="E118" s="192"/>
      <c r="F118" s="72"/>
      <c r="I118" s="72"/>
      <c r="L118" s="72"/>
      <c r="Q118" s="72"/>
      <c r="W118" s="72"/>
    </row>
    <row r="119" ht="12.5" spans="5:23">
      <c r="E119" s="192"/>
      <c r="F119" s="72"/>
      <c r="I119" s="72"/>
      <c r="L119" s="72"/>
      <c r="Q119" s="72"/>
      <c r="W119" s="72"/>
    </row>
    <row r="120" ht="12.5" spans="5:23">
      <c r="E120" s="192"/>
      <c r="F120" s="72"/>
      <c r="I120" s="72"/>
      <c r="L120" s="72"/>
      <c r="Q120" s="72"/>
      <c r="W120" s="72"/>
    </row>
    <row r="121" ht="12.5" spans="5:23">
      <c r="E121" s="192"/>
      <c r="F121" s="72"/>
      <c r="I121" s="72"/>
      <c r="L121" s="72"/>
      <c r="Q121" s="72"/>
      <c r="W121" s="72"/>
    </row>
    <row r="122" ht="12.5" spans="5:23">
      <c r="E122" s="192"/>
      <c r="F122" s="72"/>
      <c r="I122" s="72"/>
      <c r="L122" s="72"/>
      <c r="Q122" s="72"/>
      <c r="W122" s="72"/>
    </row>
    <row r="123" ht="12.5" spans="5:23">
      <c r="E123" s="192"/>
      <c r="F123" s="72"/>
      <c r="I123" s="72"/>
      <c r="L123" s="72"/>
      <c r="Q123" s="72"/>
      <c r="W123" s="72"/>
    </row>
    <row r="124" ht="12.5" spans="5:23">
      <c r="E124" s="192"/>
      <c r="F124" s="72"/>
      <c r="I124" s="72"/>
      <c r="L124" s="72"/>
      <c r="Q124" s="72"/>
      <c r="W124" s="72"/>
    </row>
    <row r="125" ht="12.5" spans="5:23">
      <c r="E125" s="192"/>
      <c r="F125" s="72"/>
      <c r="I125" s="72"/>
      <c r="L125" s="72"/>
      <c r="Q125" s="72"/>
      <c r="W125" s="72"/>
    </row>
    <row r="126" ht="12.5" spans="5:23">
      <c r="E126" s="192"/>
      <c r="F126" s="72"/>
      <c r="I126" s="72"/>
      <c r="L126" s="72"/>
      <c r="Q126" s="72"/>
      <c r="W126" s="72"/>
    </row>
    <row r="127" ht="12.5" spans="5:23">
      <c r="E127" s="192"/>
      <c r="F127" s="72"/>
      <c r="I127" s="72"/>
      <c r="L127" s="72"/>
      <c r="Q127" s="72"/>
      <c r="W127" s="72"/>
    </row>
    <row r="128" ht="12.5" spans="5:23">
      <c r="E128" s="192"/>
      <c r="F128" s="72"/>
      <c r="I128" s="72"/>
      <c r="L128" s="72"/>
      <c r="Q128" s="72"/>
      <c r="W128" s="72"/>
    </row>
    <row r="129" ht="12.5" spans="5:23">
      <c r="E129" s="192"/>
      <c r="F129" s="72"/>
      <c r="I129" s="72"/>
      <c r="L129" s="72"/>
      <c r="Q129" s="72"/>
      <c r="W129" s="72"/>
    </row>
    <row r="130" ht="12.5" spans="5:23">
      <c r="E130" s="192"/>
      <c r="F130" s="72"/>
      <c r="I130" s="72"/>
      <c r="L130" s="72"/>
      <c r="Q130" s="72"/>
      <c r="W130" s="72"/>
    </row>
    <row r="131" ht="12.5" spans="5:23">
      <c r="E131" s="192"/>
      <c r="F131" s="72"/>
      <c r="I131" s="72"/>
      <c r="L131" s="72"/>
      <c r="Q131" s="72"/>
      <c r="W131" s="72"/>
    </row>
    <row r="132" ht="12.5" spans="5:23">
      <c r="E132" s="192"/>
      <c r="F132" s="72"/>
      <c r="I132" s="72"/>
      <c r="L132" s="72"/>
      <c r="Q132" s="72"/>
      <c r="W132" s="72"/>
    </row>
    <row r="133" ht="12.5" spans="5:23">
      <c r="E133" s="192"/>
      <c r="F133" s="72"/>
      <c r="I133" s="72"/>
      <c r="L133" s="72"/>
      <c r="Q133" s="72"/>
      <c r="W133" s="72"/>
    </row>
    <row r="134" ht="12.5" spans="5:23">
      <c r="E134" s="192"/>
      <c r="F134" s="72"/>
      <c r="I134" s="72"/>
      <c r="L134" s="72"/>
      <c r="Q134" s="72"/>
      <c r="W134" s="72"/>
    </row>
    <row r="135" ht="12.5" spans="5:23">
      <c r="E135" s="192"/>
      <c r="F135" s="72"/>
      <c r="I135" s="72"/>
      <c r="L135" s="72"/>
      <c r="Q135" s="72"/>
      <c r="W135" s="72"/>
    </row>
    <row r="136" ht="12.5" spans="5:23">
      <c r="E136" s="192"/>
      <c r="F136" s="72"/>
      <c r="I136" s="72"/>
      <c r="L136" s="72"/>
      <c r="Q136" s="72"/>
      <c r="W136" s="72"/>
    </row>
    <row r="137" ht="12.5" spans="5:23">
      <c r="E137" s="192"/>
      <c r="F137" s="72"/>
      <c r="I137" s="72"/>
      <c r="L137" s="72"/>
      <c r="Q137" s="72"/>
      <c r="W137" s="72"/>
    </row>
    <row r="138" ht="12.5" spans="5:23">
      <c r="E138" s="192"/>
      <c r="F138" s="72"/>
      <c r="I138" s="72"/>
      <c r="L138" s="72"/>
      <c r="Q138" s="72"/>
      <c r="W138" s="72"/>
    </row>
    <row r="139" ht="12.5" spans="5:23">
      <c r="E139" s="192"/>
      <c r="F139" s="72"/>
      <c r="I139" s="72"/>
      <c r="L139" s="72"/>
      <c r="Q139" s="72"/>
      <c r="W139" s="72"/>
    </row>
    <row r="140" ht="12.5" spans="5:23">
      <c r="E140" s="192"/>
      <c r="F140" s="72"/>
      <c r="I140" s="72"/>
      <c r="L140" s="72"/>
      <c r="Q140" s="72"/>
      <c r="W140" s="72"/>
    </row>
    <row r="141" ht="12.5" spans="5:23">
      <c r="E141" s="192"/>
      <c r="F141" s="72"/>
      <c r="I141" s="72"/>
      <c r="L141" s="72"/>
      <c r="Q141" s="72"/>
      <c r="W141" s="72"/>
    </row>
    <row r="142" ht="12.5" spans="5:23">
      <c r="E142" s="192"/>
      <c r="F142" s="72"/>
      <c r="I142" s="72"/>
      <c r="L142" s="72"/>
      <c r="Q142" s="72"/>
      <c r="W142" s="72"/>
    </row>
    <row r="143" ht="12.5" spans="5:23">
      <c r="E143" s="192"/>
      <c r="F143" s="72"/>
      <c r="I143" s="72"/>
      <c r="L143" s="72"/>
      <c r="Q143" s="72"/>
      <c r="W143" s="72"/>
    </row>
    <row r="144" ht="12.5" spans="5:23">
      <c r="E144" s="192"/>
      <c r="F144" s="72"/>
      <c r="I144" s="72"/>
      <c r="L144" s="72"/>
      <c r="Q144" s="72"/>
      <c r="W144" s="72"/>
    </row>
    <row r="145" ht="12.5" spans="5:23">
      <c r="E145" s="192"/>
      <c r="F145" s="72"/>
      <c r="I145" s="72"/>
      <c r="L145" s="72"/>
      <c r="Q145" s="72"/>
      <c r="W145" s="72"/>
    </row>
    <row r="146" ht="12.5" spans="5:23">
      <c r="E146" s="192"/>
      <c r="F146" s="72"/>
      <c r="I146" s="72"/>
      <c r="L146" s="72"/>
      <c r="Q146" s="72"/>
      <c r="W146" s="72"/>
    </row>
    <row r="147" ht="12.5" spans="5:23">
      <c r="E147" s="192"/>
      <c r="F147" s="72"/>
      <c r="I147" s="72"/>
      <c r="L147" s="72"/>
      <c r="Q147" s="72"/>
      <c r="W147" s="72"/>
    </row>
    <row r="148" ht="12.5" spans="5:23">
      <c r="E148" s="192"/>
      <c r="F148" s="72"/>
      <c r="I148" s="72"/>
      <c r="L148" s="72"/>
      <c r="Q148" s="72"/>
      <c r="W148" s="72"/>
    </row>
    <row r="149" ht="12.5" spans="5:23">
      <c r="E149" s="192"/>
      <c r="F149" s="72"/>
      <c r="I149" s="72"/>
      <c r="L149" s="72"/>
      <c r="Q149" s="72"/>
      <c r="W149" s="72"/>
    </row>
    <row r="150" ht="12.5" spans="5:23">
      <c r="E150" s="192"/>
      <c r="F150" s="72"/>
      <c r="I150" s="72"/>
      <c r="L150" s="72"/>
      <c r="Q150" s="72"/>
      <c r="W150" s="72"/>
    </row>
    <row r="151" ht="12.5" spans="5:23">
      <c r="E151" s="192"/>
      <c r="F151" s="72"/>
      <c r="I151" s="72"/>
      <c r="L151" s="72"/>
      <c r="Q151" s="72"/>
      <c r="W151" s="72"/>
    </row>
    <row r="152" ht="12.5" spans="5:23">
      <c r="E152" s="192"/>
      <c r="F152" s="72"/>
      <c r="I152" s="72"/>
      <c r="L152" s="72"/>
      <c r="Q152" s="72"/>
      <c r="W152" s="72"/>
    </row>
    <row r="153" ht="12.5" spans="5:23">
      <c r="E153" s="192"/>
      <c r="F153" s="72"/>
      <c r="I153" s="72"/>
      <c r="L153" s="72"/>
      <c r="Q153" s="72"/>
      <c r="W153" s="72"/>
    </row>
    <row r="154" ht="12.5" spans="5:23">
      <c r="E154" s="192"/>
      <c r="F154" s="72"/>
      <c r="I154" s="72"/>
      <c r="L154" s="72"/>
      <c r="Q154" s="72"/>
      <c r="W154" s="72"/>
    </row>
    <row r="155" ht="12.5" spans="5:23">
      <c r="E155" s="192"/>
      <c r="F155" s="72"/>
      <c r="I155" s="72"/>
      <c r="L155" s="72"/>
      <c r="Q155" s="72"/>
      <c r="W155" s="72"/>
    </row>
    <row r="156" ht="12.5" spans="5:23">
      <c r="E156" s="192"/>
      <c r="F156" s="72"/>
      <c r="I156" s="72"/>
      <c r="L156" s="72"/>
      <c r="Q156" s="72"/>
      <c r="W156" s="72"/>
    </row>
    <row r="157" ht="12.5" spans="5:23">
      <c r="E157" s="192"/>
      <c r="F157" s="72"/>
      <c r="I157" s="72"/>
      <c r="L157" s="72"/>
      <c r="Q157" s="72"/>
      <c r="W157" s="72"/>
    </row>
    <row r="158" ht="12.5" spans="5:23">
      <c r="E158" s="192"/>
      <c r="F158" s="72"/>
      <c r="I158" s="72"/>
      <c r="L158" s="72"/>
      <c r="Q158" s="72"/>
      <c r="W158" s="72"/>
    </row>
    <row r="159" ht="12.5" spans="5:23">
      <c r="E159" s="192"/>
      <c r="F159" s="72"/>
      <c r="I159" s="72"/>
      <c r="L159" s="72"/>
      <c r="Q159" s="72"/>
      <c r="W159" s="72"/>
    </row>
    <row r="160" ht="12.5" spans="5:23">
      <c r="E160" s="192"/>
      <c r="F160" s="72"/>
      <c r="I160" s="72"/>
      <c r="L160" s="72"/>
      <c r="Q160" s="72"/>
      <c r="W160" s="72"/>
    </row>
    <row r="161" ht="12.5" spans="5:23">
      <c r="E161" s="192"/>
      <c r="F161" s="72"/>
      <c r="I161" s="72"/>
      <c r="L161" s="72"/>
      <c r="Q161" s="72"/>
      <c r="W161" s="72"/>
    </row>
    <row r="162" ht="12.5" spans="5:23">
      <c r="E162" s="192"/>
      <c r="F162" s="72"/>
      <c r="I162" s="72"/>
      <c r="L162" s="72"/>
      <c r="Q162" s="72"/>
      <c r="W162" s="72"/>
    </row>
    <row r="163" ht="12.5" spans="5:23">
      <c r="E163" s="192"/>
      <c r="F163" s="72"/>
      <c r="I163" s="72"/>
      <c r="L163" s="72"/>
      <c r="Q163" s="72"/>
      <c r="W163" s="72"/>
    </row>
    <row r="164" ht="12.5" spans="5:23">
      <c r="E164" s="192"/>
      <c r="F164" s="72"/>
      <c r="I164" s="72"/>
      <c r="L164" s="72"/>
      <c r="Q164" s="72"/>
      <c r="W164" s="72"/>
    </row>
    <row r="165" ht="12.5" spans="5:23">
      <c r="E165" s="192"/>
      <c r="F165" s="72"/>
      <c r="I165" s="72"/>
      <c r="L165" s="72"/>
      <c r="Q165" s="72"/>
      <c r="W165" s="72"/>
    </row>
    <row r="166" ht="12.5" spans="5:23">
      <c r="E166" s="192"/>
      <c r="F166" s="72"/>
      <c r="I166" s="72"/>
      <c r="L166" s="72"/>
      <c r="Q166" s="72"/>
      <c r="W166" s="72"/>
    </row>
    <row r="167" ht="12.5" spans="5:23">
      <c r="E167" s="192"/>
      <c r="F167" s="72"/>
      <c r="I167" s="72"/>
      <c r="L167" s="72"/>
      <c r="Q167" s="72"/>
      <c r="W167" s="72"/>
    </row>
    <row r="168" ht="12.5" spans="5:23">
      <c r="E168" s="192"/>
      <c r="F168" s="72"/>
      <c r="I168" s="72"/>
      <c r="L168" s="72"/>
      <c r="Q168" s="72"/>
      <c r="W168" s="72"/>
    </row>
    <row r="169" ht="12.5" spans="5:23">
      <c r="E169" s="192"/>
      <c r="F169" s="72"/>
      <c r="I169" s="72"/>
      <c r="L169" s="72"/>
      <c r="Q169" s="72"/>
      <c r="W169" s="72"/>
    </row>
    <row r="170" ht="12.5" spans="5:23">
      <c r="E170" s="192"/>
      <c r="F170" s="72"/>
      <c r="I170" s="72"/>
      <c r="L170" s="72"/>
      <c r="Q170" s="72"/>
      <c r="W170" s="72"/>
    </row>
    <row r="171" ht="12.5" spans="5:23">
      <c r="E171" s="192"/>
      <c r="F171" s="72"/>
      <c r="I171" s="72"/>
      <c r="L171" s="72"/>
      <c r="Q171" s="72"/>
      <c r="W171" s="72"/>
    </row>
    <row r="172" ht="12.5" spans="5:23">
      <c r="E172" s="192"/>
      <c r="F172" s="72"/>
      <c r="I172" s="72"/>
      <c r="L172" s="72"/>
      <c r="Q172" s="72"/>
      <c r="W172" s="72"/>
    </row>
    <row r="173" ht="12.5" spans="5:23">
      <c r="E173" s="192"/>
      <c r="F173" s="72"/>
      <c r="I173" s="72"/>
      <c r="L173" s="72"/>
      <c r="Q173" s="72"/>
      <c r="W173" s="72"/>
    </row>
    <row r="174" ht="12.5" spans="5:23">
      <c r="E174" s="192"/>
      <c r="F174" s="72"/>
      <c r="I174" s="72"/>
      <c r="L174" s="72"/>
      <c r="Q174" s="72"/>
      <c r="W174" s="72"/>
    </row>
    <row r="175" ht="12.5" spans="5:23">
      <c r="E175" s="192"/>
      <c r="F175" s="72"/>
      <c r="I175" s="72"/>
      <c r="L175" s="72"/>
      <c r="Q175" s="72"/>
      <c r="W175" s="72"/>
    </row>
    <row r="176" ht="12.5" spans="5:23">
      <c r="E176" s="192"/>
      <c r="F176" s="72"/>
      <c r="I176" s="72"/>
      <c r="L176" s="72"/>
      <c r="Q176" s="72"/>
      <c r="W176" s="72"/>
    </row>
    <row r="177" ht="12.5" spans="5:23">
      <c r="E177" s="192"/>
      <c r="F177" s="72"/>
      <c r="I177" s="72"/>
      <c r="L177" s="72"/>
      <c r="Q177" s="72"/>
      <c r="W177" s="72"/>
    </row>
    <row r="178" ht="12.5" spans="5:23">
      <c r="E178" s="192"/>
      <c r="F178" s="72"/>
      <c r="I178" s="72"/>
      <c r="L178" s="72"/>
      <c r="Q178" s="72"/>
      <c r="W178" s="72"/>
    </row>
    <row r="179" ht="12.5" spans="5:23">
      <c r="E179" s="192"/>
      <c r="F179" s="72"/>
      <c r="I179" s="72"/>
      <c r="L179" s="72"/>
      <c r="Q179" s="72"/>
      <c r="W179" s="72"/>
    </row>
    <row r="180" ht="12.5" spans="5:23">
      <c r="E180" s="192"/>
      <c r="F180" s="72"/>
      <c r="I180" s="72"/>
      <c r="L180" s="72"/>
      <c r="Q180" s="72"/>
      <c r="W180" s="72"/>
    </row>
    <row r="181" ht="12.5" spans="5:23">
      <c r="E181" s="192"/>
      <c r="F181" s="72"/>
      <c r="I181" s="72"/>
      <c r="L181" s="72"/>
      <c r="Q181" s="72"/>
      <c r="W181" s="72"/>
    </row>
    <row r="182" ht="12.5" spans="5:23">
      <c r="E182" s="192"/>
      <c r="F182" s="72"/>
      <c r="I182" s="72"/>
      <c r="L182" s="72"/>
      <c r="Q182" s="72"/>
      <c r="W182" s="72"/>
    </row>
    <row r="183" ht="12.5" spans="5:23">
      <c r="E183" s="192"/>
      <c r="F183" s="72"/>
      <c r="I183" s="72"/>
      <c r="L183" s="72"/>
      <c r="Q183" s="72"/>
      <c r="W183" s="72"/>
    </row>
    <row r="184" ht="12.5" spans="5:23">
      <c r="E184" s="192"/>
      <c r="F184" s="72"/>
      <c r="I184" s="72"/>
      <c r="L184" s="72"/>
      <c r="Q184" s="72"/>
      <c r="W184" s="72"/>
    </row>
    <row r="185" ht="12.5" spans="5:23">
      <c r="E185" s="192"/>
      <c r="F185" s="72"/>
      <c r="I185" s="72"/>
      <c r="L185" s="72"/>
      <c r="Q185" s="72"/>
      <c r="W185" s="72"/>
    </row>
    <row r="186" ht="12.5" spans="5:23">
      <c r="E186" s="192"/>
      <c r="F186" s="72"/>
      <c r="I186" s="72"/>
      <c r="L186" s="72"/>
      <c r="Q186" s="72"/>
      <c r="W186" s="72"/>
    </row>
    <row r="187" ht="12.5" spans="5:23">
      <c r="E187" s="192"/>
      <c r="F187" s="72"/>
      <c r="I187" s="72"/>
      <c r="L187" s="72"/>
      <c r="Q187" s="72"/>
      <c r="W187" s="72"/>
    </row>
    <row r="188" ht="12.5" spans="5:23">
      <c r="E188" s="192"/>
      <c r="F188" s="72"/>
      <c r="I188" s="72"/>
      <c r="L188" s="72"/>
      <c r="Q188" s="72"/>
      <c r="W188" s="72"/>
    </row>
    <row r="189" ht="12.5" spans="5:23">
      <c r="E189" s="192"/>
      <c r="F189" s="72"/>
      <c r="I189" s="72"/>
      <c r="L189" s="72"/>
      <c r="Q189" s="72"/>
      <c r="W189" s="72"/>
    </row>
    <row r="190" ht="12.5" spans="5:23">
      <c r="E190" s="192"/>
      <c r="F190" s="72"/>
      <c r="I190" s="72"/>
      <c r="L190" s="72"/>
      <c r="Q190" s="72"/>
      <c r="W190" s="72"/>
    </row>
    <row r="191" ht="12.5" spans="5:23">
      <c r="E191" s="192"/>
      <c r="F191" s="72"/>
      <c r="I191" s="72"/>
      <c r="L191" s="72"/>
      <c r="Q191" s="72"/>
      <c r="W191" s="72"/>
    </row>
    <row r="192" ht="12.5" spans="5:23">
      <c r="E192" s="192"/>
      <c r="F192" s="72"/>
      <c r="I192" s="72"/>
      <c r="L192" s="72"/>
      <c r="Q192" s="72"/>
      <c r="W192" s="72"/>
    </row>
    <row r="193" ht="12.5" spans="5:23">
      <c r="E193" s="192"/>
      <c r="F193" s="72"/>
      <c r="I193" s="72"/>
      <c r="L193" s="72"/>
      <c r="Q193" s="72"/>
      <c r="W193" s="72"/>
    </row>
    <row r="194" ht="12.5" spans="5:23">
      <c r="E194" s="192"/>
      <c r="F194" s="72"/>
      <c r="I194" s="72"/>
      <c r="L194" s="72"/>
      <c r="Q194" s="72"/>
      <c r="W194" s="72"/>
    </row>
    <row r="195" ht="12.5" spans="5:23">
      <c r="E195" s="192"/>
      <c r="F195" s="72"/>
      <c r="I195" s="72"/>
      <c r="L195" s="72"/>
      <c r="Q195" s="72"/>
      <c r="W195" s="72"/>
    </row>
    <row r="196" ht="12.5" spans="5:23">
      <c r="E196" s="192"/>
      <c r="F196" s="72"/>
      <c r="I196" s="72"/>
      <c r="L196" s="72"/>
      <c r="Q196" s="72"/>
      <c r="W196" s="72"/>
    </row>
    <row r="197" ht="12.5" spans="5:23">
      <c r="E197" s="192"/>
      <c r="F197" s="72"/>
      <c r="I197" s="72"/>
      <c r="L197" s="72"/>
      <c r="Q197" s="72"/>
      <c r="W197" s="72"/>
    </row>
    <row r="198" ht="12.5" spans="5:23">
      <c r="E198" s="192"/>
      <c r="F198" s="72"/>
      <c r="I198" s="72"/>
      <c r="L198" s="72"/>
      <c r="Q198" s="72"/>
      <c r="W198" s="72"/>
    </row>
    <row r="199" ht="12.5" spans="5:23">
      <c r="E199" s="192"/>
      <c r="F199" s="72"/>
      <c r="I199" s="72"/>
      <c r="L199" s="72"/>
      <c r="Q199" s="72"/>
      <c r="W199" s="72"/>
    </row>
    <row r="200" ht="12.5" spans="5:23">
      <c r="E200" s="192"/>
      <c r="F200" s="72"/>
      <c r="I200" s="72"/>
      <c r="L200" s="72"/>
      <c r="Q200" s="72"/>
      <c r="W200" s="72"/>
    </row>
    <row r="201" ht="12.5" spans="5:23">
      <c r="E201" s="192"/>
      <c r="F201" s="72"/>
      <c r="I201" s="72"/>
      <c r="L201" s="72"/>
      <c r="Q201" s="72"/>
      <c r="W201" s="72"/>
    </row>
    <row r="202" ht="12.5" spans="5:23">
      <c r="E202" s="192"/>
      <c r="F202" s="72"/>
      <c r="I202" s="72"/>
      <c r="L202" s="72"/>
      <c r="Q202" s="72"/>
      <c r="W202" s="72"/>
    </row>
    <row r="203" ht="12.5" spans="5:23">
      <c r="E203" s="192"/>
      <c r="F203" s="72"/>
      <c r="I203" s="72"/>
      <c r="L203" s="72"/>
      <c r="Q203" s="72"/>
      <c r="W203" s="72"/>
    </row>
    <row r="204" ht="12.5" spans="5:23">
      <c r="E204" s="192"/>
      <c r="F204" s="72"/>
      <c r="I204" s="72"/>
      <c r="L204" s="72"/>
      <c r="Q204" s="72"/>
      <c r="W204" s="72"/>
    </row>
    <row r="205" ht="12.5" spans="5:23">
      <c r="E205" s="192"/>
      <c r="F205" s="72"/>
      <c r="I205" s="72"/>
      <c r="L205" s="72"/>
      <c r="Q205" s="72"/>
      <c r="W205" s="72"/>
    </row>
    <row r="206" ht="12.5" spans="5:23">
      <c r="E206" s="192"/>
      <c r="F206" s="72"/>
      <c r="I206" s="72"/>
      <c r="L206" s="72"/>
      <c r="Q206" s="72"/>
      <c r="W206" s="72"/>
    </row>
    <row r="207" ht="12.5" spans="5:23">
      <c r="E207" s="192"/>
      <c r="F207" s="72"/>
      <c r="I207" s="72"/>
      <c r="L207" s="72"/>
      <c r="Q207" s="72"/>
      <c r="W207" s="72"/>
    </row>
    <row r="208" ht="12.5" spans="5:23">
      <c r="E208" s="192"/>
      <c r="F208" s="72"/>
      <c r="I208" s="72"/>
      <c r="L208" s="72"/>
      <c r="Q208" s="72"/>
      <c r="W208" s="72"/>
    </row>
    <row r="209" ht="12.5" spans="5:23">
      <c r="E209" s="192"/>
      <c r="F209" s="72"/>
      <c r="I209" s="72"/>
      <c r="L209" s="72"/>
      <c r="Q209" s="72"/>
      <c r="W209" s="72"/>
    </row>
    <row r="210" ht="12.5" spans="5:23">
      <c r="E210" s="192"/>
      <c r="F210" s="72"/>
      <c r="I210" s="72"/>
      <c r="L210" s="72"/>
      <c r="Q210" s="72"/>
      <c r="W210" s="72"/>
    </row>
    <row r="211" ht="12.5" spans="5:23">
      <c r="E211" s="192"/>
      <c r="F211" s="72"/>
      <c r="I211" s="72"/>
      <c r="L211" s="72"/>
      <c r="Q211" s="72"/>
      <c r="W211" s="72"/>
    </row>
    <row r="212" ht="12.5" spans="5:23">
      <c r="E212" s="192"/>
      <c r="F212" s="72"/>
      <c r="I212" s="72"/>
      <c r="L212" s="72"/>
      <c r="Q212" s="72"/>
      <c r="W212" s="72"/>
    </row>
    <row r="213" ht="12.5" spans="5:23">
      <c r="E213" s="192"/>
      <c r="F213" s="72"/>
      <c r="I213" s="72"/>
      <c r="L213" s="72"/>
      <c r="Q213" s="72"/>
      <c r="W213" s="72"/>
    </row>
    <row r="214" ht="12.5" spans="5:23">
      <c r="E214" s="192"/>
      <c r="F214" s="72"/>
      <c r="I214" s="72"/>
      <c r="L214" s="72"/>
      <c r="Q214" s="72"/>
      <c r="W214" s="72"/>
    </row>
    <row r="215" ht="12.5" spans="5:23">
      <c r="E215" s="192"/>
      <c r="F215" s="72"/>
      <c r="I215" s="72"/>
      <c r="L215" s="72"/>
      <c r="Q215" s="72"/>
      <c r="W215" s="72"/>
    </row>
    <row r="216" ht="12.5" spans="5:23">
      <c r="E216" s="192"/>
      <c r="F216" s="72"/>
      <c r="I216" s="72"/>
      <c r="L216" s="72"/>
      <c r="Q216" s="72"/>
      <c r="W216" s="72"/>
    </row>
    <row r="217" ht="12.5" spans="5:23">
      <c r="E217" s="192"/>
      <c r="F217" s="72"/>
      <c r="I217" s="72"/>
      <c r="L217" s="72"/>
      <c r="Q217" s="72"/>
      <c r="W217" s="72"/>
    </row>
    <row r="218" ht="12.5" spans="5:23">
      <c r="E218" s="192"/>
      <c r="F218" s="72"/>
      <c r="I218" s="72"/>
      <c r="L218" s="72"/>
      <c r="Q218" s="72"/>
      <c r="W218" s="72"/>
    </row>
    <row r="219" ht="12.5" spans="5:23">
      <c r="E219" s="192"/>
      <c r="F219" s="72"/>
      <c r="I219" s="72"/>
      <c r="L219" s="72"/>
      <c r="Q219" s="72"/>
      <c r="W219" s="72"/>
    </row>
    <row r="220" ht="12.5" spans="5:23">
      <c r="E220" s="192"/>
      <c r="F220" s="72"/>
      <c r="I220" s="72"/>
      <c r="L220" s="72"/>
      <c r="Q220" s="72"/>
      <c r="W220" s="72"/>
    </row>
    <row r="221" ht="12.5" spans="5:23">
      <c r="E221" s="192"/>
      <c r="F221" s="72"/>
      <c r="I221" s="72"/>
      <c r="L221" s="72"/>
      <c r="Q221" s="72"/>
      <c r="W221" s="72"/>
    </row>
    <row r="222" ht="12.5" spans="5:23">
      <c r="E222" s="192"/>
      <c r="F222" s="72"/>
      <c r="I222" s="72"/>
      <c r="L222" s="72"/>
      <c r="Q222" s="72"/>
      <c r="W222" s="72"/>
    </row>
    <row r="223" ht="12.5" spans="5:23">
      <c r="E223" s="192"/>
      <c r="F223" s="72"/>
      <c r="I223" s="72"/>
      <c r="L223" s="72"/>
      <c r="Q223" s="72"/>
      <c r="W223" s="72"/>
    </row>
    <row r="224" ht="12.5" spans="5:23">
      <c r="E224" s="192"/>
      <c r="F224" s="72"/>
      <c r="I224" s="72"/>
      <c r="L224" s="72"/>
      <c r="Q224" s="72"/>
      <c r="W224" s="72"/>
    </row>
    <row r="225" ht="12.5" spans="5:23">
      <c r="E225" s="192"/>
      <c r="F225" s="72"/>
      <c r="I225" s="72"/>
      <c r="L225" s="72"/>
      <c r="Q225" s="72"/>
      <c r="W225" s="72"/>
    </row>
    <row r="226" ht="12.5" spans="5:23">
      <c r="E226" s="192"/>
      <c r="F226" s="72"/>
      <c r="I226" s="72"/>
      <c r="L226" s="72"/>
      <c r="Q226" s="72"/>
      <c r="W226" s="72"/>
    </row>
    <row r="227" ht="12.5" spans="5:23">
      <c r="E227" s="192"/>
      <c r="F227" s="72"/>
      <c r="I227" s="72"/>
      <c r="L227" s="72"/>
      <c r="Q227" s="72"/>
      <c r="W227" s="72"/>
    </row>
    <row r="228" ht="12.5" spans="5:23">
      <c r="E228" s="192"/>
      <c r="F228" s="72"/>
      <c r="I228" s="72"/>
      <c r="L228" s="72"/>
      <c r="Q228" s="72"/>
      <c r="W228" s="72"/>
    </row>
    <row r="229" ht="12.5" spans="5:23">
      <c r="E229" s="192"/>
      <c r="F229" s="72"/>
      <c r="I229" s="72"/>
      <c r="L229" s="72"/>
      <c r="Q229" s="72"/>
      <c r="W229" s="72"/>
    </row>
    <row r="230" ht="12.5" spans="5:23">
      <c r="E230" s="192"/>
      <c r="F230" s="72"/>
      <c r="I230" s="72"/>
      <c r="L230" s="72"/>
      <c r="Q230" s="72"/>
      <c r="W230" s="72"/>
    </row>
    <row r="231" ht="12.5" spans="5:23">
      <c r="E231" s="192"/>
      <c r="F231" s="72"/>
      <c r="I231" s="72"/>
      <c r="L231" s="72"/>
      <c r="Q231" s="72"/>
      <c r="W231" s="72"/>
    </row>
    <row r="232" ht="12.5" spans="5:23">
      <c r="E232" s="192"/>
      <c r="F232" s="72"/>
      <c r="I232" s="72"/>
      <c r="L232" s="72"/>
      <c r="Q232" s="72"/>
      <c r="W232" s="72"/>
    </row>
    <row r="233" ht="12.5" spans="5:23">
      <c r="E233" s="192"/>
      <c r="F233" s="72"/>
      <c r="I233" s="72"/>
      <c r="L233" s="72"/>
      <c r="Q233" s="72"/>
      <c r="W233" s="72"/>
    </row>
    <row r="234" ht="12.5" spans="5:23">
      <c r="E234" s="192"/>
      <c r="F234" s="72"/>
      <c r="I234" s="72"/>
      <c r="L234" s="72"/>
      <c r="Q234" s="72"/>
      <c r="W234" s="72"/>
    </row>
    <row r="235" ht="12.5" spans="5:23">
      <c r="E235" s="192"/>
      <c r="F235" s="72"/>
      <c r="I235" s="72"/>
      <c r="L235" s="72"/>
      <c r="Q235" s="72"/>
      <c r="W235" s="72"/>
    </row>
    <row r="236" ht="12.5" spans="5:23">
      <c r="E236" s="192"/>
      <c r="F236" s="72"/>
      <c r="I236" s="72"/>
      <c r="L236" s="72"/>
      <c r="Q236" s="72"/>
      <c r="W236" s="72"/>
    </row>
    <row r="237" ht="12.5" spans="5:23">
      <c r="E237" s="192"/>
      <c r="F237" s="72"/>
      <c r="I237" s="72"/>
      <c r="L237" s="72"/>
      <c r="Q237" s="72"/>
      <c r="W237" s="72"/>
    </row>
    <row r="238" ht="12.5" spans="5:23">
      <c r="E238" s="192"/>
      <c r="F238" s="72"/>
      <c r="I238" s="72"/>
      <c r="L238" s="72"/>
      <c r="Q238" s="72"/>
      <c r="W238" s="72"/>
    </row>
    <row r="239" ht="12.5" spans="5:23">
      <c r="E239" s="192"/>
      <c r="F239" s="72"/>
      <c r="I239" s="72"/>
      <c r="L239" s="72"/>
      <c r="Q239" s="72"/>
      <c r="W239" s="72"/>
    </row>
    <row r="240" ht="12.5" spans="5:23">
      <c r="E240" s="192"/>
      <c r="F240" s="72"/>
      <c r="I240" s="72"/>
      <c r="L240" s="72"/>
      <c r="Q240" s="72"/>
      <c r="W240" s="72"/>
    </row>
    <row r="241" ht="12.5" spans="5:23">
      <c r="E241" s="192"/>
      <c r="F241" s="72"/>
      <c r="I241" s="72"/>
      <c r="L241" s="72"/>
      <c r="Q241" s="72"/>
      <c r="W241" s="72"/>
    </row>
    <row r="242" ht="12.5" spans="5:23">
      <c r="E242" s="192"/>
      <c r="F242" s="72"/>
      <c r="I242" s="72"/>
      <c r="L242" s="72"/>
      <c r="Q242" s="72"/>
      <c r="W242" s="72"/>
    </row>
    <row r="243" ht="12.5" spans="5:23">
      <c r="E243" s="192"/>
      <c r="F243" s="72"/>
      <c r="I243" s="72"/>
      <c r="L243" s="72"/>
      <c r="Q243" s="72"/>
      <c r="W243" s="72"/>
    </row>
    <row r="244" ht="12.5" spans="5:23">
      <c r="E244" s="192"/>
      <c r="F244" s="72"/>
      <c r="I244" s="72"/>
      <c r="L244" s="72"/>
      <c r="Q244" s="72"/>
      <c r="W244" s="72"/>
    </row>
    <row r="245" ht="12.5" spans="5:23">
      <c r="E245" s="192"/>
      <c r="F245" s="72"/>
      <c r="I245" s="72"/>
      <c r="L245" s="72"/>
      <c r="Q245" s="72"/>
      <c r="W245" s="72"/>
    </row>
    <row r="246" ht="12.5" spans="5:23">
      <c r="E246" s="192"/>
      <c r="F246" s="72"/>
      <c r="I246" s="72"/>
      <c r="L246" s="72"/>
      <c r="Q246" s="72"/>
      <c r="W246" s="72"/>
    </row>
    <row r="247" ht="12.5" spans="5:23">
      <c r="E247" s="192"/>
      <c r="F247" s="72"/>
      <c r="I247" s="72"/>
      <c r="L247" s="72"/>
      <c r="Q247" s="72"/>
      <c r="W247" s="72"/>
    </row>
    <row r="248" ht="12.5" spans="5:23">
      <c r="E248" s="192"/>
      <c r="F248" s="72"/>
      <c r="I248" s="72"/>
      <c r="L248" s="72"/>
      <c r="Q248" s="72"/>
      <c r="W248" s="72"/>
    </row>
    <row r="249" ht="12.5" spans="5:23">
      <c r="E249" s="192"/>
      <c r="F249" s="72"/>
      <c r="I249" s="72"/>
      <c r="L249" s="72"/>
      <c r="Q249" s="72"/>
      <c r="W249" s="72"/>
    </row>
    <row r="250" ht="12.5" spans="5:23">
      <c r="E250" s="192"/>
      <c r="F250" s="72"/>
      <c r="I250" s="72"/>
      <c r="L250" s="72"/>
      <c r="Q250" s="72"/>
      <c r="W250" s="72"/>
    </row>
    <row r="251" ht="12.5" spans="5:23">
      <c r="E251" s="192"/>
      <c r="F251" s="72"/>
      <c r="I251" s="72"/>
      <c r="L251" s="72"/>
      <c r="Q251" s="72"/>
      <c r="W251" s="72"/>
    </row>
    <row r="252" ht="12.5" spans="5:23">
      <c r="E252" s="192"/>
      <c r="F252" s="72"/>
      <c r="I252" s="72"/>
      <c r="L252" s="72"/>
      <c r="Q252" s="72"/>
      <c r="W252" s="72"/>
    </row>
    <row r="253" ht="12.5" spans="5:23">
      <c r="E253" s="192"/>
      <c r="F253" s="72"/>
      <c r="I253" s="72"/>
      <c r="L253" s="72"/>
      <c r="Q253" s="72"/>
      <c r="W253" s="72"/>
    </row>
    <row r="254" ht="12.5" spans="5:23">
      <c r="E254" s="192"/>
      <c r="F254" s="72"/>
      <c r="I254" s="72"/>
      <c r="L254" s="72"/>
      <c r="Q254" s="72"/>
      <c r="W254" s="72"/>
    </row>
    <row r="255" ht="12.5" spans="5:23">
      <c r="E255" s="192"/>
      <c r="F255" s="72"/>
      <c r="I255" s="72"/>
      <c r="L255" s="72"/>
      <c r="Q255" s="72"/>
      <c r="W255" s="72"/>
    </row>
    <row r="256" ht="12.5" spans="5:23">
      <c r="E256" s="192"/>
      <c r="F256" s="72"/>
      <c r="I256" s="72"/>
      <c r="L256" s="72"/>
      <c r="Q256" s="72"/>
      <c r="W256" s="72"/>
    </row>
    <row r="257" ht="12.5" spans="5:23">
      <c r="E257" s="192"/>
      <c r="F257" s="72"/>
      <c r="I257" s="72"/>
      <c r="L257" s="72"/>
      <c r="Q257" s="72"/>
      <c r="W257" s="72"/>
    </row>
    <row r="258" ht="12.5" spans="5:23">
      <c r="E258" s="192"/>
      <c r="F258" s="72"/>
      <c r="I258" s="72"/>
      <c r="L258" s="72"/>
      <c r="Q258" s="72"/>
      <c r="W258" s="72"/>
    </row>
    <row r="259" ht="12.5" spans="5:23">
      <c r="E259" s="192"/>
      <c r="F259" s="72"/>
      <c r="I259" s="72"/>
      <c r="L259" s="72"/>
      <c r="Q259" s="72"/>
      <c r="W259" s="72"/>
    </row>
    <row r="260" ht="12.5" spans="5:23">
      <c r="E260" s="192"/>
      <c r="F260" s="72"/>
      <c r="I260" s="72"/>
      <c r="L260" s="72"/>
      <c r="Q260" s="72"/>
      <c r="W260" s="72"/>
    </row>
    <row r="261" ht="12.5" spans="5:23">
      <c r="E261" s="192"/>
      <c r="F261" s="72"/>
      <c r="I261" s="72"/>
      <c r="L261" s="72"/>
      <c r="Q261" s="72"/>
      <c r="W261" s="72"/>
    </row>
    <row r="262" ht="12.5" spans="5:23">
      <c r="E262" s="192"/>
      <c r="F262" s="72"/>
      <c r="I262" s="72"/>
      <c r="L262" s="72"/>
      <c r="Q262" s="72"/>
      <c r="W262" s="72"/>
    </row>
    <row r="263" ht="12.5" spans="5:23">
      <c r="E263" s="192"/>
      <c r="F263" s="72"/>
      <c r="I263" s="72"/>
      <c r="L263" s="72"/>
      <c r="Q263" s="72"/>
      <c r="W263" s="72"/>
    </row>
    <row r="264" ht="12.5" spans="5:23">
      <c r="E264" s="192"/>
      <c r="F264" s="72"/>
      <c r="I264" s="72"/>
      <c r="L264" s="72"/>
      <c r="Q264" s="72"/>
      <c r="W264" s="72"/>
    </row>
    <row r="265" ht="12.5" spans="5:23">
      <c r="E265" s="192"/>
      <c r="F265" s="72"/>
      <c r="I265" s="72"/>
      <c r="L265" s="72"/>
      <c r="Q265" s="72"/>
      <c r="W265" s="72"/>
    </row>
    <row r="266" ht="12.5" spans="5:23">
      <c r="E266" s="192"/>
      <c r="F266" s="72"/>
      <c r="I266" s="72"/>
      <c r="L266" s="72"/>
      <c r="Q266" s="72"/>
      <c r="W266" s="72"/>
    </row>
    <row r="267" ht="12.5" spans="5:23">
      <c r="E267" s="192"/>
      <c r="F267" s="72"/>
      <c r="I267" s="72"/>
      <c r="L267" s="72"/>
      <c r="Q267" s="72"/>
      <c r="W267" s="72"/>
    </row>
    <row r="268" ht="12.5" spans="5:23">
      <c r="E268" s="192"/>
      <c r="F268" s="72"/>
      <c r="I268" s="72"/>
      <c r="L268" s="72"/>
      <c r="Q268" s="72"/>
      <c r="W268" s="72"/>
    </row>
    <row r="269" ht="12.5" spans="5:23">
      <c r="E269" s="192"/>
      <c r="F269" s="72"/>
      <c r="I269" s="72"/>
      <c r="L269" s="72"/>
      <c r="Q269" s="72"/>
      <c r="W269" s="72"/>
    </row>
    <row r="270" ht="12.5" spans="5:23">
      <c r="E270" s="192"/>
      <c r="F270" s="72"/>
      <c r="I270" s="72"/>
      <c r="L270" s="72"/>
      <c r="Q270" s="72"/>
      <c r="W270" s="72"/>
    </row>
    <row r="271" ht="12.5" spans="5:23">
      <c r="E271" s="192"/>
      <c r="F271" s="72"/>
      <c r="I271" s="72"/>
      <c r="L271" s="72"/>
      <c r="Q271" s="72"/>
      <c r="W271" s="72"/>
    </row>
    <row r="272" ht="12.5" spans="5:23">
      <c r="E272" s="192"/>
      <c r="F272" s="72"/>
      <c r="I272" s="72"/>
      <c r="L272" s="72"/>
      <c r="Q272" s="72"/>
      <c r="W272" s="72"/>
    </row>
    <row r="273" ht="12.5" spans="5:23">
      <c r="E273" s="192"/>
      <c r="F273" s="72"/>
      <c r="I273" s="72"/>
      <c r="L273" s="72"/>
      <c r="Q273" s="72"/>
      <c r="W273" s="72"/>
    </row>
    <row r="274" ht="12.5" spans="5:23">
      <c r="E274" s="192"/>
      <c r="F274" s="72"/>
      <c r="I274" s="72"/>
      <c r="L274" s="72"/>
      <c r="Q274" s="72"/>
      <c r="W274" s="72"/>
    </row>
    <row r="275" ht="12.5" spans="5:23">
      <c r="E275" s="192"/>
      <c r="F275" s="72"/>
      <c r="I275" s="72"/>
      <c r="L275" s="72"/>
      <c r="Q275" s="72"/>
      <c r="W275" s="72"/>
    </row>
    <row r="276" ht="12.5" spans="5:23">
      <c r="E276" s="192"/>
      <c r="F276" s="72"/>
      <c r="I276" s="72"/>
      <c r="L276" s="72"/>
      <c r="Q276" s="72"/>
      <c r="W276" s="72"/>
    </row>
    <row r="277" ht="12.5" spans="5:23">
      <c r="E277" s="192"/>
      <c r="F277" s="72"/>
      <c r="I277" s="72"/>
      <c r="L277" s="72"/>
      <c r="Q277" s="72"/>
      <c r="W277" s="72"/>
    </row>
    <row r="278" ht="12.5" spans="5:23">
      <c r="E278" s="192"/>
      <c r="F278" s="72"/>
      <c r="I278" s="72"/>
      <c r="L278" s="72"/>
      <c r="Q278" s="72"/>
      <c r="W278" s="72"/>
    </row>
    <row r="279" ht="12.5" spans="5:23">
      <c r="E279" s="192"/>
      <c r="F279" s="72"/>
      <c r="I279" s="72"/>
      <c r="L279" s="72"/>
      <c r="Q279" s="72"/>
      <c r="W279" s="72"/>
    </row>
    <row r="280" ht="12.5" spans="5:23">
      <c r="E280" s="192"/>
      <c r="F280" s="72"/>
      <c r="I280" s="72"/>
      <c r="L280" s="72"/>
      <c r="Q280" s="72"/>
      <c r="W280" s="72"/>
    </row>
    <row r="281" ht="12.5" spans="5:23">
      <c r="E281" s="192"/>
      <c r="F281" s="72"/>
      <c r="I281" s="72"/>
      <c r="L281" s="72"/>
      <c r="Q281" s="72"/>
      <c r="W281" s="72"/>
    </row>
    <row r="282" ht="12.5" spans="5:23">
      <c r="E282" s="192"/>
      <c r="F282" s="72"/>
      <c r="I282" s="72"/>
      <c r="L282" s="72"/>
      <c r="Q282" s="72"/>
      <c r="W282" s="72"/>
    </row>
    <row r="283" ht="12.5" spans="5:23">
      <c r="E283" s="192"/>
      <c r="F283" s="72"/>
      <c r="I283" s="72"/>
      <c r="L283" s="72"/>
      <c r="Q283" s="72"/>
      <c r="W283" s="72"/>
    </row>
    <row r="284" ht="12.5" spans="5:23">
      <c r="E284" s="192"/>
      <c r="F284" s="72"/>
      <c r="I284" s="72"/>
      <c r="L284" s="72"/>
      <c r="Q284" s="72"/>
      <c r="W284" s="72"/>
    </row>
    <row r="285" ht="12.5" spans="5:23">
      <c r="E285" s="192"/>
      <c r="F285" s="72"/>
      <c r="I285" s="72"/>
      <c r="L285" s="72"/>
      <c r="Q285" s="72"/>
      <c r="W285" s="72"/>
    </row>
    <row r="286" ht="12.5" spans="5:23">
      <c r="E286" s="192"/>
      <c r="F286" s="72"/>
      <c r="I286" s="72"/>
      <c r="L286" s="72"/>
      <c r="Q286" s="72"/>
      <c r="W286" s="72"/>
    </row>
    <row r="287" ht="12.5" spans="5:23">
      <c r="E287" s="192"/>
      <c r="F287" s="72"/>
      <c r="I287" s="72"/>
      <c r="L287" s="72"/>
      <c r="Q287" s="72"/>
      <c r="W287" s="72"/>
    </row>
    <row r="288" ht="12.5" spans="5:23">
      <c r="E288" s="192"/>
      <c r="F288" s="72"/>
      <c r="I288" s="72"/>
      <c r="L288" s="72"/>
      <c r="Q288" s="72"/>
      <c r="W288" s="72"/>
    </row>
    <row r="289" ht="12.5" spans="5:23">
      <c r="E289" s="192"/>
      <c r="F289" s="72"/>
      <c r="I289" s="72"/>
      <c r="L289" s="72"/>
      <c r="Q289" s="72"/>
      <c r="W289" s="72"/>
    </row>
    <row r="290" ht="12.5" spans="5:23">
      <c r="E290" s="192"/>
      <c r="F290" s="72"/>
      <c r="I290" s="72"/>
      <c r="L290" s="72"/>
      <c r="Q290" s="72"/>
      <c r="W290" s="72"/>
    </row>
    <row r="291" ht="12.5" spans="5:23">
      <c r="E291" s="192"/>
      <c r="F291" s="72"/>
      <c r="I291" s="72"/>
      <c r="L291" s="72"/>
      <c r="Q291" s="72"/>
      <c r="W291" s="72"/>
    </row>
    <row r="292" ht="12.5" spans="5:23">
      <c r="E292" s="192"/>
      <c r="F292" s="72"/>
      <c r="I292" s="72"/>
      <c r="L292" s="72"/>
      <c r="Q292" s="72"/>
      <c r="W292" s="72"/>
    </row>
    <row r="293" ht="12.5" spans="5:23">
      <c r="E293" s="192"/>
      <c r="F293" s="72"/>
      <c r="I293" s="72"/>
      <c r="L293" s="72"/>
      <c r="Q293" s="72"/>
      <c r="W293" s="72"/>
    </row>
    <row r="294" ht="12.5" spans="5:23">
      <c r="E294" s="192"/>
      <c r="F294" s="72"/>
      <c r="I294" s="72"/>
      <c r="L294" s="72"/>
      <c r="Q294" s="72"/>
      <c r="W294" s="72"/>
    </row>
    <row r="295" ht="12.5" spans="5:23">
      <c r="E295" s="192"/>
      <c r="F295" s="72"/>
      <c r="I295" s="72"/>
      <c r="L295" s="72"/>
      <c r="Q295" s="72"/>
      <c r="W295" s="72"/>
    </row>
    <row r="296" ht="12.5" spans="5:23">
      <c r="E296" s="192"/>
      <c r="F296" s="72"/>
      <c r="I296" s="72"/>
      <c r="L296" s="72"/>
      <c r="Q296" s="72"/>
      <c r="W296" s="72"/>
    </row>
    <row r="297" ht="12.5" spans="5:23">
      <c r="E297" s="192"/>
      <c r="F297" s="72"/>
      <c r="I297" s="72"/>
      <c r="L297" s="72"/>
      <c r="Q297" s="72"/>
      <c r="W297" s="72"/>
    </row>
    <row r="298" ht="12.5" spans="5:23">
      <c r="E298" s="192"/>
      <c r="F298" s="72"/>
      <c r="I298" s="72"/>
      <c r="L298" s="72"/>
      <c r="Q298" s="72"/>
      <c r="W298" s="72"/>
    </row>
    <row r="299" ht="12.5" spans="5:23">
      <c r="E299" s="192"/>
      <c r="F299" s="72"/>
      <c r="I299" s="72"/>
      <c r="L299" s="72"/>
      <c r="Q299" s="72"/>
      <c r="W299" s="72"/>
    </row>
    <row r="300" ht="12.5" spans="5:23">
      <c r="E300" s="192"/>
      <c r="F300" s="72"/>
      <c r="I300" s="72"/>
      <c r="L300" s="72"/>
      <c r="Q300" s="72"/>
      <c r="W300" s="72"/>
    </row>
    <row r="301" ht="12.5" spans="5:23">
      <c r="E301" s="192"/>
      <c r="F301" s="72"/>
      <c r="I301" s="72"/>
      <c r="L301" s="72"/>
      <c r="Q301" s="72"/>
      <c r="W301" s="72"/>
    </row>
    <row r="302" ht="12.5" spans="5:23">
      <c r="E302" s="192"/>
      <c r="F302" s="72"/>
      <c r="I302" s="72"/>
      <c r="L302" s="72"/>
      <c r="Q302" s="72"/>
      <c r="W302" s="72"/>
    </row>
    <row r="303" ht="12.5" spans="5:23">
      <c r="E303" s="192"/>
      <c r="F303" s="72"/>
      <c r="I303" s="72"/>
      <c r="L303" s="72"/>
      <c r="Q303" s="72"/>
      <c r="W303" s="72"/>
    </row>
    <row r="304" ht="12.5" spans="5:23">
      <c r="E304" s="192"/>
      <c r="F304" s="72"/>
      <c r="I304" s="72"/>
      <c r="L304" s="72"/>
      <c r="Q304" s="72"/>
      <c r="W304" s="72"/>
    </row>
    <row r="305" ht="12.5" spans="5:23">
      <c r="E305" s="192"/>
      <c r="F305" s="72"/>
      <c r="I305" s="72"/>
      <c r="L305" s="72"/>
      <c r="Q305" s="72"/>
      <c r="W305" s="72"/>
    </row>
    <row r="306" ht="12.5" spans="5:23">
      <c r="E306" s="192"/>
      <c r="F306" s="72"/>
      <c r="I306" s="72"/>
      <c r="L306" s="72"/>
      <c r="Q306" s="72"/>
      <c r="W306" s="72"/>
    </row>
    <row r="307" ht="12.5" spans="5:23">
      <c r="E307" s="192"/>
      <c r="F307" s="72"/>
      <c r="I307" s="72"/>
      <c r="L307" s="72"/>
      <c r="Q307" s="72"/>
      <c r="W307" s="72"/>
    </row>
    <row r="308" ht="12.5" spans="5:23">
      <c r="E308" s="192"/>
      <c r="F308" s="72"/>
      <c r="I308" s="72"/>
      <c r="L308" s="72"/>
      <c r="Q308" s="72"/>
      <c r="W308" s="72"/>
    </row>
    <row r="309" ht="12.5" spans="5:23">
      <c r="E309" s="192"/>
      <c r="F309" s="72"/>
      <c r="I309" s="72"/>
      <c r="L309" s="72"/>
      <c r="Q309" s="72"/>
      <c r="W309" s="72"/>
    </row>
    <row r="310" ht="12.5" spans="5:23">
      <c r="E310" s="192"/>
      <c r="F310" s="72"/>
      <c r="I310" s="72"/>
      <c r="L310" s="72"/>
      <c r="Q310" s="72"/>
      <c r="W310" s="72"/>
    </row>
    <row r="311" ht="12.5" spans="5:23">
      <c r="E311" s="192"/>
      <c r="F311" s="72"/>
      <c r="I311" s="72"/>
      <c r="L311" s="72"/>
      <c r="Q311" s="72"/>
      <c r="W311" s="72"/>
    </row>
    <row r="312" ht="12.5" spans="5:23">
      <c r="E312" s="192"/>
      <c r="F312" s="72"/>
      <c r="I312" s="72"/>
      <c r="L312" s="72"/>
      <c r="Q312" s="72"/>
      <c r="W312" s="72"/>
    </row>
    <row r="313" ht="12.5" spans="5:23">
      <c r="E313" s="192"/>
      <c r="F313" s="72"/>
      <c r="I313" s="72"/>
      <c r="L313" s="72"/>
      <c r="Q313" s="72"/>
      <c r="W313" s="72"/>
    </row>
    <row r="314" ht="12.5" spans="5:23">
      <c r="E314" s="192"/>
      <c r="F314" s="72"/>
      <c r="I314" s="72"/>
      <c r="L314" s="72"/>
      <c r="Q314" s="72"/>
      <c r="W314" s="72"/>
    </row>
    <row r="315" ht="12.5" spans="5:23">
      <c r="E315" s="192"/>
      <c r="F315" s="72"/>
      <c r="I315" s="72"/>
      <c r="L315" s="72"/>
      <c r="Q315" s="72"/>
      <c r="W315" s="72"/>
    </row>
    <row r="316" ht="12.5" spans="5:23">
      <c r="E316" s="192"/>
      <c r="F316" s="72"/>
      <c r="I316" s="72"/>
      <c r="L316" s="72"/>
      <c r="Q316" s="72"/>
      <c r="W316" s="72"/>
    </row>
    <row r="317" ht="12.5" spans="5:23">
      <c r="E317" s="192"/>
      <c r="F317" s="72"/>
      <c r="I317" s="72"/>
      <c r="L317" s="72"/>
      <c r="Q317" s="72"/>
      <c r="W317" s="72"/>
    </row>
    <row r="318" ht="12.5" spans="5:23">
      <c r="E318" s="192"/>
      <c r="F318" s="72"/>
      <c r="I318" s="72"/>
      <c r="L318" s="72"/>
      <c r="Q318" s="72"/>
      <c r="W318" s="72"/>
    </row>
    <row r="319" ht="12.5" spans="5:23">
      <c r="E319" s="192"/>
      <c r="F319" s="72"/>
      <c r="I319" s="72"/>
      <c r="L319" s="72"/>
      <c r="Q319" s="72"/>
      <c r="W319" s="72"/>
    </row>
    <row r="320" ht="12.5" spans="5:23">
      <c r="E320" s="192"/>
      <c r="F320" s="72"/>
      <c r="I320" s="72"/>
      <c r="L320" s="72"/>
      <c r="Q320" s="72"/>
      <c r="W320" s="72"/>
    </row>
    <row r="321" ht="12.5" spans="5:23">
      <c r="E321" s="192"/>
      <c r="F321" s="72"/>
      <c r="I321" s="72"/>
      <c r="L321" s="72"/>
      <c r="Q321" s="72"/>
      <c r="W321" s="72"/>
    </row>
    <row r="322" ht="12.5" spans="5:23">
      <c r="E322" s="192"/>
      <c r="F322" s="72"/>
      <c r="I322" s="72"/>
      <c r="L322" s="72"/>
      <c r="Q322" s="72"/>
      <c r="W322" s="72"/>
    </row>
    <row r="323" ht="12.5" spans="5:23">
      <c r="E323" s="192"/>
      <c r="F323" s="72"/>
      <c r="I323" s="72"/>
      <c r="L323" s="72"/>
      <c r="Q323" s="72"/>
      <c r="W323" s="72"/>
    </row>
    <row r="324" ht="12.5" spans="5:23">
      <c r="E324" s="192"/>
      <c r="F324" s="72"/>
      <c r="I324" s="72"/>
      <c r="L324" s="72"/>
      <c r="Q324" s="72"/>
      <c r="W324" s="72"/>
    </row>
    <row r="325" ht="12.5" spans="5:23">
      <c r="E325" s="192"/>
      <c r="F325" s="72"/>
      <c r="I325" s="72"/>
      <c r="L325" s="72"/>
      <c r="Q325" s="72"/>
      <c r="W325" s="72"/>
    </row>
    <row r="326" ht="12.5" spans="5:23">
      <c r="E326" s="192"/>
      <c r="F326" s="72"/>
      <c r="I326" s="72"/>
      <c r="L326" s="72"/>
      <c r="Q326" s="72"/>
      <c r="W326" s="72"/>
    </row>
    <row r="327" ht="12.5" spans="5:23">
      <c r="E327" s="192"/>
      <c r="F327" s="72"/>
      <c r="I327" s="72"/>
      <c r="L327" s="72"/>
      <c r="Q327" s="72"/>
      <c r="W327" s="72"/>
    </row>
    <row r="328" ht="12.5" spans="5:23">
      <c r="E328" s="192"/>
      <c r="F328" s="72"/>
      <c r="I328" s="72"/>
      <c r="L328" s="72"/>
      <c r="Q328" s="72"/>
      <c r="W328" s="72"/>
    </row>
    <row r="329" ht="12.5" spans="5:23">
      <c r="E329" s="192"/>
      <c r="F329" s="72"/>
      <c r="I329" s="72"/>
      <c r="L329" s="72"/>
      <c r="Q329" s="72"/>
      <c r="W329" s="72"/>
    </row>
    <row r="330" ht="12.5" spans="5:23">
      <c r="E330" s="192"/>
      <c r="F330" s="72"/>
      <c r="I330" s="72"/>
      <c r="L330" s="72"/>
      <c r="Q330" s="72"/>
      <c r="W330" s="72"/>
    </row>
    <row r="331" ht="12.5" spans="5:23">
      <c r="E331" s="192"/>
      <c r="F331" s="72"/>
      <c r="I331" s="72"/>
      <c r="L331" s="72"/>
      <c r="Q331" s="72"/>
      <c r="W331" s="72"/>
    </row>
    <row r="332" ht="12.5" spans="5:23">
      <c r="E332" s="192"/>
      <c r="F332" s="72"/>
      <c r="I332" s="72"/>
      <c r="L332" s="72"/>
      <c r="Q332" s="72"/>
      <c r="W332" s="72"/>
    </row>
    <row r="333" ht="12.5" spans="5:23">
      <c r="E333" s="192"/>
      <c r="F333" s="72"/>
      <c r="I333" s="72"/>
      <c r="L333" s="72"/>
      <c r="Q333" s="72"/>
      <c r="W333" s="72"/>
    </row>
    <row r="334" ht="12.5" spans="5:23">
      <c r="E334" s="192"/>
      <c r="F334" s="72"/>
      <c r="I334" s="72"/>
      <c r="L334" s="72"/>
      <c r="Q334" s="72"/>
      <c r="W334" s="72"/>
    </row>
    <row r="335" ht="12.5" spans="5:23">
      <c r="E335" s="192"/>
      <c r="F335" s="72"/>
      <c r="I335" s="72"/>
      <c r="L335" s="72"/>
      <c r="Q335" s="72"/>
      <c r="W335" s="72"/>
    </row>
    <row r="336" ht="12.5" spans="5:23">
      <c r="E336" s="192"/>
      <c r="F336" s="72"/>
      <c r="I336" s="72"/>
      <c r="L336" s="72"/>
      <c r="Q336" s="72"/>
      <c r="W336" s="72"/>
    </row>
    <row r="337" ht="12.5" spans="5:23">
      <c r="E337" s="192"/>
      <c r="F337" s="72"/>
      <c r="I337" s="72"/>
      <c r="L337" s="72"/>
      <c r="Q337" s="72"/>
      <c r="W337" s="72"/>
    </row>
    <row r="338" ht="12.5" spans="5:23">
      <c r="E338" s="192"/>
      <c r="F338" s="72"/>
      <c r="I338" s="72"/>
      <c r="L338" s="72"/>
      <c r="Q338" s="72"/>
      <c r="W338" s="72"/>
    </row>
    <row r="339" ht="12.5" spans="5:23">
      <c r="E339" s="192"/>
      <c r="F339" s="72"/>
      <c r="I339" s="72"/>
      <c r="L339" s="72"/>
      <c r="Q339" s="72"/>
      <c r="W339" s="72"/>
    </row>
    <row r="340" ht="12.5" spans="5:23">
      <c r="E340" s="192"/>
      <c r="F340" s="72"/>
      <c r="I340" s="72"/>
      <c r="L340" s="72"/>
      <c r="Q340" s="72"/>
      <c r="W340" s="72"/>
    </row>
    <row r="341" ht="12.5" spans="5:23">
      <c r="E341" s="192"/>
      <c r="F341" s="72"/>
      <c r="I341" s="72"/>
      <c r="L341" s="72"/>
      <c r="Q341" s="72"/>
      <c r="W341" s="72"/>
    </row>
    <row r="342" ht="12.5" spans="5:23">
      <c r="E342" s="192"/>
      <c r="F342" s="72"/>
      <c r="I342" s="72"/>
      <c r="L342" s="72"/>
      <c r="Q342" s="72"/>
      <c r="W342" s="72"/>
    </row>
    <row r="343" ht="12.5" spans="5:23">
      <c r="E343" s="192"/>
      <c r="F343" s="72"/>
      <c r="I343" s="72"/>
      <c r="L343" s="72"/>
      <c r="Q343" s="72"/>
      <c r="W343" s="72"/>
    </row>
    <row r="344" ht="12.5" spans="5:23">
      <c r="E344" s="192"/>
      <c r="F344" s="72"/>
      <c r="I344" s="72"/>
      <c r="L344" s="72"/>
      <c r="Q344" s="72"/>
      <c r="W344" s="72"/>
    </row>
    <row r="345" ht="12.5" spans="5:23">
      <c r="E345" s="192"/>
      <c r="F345" s="72"/>
      <c r="I345" s="72"/>
      <c r="L345" s="72"/>
      <c r="Q345" s="72"/>
      <c r="W345" s="72"/>
    </row>
    <row r="346" ht="12.5" spans="5:23">
      <c r="E346" s="192"/>
      <c r="F346" s="72"/>
      <c r="I346" s="72"/>
      <c r="L346" s="72"/>
      <c r="Q346" s="72"/>
      <c r="W346" s="72"/>
    </row>
    <row r="347" ht="12.5" spans="5:23">
      <c r="E347" s="192"/>
      <c r="F347" s="72"/>
      <c r="I347" s="72"/>
      <c r="L347" s="72"/>
      <c r="Q347" s="72"/>
      <c r="W347" s="72"/>
    </row>
    <row r="348" ht="12.5" spans="5:23">
      <c r="E348" s="192"/>
      <c r="F348" s="72"/>
      <c r="I348" s="72"/>
      <c r="L348" s="72"/>
      <c r="Q348" s="72"/>
      <c r="W348" s="72"/>
    </row>
    <row r="349" ht="12.5" spans="5:23">
      <c r="E349" s="192"/>
      <c r="F349" s="72"/>
      <c r="I349" s="72"/>
      <c r="L349" s="72"/>
      <c r="Q349" s="72"/>
      <c r="W349" s="72"/>
    </row>
    <row r="350" ht="12.5" spans="5:23">
      <c r="E350" s="192"/>
      <c r="F350" s="72"/>
      <c r="I350" s="72"/>
      <c r="L350" s="72"/>
      <c r="Q350" s="72"/>
      <c r="W350" s="72"/>
    </row>
    <row r="351" ht="12.5" spans="5:23">
      <c r="E351" s="192"/>
      <c r="F351" s="72"/>
      <c r="I351" s="72"/>
      <c r="L351" s="72"/>
      <c r="Q351" s="72"/>
      <c r="W351" s="72"/>
    </row>
    <row r="352" ht="12.5" spans="5:23">
      <c r="E352" s="192"/>
      <c r="F352" s="72"/>
      <c r="I352" s="72"/>
      <c r="L352" s="72"/>
      <c r="Q352" s="72"/>
      <c r="W352" s="72"/>
    </row>
    <row r="353" ht="12.5" spans="5:23">
      <c r="E353" s="192"/>
      <c r="F353" s="72"/>
      <c r="I353" s="72"/>
      <c r="L353" s="72"/>
      <c r="Q353" s="72"/>
      <c r="W353" s="72"/>
    </row>
    <row r="354" ht="12.5" spans="5:23">
      <c r="E354" s="192"/>
      <c r="F354" s="72"/>
      <c r="I354" s="72"/>
      <c r="L354" s="72"/>
      <c r="Q354" s="72"/>
      <c r="W354" s="72"/>
    </row>
    <row r="355" ht="12.5" spans="5:23">
      <c r="E355" s="192"/>
      <c r="F355" s="72"/>
      <c r="I355" s="72"/>
      <c r="L355" s="72"/>
      <c r="Q355" s="72"/>
      <c r="W355" s="72"/>
    </row>
    <row r="356" ht="12.5" spans="5:23">
      <c r="E356" s="192"/>
      <c r="F356" s="72"/>
      <c r="I356" s="72"/>
      <c r="L356" s="72"/>
      <c r="Q356" s="72"/>
      <c r="W356" s="72"/>
    </row>
    <row r="357" ht="12.5" spans="5:23">
      <c r="E357" s="192"/>
      <c r="F357" s="72"/>
      <c r="I357" s="72"/>
      <c r="L357" s="72"/>
      <c r="Q357" s="72"/>
      <c r="W357" s="72"/>
    </row>
    <row r="358" ht="12.5" spans="5:23">
      <c r="E358" s="192"/>
      <c r="F358" s="72"/>
      <c r="I358" s="72"/>
      <c r="L358" s="72"/>
      <c r="Q358" s="72"/>
      <c r="W358" s="72"/>
    </row>
    <row r="359" ht="12.5" spans="5:23">
      <c r="E359" s="192"/>
      <c r="F359" s="72"/>
      <c r="I359" s="72"/>
      <c r="L359" s="72"/>
      <c r="Q359" s="72"/>
      <c r="W359" s="72"/>
    </row>
    <row r="360" ht="12.5" spans="5:23">
      <c r="E360" s="192"/>
      <c r="F360" s="72"/>
      <c r="I360" s="72"/>
      <c r="L360" s="72"/>
      <c r="Q360" s="72"/>
      <c r="W360" s="72"/>
    </row>
    <row r="361" ht="12.5" spans="5:23">
      <c r="E361" s="192"/>
      <c r="F361" s="72"/>
      <c r="I361" s="72"/>
      <c r="L361" s="72"/>
      <c r="Q361" s="72"/>
      <c r="W361" s="72"/>
    </row>
    <row r="362" ht="12.5" spans="5:23">
      <c r="E362" s="192"/>
      <c r="F362" s="72"/>
      <c r="I362" s="72"/>
      <c r="L362" s="72"/>
      <c r="Q362" s="72"/>
      <c r="W362" s="72"/>
    </row>
    <row r="363" ht="12.5" spans="5:23">
      <c r="E363" s="192"/>
      <c r="F363" s="72"/>
      <c r="I363" s="72"/>
      <c r="L363" s="72"/>
      <c r="Q363" s="72"/>
      <c r="W363" s="72"/>
    </row>
    <row r="364" ht="12.5" spans="5:23">
      <c r="E364" s="192"/>
      <c r="F364" s="72"/>
      <c r="I364" s="72"/>
      <c r="L364" s="72"/>
      <c r="Q364" s="72"/>
      <c r="W364" s="72"/>
    </row>
    <row r="365" ht="12.5" spans="5:23">
      <c r="E365" s="192"/>
      <c r="F365" s="72"/>
      <c r="I365" s="72"/>
      <c r="L365" s="72"/>
      <c r="Q365" s="72"/>
      <c r="W365" s="72"/>
    </row>
    <row r="366" ht="12.5" spans="5:23">
      <c r="E366" s="192"/>
      <c r="F366" s="72"/>
      <c r="I366" s="72"/>
      <c r="L366" s="72"/>
      <c r="Q366" s="72"/>
      <c r="W366" s="72"/>
    </row>
    <row r="367" ht="12.5" spans="5:23">
      <c r="E367" s="192"/>
      <c r="F367" s="72"/>
      <c r="I367" s="72"/>
      <c r="L367" s="72"/>
      <c r="Q367" s="72"/>
      <c r="W367" s="72"/>
    </row>
    <row r="368" ht="12.5" spans="5:23">
      <c r="E368" s="192"/>
      <c r="F368" s="72"/>
      <c r="I368" s="72"/>
      <c r="L368" s="72"/>
      <c r="Q368" s="72"/>
      <c r="W368" s="72"/>
    </row>
    <row r="369" ht="12.5" spans="5:23">
      <c r="E369" s="192"/>
      <c r="F369" s="72"/>
      <c r="I369" s="72"/>
      <c r="L369" s="72"/>
      <c r="Q369" s="72"/>
      <c r="W369" s="72"/>
    </row>
    <row r="370" ht="12.5" spans="5:23">
      <c r="E370" s="192"/>
      <c r="F370" s="72"/>
      <c r="I370" s="72"/>
      <c r="L370" s="72"/>
      <c r="Q370" s="72"/>
      <c r="W370" s="72"/>
    </row>
    <row r="371" ht="12.5" spans="5:23">
      <c r="E371" s="192"/>
      <c r="F371" s="72"/>
      <c r="I371" s="72"/>
      <c r="L371" s="72"/>
      <c r="Q371" s="72"/>
      <c r="W371" s="72"/>
    </row>
    <row r="372" ht="12.5" spans="5:23">
      <c r="E372" s="192"/>
      <c r="F372" s="72"/>
      <c r="I372" s="72"/>
      <c r="L372" s="72"/>
      <c r="Q372" s="72"/>
      <c r="W372" s="72"/>
    </row>
    <row r="373" ht="12.5" spans="5:23">
      <c r="E373" s="192"/>
      <c r="F373" s="72"/>
      <c r="I373" s="72"/>
      <c r="L373" s="72"/>
      <c r="Q373" s="72"/>
      <c r="W373" s="72"/>
    </row>
    <row r="374" ht="12.5" spans="5:23">
      <c r="E374" s="192"/>
      <c r="F374" s="72"/>
      <c r="I374" s="72"/>
      <c r="L374" s="72"/>
      <c r="Q374" s="72"/>
      <c r="W374" s="72"/>
    </row>
    <row r="375" ht="12.5" spans="5:23">
      <c r="E375" s="192"/>
      <c r="F375" s="72"/>
      <c r="I375" s="72"/>
      <c r="L375" s="72"/>
      <c r="Q375" s="72"/>
      <c r="W375" s="72"/>
    </row>
    <row r="376" ht="12.5" spans="5:23">
      <c r="E376" s="192"/>
      <c r="F376" s="72"/>
      <c r="I376" s="72"/>
      <c r="L376" s="72"/>
      <c r="Q376" s="72"/>
      <c r="W376" s="72"/>
    </row>
    <row r="377" ht="12.5" spans="5:23">
      <c r="E377" s="192"/>
      <c r="F377" s="72"/>
      <c r="I377" s="72"/>
      <c r="L377" s="72"/>
      <c r="Q377" s="72"/>
      <c r="W377" s="72"/>
    </row>
    <row r="378" ht="12.5" spans="5:23">
      <c r="E378" s="192"/>
      <c r="F378" s="72"/>
      <c r="I378" s="72"/>
      <c r="L378" s="72"/>
      <c r="Q378" s="72"/>
      <c r="W378" s="72"/>
    </row>
    <row r="379" ht="12.5" spans="5:23">
      <c r="E379" s="192"/>
      <c r="F379" s="72"/>
      <c r="I379" s="72"/>
      <c r="L379" s="72"/>
      <c r="Q379" s="72"/>
      <c r="W379" s="72"/>
    </row>
    <row r="380" ht="12.5" spans="5:23">
      <c r="E380" s="192"/>
      <c r="F380" s="72"/>
      <c r="I380" s="72"/>
      <c r="L380" s="72"/>
      <c r="Q380" s="72"/>
      <c r="W380" s="72"/>
    </row>
    <row r="381" ht="12.5" spans="5:23">
      <c r="E381" s="192"/>
      <c r="F381" s="72"/>
      <c r="I381" s="72"/>
      <c r="L381" s="72"/>
      <c r="Q381" s="72"/>
      <c r="W381" s="72"/>
    </row>
    <row r="382" ht="12.5" spans="5:23">
      <c r="E382" s="192"/>
      <c r="F382" s="72"/>
      <c r="I382" s="72"/>
      <c r="L382" s="72"/>
      <c r="Q382" s="72"/>
      <c r="W382" s="72"/>
    </row>
    <row r="383" ht="12.5" spans="5:23">
      <c r="E383" s="192"/>
      <c r="F383" s="72"/>
      <c r="I383" s="72"/>
      <c r="L383" s="72"/>
      <c r="Q383" s="72"/>
      <c r="W383" s="72"/>
    </row>
    <row r="384" ht="12.5" spans="5:23">
      <c r="E384" s="192"/>
      <c r="F384" s="72"/>
      <c r="I384" s="72"/>
      <c r="L384" s="72"/>
      <c r="Q384" s="72"/>
      <c r="W384" s="72"/>
    </row>
    <row r="385" ht="12.5" spans="5:23">
      <c r="E385" s="192"/>
      <c r="F385" s="72"/>
      <c r="I385" s="72"/>
      <c r="L385" s="72"/>
      <c r="Q385" s="72"/>
      <c r="W385" s="72"/>
    </row>
    <row r="386" ht="12.5" spans="5:23">
      <c r="E386" s="192"/>
      <c r="F386" s="72"/>
      <c r="I386" s="72"/>
      <c r="L386" s="72"/>
      <c r="Q386" s="72"/>
      <c r="W386" s="72"/>
    </row>
    <row r="387" ht="12.5" spans="5:23">
      <c r="E387" s="192"/>
      <c r="F387" s="72"/>
      <c r="I387" s="72"/>
      <c r="L387" s="72"/>
      <c r="Q387" s="72"/>
      <c r="W387" s="72"/>
    </row>
    <row r="388" ht="12.5" spans="5:23">
      <c r="E388" s="192"/>
      <c r="F388" s="72"/>
      <c r="I388" s="72"/>
      <c r="L388" s="72"/>
      <c r="Q388" s="72"/>
      <c r="W388" s="72"/>
    </row>
    <row r="389" ht="12.5" spans="5:23">
      <c r="E389" s="192"/>
      <c r="F389" s="72"/>
      <c r="I389" s="72"/>
      <c r="L389" s="72"/>
      <c r="Q389" s="72"/>
      <c r="W389" s="72"/>
    </row>
    <row r="390" ht="12.5" spans="5:23">
      <c r="E390" s="192"/>
      <c r="F390" s="72"/>
      <c r="I390" s="72"/>
      <c r="L390" s="72"/>
      <c r="Q390" s="72"/>
      <c r="W390" s="72"/>
    </row>
    <row r="391" ht="12.5" spans="5:23">
      <c r="E391" s="192"/>
      <c r="F391" s="72"/>
      <c r="I391" s="72"/>
      <c r="L391" s="72"/>
      <c r="Q391" s="72"/>
      <c r="W391" s="72"/>
    </row>
    <row r="392" ht="12.5" spans="5:23">
      <c r="E392" s="192"/>
      <c r="F392" s="72"/>
      <c r="I392" s="72"/>
      <c r="L392" s="72"/>
      <c r="Q392" s="72"/>
      <c r="W392" s="72"/>
    </row>
    <row r="393" ht="12.5" spans="5:23">
      <c r="E393" s="192"/>
      <c r="F393" s="72"/>
      <c r="I393" s="72"/>
      <c r="L393" s="72"/>
      <c r="Q393" s="72"/>
      <c r="W393" s="72"/>
    </row>
    <row r="394" ht="12.5" spans="5:23">
      <c r="E394" s="192"/>
      <c r="F394" s="72"/>
      <c r="I394" s="72"/>
      <c r="L394" s="72"/>
      <c r="Q394" s="72"/>
      <c r="W394" s="72"/>
    </row>
    <row r="395" ht="12.5" spans="5:23">
      <c r="E395" s="192"/>
      <c r="F395" s="72"/>
      <c r="I395" s="72"/>
      <c r="L395" s="72"/>
      <c r="Q395" s="72"/>
      <c r="W395" s="72"/>
    </row>
    <row r="396" ht="12.5" spans="5:23">
      <c r="E396" s="192"/>
      <c r="F396" s="72"/>
      <c r="I396" s="72"/>
      <c r="L396" s="72"/>
      <c r="Q396" s="72"/>
      <c r="W396" s="72"/>
    </row>
    <row r="397" ht="12.5" spans="5:23">
      <c r="E397" s="192"/>
      <c r="F397" s="72"/>
      <c r="I397" s="72"/>
      <c r="L397" s="72"/>
      <c r="Q397" s="72"/>
      <c r="W397" s="72"/>
    </row>
    <row r="398" ht="12.5" spans="5:23">
      <c r="E398" s="192"/>
      <c r="F398" s="72"/>
      <c r="I398" s="72"/>
      <c r="L398" s="72"/>
      <c r="Q398" s="72"/>
      <c r="W398" s="72"/>
    </row>
    <row r="399" ht="12.5" spans="5:23">
      <c r="E399" s="192"/>
      <c r="F399" s="72"/>
      <c r="I399" s="72"/>
      <c r="L399" s="72"/>
      <c r="Q399" s="72"/>
      <c r="W399" s="72"/>
    </row>
    <row r="400" ht="12.5" spans="5:23">
      <c r="E400" s="192"/>
      <c r="F400" s="72"/>
      <c r="I400" s="72"/>
      <c r="L400" s="72"/>
      <c r="Q400" s="72"/>
      <c r="W400" s="72"/>
    </row>
    <row r="401" ht="12.5" spans="5:23">
      <c r="E401" s="192"/>
      <c r="F401" s="72"/>
      <c r="I401" s="72"/>
      <c r="L401" s="72"/>
      <c r="Q401" s="72"/>
      <c r="W401" s="72"/>
    </row>
    <row r="402" ht="12.5" spans="5:23">
      <c r="E402" s="192"/>
      <c r="F402" s="72"/>
      <c r="I402" s="72"/>
      <c r="L402" s="72"/>
      <c r="Q402" s="72"/>
      <c r="W402" s="72"/>
    </row>
    <row r="403" ht="12.5" spans="5:23">
      <c r="E403" s="192"/>
      <c r="F403" s="72"/>
      <c r="I403" s="72"/>
      <c r="L403" s="72"/>
      <c r="Q403" s="72"/>
      <c r="W403" s="72"/>
    </row>
    <row r="404" ht="12.5" spans="5:23">
      <c r="E404" s="192"/>
      <c r="F404" s="72"/>
      <c r="I404" s="72"/>
      <c r="L404" s="72"/>
      <c r="Q404" s="72"/>
      <c r="W404" s="72"/>
    </row>
    <row r="405" ht="12.5" spans="5:23">
      <c r="E405" s="192"/>
      <c r="F405" s="72"/>
      <c r="I405" s="72"/>
      <c r="L405" s="72"/>
      <c r="Q405" s="72"/>
      <c r="W405" s="72"/>
    </row>
    <row r="406" ht="12.5" spans="5:23">
      <c r="E406" s="192"/>
      <c r="F406" s="72"/>
      <c r="I406" s="72"/>
      <c r="L406" s="72"/>
      <c r="Q406" s="72"/>
      <c r="W406" s="72"/>
    </row>
    <row r="407" ht="12.5" spans="5:23">
      <c r="E407" s="192"/>
      <c r="F407" s="72"/>
      <c r="I407" s="72"/>
      <c r="L407" s="72"/>
      <c r="Q407" s="72"/>
      <c r="W407" s="72"/>
    </row>
    <row r="408" ht="12.5" spans="5:23">
      <c r="E408" s="192"/>
      <c r="F408" s="72"/>
      <c r="I408" s="72"/>
      <c r="L408" s="72"/>
      <c r="Q408" s="72"/>
      <c r="W408" s="72"/>
    </row>
    <row r="409" ht="12.5" spans="5:23">
      <c r="E409" s="192"/>
      <c r="F409" s="72"/>
      <c r="I409" s="72"/>
      <c r="L409" s="72"/>
      <c r="Q409" s="72"/>
      <c r="W409" s="72"/>
    </row>
    <row r="410" ht="12.5" spans="5:23">
      <c r="E410" s="192"/>
      <c r="F410" s="72"/>
      <c r="I410" s="72"/>
      <c r="L410" s="72"/>
      <c r="Q410" s="72"/>
      <c r="W410" s="72"/>
    </row>
    <row r="411" ht="12.5" spans="5:23">
      <c r="E411" s="192"/>
      <c r="F411" s="72"/>
      <c r="I411" s="72"/>
      <c r="L411" s="72"/>
      <c r="Q411" s="72"/>
      <c r="W411" s="72"/>
    </row>
    <row r="412" ht="12.5" spans="5:23">
      <c r="E412" s="192"/>
      <c r="F412" s="72"/>
      <c r="I412" s="72"/>
      <c r="L412" s="72"/>
      <c r="Q412" s="72"/>
      <c r="W412" s="72"/>
    </row>
    <row r="413" ht="12.5" spans="5:23">
      <c r="E413" s="192"/>
      <c r="F413" s="72"/>
      <c r="I413" s="72"/>
      <c r="L413" s="72"/>
      <c r="Q413" s="72"/>
      <c r="W413" s="72"/>
    </row>
    <row r="414" ht="12.5" spans="5:23">
      <c r="E414" s="192"/>
      <c r="F414" s="72"/>
      <c r="I414" s="72"/>
      <c r="L414" s="72"/>
      <c r="Q414" s="72"/>
      <c r="W414" s="72"/>
    </row>
    <row r="415" ht="12.5" spans="5:23">
      <c r="E415" s="192"/>
      <c r="F415" s="72"/>
      <c r="I415" s="72"/>
      <c r="L415" s="72"/>
      <c r="Q415" s="72"/>
      <c r="W415" s="72"/>
    </row>
    <row r="416" ht="12.5" spans="5:23">
      <c r="E416" s="192"/>
      <c r="F416" s="72"/>
      <c r="I416" s="72"/>
      <c r="L416" s="72"/>
      <c r="Q416" s="72"/>
      <c r="W416" s="72"/>
    </row>
    <row r="417" ht="12.5" spans="5:23">
      <c r="E417" s="192"/>
      <c r="F417" s="72"/>
      <c r="I417" s="72"/>
      <c r="L417" s="72"/>
      <c r="Q417" s="72"/>
      <c r="W417" s="72"/>
    </row>
    <row r="418" ht="12.5" spans="5:23">
      <c r="E418" s="192"/>
      <c r="F418" s="72"/>
      <c r="I418" s="72"/>
      <c r="L418" s="72"/>
      <c r="Q418" s="72"/>
      <c r="W418" s="72"/>
    </row>
    <row r="419" ht="12.5" spans="5:23">
      <c r="E419" s="192"/>
      <c r="F419" s="72"/>
      <c r="I419" s="72"/>
      <c r="L419" s="72"/>
      <c r="Q419" s="72"/>
      <c r="W419" s="72"/>
    </row>
    <row r="420" ht="12.5" spans="5:23">
      <c r="E420" s="192"/>
      <c r="F420" s="72"/>
      <c r="I420" s="72"/>
      <c r="L420" s="72"/>
      <c r="Q420" s="72"/>
      <c r="W420" s="72"/>
    </row>
    <row r="421" ht="12.5" spans="5:23">
      <c r="E421" s="192"/>
      <c r="F421" s="72"/>
      <c r="I421" s="72"/>
      <c r="L421" s="72"/>
      <c r="Q421" s="72"/>
      <c r="W421" s="72"/>
    </row>
    <row r="422" ht="12.5" spans="5:23">
      <c r="E422" s="192"/>
      <c r="F422" s="72"/>
      <c r="I422" s="72"/>
      <c r="L422" s="72"/>
      <c r="Q422" s="72"/>
      <c r="W422" s="72"/>
    </row>
    <row r="423" ht="12.5" spans="5:23">
      <c r="E423" s="192"/>
      <c r="F423" s="72"/>
      <c r="I423" s="72"/>
      <c r="L423" s="72"/>
      <c r="Q423" s="72"/>
      <c r="W423" s="72"/>
    </row>
    <row r="424" ht="12.5" spans="5:23">
      <c r="E424" s="192"/>
      <c r="F424" s="72"/>
      <c r="I424" s="72"/>
      <c r="L424" s="72"/>
      <c r="Q424" s="72"/>
      <c r="W424" s="72"/>
    </row>
    <row r="425" ht="12.5" spans="5:23">
      <c r="E425" s="192"/>
      <c r="F425" s="72"/>
      <c r="I425" s="72"/>
      <c r="L425" s="72"/>
      <c r="Q425" s="72"/>
      <c r="W425" s="72"/>
    </row>
    <row r="426" ht="12.5" spans="5:23">
      <c r="E426" s="192"/>
      <c r="F426" s="72"/>
      <c r="I426" s="72"/>
      <c r="L426" s="72"/>
      <c r="Q426" s="72"/>
      <c r="W426" s="72"/>
    </row>
    <row r="427" ht="12.5" spans="5:23">
      <c r="E427" s="192"/>
      <c r="F427" s="72"/>
      <c r="I427" s="72"/>
      <c r="L427" s="72"/>
      <c r="Q427" s="72"/>
      <c r="W427" s="72"/>
    </row>
    <row r="428" ht="12.5" spans="5:23">
      <c r="E428" s="192"/>
      <c r="F428" s="72"/>
      <c r="I428" s="72"/>
      <c r="L428" s="72"/>
      <c r="Q428" s="72"/>
      <c r="W428" s="72"/>
    </row>
    <row r="429" ht="12.5" spans="5:23">
      <c r="E429" s="192"/>
      <c r="F429" s="72"/>
      <c r="I429" s="72"/>
      <c r="L429" s="72"/>
      <c r="Q429" s="72"/>
      <c r="W429" s="72"/>
    </row>
    <row r="430" ht="12.5" spans="5:23">
      <c r="E430" s="192"/>
      <c r="F430" s="72"/>
      <c r="I430" s="72"/>
      <c r="L430" s="72"/>
      <c r="Q430" s="72"/>
      <c r="W430" s="72"/>
    </row>
    <row r="431" ht="12.5" spans="5:23">
      <c r="E431" s="192"/>
      <c r="F431" s="72"/>
      <c r="I431" s="72"/>
      <c r="L431" s="72"/>
      <c r="Q431" s="72"/>
      <c r="W431" s="72"/>
    </row>
    <row r="432" ht="12.5" spans="5:23">
      <c r="E432" s="192"/>
      <c r="F432" s="72"/>
      <c r="I432" s="72"/>
      <c r="L432" s="72"/>
      <c r="Q432" s="72"/>
      <c r="W432" s="72"/>
    </row>
    <row r="433" ht="12.5" spans="5:23">
      <c r="E433" s="192"/>
      <c r="F433" s="72"/>
      <c r="I433" s="72"/>
      <c r="L433" s="72"/>
      <c r="Q433" s="72"/>
      <c r="W433" s="72"/>
    </row>
    <row r="434" ht="12.5" spans="5:23">
      <c r="E434" s="192"/>
      <c r="F434" s="72"/>
      <c r="I434" s="72"/>
      <c r="L434" s="72"/>
      <c r="Q434" s="72"/>
      <c r="W434" s="72"/>
    </row>
    <row r="435" ht="12.5" spans="5:23">
      <c r="E435" s="192"/>
      <c r="F435" s="72"/>
      <c r="I435" s="72"/>
      <c r="L435" s="72"/>
      <c r="Q435" s="72"/>
      <c r="W435" s="72"/>
    </row>
    <row r="436" ht="12.5" spans="5:23">
      <c r="E436" s="192"/>
      <c r="F436" s="72"/>
      <c r="I436" s="72"/>
      <c r="L436" s="72"/>
      <c r="Q436" s="72"/>
      <c r="W436" s="72"/>
    </row>
    <row r="437" ht="12.5" spans="5:23">
      <c r="E437" s="192"/>
      <c r="F437" s="72"/>
      <c r="I437" s="72"/>
      <c r="L437" s="72"/>
      <c r="Q437" s="72"/>
      <c r="W437" s="72"/>
    </row>
    <row r="438" ht="12.5" spans="5:23">
      <c r="E438" s="192"/>
      <c r="F438" s="72"/>
      <c r="I438" s="72"/>
      <c r="L438" s="72"/>
      <c r="Q438" s="72"/>
      <c r="W438" s="72"/>
    </row>
    <row r="439" ht="12.5" spans="5:23">
      <c r="E439" s="192"/>
      <c r="F439" s="72"/>
      <c r="I439" s="72"/>
      <c r="L439" s="72"/>
      <c r="Q439" s="72"/>
      <c r="W439" s="72"/>
    </row>
    <row r="440" ht="12.5" spans="5:23">
      <c r="E440" s="192"/>
      <c r="F440" s="72"/>
      <c r="I440" s="72"/>
      <c r="L440" s="72"/>
      <c r="Q440" s="72"/>
      <c r="W440" s="72"/>
    </row>
    <row r="441" ht="12.5" spans="5:23">
      <c r="E441" s="192"/>
      <c r="F441" s="72"/>
      <c r="I441" s="72"/>
      <c r="L441" s="72"/>
      <c r="Q441" s="72"/>
      <c r="W441" s="72"/>
    </row>
    <row r="442" ht="12.5" spans="5:23">
      <c r="E442" s="192"/>
      <c r="F442" s="72"/>
      <c r="I442" s="72"/>
      <c r="L442" s="72"/>
      <c r="Q442" s="72"/>
      <c r="W442" s="72"/>
    </row>
    <row r="443" ht="12.5" spans="5:23">
      <c r="E443" s="192"/>
      <c r="F443" s="72"/>
      <c r="I443" s="72"/>
      <c r="L443" s="72"/>
      <c r="Q443" s="72"/>
      <c r="W443" s="72"/>
    </row>
    <row r="444" ht="12.5" spans="5:23">
      <c r="E444" s="192"/>
      <c r="F444" s="72"/>
      <c r="I444" s="72"/>
      <c r="L444" s="72"/>
      <c r="Q444" s="72"/>
      <c r="W444" s="72"/>
    </row>
    <row r="445" ht="12.5" spans="5:23">
      <c r="E445" s="192"/>
      <c r="F445" s="72"/>
      <c r="I445" s="72"/>
      <c r="L445" s="72"/>
      <c r="Q445" s="72"/>
      <c r="W445" s="72"/>
    </row>
    <row r="446" ht="12.5" spans="5:23">
      <c r="E446" s="192"/>
      <c r="F446" s="72"/>
      <c r="I446" s="72"/>
      <c r="L446" s="72"/>
      <c r="Q446" s="72"/>
      <c r="W446" s="72"/>
    </row>
    <row r="447" ht="12.5" spans="5:23">
      <c r="E447" s="192"/>
      <c r="F447" s="72"/>
      <c r="I447" s="72"/>
      <c r="L447" s="72"/>
      <c r="Q447" s="72"/>
      <c r="W447" s="72"/>
    </row>
    <row r="448" ht="12.5" spans="5:23">
      <c r="E448" s="192"/>
      <c r="F448" s="72"/>
      <c r="I448" s="72"/>
      <c r="L448" s="72"/>
      <c r="Q448" s="72"/>
      <c r="W448" s="72"/>
    </row>
    <row r="449" ht="12.5" spans="5:23">
      <c r="E449" s="192"/>
      <c r="F449" s="72"/>
      <c r="I449" s="72"/>
      <c r="L449" s="72"/>
      <c r="Q449" s="72"/>
      <c r="W449" s="72"/>
    </row>
    <row r="450" ht="12.5" spans="5:23">
      <c r="E450" s="192"/>
      <c r="F450" s="72"/>
      <c r="I450" s="72"/>
      <c r="L450" s="72"/>
      <c r="Q450" s="72"/>
      <c r="W450" s="72"/>
    </row>
    <row r="451" ht="12.5" spans="5:23">
      <c r="E451" s="192"/>
      <c r="F451" s="72"/>
      <c r="I451" s="72"/>
      <c r="L451" s="72"/>
      <c r="Q451" s="72"/>
      <c r="W451" s="72"/>
    </row>
    <row r="452" ht="12.5" spans="5:23">
      <c r="E452" s="192"/>
      <c r="F452" s="72"/>
      <c r="I452" s="72"/>
      <c r="L452" s="72"/>
      <c r="Q452" s="72"/>
      <c r="W452" s="72"/>
    </row>
    <row r="453" ht="12.5" spans="5:23">
      <c r="E453" s="192"/>
      <c r="F453" s="72"/>
      <c r="I453" s="72"/>
      <c r="L453" s="72"/>
      <c r="Q453" s="72"/>
      <c r="W453" s="72"/>
    </row>
    <row r="454" ht="12.5" spans="5:23">
      <c r="E454" s="192"/>
      <c r="F454" s="72"/>
      <c r="I454" s="72"/>
      <c r="L454" s="72"/>
      <c r="Q454" s="72"/>
      <c r="W454" s="72"/>
    </row>
    <row r="455" ht="12.5" spans="5:23">
      <c r="E455" s="192"/>
      <c r="F455" s="72"/>
      <c r="I455" s="72"/>
      <c r="L455" s="72"/>
      <c r="Q455" s="72"/>
      <c r="W455" s="72"/>
    </row>
    <row r="456" ht="12.5" spans="5:23">
      <c r="E456" s="192"/>
      <c r="F456" s="72"/>
      <c r="I456" s="72"/>
      <c r="L456" s="72"/>
      <c r="Q456" s="72"/>
      <c r="W456" s="72"/>
    </row>
    <row r="457" ht="12.5" spans="5:23">
      <c r="E457" s="192"/>
      <c r="F457" s="72"/>
      <c r="I457" s="72"/>
      <c r="L457" s="72"/>
      <c r="Q457" s="72"/>
      <c r="W457" s="72"/>
    </row>
    <row r="458" ht="12.5" spans="5:23">
      <c r="E458" s="192"/>
      <c r="F458" s="72"/>
      <c r="I458" s="72"/>
      <c r="L458" s="72"/>
      <c r="Q458" s="72"/>
      <c r="W458" s="72"/>
    </row>
    <row r="459" ht="12.5" spans="5:23">
      <c r="E459" s="192"/>
      <c r="F459" s="72"/>
      <c r="I459" s="72"/>
      <c r="L459" s="72"/>
      <c r="Q459" s="72"/>
      <c r="W459" s="72"/>
    </row>
    <row r="460" ht="12.5" spans="5:23">
      <c r="E460" s="192"/>
      <c r="F460" s="72"/>
      <c r="I460" s="72"/>
      <c r="L460" s="72"/>
      <c r="Q460" s="72"/>
      <c r="W460" s="72"/>
    </row>
    <row r="461" ht="12.5" spans="5:23">
      <c r="E461" s="192"/>
      <c r="F461" s="72"/>
      <c r="I461" s="72"/>
      <c r="L461" s="72"/>
      <c r="Q461" s="72"/>
      <c r="W461" s="72"/>
    </row>
    <row r="462" ht="12.5" spans="5:23">
      <c r="E462" s="192"/>
      <c r="F462" s="72"/>
      <c r="I462" s="72"/>
      <c r="L462" s="72"/>
      <c r="Q462" s="72"/>
      <c r="W462" s="72"/>
    </row>
    <row r="463" ht="12.5" spans="5:23">
      <c r="E463" s="192"/>
      <c r="F463" s="72"/>
      <c r="I463" s="72"/>
      <c r="L463" s="72"/>
      <c r="Q463" s="72"/>
      <c r="W463" s="72"/>
    </row>
    <row r="464" ht="12.5" spans="5:23">
      <c r="E464" s="192"/>
      <c r="F464" s="72"/>
      <c r="I464" s="72"/>
      <c r="L464" s="72"/>
      <c r="Q464" s="72"/>
      <c r="W464" s="72"/>
    </row>
    <row r="465" ht="12.5" spans="5:23">
      <c r="E465" s="192"/>
      <c r="F465" s="72"/>
      <c r="I465" s="72"/>
      <c r="L465" s="72"/>
      <c r="Q465" s="72"/>
      <c r="W465" s="72"/>
    </row>
    <row r="466" ht="12.5" spans="5:23">
      <c r="E466" s="192"/>
      <c r="F466" s="72"/>
      <c r="I466" s="72"/>
      <c r="L466" s="72"/>
      <c r="Q466" s="72"/>
      <c r="W466" s="72"/>
    </row>
    <row r="467" ht="12.5" spans="5:23">
      <c r="E467" s="192"/>
      <c r="F467" s="72"/>
      <c r="I467" s="72"/>
      <c r="L467" s="72"/>
      <c r="Q467" s="72"/>
      <c r="W467" s="72"/>
    </row>
    <row r="468" ht="12.5" spans="5:23">
      <c r="E468" s="192"/>
      <c r="F468" s="72"/>
      <c r="I468" s="72"/>
      <c r="L468" s="72"/>
      <c r="Q468" s="72"/>
      <c r="W468" s="72"/>
    </row>
    <row r="469" ht="12.5" spans="5:23">
      <c r="E469" s="192"/>
      <c r="F469" s="72"/>
      <c r="I469" s="72"/>
      <c r="L469" s="72"/>
      <c r="Q469" s="72"/>
      <c r="W469" s="72"/>
    </row>
    <row r="470" ht="12.5" spans="5:23">
      <c r="E470" s="192"/>
      <c r="F470" s="72"/>
      <c r="I470" s="72"/>
      <c r="L470" s="72"/>
      <c r="Q470" s="72"/>
      <c r="W470" s="72"/>
    </row>
    <row r="471" ht="12.5" spans="5:23">
      <c r="E471" s="192"/>
      <c r="F471" s="72"/>
      <c r="I471" s="72"/>
      <c r="L471" s="72"/>
      <c r="Q471" s="72"/>
      <c r="W471" s="72"/>
    </row>
    <row r="472" ht="12.5" spans="5:23">
      <c r="E472" s="192"/>
      <c r="F472" s="72"/>
      <c r="I472" s="72"/>
      <c r="L472" s="72"/>
      <c r="Q472" s="72"/>
      <c r="W472" s="72"/>
    </row>
    <row r="473" ht="12.5" spans="5:23">
      <c r="E473" s="192"/>
      <c r="F473" s="72"/>
      <c r="I473" s="72"/>
      <c r="L473" s="72"/>
      <c r="Q473" s="72"/>
      <c r="W473" s="72"/>
    </row>
    <row r="474" ht="12.5" spans="5:23">
      <c r="E474" s="192"/>
      <c r="F474" s="72"/>
      <c r="I474" s="72"/>
      <c r="L474" s="72"/>
      <c r="Q474" s="72"/>
      <c r="W474" s="72"/>
    </row>
    <row r="475" ht="12.5" spans="5:23">
      <c r="E475" s="192"/>
      <c r="F475" s="72"/>
      <c r="I475" s="72"/>
      <c r="L475" s="72"/>
      <c r="Q475" s="72"/>
      <c r="W475" s="72"/>
    </row>
    <row r="476" ht="12.5" spans="5:23">
      <c r="E476" s="192"/>
      <c r="F476" s="72"/>
      <c r="I476" s="72"/>
      <c r="L476" s="72"/>
      <c r="Q476" s="72"/>
      <c r="W476" s="72"/>
    </row>
    <row r="477" ht="12.5" spans="5:23">
      <c r="E477" s="192"/>
      <c r="F477" s="72"/>
      <c r="I477" s="72"/>
      <c r="L477" s="72"/>
      <c r="Q477" s="72"/>
      <c r="W477" s="72"/>
    </row>
    <row r="478" ht="12.5" spans="5:23">
      <c r="E478" s="192"/>
      <c r="F478" s="72"/>
      <c r="I478" s="72"/>
      <c r="L478" s="72"/>
      <c r="Q478" s="72"/>
      <c r="W478" s="72"/>
    </row>
    <row r="479" ht="12.5" spans="5:23">
      <c r="E479" s="192"/>
      <c r="F479" s="72"/>
      <c r="I479" s="72"/>
      <c r="L479" s="72"/>
      <c r="Q479" s="72"/>
      <c r="W479" s="72"/>
    </row>
    <row r="480" ht="12.5" spans="5:23">
      <c r="E480" s="192"/>
      <c r="F480" s="72"/>
      <c r="I480" s="72"/>
      <c r="L480" s="72"/>
      <c r="Q480" s="72"/>
      <c r="W480" s="72"/>
    </row>
    <row r="481" ht="12.5" spans="5:23">
      <c r="E481" s="192"/>
      <c r="F481" s="72"/>
      <c r="I481" s="72"/>
      <c r="L481" s="72"/>
      <c r="Q481" s="72"/>
      <c r="W481" s="72"/>
    </row>
    <row r="482" ht="12.5" spans="5:23">
      <c r="E482" s="192"/>
      <c r="F482" s="72"/>
      <c r="I482" s="72"/>
      <c r="L482" s="72"/>
      <c r="Q482" s="72"/>
      <c r="W482" s="72"/>
    </row>
    <row r="483" ht="12.5" spans="5:23">
      <c r="E483" s="192"/>
      <c r="F483" s="72"/>
      <c r="I483" s="72"/>
      <c r="L483" s="72"/>
      <c r="Q483" s="72"/>
      <c r="W483" s="72"/>
    </row>
    <row r="484" ht="12.5" spans="5:23">
      <c r="E484" s="192"/>
      <c r="F484" s="72"/>
      <c r="I484" s="72"/>
      <c r="L484" s="72"/>
      <c r="Q484" s="72"/>
      <c r="W484" s="72"/>
    </row>
    <row r="485" ht="12.5" spans="5:23">
      <c r="E485" s="192"/>
      <c r="F485" s="72"/>
      <c r="I485" s="72"/>
      <c r="L485" s="72"/>
      <c r="Q485" s="72"/>
      <c r="W485" s="72"/>
    </row>
    <row r="486" ht="12.5" spans="5:23">
      <c r="E486" s="192"/>
      <c r="F486" s="72"/>
      <c r="I486" s="72"/>
      <c r="L486" s="72"/>
      <c r="Q486" s="72"/>
      <c r="W486" s="72"/>
    </row>
    <row r="487" ht="12.5" spans="5:23">
      <c r="E487" s="192"/>
      <c r="F487" s="72"/>
      <c r="I487" s="72"/>
      <c r="L487" s="72"/>
      <c r="Q487" s="72"/>
      <c r="W487" s="72"/>
    </row>
    <row r="488" ht="12.5" spans="5:23">
      <c r="E488" s="192"/>
      <c r="F488" s="72"/>
      <c r="I488" s="72"/>
      <c r="L488" s="72"/>
      <c r="Q488" s="72"/>
      <c r="W488" s="72"/>
    </row>
    <row r="489" ht="12.5" spans="5:23">
      <c r="E489" s="192"/>
      <c r="F489" s="72"/>
      <c r="I489" s="72"/>
      <c r="L489" s="72"/>
      <c r="Q489" s="72"/>
      <c r="W489" s="72"/>
    </row>
    <row r="490" ht="12.5" spans="5:23">
      <c r="E490" s="192"/>
      <c r="F490" s="72"/>
      <c r="I490" s="72"/>
      <c r="L490" s="72"/>
      <c r="Q490" s="72"/>
      <c r="W490" s="72"/>
    </row>
    <row r="491" ht="12.5" spans="5:23">
      <c r="E491" s="192"/>
      <c r="F491" s="72"/>
      <c r="I491" s="72"/>
      <c r="L491" s="72"/>
      <c r="Q491" s="72"/>
      <c r="W491" s="72"/>
    </row>
    <row r="492" ht="12.5" spans="5:23">
      <c r="E492" s="192"/>
      <c r="F492" s="72"/>
      <c r="I492" s="72"/>
      <c r="L492" s="72"/>
      <c r="Q492" s="72"/>
      <c r="W492" s="72"/>
    </row>
    <row r="493" ht="12.5" spans="5:23">
      <c r="E493" s="192"/>
      <c r="F493" s="72"/>
      <c r="I493" s="72"/>
      <c r="L493" s="72"/>
      <c r="Q493" s="72"/>
      <c r="W493" s="72"/>
    </row>
    <row r="494" ht="12.5" spans="5:23">
      <c r="E494" s="192"/>
      <c r="F494" s="72"/>
      <c r="I494" s="72"/>
      <c r="L494" s="72"/>
      <c r="Q494" s="72"/>
      <c r="W494" s="72"/>
    </row>
    <row r="495" ht="12.5" spans="5:23">
      <c r="E495" s="192"/>
      <c r="F495" s="72"/>
      <c r="I495" s="72"/>
      <c r="L495" s="72"/>
      <c r="Q495" s="72"/>
      <c r="W495" s="72"/>
    </row>
    <row r="496" ht="12.5" spans="5:23">
      <c r="E496" s="192"/>
      <c r="F496" s="72"/>
      <c r="I496" s="72"/>
      <c r="L496" s="72"/>
      <c r="Q496" s="72"/>
      <c r="W496" s="72"/>
    </row>
    <row r="497" ht="12.5" spans="5:23">
      <c r="E497" s="192"/>
      <c r="F497" s="72"/>
      <c r="I497" s="72"/>
      <c r="L497" s="72"/>
      <c r="Q497" s="72"/>
      <c r="W497" s="72"/>
    </row>
    <row r="498" ht="12.5" spans="5:23">
      <c r="E498" s="192"/>
      <c r="F498" s="72"/>
      <c r="I498" s="72"/>
      <c r="L498" s="72"/>
      <c r="Q498" s="72"/>
      <c r="W498" s="72"/>
    </row>
    <row r="499" ht="12.5" spans="5:23">
      <c r="E499" s="192"/>
      <c r="F499" s="72"/>
      <c r="I499" s="72"/>
      <c r="L499" s="72"/>
      <c r="Q499" s="72"/>
      <c r="W499" s="72"/>
    </row>
    <row r="500" ht="12.5" spans="5:23">
      <c r="E500" s="192"/>
      <c r="F500" s="72"/>
      <c r="I500" s="72"/>
      <c r="L500" s="72"/>
      <c r="Q500" s="72"/>
      <c r="W500" s="72"/>
    </row>
    <row r="501" ht="12.5" spans="5:23">
      <c r="E501" s="192"/>
      <c r="F501" s="72"/>
      <c r="I501" s="72"/>
      <c r="L501" s="72"/>
      <c r="Q501" s="72"/>
      <c r="W501" s="72"/>
    </row>
    <row r="502" ht="12.5" spans="5:23">
      <c r="E502" s="192"/>
      <c r="F502" s="72"/>
      <c r="I502" s="72"/>
      <c r="L502" s="72"/>
      <c r="Q502" s="72"/>
      <c r="W502" s="72"/>
    </row>
    <row r="503" ht="12.5" spans="5:23">
      <c r="E503" s="192"/>
      <c r="F503" s="72"/>
      <c r="I503" s="72"/>
      <c r="L503" s="72"/>
      <c r="Q503" s="72"/>
      <c r="W503" s="72"/>
    </row>
    <row r="504" ht="12.5" spans="5:23">
      <c r="E504" s="192"/>
      <c r="F504" s="72"/>
      <c r="I504" s="72"/>
      <c r="L504" s="72"/>
      <c r="Q504" s="72"/>
      <c r="W504" s="72"/>
    </row>
    <row r="505" ht="12.5" spans="5:23">
      <c r="E505" s="192"/>
      <c r="F505" s="72"/>
      <c r="I505" s="72"/>
      <c r="L505" s="72"/>
      <c r="Q505" s="72"/>
      <c r="W505" s="72"/>
    </row>
    <row r="506" ht="12.5" spans="5:23">
      <c r="E506" s="192"/>
      <c r="F506" s="72"/>
      <c r="I506" s="72"/>
      <c r="L506" s="72"/>
      <c r="Q506" s="72"/>
      <c r="W506" s="72"/>
    </row>
    <row r="507" ht="12.5" spans="5:23">
      <c r="E507" s="192"/>
      <c r="F507" s="72"/>
      <c r="I507" s="72"/>
      <c r="L507" s="72"/>
      <c r="Q507" s="72"/>
      <c r="W507" s="72"/>
    </row>
    <row r="508" ht="12.5" spans="5:23">
      <c r="E508" s="192"/>
      <c r="F508" s="72"/>
      <c r="I508" s="72"/>
      <c r="L508" s="72"/>
      <c r="Q508" s="72"/>
      <c r="W508" s="72"/>
    </row>
    <row r="509" ht="12.5" spans="5:23">
      <c r="E509" s="192"/>
      <c r="F509" s="72"/>
      <c r="I509" s="72"/>
      <c r="L509" s="72"/>
      <c r="Q509" s="72"/>
      <c r="W509" s="72"/>
    </row>
    <row r="510" ht="12.5" spans="5:23">
      <c r="E510" s="192"/>
      <c r="F510" s="72"/>
      <c r="I510" s="72"/>
      <c r="L510" s="72"/>
      <c r="Q510" s="72"/>
      <c r="W510" s="72"/>
    </row>
    <row r="511" ht="12.5" spans="5:23">
      <c r="E511" s="192"/>
      <c r="F511" s="72"/>
      <c r="I511" s="72"/>
      <c r="L511" s="72"/>
      <c r="Q511" s="72"/>
      <c r="W511" s="72"/>
    </row>
    <row r="512" ht="12.5" spans="5:23">
      <c r="E512" s="192"/>
      <c r="F512" s="72"/>
      <c r="I512" s="72"/>
      <c r="L512" s="72"/>
      <c r="Q512" s="72"/>
      <c r="W512" s="72"/>
    </row>
    <row r="513" ht="12.5" spans="5:23">
      <c r="E513" s="192"/>
      <c r="F513" s="72"/>
      <c r="I513" s="72"/>
      <c r="L513" s="72"/>
      <c r="Q513" s="72"/>
      <c r="W513" s="72"/>
    </row>
    <row r="514" ht="12.5" spans="5:23">
      <c r="E514" s="192"/>
      <c r="F514" s="72"/>
      <c r="I514" s="72"/>
      <c r="L514" s="72"/>
      <c r="Q514" s="72"/>
      <c r="W514" s="72"/>
    </row>
    <row r="515" ht="12.5" spans="5:23">
      <c r="E515" s="192"/>
      <c r="F515" s="72"/>
      <c r="I515" s="72"/>
      <c r="L515" s="72"/>
      <c r="Q515" s="72"/>
      <c r="W515" s="72"/>
    </row>
    <row r="516" ht="12.5" spans="5:23">
      <c r="E516" s="192"/>
      <c r="F516" s="72"/>
      <c r="I516" s="72"/>
      <c r="L516" s="72"/>
      <c r="Q516" s="72"/>
      <c r="W516" s="72"/>
    </row>
    <row r="517" ht="12.5" spans="5:23">
      <c r="E517" s="192"/>
      <c r="F517" s="72"/>
      <c r="I517" s="72"/>
      <c r="L517" s="72"/>
      <c r="Q517" s="72"/>
      <c r="W517" s="72"/>
    </row>
    <row r="518" ht="12.5" spans="5:23">
      <c r="E518" s="192"/>
      <c r="F518" s="72"/>
      <c r="I518" s="72"/>
      <c r="L518" s="72"/>
      <c r="Q518" s="72"/>
      <c r="W518" s="72"/>
    </row>
    <row r="519" ht="12.5" spans="5:23">
      <c r="E519" s="192"/>
      <c r="F519" s="72"/>
      <c r="I519" s="72"/>
      <c r="L519" s="72"/>
      <c r="Q519" s="72"/>
      <c r="W519" s="72"/>
    </row>
    <row r="520" ht="12.5" spans="5:23">
      <c r="E520" s="192"/>
      <c r="F520" s="72"/>
      <c r="I520" s="72"/>
      <c r="L520" s="72"/>
      <c r="Q520" s="72"/>
      <c r="W520" s="72"/>
    </row>
    <row r="521" ht="12.5" spans="5:23">
      <c r="E521" s="192"/>
      <c r="F521" s="72"/>
      <c r="I521" s="72"/>
      <c r="L521" s="72"/>
      <c r="Q521" s="72"/>
      <c r="W521" s="72"/>
    </row>
    <row r="522" ht="12.5" spans="5:23">
      <c r="E522" s="192"/>
      <c r="F522" s="72"/>
      <c r="I522" s="72"/>
      <c r="L522" s="72"/>
      <c r="Q522" s="72"/>
      <c r="W522" s="72"/>
    </row>
    <row r="523" ht="12.5" spans="5:23">
      <c r="E523" s="192"/>
      <c r="F523" s="72"/>
      <c r="I523" s="72"/>
      <c r="L523" s="72"/>
      <c r="Q523" s="72"/>
      <c r="W523" s="72"/>
    </row>
    <row r="524" ht="12.5" spans="5:23">
      <c r="E524" s="192"/>
      <c r="F524" s="72"/>
      <c r="I524" s="72"/>
      <c r="L524" s="72"/>
      <c r="Q524" s="72"/>
      <c r="W524" s="72"/>
    </row>
    <row r="525" ht="12.5" spans="5:23">
      <c r="E525" s="192"/>
      <c r="F525" s="72"/>
      <c r="I525" s="72"/>
      <c r="L525" s="72"/>
      <c r="Q525" s="72"/>
      <c r="W525" s="72"/>
    </row>
    <row r="526" ht="12.5" spans="5:23">
      <c r="E526" s="192"/>
      <c r="F526" s="72"/>
      <c r="I526" s="72"/>
      <c r="L526" s="72"/>
      <c r="Q526" s="72"/>
      <c r="W526" s="72"/>
    </row>
    <row r="527" ht="12.5" spans="5:23">
      <c r="E527" s="192"/>
      <c r="F527" s="72"/>
      <c r="I527" s="72"/>
      <c r="L527" s="72"/>
      <c r="Q527" s="72"/>
      <c r="W527" s="72"/>
    </row>
    <row r="528" ht="12.5" spans="5:23">
      <c r="E528" s="192"/>
      <c r="F528" s="72"/>
      <c r="I528" s="72"/>
      <c r="L528" s="72"/>
      <c r="Q528" s="72"/>
      <c r="W528" s="72"/>
    </row>
    <row r="529" ht="12.5" spans="5:23">
      <c r="E529" s="192"/>
      <c r="F529" s="72"/>
      <c r="I529" s="72"/>
      <c r="L529" s="72"/>
      <c r="Q529" s="72"/>
      <c r="W529" s="72"/>
    </row>
    <row r="530" ht="12.5" spans="5:23">
      <c r="E530" s="192"/>
      <c r="F530" s="72"/>
      <c r="I530" s="72"/>
      <c r="L530" s="72"/>
      <c r="Q530" s="72"/>
      <c r="W530" s="72"/>
    </row>
    <row r="531" ht="12.5" spans="5:23">
      <c r="E531" s="192"/>
      <c r="F531" s="72"/>
      <c r="I531" s="72"/>
      <c r="L531" s="72"/>
      <c r="Q531" s="72"/>
      <c r="W531" s="72"/>
    </row>
    <row r="532" ht="12.5" spans="5:23">
      <c r="E532" s="192"/>
      <c r="F532" s="72"/>
      <c r="I532" s="72"/>
      <c r="L532" s="72"/>
      <c r="Q532" s="72"/>
      <c r="W532" s="72"/>
    </row>
    <row r="533" ht="12.5" spans="5:23">
      <c r="E533" s="192"/>
      <c r="F533" s="72"/>
      <c r="I533" s="72"/>
      <c r="L533" s="72"/>
      <c r="Q533" s="72"/>
      <c r="W533" s="72"/>
    </row>
    <row r="534" ht="12.5" spans="5:23">
      <c r="E534" s="192"/>
      <c r="F534" s="72"/>
      <c r="I534" s="72"/>
      <c r="L534" s="72"/>
      <c r="Q534" s="72"/>
      <c r="W534" s="72"/>
    </row>
    <row r="535" ht="12.5" spans="5:23">
      <c r="E535" s="192"/>
      <c r="F535" s="72"/>
      <c r="I535" s="72"/>
      <c r="L535" s="72"/>
      <c r="Q535" s="72"/>
      <c r="W535" s="72"/>
    </row>
    <row r="536" ht="12.5" spans="5:23">
      <c r="E536" s="192"/>
      <c r="F536" s="72"/>
      <c r="I536" s="72"/>
      <c r="L536" s="72"/>
      <c r="Q536" s="72"/>
      <c r="W536" s="72"/>
    </row>
    <row r="537" ht="12.5" spans="5:23">
      <c r="E537" s="192"/>
      <c r="F537" s="72"/>
      <c r="I537" s="72"/>
      <c r="L537" s="72"/>
      <c r="Q537" s="72"/>
      <c r="W537" s="72"/>
    </row>
    <row r="538" ht="12.5" spans="5:23">
      <c r="E538" s="192"/>
      <c r="F538" s="72"/>
      <c r="I538" s="72"/>
      <c r="L538" s="72"/>
      <c r="Q538" s="72"/>
      <c r="W538" s="72"/>
    </row>
    <row r="539" ht="12.5" spans="5:23">
      <c r="E539" s="192"/>
      <c r="F539" s="72"/>
      <c r="I539" s="72"/>
      <c r="L539" s="72"/>
      <c r="Q539" s="72"/>
      <c r="W539" s="72"/>
    </row>
    <row r="540" ht="12.5" spans="5:23">
      <c r="E540" s="192"/>
      <c r="F540" s="72"/>
      <c r="I540" s="72"/>
      <c r="L540" s="72"/>
      <c r="Q540" s="72"/>
      <c r="W540" s="72"/>
    </row>
    <row r="541" ht="12.5" spans="5:23">
      <c r="E541" s="192"/>
      <c r="F541" s="72"/>
      <c r="I541" s="72"/>
      <c r="L541" s="72"/>
      <c r="Q541" s="72"/>
      <c r="W541" s="72"/>
    </row>
    <row r="542" ht="12.5" spans="5:23">
      <c r="E542" s="192"/>
      <c r="F542" s="72"/>
      <c r="I542" s="72"/>
      <c r="L542" s="72"/>
      <c r="Q542" s="72"/>
      <c r="W542" s="72"/>
    </row>
    <row r="543" ht="12.5" spans="5:23">
      <c r="E543" s="192"/>
      <c r="F543" s="72"/>
      <c r="I543" s="72"/>
      <c r="L543" s="72"/>
      <c r="Q543" s="72"/>
      <c r="W543" s="72"/>
    </row>
    <row r="544" ht="12.5" spans="5:23">
      <c r="E544" s="192"/>
      <c r="F544" s="72"/>
      <c r="I544" s="72"/>
      <c r="L544" s="72"/>
      <c r="Q544" s="72"/>
      <c r="W544" s="72"/>
    </row>
    <row r="545" ht="12.5" spans="5:23">
      <c r="E545" s="192"/>
      <c r="F545" s="72"/>
      <c r="I545" s="72"/>
      <c r="L545" s="72"/>
      <c r="Q545" s="72"/>
      <c r="W545" s="72"/>
    </row>
    <row r="546" ht="12.5" spans="5:23">
      <c r="E546" s="192"/>
      <c r="F546" s="72"/>
      <c r="I546" s="72"/>
      <c r="L546" s="72"/>
      <c r="Q546" s="72"/>
      <c r="W546" s="72"/>
    </row>
    <row r="547" ht="12.5" spans="5:23">
      <c r="E547" s="192"/>
      <c r="F547" s="72"/>
      <c r="I547" s="72"/>
      <c r="L547" s="72"/>
      <c r="Q547" s="72"/>
      <c r="W547" s="72"/>
    </row>
    <row r="548" ht="12.5" spans="5:23">
      <c r="E548" s="192"/>
      <c r="F548" s="72"/>
      <c r="I548" s="72"/>
      <c r="L548" s="72"/>
      <c r="Q548" s="72"/>
      <c r="W548" s="72"/>
    </row>
    <row r="549" ht="12.5" spans="5:23">
      <c r="E549" s="192"/>
      <c r="F549" s="72"/>
      <c r="I549" s="72"/>
      <c r="L549" s="72"/>
      <c r="Q549" s="72"/>
      <c r="W549" s="72"/>
    </row>
    <row r="550" ht="12.5" spans="5:23">
      <c r="E550" s="192"/>
      <c r="F550" s="72"/>
      <c r="I550" s="72"/>
      <c r="L550" s="72"/>
      <c r="Q550" s="72"/>
      <c r="W550" s="72"/>
    </row>
    <row r="551" ht="12.5" spans="5:23">
      <c r="E551" s="192"/>
      <c r="F551" s="72"/>
      <c r="I551" s="72"/>
      <c r="L551" s="72"/>
      <c r="Q551" s="72"/>
      <c r="W551" s="72"/>
    </row>
    <row r="552" ht="12.5" spans="5:23">
      <c r="E552" s="192"/>
      <c r="F552" s="72"/>
      <c r="I552" s="72"/>
      <c r="L552" s="72"/>
      <c r="Q552" s="72"/>
      <c r="W552" s="72"/>
    </row>
    <row r="553" ht="12.5" spans="5:23">
      <c r="E553" s="192"/>
      <c r="F553" s="72"/>
      <c r="I553" s="72"/>
      <c r="L553" s="72"/>
      <c r="Q553" s="72"/>
      <c r="W553" s="72"/>
    </row>
    <row r="554" ht="12.5" spans="5:23">
      <c r="E554" s="192"/>
      <c r="F554" s="72"/>
      <c r="I554" s="72"/>
      <c r="L554" s="72"/>
      <c r="Q554" s="72"/>
      <c r="W554" s="72"/>
    </row>
    <row r="555" ht="12.5" spans="5:23">
      <c r="E555" s="192"/>
      <c r="F555" s="72"/>
      <c r="I555" s="72"/>
      <c r="L555" s="72"/>
      <c r="Q555" s="72"/>
      <c r="W555" s="72"/>
    </row>
    <row r="556" ht="12.5" spans="5:23">
      <c r="E556" s="192"/>
      <c r="F556" s="72"/>
      <c r="I556" s="72"/>
      <c r="L556" s="72"/>
      <c r="Q556" s="72"/>
      <c r="W556" s="72"/>
    </row>
    <row r="557" ht="12.5" spans="5:23">
      <c r="E557" s="192"/>
      <c r="F557" s="72"/>
      <c r="I557" s="72"/>
      <c r="L557" s="72"/>
      <c r="Q557" s="72"/>
      <c r="W557" s="72"/>
    </row>
    <row r="558" ht="12.5" spans="5:23">
      <c r="E558" s="192"/>
      <c r="F558" s="72"/>
      <c r="I558" s="72"/>
      <c r="L558" s="72"/>
      <c r="Q558" s="72"/>
      <c r="W558" s="72"/>
    </row>
    <row r="559" ht="12.5" spans="5:23">
      <c r="E559" s="192"/>
      <c r="F559" s="72"/>
      <c r="I559" s="72"/>
      <c r="L559" s="72"/>
      <c r="Q559" s="72"/>
      <c r="W559" s="72"/>
    </row>
    <row r="560" ht="12.5" spans="5:23">
      <c r="E560" s="192"/>
      <c r="F560" s="72"/>
      <c r="I560" s="72"/>
      <c r="L560" s="72"/>
      <c r="Q560" s="72"/>
      <c r="W560" s="72"/>
    </row>
    <row r="561" ht="12.5" spans="5:23">
      <c r="E561" s="192"/>
      <c r="F561" s="72"/>
      <c r="I561" s="72"/>
      <c r="L561" s="72"/>
      <c r="Q561" s="72"/>
      <c r="W561" s="72"/>
    </row>
    <row r="562" ht="12.5" spans="5:23">
      <c r="E562" s="192"/>
      <c r="F562" s="72"/>
      <c r="I562" s="72"/>
      <c r="L562" s="72"/>
      <c r="Q562" s="72"/>
      <c r="W562" s="72"/>
    </row>
    <row r="563" ht="12.5" spans="5:23">
      <c r="E563" s="192"/>
      <c r="F563" s="72"/>
      <c r="I563" s="72"/>
      <c r="L563" s="72"/>
      <c r="Q563" s="72"/>
      <c r="W563" s="72"/>
    </row>
    <row r="564" ht="12.5" spans="5:23">
      <c r="E564" s="192"/>
      <c r="F564" s="72"/>
      <c r="I564" s="72"/>
      <c r="L564" s="72"/>
      <c r="Q564" s="72"/>
      <c r="W564" s="72"/>
    </row>
    <row r="565" ht="12.5" spans="5:23">
      <c r="E565" s="192"/>
      <c r="F565" s="72"/>
      <c r="I565" s="72"/>
      <c r="L565" s="72"/>
      <c r="Q565" s="72"/>
      <c r="W565" s="72"/>
    </row>
    <row r="566" ht="12.5" spans="5:23">
      <c r="E566" s="192"/>
      <c r="F566" s="72"/>
      <c r="I566" s="72"/>
      <c r="L566" s="72"/>
      <c r="Q566" s="72"/>
      <c r="W566" s="72"/>
    </row>
    <row r="567" ht="12.5" spans="5:23">
      <c r="E567" s="192"/>
      <c r="F567" s="72"/>
      <c r="I567" s="72"/>
      <c r="L567" s="72"/>
      <c r="Q567" s="72"/>
      <c r="W567" s="72"/>
    </row>
    <row r="568" ht="12.5" spans="5:23">
      <c r="E568" s="192"/>
      <c r="F568" s="72"/>
      <c r="I568" s="72"/>
      <c r="L568" s="72"/>
      <c r="Q568" s="72"/>
      <c r="W568" s="72"/>
    </row>
    <row r="569" ht="12.5" spans="5:23">
      <c r="E569" s="192"/>
      <c r="F569" s="72"/>
      <c r="I569" s="72"/>
      <c r="L569" s="72"/>
      <c r="Q569" s="72"/>
      <c r="W569" s="72"/>
    </row>
    <row r="570" ht="12.5" spans="5:23">
      <c r="E570" s="192"/>
      <c r="F570" s="72"/>
      <c r="I570" s="72"/>
      <c r="L570" s="72"/>
      <c r="Q570" s="72"/>
      <c r="W570" s="72"/>
    </row>
    <row r="571" ht="12.5" spans="5:23">
      <c r="E571" s="192"/>
      <c r="F571" s="72"/>
      <c r="I571" s="72"/>
      <c r="L571" s="72"/>
      <c r="Q571" s="72"/>
      <c r="W571" s="72"/>
    </row>
    <row r="572" ht="12.5" spans="5:23">
      <c r="E572" s="192"/>
      <c r="F572" s="72"/>
      <c r="I572" s="72"/>
      <c r="L572" s="72"/>
      <c r="Q572" s="72"/>
      <c r="W572" s="72"/>
    </row>
    <row r="573" ht="12.5" spans="5:23">
      <c r="E573" s="192"/>
      <c r="F573" s="72"/>
      <c r="I573" s="72"/>
      <c r="L573" s="72"/>
      <c r="Q573" s="72"/>
      <c r="W573" s="72"/>
    </row>
    <row r="574" ht="12.5" spans="5:23">
      <c r="E574" s="192"/>
      <c r="F574" s="72"/>
      <c r="I574" s="72"/>
      <c r="L574" s="72"/>
      <c r="Q574" s="72"/>
      <c r="W574" s="72"/>
    </row>
    <row r="575" ht="12.5" spans="5:23">
      <c r="E575" s="192"/>
      <c r="F575" s="72"/>
      <c r="I575" s="72"/>
      <c r="L575" s="72"/>
      <c r="Q575" s="72"/>
      <c r="W575" s="72"/>
    </row>
    <row r="576" ht="12.5" spans="5:23">
      <c r="E576" s="192"/>
      <c r="F576" s="72"/>
      <c r="I576" s="72"/>
      <c r="L576" s="72"/>
      <c r="Q576" s="72"/>
      <c r="W576" s="72"/>
    </row>
    <row r="577" ht="12.5" spans="5:23">
      <c r="E577" s="192"/>
      <c r="F577" s="72"/>
      <c r="I577" s="72"/>
      <c r="L577" s="72"/>
      <c r="Q577" s="72"/>
      <c r="W577" s="72"/>
    </row>
    <row r="578" ht="12.5" spans="5:23">
      <c r="E578" s="192"/>
      <c r="F578" s="72"/>
      <c r="I578" s="72"/>
      <c r="L578" s="72"/>
      <c r="Q578" s="72"/>
      <c r="W578" s="72"/>
    </row>
    <row r="579" ht="12.5" spans="5:23">
      <c r="E579" s="192"/>
      <c r="F579" s="72"/>
      <c r="I579" s="72"/>
      <c r="L579" s="72"/>
      <c r="Q579" s="72"/>
      <c r="W579" s="72"/>
    </row>
    <row r="580" ht="12.5" spans="5:23">
      <c r="E580" s="192"/>
      <c r="F580" s="72"/>
      <c r="I580" s="72"/>
      <c r="L580" s="72"/>
      <c r="Q580" s="72"/>
      <c r="W580" s="72"/>
    </row>
    <row r="581" ht="12.5" spans="5:23">
      <c r="E581" s="192"/>
      <c r="F581" s="72"/>
      <c r="I581" s="72"/>
      <c r="L581" s="72"/>
      <c r="Q581" s="72"/>
      <c r="W581" s="72"/>
    </row>
    <row r="582" ht="12.5" spans="5:23">
      <c r="E582" s="192"/>
      <c r="F582" s="72"/>
      <c r="I582" s="72"/>
      <c r="L582" s="72"/>
      <c r="Q582" s="72"/>
      <c r="W582" s="72"/>
    </row>
    <row r="583" ht="12.5" spans="5:23">
      <c r="E583" s="192"/>
      <c r="F583" s="72"/>
      <c r="I583" s="72"/>
      <c r="L583" s="72"/>
      <c r="Q583" s="72"/>
      <c r="W583" s="72"/>
    </row>
    <row r="584" ht="12.5" spans="5:23">
      <c r="E584" s="192"/>
      <c r="F584" s="72"/>
      <c r="I584" s="72"/>
      <c r="L584" s="72"/>
      <c r="Q584" s="72"/>
      <c r="W584" s="72"/>
    </row>
    <row r="585" ht="12.5" spans="5:23">
      <c r="E585" s="192"/>
      <c r="F585" s="72"/>
      <c r="I585" s="72"/>
      <c r="L585" s="72"/>
      <c r="Q585" s="72"/>
      <c r="W585" s="72"/>
    </row>
    <row r="586" ht="12.5" spans="5:23">
      <c r="E586" s="192"/>
      <c r="F586" s="72"/>
      <c r="I586" s="72"/>
      <c r="L586" s="72"/>
      <c r="Q586" s="72"/>
      <c r="W586" s="72"/>
    </row>
    <row r="587" ht="12.5" spans="5:23">
      <c r="E587" s="192"/>
      <c r="F587" s="72"/>
      <c r="I587" s="72"/>
      <c r="L587" s="72"/>
      <c r="Q587" s="72"/>
      <c r="W587" s="72"/>
    </row>
  </sheetData>
  <mergeCells count="1">
    <mergeCell ref="A1:L1"/>
  </mergeCells>
  <pageMargins left="0.75" right="0.75" top="1" bottom="1" header="0.5" footer="0.5"/>
  <headerFooter/>
  <drawing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C2232"/>
  <sheetViews>
    <sheetView workbookViewId="0">
      <selection activeCell="A1" sqref="A1:U1"/>
    </sheetView>
  </sheetViews>
  <sheetFormatPr defaultColWidth="12.6363636363636" defaultRowHeight="15.75" customHeight="1"/>
  <cols>
    <col min="1" max="1" width="4.63636363636364" customWidth="1"/>
    <col min="2" max="2" width="15.5454545454545" customWidth="1"/>
    <col min="3" max="3" width="26.2727272727273" customWidth="1"/>
    <col min="4" max="4" width="56.3636363636364" customWidth="1"/>
    <col min="5" max="5" width="41.0909090909091" customWidth="1"/>
    <col min="6" max="6" width="26.7272727272727" customWidth="1"/>
    <col min="7" max="7" width="15.5454545454545" customWidth="1"/>
    <col min="8" max="8" width="15.3636363636364" customWidth="1"/>
    <col min="9" max="9" width="19.2727272727273" customWidth="1"/>
    <col min="10" max="10" width="93.2727272727273" customWidth="1"/>
    <col min="11" max="11" width="69.6363636363636" hidden="1" customWidth="1"/>
    <col min="12" max="12" width="59" hidden="1" customWidth="1"/>
    <col min="13" max="13" width="15.7272727272727" hidden="1" customWidth="1"/>
    <col min="14" max="14" width="9.72727272727273" hidden="1" customWidth="1"/>
    <col min="15" max="15" width="148.727272727273" hidden="1" customWidth="1"/>
    <col min="16" max="16" width="19.0909090909091" hidden="1" customWidth="1"/>
    <col min="17" max="17" width="16.0909090909091" hidden="1" customWidth="1"/>
    <col min="18" max="18" width="30.0909090909091" hidden="1" customWidth="1"/>
    <col min="19" max="20" width="19.7272727272727" customWidth="1"/>
    <col min="21" max="21" width="20.7272727272727" hidden="1" customWidth="1"/>
    <col min="22" max="29" width="20.7272727272727" customWidth="1"/>
  </cols>
  <sheetData>
    <row r="1" ht="19.5" customHeight="1" spans="1:29">
      <c r="A1" s="512" t="s">
        <v>1542</v>
      </c>
      <c r="B1" s="83"/>
      <c r="C1" s="83"/>
      <c r="D1" s="83"/>
      <c r="E1" s="83"/>
      <c r="F1" s="83"/>
      <c r="G1" s="83"/>
      <c r="H1" s="83"/>
      <c r="I1" s="83"/>
      <c r="J1" s="83"/>
      <c r="K1" s="83"/>
      <c r="L1" s="83"/>
      <c r="M1" s="83"/>
      <c r="N1" s="83"/>
      <c r="O1" s="83"/>
      <c r="P1" s="83"/>
      <c r="Q1" s="83"/>
      <c r="R1" s="83"/>
      <c r="S1" s="83"/>
      <c r="T1" s="83"/>
      <c r="U1" s="84"/>
      <c r="V1" s="513"/>
      <c r="W1" s="513"/>
      <c r="X1" s="513"/>
      <c r="Y1" s="513"/>
      <c r="Z1" s="513"/>
      <c r="AA1" s="513"/>
      <c r="AB1" s="513"/>
      <c r="AC1" s="513"/>
    </row>
    <row r="2" ht="16.5" spans="1:29">
      <c r="A2" s="489"/>
      <c r="B2" s="271"/>
      <c r="C2" s="271"/>
      <c r="D2" s="271"/>
      <c r="E2" s="271"/>
      <c r="F2" s="195" t="s">
        <v>518</v>
      </c>
      <c r="G2" s="196">
        <f>SUM(G3,G4:G814)</f>
        <v>2289</v>
      </c>
      <c r="H2" s="196">
        <f>SUM(H4:H801)</f>
        <v>1881</v>
      </c>
      <c r="I2" s="196">
        <f>SUM(I3,I4:I814)</f>
        <v>399</v>
      </c>
      <c r="J2" s="271"/>
      <c r="K2" s="271"/>
      <c r="L2" s="271"/>
      <c r="M2" s="271"/>
      <c r="N2" s="271"/>
      <c r="O2" s="271"/>
      <c r="P2" s="271"/>
      <c r="Q2" s="271"/>
      <c r="R2" s="271"/>
      <c r="S2" s="271"/>
      <c r="T2" s="271"/>
      <c r="U2" s="271"/>
      <c r="V2" s="514"/>
      <c r="W2" s="514"/>
      <c r="X2" s="514"/>
      <c r="Y2" s="514"/>
      <c r="Z2" s="514"/>
      <c r="AA2" s="514"/>
      <c r="AB2" s="514"/>
      <c r="AC2" s="514"/>
    </row>
    <row r="3" ht="16.5" spans="1:29">
      <c r="A3" s="489"/>
      <c r="B3" s="271" t="s">
        <v>1543</v>
      </c>
      <c r="C3" s="271" t="s">
        <v>44</v>
      </c>
      <c r="D3" s="271" t="s">
        <v>1544</v>
      </c>
      <c r="E3" s="271" t="s">
        <v>45</v>
      </c>
      <c r="F3" s="271" t="s">
        <v>51</v>
      </c>
      <c r="G3" s="271" t="s">
        <v>1545</v>
      </c>
      <c r="H3" s="271" t="s">
        <v>1546</v>
      </c>
      <c r="I3" s="271" t="s">
        <v>1547</v>
      </c>
      <c r="J3" s="271" t="s">
        <v>1548</v>
      </c>
      <c r="K3" s="271" t="s">
        <v>53</v>
      </c>
      <c r="L3" s="271" t="s">
        <v>54</v>
      </c>
      <c r="M3" s="271" t="s">
        <v>55</v>
      </c>
      <c r="N3" s="271" t="s">
        <v>56</v>
      </c>
      <c r="O3" s="271" t="s">
        <v>57</v>
      </c>
      <c r="P3" s="271" t="s">
        <v>58</v>
      </c>
      <c r="Q3" s="271" t="s">
        <v>59</v>
      </c>
      <c r="R3" s="271" t="s">
        <v>60</v>
      </c>
      <c r="S3" s="271" t="s">
        <v>61</v>
      </c>
      <c r="T3" s="271" t="s">
        <v>62</v>
      </c>
      <c r="U3" s="271" t="s">
        <v>63</v>
      </c>
      <c r="V3" s="514"/>
      <c r="W3" s="514"/>
      <c r="X3" s="514"/>
      <c r="Y3" s="514"/>
      <c r="Z3" s="514"/>
      <c r="AA3" s="514"/>
      <c r="AB3" s="514"/>
      <c r="AC3" s="514"/>
    </row>
    <row r="4" ht="15.5" spans="1:29">
      <c r="A4" s="55">
        <v>1</v>
      </c>
      <c r="B4" s="212" t="s">
        <v>64</v>
      </c>
      <c r="C4" s="55" t="s">
        <v>1549</v>
      </c>
      <c r="D4" s="61">
        <v>46120</v>
      </c>
      <c r="E4" s="55">
        <v>6000052976</v>
      </c>
      <c r="F4" s="62">
        <v>516300030426001</v>
      </c>
      <c r="G4" s="55">
        <v>1</v>
      </c>
      <c r="H4" s="55">
        <v>0</v>
      </c>
      <c r="I4" s="55">
        <v>1</v>
      </c>
      <c r="J4" s="62" t="s">
        <v>1550</v>
      </c>
      <c r="K4" s="97" t="s">
        <v>1551</v>
      </c>
      <c r="L4" s="97" t="s">
        <v>76</v>
      </c>
      <c r="M4" s="45" t="s">
        <v>67</v>
      </c>
      <c r="N4" s="56"/>
      <c r="O4" s="515" t="s">
        <v>77</v>
      </c>
      <c r="P4" s="45" t="s">
        <v>67</v>
      </c>
      <c r="Q4" s="516"/>
      <c r="R4" s="28" t="s">
        <v>68</v>
      </c>
      <c r="S4" s="238" t="s">
        <v>78</v>
      </c>
      <c r="T4" s="238" t="s">
        <v>1552</v>
      </c>
      <c r="U4" s="56"/>
      <c r="V4" s="517"/>
      <c r="W4" s="517"/>
      <c r="X4" s="517"/>
      <c r="Y4" s="517"/>
      <c r="Z4" s="517"/>
      <c r="AA4" s="517"/>
      <c r="AB4" s="517"/>
      <c r="AC4" s="517"/>
    </row>
    <row r="5" ht="14.5" spans="1:29">
      <c r="A5" s="55">
        <v>2</v>
      </c>
      <c r="B5" s="212" t="s">
        <v>64</v>
      </c>
      <c r="C5" s="55" t="s">
        <v>1549</v>
      </c>
      <c r="D5" s="61">
        <v>46120</v>
      </c>
      <c r="E5" s="55">
        <v>6000052976</v>
      </c>
      <c r="F5" s="62" t="s">
        <v>1553</v>
      </c>
      <c r="G5" s="55">
        <v>18</v>
      </c>
      <c r="H5" s="55">
        <v>18</v>
      </c>
      <c r="I5" s="55">
        <v>0</v>
      </c>
      <c r="J5" s="62" t="s">
        <v>66</v>
      </c>
      <c r="K5" s="55"/>
      <c r="L5" s="40"/>
      <c r="M5" s="45" t="s">
        <v>67</v>
      </c>
      <c r="N5" s="40"/>
      <c r="O5" s="40"/>
      <c r="P5" s="45" t="s">
        <v>67</v>
      </c>
      <c r="Q5" s="40"/>
      <c r="R5" s="40"/>
      <c r="S5" s="40" t="s">
        <v>66</v>
      </c>
      <c r="T5" s="40" t="s">
        <v>66</v>
      </c>
      <c r="U5" s="56"/>
      <c r="V5" s="64"/>
      <c r="W5" s="64"/>
      <c r="X5" s="64"/>
      <c r="Y5" s="64"/>
      <c r="Z5" s="64"/>
      <c r="AA5" s="64"/>
      <c r="AB5" s="64"/>
      <c r="AC5" s="64"/>
    </row>
    <row r="6" ht="14.5" spans="1:29">
      <c r="A6" s="55">
        <v>3</v>
      </c>
      <c r="B6" s="212" t="s">
        <v>64</v>
      </c>
      <c r="C6" s="55" t="s">
        <v>1549</v>
      </c>
      <c r="D6" s="61">
        <v>46120</v>
      </c>
      <c r="E6" s="55">
        <v>6000052977</v>
      </c>
      <c r="F6" s="62" t="s">
        <v>1554</v>
      </c>
      <c r="G6" s="55">
        <v>8</v>
      </c>
      <c r="H6" s="55">
        <v>8</v>
      </c>
      <c r="I6" s="55">
        <v>0</v>
      </c>
      <c r="J6" s="62" t="s">
        <v>66</v>
      </c>
      <c r="K6" s="55"/>
      <c r="L6" s="40"/>
      <c r="M6" s="45" t="s">
        <v>67</v>
      </c>
      <c r="N6" s="40"/>
      <c r="O6" s="40"/>
      <c r="P6" s="45" t="s">
        <v>67</v>
      </c>
      <c r="Q6" s="40"/>
      <c r="R6" s="40"/>
      <c r="S6" s="40" t="s">
        <v>66</v>
      </c>
      <c r="T6" s="40" t="s">
        <v>66</v>
      </c>
      <c r="U6" s="56"/>
      <c r="V6" s="64"/>
      <c r="W6" s="64"/>
      <c r="X6" s="64"/>
      <c r="Y6" s="64"/>
      <c r="Z6" s="64"/>
      <c r="AA6" s="64"/>
      <c r="AB6" s="64"/>
      <c r="AC6" s="64"/>
    </row>
    <row r="7" ht="14.5" spans="1:29">
      <c r="A7" s="55">
        <v>4</v>
      </c>
      <c r="B7" s="212" t="s">
        <v>64</v>
      </c>
      <c r="C7" s="55" t="s">
        <v>1549</v>
      </c>
      <c r="D7" s="61">
        <v>46120</v>
      </c>
      <c r="E7" s="55">
        <v>6000052977</v>
      </c>
      <c r="F7" s="62">
        <v>516300040426009</v>
      </c>
      <c r="G7" s="55">
        <v>1</v>
      </c>
      <c r="H7" s="55">
        <v>1</v>
      </c>
      <c r="I7" s="55">
        <v>0</v>
      </c>
      <c r="J7" s="62" t="s">
        <v>66</v>
      </c>
      <c r="K7" s="55"/>
      <c r="L7" s="40"/>
      <c r="M7" s="45" t="s">
        <v>67</v>
      </c>
      <c r="N7" s="40"/>
      <c r="O7" s="40"/>
      <c r="P7" s="45" t="s">
        <v>67</v>
      </c>
      <c r="Q7" s="40"/>
      <c r="R7" s="40"/>
      <c r="S7" s="40" t="s">
        <v>66</v>
      </c>
      <c r="T7" s="40" t="s">
        <v>66</v>
      </c>
      <c r="U7" s="56"/>
      <c r="V7" s="64"/>
      <c r="W7" s="64"/>
      <c r="X7" s="64"/>
      <c r="Y7" s="64"/>
      <c r="Z7" s="64"/>
      <c r="AA7" s="64"/>
      <c r="AB7" s="64"/>
      <c r="AC7" s="64"/>
    </row>
    <row r="8" ht="56" spans="1:29">
      <c r="A8" s="55">
        <v>5</v>
      </c>
      <c r="B8" s="212" t="s">
        <v>64</v>
      </c>
      <c r="C8" s="55" t="s">
        <v>1549</v>
      </c>
      <c r="D8" s="61">
        <v>46120</v>
      </c>
      <c r="E8" s="55">
        <v>6000052977</v>
      </c>
      <c r="F8" s="62">
        <v>516300040426010</v>
      </c>
      <c r="G8" s="55">
        <v>1</v>
      </c>
      <c r="H8" s="55">
        <v>0</v>
      </c>
      <c r="I8" s="55">
        <v>1</v>
      </c>
      <c r="J8" s="518" t="s">
        <v>1555</v>
      </c>
      <c r="K8" s="519" t="s">
        <v>1556</v>
      </c>
      <c r="L8" s="520" t="s">
        <v>1557</v>
      </c>
      <c r="M8" s="45" t="s">
        <v>67</v>
      </c>
      <c r="N8" s="40"/>
      <c r="O8" s="521" t="s">
        <v>1558</v>
      </c>
      <c r="P8" s="45" t="s">
        <v>67</v>
      </c>
      <c r="Q8" s="40"/>
      <c r="R8" s="40" t="s">
        <v>68</v>
      </c>
      <c r="S8" s="238" t="s">
        <v>78</v>
      </c>
      <c r="T8" s="62" t="s">
        <v>1552</v>
      </c>
      <c r="U8" s="56"/>
      <c r="V8" s="64"/>
      <c r="W8" s="64"/>
      <c r="X8" s="64"/>
      <c r="Y8" s="64"/>
      <c r="Z8" s="64"/>
      <c r="AA8" s="64"/>
      <c r="AB8" s="64"/>
      <c r="AC8" s="64"/>
    </row>
    <row r="9" ht="56" spans="1:29">
      <c r="A9" s="55">
        <v>6</v>
      </c>
      <c r="B9" s="212" t="s">
        <v>64</v>
      </c>
      <c r="C9" s="55" t="s">
        <v>1549</v>
      </c>
      <c r="D9" s="61">
        <v>46120</v>
      </c>
      <c r="E9" s="55">
        <v>6000052977</v>
      </c>
      <c r="F9" s="62">
        <v>516300040426011</v>
      </c>
      <c r="G9" s="55">
        <v>1</v>
      </c>
      <c r="H9" s="55">
        <v>0</v>
      </c>
      <c r="I9" s="55">
        <v>1</v>
      </c>
      <c r="J9" s="258" t="s">
        <v>1559</v>
      </c>
      <c r="K9" s="55" t="s">
        <v>1556</v>
      </c>
      <c r="L9" s="40" t="s">
        <v>1557</v>
      </c>
      <c r="M9" s="45" t="s">
        <v>67</v>
      </c>
      <c r="N9" s="40"/>
      <c r="O9" s="521" t="s">
        <v>1558</v>
      </c>
      <c r="P9" s="45" t="s">
        <v>67</v>
      </c>
      <c r="Q9" s="40"/>
      <c r="R9" s="40" t="s">
        <v>68</v>
      </c>
      <c r="S9" s="238" t="s">
        <v>78</v>
      </c>
      <c r="T9" s="62" t="s">
        <v>1552</v>
      </c>
      <c r="U9" s="56"/>
      <c r="V9" s="64"/>
      <c r="W9" s="64"/>
      <c r="X9" s="64"/>
      <c r="Y9" s="64"/>
      <c r="Z9" s="64"/>
      <c r="AA9" s="64"/>
      <c r="AB9" s="64"/>
      <c r="AC9" s="64"/>
    </row>
    <row r="10" ht="14.5" spans="1:29">
      <c r="A10" s="55">
        <v>7</v>
      </c>
      <c r="B10" s="212" t="s">
        <v>64</v>
      </c>
      <c r="C10" s="55" t="s">
        <v>1549</v>
      </c>
      <c r="D10" s="61">
        <v>46120</v>
      </c>
      <c r="E10" s="55">
        <v>6000052977</v>
      </c>
      <c r="F10" s="62" t="s">
        <v>1560</v>
      </c>
      <c r="G10" s="55">
        <v>8</v>
      </c>
      <c r="H10" s="55">
        <v>8</v>
      </c>
      <c r="I10" s="55">
        <v>0</v>
      </c>
      <c r="J10" s="62" t="s">
        <v>66</v>
      </c>
      <c r="K10" s="55"/>
      <c r="L10" s="40"/>
      <c r="M10" s="45" t="s">
        <v>67</v>
      </c>
      <c r="N10" s="40"/>
      <c r="O10" s="40"/>
      <c r="P10" s="45" t="s">
        <v>67</v>
      </c>
      <c r="Q10" s="40"/>
      <c r="R10" s="40"/>
      <c r="S10" s="40" t="s">
        <v>66</v>
      </c>
      <c r="T10" s="40" t="s">
        <v>66</v>
      </c>
      <c r="U10" s="56"/>
      <c r="V10" s="64"/>
      <c r="W10" s="64"/>
      <c r="X10" s="64"/>
      <c r="Y10" s="64"/>
      <c r="Z10" s="64"/>
      <c r="AA10" s="64"/>
      <c r="AB10" s="64"/>
      <c r="AC10" s="64"/>
    </row>
    <row r="11" ht="18.75" customHeight="1" spans="1:29">
      <c r="A11" s="55">
        <v>8</v>
      </c>
      <c r="B11" s="212" t="s">
        <v>64</v>
      </c>
      <c r="C11" s="55" t="s">
        <v>1561</v>
      </c>
      <c r="D11" s="61">
        <v>46121</v>
      </c>
      <c r="E11" s="55">
        <v>6000052976</v>
      </c>
      <c r="F11" s="62" t="s">
        <v>1562</v>
      </c>
      <c r="G11" s="55">
        <v>2</v>
      </c>
      <c r="H11" s="55">
        <v>2</v>
      </c>
      <c r="I11" s="55">
        <v>0</v>
      </c>
      <c r="J11" s="62" t="s">
        <v>66</v>
      </c>
      <c r="K11" s="55"/>
      <c r="L11" s="40"/>
      <c r="M11" s="45" t="s">
        <v>67</v>
      </c>
      <c r="N11" s="40"/>
      <c r="O11" s="40"/>
      <c r="P11" s="45" t="s">
        <v>67</v>
      </c>
      <c r="Q11" s="40"/>
      <c r="R11" s="40"/>
      <c r="S11" s="40" t="s">
        <v>66</v>
      </c>
      <c r="T11" s="40" t="s">
        <v>66</v>
      </c>
      <c r="U11" s="56"/>
      <c r="V11" s="64"/>
      <c r="W11" s="64"/>
      <c r="X11" s="64"/>
      <c r="Y11" s="64"/>
      <c r="Z11" s="64"/>
      <c r="AA11" s="64"/>
      <c r="AB11" s="64"/>
      <c r="AC11" s="64"/>
    </row>
    <row r="12" ht="56" spans="1:29">
      <c r="A12" s="55">
        <v>9</v>
      </c>
      <c r="B12" s="212" t="s">
        <v>64</v>
      </c>
      <c r="C12" s="55" t="s">
        <v>1561</v>
      </c>
      <c r="D12" s="61">
        <v>46121</v>
      </c>
      <c r="E12" s="55">
        <v>6000052976</v>
      </c>
      <c r="F12" s="62">
        <v>516300030426022</v>
      </c>
      <c r="G12" s="55">
        <v>1</v>
      </c>
      <c r="H12" s="55">
        <v>0</v>
      </c>
      <c r="I12" s="55">
        <v>1</v>
      </c>
      <c r="J12" s="258" t="s">
        <v>1559</v>
      </c>
      <c r="K12" s="55" t="s">
        <v>1556</v>
      </c>
      <c r="L12" s="40" t="s">
        <v>1557</v>
      </c>
      <c r="M12" s="45" t="s">
        <v>67</v>
      </c>
      <c r="N12" s="40"/>
      <c r="O12" s="521" t="s">
        <v>1558</v>
      </c>
      <c r="P12" s="45" t="s">
        <v>67</v>
      </c>
      <c r="Q12" s="40"/>
      <c r="R12" s="40" t="s">
        <v>68</v>
      </c>
      <c r="S12" s="238" t="s">
        <v>78</v>
      </c>
      <c r="T12" s="62" t="s">
        <v>1552</v>
      </c>
      <c r="U12" s="56"/>
      <c r="V12" s="64"/>
      <c r="W12" s="64"/>
      <c r="X12" s="64"/>
      <c r="Y12" s="64"/>
      <c r="Z12" s="64"/>
      <c r="AA12" s="64"/>
      <c r="AB12" s="64"/>
      <c r="AC12" s="64"/>
    </row>
    <row r="13" ht="14.5" spans="1:29">
      <c r="A13" s="55">
        <v>10</v>
      </c>
      <c r="B13" s="212" t="s">
        <v>64</v>
      </c>
      <c r="C13" s="55" t="s">
        <v>1561</v>
      </c>
      <c r="D13" s="61">
        <v>46121</v>
      </c>
      <c r="E13" s="55">
        <v>6000052976</v>
      </c>
      <c r="F13" s="62" t="s">
        <v>1563</v>
      </c>
      <c r="G13" s="55">
        <v>3</v>
      </c>
      <c r="H13" s="55">
        <v>3</v>
      </c>
      <c r="I13" s="55">
        <v>0</v>
      </c>
      <c r="J13" s="62" t="s">
        <v>66</v>
      </c>
      <c r="K13" s="55"/>
      <c r="L13" s="40"/>
      <c r="M13" s="45" t="s">
        <v>67</v>
      </c>
      <c r="N13" s="40"/>
      <c r="O13" s="40"/>
      <c r="P13" s="45" t="s">
        <v>67</v>
      </c>
      <c r="Q13" s="40"/>
      <c r="R13" s="40"/>
      <c r="S13" s="40" t="s">
        <v>66</v>
      </c>
      <c r="T13" s="40" t="s">
        <v>66</v>
      </c>
      <c r="U13" s="56"/>
      <c r="V13" s="64"/>
      <c r="W13" s="64"/>
      <c r="X13" s="64"/>
      <c r="Y13" s="64"/>
      <c r="Z13" s="64"/>
      <c r="AA13" s="64"/>
      <c r="AB13" s="64"/>
      <c r="AC13" s="64"/>
    </row>
    <row r="14" ht="14.5" spans="1:29">
      <c r="A14" s="55">
        <v>11</v>
      </c>
      <c r="B14" s="212" t="s">
        <v>64</v>
      </c>
      <c r="C14" s="55" t="s">
        <v>1561</v>
      </c>
      <c r="D14" s="61">
        <v>46121</v>
      </c>
      <c r="E14" s="55">
        <v>6000052977</v>
      </c>
      <c r="F14" s="62" t="s">
        <v>1564</v>
      </c>
      <c r="G14" s="55">
        <v>5</v>
      </c>
      <c r="H14" s="55">
        <v>5</v>
      </c>
      <c r="I14" s="55">
        <v>0</v>
      </c>
      <c r="J14" s="62" t="s">
        <v>66</v>
      </c>
      <c r="K14" s="55"/>
      <c r="L14" s="40"/>
      <c r="M14" s="45" t="s">
        <v>67</v>
      </c>
      <c r="N14" s="40"/>
      <c r="O14" s="40"/>
      <c r="P14" s="45" t="s">
        <v>67</v>
      </c>
      <c r="Q14" s="40"/>
      <c r="R14" s="40"/>
      <c r="S14" s="40" t="s">
        <v>66</v>
      </c>
      <c r="T14" s="40" t="s">
        <v>66</v>
      </c>
      <c r="U14" s="56"/>
      <c r="V14" s="64"/>
      <c r="W14" s="64"/>
      <c r="X14" s="64"/>
      <c r="Y14" s="64"/>
      <c r="Z14" s="64"/>
      <c r="AA14" s="64"/>
      <c r="AB14" s="64"/>
      <c r="AC14" s="64"/>
    </row>
    <row r="15" ht="14.5" spans="1:29">
      <c r="A15" s="55">
        <v>12</v>
      </c>
      <c r="B15" s="212" t="s">
        <v>64</v>
      </c>
      <c r="C15" s="55" t="s">
        <v>1561</v>
      </c>
      <c r="D15" s="61">
        <v>46132</v>
      </c>
      <c r="E15" s="55">
        <v>6000052976</v>
      </c>
      <c r="F15" s="62" t="s">
        <v>1565</v>
      </c>
      <c r="G15" s="55">
        <v>3</v>
      </c>
      <c r="H15" s="55">
        <v>3</v>
      </c>
      <c r="I15" s="55">
        <v>0</v>
      </c>
      <c r="J15" s="62" t="s">
        <v>66</v>
      </c>
      <c r="K15" s="55"/>
      <c r="L15" s="40"/>
      <c r="M15" s="45" t="s">
        <v>67</v>
      </c>
      <c r="N15" s="40"/>
      <c r="O15" s="40"/>
      <c r="P15" s="45" t="s">
        <v>67</v>
      </c>
      <c r="Q15" s="40"/>
      <c r="R15" s="40"/>
      <c r="S15" s="40" t="s">
        <v>66</v>
      </c>
      <c r="T15" s="40" t="s">
        <v>66</v>
      </c>
      <c r="U15" s="56"/>
      <c r="V15" s="64"/>
      <c r="W15" s="64"/>
      <c r="X15" s="64"/>
      <c r="Y15" s="64"/>
      <c r="Z15" s="64"/>
      <c r="AA15" s="64"/>
      <c r="AB15" s="64"/>
      <c r="AC15" s="64"/>
    </row>
    <row r="16" ht="15.5" spans="1:29">
      <c r="A16" s="55">
        <v>13</v>
      </c>
      <c r="B16" s="212" t="s">
        <v>64</v>
      </c>
      <c r="C16" s="55" t="s">
        <v>1561</v>
      </c>
      <c r="D16" s="61">
        <v>46132</v>
      </c>
      <c r="E16" s="55">
        <v>6000052976</v>
      </c>
      <c r="F16" s="62">
        <v>516300030426029</v>
      </c>
      <c r="G16" s="55">
        <v>1</v>
      </c>
      <c r="H16" s="55">
        <v>0</v>
      </c>
      <c r="I16" s="55">
        <v>1</v>
      </c>
      <c r="J16" s="518" t="s">
        <v>1566</v>
      </c>
      <c r="K16" s="97" t="s">
        <v>1551</v>
      </c>
      <c r="L16" s="97" t="s">
        <v>76</v>
      </c>
      <c r="M16" s="45" t="s">
        <v>67</v>
      </c>
      <c r="N16" s="40"/>
      <c r="O16" s="515" t="s">
        <v>77</v>
      </c>
      <c r="P16" s="45" t="s">
        <v>67</v>
      </c>
      <c r="Q16" s="40"/>
      <c r="R16" s="40" t="s">
        <v>68</v>
      </c>
      <c r="S16" s="238" t="s">
        <v>78</v>
      </c>
      <c r="T16" s="62" t="s">
        <v>1552</v>
      </c>
      <c r="U16" s="56"/>
      <c r="V16" s="64"/>
      <c r="W16" s="64"/>
      <c r="X16" s="64"/>
      <c r="Y16" s="64"/>
      <c r="Z16" s="64"/>
      <c r="AA16" s="64"/>
      <c r="AB16" s="64"/>
      <c r="AC16" s="64"/>
    </row>
    <row r="17" ht="14.5" spans="1:29">
      <c r="A17" s="55">
        <v>14</v>
      </c>
      <c r="B17" s="212" t="s">
        <v>64</v>
      </c>
      <c r="C17" s="55" t="s">
        <v>1561</v>
      </c>
      <c r="D17" s="61">
        <v>46132</v>
      </c>
      <c r="E17" s="55">
        <v>6000052976</v>
      </c>
      <c r="F17" s="62" t="s">
        <v>1567</v>
      </c>
      <c r="G17" s="55">
        <v>6</v>
      </c>
      <c r="H17" s="55">
        <v>6</v>
      </c>
      <c r="I17" s="55">
        <v>0</v>
      </c>
      <c r="J17" s="62" t="s">
        <v>66</v>
      </c>
      <c r="K17" s="55"/>
      <c r="L17" s="40"/>
      <c r="M17" s="45" t="s">
        <v>67</v>
      </c>
      <c r="N17" s="40"/>
      <c r="O17" s="40"/>
      <c r="P17" s="45" t="s">
        <v>67</v>
      </c>
      <c r="Q17" s="40"/>
      <c r="R17" s="40"/>
      <c r="S17" s="40" t="s">
        <v>66</v>
      </c>
      <c r="T17" s="40" t="s">
        <v>66</v>
      </c>
      <c r="U17" s="56"/>
      <c r="V17" s="64"/>
      <c r="W17" s="64"/>
      <c r="X17" s="64"/>
      <c r="Y17" s="64"/>
      <c r="Z17" s="64"/>
      <c r="AA17" s="64"/>
      <c r="AB17" s="64"/>
      <c r="AC17" s="64"/>
    </row>
    <row r="18" ht="25.5" customHeight="1" spans="1:29">
      <c r="A18" s="55">
        <v>15</v>
      </c>
      <c r="B18" s="212" t="s">
        <v>64</v>
      </c>
      <c r="C18" s="55" t="s">
        <v>1561</v>
      </c>
      <c r="D18" s="61">
        <v>46132</v>
      </c>
      <c r="E18" s="55">
        <v>6000052977</v>
      </c>
      <c r="F18" s="62" t="s">
        <v>1568</v>
      </c>
      <c r="G18" s="55">
        <v>4</v>
      </c>
      <c r="H18" s="55">
        <v>4</v>
      </c>
      <c r="I18" s="55">
        <v>0</v>
      </c>
      <c r="J18" s="62" t="s">
        <v>66</v>
      </c>
      <c r="K18" s="55"/>
      <c r="L18" s="40"/>
      <c r="M18" s="45" t="s">
        <v>67</v>
      </c>
      <c r="N18" s="40"/>
      <c r="O18" s="40"/>
      <c r="P18" s="45" t="s">
        <v>67</v>
      </c>
      <c r="Q18" s="40"/>
      <c r="R18" s="40"/>
      <c r="S18" s="40" t="s">
        <v>66</v>
      </c>
      <c r="T18" s="40" t="s">
        <v>66</v>
      </c>
      <c r="U18" s="56"/>
      <c r="V18" s="64"/>
      <c r="W18" s="64"/>
      <c r="X18" s="64"/>
      <c r="Y18" s="64"/>
      <c r="Z18" s="64"/>
      <c r="AA18" s="64"/>
      <c r="AB18" s="64"/>
      <c r="AC18" s="64"/>
    </row>
    <row r="19" ht="30" customHeight="1" spans="1:29">
      <c r="A19" s="55">
        <v>16</v>
      </c>
      <c r="B19" s="212" t="s">
        <v>64</v>
      </c>
      <c r="C19" s="55" t="s">
        <v>1561</v>
      </c>
      <c r="D19" s="61">
        <v>46132</v>
      </c>
      <c r="E19" s="55">
        <v>6000052977</v>
      </c>
      <c r="F19" s="62">
        <v>516300040426030</v>
      </c>
      <c r="G19" s="55">
        <v>1</v>
      </c>
      <c r="H19" s="55">
        <v>0</v>
      </c>
      <c r="I19" s="55">
        <v>1</v>
      </c>
      <c r="J19" s="518" t="s">
        <v>1566</v>
      </c>
      <c r="K19" s="97" t="s">
        <v>1551</v>
      </c>
      <c r="L19" s="97" t="s">
        <v>76</v>
      </c>
      <c r="M19" s="45" t="s">
        <v>67</v>
      </c>
      <c r="N19" s="56"/>
      <c r="O19" s="515" t="s">
        <v>77</v>
      </c>
      <c r="P19" s="45" t="s">
        <v>67</v>
      </c>
      <c r="Q19" s="516"/>
      <c r="R19" s="40" t="s">
        <v>68</v>
      </c>
      <c r="S19" s="238" t="s">
        <v>78</v>
      </c>
      <c r="T19" s="62" t="s">
        <v>1552</v>
      </c>
      <c r="U19" s="56"/>
      <c r="V19" s="517"/>
      <c r="W19" s="517"/>
      <c r="X19" s="517"/>
      <c r="Y19" s="517"/>
      <c r="Z19" s="517"/>
      <c r="AA19" s="517"/>
      <c r="AB19" s="517"/>
      <c r="AC19" s="517"/>
    </row>
    <row r="20" ht="36" customHeight="1" spans="1:29">
      <c r="A20" s="55">
        <v>17</v>
      </c>
      <c r="B20" s="212" t="s">
        <v>64</v>
      </c>
      <c r="C20" s="55" t="s">
        <v>1561</v>
      </c>
      <c r="D20" s="61">
        <v>46132</v>
      </c>
      <c r="E20" s="55">
        <v>6000052977</v>
      </c>
      <c r="F20" s="62" t="s">
        <v>1569</v>
      </c>
      <c r="G20" s="55">
        <v>5</v>
      </c>
      <c r="H20" s="55">
        <v>5</v>
      </c>
      <c r="I20" s="55">
        <v>0</v>
      </c>
      <c r="J20" s="62" t="s">
        <v>66</v>
      </c>
      <c r="K20" s="55"/>
      <c r="L20" s="40"/>
      <c r="M20" s="45" t="s">
        <v>67</v>
      </c>
      <c r="N20" s="40"/>
      <c r="O20" s="40"/>
      <c r="P20" s="45" t="s">
        <v>67</v>
      </c>
      <c r="Q20" s="40"/>
      <c r="R20" s="40"/>
      <c r="S20" s="40" t="s">
        <v>66</v>
      </c>
      <c r="T20" s="40" t="s">
        <v>66</v>
      </c>
      <c r="U20" s="56"/>
      <c r="V20" s="64"/>
      <c r="W20" s="64"/>
      <c r="X20" s="64"/>
      <c r="Y20" s="64"/>
      <c r="Z20" s="64"/>
      <c r="AA20" s="64"/>
      <c r="AB20" s="64"/>
      <c r="AC20" s="64"/>
    </row>
    <row r="21" ht="14.5" spans="1:29">
      <c r="A21" s="55">
        <v>18</v>
      </c>
      <c r="B21" s="212" t="s">
        <v>64</v>
      </c>
      <c r="C21" s="55" t="s">
        <v>1561</v>
      </c>
      <c r="D21" s="61">
        <v>46146</v>
      </c>
      <c r="E21" s="55">
        <v>6000052977</v>
      </c>
      <c r="F21" s="62" t="s">
        <v>1570</v>
      </c>
      <c r="G21" s="55">
        <v>15</v>
      </c>
      <c r="H21" s="55">
        <v>15</v>
      </c>
      <c r="I21" s="55">
        <v>0</v>
      </c>
      <c r="J21" s="62" t="s">
        <v>66</v>
      </c>
      <c r="K21" s="62" t="s">
        <v>66</v>
      </c>
      <c r="L21" s="40"/>
      <c r="M21" s="45" t="s">
        <v>67</v>
      </c>
      <c r="N21" s="40"/>
      <c r="O21" s="40"/>
      <c r="P21" s="45" t="s">
        <v>67</v>
      </c>
      <c r="Q21" s="40"/>
      <c r="R21" s="40"/>
      <c r="S21" s="522" t="s">
        <v>66</v>
      </c>
      <c r="T21" s="40" t="s">
        <v>66</v>
      </c>
      <c r="U21" s="56"/>
      <c r="V21" s="64"/>
      <c r="W21" s="64"/>
      <c r="X21" s="64"/>
      <c r="Y21" s="64"/>
      <c r="Z21" s="64"/>
      <c r="AA21" s="64"/>
      <c r="AB21" s="64"/>
      <c r="AC21" s="64"/>
    </row>
    <row r="22" ht="14.5" spans="1:29">
      <c r="A22" s="55">
        <v>19</v>
      </c>
      <c r="B22" s="212" t="s">
        <v>64</v>
      </c>
      <c r="C22" s="55" t="s">
        <v>1561</v>
      </c>
      <c r="D22" s="61">
        <v>46146</v>
      </c>
      <c r="E22" s="55">
        <v>6000052976</v>
      </c>
      <c r="F22" s="62" t="s">
        <v>1571</v>
      </c>
      <c r="G22" s="55">
        <v>3</v>
      </c>
      <c r="H22" s="55">
        <v>3</v>
      </c>
      <c r="I22" s="55">
        <v>0</v>
      </c>
      <c r="J22" s="62" t="s">
        <v>66</v>
      </c>
      <c r="K22" s="55"/>
      <c r="L22" s="40"/>
      <c r="M22" s="45" t="s">
        <v>67</v>
      </c>
      <c r="N22" s="40"/>
      <c r="O22" s="40"/>
      <c r="P22" s="45" t="s">
        <v>67</v>
      </c>
      <c r="Q22" s="40"/>
      <c r="R22" s="40"/>
      <c r="S22" s="40" t="s">
        <v>66</v>
      </c>
      <c r="T22" s="40" t="s">
        <v>66</v>
      </c>
      <c r="U22" s="56"/>
      <c r="V22" s="64"/>
      <c r="W22" s="64"/>
      <c r="X22" s="64"/>
      <c r="Y22" s="64"/>
      <c r="Z22" s="64"/>
      <c r="AA22" s="64"/>
      <c r="AB22" s="64"/>
      <c r="AC22" s="64"/>
    </row>
    <row r="23" ht="14.5" spans="1:29">
      <c r="A23" s="55">
        <v>20</v>
      </c>
      <c r="B23" s="212" t="s">
        <v>64</v>
      </c>
      <c r="C23" s="55" t="s">
        <v>1561</v>
      </c>
      <c r="D23" s="61">
        <v>46146</v>
      </c>
      <c r="E23" s="55">
        <v>6000052976</v>
      </c>
      <c r="F23" s="62">
        <v>516300040426039</v>
      </c>
      <c r="G23" s="55">
        <v>1</v>
      </c>
      <c r="H23" s="55">
        <v>0</v>
      </c>
      <c r="I23" s="55">
        <v>1</v>
      </c>
      <c r="J23" s="62" t="s">
        <v>1550</v>
      </c>
      <c r="K23" s="55"/>
      <c r="L23" s="55"/>
      <c r="M23" s="45" t="s">
        <v>67</v>
      </c>
      <c r="N23" s="62"/>
      <c r="O23" s="521"/>
      <c r="P23" s="45" t="s">
        <v>67</v>
      </c>
      <c r="Q23" s="40"/>
      <c r="R23" s="40" t="s">
        <v>68</v>
      </c>
      <c r="S23" s="238" t="s">
        <v>78</v>
      </c>
      <c r="T23" s="238" t="s">
        <v>1552</v>
      </c>
      <c r="U23" s="56"/>
      <c r="V23" s="64"/>
      <c r="W23" s="64"/>
      <c r="X23" s="64"/>
      <c r="Y23" s="64"/>
      <c r="Z23" s="64"/>
      <c r="AA23" s="64"/>
      <c r="AB23" s="64"/>
      <c r="AC23" s="64"/>
    </row>
    <row r="24" ht="14.5" spans="1:29">
      <c r="A24" s="55">
        <v>21</v>
      </c>
      <c r="B24" s="212" t="s">
        <v>64</v>
      </c>
      <c r="C24" s="55" t="s">
        <v>1561</v>
      </c>
      <c r="D24" s="61">
        <v>46146</v>
      </c>
      <c r="E24" s="55">
        <v>6000052976</v>
      </c>
      <c r="F24" s="62">
        <v>516300040426040</v>
      </c>
      <c r="G24" s="55">
        <v>1</v>
      </c>
      <c r="H24" s="55">
        <v>1</v>
      </c>
      <c r="I24" s="55">
        <v>0</v>
      </c>
      <c r="J24" s="62" t="s">
        <v>66</v>
      </c>
      <c r="K24" s="55"/>
      <c r="L24" s="40"/>
      <c r="M24" s="45" t="s">
        <v>67</v>
      </c>
      <c r="N24" s="40"/>
      <c r="O24" s="40"/>
      <c r="P24" s="45" t="s">
        <v>67</v>
      </c>
      <c r="Q24" s="40"/>
      <c r="R24" s="40"/>
      <c r="S24" s="40" t="s">
        <v>66</v>
      </c>
      <c r="T24" s="40" t="s">
        <v>66</v>
      </c>
      <c r="U24" s="56"/>
      <c r="V24" s="64"/>
      <c r="W24" s="64"/>
      <c r="X24" s="64"/>
      <c r="Y24" s="64"/>
      <c r="Z24" s="64"/>
      <c r="AA24" s="64"/>
      <c r="AB24" s="64"/>
      <c r="AC24" s="64"/>
    </row>
    <row r="25" ht="14.5" spans="1:29">
      <c r="A25" s="55">
        <v>22</v>
      </c>
      <c r="B25" s="212" t="s">
        <v>64</v>
      </c>
      <c r="C25" s="55" t="s">
        <v>1561</v>
      </c>
      <c r="D25" s="61">
        <v>46154</v>
      </c>
      <c r="E25" s="55">
        <v>6000052976</v>
      </c>
      <c r="F25" s="62" t="s">
        <v>1572</v>
      </c>
      <c r="G25" s="55">
        <v>9</v>
      </c>
      <c r="H25" s="55">
        <v>9</v>
      </c>
      <c r="I25" s="55">
        <v>0</v>
      </c>
      <c r="J25" s="62" t="s">
        <v>66</v>
      </c>
      <c r="K25" s="55"/>
      <c r="L25" s="40"/>
      <c r="M25" s="45" t="s">
        <v>67</v>
      </c>
      <c r="N25" s="40"/>
      <c r="O25" s="40"/>
      <c r="P25" s="45" t="s">
        <v>67</v>
      </c>
      <c r="Q25" s="40"/>
      <c r="R25" s="40"/>
      <c r="S25" s="40" t="s">
        <v>66</v>
      </c>
      <c r="T25" s="40" t="s">
        <v>66</v>
      </c>
      <c r="U25" s="56"/>
      <c r="V25" s="64"/>
      <c r="W25" s="64"/>
      <c r="X25" s="64"/>
      <c r="Y25" s="64"/>
      <c r="Z25" s="64"/>
      <c r="AA25" s="64"/>
      <c r="AB25" s="64"/>
      <c r="AC25" s="64"/>
    </row>
    <row r="26" ht="14.5" spans="1:29">
      <c r="A26" s="55">
        <v>23</v>
      </c>
      <c r="B26" s="212" t="s">
        <v>64</v>
      </c>
      <c r="C26" s="55" t="s">
        <v>1561</v>
      </c>
      <c r="D26" s="61">
        <v>46154</v>
      </c>
      <c r="E26" s="55">
        <v>6000052976</v>
      </c>
      <c r="F26" s="62">
        <v>516300030526050</v>
      </c>
      <c r="G26" s="55">
        <v>1</v>
      </c>
      <c r="H26" s="55">
        <v>0</v>
      </c>
      <c r="I26" s="55">
        <v>1</v>
      </c>
      <c r="J26" s="62" t="s">
        <v>1550</v>
      </c>
      <c r="K26" s="55"/>
      <c r="L26" s="40"/>
      <c r="M26" s="45" t="s">
        <v>67</v>
      </c>
      <c r="N26" s="40"/>
      <c r="O26" s="521"/>
      <c r="P26" s="45" t="s">
        <v>67</v>
      </c>
      <c r="Q26" s="40"/>
      <c r="R26" s="40" t="s">
        <v>68</v>
      </c>
      <c r="S26" s="238" t="s">
        <v>78</v>
      </c>
      <c r="T26" s="238" t="s">
        <v>1552</v>
      </c>
      <c r="U26" s="56"/>
      <c r="V26" s="64"/>
      <c r="W26" s="64"/>
      <c r="X26" s="64"/>
      <c r="Y26" s="64"/>
      <c r="Z26" s="64"/>
      <c r="AA26" s="64"/>
      <c r="AB26" s="64"/>
      <c r="AC26" s="64"/>
    </row>
    <row r="27" ht="14.5" spans="1:29">
      <c r="A27" s="55">
        <v>24</v>
      </c>
      <c r="B27" s="212" t="s">
        <v>64</v>
      </c>
      <c r="C27" s="55" t="s">
        <v>1561</v>
      </c>
      <c r="D27" s="61">
        <v>46154</v>
      </c>
      <c r="E27" s="55">
        <v>6000052977</v>
      </c>
      <c r="F27" s="62" t="s">
        <v>1573</v>
      </c>
      <c r="G27" s="55">
        <v>6</v>
      </c>
      <c r="H27" s="55">
        <v>6</v>
      </c>
      <c r="I27" s="55">
        <v>0</v>
      </c>
      <c r="J27" s="62" t="s">
        <v>66</v>
      </c>
      <c r="K27" s="55"/>
      <c r="L27" s="40"/>
      <c r="M27" s="45" t="s">
        <v>67</v>
      </c>
      <c r="N27" s="40"/>
      <c r="O27" s="40"/>
      <c r="P27" s="45" t="s">
        <v>67</v>
      </c>
      <c r="Q27" s="40"/>
      <c r="R27" s="40"/>
      <c r="S27" s="40" t="s">
        <v>66</v>
      </c>
      <c r="T27" s="40" t="s">
        <v>66</v>
      </c>
      <c r="U27" s="56"/>
      <c r="V27" s="64"/>
      <c r="W27" s="64"/>
      <c r="X27" s="64"/>
      <c r="Y27" s="64"/>
      <c r="Z27" s="64"/>
      <c r="AA27" s="64"/>
      <c r="AB27" s="64"/>
      <c r="AC27" s="64"/>
    </row>
    <row r="28" ht="14.5" spans="1:29">
      <c r="A28" s="55">
        <v>25</v>
      </c>
      <c r="B28" s="212" t="s">
        <v>64</v>
      </c>
      <c r="C28" s="55" t="s">
        <v>1561</v>
      </c>
      <c r="D28" s="61">
        <v>46158</v>
      </c>
      <c r="E28" s="55">
        <v>6000052976</v>
      </c>
      <c r="F28" s="62" t="s">
        <v>1574</v>
      </c>
      <c r="G28" s="55">
        <v>7</v>
      </c>
      <c r="H28" s="55">
        <v>7</v>
      </c>
      <c r="I28" s="55">
        <v>0</v>
      </c>
      <c r="J28" s="62" t="s">
        <v>66</v>
      </c>
      <c r="K28" s="55"/>
      <c r="L28" s="40"/>
      <c r="M28" s="45" t="s">
        <v>67</v>
      </c>
      <c r="N28" s="40"/>
      <c r="O28" s="40"/>
      <c r="P28" s="45" t="s">
        <v>67</v>
      </c>
      <c r="Q28" s="40"/>
      <c r="R28" s="40"/>
      <c r="S28" s="40" t="s">
        <v>66</v>
      </c>
      <c r="T28" s="40" t="s">
        <v>66</v>
      </c>
      <c r="U28" s="56"/>
      <c r="V28" s="64"/>
      <c r="W28" s="64"/>
      <c r="X28" s="64"/>
      <c r="Y28" s="64"/>
      <c r="Z28" s="64"/>
      <c r="AA28" s="64"/>
      <c r="AB28" s="64"/>
      <c r="AC28" s="64"/>
    </row>
    <row r="29" ht="14.5" spans="1:29">
      <c r="A29" s="55">
        <v>26</v>
      </c>
      <c r="B29" s="212" t="s">
        <v>64</v>
      </c>
      <c r="C29" s="55" t="s">
        <v>1561</v>
      </c>
      <c r="D29" s="61">
        <v>46158</v>
      </c>
      <c r="E29" s="55">
        <v>6000052976</v>
      </c>
      <c r="F29" s="62">
        <v>516300030526058</v>
      </c>
      <c r="G29" s="55">
        <v>1</v>
      </c>
      <c r="H29" s="55">
        <v>0</v>
      </c>
      <c r="I29" s="55">
        <v>1</v>
      </c>
      <c r="J29" s="62" t="s">
        <v>1575</v>
      </c>
      <c r="K29" s="55"/>
      <c r="L29" s="40"/>
      <c r="M29" s="45" t="s">
        <v>67</v>
      </c>
      <c r="N29" s="40"/>
      <c r="O29" s="40"/>
      <c r="P29" s="45" t="s">
        <v>67</v>
      </c>
      <c r="Q29" s="40"/>
      <c r="R29" s="40"/>
      <c r="S29" s="40" t="s">
        <v>510</v>
      </c>
      <c r="T29" s="40" t="s">
        <v>13</v>
      </c>
      <c r="U29" s="56"/>
      <c r="V29" s="64"/>
      <c r="W29" s="64"/>
      <c r="X29" s="64"/>
      <c r="Y29" s="64"/>
      <c r="Z29" s="64"/>
      <c r="AA29" s="64"/>
      <c r="AB29" s="64"/>
      <c r="AC29" s="64"/>
    </row>
    <row r="30" ht="14.5" spans="1:29">
      <c r="A30" s="55">
        <v>27</v>
      </c>
      <c r="B30" s="212" t="s">
        <v>64</v>
      </c>
      <c r="C30" s="55" t="s">
        <v>1561</v>
      </c>
      <c r="D30" s="61">
        <v>46158</v>
      </c>
      <c r="E30" s="55">
        <v>6000052976</v>
      </c>
      <c r="F30" s="62" t="s">
        <v>1576</v>
      </c>
      <c r="G30" s="55">
        <v>5</v>
      </c>
      <c r="H30" s="55">
        <v>5</v>
      </c>
      <c r="I30" s="55">
        <v>0</v>
      </c>
      <c r="J30" s="62" t="s">
        <v>66</v>
      </c>
      <c r="K30" s="55"/>
      <c r="L30" s="40"/>
      <c r="M30" s="45" t="s">
        <v>67</v>
      </c>
      <c r="N30" s="40"/>
      <c r="O30" s="40"/>
      <c r="P30" s="45" t="s">
        <v>67</v>
      </c>
      <c r="Q30" s="40"/>
      <c r="R30" s="40"/>
      <c r="S30" s="40" t="s">
        <v>66</v>
      </c>
      <c r="T30" s="40" t="s">
        <v>66</v>
      </c>
      <c r="U30" s="56"/>
      <c r="V30" s="64"/>
      <c r="W30" s="64"/>
      <c r="X30" s="64"/>
      <c r="Y30" s="64"/>
      <c r="Z30" s="64"/>
      <c r="AA30" s="64"/>
      <c r="AB30" s="64"/>
      <c r="AC30" s="64"/>
    </row>
    <row r="31" ht="14.5" spans="1:29">
      <c r="A31" s="55">
        <v>28</v>
      </c>
      <c r="B31" s="212" t="s">
        <v>64</v>
      </c>
      <c r="C31" s="55" t="s">
        <v>1561</v>
      </c>
      <c r="D31" s="61">
        <v>46158</v>
      </c>
      <c r="E31" s="55">
        <v>6000052977</v>
      </c>
      <c r="F31" s="62" t="s">
        <v>1577</v>
      </c>
      <c r="G31" s="55">
        <v>4</v>
      </c>
      <c r="H31" s="55">
        <v>4</v>
      </c>
      <c r="I31" s="55">
        <v>0</v>
      </c>
      <c r="J31" s="62" t="s">
        <v>66</v>
      </c>
      <c r="K31" s="55"/>
      <c r="L31" s="40"/>
      <c r="M31" s="45" t="s">
        <v>67</v>
      </c>
      <c r="N31" s="40"/>
      <c r="O31" s="40"/>
      <c r="P31" s="45" t="s">
        <v>67</v>
      </c>
      <c r="Q31" s="40"/>
      <c r="R31" s="40"/>
      <c r="S31" s="40" t="s">
        <v>66</v>
      </c>
      <c r="T31" s="40" t="s">
        <v>66</v>
      </c>
      <c r="U31" s="56"/>
      <c r="V31" s="64"/>
      <c r="W31" s="64"/>
      <c r="X31" s="64"/>
      <c r="Y31" s="64"/>
      <c r="Z31" s="64"/>
      <c r="AA31" s="64"/>
      <c r="AB31" s="64"/>
      <c r="AC31" s="64"/>
    </row>
    <row r="32" ht="56" spans="1:29">
      <c r="A32" s="55">
        <v>29</v>
      </c>
      <c r="B32" s="212" t="s">
        <v>64</v>
      </c>
      <c r="C32" s="55" t="s">
        <v>1561</v>
      </c>
      <c r="D32" s="61">
        <v>46158</v>
      </c>
      <c r="E32" s="55">
        <v>6000052977</v>
      </c>
      <c r="F32" s="62">
        <v>516300040526055</v>
      </c>
      <c r="G32" s="55">
        <v>1</v>
      </c>
      <c r="H32" s="55">
        <v>0</v>
      </c>
      <c r="I32" s="55">
        <v>1</v>
      </c>
      <c r="J32" s="258" t="s">
        <v>1559</v>
      </c>
      <c r="K32" s="55" t="s">
        <v>1556</v>
      </c>
      <c r="L32" s="40" t="s">
        <v>1557</v>
      </c>
      <c r="M32" s="45" t="s">
        <v>67</v>
      </c>
      <c r="N32" s="40"/>
      <c r="O32" s="521" t="s">
        <v>1558</v>
      </c>
      <c r="P32" s="45" t="s">
        <v>67</v>
      </c>
      <c r="Q32" s="40"/>
      <c r="R32" s="40" t="s">
        <v>68</v>
      </c>
      <c r="S32" s="238" t="s">
        <v>78</v>
      </c>
      <c r="T32" s="40" t="s">
        <v>1552</v>
      </c>
      <c r="U32" s="56"/>
      <c r="V32" s="64"/>
      <c r="W32" s="64"/>
      <c r="X32" s="64"/>
      <c r="Y32" s="64"/>
      <c r="Z32" s="64"/>
      <c r="AA32" s="64"/>
      <c r="AB32" s="64"/>
      <c r="AC32" s="64"/>
    </row>
    <row r="33" ht="14.5" spans="1:29">
      <c r="A33" s="55">
        <v>30</v>
      </c>
      <c r="B33" s="212" t="s">
        <v>64</v>
      </c>
      <c r="C33" s="216" t="s">
        <v>1561</v>
      </c>
      <c r="D33" s="78">
        <v>46158</v>
      </c>
      <c r="E33" s="55">
        <v>6000052977</v>
      </c>
      <c r="F33" s="238" t="s">
        <v>1578</v>
      </c>
      <c r="G33" s="216">
        <v>8</v>
      </c>
      <c r="H33" s="216">
        <v>8</v>
      </c>
      <c r="I33" s="55">
        <v>0</v>
      </c>
      <c r="J33" s="62" t="s">
        <v>66</v>
      </c>
      <c r="K33" s="55"/>
      <c r="L33" s="45"/>
      <c r="M33" s="45" t="s">
        <v>67</v>
      </c>
      <c r="N33" s="45"/>
      <c r="O33" s="45"/>
      <c r="P33" s="45" t="s">
        <v>67</v>
      </c>
      <c r="Q33" s="45"/>
      <c r="R33" s="45"/>
      <c r="S33" s="40" t="s">
        <v>66</v>
      </c>
      <c r="T33" s="40" t="s">
        <v>66</v>
      </c>
      <c r="U33" s="56"/>
      <c r="V33" s="85"/>
      <c r="W33" s="85"/>
      <c r="X33" s="85"/>
      <c r="Y33" s="85"/>
      <c r="Z33" s="85"/>
      <c r="AA33" s="85"/>
      <c r="AB33" s="85"/>
      <c r="AC33" s="85"/>
    </row>
    <row r="34" ht="14.5" spans="1:29">
      <c r="A34" s="55">
        <v>31</v>
      </c>
      <c r="B34" s="212" t="s">
        <v>64</v>
      </c>
      <c r="C34" s="28" t="s">
        <v>1579</v>
      </c>
      <c r="D34" s="78">
        <v>46170</v>
      </c>
      <c r="E34" s="216">
        <v>6000052976</v>
      </c>
      <c r="F34" s="238" t="s">
        <v>1580</v>
      </c>
      <c r="G34" s="216">
        <v>2</v>
      </c>
      <c r="H34" s="216">
        <v>2</v>
      </c>
      <c r="I34" s="55">
        <v>0</v>
      </c>
      <c r="J34" s="62" t="s">
        <v>66</v>
      </c>
      <c r="K34" s="55"/>
      <c r="L34" s="45"/>
      <c r="M34" s="45" t="s">
        <v>67</v>
      </c>
      <c r="N34" s="45"/>
      <c r="O34" s="45"/>
      <c r="P34" s="45" t="s">
        <v>67</v>
      </c>
      <c r="Q34" s="45"/>
      <c r="R34" s="45"/>
      <c r="S34" s="40" t="s">
        <v>66</v>
      </c>
      <c r="T34" s="40" t="s">
        <v>66</v>
      </c>
      <c r="U34" s="56"/>
      <c r="V34" s="85"/>
      <c r="W34" s="85"/>
      <c r="X34" s="85"/>
      <c r="Y34" s="85"/>
      <c r="Z34" s="85"/>
      <c r="AA34" s="85"/>
      <c r="AB34" s="85"/>
      <c r="AC34" s="85"/>
    </row>
    <row r="35" ht="22.5" customHeight="1" spans="1:29">
      <c r="A35" s="55">
        <v>32</v>
      </c>
      <c r="B35" s="212" t="s">
        <v>64</v>
      </c>
      <c r="C35" s="28" t="s">
        <v>1579</v>
      </c>
      <c r="D35" s="78">
        <v>46170</v>
      </c>
      <c r="E35" s="216">
        <v>6000052976</v>
      </c>
      <c r="F35" s="238">
        <v>516300030526066</v>
      </c>
      <c r="G35" s="55">
        <v>1</v>
      </c>
      <c r="H35" s="55">
        <v>0</v>
      </c>
      <c r="I35" s="55">
        <v>1</v>
      </c>
      <c r="J35" s="238" t="s">
        <v>1581</v>
      </c>
      <c r="K35" s="55"/>
      <c r="L35" s="45"/>
      <c r="M35" s="45" t="s">
        <v>67</v>
      </c>
      <c r="N35" s="45"/>
      <c r="O35" s="45"/>
      <c r="P35" s="45" t="s">
        <v>67</v>
      </c>
      <c r="Q35" s="45"/>
      <c r="R35" s="45"/>
      <c r="S35" s="45" t="s">
        <v>517</v>
      </c>
      <c r="T35" s="45" t="s">
        <v>17</v>
      </c>
      <c r="U35" s="56"/>
      <c r="V35" s="85"/>
      <c r="W35" s="85"/>
      <c r="X35" s="85"/>
      <c r="Y35" s="85"/>
      <c r="Z35" s="85"/>
      <c r="AA35" s="85"/>
      <c r="AB35" s="85"/>
      <c r="AC35" s="85"/>
    </row>
    <row r="36" ht="56" spans="1:29">
      <c r="A36" s="55">
        <v>33</v>
      </c>
      <c r="B36" s="212" t="s">
        <v>64</v>
      </c>
      <c r="C36" s="28" t="s">
        <v>1579</v>
      </c>
      <c r="D36" s="78">
        <v>46170</v>
      </c>
      <c r="E36" s="216">
        <v>6000052976</v>
      </c>
      <c r="F36" s="238">
        <v>516300030526067</v>
      </c>
      <c r="G36" s="55">
        <v>1</v>
      </c>
      <c r="H36" s="55">
        <v>0</v>
      </c>
      <c r="I36" s="55">
        <v>1</v>
      </c>
      <c r="J36" s="258" t="s">
        <v>1559</v>
      </c>
      <c r="K36" s="55"/>
      <c r="L36" s="45"/>
      <c r="M36" s="45" t="s">
        <v>67</v>
      </c>
      <c r="N36" s="45"/>
      <c r="O36" s="521" t="s">
        <v>1558</v>
      </c>
      <c r="P36" s="45" t="s">
        <v>67</v>
      </c>
      <c r="Q36" s="45"/>
      <c r="R36" s="45"/>
      <c r="S36" s="238" t="s">
        <v>78</v>
      </c>
      <c r="T36" s="62" t="s">
        <v>1552</v>
      </c>
      <c r="U36" s="56"/>
      <c r="V36" s="85"/>
      <c r="W36" s="85"/>
      <c r="X36" s="85"/>
      <c r="Y36" s="85"/>
      <c r="Z36" s="85"/>
      <c r="AA36" s="85"/>
      <c r="AB36" s="85"/>
      <c r="AC36" s="85"/>
    </row>
    <row r="37" ht="14.5" spans="1:29">
      <c r="A37" s="55">
        <v>34</v>
      </c>
      <c r="B37" s="212" t="s">
        <v>64</v>
      </c>
      <c r="C37" s="28" t="s">
        <v>1579</v>
      </c>
      <c r="D37" s="78">
        <v>46170</v>
      </c>
      <c r="E37" s="216">
        <v>6000052976</v>
      </c>
      <c r="F37" s="238" t="s">
        <v>1582</v>
      </c>
      <c r="G37" s="216">
        <v>5</v>
      </c>
      <c r="H37" s="216">
        <v>5</v>
      </c>
      <c r="I37" s="55">
        <v>0</v>
      </c>
      <c r="J37" s="62" t="s">
        <v>66</v>
      </c>
      <c r="K37" s="55"/>
      <c r="L37" s="45"/>
      <c r="M37" s="45" t="s">
        <v>67</v>
      </c>
      <c r="N37" s="45"/>
      <c r="O37" s="45"/>
      <c r="P37" s="45" t="s">
        <v>67</v>
      </c>
      <c r="Q37" s="45"/>
      <c r="R37" s="45"/>
      <c r="S37" s="40" t="s">
        <v>66</v>
      </c>
      <c r="T37" s="40" t="s">
        <v>66</v>
      </c>
      <c r="U37" s="56"/>
      <c r="V37" s="85"/>
      <c r="W37" s="85"/>
      <c r="X37" s="85"/>
      <c r="Y37" s="85"/>
      <c r="Z37" s="85"/>
      <c r="AA37" s="85"/>
      <c r="AB37" s="85"/>
      <c r="AC37" s="85"/>
    </row>
    <row r="38" ht="14.5" spans="1:29">
      <c r="A38" s="55">
        <v>35</v>
      </c>
      <c r="B38" s="212" t="s">
        <v>64</v>
      </c>
      <c r="C38" s="28" t="s">
        <v>1579</v>
      </c>
      <c r="D38" s="61">
        <v>46170</v>
      </c>
      <c r="E38" s="55">
        <v>6000052977</v>
      </c>
      <c r="F38" s="62" t="s">
        <v>1583</v>
      </c>
      <c r="G38" s="55">
        <v>4</v>
      </c>
      <c r="H38" s="55">
        <v>4</v>
      </c>
      <c r="I38" s="55">
        <v>0</v>
      </c>
      <c r="J38" s="62" t="s">
        <v>66</v>
      </c>
      <c r="K38" s="55"/>
      <c r="L38" s="40"/>
      <c r="M38" s="45" t="s">
        <v>67</v>
      </c>
      <c r="N38" s="40"/>
      <c r="O38" s="40"/>
      <c r="P38" s="45" t="s">
        <v>67</v>
      </c>
      <c r="Q38" s="40"/>
      <c r="R38" s="40"/>
      <c r="S38" s="40" t="s">
        <v>66</v>
      </c>
      <c r="T38" s="40" t="s">
        <v>66</v>
      </c>
      <c r="U38" s="56"/>
      <c r="V38" s="64"/>
      <c r="W38" s="64"/>
      <c r="X38" s="64"/>
      <c r="Y38" s="64"/>
      <c r="Z38" s="64"/>
      <c r="AA38" s="64"/>
      <c r="AB38" s="64"/>
      <c r="AC38" s="64"/>
    </row>
    <row r="39" ht="15.5" spans="1:29">
      <c r="A39" s="55">
        <v>36</v>
      </c>
      <c r="B39" s="212" t="s">
        <v>64</v>
      </c>
      <c r="C39" s="28" t="s">
        <v>1579</v>
      </c>
      <c r="D39" s="61">
        <v>46170</v>
      </c>
      <c r="E39" s="55">
        <v>6000052977</v>
      </c>
      <c r="F39" s="62">
        <v>516300040526070</v>
      </c>
      <c r="G39" s="55">
        <v>1</v>
      </c>
      <c r="H39" s="55">
        <v>0</v>
      </c>
      <c r="I39" s="55">
        <v>1</v>
      </c>
      <c r="J39" s="518" t="s">
        <v>1566</v>
      </c>
      <c r="K39" s="97" t="s">
        <v>1551</v>
      </c>
      <c r="L39" s="97" t="s">
        <v>76</v>
      </c>
      <c r="M39" s="45" t="s">
        <v>67</v>
      </c>
      <c r="N39" s="40"/>
      <c r="O39" s="515" t="s">
        <v>77</v>
      </c>
      <c r="P39" s="45" t="s">
        <v>67</v>
      </c>
      <c r="Q39" s="40"/>
      <c r="R39" s="40" t="s">
        <v>68</v>
      </c>
      <c r="S39" s="238" t="s">
        <v>78</v>
      </c>
      <c r="T39" s="62" t="s">
        <v>1552</v>
      </c>
      <c r="U39" s="56"/>
      <c r="V39" s="64"/>
      <c r="W39" s="64"/>
      <c r="X39" s="64"/>
      <c r="Y39" s="64"/>
      <c r="Z39" s="64"/>
      <c r="AA39" s="64"/>
      <c r="AB39" s="64"/>
      <c r="AC39" s="64"/>
    </row>
    <row r="40" ht="14.5" spans="1:29">
      <c r="A40" s="55">
        <v>37</v>
      </c>
      <c r="B40" s="212" t="s">
        <v>64</v>
      </c>
      <c r="C40" s="28" t="s">
        <v>1579</v>
      </c>
      <c r="D40" s="61">
        <v>46170</v>
      </c>
      <c r="E40" s="55">
        <v>6000052976</v>
      </c>
      <c r="F40" s="62" t="s">
        <v>1584</v>
      </c>
      <c r="G40" s="55">
        <v>2</v>
      </c>
      <c r="H40" s="55">
        <v>2</v>
      </c>
      <c r="I40" s="55">
        <v>0</v>
      </c>
      <c r="J40" s="62" t="s">
        <v>66</v>
      </c>
      <c r="K40" s="55"/>
      <c r="L40" s="40"/>
      <c r="M40" s="45" t="s">
        <v>67</v>
      </c>
      <c r="N40" s="40"/>
      <c r="O40" s="40"/>
      <c r="P40" s="45" t="s">
        <v>67</v>
      </c>
      <c r="Q40" s="40"/>
      <c r="R40" s="40"/>
      <c r="S40" s="40" t="s">
        <v>66</v>
      </c>
      <c r="T40" s="40" t="s">
        <v>66</v>
      </c>
      <c r="U40" s="56"/>
      <c r="V40" s="64"/>
      <c r="W40" s="64"/>
      <c r="X40" s="64"/>
      <c r="Y40" s="64"/>
      <c r="Z40" s="64"/>
      <c r="AA40" s="64"/>
      <c r="AB40" s="64"/>
      <c r="AC40" s="64"/>
    </row>
    <row r="41" ht="15.5" spans="1:29">
      <c r="A41" s="55">
        <v>38</v>
      </c>
      <c r="B41" s="212" t="s">
        <v>64</v>
      </c>
      <c r="C41" s="55" t="s">
        <v>1561</v>
      </c>
      <c r="D41" s="61">
        <v>46172</v>
      </c>
      <c r="E41" s="55">
        <v>6000052976</v>
      </c>
      <c r="F41" s="62">
        <v>516300030526073</v>
      </c>
      <c r="G41" s="55">
        <v>1</v>
      </c>
      <c r="H41" s="55">
        <v>0</v>
      </c>
      <c r="I41" s="55">
        <v>1</v>
      </c>
      <c r="J41" s="518" t="s">
        <v>1566</v>
      </c>
      <c r="K41" s="97" t="s">
        <v>1551</v>
      </c>
      <c r="L41" s="97" t="s">
        <v>76</v>
      </c>
      <c r="M41" s="45" t="s">
        <v>67</v>
      </c>
      <c r="N41" s="40"/>
      <c r="O41" s="515" t="s">
        <v>77</v>
      </c>
      <c r="P41" s="45" t="s">
        <v>67</v>
      </c>
      <c r="Q41" s="40"/>
      <c r="R41" s="40" t="s">
        <v>68</v>
      </c>
      <c r="S41" s="238" t="s">
        <v>78</v>
      </c>
      <c r="T41" s="62" t="s">
        <v>1552</v>
      </c>
      <c r="U41" s="56"/>
      <c r="V41" s="64"/>
      <c r="W41" s="64"/>
      <c r="X41" s="64"/>
      <c r="Y41" s="64"/>
      <c r="Z41" s="64"/>
      <c r="AA41" s="64"/>
      <c r="AB41" s="64"/>
      <c r="AC41" s="64"/>
    </row>
    <row r="42" ht="14.5" spans="1:29">
      <c r="A42" s="55">
        <v>39</v>
      </c>
      <c r="B42" s="212" t="s">
        <v>64</v>
      </c>
      <c r="C42" s="55" t="s">
        <v>1561</v>
      </c>
      <c r="D42" s="61">
        <v>46172</v>
      </c>
      <c r="E42" s="55">
        <v>6000052976</v>
      </c>
      <c r="F42" s="62" t="s">
        <v>1585</v>
      </c>
      <c r="G42" s="55">
        <v>2</v>
      </c>
      <c r="H42" s="55">
        <v>2</v>
      </c>
      <c r="I42" s="55">
        <v>0</v>
      </c>
      <c r="J42" s="62" t="s">
        <v>66</v>
      </c>
      <c r="K42" s="55"/>
      <c r="L42" s="40"/>
      <c r="M42" s="45" t="s">
        <v>67</v>
      </c>
      <c r="N42" s="40"/>
      <c r="O42" s="40"/>
      <c r="P42" s="45" t="s">
        <v>67</v>
      </c>
      <c r="Q42" s="40"/>
      <c r="R42" s="40"/>
      <c r="S42" s="40" t="s">
        <v>66</v>
      </c>
      <c r="T42" s="40" t="s">
        <v>66</v>
      </c>
      <c r="U42" s="56"/>
      <c r="V42" s="64"/>
      <c r="W42" s="64"/>
      <c r="X42" s="64"/>
      <c r="Y42" s="64"/>
      <c r="Z42" s="64"/>
      <c r="AA42" s="64"/>
      <c r="AB42" s="64"/>
      <c r="AC42" s="64"/>
    </row>
    <row r="43" ht="20.25" customHeight="1" spans="1:29">
      <c r="A43" s="55">
        <v>40</v>
      </c>
      <c r="B43" s="212" t="s">
        <v>64</v>
      </c>
      <c r="C43" s="55" t="s">
        <v>1561</v>
      </c>
      <c r="D43" s="61">
        <v>46172</v>
      </c>
      <c r="E43" s="55">
        <v>6000052977</v>
      </c>
      <c r="F43" s="523" t="s">
        <v>1586</v>
      </c>
      <c r="G43" s="55">
        <v>3</v>
      </c>
      <c r="H43" s="55">
        <v>3</v>
      </c>
      <c r="I43" s="55">
        <v>0</v>
      </c>
      <c r="J43" s="62" t="s">
        <v>66</v>
      </c>
      <c r="K43" s="55"/>
      <c r="L43" s="40"/>
      <c r="M43" s="45" t="s">
        <v>67</v>
      </c>
      <c r="N43" s="40"/>
      <c r="O43" s="40"/>
      <c r="P43" s="45" t="s">
        <v>67</v>
      </c>
      <c r="Q43" s="40"/>
      <c r="R43" s="40"/>
      <c r="S43" s="40" t="s">
        <v>66</v>
      </c>
      <c r="T43" s="40" t="s">
        <v>66</v>
      </c>
      <c r="U43" s="56"/>
      <c r="V43" s="64"/>
      <c r="W43" s="64"/>
      <c r="X43" s="64"/>
      <c r="Y43" s="64"/>
      <c r="Z43" s="64"/>
      <c r="AA43" s="64"/>
      <c r="AB43" s="64"/>
      <c r="AC43" s="64"/>
    </row>
    <row r="44" ht="14.5" spans="1:29">
      <c r="A44" s="55">
        <v>41</v>
      </c>
      <c r="B44" s="212" t="s">
        <v>64</v>
      </c>
      <c r="C44" s="55" t="s">
        <v>1587</v>
      </c>
      <c r="D44" s="61">
        <v>46179</v>
      </c>
      <c r="E44" s="55">
        <v>6000052976</v>
      </c>
      <c r="F44" s="62" t="s">
        <v>1588</v>
      </c>
      <c r="G44" s="55">
        <v>10</v>
      </c>
      <c r="H44" s="55">
        <v>10</v>
      </c>
      <c r="I44" s="55">
        <v>0</v>
      </c>
      <c r="J44" s="62" t="s">
        <v>66</v>
      </c>
      <c r="K44" s="55"/>
      <c r="L44" s="40"/>
      <c r="M44" s="45" t="s">
        <v>67</v>
      </c>
      <c r="N44" s="40"/>
      <c r="O44" s="40"/>
      <c r="P44" s="45" t="s">
        <v>67</v>
      </c>
      <c r="Q44" s="40"/>
      <c r="R44" s="40"/>
      <c r="S44" s="40" t="s">
        <v>66</v>
      </c>
      <c r="T44" s="40" t="s">
        <v>66</v>
      </c>
      <c r="U44" s="56"/>
      <c r="V44" s="64"/>
      <c r="W44" s="64"/>
      <c r="X44" s="64"/>
      <c r="Y44" s="64"/>
      <c r="Z44" s="64"/>
      <c r="AA44" s="64"/>
      <c r="AB44" s="64"/>
      <c r="AC44" s="64"/>
    </row>
    <row r="45" ht="14.5" spans="1:29">
      <c r="A45" s="55">
        <v>42</v>
      </c>
      <c r="B45" s="212" t="s">
        <v>64</v>
      </c>
      <c r="C45" s="55" t="s">
        <v>1589</v>
      </c>
      <c r="D45" s="61">
        <v>46179</v>
      </c>
      <c r="E45" s="55">
        <v>6000052977</v>
      </c>
      <c r="F45" s="62" t="s">
        <v>1590</v>
      </c>
      <c r="G45" s="55">
        <v>10</v>
      </c>
      <c r="H45" s="55">
        <v>10</v>
      </c>
      <c r="I45" s="55">
        <v>0</v>
      </c>
      <c r="J45" s="62" t="s">
        <v>66</v>
      </c>
      <c r="K45" s="55"/>
      <c r="L45" s="40"/>
      <c r="M45" s="45" t="s">
        <v>67</v>
      </c>
      <c r="N45" s="40"/>
      <c r="O45" s="40"/>
      <c r="P45" s="45" t="s">
        <v>67</v>
      </c>
      <c r="Q45" s="40"/>
      <c r="R45" s="40"/>
      <c r="S45" s="40" t="s">
        <v>66</v>
      </c>
      <c r="T45" s="40" t="s">
        <v>66</v>
      </c>
      <c r="U45" s="56"/>
      <c r="V45" s="64"/>
      <c r="W45" s="64"/>
      <c r="X45" s="64"/>
      <c r="Y45" s="64"/>
      <c r="Z45" s="64"/>
      <c r="AA45" s="64"/>
      <c r="AB45" s="64"/>
      <c r="AC45" s="64"/>
    </row>
    <row r="46" ht="14.5" spans="1:29">
      <c r="A46" s="55">
        <v>43</v>
      </c>
      <c r="B46" s="212" t="s">
        <v>64</v>
      </c>
      <c r="C46" s="55" t="s">
        <v>1591</v>
      </c>
      <c r="D46" s="61">
        <v>46181</v>
      </c>
      <c r="E46" s="55">
        <v>6000052976</v>
      </c>
      <c r="F46" s="62" t="s">
        <v>1592</v>
      </c>
      <c r="G46" s="55">
        <v>10</v>
      </c>
      <c r="H46" s="55">
        <v>10</v>
      </c>
      <c r="I46" s="55">
        <v>0</v>
      </c>
      <c r="J46" s="62" t="s">
        <v>66</v>
      </c>
      <c r="K46" s="55"/>
      <c r="L46" s="55"/>
      <c r="M46" s="45" t="s">
        <v>67</v>
      </c>
      <c r="N46" s="40"/>
      <c r="O46" s="40"/>
      <c r="P46" s="45" t="s">
        <v>67</v>
      </c>
      <c r="Q46" s="40"/>
      <c r="R46" s="40"/>
      <c r="S46" s="40" t="s">
        <v>66</v>
      </c>
      <c r="T46" s="40" t="s">
        <v>66</v>
      </c>
      <c r="U46" s="56"/>
      <c r="V46" s="64"/>
      <c r="W46" s="64"/>
      <c r="X46" s="64"/>
      <c r="Y46" s="64"/>
      <c r="Z46" s="64"/>
      <c r="AA46" s="64"/>
      <c r="AB46" s="64"/>
      <c r="AC46" s="64"/>
    </row>
    <row r="47" ht="14.5" spans="1:29">
      <c r="A47" s="55">
        <v>44</v>
      </c>
      <c r="B47" s="212" t="s">
        <v>64</v>
      </c>
      <c r="C47" s="55" t="s">
        <v>1591</v>
      </c>
      <c r="D47" s="61">
        <v>46181</v>
      </c>
      <c r="E47" s="55">
        <v>6000052977</v>
      </c>
      <c r="F47" s="62" t="s">
        <v>1593</v>
      </c>
      <c r="G47" s="55">
        <v>10</v>
      </c>
      <c r="H47" s="55">
        <v>10</v>
      </c>
      <c r="I47" s="55">
        <v>0</v>
      </c>
      <c r="J47" s="62" t="s">
        <v>66</v>
      </c>
      <c r="K47" s="55"/>
      <c r="L47" s="40"/>
      <c r="M47" s="45" t="s">
        <v>67</v>
      </c>
      <c r="N47" s="40"/>
      <c r="O47" s="40"/>
      <c r="P47" s="45" t="s">
        <v>67</v>
      </c>
      <c r="Q47" s="40"/>
      <c r="R47" s="40"/>
      <c r="S47" s="40" t="s">
        <v>66</v>
      </c>
      <c r="T47" s="40" t="s">
        <v>66</v>
      </c>
      <c r="U47" s="56"/>
      <c r="V47" s="64"/>
      <c r="W47" s="64"/>
      <c r="X47" s="64"/>
      <c r="Y47" s="64"/>
      <c r="Z47" s="64"/>
      <c r="AA47" s="64"/>
      <c r="AB47" s="64"/>
      <c r="AC47" s="64"/>
    </row>
    <row r="48" ht="14.5" spans="1:29">
      <c r="A48" s="55">
        <v>45</v>
      </c>
      <c r="B48" s="212" t="s">
        <v>64</v>
      </c>
      <c r="C48" s="55" t="s">
        <v>1561</v>
      </c>
      <c r="D48" s="61">
        <v>46183</v>
      </c>
      <c r="E48" s="55">
        <v>6000052976</v>
      </c>
      <c r="F48" s="62" t="s">
        <v>1594</v>
      </c>
      <c r="G48" s="55">
        <v>6</v>
      </c>
      <c r="H48" s="55">
        <v>6</v>
      </c>
      <c r="I48" s="55">
        <v>0</v>
      </c>
      <c r="J48" s="62" t="s">
        <v>66</v>
      </c>
      <c r="K48" s="55"/>
      <c r="L48" s="40"/>
      <c r="M48" s="45" t="s">
        <v>67</v>
      </c>
      <c r="N48" s="40"/>
      <c r="O48" s="40"/>
      <c r="P48" s="45" t="s">
        <v>67</v>
      </c>
      <c r="Q48" s="40"/>
      <c r="R48" s="40"/>
      <c r="S48" s="40" t="s">
        <v>66</v>
      </c>
      <c r="T48" s="40" t="s">
        <v>66</v>
      </c>
      <c r="U48" s="56"/>
      <c r="V48" s="64"/>
      <c r="W48" s="64"/>
      <c r="X48" s="64"/>
      <c r="Y48" s="64"/>
      <c r="Z48" s="64"/>
      <c r="AA48" s="64"/>
      <c r="AB48" s="64"/>
      <c r="AC48" s="64"/>
    </row>
    <row r="49" ht="14.5" spans="1:29">
      <c r="A49" s="231">
        <v>46</v>
      </c>
      <c r="B49" s="364" t="s">
        <v>64</v>
      </c>
      <c r="C49" s="231" t="s">
        <v>1561</v>
      </c>
      <c r="D49" s="524">
        <v>46184</v>
      </c>
      <c r="E49" s="231">
        <v>6000052976</v>
      </c>
      <c r="F49" s="525" t="s">
        <v>1595</v>
      </c>
      <c r="G49" s="55">
        <v>1</v>
      </c>
      <c r="H49" s="55">
        <v>0</v>
      </c>
      <c r="I49" s="55">
        <v>1</v>
      </c>
      <c r="J49" s="151" t="s">
        <v>1596</v>
      </c>
      <c r="K49" s="44" t="s">
        <v>1597</v>
      </c>
      <c r="L49" s="522" t="s">
        <v>1598</v>
      </c>
      <c r="M49" s="45" t="s">
        <v>67</v>
      </c>
      <c r="N49" s="40"/>
      <c r="O49" s="40"/>
      <c r="P49" s="45" t="s">
        <v>67</v>
      </c>
      <c r="Q49" s="40"/>
      <c r="R49" s="40" t="s">
        <v>68</v>
      </c>
      <c r="S49" s="238" t="s">
        <v>78</v>
      </c>
      <c r="T49" s="62" t="s">
        <v>13</v>
      </c>
      <c r="U49" s="56"/>
      <c r="V49" s="64"/>
      <c r="W49" s="64"/>
      <c r="X49" s="64"/>
      <c r="Y49" s="64"/>
      <c r="Z49" s="64"/>
      <c r="AA49" s="64"/>
      <c r="AB49" s="64"/>
      <c r="AC49" s="64"/>
    </row>
    <row r="50" ht="14.5" spans="1:29">
      <c r="A50" s="241"/>
      <c r="B50" s="241"/>
      <c r="C50" s="241"/>
      <c r="D50" s="241"/>
      <c r="E50" s="241"/>
      <c r="F50" s="241"/>
      <c r="G50" s="55">
        <v>1</v>
      </c>
      <c r="H50" s="55">
        <v>0</v>
      </c>
      <c r="I50" s="55">
        <v>1</v>
      </c>
      <c r="J50" s="62" t="s">
        <v>1599</v>
      </c>
      <c r="K50" s="44"/>
      <c r="L50" s="522"/>
      <c r="M50" s="45"/>
      <c r="N50" s="40"/>
      <c r="O50" s="40"/>
      <c r="P50" s="45"/>
      <c r="Q50" s="40"/>
      <c r="R50" s="40"/>
      <c r="S50" s="238" t="s">
        <v>510</v>
      </c>
      <c r="T50" s="62" t="s">
        <v>13</v>
      </c>
      <c r="U50" s="56"/>
      <c r="V50" s="64"/>
      <c r="W50" s="64"/>
      <c r="X50" s="64"/>
      <c r="Y50" s="64"/>
      <c r="Z50" s="64"/>
      <c r="AA50" s="64"/>
      <c r="AB50" s="64"/>
      <c r="AC50" s="64"/>
    </row>
    <row r="51" ht="14.5" spans="1:29">
      <c r="A51" s="55">
        <v>47</v>
      </c>
      <c r="B51" s="212" t="s">
        <v>64</v>
      </c>
      <c r="C51" s="55" t="s">
        <v>1561</v>
      </c>
      <c r="D51" s="61">
        <v>46184</v>
      </c>
      <c r="E51" s="55">
        <v>6000052976</v>
      </c>
      <c r="F51" s="62" t="s">
        <v>1600</v>
      </c>
      <c r="G51" s="55">
        <v>4</v>
      </c>
      <c r="H51" s="55">
        <v>4</v>
      </c>
      <c r="I51" s="55">
        <v>0</v>
      </c>
      <c r="J51" s="62" t="s">
        <v>66</v>
      </c>
      <c r="K51" s="55"/>
      <c r="L51" s="40"/>
      <c r="M51" s="45" t="s">
        <v>67</v>
      </c>
      <c r="N51" s="40"/>
      <c r="O51" s="40"/>
      <c r="P51" s="45" t="s">
        <v>67</v>
      </c>
      <c r="Q51" s="40"/>
      <c r="R51" s="40"/>
      <c r="S51" s="40" t="s">
        <v>66</v>
      </c>
      <c r="T51" s="40" t="s">
        <v>66</v>
      </c>
      <c r="U51" s="56"/>
      <c r="V51" s="64"/>
      <c r="W51" s="64"/>
      <c r="X51" s="64"/>
      <c r="Y51" s="64"/>
      <c r="Z51" s="64"/>
      <c r="AA51" s="64"/>
      <c r="AB51" s="64"/>
      <c r="AC51" s="64"/>
    </row>
    <row r="52" ht="15.5" spans="1:29">
      <c r="A52" s="55">
        <v>48</v>
      </c>
      <c r="B52" s="212" t="s">
        <v>64</v>
      </c>
      <c r="C52" s="55" t="s">
        <v>1561</v>
      </c>
      <c r="D52" s="61">
        <v>46184</v>
      </c>
      <c r="E52" s="55">
        <v>6000052976</v>
      </c>
      <c r="F52" s="62" t="s">
        <v>1601</v>
      </c>
      <c r="G52" s="55">
        <v>1</v>
      </c>
      <c r="H52" s="55">
        <v>0</v>
      </c>
      <c r="I52" s="55">
        <v>1</v>
      </c>
      <c r="J52" s="518" t="s">
        <v>1566</v>
      </c>
      <c r="K52" s="97" t="s">
        <v>1551</v>
      </c>
      <c r="L52" s="97" t="s">
        <v>76</v>
      </c>
      <c r="M52" s="45" t="s">
        <v>67</v>
      </c>
      <c r="N52" s="40"/>
      <c r="O52" s="515" t="s">
        <v>77</v>
      </c>
      <c r="P52" s="45" t="s">
        <v>67</v>
      </c>
      <c r="Q52" s="40"/>
      <c r="R52" s="40" t="s">
        <v>68</v>
      </c>
      <c r="S52" s="238" t="s">
        <v>78</v>
      </c>
      <c r="T52" s="62" t="s">
        <v>1552</v>
      </c>
      <c r="U52" s="56"/>
      <c r="V52" s="64"/>
      <c r="W52" s="64"/>
      <c r="X52" s="64"/>
      <c r="Y52" s="64"/>
      <c r="Z52" s="64"/>
      <c r="AA52" s="64"/>
      <c r="AB52" s="64"/>
      <c r="AC52" s="64"/>
    </row>
    <row r="53" ht="14.5" spans="1:29">
      <c r="A53" s="55">
        <v>49</v>
      </c>
      <c r="B53" s="212" t="s">
        <v>64</v>
      </c>
      <c r="C53" s="55" t="s">
        <v>1561</v>
      </c>
      <c r="D53" s="61">
        <v>46184</v>
      </c>
      <c r="E53" s="55">
        <v>6000052976</v>
      </c>
      <c r="F53" s="62" t="s">
        <v>1602</v>
      </c>
      <c r="G53" s="55">
        <v>4</v>
      </c>
      <c r="H53" s="55">
        <v>4</v>
      </c>
      <c r="I53" s="55">
        <v>0</v>
      </c>
      <c r="J53" s="62" t="s">
        <v>66</v>
      </c>
      <c r="K53" s="55"/>
      <c r="L53" s="40"/>
      <c r="M53" s="45" t="s">
        <v>67</v>
      </c>
      <c r="N53" s="40"/>
      <c r="O53" s="40"/>
      <c r="P53" s="45" t="s">
        <v>67</v>
      </c>
      <c r="Q53" s="40"/>
      <c r="R53" s="40"/>
      <c r="S53" s="40" t="s">
        <v>66</v>
      </c>
      <c r="T53" s="40" t="s">
        <v>66</v>
      </c>
      <c r="U53" s="56"/>
      <c r="V53" s="64"/>
      <c r="W53" s="64"/>
      <c r="X53" s="64"/>
      <c r="Y53" s="64"/>
      <c r="Z53" s="64"/>
      <c r="AA53" s="64"/>
      <c r="AB53" s="64"/>
      <c r="AC53" s="64"/>
    </row>
    <row r="54" ht="15.5" spans="1:29">
      <c r="A54" s="55">
        <v>50</v>
      </c>
      <c r="B54" s="212" t="s">
        <v>64</v>
      </c>
      <c r="C54" s="55" t="s">
        <v>1561</v>
      </c>
      <c r="D54" s="61">
        <v>46184</v>
      </c>
      <c r="E54" s="55">
        <v>6000052976</v>
      </c>
      <c r="F54" s="62" t="s">
        <v>1603</v>
      </c>
      <c r="G54" s="55">
        <v>1</v>
      </c>
      <c r="H54" s="55">
        <v>0</v>
      </c>
      <c r="I54" s="55">
        <v>1</v>
      </c>
      <c r="J54" s="518" t="s">
        <v>1566</v>
      </c>
      <c r="K54" s="97" t="s">
        <v>1551</v>
      </c>
      <c r="L54" s="97" t="s">
        <v>76</v>
      </c>
      <c r="M54" s="45" t="s">
        <v>67</v>
      </c>
      <c r="N54" s="40"/>
      <c r="O54" s="515" t="s">
        <v>77</v>
      </c>
      <c r="P54" s="45" t="s">
        <v>67</v>
      </c>
      <c r="Q54" s="40"/>
      <c r="R54" s="40" t="s">
        <v>68</v>
      </c>
      <c r="S54" s="238" t="s">
        <v>78</v>
      </c>
      <c r="T54" s="62" t="s">
        <v>1552</v>
      </c>
      <c r="U54" s="56"/>
      <c r="V54" s="64"/>
      <c r="W54" s="64"/>
      <c r="X54" s="64"/>
      <c r="Y54" s="64"/>
      <c r="Z54" s="64"/>
      <c r="AA54" s="64"/>
      <c r="AB54" s="64"/>
      <c r="AC54" s="64"/>
    </row>
    <row r="55" ht="14.5" spans="1:29">
      <c r="A55" s="55">
        <v>51</v>
      </c>
      <c r="B55" s="212" t="s">
        <v>64</v>
      </c>
      <c r="C55" s="55" t="s">
        <v>1561</v>
      </c>
      <c r="D55" s="61">
        <v>46184</v>
      </c>
      <c r="E55" s="55">
        <v>6000052977</v>
      </c>
      <c r="F55" s="62" t="s">
        <v>1604</v>
      </c>
      <c r="G55" s="55">
        <v>2</v>
      </c>
      <c r="H55" s="55">
        <v>2</v>
      </c>
      <c r="I55" s="55">
        <v>0</v>
      </c>
      <c r="J55" s="62" t="s">
        <v>66</v>
      </c>
      <c r="K55" s="55"/>
      <c r="L55" s="40"/>
      <c r="M55" s="45" t="s">
        <v>67</v>
      </c>
      <c r="N55" s="40"/>
      <c r="O55" s="40"/>
      <c r="P55" s="45" t="s">
        <v>67</v>
      </c>
      <c r="Q55" s="40"/>
      <c r="R55" s="40"/>
      <c r="S55" s="40" t="s">
        <v>66</v>
      </c>
      <c r="T55" s="40" t="s">
        <v>66</v>
      </c>
      <c r="U55" s="56"/>
      <c r="V55" s="64"/>
      <c r="W55" s="64"/>
      <c r="X55" s="64"/>
      <c r="Y55" s="64"/>
      <c r="Z55" s="64"/>
      <c r="AA55" s="64"/>
      <c r="AB55" s="64"/>
      <c r="AC55" s="64"/>
    </row>
    <row r="56" ht="15.5" spans="1:29">
      <c r="A56" s="55">
        <v>52</v>
      </c>
      <c r="B56" s="212" t="s">
        <v>64</v>
      </c>
      <c r="C56" s="55" t="s">
        <v>1561</v>
      </c>
      <c r="D56" s="61">
        <v>46184</v>
      </c>
      <c r="E56" s="55">
        <v>6000052977</v>
      </c>
      <c r="F56" s="62">
        <v>516300040626114</v>
      </c>
      <c r="G56" s="55">
        <v>1</v>
      </c>
      <c r="H56" s="55">
        <v>0</v>
      </c>
      <c r="I56" s="55">
        <v>1</v>
      </c>
      <c r="J56" s="518" t="s">
        <v>1566</v>
      </c>
      <c r="K56" s="97" t="s">
        <v>1551</v>
      </c>
      <c r="L56" s="97" t="s">
        <v>76</v>
      </c>
      <c r="M56" s="45" t="s">
        <v>67</v>
      </c>
      <c r="N56" s="40"/>
      <c r="O56" s="515" t="s">
        <v>77</v>
      </c>
      <c r="P56" s="45" t="s">
        <v>67</v>
      </c>
      <c r="Q56" s="40"/>
      <c r="R56" s="40" t="s">
        <v>68</v>
      </c>
      <c r="S56" s="238" t="s">
        <v>78</v>
      </c>
      <c r="T56" s="62" t="s">
        <v>1552</v>
      </c>
      <c r="U56" s="56"/>
      <c r="V56" s="64"/>
      <c r="W56" s="64"/>
      <c r="X56" s="64"/>
      <c r="Y56" s="64"/>
      <c r="Z56" s="64"/>
      <c r="AA56" s="64"/>
      <c r="AB56" s="64"/>
      <c r="AC56" s="64"/>
    </row>
    <row r="57" ht="14.5" spans="1:29">
      <c r="A57" s="55">
        <v>53</v>
      </c>
      <c r="B57" s="212" t="s">
        <v>64</v>
      </c>
      <c r="C57" s="55" t="s">
        <v>1561</v>
      </c>
      <c r="D57" s="61">
        <v>46184</v>
      </c>
      <c r="E57" s="55">
        <v>6000052977</v>
      </c>
      <c r="F57" s="62" t="s">
        <v>1605</v>
      </c>
      <c r="G57" s="55">
        <v>2</v>
      </c>
      <c r="H57" s="55">
        <v>2</v>
      </c>
      <c r="I57" s="55">
        <v>0</v>
      </c>
      <c r="J57" s="62" t="s">
        <v>66</v>
      </c>
      <c r="K57" s="55"/>
      <c r="L57" s="40"/>
      <c r="M57" s="45" t="s">
        <v>67</v>
      </c>
      <c r="N57" s="40"/>
      <c r="O57" s="40"/>
      <c r="P57" s="45" t="s">
        <v>67</v>
      </c>
      <c r="Q57" s="40"/>
      <c r="R57" s="40"/>
      <c r="S57" s="40" t="s">
        <v>66</v>
      </c>
      <c r="T57" s="40" t="s">
        <v>66</v>
      </c>
      <c r="U57" s="56"/>
      <c r="V57" s="64"/>
      <c r="W57" s="64"/>
      <c r="X57" s="64"/>
      <c r="Y57" s="64"/>
      <c r="Z57" s="64"/>
      <c r="AA57" s="64"/>
      <c r="AB57" s="64"/>
      <c r="AC57" s="64"/>
    </row>
    <row r="58" ht="15.5" spans="1:29">
      <c r="A58" s="55">
        <v>54</v>
      </c>
      <c r="B58" s="212" t="s">
        <v>64</v>
      </c>
      <c r="C58" s="55" t="s">
        <v>1561</v>
      </c>
      <c r="D58" s="61">
        <v>46184</v>
      </c>
      <c r="E58" s="55">
        <v>6000052977</v>
      </c>
      <c r="F58" s="62">
        <v>516300040626117</v>
      </c>
      <c r="G58" s="55">
        <v>1</v>
      </c>
      <c r="H58" s="55">
        <v>0</v>
      </c>
      <c r="I58" s="55">
        <v>1</v>
      </c>
      <c r="J58" s="518" t="s">
        <v>1566</v>
      </c>
      <c r="K58" s="97" t="s">
        <v>1551</v>
      </c>
      <c r="L58" s="97" t="s">
        <v>76</v>
      </c>
      <c r="M58" s="45" t="s">
        <v>67</v>
      </c>
      <c r="N58" s="40"/>
      <c r="O58" s="515" t="s">
        <v>77</v>
      </c>
      <c r="P58" s="45" t="s">
        <v>67</v>
      </c>
      <c r="Q58" s="40"/>
      <c r="R58" s="40" t="s">
        <v>68</v>
      </c>
      <c r="S58" s="238" t="s">
        <v>78</v>
      </c>
      <c r="T58" s="62" t="s">
        <v>1552</v>
      </c>
      <c r="U58" s="56"/>
      <c r="V58" s="64"/>
      <c r="W58" s="64"/>
      <c r="X58" s="64"/>
      <c r="Y58" s="64"/>
      <c r="Z58" s="64"/>
      <c r="AA58" s="64"/>
      <c r="AB58" s="64"/>
      <c r="AC58" s="64"/>
    </row>
    <row r="59" ht="14.5" spans="1:29">
      <c r="A59" s="55">
        <v>55</v>
      </c>
      <c r="B59" s="212" t="s">
        <v>64</v>
      </c>
      <c r="C59" s="55" t="s">
        <v>1561</v>
      </c>
      <c r="D59" s="61">
        <v>46184</v>
      </c>
      <c r="E59" s="55">
        <v>6000052977</v>
      </c>
      <c r="F59" s="62" t="s">
        <v>1606</v>
      </c>
      <c r="G59" s="55">
        <v>5</v>
      </c>
      <c r="H59" s="55">
        <v>5</v>
      </c>
      <c r="I59" s="55">
        <v>0</v>
      </c>
      <c r="J59" s="62" t="s">
        <v>66</v>
      </c>
      <c r="K59" s="55"/>
      <c r="L59" s="40"/>
      <c r="M59" s="45" t="s">
        <v>67</v>
      </c>
      <c r="N59" s="40"/>
      <c r="O59" s="40"/>
      <c r="P59" s="45" t="s">
        <v>67</v>
      </c>
      <c r="Q59" s="40"/>
      <c r="R59" s="40"/>
      <c r="S59" s="40" t="s">
        <v>66</v>
      </c>
      <c r="T59" s="40" t="s">
        <v>66</v>
      </c>
      <c r="U59" s="56"/>
      <c r="V59" s="64"/>
      <c r="W59" s="64"/>
      <c r="X59" s="64"/>
      <c r="Y59" s="64"/>
      <c r="Z59" s="64"/>
      <c r="AA59" s="64"/>
      <c r="AB59" s="64"/>
      <c r="AC59" s="64"/>
    </row>
    <row r="60" ht="19.5" customHeight="1" spans="1:29">
      <c r="A60" s="55">
        <v>56</v>
      </c>
      <c r="B60" s="212" t="s">
        <v>64</v>
      </c>
      <c r="C60" s="55" t="s">
        <v>1561</v>
      </c>
      <c r="D60" s="61">
        <v>46189</v>
      </c>
      <c r="E60" s="55">
        <v>6000052976</v>
      </c>
      <c r="F60" s="62" t="s">
        <v>1607</v>
      </c>
      <c r="G60" s="55">
        <v>2</v>
      </c>
      <c r="H60" s="55">
        <v>2</v>
      </c>
      <c r="I60" s="55">
        <v>0</v>
      </c>
      <c r="J60" s="62" t="s">
        <v>66</v>
      </c>
      <c r="K60" s="55"/>
      <c r="L60" s="40"/>
      <c r="M60" s="45" t="s">
        <v>67</v>
      </c>
      <c r="N60" s="40"/>
      <c r="O60" s="40"/>
      <c r="P60" s="45" t="s">
        <v>67</v>
      </c>
      <c r="Q60" s="40"/>
      <c r="R60" s="40"/>
      <c r="S60" s="40" t="s">
        <v>66</v>
      </c>
      <c r="T60" s="40" t="s">
        <v>66</v>
      </c>
      <c r="U60" s="56"/>
      <c r="V60" s="64"/>
      <c r="W60" s="64"/>
      <c r="X60" s="64"/>
      <c r="Y60" s="64"/>
      <c r="Z60" s="64"/>
      <c r="AA60" s="64"/>
      <c r="AB60" s="64"/>
      <c r="AC60" s="64"/>
    </row>
    <row r="61" ht="14.5" spans="1:29">
      <c r="A61" s="55">
        <v>57</v>
      </c>
      <c r="B61" s="212" t="s">
        <v>64</v>
      </c>
      <c r="C61" s="55" t="s">
        <v>1561</v>
      </c>
      <c r="D61" s="61">
        <v>46189</v>
      </c>
      <c r="E61" s="55">
        <v>6000052976</v>
      </c>
      <c r="F61" s="62" t="s">
        <v>1608</v>
      </c>
      <c r="G61" s="55">
        <v>1</v>
      </c>
      <c r="H61" s="55">
        <v>0</v>
      </c>
      <c r="I61" s="55">
        <v>1</v>
      </c>
      <c r="J61" s="62" t="s">
        <v>1550</v>
      </c>
      <c r="K61" s="55"/>
      <c r="L61" s="40"/>
      <c r="M61" s="45" t="s">
        <v>67</v>
      </c>
      <c r="N61" s="40"/>
      <c r="O61" s="40"/>
      <c r="P61" s="45" t="s">
        <v>67</v>
      </c>
      <c r="Q61" s="40"/>
      <c r="R61" s="40" t="s">
        <v>68</v>
      </c>
      <c r="S61" s="238" t="s">
        <v>78</v>
      </c>
      <c r="T61" s="238" t="s">
        <v>1552</v>
      </c>
      <c r="U61" s="56"/>
      <c r="V61" s="64"/>
      <c r="W61" s="64"/>
      <c r="X61" s="64"/>
      <c r="Y61" s="64"/>
      <c r="Z61" s="64"/>
      <c r="AA61" s="64"/>
      <c r="AB61" s="64"/>
      <c r="AC61" s="64"/>
    </row>
    <row r="62" ht="14.5" spans="1:29">
      <c r="A62" s="55">
        <v>58</v>
      </c>
      <c r="B62" s="212" t="s">
        <v>64</v>
      </c>
      <c r="C62" s="55" t="s">
        <v>1561</v>
      </c>
      <c r="D62" s="61">
        <v>46189</v>
      </c>
      <c r="E62" s="55">
        <v>6000052976</v>
      </c>
      <c r="F62" s="62" t="s">
        <v>1609</v>
      </c>
      <c r="G62" s="55">
        <v>5</v>
      </c>
      <c r="H62" s="55">
        <v>5</v>
      </c>
      <c r="I62" s="55">
        <v>0</v>
      </c>
      <c r="J62" s="62" t="s">
        <v>66</v>
      </c>
      <c r="K62" s="55"/>
      <c r="L62" s="40"/>
      <c r="M62" s="45" t="s">
        <v>67</v>
      </c>
      <c r="N62" s="40"/>
      <c r="O62" s="40"/>
      <c r="P62" s="45" t="s">
        <v>67</v>
      </c>
      <c r="Q62" s="40"/>
      <c r="R62" s="40"/>
      <c r="S62" s="40" t="s">
        <v>66</v>
      </c>
      <c r="T62" s="40" t="s">
        <v>66</v>
      </c>
      <c r="U62" s="56"/>
      <c r="V62" s="64"/>
      <c r="W62" s="64"/>
      <c r="X62" s="64"/>
      <c r="Y62" s="64"/>
      <c r="Z62" s="64"/>
      <c r="AA62" s="64"/>
      <c r="AB62" s="64"/>
      <c r="AC62" s="64"/>
    </row>
    <row r="63" ht="15.5" spans="1:29">
      <c r="A63" s="55">
        <v>59</v>
      </c>
      <c r="B63" s="212" t="s">
        <v>64</v>
      </c>
      <c r="C63" s="55" t="s">
        <v>1561</v>
      </c>
      <c r="D63" s="61">
        <v>46189</v>
      </c>
      <c r="E63" s="55">
        <v>6000052976</v>
      </c>
      <c r="F63" s="62" t="s">
        <v>1610</v>
      </c>
      <c r="G63" s="55">
        <v>1</v>
      </c>
      <c r="H63" s="55">
        <v>0</v>
      </c>
      <c r="I63" s="55">
        <v>1</v>
      </c>
      <c r="J63" s="518" t="s">
        <v>1566</v>
      </c>
      <c r="K63" s="97" t="s">
        <v>1551</v>
      </c>
      <c r="L63" s="97" t="s">
        <v>76</v>
      </c>
      <c r="M63" s="45" t="s">
        <v>67</v>
      </c>
      <c r="N63" s="40"/>
      <c r="O63" s="515" t="s">
        <v>77</v>
      </c>
      <c r="P63" s="45" t="s">
        <v>67</v>
      </c>
      <c r="Q63" s="40"/>
      <c r="R63" s="40" t="s">
        <v>68</v>
      </c>
      <c r="S63" s="238" t="s">
        <v>78</v>
      </c>
      <c r="T63" s="62" t="s">
        <v>1552</v>
      </c>
      <c r="U63" s="56"/>
      <c r="V63" s="64"/>
      <c r="W63" s="64"/>
      <c r="X63" s="64"/>
      <c r="Y63" s="64"/>
      <c r="Z63" s="64"/>
      <c r="AA63" s="64"/>
      <c r="AB63" s="64"/>
      <c r="AC63" s="64"/>
    </row>
    <row r="64" ht="14.5" spans="1:29">
      <c r="A64" s="55">
        <v>60</v>
      </c>
      <c r="B64" s="212" t="s">
        <v>64</v>
      </c>
      <c r="C64" s="55" t="s">
        <v>1561</v>
      </c>
      <c r="D64" s="61">
        <v>46189</v>
      </c>
      <c r="E64" s="55">
        <v>6000052976</v>
      </c>
      <c r="F64" s="62" t="s">
        <v>1611</v>
      </c>
      <c r="G64" s="55">
        <v>3</v>
      </c>
      <c r="H64" s="55">
        <v>3</v>
      </c>
      <c r="I64" s="55">
        <v>0</v>
      </c>
      <c r="J64" s="62" t="s">
        <v>66</v>
      </c>
      <c r="K64" s="55"/>
      <c r="L64" s="40"/>
      <c r="M64" s="45" t="s">
        <v>67</v>
      </c>
      <c r="N64" s="40"/>
      <c r="O64" s="40"/>
      <c r="P64" s="45" t="s">
        <v>67</v>
      </c>
      <c r="Q64" s="40"/>
      <c r="R64" s="40"/>
      <c r="S64" s="40" t="s">
        <v>66</v>
      </c>
      <c r="T64" s="40" t="s">
        <v>66</v>
      </c>
      <c r="U64" s="56"/>
      <c r="V64" s="64"/>
      <c r="W64" s="64"/>
      <c r="X64" s="64"/>
      <c r="Y64" s="64"/>
      <c r="Z64" s="64"/>
      <c r="AA64" s="64"/>
      <c r="AB64" s="64"/>
      <c r="AC64" s="64"/>
    </row>
    <row r="65" ht="15.5" spans="1:29">
      <c r="A65" s="55">
        <v>61</v>
      </c>
      <c r="B65" s="212" t="s">
        <v>64</v>
      </c>
      <c r="C65" s="55" t="s">
        <v>1561</v>
      </c>
      <c r="D65" s="61">
        <v>46189</v>
      </c>
      <c r="E65" s="55">
        <v>6000052976</v>
      </c>
      <c r="F65" s="62" t="s">
        <v>1612</v>
      </c>
      <c r="G65" s="55">
        <v>1</v>
      </c>
      <c r="H65" s="55">
        <v>0</v>
      </c>
      <c r="I65" s="55">
        <v>1</v>
      </c>
      <c r="J65" s="518" t="s">
        <v>1566</v>
      </c>
      <c r="K65" s="97" t="s">
        <v>1551</v>
      </c>
      <c r="L65" s="97" t="s">
        <v>76</v>
      </c>
      <c r="M65" s="45" t="s">
        <v>67</v>
      </c>
      <c r="N65" s="40"/>
      <c r="O65" s="515" t="s">
        <v>77</v>
      </c>
      <c r="P65" s="45" t="s">
        <v>67</v>
      </c>
      <c r="Q65" s="40"/>
      <c r="R65" s="40" t="s">
        <v>68</v>
      </c>
      <c r="S65" s="238" t="s">
        <v>78</v>
      </c>
      <c r="T65" s="62" t="s">
        <v>1552</v>
      </c>
      <c r="U65" s="56"/>
      <c r="V65" s="64"/>
      <c r="W65" s="64"/>
      <c r="X65" s="64"/>
      <c r="Y65" s="64"/>
      <c r="Z65" s="64"/>
      <c r="AA65" s="64"/>
      <c r="AB65" s="64"/>
      <c r="AC65" s="64"/>
    </row>
    <row r="66" ht="14.5" spans="1:29">
      <c r="A66" s="55">
        <v>62</v>
      </c>
      <c r="B66" s="212" t="s">
        <v>64</v>
      </c>
      <c r="C66" s="55" t="s">
        <v>1561</v>
      </c>
      <c r="D66" s="61">
        <v>46189</v>
      </c>
      <c r="E66" s="55">
        <v>6000052977</v>
      </c>
      <c r="F66" s="62" t="s">
        <v>1613</v>
      </c>
      <c r="G66" s="55">
        <v>4</v>
      </c>
      <c r="H66" s="55">
        <v>4</v>
      </c>
      <c r="I66" s="55">
        <v>0</v>
      </c>
      <c r="J66" s="62" t="s">
        <v>66</v>
      </c>
      <c r="K66" s="55"/>
      <c r="L66" s="40"/>
      <c r="M66" s="45" t="s">
        <v>67</v>
      </c>
      <c r="N66" s="40"/>
      <c r="O66" s="40"/>
      <c r="P66" s="45" t="s">
        <v>67</v>
      </c>
      <c r="Q66" s="40"/>
      <c r="R66" s="40"/>
      <c r="S66" s="40" t="s">
        <v>66</v>
      </c>
      <c r="T66" s="40" t="s">
        <v>66</v>
      </c>
      <c r="U66" s="56"/>
      <c r="V66" s="64"/>
      <c r="W66" s="64"/>
      <c r="X66" s="64"/>
      <c r="Y66" s="64"/>
      <c r="Z66" s="64"/>
      <c r="AA66" s="64"/>
      <c r="AB66" s="64"/>
      <c r="AC66" s="64"/>
    </row>
    <row r="67" ht="15.5" spans="1:29">
      <c r="A67" s="55">
        <v>63</v>
      </c>
      <c r="B67" s="212" t="s">
        <v>64</v>
      </c>
      <c r="C67" s="55" t="s">
        <v>1561</v>
      </c>
      <c r="D67" s="61">
        <v>46189</v>
      </c>
      <c r="E67" s="55">
        <v>6000052977</v>
      </c>
      <c r="F67" s="62">
        <v>516300040626127</v>
      </c>
      <c r="G67" s="55">
        <v>1</v>
      </c>
      <c r="H67" s="55">
        <v>0</v>
      </c>
      <c r="I67" s="55">
        <v>1</v>
      </c>
      <c r="J67" s="518" t="s">
        <v>1566</v>
      </c>
      <c r="K67" s="97" t="s">
        <v>1551</v>
      </c>
      <c r="L67" s="97" t="s">
        <v>76</v>
      </c>
      <c r="M67" s="45" t="s">
        <v>67</v>
      </c>
      <c r="N67" s="40"/>
      <c r="O67" s="515" t="s">
        <v>77</v>
      </c>
      <c r="P67" s="45" t="s">
        <v>67</v>
      </c>
      <c r="Q67" s="40"/>
      <c r="R67" s="40" t="s">
        <v>68</v>
      </c>
      <c r="S67" s="238" t="s">
        <v>78</v>
      </c>
      <c r="T67" s="62" t="s">
        <v>1552</v>
      </c>
      <c r="U67" s="56"/>
      <c r="V67" s="64"/>
      <c r="W67" s="64"/>
      <c r="X67" s="64"/>
      <c r="Y67" s="64"/>
      <c r="Z67" s="64"/>
      <c r="AA67" s="64"/>
      <c r="AB67" s="64"/>
      <c r="AC67" s="64"/>
    </row>
    <row r="68" ht="14.5" spans="1:29">
      <c r="A68" s="55">
        <v>64</v>
      </c>
      <c r="B68" s="212" t="s">
        <v>64</v>
      </c>
      <c r="C68" s="55" t="s">
        <v>1561</v>
      </c>
      <c r="D68" s="61">
        <v>46189</v>
      </c>
      <c r="E68" s="55">
        <v>6000052977</v>
      </c>
      <c r="F68" s="62" t="s">
        <v>1614</v>
      </c>
      <c r="G68" s="55">
        <v>5</v>
      </c>
      <c r="H68" s="55">
        <v>5</v>
      </c>
      <c r="I68" s="55">
        <v>0</v>
      </c>
      <c r="J68" s="62" t="s">
        <v>66</v>
      </c>
      <c r="K68" s="55"/>
      <c r="L68" s="40"/>
      <c r="M68" s="45" t="s">
        <v>67</v>
      </c>
      <c r="N68" s="40"/>
      <c r="O68" s="40"/>
      <c r="P68" s="45" t="s">
        <v>67</v>
      </c>
      <c r="Q68" s="40"/>
      <c r="R68" s="40"/>
      <c r="S68" s="40" t="s">
        <v>66</v>
      </c>
      <c r="T68" s="40" t="s">
        <v>66</v>
      </c>
      <c r="U68" s="56"/>
      <c r="V68" s="64"/>
      <c r="W68" s="64"/>
      <c r="X68" s="64"/>
      <c r="Y68" s="64"/>
      <c r="Z68" s="64"/>
      <c r="AA68" s="64"/>
      <c r="AB68" s="64"/>
      <c r="AC68" s="64"/>
    </row>
    <row r="69" ht="15.5" spans="1:29">
      <c r="A69" s="55">
        <v>65</v>
      </c>
      <c r="B69" s="212" t="s">
        <v>64</v>
      </c>
      <c r="C69" s="55" t="s">
        <v>1561</v>
      </c>
      <c r="D69" s="61">
        <v>46189</v>
      </c>
      <c r="E69" s="55">
        <v>6000052977</v>
      </c>
      <c r="F69" s="62">
        <v>516300040626133</v>
      </c>
      <c r="G69" s="55">
        <v>1</v>
      </c>
      <c r="H69" s="55">
        <v>0</v>
      </c>
      <c r="I69" s="55">
        <v>1</v>
      </c>
      <c r="J69" s="518" t="s">
        <v>1566</v>
      </c>
      <c r="K69" s="97" t="s">
        <v>1551</v>
      </c>
      <c r="L69" s="97" t="s">
        <v>76</v>
      </c>
      <c r="M69" s="45" t="s">
        <v>67</v>
      </c>
      <c r="N69" s="40"/>
      <c r="O69" s="515" t="s">
        <v>77</v>
      </c>
      <c r="P69" s="45" t="s">
        <v>67</v>
      </c>
      <c r="Q69" s="40"/>
      <c r="R69" s="40" t="s">
        <v>68</v>
      </c>
      <c r="S69" s="238" t="s">
        <v>78</v>
      </c>
      <c r="T69" s="62" t="s">
        <v>1552</v>
      </c>
      <c r="U69" s="56"/>
      <c r="V69" s="64"/>
      <c r="W69" s="64"/>
      <c r="X69" s="64"/>
      <c r="Y69" s="64"/>
      <c r="Z69" s="64"/>
      <c r="AA69" s="64"/>
      <c r="AB69" s="64"/>
      <c r="AC69" s="64"/>
    </row>
    <row r="70" ht="14.5" spans="1:29">
      <c r="A70" s="55">
        <v>66</v>
      </c>
      <c r="B70" s="212" t="s">
        <v>64</v>
      </c>
      <c r="C70" s="55" t="s">
        <v>1561</v>
      </c>
      <c r="D70" s="61">
        <v>46189</v>
      </c>
      <c r="E70" s="55">
        <v>6000052977</v>
      </c>
      <c r="F70" s="62" t="s">
        <v>1615</v>
      </c>
      <c r="G70" s="55">
        <v>2</v>
      </c>
      <c r="H70" s="55">
        <v>2</v>
      </c>
      <c r="I70" s="55">
        <v>0</v>
      </c>
      <c r="J70" s="62" t="s">
        <v>66</v>
      </c>
      <c r="K70" s="55"/>
      <c r="L70" s="40"/>
      <c r="M70" s="45" t="s">
        <v>67</v>
      </c>
      <c r="N70" s="40"/>
      <c r="O70" s="40"/>
      <c r="P70" s="45" t="s">
        <v>67</v>
      </c>
      <c r="Q70" s="40"/>
      <c r="R70" s="40"/>
      <c r="S70" s="40" t="s">
        <v>66</v>
      </c>
      <c r="T70" s="40" t="s">
        <v>66</v>
      </c>
      <c r="U70" s="56"/>
      <c r="V70" s="64"/>
      <c r="W70" s="64"/>
      <c r="X70" s="64"/>
      <c r="Y70" s="64"/>
      <c r="Z70" s="64"/>
      <c r="AA70" s="64"/>
      <c r="AB70" s="64"/>
      <c r="AC70" s="64"/>
    </row>
    <row r="71" ht="14.5" spans="1:29">
      <c r="A71" s="55">
        <v>67</v>
      </c>
      <c r="B71" s="212" t="s">
        <v>64</v>
      </c>
      <c r="C71" s="55" t="s">
        <v>1561</v>
      </c>
      <c r="D71" s="61">
        <v>46191</v>
      </c>
      <c r="E71" s="55">
        <v>6000052976</v>
      </c>
      <c r="F71" s="62" t="s">
        <v>1616</v>
      </c>
      <c r="G71" s="55">
        <v>6</v>
      </c>
      <c r="H71" s="55">
        <v>6</v>
      </c>
      <c r="I71" s="55">
        <v>0</v>
      </c>
      <c r="J71" s="62" t="s">
        <v>66</v>
      </c>
      <c r="K71" s="55"/>
      <c r="L71" s="40"/>
      <c r="M71" s="45" t="s">
        <v>67</v>
      </c>
      <c r="N71" s="40"/>
      <c r="O71" s="40"/>
      <c r="P71" s="45" t="s">
        <v>67</v>
      </c>
      <c r="Q71" s="40"/>
      <c r="R71" s="40"/>
      <c r="S71" s="40" t="s">
        <v>66</v>
      </c>
      <c r="T71" s="40" t="s">
        <v>66</v>
      </c>
      <c r="U71" s="56"/>
      <c r="V71" s="64"/>
      <c r="W71" s="64"/>
      <c r="X71" s="64"/>
      <c r="Y71" s="64"/>
      <c r="Z71" s="64"/>
      <c r="AA71" s="64"/>
      <c r="AB71" s="64"/>
      <c r="AC71" s="64"/>
    </row>
    <row r="72" ht="14.5" spans="1:29">
      <c r="A72" s="55">
        <v>68</v>
      </c>
      <c r="B72" s="212" t="s">
        <v>64</v>
      </c>
      <c r="C72" s="55" t="s">
        <v>1561</v>
      </c>
      <c r="D72" s="61">
        <v>46191</v>
      </c>
      <c r="E72" s="55">
        <v>6000052976</v>
      </c>
      <c r="F72" s="62" t="s">
        <v>1617</v>
      </c>
      <c r="G72" s="55">
        <v>1</v>
      </c>
      <c r="H72" s="55">
        <v>0</v>
      </c>
      <c r="I72" s="55">
        <v>1</v>
      </c>
      <c r="J72" s="151" t="s">
        <v>1596</v>
      </c>
      <c r="K72" s="44" t="s">
        <v>1597</v>
      </c>
      <c r="L72" s="522" t="s">
        <v>1598</v>
      </c>
      <c r="M72" s="45" t="s">
        <v>67</v>
      </c>
      <c r="N72" s="40"/>
      <c r="O72" s="40"/>
      <c r="P72" s="45" t="s">
        <v>67</v>
      </c>
      <c r="Q72" s="40"/>
      <c r="R72" s="40" t="s">
        <v>68</v>
      </c>
      <c r="S72" s="238" t="s">
        <v>78</v>
      </c>
      <c r="T72" s="238" t="s">
        <v>13</v>
      </c>
      <c r="U72" s="56"/>
      <c r="V72" s="64"/>
      <c r="W72" s="64"/>
      <c r="X72" s="64"/>
      <c r="Y72" s="64"/>
      <c r="Z72" s="64"/>
      <c r="AA72" s="64"/>
      <c r="AB72" s="64"/>
      <c r="AC72" s="64"/>
    </row>
    <row r="73" ht="14.5" spans="1:29">
      <c r="A73" s="55">
        <v>69</v>
      </c>
      <c r="B73" s="212" t="s">
        <v>64</v>
      </c>
      <c r="C73" s="55" t="s">
        <v>1561</v>
      </c>
      <c r="D73" s="61">
        <v>46191</v>
      </c>
      <c r="E73" s="55">
        <v>6000052977</v>
      </c>
      <c r="F73" s="62" t="s">
        <v>1618</v>
      </c>
      <c r="G73" s="55">
        <v>7</v>
      </c>
      <c r="H73" s="55">
        <v>7</v>
      </c>
      <c r="I73" s="55">
        <v>0</v>
      </c>
      <c r="J73" s="62" t="s">
        <v>66</v>
      </c>
      <c r="K73" s="44" t="s">
        <v>1597</v>
      </c>
      <c r="L73" s="522" t="s">
        <v>1598</v>
      </c>
      <c r="M73" s="45" t="s">
        <v>67</v>
      </c>
      <c r="N73" s="40"/>
      <c r="O73" s="40"/>
      <c r="P73" s="45" t="s">
        <v>67</v>
      </c>
      <c r="Q73" s="40"/>
      <c r="R73" s="40" t="s">
        <v>68</v>
      </c>
      <c r="S73" s="40" t="s">
        <v>66</v>
      </c>
      <c r="T73" s="40" t="s">
        <v>66</v>
      </c>
      <c r="U73" s="56"/>
      <c r="V73" s="64"/>
      <c r="W73" s="64"/>
      <c r="X73" s="64"/>
      <c r="Y73" s="64"/>
      <c r="Z73" s="64"/>
      <c r="AA73" s="64"/>
      <c r="AB73" s="64"/>
      <c r="AC73" s="64"/>
    </row>
    <row r="74" ht="14.5" spans="1:29">
      <c r="A74" s="55">
        <v>70</v>
      </c>
      <c r="B74" s="212" t="s">
        <v>64</v>
      </c>
      <c r="C74" s="55" t="s">
        <v>1561</v>
      </c>
      <c r="D74" s="61">
        <v>46192</v>
      </c>
      <c r="E74" s="55">
        <v>6000052976</v>
      </c>
      <c r="F74" s="62" t="s">
        <v>1619</v>
      </c>
      <c r="G74" s="55">
        <v>20</v>
      </c>
      <c r="H74" s="55">
        <v>20</v>
      </c>
      <c r="I74" s="55">
        <v>0</v>
      </c>
      <c r="J74" s="62" t="s">
        <v>66</v>
      </c>
      <c r="K74" s="55"/>
      <c r="L74" s="40"/>
      <c r="M74" s="45" t="s">
        <v>67</v>
      </c>
      <c r="N74" s="40"/>
      <c r="O74" s="40"/>
      <c r="P74" s="45" t="s">
        <v>67</v>
      </c>
      <c r="Q74" s="40"/>
      <c r="R74" s="40"/>
      <c r="S74" s="40" t="s">
        <v>66</v>
      </c>
      <c r="T74" s="40" t="s">
        <v>66</v>
      </c>
      <c r="U74" s="56"/>
      <c r="V74" s="64"/>
      <c r="W74" s="64"/>
      <c r="X74" s="64"/>
      <c r="Y74" s="64"/>
      <c r="Z74" s="64"/>
      <c r="AA74" s="64"/>
      <c r="AB74" s="64"/>
      <c r="AC74" s="64"/>
    </row>
    <row r="75" ht="14.5" spans="1:29">
      <c r="A75" s="55">
        <v>71</v>
      </c>
      <c r="B75" s="212" t="s">
        <v>64</v>
      </c>
      <c r="C75" s="55" t="s">
        <v>171</v>
      </c>
      <c r="D75" s="61">
        <v>46193</v>
      </c>
      <c r="E75" s="55">
        <v>6000052976</v>
      </c>
      <c r="F75" s="62" t="s">
        <v>1620</v>
      </c>
      <c r="G75" s="55">
        <v>10</v>
      </c>
      <c r="H75" s="55">
        <v>10</v>
      </c>
      <c r="I75" s="55">
        <v>0</v>
      </c>
      <c r="J75" s="62" t="s">
        <v>1621</v>
      </c>
      <c r="K75" s="55"/>
      <c r="L75" s="40"/>
      <c r="M75" s="45" t="s">
        <v>67</v>
      </c>
      <c r="N75" s="40"/>
      <c r="O75" s="40"/>
      <c r="P75" s="45" t="s">
        <v>67</v>
      </c>
      <c r="Q75" s="40"/>
      <c r="R75" s="40" t="s">
        <v>68</v>
      </c>
      <c r="S75" s="526" t="s">
        <v>33</v>
      </c>
      <c r="T75" s="40" t="s">
        <v>66</v>
      </c>
      <c r="U75" s="56"/>
      <c r="V75" s="64"/>
      <c r="W75" s="64"/>
      <c r="X75" s="64"/>
      <c r="Y75" s="64"/>
      <c r="Z75" s="64"/>
      <c r="AA75" s="64"/>
      <c r="AB75" s="64"/>
      <c r="AC75" s="64"/>
    </row>
    <row r="76" ht="14.5" spans="1:29">
      <c r="A76" s="55">
        <v>72</v>
      </c>
      <c r="B76" s="212" t="s">
        <v>64</v>
      </c>
      <c r="C76" s="55" t="s">
        <v>1561</v>
      </c>
      <c r="D76" s="61">
        <v>46192</v>
      </c>
      <c r="E76" s="55">
        <v>6000052977</v>
      </c>
      <c r="F76" s="62" t="s">
        <v>1622</v>
      </c>
      <c r="G76" s="55">
        <v>10</v>
      </c>
      <c r="H76" s="55">
        <v>10</v>
      </c>
      <c r="I76" s="55">
        <v>0</v>
      </c>
      <c r="J76" s="62" t="s">
        <v>66</v>
      </c>
      <c r="K76" s="44"/>
      <c r="L76" s="522"/>
      <c r="M76" s="45"/>
      <c r="N76" s="40"/>
      <c r="O76" s="40"/>
      <c r="P76" s="45"/>
      <c r="Q76" s="40"/>
      <c r="R76" s="40"/>
      <c r="S76" s="40" t="s">
        <v>66</v>
      </c>
      <c r="T76" s="40" t="s">
        <v>66</v>
      </c>
      <c r="U76" s="56"/>
      <c r="V76" s="64"/>
      <c r="W76" s="64"/>
      <c r="X76" s="64"/>
      <c r="Y76" s="64"/>
      <c r="Z76" s="64"/>
      <c r="AA76" s="64"/>
      <c r="AB76" s="64"/>
      <c r="AC76" s="64"/>
    </row>
    <row r="77" ht="14.5" spans="1:29">
      <c r="A77" s="55">
        <v>73</v>
      </c>
      <c r="B77" s="212" t="s">
        <v>64</v>
      </c>
      <c r="C77" s="55" t="s">
        <v>1561</v>
      </c>
      <c r="D77" s="61">
        <v>46192</v>
      </c>
      <c r="E77" s="55">
        <v>6000052977</v>
      </c>
      <c r="F77" s="62">
        <v>516300040626153</v>
      </c>
      <c r="G77" s="55">
        <v>1</v>
      </c>
      <c r="H77" s="55">
        <v>0</v>
      </c>
      <c r="I77" s="55">
        <v>1</v>
      </c>
      <c r="J77" s="151" t="s">
        <v>1596</v>
      </c>
      <c r="K77" s="44"/>
      <c r="L77" s="522"/>
      <c r="M77" s="45"/>
      <c r="N77" s="40"/>
      <c r="O77" s="40"/>
      <c r="P77" s="45"/>
      <c r="Q77" s="40"/>
      <c r="R77" s="40"/>
      <c r="S77" s="238" t="s">
        <v>78</v>
      </c>
      <c r="T77" s="238" t="s">
        <v>13</v>
      </c>
      <c r="U77" s="56"/>
      <c r="V77" s="64"/>
      <c r="W77" s="64"/>
      <c r="X77" s="64"/>
      <c r="Y77" s="64"/>
      <c r="Z77" s="64"/>
      <c r="AA77" s="64"/>
      <c r="AB77" s="64"/>
      <c r="AC77" s="64"/>
    </row>
    <row r="78" ht="14.5" spans="1:29">
      <c r="A78" s="55">
        <v>74</v>
      </c>
      <c r="B78" s="212" t="s">
        <v>64</v>
      </c>
      <c r="C78" s="55" t="s">
        <v>1561</v>
      </c>
      <c r="D78" s="61">
        <v>46192</v>
      </c>
      <c r="E78" s="55">
        <v>6000052977</v>
      </c>
      <c r="F78" s="62">
        <v>516300040626154</v>
      </c>
      <c r="G78" s="55">
        <v>1</v>
      </c>
      <c r="H78" s="55">
        <v>1</v>
      </c>
      <c r="I78" s="55">
        <v>0</v>
      </c>
      <c r="J78" s="62" t="s">
        <v>66</v>
      </c>
      <c r="K78" s="44"/>
      <c r="L78" s="522"/>
      <c r="M78" s="45"/>
      <c r="N78" s="40"/>
      <c r="O78" s="40"/>
      <c r="P78" s="45"/>
      <c r="Q78" s="40"/>
      <c r="R78" s="40"/>
      <c r="S78" s="40" t="s">
        <v>66</v>
      </c>
      <c r="T78" s="40" t="s">
        <v>66</v>
      </c>
      <c r="U78" s="56"/>
      <c r="V78" s="64"/>
      <c r="W78" s="64"/>
      <c r="X78" s="64"/>
      <c r="Y78" s="64"/>
      <c r="Z78" s="64"/>
      <c r="AA78" s="64"/>
      <c r="AB78" s="64"/>
      <c r="AC78" s="64"/>
    </row>
    <row r="79" ht="14.5" spans="1:29">
      <c r="A79" s="55">
        <v>75</v>
      </c>
      <c r="B79" s="212" t="s">
        <v>64</v>
      </c>
      <c r="C79" s="55" t="s">
        <v>1561</v>
      </c>
      <c r="D79" s="61">
        <v>46192</v>
      </c>
      <c r="E79" s="55">
        <v>6000052977</v>
      </c>
      <c r="F79" s="62">
        <v>516300040626155</v>
      </c>
      <c r="G79" s="55">
        <v>1</v>
      </c>
      <c r="H79" s="55">
        <v>0</v>
      </c>
      <c r="I79" s="55">
        <v>1</v>
      </c>
      <c r="J79" s="518" t="s">
        <v>1623</v>
      </c>
      <c r="K79" s="44"/>
      <c r="L79" s="522"/>
      <c r="M79" s="45"/>
      <c r="N79" s="40"/>
      <c r="O79" s="40"/>
      <c r="P79" s="45"/>
      <c r="Q79" s="40"/>
      <c r="R79" s="40"/>
      <c r="S79" s="238" t="s">
        <v>78</v>
      </c>
      <c r="T79" s="238" t="s">
        <v>1552</v>
      </c>
      <c r="U79" s="56"/>
      <c r="V79" s="64"/>
      <c r="W79" s="64"/>
      <c r="X79" s="64"/>
      <c r="Y79" s="64"/>
      <c r="Z79" s="64"/>
      <c r="AA79" s="64"/>
      <c r="AB79" s="64"/>
      <c r="AC79" s="64"/>
    </row>
    <row r="80" ht="14.5" spans="1:29">
      <c r="A80" s="55">
        <v>76</v>
      </c>
      <c r="B80" s="212" t="s">
        <v>64</v>
      </c>
      <c r="C80" s="55" t="s">
        <v>1561</v>
      </c>
      <c r="D80" s="61">
        <v>46192</v>
      </c>
      <c r="E80" s="55">
        <v>6000052977</v>
      </c>
      <c r="F80" s="62" t="s">
        <v>1624</v>
      </c>
      <c r="G80" s="55">
        <v>2</v>
      </c>
      <c r="H80" s="55">
        <v>2</v>
      </c>
      <c r="I80" s="55">
        <v>0</v>
      </c>
      <c r="J80" s="62" t="s">
        <v>66</v>
      </c>
      <c r="K80" s="44"/>
      <c r="L80" s="522"/>
      <c r="M80" s="45"/>
      <c r="N80" s="40"/>
      <c r="O80" s="40"/>
      <c r="P80" s="45"/>
      <c r="Q80" s="40"/>
      <c r="R80" s="40"/>
      <c r="S80" s="40" t="s">
        <v>66</v>
      </c>
      <c r="T80" s="40" t="s">
        <v>66</v>
      </c>
      <c r="U80" s="56"/>
      <c r="V80" s="64"/>
      <c r="W80" s="64"/>
      <c r="X80" s="64"/>
      <c r="Y80" s="64"/>
      <c r="Z80" s="64"/>
      <c r="AA80" s="64"/>
      <c r="AB80" s="64"/>
      <c r="AC80" s="64"/>
    </row>
    <row r="81" ht="14.5" spans="1:29">
      <c r="A81" s="55">
        <v>77</v>
      </c>
      <c r="B81" s="212" t="s">
        <v>64</v>
      </c>
      <c r="C81" s="55" t="s">
        <v>1561</v>
      </c>
      <c r="D81" s="61">
        <v>46192</v>
      </c>
      <c r="E81" s="55">
        <v>6000052977</v>
      </c>
      <c r="F81" s="62">
        <v>516300040626158</v>
      </c>
      <c r="G81" s="55">
        <v>1</v>
      </c>
      <c r="H81" s="55">
        <v>0</v>
      </c>
      <c r="I81" s="55">
        <v>1</v>
      </c>
      <c r="J81" s="151" t="s">
        <v>1596</v>
      </c>
      <c r="K81" s="44"/>
      <c r="L81" s="522"/>
      <c r="M81" s="45"/>
      <c r="N81" s="40"/>
      <c r="O81" s="40"/>
      <c r="P81" s="45"/>
      <c r="Q81" s="40"/>
      <c r="R81" s="40"/>
      <c r="S81" s="238" t="s">
        <v>78</v>
      </c>
      <c r="T81" s="238" t="s">
        <v>13</v>
      </c>
      <c r="U81" s="56"/>
      <c r="V81" s="64"/>
      <c r="W81" s="64"/>
      <c r="X81" s="64"/>
      <c r="Y81" s="64"/>
      <c r="Z81" s="64"/>
      <c r="AA81" s="64"/>
      <c r="AB81" s="64"/>
      <c r="AC81" s="64"/>
    </row>
    <row r="82" ht="31.5" customHeight="1" spans="1:29">
      <c r="A82" s="55">
        <v>78</v>
      </c>
      <c r="B82" s="212" t="s">
        <v>64</v>
      </c>
      <c r="C82" s="55" t="s">
        <v>1561</v>
      </c>
      <c r="D82" s="61">
        <v>46192</v>
      </c>
      <c r="E82" s="55">
        <v>6000052977</v>
      </c>
      <c r="F82" s="62" t="s">
        <v>1625</v>
      </c>
      <c r="G82" s="55">
        <v>4</v>
      </c>
      <c r="H82" s="55">
        <v>4</v>
      </c>
      <c r="I82" s="55">
        <v>0</v>
      </c>
      <c r="J82" s="62" t="s">
        <v>66</v>
      </c>
      <c r="K82" s="44"/>
      <c r="L82" s="522"/>
      <c r="M82" s="45"/>
      <c r="N82" s="40"/>
      <c r="O82" s="40"/>
      <c r="P82" s="45"/>
      <c r="Q82" s="40"/>
      <c r="R82" s="40"/>
      <c r="S82" s="40" t="s">
        <v>66</v>
      </c>
      <c r="T82" s="40" t="s">
        <v>66</v>
      </c>
      <c r="U82" s="56"/>
      <c r="V82" s="64"/>
      <c r="W82" s="64"/>
      <c r="X82" s="64"/>
      <c r="Y82" s="64"/>
      <c r="Z82" s="64"/>
      <c r="AA82" s="64"/>
      <c r="AB82" s="64"/>
      <c r="AC82" s="64"/>
    </row>
    <row r="83" ht="14.5" spans="1:29">
      <c r="A83" s="55">
        <v>79</v>
      </c>
      <c r="B83" s="212" t="s">
        <v>64</v>
      </c>
      <c r="C83" s="55" t="s">
        <v>171</v>
      </c>
      <c r="D83" s="61">
        <v>46193</v>
      </c>
      <c r="E83" s="55">
        <v>6000052977</v>
      </c>
      <c r="F83" s="62" t="s">
        <v>1626</v>
      </c>
      <c r="G83" s="55">
        <v>10</v>
      </c>
      <c r="H83" s="55">
        <v>10</v>
      </c>
      <c r="I83" s="55">
        <v>0</v>
      </c>
      <c r="J83" s="62" t="s">
        <v>66</v>
      </c>
      <c r="K83" s="44" t="s">
        <v>1597</v>
      </c>
      <c r="L83" s="522" t="s">
        <v>1598</v>
      </c>
      <c r="M83" s="45" t="s">
        <v>67</v>
      </c>
      <c r="N83" s="40"/>
      <c r="O83" s="40"/>
      <c r="P83" s="45" t="s">
        <v>67</v>
      </c>
      <c r="Q83" s="40"/>
      <c r="R83" s="40" t="s">
        <v>68</v>
      </c>
      <c r="S83" s="40" t="s">
        <v>66</v>
      </c>
      <c r="T83" s="40" t="s">
        <v>66</v>
      </c>
      <c r="U83" s="56"/>
      <c r="V83" s="64"/>
      <c r="W83" s="64"/>
      <c r="X83" s="64"/>
      <c r="Y83" s="64"/>
      <c r="Z83" s="64"/>
      <c r="AA83" s="64"/>
      <c r="AB83" s="64"/>
      <c r="AC83" s="64"/>
    </row>
    <row r="84" ht="14.5" spans="1:29">
      <c r="A84" s="55">
        <v>80</v>
      </c>
      <c r="B84" s="212" t="s">
        <v>64</v>
      </c>
      <c r="C84" s="55" t="s">
        <v>171</v>
      </c>
      <c r="D84" s="61">
        <v>46193</v>
      </c>
      <c r="E84" s="55">
        <v>6000052976</v>
      </c>
      <c r="F84" s="62" t="s">
        <v>1627</v>
      </c>
      <c r="G84" s="55">
        <v>2</v>
      </c>
      <c r="H84" s="55">
        <v>2</v>
      </c>
      <c r="I84" s="55">
        <v>0</v>
      </c>
      <c r="J84" s="62" t="s">
        <v>66</v>
      </c>
      <c r="K84" s="55"/>
      <c r="L84" s="40"/>
      <c r="M84" s="45"/>
      <c r="N84" s="40"/>
      <c r="O84" s="40"/>
      <c r="P84" s="45"/>
      <c r="Q84" s="40"/>
      <c r="R84" s="40"/>
      <c r="S84" s="40" t="s">
        <v>66</v>
      </c>
      <c r="T84" s="40" t="s">
        <v>66</v>
      </c>
      <c r="U84" s="56"/>
      <c r="V84" s="64"/>
      <c r="W84" s="64"/>
      <c r="X84" s="64"/>
      <c r="Y84" s="64"/>
      <c r="Z84" s="64"/>
      <c r="AA84" s="64"/>
      <c r="AB84" s="64"/>
      <c r="AC84" s="64"/>
    </row>
    <row r="85" ht="14.5" spans="1:29">
      <c r="A85" s="55">
        <v>81</v>
      </c>
      <c r="B85" s="212" t="s">
        <v>64</v>
      </c>
      <c r="C85" s="55" t="s">
        <v>171</v>
      </c>
      <c r="D85" s="61">
        <v>46193</v>
      </c>
      <c r="E85" s="55">
        <v>6000052976</v>
      </c>
      <c r="F85" s="62">
        <v>516300030626165</v>
      </c>
      <c r="G85" s="55">
        <v>1</v>
      </c>
      <c r="H85" s="55">
        <v>0</v>
      </c>
      <c r="I85" s="55">
        <v>1</v>
      </c>
      <c r="J85" s="62" t="s">
        <v>1628</v>
      </c>
      <c r="K85" s="238" t="s">
        <v>1629</v>
      </c>
      <c r="L85" s="287" t="s">
        <v>86</v>
      </c>
      <c r="M85" s="45" t="s">
        <v>67</v>
      </c>
      <c r="N85" s="40"/>
      <c r="O85" s="239" t="s">
        <v>122</v>
      </c>
      <c r="P85" s="45" t="s">
        <v>67</v>
      </c>
      <c r="Q85" s="40"/>
      <c r="R85" s="40" t="s">
        <v>1630</v>
      </c>
      <c r="S85" s="40" t="s">
        <v>510</v>
      </c>
      <c r="T85" s="40" t="s">
        <v>13</v>
      </c>
      <c r="U85" s="56"/>
      <c r="V85" s="64"/>
      <c r="W85" s="64"/>
      <c r="X85" s="64"/>
      <c r="Y85" s="64"/>
      <c r="Z85" s="64"/>
      <c r="AA85" s="64"/>
      <c r="AB85" s="64"/>
      <c r="AC85" s="64"/>
    </row>
    <row r="86" ht="14.5" spans="1:29">
      <c r="A86" s="55">
        <v>82</v>
      </c>
      <c r="B86" s="212" t="s">
        <v>64</v>
      </c>
      <c r="C86" s="55" t="s">
        <v>171</v>
      </c>
      <c r="D86" s="61">
        <v>46193</v>
      </c>
      <c r="E86" s="55">
        <v>6000052976</v>
      </c>
      <c r="F86" s="62" t="s">
        <v>1631</v>
      </c>
      <c r="G86" s="55">
        <v>4</v>
      </c>
      <c r="H86" s="55">
        <v>4</v>
      </c>
      <c r="I86" s="55">
        <v>0</v>
      </c>
      <c r="J86" s="62" t="s">
        <v>66</v>
      </c>
      <c r="K86" s="55"/>
      <c r="L86" s="40"/>
      <c r="M86" s="45"/>
      <c r="N86" s="40"/>
      <c r="O86" s="40"/>
      <c r="P86" s="45"/>
      <c r="Q86" s="40"/>
      <c r="R86" s="40"/>
      <c r="S86" s="40" t="s">
        <v>66</v>
      </c>
      <c r="T86" s="40" t="s">
        <v>66</v>
      </c>
      <c r="U86" s="56"/>
      <c r="V86" s="64"/>
      <c r="W86" s="64"/>
      <c r="X86" s="64"/>
      <c r="Y86" s="64"/>
      <c r="Z86" s="64"/>
      <c r="AA86" s="64"/>
      <c r="AB86" s="64"/>
      <c r="AC86" s="64"/>
    </row>
    <row r="87" ht="15.5" spans="1:29">
      <c r="A87" s="55">
        <v>83</v>
      </c>
      <c r="B87" s="212" t="s">
        <v>64</v>
      </c>
      <c r="C87" s="55" t="s">
        <v>171</v>
      </c>
      <c r="D87" s="61">
        <v>46193</v>
      </c>
      <c r="E87" s="55">
        <v>6000052976</v>
      </c>
      <c r="F87" s="62">
        <v>516300030626170</v>
      </c>
      <c r="G87" s="55">
        <v>1</v>
      </c>
      <c r="H87" s="55">
        <v>0</v>
      </c>
      <c r="I87" s="55">
        <v>1</v>
      </c>
      <c r="J87" s="518" t="s">
        <v>1566</v>
      </c>
      <c r="K87" s="97" t="s">
        <v>1551</v>
      </c>
      <c r="L87" s="97" t="s">
        <v>76</v>
      </c>
      <c r="M87" s="45" t="s">
        <v>67</v>
      </c>
      <c r="N87" s="40"/>
      <c r="O87" s="515" t="s">
        <v>77</v>
      </c>
      <c r="P87" s="45" t="s">
        <v>67</v>
      </c>
      <c r="Q87" s="40"/>
      <c r="R87" s="40" t="s">
        <v>68</v>
      </c>
      <c r="S87" s="238" t="s">
        <v>78</v>
      </c>
      <c r="T87" s="62" t="s">
        <v>1552</v>
      </c>
      <c r="U87" s="56"/>
      <c r="V87" s="64"/>
      <c r="W87" s="64"/>
      <c r="X87" s="64"/>
      <c r="Y87" s="64"/>
      <c r="Z87" s="64"/>
      <c r="AA87" s="64"/>
      <c r="AB87" s="64"/>
      <c r="AC87" s="64"/>
    </row>
    <row r="88" ht="14.5" spans="1:29">
      <c r="A88" s="55">
        <v>84</v>
      </c>
      <c r="B88" s="212" t="s">
        <v>64</v>
      </c>
      <c r="C88" s="55" t="s">
        <v>171</v>
      </c>
      <c r="D88" s="61">
        <v>46195</v>
      </c>
      <c r="E88" s="55">
        <v>6000052976</v>
      </c>
      <c r="F88" s="62" t="s">
        <v>1632</v>
      </c>
      <c r="G88" s="55">
        <v>8</v>
      </c>
      <c r="H88" s="55">
        <v>8</v>
      </c>
      <c r="I88" s="55">
        <v>0</v>
      </c>
      <c r="J88" s="62" t="s">
        <v>66</v>
      </c>
      <c r="K88" s="55"/>
      <c r="L88" s="40"/>
      <c r="M88" s="45" t="s">
        <v>67</v>
      </c>
      <c r="N88" s="40"/>
      <c r="O88" s="40"/>
      <c r="P88" s="45" t="s">
        <v>67</v>
      </c>
      <c r="Q88" s="40"/>
      <c r="R88" s="40"/>
      <c r="S88" s="40" t="s">
        <v>66</v>
      </c>
      <c r="T88" s="40" t="s">
        <v>66</v>
      </c>
      <c r="U88" s="56"/>
      <c r="V88" s="64"/>
      <c r="W88" s="64"/>
      <c r="X88" s="64"/>
      <c r="Y88" s="64"/>
      <c r="Z88" s="64"/>
      <c r="AA88" s="64"/>
      <c r="AB88" s="64"/>
      <c r="AC88" s="64"/>
    </row>
    <row r="89" ht="14.5" spans="1:29">
      <c r="A89" s="55">
        <v>85</v>
      </c>
      <c r="B89" s="212" t="s">
        <v>64</v>
      </c>
      <c r="C89" s="55" t="s">
        <v>171</v>
      </c>
      <c r="D89" s="61">
        <v>46195</v>
      </c>
      <c r="E89" s="55">
        <v>6000052976</v>
      </c>
      <c r="F89" s="62">
        <v>516300030626179</v>
      </c>
      <c r="G89" s="55">
        <v>1</v>
      </c>
      <c r="H89" s="55">
        <v>0</v>
      </c>
      <c r="I89" s="55">
        <v>1</v>
      </c>
      <c r="J89" s="62" t="s">
        <v>1599</v>
      </c>
      <c r="K89" s="55"/>
      <c r="L89" s="40"/>
      <c r="M89" s="45"/>
      <c r="N89" s="40"/>
      <c r="O89" s="40"/>
      <c r="P89" s="45"/>
      <c r="Q89" s="40"/>
      <c r="R89" s="40"/>
      <c r="S89" s="526" t="s">
        <v>510</v>
      </c>
      <c r="T89" s="40" t="s">
        <v>13</v>
      </c>
      <c r="U89" s="56"/>
      <c r="V89" s="64"/>
      <c r="W89" s="64"/>
      <c r="X89" s="64"/>
      <c r="Y89" s="64"/>
      <c r="Z89" s="64"/>
      <c r="AA89" s="64"/>
      <c r="AB89" s="64"/>
      <c r="AC89" s="64"/>
    </row>
    <row r="90" ht="14.5" spans="1:29">
      <c r="A90" s="55">
        <v>86</v>
      </c>
      <c r="B90" s="212" t="s">
        <v>64</v>
      </c>
      <c r="C90" s="55" t="s">
        <v>171</v>
      </c>
      <c r="D90" s="61">
        <v>46195</v>
      </c>
      <c r="E90" s="55">
        <v>6000052976</v>
      </c>
      <c r="F90" s="62" t="s">
        <v>1633</v>
      </c>
      <c r="G90" s="55">
        <v>9</v>
      </c>
      <c r="H90" s="55">
        <v>9</v>
      </c>
      <c r="I90" s="55">
        <v>0</v>
      </c>
      <c r="J90" s="62" t="s">
        <v>66</v>
      </c>
      <c r="K90" s="55"/>
      <c r="L90" s="40"/>
      <c r="M90" s="45"/>
      <c r="N90" s="40"/>
      <c r="O90" s="40"/>
      <c r="P90" s="45"/>
      <c r="Q90" s="40"/>
      <c r="R90" s="40"/>
      <c r="S90" s="40" t="s">
        <v>66</v>
      </c>
      <c r="T90" s="40" t="s">
        <v>66</v>
      </c>
      <c r="U90" s="56"/>
      <c r="V90" s="64"/>
      <c r="W90" s="64"/>
      <c r="X90" s="64"/>
      <c r="Y90" s="64"/>
      <c r="Z90" s="64"/>
      <c r="AA90" s="64"/>
      <c r="AB90" s="64"/>
      <c r="AC90" s="64"/>
    </row>
    <row r="91" ht="14.5" spans="1:29">
      <c r="A91" s="55">
        <v>87</v>
      </c>
      <c r="B91" s="212" t="s">
        <v>64</v>
      </c>
      <c r="C91" s="55" t="s">
        <v>171</v>
      </c>
      <c r="D91" s="61">
        <v>46195</v>
      </c>
      <c r="E91" s="55">
        <v>6000052977</v>
      </c>
      <c r="F91" s="62" t="s">
        <v>1634</v>
      </c>
      <c r="G91" s="55">
        <v>4</v>
      </c>
      <c r="H91" s="55">
        <v>4</v>
      </c>
      <c r="I91" s="55">
        <v>0</v>
      </c>
      <c r="J91" s="62" t="s">
        <v>66</v>
      </c>
      <c r="K91" s="55"/>
      <c r="L91" s="40"/>
      <c r="M91" s="45"/>
      <c r="N91" s="40"/>
      <c r="O91" s="40"/>
      <c r="P91" s="45"/>
      <c r="Q91" s="40"/>
      <c r="R91" s="40"/>
      <c r="S91" s="40" t="s">
        <v>66</v>
      </c>
      <c r="T91" s="40" t="s">
        <v>66</v>
      </c>
      <c r="U91" s="56"/>
      <c r="V91" s="64"/>
      <c r="W91" s="64"/>
      <c r="X91" s="64"/>
      <c r="Y91" s="64"/>
      <c r="Z91" s="64"/>
      <c r="AA91" s="64"/>
      <c r="AB91" s="64"/>
      <c r="AC91" s="64"/>
    </row>
    <row r="92" ht="15.5" spans="1:29">
      <c r="A92" s="55">
        <v>88</v>
      </c>
      <c r="B92" s="212" t="s">
        <v>64</v>
      </c>
      <c r="C92" s="55" t="s">
        <v>171</v>
      </c>
      <c r="D92" s="61">
        <v>46195</v>
      </c>
      <c r="E92" s="55">
        <v>6000052977</v>
      </c>
      <c r="F92" s="62">
        <v>516300040626177</v>
      </c>
      <c r="G92" s="55">
        <v>1</v>
      </c>
      <c r="H92" s="55">
        <v>0</v>
      </c>
      <c r="I92" s="55">
        <v>1</v>
      </c>
      <c r="J92" s="518" t="s">
        <v>1566</v>
      </c>
      <c r="K92" s="97" t="s">
        <v>1551</v>
      </c>
      <c r="L92" s="97" t="s">
        <v>76</v>
      </c>
      <c r="M92" s="45" t="s">
        <v>67</v>
      </c>
      <c r="N92" s="40"/>
      <c r="O92" s="515" t="s">
        <v>77</v>
      </c>
      <c r="P92" s="45" t="s">
        <v>67</v>
      </c>
      <c r="Q92" s="40"/>
      <c r="R92" s="40" t="s">
        <v>68</v>
      </c>
      <c r="S92" s="238" t="s">
        <v>78</v>
      </c>
      <c r="T92" s="62" t="s">
        <v>1552</v>
      </c>
      <c r="U92" s="56"/>
      <c r="V92" s="64"/>
      <c r="W92" s="64"/>
      <c r="X92" s="64"/>
      <c r="Y92" s="64"/>
      <c r="Z92" s="64"/>
      <c r="AA92" s="64"/>
      <c r="AB92" s="64"/>
      <c r="AC92" s="64"/>
    </row>
    <row r="93" ht="14.5" spans="1:29">
      <c r="A93" s="55">
        <v>89</v>
      </c>
      <c r="B93" s="212" t="s">
        <v>64</v>
      </c>
      <c r="C93" s="55" t="s">
        <v>171</v>
      </c>
      <c r="D93" s="61">
        <v>46195</v>
      </c>
      <c r="E93" s="55">
        <v>6000052977</v>
      </c>
      <c r="F93" s="62" t="s">
        <v>1635</v>
      </c>
      <c r="G93" s="55">
        <v>5</v>
      </c>
      <c r="H93" s="55">
        <v>5</v>
      </c>
      <c r="I93" s="55">
        <v>0</v>
      </c>
      <c r="J93" s="62" t="s">
        <v>66</v>
      </c>
      <c r="K93" s="55"/>
      <c r="L93" s="40"/>
      <c r="M93" s="45"/>
      <c r="N93" s="40"/>
      <c r="O93" s="40"/>
      <c r="P93" s="45"/>
      <c r="Q93" s="40"/>
      <c r="R93" s="40"/>
      <c r="S93" s="40" t="s">
        <v>66</v>
      </c>
      <c r="T93" s="40" t="s">
        <v>66</v>
      </c>
      <c r="U93" s="56"/>
      <c r="V93" s="64"/>
      <c r="W93" s="64"/>
      <c r="X93" s="64"/>
      <c r="Y93" s="64"/>
      <c r="Z93" s="64"/>
      <c r="AA93" s="64"/>
      <c r="AB93" s="64"/>
      <c r="AC93" s="64"/>
    </row>
    <row r="94" ht="14.5" spans="1:29">
      <c r="A94" s="55">
        <v>90</v>
      </c>
      <c r="B94" s="212" t="s">
        <v>64</v>
      </c>
      <c r="C94" s="55" t="s">
        <v>171</v>
      </c>
      <c r="D94" s="61">
        <v>46195</v>
      </c>
      <c r="E94" s="55">
        <v>6000052977</v>
      </c>
      <c r="F94" s="62">
        <v>516300040626183</v>
      </c>
      <c r="G94" s="55">
        <v>1</v>
      </c>
      <c r="H94" s="55">
        <v>0</v>
      </c>
      <c r="I94" s="55">
        <v>1</v>
      </c>
      <c r="J94" s="151" t="s">
        <v>1596</v>
      </c>
      <c r="K94" s="55"/>
      <c r="L94" s="40"/>
      <c r="M94" s="45"/>
      <c r="N94" s="40"/>
      <c r="O94" s="40"/>
      <c r="P94" s="45"/>
      <c r="Q94" s="40"/>
      <c r="R94" s="40"/>
      <c r="S94" s="238" t="s">
        <v>78</v>
      </c>
      <c r="T94" s="238" t="s">
        <v>13</v>
      </c>
      <c r="U94" s="56"/>
      <c r="V94" s="64"/>
      <c r="W94" s="64"/>
      <c r="X94" s="64"/>
      <c r="Y94" s="64"/>
      <c r="Z94" s="64"/>
      <c r="AA94" s="64"/>
      <c r="AB94" s="64"/>
      <c r="AC94" s="64"/>
    </row>
    <row r="95" ht="14.5" spans="1:29">
      <c r="A95" s="55">
        <v>91</v>
      </c>
      <c r="B95" s="212" t="s">
        <v>64</v>
      </c>
      <c r="C95" s="55" t="s">
        <v>171</v>
      </c>
      <c r="D95" s="61">
        <v>46195</v>
      </c>
      <c r="E95" s="55">
        <v>6000052977</v>
      </c>
      <c r="F95" s="62" t="s">
        <v>1636</v>
      </c>
      <c r="G95" s="55">
        <v>5</v>
      </c>
      <c r="H95" s="55">
        <v>5</v>
      </c>
      <c r="I95" s="55">
        <v>0</v>
      </c>
      <c r="J95" s="62" t="s">
        <v>66</v>
      </c>
      <c r="K95" s="55"/>
      <c r="L95" s="40"/>
      <c r="M95" s="45"/>
      <c r="N95" s="40"/>
      <c r="O95" s="40"/>
      <c r="P95" s="45"/>
      <c r="Q95" s="40"/>
      <c r="R95" s="40"/>
      <c r="S95" s="40" t="s">
        <v>66</v>
      </c>
      <c r="T95" s="40" t="s">
        <v>66</v>
      </c>
      <c r="U95" s="56"/>
      <c r="V95" s="64"/>
      <c r="W95" s="64"/>
      <c r="X95" s="64"/>
      <c r="Y95" s="64"/>
      <c r="Z95" s="64"/>
      <c r="AA95" s="64"/>
      <c r="AB95" s="64"/>
      <c r="AC95" s="64"/>
    </row>
    <row r="96" ht="14.5" spans="1:29">
      <c r="A96" s="55">
        <v>92</v>
      </c>
      <c r="B96" s="212" t="s">
        <v>64</v>
      </c>
      <c r="C96" s="55" t="s">
        <v>171</v>
      </c>
      <c r="D96" s="61">
        <v>46196</v>
      </c>
      <c r="E96" s="55">
        <v>6000052977</v>
      </c>
      <c r="F96" s="62" t="s">
        <v>1637</v>
      </c>
      <c r="G96" s="55">
        <v>10</v>
      </c>
      <c r="H96" s="55">
        <v>10</v>
      </c>
      <c r="I96" s="55">
        <v>0</v>
      </c>
      <c r="J96" s="62" t="s">
        <v>66</v>
      </c>
      <c r="K96" s="55"/>
      <c r="L96" s="40"/>
      <c r="M96" s="45" t="s">
        <v>67</v>
      </c>
      <c r="N96" s="40"/>
      <c r="O96" s="40"/>
      <c r="P96" s="45" t="s">
        <v>67</v>
      </c>
      <c r="Q96" s="40"/>
      <c r="R96" s="40"/>
      <c r="S96" s="40" t="s">
        <v>66</v>
      </c>
      <c r="T96" s="40" t="s">
        <v>66</v>
      </c>
      <c r="U96" s="56"/>
      <c r="V96" s="64"/>
      <c r="W96" s="64"/>
      <c r="X96" s="64"/>
      <c r="Y96" s="64"/>
      <c r="Z96" s="64"/>
      <c r="AA96" s="64"/>
      <c r="AB96" s="64"/>
      <c r="AC96" s="64"/>
    </row>
    <row r="97" ht="14.5" spans="1:29">
      <c r="A97" s="55">
        <v>93</v>
      </c>
      <c r="B97" s="212" t="s">
        <v>64</v>
      </c>
      <c r="C97" s="55" t="s">
        <v>171</v>
      </c>
      <c r="D97" s="61">
        <v>46196</v>
      </c>
      <c r="E97" s="55">
        <v>6000052976</v>
      </c>
      <c r="F97" s="62" t="s">
        <v>1638</v>
      </c>
      <c r="G97" s="55">
        <v>2</v>
      </c>
      <c r="H97" s="55">
        <v>2</v>
      </c>
      <c r="I97" s="55">
        <v>0</v>
      </c>
      <c r="J97" s="62" t="s">
        <v>66</v>
      </c>
      <c r="K97" s="55"/>
      <c r="L97" s="40"/>
      <c r="M97" s="45"/>
      <c r="N97" s="40"/>
      <c r="O97" s="40"/>
      <c r="P97" s="45"/>
      <c r="Q97" s="40"/>
      <c r="R97" s="40"/>
      <c r="S97" s="40" t="s">
        <v>66</v>
      </c>
      <c r="T97" s="40" t="s">
        <v>66</v>
      </c>
      <c r="U97" s="56"/>
      <c r="V97" s="64"/>
      <c r="W97" s="64"/>
      <c r="X97" s="64"/>
      <c r="Y97" s="64"/>
      <c r="Z97" s="64"/>
      <c r="AA97" s="64"/>
      <c r="AB97" s="64"/>
      <c r="AC97" s="64"/>
    </row>
    <row r="98" ht="14.5" spans="1:29">
      <c r="A98" s="55">
        <v>94</v>
      </c>
      <c r="B98" s="212" t="s">
        <v>64</v>
      </c>
      <c r="C98" s="55" t="s">
        <v>171</v>
      </c>
      <c r="D98" s="61">
        <v>46196</v>
      </c>
      <c r="E98" s="55">
        <v>6000052976</v>
      </c>
      <c r="F98" s="62">
        <v>516300030626191</v>
      </c>
      <c r="G98" s="55">
        <v>1</v>
      </c>
      <c r="H98" s="55">
        <v>0</v>
      </c>
      <c r="I98" s="55">
        <v>1</v>
      </c>
      <c r="J98" s="258" t="s">
        <v>1559</v>
      </c>
      <c r="K98" s="55"/>
      <c r="L98" s="40"/>
      <c r="M98" s="45"/>
      <c r="N98" s="40"/>
      <c r="O98" s="40"/>
      <c r="P98" s="45"/>
      <c r="Q98" s="40"/>
      <c r="R98" s="40"/>
      <c r="S98" s="238" t="s">
        <v>78</v>
      </c>
      <c r="T98" s="62" t="s">
        <v>1552</v>
      </c>
      <c r="U98" s="56"/>
      <c r="V98" s="64"/>
      <c r="W98" s="64"/>
      <c r="X98" s="64"/>
      <c r="Y98" s="64"/>
      <c r="Z98" s="64"/>
      <c r="AA98" s="64"/>
      <c r="AB98" s="64"/>
      <c r="AC98" s="64"/>
    </row>
    <row r="99" ht="14.5" spans="1:29">
      <c r="A99" s="55">
        <v>95</v>
      </c>
      <c r="B99" s="212" t="s">
        <v>64</v>
      </c>
      <c r="C99" s="55" t="s">
        <v>171</v>
      </c>
      <c r="D99" s="61">
        <v>46196</v>
      </c>
      <c r="E99" s="55">
        <v>6000052976</v>
      </c>
      <c r="F99" s="62" t="s">
        <v>1639</v>
      </c>
      <c r="G99" s="55">
        <v>3</v>
      </c>
      <c r="H99" s="55">
        <v>3</v>
      </c>
      <c r="I99" s="55">
        <v>0</v>
      </c>
      <c r="J99" s="62" t="s">
        <v>66</v>
      </c>
      <c r="K99" s="55"/>
      <c r="L99" s="40"/>
      <c r="M99" s="45"/>
      <c r="N99" s="40"/>
      <c r="O99" s="40"/>
      <c r="P99" s="45"/>
      <c r="Q99" s="40"/>
      <c r="R99" s="40"/>
      <c r="S99" s="40" t="s">
        <v>66</v>
      </c>
      <c r="T99" s="40" t="s">
        <v>66</v>
      </c>
      <c r="U99" s="56"/>
      <c r="V99" s="64"/>
      <c r="W99" s="64"/>
      <c r="X99" s="64"/>
      <c r="Y99" s="64"/>
      <c r="Z99" s="64"/>
      <c r="AA99" s="64"/>
      <c r="AB99" s="64"/>
      <c r="AC99" s="64"/>
    </row>
    <row r="100" ht="14.5" spans="1:29">
      <c r="A100" s="55">
        <v>96</v>
      </c>
      <c r="B100" s="212" t="s">
        <v>64</v>
      </c>
      <c r="C100" s="55" t="s">
        <v>171</v>
      </c>
      <c r="D100" s="61">
        <v>46196</v>
      </c>
      <c r="E100" s="55">
        <v>6000052976</v>
      </c>
      <c r="F100" s="62">
        <v>516300030626195</v>
      </c>
      <c r="G100" s="55">
        <v>1</v>
      </c>
      <c r="H100" s="55">
        <v>0</v>
      </c>
      <c r="I100" s="55">
        <v>1</v>
      </c>
      <c r="J100" s="258" t="s">
        <v>1559</v>
      </c>
      <c r="K100" s="55"/>
      <c r="L100" s="40"/>
      <c r="M100" s="45"/>
      <c r="N100" s="40"/>
      <c r="O100" s="40"/>
      <c r="P100" s="45"/>
      <c r="Q100" s="40"/>
      <c r="R100" s="40"/>
      <c r="S100" s="238" t="s">
        <v>78</v>
      </c>
      <c r="T100" s="62" t="s">
        <v>1552</v>
      </c>
      <c r="U100" s="56"/>
      <c r="V100" s="64"/>
      <c r="W100" s="64"/>
      <c r="X100" s="64"/>
      <c r="Y100" s="64"/>
      <c r="Z100" s="64"/>
      <c r="AA100" s="64"/>
      <c r="AB100" s="64"/>
      <c r="AC100" s="64"/>
    </row>
    <row r="101" ht="14.5" spans="1:29">
      <c r="A101" s="55">
        <v>97</v>
      </c>
      <c r="B101" s="212" t="s">
        <v>64</v>
      </c>
      <c r="C101" s="55" t="s">
        <v>171</v>
      </c>
      <c r="D101" s="61">
        <v>46196</v>
      </c>
      <c r="E101" s="55">
        <v>6000052976</v>
      </c>
      <c r="F101" s="62" t="s">
        <v>1640</v>
      </c>
      <c r="G101" s="55">
        <v>3</v>
      </c>
      <c r="H101" s="55">
        <v>3</v>
      </c>
      <c r="I101" s="55">
        <v>0</v>
      </c>
      <c r="J101" s="62" t="s">
        <v>66</v>
      </c>
      <c r="K101" s="55"/>
      <c r="L101" s="40"/>
      <c r="M101" s="45"/>
      <c r="N101" s="40"/>
      <c r="O101" s="40"/>
      <c r="P101" s="45"/>
      <c r="Q101" s="40"/>
      <c r="R101" s="40"/>
      <c r="S101" s="40" t="s">
        <v>66</v>
      </c>
      <c r="T101" s="40" t="s">
        <v>66</v>
      </c>
      <c r="U101" s="56"/>
      <c r="V101" s="64"/>
      <c r="W101" s="64"/>
      <c r="X101" s="64"/>
      <c r="Y101" s="64"/>
      <c r="Z101" s="64"/>
      <c r="AA101" s="64"/>
      <c r="AB101" s="64"/>
      <c r="AC101" s="64"/>
    </row>
    <row r="102" ht="14.5" spans="1:29">
      <c r="A102" s="55">
        <v>98</v>
      </c>
      <c r="B102" s="212" t="s">
        <v>64</v>
      </c>
      <c r="C102" s="55" t="s">
        <v>171</v>
      </c>
      <c r="D102" s="61">
        <v>46197</v>
      </c>
      <c r="E102" s="55">
        <v>6000052977</v>
      </c>
      <c r="F102" s="62" t="s">
        <v>1641</v>
      </c>
      <c r="G102" s="55">
        <v>15</v>
      </c>
      <c r="H102" s="55">
        <v>15</v>
      </c>
      <c r="I102" s="55">
        <v>0</v>
      </c>
      <c r="J102" s="62" t="s">
        <v>66</v>
      </c>
      <c r="K102" s="44" t="s">
        <v>1597</v>
      </c>
      <c r="L102" s="522" t="s">
        <v>1598</v>
      </c>
      <c r="M102" s="45" t="s">
        <v>67</v>
      </c>
      <c r="N102" s="40"/>
      <c r="O102" s="40"/>
      <c r="P102" s="45" t="s">
        <v>67</v>
      </c>
      <c r="Q102" s="40"/>
      <c r="R102" s="40" t="s">
        <v>68</v>
      </c>
      <c r="S102" s="40" t="s">
        <v>66</v>
      </c>
      <c r="T102" s="40" t="s">
        <v>66</v>
      </c>
      <c r="U102" s="56"/>
      <c r="V102" s="64"/>
      <c r="W102" s="64"/>
      <c r="X102" s="64"/>
      <c r="Y102" s="64"/>
      <c r="Z102" s="64"/>
      <c r="AA102" s="64"/>
      <c r="AB102" s="64"/>
      <c r="AC102" s="64"/>
    </row>
    <row r="103" ht="16.5" customHeight="1" spans="1:29">
      <c r="A103" s="55">
        <v>99</v>
      </c>
      <c r="B103" s="212" t="s">
        <v>64</v>
      </c>
      <c r="C103" s="55" t="s">
        <v>171</v>
      </c>
      <c r="D103" s="61">
        <v>46197</v>
      </c>
      <c r="E103" s="55">
        <v>6000052976</v>
      </c>
      <c r="F103" s="62" t="s">
        <v>1642</v>
      </c>
      <c r="G103" s="55">
        <v>11</v>
      </c>
      <c r="H103" s="55">
        <v>11</v>
      </c>
      <c r="I103" s="55">
        <v>0</v>
      </c>
      <c r="J103" s="62" t="s">
        <v>66</v>
      </c>
      <c r="K103" s="55"/>
      <c r="L103" s="40"/>
      <c r="M103" s="45"/>
      <c r="N103" s="40"/>
      <c r="O103" s="40"/>
      <c r="P103" s="45"/>
      <c r="Q103" s="40"/>
      <c r="R103" s="40"/>
      <c r="S103" s="40" t="s">
        <v>66</v>
      </c>
      <c r="T103" s="40" t="s">
        <v>66</v>
      </c>
      <c r="U103" s="56"/>
      <c r="V103" s="64"/>
      <c r="W103" s="64"/>
      <c r="X103" s="64"/>
      <c r="Y103" s="64"/>
      <c r="Z103" s="64"/>
      <c r="AA103" s="64"/>
      <c r="AB103" s="64"/>
      <c r="AC103" s="64"/>
    </row>
    <row r="104" ht="16.5" customHeight="1" spans="1:29">
      <c r="A104" s="55">
        <v>100</v>
      </c>
      <c r="B104" s="212" t="s">
        <v>64</v>
      </c>
      <c r="C104" s="55" t="s">
        <v>171</v>
      </c>
      <c r="D104" s="61">
        <v>46197</v>
      </c>
      <c r="E104" s="55">
        <v>6000052976</v>
      </c>
      <c r="F104" s="62">
        <v>516300030626211</v>
      </c>
      <c r="G104" s="55">
        <v>1</v>
      </c>
      <c r="H104" s="55">
        <v>0</v>
      </c>
      <c r="I104" s="55">
        <v>1</v>
      </c>
      <c r="J104" s="62" t="s">
        <v>1575</v>
      </c>
      <c r="K104" s="55"/>
      <c r="L104" s="40"/>
      <c r="M104" s="45"/>
      <c r="N104" s="40"/>
      <c r="O104" s="40"/>
      <c r="P104" s="45"/>
      <c r="Q104" s="40"/>
      <c r="R104" s="40"/>
      <c r="S104" s="40" t="s">
        <v>510</v>
      </c>
      <c r="T104" s="40" t="s">
        <v>13</v>
      </c>
      <c r="U104" s="56"/>
      <c r="V104" s="64"/>
      <c r="W104" s="64"/>
      <c r="X104" s="64"/>
      <c r="Y104" s="64"/>
      <c r="Z104" s="64"/>
      <c r="AA104" s="64"/>
      <c r="AB104" s="64"/>
      <c r="AC104" s="64"/>
    </row>
    <row r="105" ht="16.5" customHeight="1" spans="1:29">
      <c r="A105" s="55">
        <v>101</v>
      </c>
      <c r="B105" s="212" t="s">
        <v>64</v>
      </c>
      <c r="C105" s="55" t="s">
        <v>171</v>
      </c>
      <c r="D105" s="61">
        <v>46197</v>
      </c>
      <c r="E105" s="55">
        <v>6000052976</v>
      </c>
      <c r="F105" s="62" t="s">
        <v>1643</v>
      </c>
      <c r="G105" s="55">
        <v>2</v>
      </c>
      <c r="H105" s="55">
        <v>2</v>
      </c>
      <c r="I105" s="55">
        <v>0</v>
      </c>
      <c r="J105" s="62" t="s">
        <v>66</v>
      </c>
      <c r="K105" s="55"/>
      <c r="L105" s="40"/>
      <c r="M105" s="45"/>
      <c r="N105" s="40"/>
      <c r="O105" s="40"/>
      <c r="P105" s="45"/>
      <c r="Q105" s="40"/>
      <c r="R105" s="40"/>
      <c r="S105" s="40" t="s">
        <v>66</v>
      </c>
      <c r="T105" s="40" t="s">
        <v>66</v>
      </c>
      <c r="U105" s="56"/>
      <c r="V105" s="64"/>
      <c r="W105" s="64"/>
      <c r="X105" s="64"/>
      <c r="Y105" s="64"/>
      <c r="Z105" s="64"/>
      <c r="AA105" s="64"/>
      <c r="AB105" s="64"/>
      <c r="AC105" s="64"/>
    </row>
    <row r="106" ht="16.5" customHeight="1" spans="1:29">
      <c r="A106" s="55">
        <v>102</v>
      </c>
      <c r="B106" s="212" t="s">
        <v>64</v>
      </c>
      <c r="C106" s="55" t="s">
        <v>168</v>
      </c>
      <c r="D106" s="61">
        <v>46199</v>
      </c>
      <c r="E106" s="55">
        <v>6000052976</v>
      </c>
      <c r="F106" s="62" t="s">
        <v>1644</v>
      </c>
      <c r="G106" s="55">
        <v>5</v>
      </c>
      <c r="H106" s="55">
        <v>5</v>
      </c>
      <c r="I106" s="55">
        <v>0</v>
      </c>
      <c r="J106" s="62" t="s">
        <v>66</v>
      </c>
      <c r="K106" s="55"/>
      <c r="L106" s="40"/>
      <c r="M106" s="45" t="s">
        <v>67</v>
      </c>
      <c r="N106" s="40"/>
      <c r="O106" s="40"/>
      <c r="P106" s="45" t="s">
        <v>67</v>
      </c>
      <c r="Q106" s="40"/>
      <c r="R106" s="40"/>
      <c r="S106" s="40" t="s">
        <v>66</v>
      </c>
      <c r="T106" s="40" t="s">
        <v>66</v>
      </c>
      <c r="U106" s="56"/>
      <c r="V106" s="64"/>
      <c r="W106" s="64"/>
      <c r="X106" s="64"/>
      <c r="Y106" s="64"/>
      <c r="Z106" s="64"/>
      <c r="AA106" s="64"/>
      <c r="AB106" s="64"/>
      <c r="AC106" s="64"/>
    </row>
    <row r="107" ht="14.5" spans="1:29">
      <c r="A107" s="55">
        <v>103</v>
      </c>
      <c r="B107" s="212" t="s">
        <v>64</v>
      </c>
      <c r="C107" s="55" t="s">
        <v>168</v>
      </c>
      <c r="D107" s="61">
        <v>46199</v>
      </c>
      <c r="E107" s="55">
        <v>6000052977</v>
      </c>
      <c r="F107" s="62" t="s">
        <v>1645</v>
      </c>
      <c r="G107" s="55">
        <v>12</v>
      </c>
      <c r="H107" s="55">
        <v>12</v>
      </c>
      <c r="I107" s="55">
        <v>0</v>
      </c>
      <c r="J107" s="62" t="s">
        <v>66</v>
      </c>
      <c r="K107" s="55"/>
      <c r="L107" s="40"/>
      <c r="M107" s="45" t="s">
        <v>67</v>
      </c>
      <c r="N107" s="40"/>
      <c r="O107" s="40"/>
      <c r="P107" s="45" t="s">
        <v>67</v>
      </c>
      <c r="Q107" s="40"/>
      <c r="R107" s="40"/>
      <c r="S107" s="40" t="s">
        <v>66</v>
      </c>
      <c r="T107" s="40" t="s">
        <v>66</v>
      </c>
      <c r="U107" s="56"/>
      <c r="V107" s="64"/>
      <c r="W107" s="64"/>
      <c r="X107" s="64"/>
      <c r="Y107" s="64"/>
      <c r="Z107" s="64"/>
      <c r="AA107" s="64"/>
      <c r="AB107" s="64"/>
      <c r="AC107" s="64"/>
    </row>
    <row r="108" ht="14.5" spans="1:29">
      <c r="A108" s="55">
        <v>104</v>
      </c>
      <c r="B108" s="212" t="s">
        <v>64</v>
      </c>
      <c r="C108" s="55" t="s">
        <v>171</v>
      </c>
      <c r="D108" s="61">
        <v>46200</v>
      </c>
      <c r="E108" s="55">
        <v>6000052977</v>
      </c>
      <c r="F108" s="62" t="s">
        <v>1646</v>
      </c>
      <c r="G108" s="55">
        <v>3</v>
      </c>
      <c r="H108" s="55">
        <v>3</v>
      </c>
      <c r="I108" s="55">
        <v>0</v>
      </c>
      <c r="J108" s="62" t="s">
        <v>66</v>
      </c>
      <c r="K108" s="55"/>
      <c r="L108" s="40"/>
      <c r="M108" s="45" t="s">
        <v>67</v>
      </c>
      <c r="N108" s="40"/>
      <c r="O108" s="40"/>
      <c r="P108" s="45" t="s">
        <v>67</v>
      </c>
      <c r="Q108" s="40"/>
      <c r="R108" s="40"/>
      <c r="S108" s="40" t="s">
        <v>66</v>
      </c>
      <c r="T108" s="40" t="s">
        <v>66</v>
      </c>
      <c r="U108" s="56"/>
      <c r="V108" s="64"/>
      <c r="W108" s="64"/>
      <c r="X108" s="64"/>
      <c r="Y108" s="64"/>
      <c r="Z108" s="64"/>
      <c r="AA108" s="64"/>
      <c r="AB108" s="64"/>
      <c r="AC108" s="64"/>
    </row>
    <row r="109" ht="14.5" spans="1:29">
      <c r="A109" s="55">
        <v>105</v>
      </c>
      <c r="B109" s="212" t="s">
        <v>64</v>
      </c>
      <c r="C109" s="55" t="s">
        <v>171</v>
      </c>
      <c r="D109" s="61">
        <v>46200</v>
      </c>
      <c r="E109" s="55">
        <v>6000052976</v>
      </c>
      <c r="F109" s="62" t="s">
        <v>1647</v>
      </c>
      <c r="G109" s="55">
        <v>8</v>
      </c>
      <c r="H109" s="55">
        <v>8</v>
      </c>
      <c r="I109" s="55">
        <v>0</v>
      </c>
      <c r="J109" s="62" t="s">
        <v>66</v>
      </c>
      <c r="K109" s="55"/>
      <c r="L109" s="40"/>
      <c r="M109" s="45"/>
      <c r="N109" s="40"/>
      <c r="O109" s="40"/>
      <c r="P109" s="45"/>
      <c r="Q109" s="40"/>
      <c r="R109" s="40"/>
      <c r="S109" s="40" t="s">
        <v>66</v>
      </c>
      <c r="T109" s="40" t="s">
        <v>66</v>
      </c>
      <c r="U109" s="56"/>
      <c r="V109" s="64"/>
      <c r="W109" s="64"/>
      <c r="X109" s="64"/>
      <c r="Y109" s="64"/>
      <c r="Z109" s="64"/>
      <c r="AA109" s="64"/>
      <c r="AB109" s="64"/>
      <c r="AC109" s="64"/>
    </row>
    <row r="110" ht="14.5" spans="1:29">
      <c r="A110" s="55">
        <v>106</v>
      </c>
      <c r="B110" s="212" t="s">
        <v>64</v>
      </c>
      <c r="C110" s="55" t="s">
        <v>171</v>
      </c>
      <c r="D110" s="61">
        <v>46200</v>
      </c>
      <c r="E110" s="55">
        <v>6000052976</v>
      </c>
      <c r="F110" s="62">
        <v>516300030626227</v>
      </c>
      <c r="G110" s="55">
        <v>1</v>
      </c>
      <c r="H110" s="55">
        <v>0</v>
      </c>
      <c r="I110" s="55">
        <v>1</v>
      </c>
      <c r="J110" s="258" t="s">
        <v>1559</v>
      </c>
      <c r="K110" s="55"/>
      <c r="L110" s="40"/>
      <c r="M110" s="45"/>
      <c r="N110" s="40"/>
      <c r="O110" s="40"/>
      <c r="P110" s="45"/>
      <c r="Q110" s="40"/>
      <c r="R110" s="40"/>
      <c r="S110" s="238" t="s">
        <v>78</v>
      </c>
      <c r="T110" s="62" t="s">
        <v>1552</v>
      </c>
      <c r="U110" s="56"/>
      <c r="V110" s="64"/>
      <c r="W110" s="64"/>
      <c r="X110" s="64"/>
      <c r="Y110" s="64"/>
      <c r="Z110" s="64"/>
      <c r="AA110" s="64"/>
      <c r="AB110" s="64"/>
      <c r="AC110" s="64"/>
    </row>
    <row r="111" ht="14.5" spans="1:29">
      <c r="A111" s="55">
        <v>107</v>
      </c>
      <c r="B111" s="212" t="s">
        <v>64</v>
      </c>
      <c r="C111" s="55" t="s">
        <v>171</v>
      </c>
      <c r="D111" s="61">
        <v>46200</v>
      </c>
      <c r="E111" s="55">
        <v>6000052976</v>
      </c>
      <c r="F111" s="62">
        <v>516300030626228</v>
      </c>
      <c r="G111" s="55">
        <v>1</v>
      </c>
      <c r="H111" s="55">
        <v>1</v>
      </c>
      <c r="I111" s="55">
        <v>0</v>
      </c>
      <c r="J111" s="62" t="s">
        <v>66</v>
      </c>
      <c r="K111" s="55"/>
      <c r="L111" s="40"/>
      <c r="M111" s="45"/>
      <c r="N111" s="40"/>
      <c r="O111" s="40"/>
      <c r="P111" s="45"/>
      <c r="Q111" s="40"/>
      <c r="R111" s="40"/>
      <c r="S111" s="40" t="s">
        <v>66</v>
      </c>
      <c r="T111" s="40" t="s">
        <v>66</v>
      </c>
      <c r="U111" s="56"/>
      <c r="V111" s="64"/>
      <c r="W111" s="64"/>
      <c r="X111" s="64"/>
      <c r="Y111" s="64"/>
      <c r="Z111" s="64"/>
      <c r="AA111" s="64"/>
      <c r="AB111" s="64"/>
      <c r="AC111" s="64"/>
    </row>
    <row r="112" ht="14.5" spans="1:29">
      <c r="A112" s="55">
        <v>108</v>
      </c>
      <c r="B112" s="212" t="s">
        <v>64</v>
      </c>
      <c r="C112" s="55" t="s">
        <v>171</v>
      </c>
      <c r="D112" s="61">
        <v>46202</v>
      </c>
      <c r="E112" s="55">
        <v>6000052976</v>
      </c>
      <c r="F112" s="62" t="s">
        <v>1648</v>
      </c>
      <c r="G112" s="55">
        <v>10</v>
      </c>
      <c r="H112" s="55">
        <v>10</v>
      </c>
      <c r="I112" s="55">
        <v>0</v>
      </c>
      <c r="J112" s="62" t="s">
        <v>66</v>
      </c>
      <c r="K112" s="55"/>
      <c r="L112" s="40"/>
      <c r="M112" s="45" t="s">
        <v>67</v>
      </c>
      <c r="N112" s="40"/>
      <c r="O112" s="40"/>
      <c r="P112" s="45" t="s">
        <v>67</v>
      </c>
      <c r="Q112" s="40"/>
      <c r="R112" s="40"/>
      <c r="S112" s="40" t="s">
        <v>66</v>
      </c>
      <c r="T112" s="40" t="s">
        <v>66</v>
      </c>
      <c r="U112" s="56"/>
      <c r="V112" s="64"/>
      <c r="W112" s="64"/>
      <c r="X112" s="64"/>
      <c r="Y112" s="64"/>
      <c r="Z112" s="64"/>
      <c r="AA112" s="64"/>
      <c r="AB112" s="64"/>
      <c r="AC112" s="64"/>
    </row>
    <row r="113" ht="14.5" spans="1:29">
      <c r="A113" s="55">
        <v>109</v>
      </c>
      <c r="B113" s="212" t="s">
        <v>64</v>
      </c>
      <c r="C113" s="55" t="s">
        <v>171</v>
      </c>
      <c r="D113" s="61">
        <v>46202</v>
      </c>
      <c r="E113" s="55">
        <v>6000052977</v>
      </c>
      <c r="F113" s="62" t="s">
        <v>1649</v>
      </c>
      <c r="G113" s="55">
        <v>10</v>
      </c>
      <c r="H113" s="55">
        <v>10</v>
      </c>
      <c r="I113" s="55">
        <v>0</v>
      </c>
      <c r="J113" s="62" t="s">
        <v>66</v>
      </c>
      <c r="K113" s="44" t="s">
        <v>1597</v>
      </c>
      <c r="L113" s="522" t="s">
        <v>1598</v>
      </c>
      <c r="M113" s="45" t="s">
        <v>67</v>
      </c>
      <c r="N113" s="40"/>
      <c r="O113" s="40"/>
      <c r="P113" s="45" t="s">
        <v>67</v>
      </c>
      <c r="Q113" s="40"/>
      <c r="R113" s="40" t="s">
        <v>68</v>
      </c>
      <c r="S113" s="40" t="s">
        <v>66</v>
      </c>
      <c r="T113" s="40" t="s">
        <v>66</v>
      </c>
      <c r="U113" s="56"/>
      <c r="V113" s="64"/>
      <c r="W113" s="64"/>
      <c r="X113" s="64"/>
      <c r="Y113" s="64"/>
      <c r="Z113" s="64"/>
      <c r="AA113" s="64"/>
      <c r="AB113" s="64"/>
      <c r="AC113" s="64"/>
    </row>
    <row r="114" ht="14.5" spans="1:29">
      <c r="A114" s="55">
        <v>110</v>
      </c>
      <c r="B114" s="212" t="s">
        <v>64</v>
      </c>
      <c r="C114" s="55" t="s">
        <v>171</v>
      </c>
      <c r="D114" s="61">
        <v>46203</v>
      </c>
      <c r="E114" s="55">
        <v>6000052976</v>
      </c>
      <c r="F114" s="62" t="s">
        <v>1650</v>
      </c>
      <c r="G114" s="55">
        <v>5</v>
      </c>
      <c r="H114" s="55">
        <v>5</v>
      </c>
      <c r="I114" s="55">
        <v>0</v>
      </c>
      <c r="J114" s="62" t="s">
        <v>66</v>
      </c>
      <c r="K114" s="55"/>
      <c r="L114" s="40"/>
      <c r="M114" s="45" t="s">
        <v>67</v>
      </c>
      <c r="N114" s="40"/>
      <c r="O114" s="40"/>
      <c r="P114" s="45" t="s">
        <v>67</v>
      </c>
      <c r="Q114" s="40"/>
      <c r="R114" s="40"/>
      <c r="S114" s="40" t="s">
        <v>66</v>
      </c>
      <c r="T114" s="40" t="s">
        <v>66</v>
      </c>
      <c r="U114" s="56"/>
      <c r="V114" s="64"/>
      <c r="W114" s="64"/>
      <c r="X114" s="64"/>
      <c r="Y114" s="64"/>
      <c r="Z114" s="64"/>
      <c r="AA114" s="64"/>
      <c r="AB114" s="64"/>
      <c r="AC114" s="64"/>
    </row>
    <row r="115" ht="14.5" spans="1:29">
      <c r="A115" s="55">
        <v>111</v>
      </c>
      <c r="B115" s="212" t="s">
        <v>64</v>
      </c>
      <c r="C115" s="55" t="s">
        <v>171</v>
      </c>
      <c r="D115" s="61">
        <v>46203</v>
      </c>
      <c r="E115" s="55">
        <v>6000052977</v>
      </c>
      <c r="F115" s="62" t="s">
        <v>1651</v>
      </c>
      <c r="G115" s="55">
        <v>5</v>
      </c>
      <c r="H115" s="55">
        <v>5</v>
      </c>
      <c r="I115" s="55">
        <v>0</v>
      </c>
      <c r="J115" s="62" t="s">
        <v>66</v>
      </c>
      <c r="K115" s="55"/>
      <c r="L115" s="40"/>
      <c r="M115" s="45" t="s">
        <v>67</v>
      </c>
      <c r="N115" s="40"/>
      <c r="O115" s="40"/>
      <c r="P115" s="45" t="s">
        <v>67</v>
      </c>
      <c r="Q115" s="40"/>
      <c r="R115" s="40"/>
      <c r="S115" s="40" t="s">
        <v>66</v>
      </c>
      <c r="T115" s="40" t="s">
        <v>66</v>
      </c>
      <c r="U115" s="56"/>
      <c r="V115" s="64"/>
      <c r="W115" s="64"/>
      <c r="X115" s="64"/>
      <c r="Y115" s="64"/>
      <c r="Z115" s="64"/>
      <c r="AA115" s="64"/>
      <c r="AB115" s="64"/>
      <c r="AC115" s="64"/>
    </row>
    <row r="116" ht="14.5" spans="1:29">
      <c r="A116" s="55">
        <v>112</v>
      </c>
      <c r="B116" s="212" t="s">
        <v>64</v>
      </c>
      <c r="C116" s="55" t="s">
        <v>1652</v>
      </c>
      <c r="D116" s="61">
        <v>46570</v>
      </c>
      <c r="E116" s="55">
        <v>6000052976</v>
      </c>
      <c r="F116" s="62" t="s">
        <v>1653</v>
      </c>
      <c r="G116" s="55">
        <v>8</v>
      </c>
      <c r="H116" s="55">
        <v>8</v>
      </c>
      <c r="I116" s="55">
        <v>0</v>
      </c>
      <c r="J116" s="62" t="s">
        <v>66</v>
      </c>
      <c r="K116" s="55"/>
      <c r="L116" s="40"/>
      <c r="M116" s="45" t="s">
        <v>67</v>
      </c>
      <c r="N116" s="40"/>
      <c r="O116" s="40"/>
      <c r="P116" s="45" t="s">
        <v>67</v>
      </c>
      <c r="Q116" s="40"/>
      <c r="R116" s="40"/>
      <c r="S116" s="40" t="s">
        <v>66</v>
      </c>
      <c r="T116" s="40" t="s">
        <v>66</v>
      </c>
      <c r="U116" s="56"/>
      <c r="V116" s="64"/>
      <c r="W116" s="64"/>
      <c r="X116" s="64"/>
      <c r="Y116" s="64"/>
      <c r="Z116" s="64"/>
      <c r="AA116" s="64"/>
      <c r="AB116" s="64"/>
      <c r="AC116" s="64"/>
    </row>
    <row r="117" ht="14.5" spans="1:29">
      <c r="A117" s="55">
        <v>113</v>
      </c>
      <c r="B117" s="212" t="s">
        <v>64</v>
      </c>
      <c r="C117" s="55" t="s">
        <v>1652</v>
      </c>
      <c r="D117" s="61">
        <v>46570</v>
      </c>
      <c r="E117" s="55">
        <v>6000052977</v>
      </c>
      <c r="F117" s="62" t="s">
        <v>1654</v>
      </c>
      <c r="G117" s="55">
        <v>8</v>
      </c>
      <c r="H117" s="55">
        <v>8</v>
      </c>
      <c r="I117" s="55">
        <v>0</v>
      </c>
      <c r="J117" s="62" t="s">
        <v>66</v>
      </c>
      <c r="K117" s="55"/>
      <c r="L117" s="40"/>
      <c r="M117" s="45" t="s">
        <v>67</v>
      </c>
      <c r="N117" s="40"/>
      <c r="O117" s="40"/>
      <c r="P117" s="45" t="s">
        <v>67</v>
      </c>
      <c r="Q117" s="40"/>
      <c r="R117" s="40"/>
      <c r="S117" s="40" t="s">
        <v>66</v>
      </c>
      <c r="T117" s="40" t="s">
        <v>66</v>
      </c>
      <c r="U117" s="56"/>
      <c r="V117" s="64"/>
      <c r="W117" s="64"/>
      <c r="X117" s="64"/>
      <c r="Y117" s="64"/>
      <c r="Z117" s="64"/>
      <c r="AA117" s="64"/>
      <c r="AB117" s="64"/>
      <c r="AC117" s="64"/>
    </row>
    <row r="118" ht="14.5" spans="1:29">
      <c r="A118" s="55">
        <v>114</v>
      </c>
      <c r="B118" s="212" t="s">
        <v>64</v>
      </c>
      <c r="C118" s="55" t="s">
        <v>171</v>
      </c>
      <c r="D118" s="61">
        <v>46206</v>
      </c>
      <c r="E118" s="55">
        <v>6000052977</v>
      </c>
      <c r="F118" s="62" t="s">
        <v>1655</v>
      </c>
      <c r="G118" s="55">
        <v>9</v>
      </c>
      <c r="H118" s="55">
        <v>9</v>
      </c>
      <c r="I118" s="55">
        <v>0</v>
      </c>
      <c r="J118" s="62" t="s">
        <v>66</v>
      </c>
      <c r="K118" s="55"/>
      <c r="L118" s="40"/>
      <c r="M118" s="45" t="s">
        <v>67</v>
      </c>
      <c r="N118" s="40"/>
      <c r="O118" s="40"/>
      <c r="P118" s="45" t="s">
        <v>67</v>
      </c>
      <c r="Q118" s="40"/>
      <c r="R118" s="40"/>
      <c r="S118" s="40" t="s">
        <v>66</v>
      </c>
      <c r="T118" s="40" t="s">
        <v>66</v>
      </c>
      <c r="U118" s="56"/>
      <c r="V118" s="64"/>
      <c r="W118" s="64"/>
      <c r="X118" s="64"/>
      <c r="Y118" s="64"/>
      <c r="Z118" s="64"/>
      <c r="AA118" s="64"/>
      <c r="AB118" s="64"/>
      <c r="AC118" s="64"/>
    </row>
    <row r="119" ht="14.5" spans="1:29">
      <c r="A119" s="55">
        <v>115</v>
      </c>
      <c r="B119" s="212" t="s">
        <v>64</v>
      </c>
      <c r="C119" s="55" t="s">
        <v>171</v>
      </c>
      <c r="D119" s="61">
        <v>46206</v>
      </c>
      <c r="E119" s="55">
        <v>6000052976</v>
      </c>
      <c r="F119" s="62" t="s">
        <v>1656</v>
      </c>
      <c r="G119" s="55">
        <v>5</v>
      </c>
      <c r="H119" s="55">
        <v>5</v>
      </c>
      <c r="I119" s="55">
        <v>0</v>
      </c>
      <c r="J119" s="62" t="s">
        <v>66</v>
      </c>
      <c r="K119" s="55"/>
      <c r="L119" s="40"/>
      <c r="M119" s="45"/>
      <c r="N119" s="40"/>
      <c r="O119" s="40"/>
      <c r="P119" s="45"/>
      <c r="Q119" s="40"/>
      <c r="R119" s="40"/>
      <c r="S119" s="40" t="s">
        <v>66</v>
      </c>
      <c r="T119" s="40" t="s">
        <v>66</v>
      </c>
      <c r="U119" s="56"/>
      <c r="V119" s="64"/>
      <c r="W119" s="64"/>
      <c r="X119" s="64"/>
      <c r="Y119" s="64"/>
      <c r="Z119" s="64"/>
      <c r="AA119" s="64"/>
      <c r="AB119" s="64"/>
      <c r="AC119" s="64"/>
    </row>
    <row r="120" ht="14.5" spans="1:29">
      <c r="A120" s="55">
        <v>116</v>
      </c>
      <c r="B120" s="212" t="s">
        <v>64</v>
      </c>
      <c r="C120" s="55" t="s">
        <v>171</v>
      </c>
      <c r="D120" s="61">
        <v>46206</v>
      </c>
      <c r="E120" s="55">
        <v>6000052976</v>
      </c>
      <c r="F120" s="62">
        <v>516300030626257</v>
      </c>
      <c r="G120" s="55">
        <v>1</v>
      </c>
      <c r="H120" s="55">
        <v>0</v>
      </c>
      <c r="I120" s="55">
        <v>1</v>
      </c>
      <c r="J120" s="151" t="s">
        <v>1596</v>
      </c>
      <c r="K120" s="55"/>
      <c r="L120" s="40"/>
      <c r="M120" s="45"/>
      <c r="N120" s="40"/>
      <c r="O120" s="40"/>
      <c r="P120" s="45"/>
      <c r="Q120" s="40"/>
      <c r="R120" s="40"/>
      <c r="S120" s="238" t="s">
        <v>78</v>
      </c>
      <c r="T120" s="238" t="s">
        <v>13</v>
      </c>
      <c r="U120" s="56"/>
      <c r="V120" s="64"/>
      <c r="W120" s="64"/>
      <c r="X120" s="64"/>
      <c r="Y120" s="64"/>
      <c r="Z120" s="64"/>
      <c r="AA120" s="64"/>
      <c r="AB120" s="64"/>
      <c r="AC120" s="64"/>
    </row>
    <row r="121" ht="14.5" spans="1:29">
      <c r="A121" s="55">
        <v>117</v>
      </c>
      <c r="B121" s="212" t="s">
        <v>64</v>
      </c>
      <c r="C121" s="55" t="s">
        <v>171</v>
      </c>
      <c r="D121" s="61">
        <v>46206</v>
      </c>
      <c r="E121" s="55">
        <v>6000052976</v>
      </c>
      <c r="F121" s="62" t="s">
        <v>1657</v>
      </c>
      <c r="G121" s="55">
        <v>3</v>
      </c>
      <c r="H121" s="55">
        <v>3</v>
      </c>
      <c r="I121" s="55">
        <v>0</v>
      </c>
      <c r="J121" s="62" t="s">
        <v>66</v>
      </c>
      <c r="K121" s="55"/>
      <c r="L121" s="40"/>
      <c r="M121" s="45"/>
      <c r="N121" s="40"/>
      <c r="O121" s="40"/>
      <c r="P121" s="45"/>
      <c r="Q121" s="40"/>
      <c r="R121" s="40"/>
      <c r="S121" s="40" t="s">
        <v>66</v>
      </c>
      <c r="T121" s="40" t="s">
        <v>66</v>
      </c>
      <c r="U121" s="56"/>
      <c r="V121" s="64"/>
      <c r="W121" s="64"/>
      <c r="X121" s="64"/>
      <c r="Y121" s="64"/>
      <c r="Z121" s="64"/>
      <c r="AA121" s="64"/>
      <c r="AB121" s="64"/>
      <c r="AC121" s="64"/>
    </row>
    <row r="122" ht="14.5" spans="1:29">
      <c r="A122" s="55">
        <v>118</v>
      </c>
      <c r="B122" s="212" t="s">
        <v>64</v>
      </c>
      <c r="C122" s="55" t="s">
        <v>171</v>
      </c>
      <c r="D122" s="61">
        <v>46207</v>
      </c>
      <c r="E122" s="55">
        <v>6000052976</v>
      </c>
      <c r="F122" s="62" t="s">
        <v>1658</v>
      </c>
      <c r="G122" s="55">
        <v>9</v>
      </c>
      <c r="H122" s="55">
        <v>9</v>
      </c>
      <c r="I122" s="55">
        <v>0</v>
      </c>
      <c r="J122" s="62" t="s">
        <v>66</v>
      </c>
      <c r="K122" s="55"/>
      <c r="L122" s="40"/>
      <c r="M122" s="45" t="s">
        <v>67</v>
      </c>
      <c r="N122" s="40"/>
      <c r="O122" s="40"/>
      <c r="P122" s="45" t="s">
        <v>67</v>
      </c>
      <c r="Q122" s="40"/>
      <c r="R122" s="40"/>
      <c r="S122" s="40" t="s">
        <v>66</v>
      </c>
      <c r="T122" s="40" t="s">
        <v>66</v>
      </c>
      <c r="U122" s="56"/>
      <c r="V122" s="64"/>
      <c r="W122" s="64"/>
      <c r="X122" s="64"/>
      <c r="Y122" s="64"/>
      <c r="Z122" s="64"/>
      <c r="AA122" s="64"/>
      <c r="AB122" s="64"/>
      <c r="AC122" s="64"/>
    </row>
    <row r="123" ht="14.5" spans="1:29">
      <c r="A123" s="55">
        <v>119</v>
      </c>
      <c r="B123" s="212" t="s">
        <v>64</v>
      </c>
      <c r="C123" s="55" t="s">
        <v>171</v>
      </c>
      <c r="D123" s="61">
        <v>46207</v>
      </c>
      <c r="E123" s="55">
        <v>6000052977</v>
      </c>
      <c r="F123" s="62" t="s">
        <v>1659</v>
      </c>
      <c r="G123" s="55">
        <v>9</v>
      </c>
      <c r="H123" s="55">
        <v>9</v>
      </c>
      <c r="I123" s="55">
        <v>0</v>
      </c>
      <c r="J123" s="62" t="s">
        <v>66</v>
      </c>
      <c r="K123" s="55"/>
      <c r="L123" s="40"/>
      <c r="M123" s="45" t="s">
        <v>67</v>
      </c>
      <c r="N123" s="40"/>
      <c r="O123" s="40"/>
      <c r="P123" s="45" t="s">
        <v>67</v>
      </c>
      <c r="Q123" s="40"/>
      <c r="R123" s="40"/>
      <c r="S123" s="40" t="s">
        <v>66</v>
      </c>
      <c r="T123" s="40" t="s">
        <v>66</v>
      </c>
      <c r="U123" s="56"/>
      <c r="V123" s="64"/>
      <c r="W123" s="64"/>
      <c r="X123" s="64"/>
      <c r="Y123" s="64"/>
      <c r="Z123" s="64"/>
      <c r="AA123" s="64"/>
      <c r="AB123" s="64"/>
      <c r="AC123" s="64"/>
    </row>
    <row r="124" ht="14.5" spans="1:29">
      <c r="A124" s="55">
        <v>120</v>
      </c>
      <c r="B124" s="212" t="s">
        <v>64</v>
      </c>
      <c r="C124" s="55" t="s">
        <v>171</v>
      </c>
      <c r="D124" s="61">
        <v>46209</v>
      </c>
      <c r="E124" s="55">
        <v>6000052977</v>
      </c>
      <c r="F124" s="62" t="s">
        <v>1660</v>
      </c>
      <c r="G124" s="55">
        <v>16</v>
      </c>
      <c r="H124" s="55">
        <v>16</v>
      </c>
      <c r="I124" s="55">
        <v>0</v>
      </c>
      <c r="J124" s="62" t="s">
        <v>66</v>
      </c>
      <c r="K124" s="55"/>
      <c r="L124" s="40"/>
      <c r="M124" s="45" t="s">
        <v>67</v>
      </c>
      <c r="N124" s="40"/>
      <c r="O124" s="40"/>
      <c r="P124" s="45" t="s">
        <v>67</v>
      </c>
      <c r="Q124" s="40"/>
      <c r="R124" s="40" t="s">
        <v>68</v>
      </c>
      <c r="S124" s="40" t="s">
        <v>66</v>
      </c>
      <c r="T124" s="40" t="s">
        <v>66</v>
      </c>
      <c r="U124" s="56"/>
      <c r="V124" s="64"/>
      <c r="W124" s="64"/>
      <c r="X124" s="64"/>
      <c r="Y124" s="64"/>
      <c r="Z124" s="64"/>
      <c r="AA124" s="64"/>
      <c r="AB124" s="64"/>
      <c r="AC124" s="64"/>
    </row>
    <row r="125" ht="14.5" spans="1:29">
      <c r="A125" s="55">
        <v>121</v>
      </c>
      <c r="B125" s="212" t="s">
        <v>64</v>
      </c>
      <c r="C125" s="55" t="s">
        <v>171</v>
      </c>
      <c r="D125" s="61">
        <v>46209</v>
      </c>
      <c r="E125" s="55">
        <v>6000052976</v>
      </c>
      <c r="F125" s="62" t="s">
        <v>1661</v>
      </c>
      <c r="G125" s="55">
        <v>9</v>
      </c>
      <c r="H125" s="55">
        <v>9</v>
      </c>
      <c r="I125" s="55">
        <v>0</v>
      </c>
      <c r="J125" s="62" t="s">
        <v>66</v>
      </c>
      <c r="K125" s="55"/>
      <c r="L125" s="40"/>
      <c r="M125" s="45"/>
      <c r="N125" s="40"/>
      <c r="O125" s="40"/>
      <c r="P125" s="45"/>
      <c r="Q125" s="40"/>
      <c r="R125" s="40"/>
      <c r="S125" s="40" t="s">
        <v>66</v>
      </c>
      <c r="T125" s="40" t="s">
        <v>66</v>
      </c>
      <c r="U125" s="56"/>
      <c r="V125" s="64"/>
      <c r="W125" s="64"/>
      <c r="X125" s="64"/>
      <c r="Y125" s="64"/>
      <c r="Z125" s="64"/>
      <c r="AA125" s="64"/>
      <c r="AB125" s="64"/>
      <c r="AC125" s="64"/>
    </row>
    <row r="126" ht="14.5" spans="1:29">
      <c r="A126" s="55">
        <v>122</v>
      </c>
      <c r="B126" s="212" t="s">
        <v>64</v>
      </c>
      <c r="C126" s="55" t="s">
        <v>171</v>
      </c>
      <c r="D126" s="61">
        <v>46209</v>
      </c>
      <c r="E126" s="55">
        <v>6000052976</v>
      </c>
      <c r="F126" s="62">
        <v>516300030726279</v>
      </c>
      <c r="G126" s="55">
        <v>1</v>
      </c>
      <c r="H126" s="55">
        <v>0</v>
      </c>
      <c r="I126" s="55">
        <v>1</v>
      </c>
      <c r="J126" s="62" t="s">
        <v>1550</v>
      </c>
      <c r="K126" s="55"/>
      <c r="L126" s="40"/>
      <c r="M126" s="45"/>
      <c r="N126" s="40"/>
      <c r="O126" s="40"/>
      <c r="P126" s="45"/>
      <c r="Q126" s="40"/>
      <c r="R126" s="40"/>
      <c r="S126" s="238" t="s">
        <v>78</v>
      </c>
      <c r="T126" s="238" t="s">
        <v>13</v>
      </c>
      <c r="U126" s="56"/>
      <c r="V126" s="64"/>
      <c r="W126" s="64"/>
      <c r="X126" s="64"/>
      <c r="Y126" s="64"/>
      <c r="Z126" s="64"/>
      <c r="AA126" s="64"/>
      <c r="AB126" s="64"/>
      <c r="AC126" s="64"/>
    </row>
    <row r="127" ht="14.5" spans="1:29">
      <c r="A127" s="55">
        <v>123</v>
      </c>
      <c r="B127" s="212" t="s">
        <v>64</v>
      </c>
      <c r="C127" s="55" t="s">
        <v>171</v>
      </c>
      <c r="D127" s="61">
        <v>46209</v>
      </c>
      <c r="E127" s="55">
        <v>6000052976</v>
      </c>
      <c r="F127" s="62" t="s">
        <v>1662</v>
      </c>
      <c r="G127" s="55">
        <v>6</v>
      </c>
      <c r="H127" s="55">
        <v>6</v>
      </c>
      <c r="I127" s="55">
        <v>0</v>
      </c>
      <c r="J127" s="62" t="s">
        <v>66</v>
      </c>
      <c r="K127" s="55"/>
      <c r="L127" s="40"/>
      <c r="M127" s="45"/>
      <c r="N127" s="40"/>
      <c r="O127" s="40"/>
      <c r="P127" s="45"/>
      <c r="Q127" s="40"/>
      <c r="R127" s="40"/>
      <c r="S127" s="40" t="s">
        <v>66</v>
      </c>
      <c r="T127" s="40" t="s">
        <v>66</v>
      </c>
      <c r="U127" s="56"/>
      <c r="V127" s="64"/>
      <c r="W127" s="64"/>
      <c r="X127" s="64"/>
      <c r="Y127" s="64"/>
      <c r="Z127" s="64"/>
      <c r="AA127" s="64"/>
      <c r="AB127" s="64"/>
      <c r="AC127" s="64"/>
    </row>
    <row r="128" ht="14.5" spans="1:29">
      <c r="A128" s="55">
        <v>124</v>
      </c>
      <c r="B128" s="212" t="s">
        <v>64</v>
      </c>
      <c r="C128" s="55" t="s">
        <v>171</v>
      </c>
      <c r="D128" s="61">
        <v>46210</v>
      </c>
      <c r="E128" s="55">
        <v>6000052976</v>
      </c>
      <c r="F128" s="62" t="s">
        <v>1663</v>
      </c>
      <c r="G128" s="55">
        <v>12</v>
      </c>
      <c r="H128" s="55">
        <v>12</v>
      </c>
      <c r="I128" s="55">
        <v>0</v>
      </c>
      <c r="J128" s="62" t="s">
        <v>66</v>
      </c>
      <c r="K128" s="55"/>
      <c r="L128" s="40"/>
      <c r="M128" s="45" t="s">
        <v>67</v>
      </c>
      <c r="N128" s="40"/>
      <c r="O128" s="40"/>
      <c r="P128" s="45" t="s">
        <v>67</v>
      </c>
      <c r="Q128" s="40"/>
      <c r="R128" s="40"/>
      <c r="S128" s="40" t="s">
        <v>66</v>
      </c>
      <c r="T128" s="40" t="s">
        <v>66</v>
      </c>
      <c r="U128" s="56"/>
      <c r="V128" s="64"/>
      <c r="W128" s="64"/>
      <c r="X128" s="64"/>
      <c r="Y128" s="64"/>
      <c r="Z128" s="64"/>
      <c r="AA128" s="64"/>
      <c r="AB128" s="64"/>
      <c r="AC128" s="64"/>
    </row>
    <row r="129" ht="14.5" spans="1:29">
      <c r="A129" s="55">
        <v>125</v>
      </c>
      <c r="B129" s="212" t="s">
        <v>64</v>
      </c>
      <c r="C129" s="55" t="s">
        <v>171</v>
      </c>
      <c r="D129" s="61">
        <v>46210</v>
      </c>
      <c r="E129" s="55">
        <v>6000052977</v>
      </c>
      <c r="F129" s="62" t="s">
        <v>1664</v>
      </c>
      <c r="G129" s="55">
        <v>12</v>
      </c>
      <c r="H129" s="55">
        <v>12</v>
      </c>
      <c r="I129" s="55">
        <v>0</v>
      </c>
      <c r="J129" s="62" t="s">
        <v>66</v>
      </c>
      <c r="K129" s="55"/>
      <c r="L129" s="40"/>
      <c r="M129" s="45" t="s">
        <v>67</v>
      </c>
      <c r="N129" s="40"/>
      <c r="O129" s="40"/>
      <c r="P129" s="45" t="s">
        <v>67</v>
      </c>
      <c r="Q129" s="40"/>
      <c r="R129" s="40"/>
      <c r="S129" s="40" t="s">
        <v>66</v>
      </c>
      <c r="T129" s="40" t="s">
        <v>66</v>
      </c>
      <c r="U129" s="56"/>
      <c r="V129" s="64"/>
      <c r="W129" s="64"/>
      <c r="X129" s="64"/>
      <c r="Y129" s="64"/>
      <c r="Z129" s="64"/>
      <c r="AA129" s="64"/>
      <c r="AB129" s="64"/>
      <c r="AC129" s="64"/>
    </row>
    <row r="130" ht="14.5" spans="1:29">
      <c r="A130" s="55">
        <v>126</v>
      </c>
      <c r="B130" s="212" t="s">
        <v>64</v>
      </c>
      <c r="C130" s="55" t="s">
        <v>171</v>
      </c>
      <c r="D130" s="61">
        <v>46211</v>
      </c>
      <c r="E130" s="55">
        <v>6000052977</v>
      </c>
      <c r="F130" s="62" t="s">
        <v>1665</v>
      </c>
      <c r="G130" s="55">
        <v>6</v>
      </c>
      <c r="H130" s="55">
        <v>6</v>
      </c>
      <c r="I130" s="55">
        <v>0</v>
      </c>
      <c r="J130" s="62" t="s">
        <v>66</v>
      </c>
      <c r="K130" s="55"/>
      <c r="L130" s="40"/>
      <c r="M130" s="45" t="s">
        <v>67</v>
      </c>
      <c r="N130" s="40"/>
      <c r="O130" s="40"/>
      <c r="P130" s="45" t="s">
        <v>67</v>
      </c>
      <c r="Q130" s="40"/>
      <c r="R130" s="40"/>
      <c r="S130" s="40" t="s">
        <v>66</v>
      </c>
      <c r="T130" s="40" t="s">
        <v>66</v>
      </c>
      <c r="U130" s="56"/>
      <c r="V130" s="64"/>
      <c r="W130" s="64"/>
      <c r="X130" s="64"/>
      <c r="Y130" s="64"/>
      <c r="Z130" s="64"/>
      <c r="AA130" s="64"/>
      <c r="AB130" s="64"/>
      <c r="AC130" s="64"/>
    </row>
    <row r="131" ht="14.25" customHeight="1" spans="1:29">
      <c r="A131" s="55">
        <v>127</v>
      </c>
      <c r="B131" s="212" t="s">
        <v>64</v>
      </c>
      <c r="C131" s="55" t="s">
        <v>171</v>
      </c>
      <c r="D131" s="61">
        <v>46211</v>
      </c>
      <c r="E131" s="55">
        <v>6000052976</v>
      </c>
      <c r="F131" s="62">
        <v>516300030726298</v>
      </c>
      <c r="G131" s="55">
        <v>1</v>
      </c>
      <c r="H131" s="55">
        <v>1</v>
      </c>
      <c r="I131" s="55">
        <v>0</v>
      </c>
      <c r="J131" s="62" t="s">
        <v>66</v>
      </c>
      <c r="K131" s="55"/>
      <c r="L131" s="40"/>
      <c r="M131" s="45"/>
      <c r="N131" s="40"/>
      <c r="O131" s="40"/>
      <c r="P131" s="45"/>
      <c r="Q131" s="40"/>
      <c r="R131" s="40"/>
      <c r="S131" s="40" t="s">
        <v>66</v>
      </c>
      <c r="T131" s="40" t="s">
        <v>66</v>
      </c>
      <c r="U131" s="56"/>
      <c r="V131" s="64"/>
      <c r="W131" s="64"/>
      <c r="X131" s="64"/>
      <c r="Y131" s="64"/>
      <c r="Z131" s="64"/>
      <c r="AA131" s="64"/>
      <c r="AB131" s="64"/>
      <c r="AC131" s="64"/>
    </row>
    <row r="132" ht="14.25" customHeight="1" spans="1:29">
      <c r="A132" s="55">
        <v>128</v>
      </c>
      <c r="B132" s="212" t="s">
        <v>64</v>
      </c>
      <c r="C132" s="55" t="s">
        <v>171</v>
      </c>
      <c r="D132" s="61">
        <v>46211</v>
      </c>
      <c r="E132" s="55">
        <v>6000052976</v>
      </c>
      <c r="F132" s="62">
        <v>516300030726299</v>
      </c>
      <c r="G132" s="55">
        <v>1</v>
      </c>
      <c r="H132" s="55">
        <v>0</v>
      </c>
      <c r="I132" s="55">
        <v>1</v>
      </c>
      <c r="J132" s="518" t="s">
        <v>1566</v>
      </c>
      <c r="K132" s="97" t="s">
        <v>1551</v>
      </c>
      <c r="L132" s="97" t="s">
        <v>76</v>
      </c>
      <c r="M132" s="45" t="s">
        <v>67</v>
      </c>
      <c r="N132" s="40"/>
      <c r="O132" s="515" t="s">
        <v>77</v>
      </c>
      <c r="P132" s="45" t="s">
        <v>67</v>
      </c>
      <c r="Q132" s="40"/>
      <c r="R132" s="40" t="s">
        <v>68</v>
      </c>
      <c r="S132" s="238" t="s">
        <v>78</v>
      </c>
      <c r="T132" s="62" t="s">
        <v>1552</v>
      </c>
      <c r="U132" s="56"/>
      <c r="V132" s="64"/>
      <c r="W132" s="64"/>
      <c r="X132" s="64"/>
      <c r="Y132" s="64"/>
      <c r="Z132" s="64"/>
      <c r="AA132" s="64"/>
      <c r="AB132" s="64"/>
      <c r="AC132" s="64"/>
    </row>
    <row r="133" ht="14.25" customHeight="1" spans="1:29">
      <c r="A133" s="55">
        <v>129</v>
      </c>
      <c r="B133" s="212" t="s">
        <v>64</v>
      </c>
      <c r="C133" s="55" t="s">
        <v>171</v>
      </c>
      <c r="D133" s="61">
        <v>46211</v>
      </c>
      <c r="E133" s="55">
        <v>6000052976</v>
      </c>
      <c r="F133" s="62" t="s">
        <v>1666</v>
      </c>
      <c r="G133" s="55">
        <v>4</v>
      </c>
      <c r="H133" s="55">
        <v>4</v>
      </c>
      <c r="I133" s="55">
        <v>0</v>
      </c>
      <c r="J133" s="62" t="s">
        <v>66</v>
      </c>
      <c r="K133" s="55"/>
      <c r="L133" s="40"/>
      <c r="M133" s="45"/>
      <c r="N133" s="40"/>
      <c r="O133" s="40"/>
      <c r="P133" s="45"/>
      <c r="Q133" s="40"/>
      <c r="R133" s="40"/>
      <c r="S133" s="40" t="s">
        <v>66</v>
      </c>
      <c r="T133" s="40" t="s">
        <v>66</v>
      </c>
      <c r="U133" s="56"/>
      <c r="V133" s="64"/>
      <c r="W133" s="64"/>
      <c r="X133" s="64"/>
      <c r="Y133" s="64"/>
      <c r="Z133" s="64"/>
      <c r="AA133" s="64"/>
      <c r="AB133" s="64"/>
      <c r="AC133" s="64"/>
    </row>
    <row r="134" ht="14.25" customHeight="1" spans="1:29">
      <c r="A134" s="55">
        <v>130</v>
      </c>
      <c r="B134" s="212" t="s">
        <v>64</v>
      </c>
      <c r="C134" s="55" t="s">
        <v>1667</v>
      </c>
      <c r="D134" s="61">
        <v>46213</v>
      </c>
      <c r="E134" s="55">
        <v>6000052976</v>
      </c>
      <c r="F134" s="62" t="s">
        <v>1668</v>
      </c>
      <c r="G134" s="55">
        <v>8</v>
      </c>
      <c r="H134" s="55">
        <v>8</v>
      </c>
      <c r="I134" s="55">
        <v>0</v>
      </c>
      <c r="J134" s="62" t="s">
        <v>66</v>
      </c>
      <c r="K134" s="55"/>
      <c r="L134" s="40"/>
      <c r="M134" s="45" t="s">
        <v>67</v>
      </c>
      <c r="N134" s="40"/>
      <c r="O134" s="40"/>
      <c r="P134" s="45" t="s">
        <v>67</v>
      </c>
      <c r="Q134" s="40"/>
      <c r="R134" s="40"/>
      <c r="S134" s="40" t="s">
        <v>66</v>
      </c>
      <c r="T134" s="40" t="s">
        <v>66</v>
      </c>
      <c r="U134" s="56"/>
      <c r="V134" s="64"/>
      <c r="W134" s="64"/>
      <c r="X134" s="64"/>
      <c r="Y134" s="64"/>
      <c r="Z134" s="64"/>
      <c r="AA134" s="64"/>
      <c r="AB134" s="64"/>
      <c r="AC134" s="64"/>
    </row>
    <row r="135" ht="14.5" spans="1:29">
      <c r="A135" s="55">
        <v>131</v>
      </c>
      <c r="B135" s="212" t="s">
        <v>64</v>
      </c>
      <c r="C135" s="55" t="s">
        <v>1667</v>
      </c>
      <c r="D135" s="61">
        <v>46213</v>
      </c>
      <c r="E135" s="55">
        <v>6000052977</v>
      </c>
      <c r="F135" s="62" t="s">
        <v>1669</v>
      </c>
      <c r="G135" s="55">
        <v>8</v>
      </c>
      <c r="H135" s="55">
        <v>8</v>
      </c>
      <c r="I135" s="55">
        <v>0</v>
      </c>
      <c r="J135" s="62" t="s">
        <v>66</v>
      </c>
      <c r="K135" s="55"/>
      <c r="L135" s="40"/>
      <c r="M135" s="45" t="s">
        <v>67</v>
      </c>
      <c r="N135" s="40"/>
      <c r="O135" s="40"/>
      <c r="P135" s="45" t="s">
        <v>67</v>
      </c>
      <c r="Q135" s="40"/>
      <c r="R135" s="40"/>
      <c r="S135" s="40" t="s">
        <v>66</v>
      </c>
      <c r="T135" s="40" t="s">
        <v>66</v>
      </c>
      <c r="U135" s="56"/>
      <c r="V135" s="64"/>
      <c r="W135" s="64"/>
      <c r="X135" s="64"/>
      <c r="Y135" s="64"/>
      <c r="Z135" s="64"/>
      <c r="AA135" s="64"/>
      <c r="AB135" s="64"/>
      <c r="AC135" s="64"/>
    </row>
    <row r="136" ht="14.5" spans="1:29">
      <c r="A136" s="55">
        <v>132</v>
      </c>
      <c r="B136" s="212" t="s">
        <v>64</v>
      </c>
      <c r="C136" s="55" t="s">
        <v>1670</v>
      </c>
      <c r="D136" s="61">
        <v>46214</v>
      </c>
      <c r="E136" s="55">
        <v>6000052976</v>
      </c>
      <c r="F136" s="62" t="s">
        <v>1671</v>
      </c>
      <c r="G136" s="55">
        <v>13</v>
      </c>
      <c r="H136" s="55">
        <v>13</v>
      </c>
      <c r="I136" s="55">
        <v>0</v>
      </c>
      <c r="J136" s="62" t="s">
        <v>66</v>
      </c>
      <c r="K136" s="55"/>
      <c r="L136" s="40"/>
      <c r="M136" s="45" t="s">
        <v>67</v>
      </c>
      <c r="N136" s="40"/>
      <c r="O136" s="40"/>
      <c r="P136" s="45" t="s">
        <v>67</v>
      </c>
      <c r="Q136" s="40"/>
      <c r="R136" s="40"/>
      <c r="S136" s="40" t="s">
        <v>66</v>
      </c>
      <c r="T136" s="40" t="s">
        <v>66</v>
      </c>
      <c r="U136" s="56"/>
      <c r="V136" s="64"/>
      <c r="W136" s="64"/>
      <c r="X136" s="64"/>
      <c r="Y136" s="64"/>
      <c r="Z136" s="64"/>
      <c r="AA136" s="64"/>
      <c r="AB136" s="64"/>
      <c r="AC136" s="64"/>
    </row>
    <row r="137" ht="14.5" spans="1:29">
      <c r="A137" s="55">
        <v>133</v>
      </c>
      <c r="B137" s="212" t="s">
        <v>64</v>
      </c>
      <c r="C137" s="55" t="s">
        <v>1670</v>
      </c>
      <c r="D137" s="61">
        <v>46214</v>
      </c>
      <c r="E137" s="55">
        <v>6000052976</v>
      </c>
      <c r="F137" s="62">
        <v>516300030726325</v>
      </c>
      <c r="G137" s="55">
        <v>1</v>
      </c>
      <c r="H137" s="55">
        <v>0</v>
      </c>
      <c r="I137" s="55">
        <v>1</v>
      </c>
      <c r="J137" s="151" t="s">
        <v>1596</v>
      </c>
      <c r="K137" s="45" t="s">
        <v>1597</v>
      </c>
      <c r="L137" s="522" t="s">
        <v>1598</v>
      </c>
      <c r="M137" s="45" t="s">
        <v>67</v>
      </c>
      <c r="N137" s="40"/>
      <c r="O137" s="40"/>
      <c r="P137" s="45" t="s">
        <v>67</v>
      </c>
      <c r="Q137" s="40"/>
      <c r="R137" s="40" t="s">
        <v>68</v>
      </c>
      <c r="S137" s="238" t="s">
        <v>78</v>
      </c>
      <c r="T137" s="62" t="s">
        <v>13</v>
      </c>
      <c r="U137" s="56"/>
      <c r="V137" s="64"/>
      <c r="W137" s="64"/>
      <c r="X137" s="64"/>
      <c r="Y137" s="64"/>
      <c r="Z137" s="64"/>
      <c r="AA137" s="64"/>
      <c r="AB137" s="64"/>
      <c r="AC137" s="64"/>
    </row>
    <row r="138" ht="14.5" spans="1:29">
      <c r="A138" s="55">
        <v>134</v>
      </c>
      <c r="B138" s="212" t="s">
        <v>64</v>
      </c>
      <c r="C138" s="55" t="s">
        <v>1670</v>
      </c>
      <c r="D138" s="61">
        <v>46214</v>
      </c>
      <c r="E138" s="55">
        <v>6000052976</v>
      </c>
      <c r="F138" s="62" t="s">
        <v>1672</v>
      </c>
      <c r="G138" s="55">
        <v>4</v>
      </c>
      <c r="H138" s="55">
        <v>4</v>
      </c>
      <c r="I138" s="55">
        <v>0</v>
      </c>
      <c r="J138" s="62" t="s">
        <v>66</v>
      </c>
      <c r="K138" s="55"/>
      <c r="L138" s="40"/>
      <c r="M138" s="45" t="s">
        <v>67</v>
      </c>
      <c r="N138" s="40"/>
      <c r="O138" s="40"/>
      <c r="P138" s="45" t="s">
        <v>67</v>
      </c>
      <c r="Q138" s="40"/>
      <c r="R138" s="40"/>
      <c r="S138" s="40" t="s">
        <v>66</v>
      </c>
      <c r="T138" s="40" t="s">
        <v>66</v>
      </c>
      <c r="U138" s="56"/>
      <c r="V138" s="64"/>
      <c r="W138" s="64"/>
      <c r="X138" s="64"/>
      <c r="Y138" s="64"/>
      <c r="Z138" s="64"/>
      <c r="AA138" s="64"/>
      <c r="AB138" s="64"/>
      <c r="AC138" s="64"/>
    </row>
    <row r="139" ht="14.5" spans="1:29">
      <c r="A139" s="55">
        <v>135</v>
      </c>
      <c r="B139" s="212" t="s">
        <v>64</v>
      </c>
      <c r="C139" s="55" t="s">
        <v>1670</v>
      </c>
      <c r="D139" s="61">
        <v>46214</v>
      </c>
      <c r="E139" s="55">
        <v>6000052976</v>
      </c>
      <c r="F139" s="62">
        <v>516300030726330</v>
      </c>
      <c r="G139" s="55">
        <v>1</v>
      </c>
      <c r="H139" s="55">
        <v>0</v>
      </c>
      <c r="I139" s="55">
        <v>1</v>
      </c>
      <c r="J139" s="238" t="s">
        <v>1621</v>
      </c>
      <c r="K139" s="55"/>
      <c r="L139" s="40"/>
      <c r="M139" s="45" t="s">
        <v>67</v>
      </c>
      <c r="N139" s="40"/>
      <c r="O139" s="40"/>
      <c r="P139" s="45" t="s">
        <v>67</v>
      </c>
      <c r="Q139" s="40"/>
      <c r="R139" s="40"/>
      <c r="S139" s="238" t="s">
        <v>33</v>
      </c>
      <c r="T139" s="62" t="s">
        <v>17</v>
      </c>
      <c r="U139" s="56"/>
      <c r="V139" s="64"/>
      <c r="W139" s="64"/>
      <c r="X139" s="64"/>
      <c r="Y139" s="64"/>
      <c r="Z139" s="64"/>
      <c r="AA139" s="64"/>
      <c r="AB139" s="64"/>
      <c r="AC139" s="64"/>
    </row>
    <row r="140" ht="14.5" spans="1:29">
      <c r="A140" s="55">
        <v>136</v>
      </c>
      <c r="B140" s="212" t="s">
        <v>64</v>
      </c>
      <c r="C140" s="55" t="s">
        <v>1670</v>
      </c>
      <c r="D140" s="61">
        <v>46214</v>
      </c>
      <c r="E140" s="55">
        <v>6000052976</v>
      </c>
      <c r="F140" s="62" t="s">
        <v>1673</v>
      </c>
      <c r="G140" s="55">
        <v>3</v>
      </c>
      <c r="H140" s="55">
        <v>3</v>
      </c>
      <c r="I140" s="55">
        <v>0</v>
      </c>
      <c r="J140" s="62" t="s">
        <v>66</v>
      </c>
      <c r="K140" s="55"/>
      <c r="L140" s="40"/>
      <c r="M140" s="45" t="s">
        <v>67</v>
      </c>
      <c r="N140" s="40"/>
      <c r="O140" s="40"/>
      <c r="P140" s="45" t="s">
        <v>67</v>
      </c>
      <c r="Q140" s="40"/>
      <c r="R140" s="40"/>
      <c r="S140" s="40" t="s">
        <v>66</v>
      </c>
      <c r="T140" s="40" t="s">
        <v>66</v>
      </c>
      <c r="U140" s="56"/>
      <c r="V140" s="64"/>
      <c r="W140" s="64"/>
      <c r="X140" s="64"/>
      <c r="Y140" s="64"/>
      <c r="Z140" s="64"/>
      <c r="AA140" s="64"/>
      <c r="AB140" s="64"/>
      <c r="AC140" s="64"/>
    </row>
    <row r="141" ht="14.5" spans="1:29">
      <c r="A141" s="55">
        <v>137</v>
      </c>
      <c r="B141" s="212" t="s">
        <v>64</v>
      </c>
      <c r="C141" s="55" t="s">
        <v>1667</v>
      </c>
      <c r="D141" s="61">
        <v>46214</v>
      </c>
      <c r="E141" s="55">
        <v>6000052977</v>
      </c>
      <c r="F141" s="62" t="s">
        <v>1674</v>
      </c>
      <c r="G141" s="55">
        <v>2</v>
      </c>
      <c r="H141" s="55">
        <v>2</v>
      </c>
      <c r="I141" s="55">
        <v>0</v>
      </c>
      <c r="J141" s="62" t="s">
        <v>66</v>
      </c>
      <c r="K141" s="55"/>
      <c r="L141" s="40"/>
      <c r="M141" s="45" t="s">
        <v>67</v>
      </c>
      <c r="N141" s="40"/>
      <c r="O141" s="40"/>
      <c r="P141" s="45" t="s">
        <v>67</v>
      </c>
      <c r="Q141" s="40"/>
      <c r="R141" s="40"/>
      <c r="S141" s="40" t="s">
        <v>66</v>
      </c>
      <c r="T141" s="40" t="s">
        <v>66</v>
      </c>
      <c r="U141" s="56"/>
      <c r="V141" s="64"/>
      <c r="W141" s="64"/>
      <c r="X141" s="64"/>
      <c r="Y141" s="64"/>
      <c r="Z141" s="64"/>
      <c r="AA141" s="64"/>
      <c r="AB141" s="64"/>
      <c r="AC141" s="64"/>
    </row>
    <row r="142" ht="14.5" spans="1:29">
      <c r="A142" s="55">
        <v>138</v>
      </c>
      <c r="B142" s="212" t="s">
        <v>64</v>
      </c>
      <c r="C142" s="55" t="s">
        <v>1667</v>
      </c>
      <c r="D142" s="61">
        <v>46214</v>
      </c>
      <c r="E142" s="55">
        <v>6000052977</v>
      </c>
      <c r="F142" s="62">
        <v>516300040726314</v>
      </c>
      <c r="G142" s="55">
        <v>1</v>
      </c>
      <c r="H142" s="55">
        <v>0</v>
      </c>
      <c r="I142" s="55">
        <v>1</v>
      </c>
      <c r="J142" s="518" t="s">
        <v>1675</v>
      </c>
      <c r="K142" s="55"/>
      <c r="L142" s="40"/>
      <c r="M142" s="45" t="s">
        <v>67</v>
      </c>
      <c r="N142" s="40"/>
      <c r="O142" s="40"/>
      <c r="P142" s="45" t="s">
        <v>67</v>
      </c>
      <c r="Q142" s="40"/>
      <c r="R142" s="40"/>
      <c r="S142" s="40" t="s">
        <v>510</v>
      </c>
      <c r="T142" s="40" t="s">
        <v>13</v>
      </c>
      <c r="U142" s="56"/>
      <c r="V142" s="64"/>
      <c r="W142" s="64"/>
      <c r="X142" s="64"/>
      <c r="Y142" s="64"/>
      <c r="Z142" s="64"/>
      <c r="AA142" s="64"/>
      <c r="AB142" s="64"/>
      <c r="AC142" s="64"/>
    </row>
    <row r="143" ht="14.5" spans="1:29">
      <c r="A143" s="55">
        <v>139</v>
      </c>
      <c r="B143" s="212" t="s">
        <v>64</v>
      </c>
      <c r="C143" s="55" t="s">
        <v>1667</v>
      </c>
      <c r="D143" s="61">
        <v>46214</v>
      </c>
      <c r="E143" s="55">
        <v>6000052977</v>
      </c>
      <c r="F143" s="62" t="s">
        <v>1676</v>
      </c>
      <c r="G143" s="55">
        <v>7</v>
      </c>
      <c r="H143" s="55">
        <v>7</v>
      </c>
      <c r="I143" s="55">
        <v>0</v>
      </c>
      <c r="J143" s="62" t="s">
        <v>66</v>
      </c>
      <c r="K143" s="55"/>
      <c r="L143" s="40"/>
      <c r="M143" s="45" t="s">
        <v>67</v>
      </c>
      <c r="N143" s="40"/>
      <c r="O143" s="40"/>
      <c r="P143" s="45" t="s">
        <v>67</v>
      </c>
      <c r="Q143" s="40"/>
      <c r="R143" s="40"/>
      <c r="S143" s="40" t="s">
        <v>66</v>
      </c>
      <c r="T143" s="40" t="s">
        <v>66</v>
      </c>
      <c r="U143" s="56"/>
      <c r="V143" s="64"/>
      <c r="W143" s="64"/>
      <c r="X143" s="64"/>
      <c r="Y143" s="64"/>
      <c r="Z143" s="64"/>
      <c r="AA143" s="64"/>
      <c r="AB143" s="64"/>
      <c r="AC143" s="64"/>
    </row>
    <row r="144" ht="15.5" spans="1:29">
      <c r="A144" s="55">
        <v>140</v>
      </c>
      <c r="B144" s="212" t="s">
        <v>64</v>
      </c>
      <c r="C144" s="55" t="s">
        <v>1667</v>
      </c>
      <c r="D144" s="61">
        <v>46214</v>
      </c>
      <c r="E144" s="55">
        <v>6000052977</v>
      </c>
      <c r="F144" s="62">
        <v>516300040726322</v>
      </c>
      <c r="G144" s="55">
        <v>1</v>
      </c>
      <c r="H144" s="55">
        <v>0</v>
      </c>
      <c r="I144" s="55">
        <v>1</v>
      </c>
      <c r="J144" s="518" t="s">
        <v>1566</v>
      </c>
      <c r="K144" s="97" t="s">
        <v>1551</v>
      </c>
      <c r="L144" s="97" t="s">
        <v>76</v>
      </c>
      <c r="M144" s="45" t="s">
        <v>67</v>
      </c>
      <c r="N144" s="40"/>
      <c r="O144" s="515" t="s">
        <v>77</v>
      </c>
      <c r="P144" s="45" t="s">
        <v>67</v>
      </c>
      <c r="Q144" s="40"/>
      <c r="R144" s="40" t="s">
        <v>68</v>
      </c>
      <c r="S144" s="238" t="s">
        <v>78</v>
      </c>
      <c r="T144" s="62" t="s">
        <v>1552</v>
      </c>
      <c r="U144" s="56"/>
      <c r="V144" s="64"/>
      <c r="W144" s="64"/>
      <c r="X144" s="64"/>
      <c r="Y144" s="64"/>
      <c r="Z144" s="64"/>
      <c r="AA144" s="64"/>
      <c r="AB144" s="64"/>
      <c r="AC144" s="64"/>
    </row>
    <row r="145" ht="14.5" spans="1:29">
      <c r="A145" s="55">
        <v>141</v>
      </c>
      <c r="B145" s="212" t="s">
        <v>64</v>
      </c>
      <c r="C145" s="55" t="s">
        <v>1667</v>
      </c>
      <c r="D145" s="61">
        <v>46214</v>
      </c>
      <c r="E145" s="55">
        <v>6000052977</v>
      </c>
      <c r="F145" s="62" t="s">
        <v>1677</v>
      </c>
      <c r="G145" s="55">
        <v>11</v>
      </c>
      <c r="H145" s="55">
        <v>11</v>
      </c>
      <c r="I145" s="55">
        <v>0</v>
      </c>
      <c r="J145" s="62" t="s">
        <v>66</v>
      </c>
      <c r="K145" s="55"/>
      <c r="L145" s="40"/>
      <c r="M145" s="45" t="s">
        <v>67</v>
      </c>
      <c r="N145" s="40"/>
      <c r="O145" s="40"/>
      <c r="P145" s="45" t="s">
        <v>67</v>
      </c>
      <c r="Q145" s="40"/>
      <c r="R145" s="40"/>
      <c r="S145" s="40" t="s">
        <v>66</v>
      </c>
      <c r="T145" s="40" t="s">
        <v>66</v>
      </c>
      <c r="U145" s="56"/>
      <c r="V145" s="64"/>
      <c r="W145" s="64"/>
      <c r="X145" s="64"/>
      <c r="Y145" s="64"/>
      <c r="Z145" s="64"/>
      <c r="AA145" s="64"/>
      <c r="AB145" s="64"/>
      <c r="AC145" s="64"/>
    </row>
    <row r="146" ht="14.5" spans="1:29">
      <c r="A146" s="55">
        <v>142</v>
      </c>
      <c r="B146" s="212" t="s">
        <v>64</v>
      </c>
      <c r="C146" s="55" t="s">
        <v>1374</v>
      </c>
      <c r="D146" s="61">
        <v>46216</v>
      </c>
      <c r="E146" s="55">
        <v>6000052976</v>
      </c>
      <c r="F146" s="62" t="s">
        <v>1678</v>
      </c>
      <c r="G146" s="55">
        <v>6</v>
      </c>
      <c r="H146" s="55">
        <v>6</v>
      </c>
      <c r="I146" s="55">
        <v>0</v>
      </c>
      <c r="J146" s="62" t="s">
        <v>66</v>
      </c>
      <c r="K146" s="55"/>
      <c r="L146" s="40"/>
      <c r="M146" s="45" t="s">
        <v>67</v>
      </c>
      <c r="N146" s="40"/>
      <c r="O146" s="40"/>
      <c r="P146" s="45" t="s">
        <v>67</v>
      </c>
      <c r="Q146" s="40"/>
      <c r="R146" s="40"/>
      <c r="S146" s="40" t="s">
        <v>66</v>
      </c>
      <c r="T146" s="40" t="s">
        <v>66</v>
      </c>
      <c r="U146" s="56"/>
      <c r="V146" s="64"/>
      <c r="W146" s="64"/>
      <c r="X146" s="64"/>
      <c r="Y146" s="64"/>
      <c r="Z146" s="64"/>
      <c r="AA146" s="64"/>
      <c r="AB146" s="64"/>
      <c r="AC146" s="64"/>
    </row>
    <row r="147" ht="14.5" spans="1:29">
      <c r="A147" s="55">
        <v>143</v>
      </c>
      <c r="B147" s="212" t="s">
        <v>64</v>
      </c>
      <c r="C147" s="55" t="s">
        <v>1374</v>
      </c>
      <c r="D147" s="61">
        <v>46216</v>
      </c>
      <c r="E147" s="55">
        <v>6000052977</v>
      </c>
      <c r="F147" s="62" t="s">
        <v>1679</v>
      </c>
      <c r="G147" s="55">
        <v>6</v>
      </c>
      <c r="H147" s="55">
        <v>6</v>
      </c>
      <c r="I147" s="55">
        <v>0</v>
      </c>
      <c r="J147" s="62" t="s">
        <v>66</v>
      </c>
      <c r="K147" s="55"/>
      <c r="L147" s="40"/>
      <c r="M147" s="45" t="s">
        <v>67</v>
      </c>
      <c r="N147" s="40"/>
      <c r="O147" s="40"/>
      <c r="P147" s="45" t="s">
        <v>67</v>
      </c>
      <c r="Q147" s="40"/>
      <c r="R147" s="40"/>
      <c r="S147" s="40" t="s">
        <v>66</v>
      </c>
      <c r="T147" s="40" t="s">
        <v>66</v>
      </c>
      <c r="U147" s="56"/>
      <c r="V147" s="64"/>
      <c r="W147" s="64"/>
      <c r="X147" s="64"/>
      <c r="Y147" s="64"/>
      <c r="Z147" s="64"/>
      <c r="AA147" s="64"/>
      <c r="AB147" s="64"/>
      <c r="AC147" s="64"/>
    </row>
    <row r="148" ht="14.5" spans="1:29">
      <c r="A148" s="55">
        <v>144</v>
      </c>
      <c r="B148" s="212" t="s">
        <v>64</v>
      </c>
      <c r="C148" s="55" t="s">
        <v>1374</v>
      </c>
      <c r="D148" s="61" t="s">
        <v>1680</v>
      </c>
      <c r="E148" s="55">
        <v>6000052976</v>
      </c>
      <c r="F148" s="62" t="s">
        <v>1681</v>
      </c>
      <c r="G148" s="55">
        <v>13</v>
      </c>
      <c r="H148" s="55">
        <v>13</v>
      </c>
      <c r="I148" s="55">
        <v>0</v>
      </c>
      <c r="J148" s="62" t="s">
        <v>66</v>
      </c>
      <c r="K148" s="55"/>
      <c r="L148" s="40"/>
      <c r="M148" s="45" t="s">
        <v>67</v>
      </c>
      <c r="N148" s="40"/>
      <c r="O148" s="40"/>
      <c r="P148" s="45" t="s">
        <v>67</v>
      </c>
      <c r="Q148" s="40"/>
      <c r="R148" s="40"/>
      <c r="S148" s="40" t="s">
        <v>66</v>
      </c>
      <c r="T148" s="40" t="s">
        <v>66</v>
      </c>
      <c r="U148" s="56"/>
      <c r="V148" s="64"/>
      <c r="W148" s="64"/>
      <c r="X148" s="64"/>
      <c r="Y148" s="64"/>
      <c r="Z148" s="64"/>
      <c r="AA148" s="64"/>
      <c r="AB148" s="64"/>
      <c r="AC148" s="64"/>
    </row>
    <row r="149" ht="14.5" spans="1:29">
      <c r="A149" s="55">
        <v>145</v>
      </c>
      <c r="B149" s="212" t="s">
        <v>64</v>
      </c>
      <c r="C149" s="55" t="s">
        <v>1374</v>
      </c>
      <c r="D149" s="61" t="s">
        <v>1680</v>
      </c>
      <c r="E149" s="55">
        <v>6000052976</v>
      </c>
      <c r="F149" s="62">
        <v>516300030726353</v>
      </c>
      <c r="G149" s="55">
        <v>1</v>
      </c>
      <c r="H149" s="55">
        <v>0</v>
      </c>
      <c r="I149" s="55">
        <v>1</v>
      </c>
      <c r="J149" s="238" t="s">
        <v>1621</v>
      </c>
      <c r="K149" s="55"/>
      <c r="L149" s="40"/>
      <c r="M149" s="45" t="s">
        <v>67</v>
      </c>
      <c r="N149" s="40"/>
      <c r="O149" s="40"/>
      <c r="P149" s="45" t="s">
        <v>67</v>
      </c>
      <c r="Q149" s="40"/>
      <c r="R149" s="40"/>
      <c r="S149" s="238" t="s">
        <v>33</v>
      </c>
      <c r="T149" s="62" t="s">
        <v>17</v>
      </c>
      <c r="U149" s="56"/>
      <c r="V149" s="64"/>
      <c r="W149" s="64"/>
      <c r="X149" s="64"/>
      <c r="Y149" s="64"/>
      <c r="Z149" s="64"/>
      <c r="AA149" s="64"/>
      <c r="AB149" s="64"/>
      <c r="AC149" s="64"/>
    </row>
    <row r="150" ht="14.5" spans="1:29">
      <c r="A150" s="55">
        <v>146</v>
      </c>
      <c r="B150" s="212" t="s">
        <v>64</v>
      </c>
      <c r="C150" s="55" t="s">
        <v>1374</v>
      </c>
      <c r="D150" s="61" t="s">
        <v>1680</v>
      </c>
      <c r="E150" s="55">
        <v>6000052976</v>
      </c>
      <c r="F150" s="62">
        <v>516300030726354</v>
      </c>
      <c r="G150" s="55">
        <v>1</v>
      </c>
      <c r="H150" s="55">
        <v>0</v>
      </c>
      <c r="I150" s="55">
        <v>1</v>
      </c>
      <c r="J150" s="238" t="s">
        <v>1621</v>
      </c>
      <c r="K150" s="55"/>
      <c r="L150" s="40"/>
      <c r="M150" s="45" t="s">
        <v>67</v>
      </c>
      <c r="N150" s="40"/>
      <c r="O150" s="40"/>
      <c r="P150" s="45" t="s">
        <v>67</v>
      </c>
      <c r="Q150" s="40"/>
      <c r="R150" s="40"/>
      <c r="S150" s="238" t="s">
        <v>33</v>
      </c>
      <c r="T150" s="62" t="s">
        <v>17</v>
      </c>
      <c r="U150" s="56"/>
      <c r="V150" s="64"/>
      <c r="W150" s="64"/>
      <c r="X150" s="64"/>
      <c r="Y150" s="64"/>
      <c r="Z150" s="64"/>
      <c r="AA150" s="64"/>
      <c r="AB150" s="64"/>
      <c r="AC150" s="64"/>
    </row>
    <row r="151" ht="14.5" spans="1:29">
      <c r="A151" s="55">
        <v>147</v>
      </c>
      <c r="B151" s="212" t="s">
        <v>64</v>
      </c>
      <c r="C151" s="55" t="s">
        <v>1374</v>
      </c>
      <c r="D151" s="61" t="s">
        <v>1680</v>
      </c>
      <c r="E151" s="55">
        <v>6000052976</v>
      </c>
      <c r="F151" s="62" t="s">
        <v>1682</v>
      </c>
      <c r="G151" s="55">
        <v>2</v>
      </c>
      <c r="H151" s="55">
        <v>2</v>
      </c>
      <c r="I151" s="55">
        <v>0</v>
      </c>
      <c r="J151" s="62" t="s">
        <v>66</v>
      </c>
      <c r="K151" s="55"/>
      <c r="L151" s="40"/>
      <c r="M151" s="45" t="s">
        <v>67</v>
      </c>
      <c r="N151" s="40"/>
      <c r="O151" s="40"/>
      <c r="P151" s="45" t="s">
        <v>67</v>
      </c>
      <c r="Q151" s="40"/>
      <c r="R151" s="40"/>
      <c r="S151" s="40" t="s">
        <v>66</v>
      </c>
      <c r="T151" s="40" t="s">
        <v>66</v>
      </c>
      <c r="U151" s="56"/>
      <c r="V151" s="64"/>
      <c r="W151" s="64"/>
      <c r="X151" s="64"/>
      <c r="Y151" s="64"/>
      <c r="Z151" s="64"/>
      <c r="AA151" s="64"/>
      <c r="AB151" s="64"/>
      <c r="AC151" s="64"/>
    </row>
    <row r="152" ht="14.5" spans="1:29">
      <c r="A152" s="55">
        <v>148</v>
      </c>
      <c r="B152" s="212" t="s">
        <v>64</v>
      </c>
      <c r="C152" s="55" t="s">
        <v>1374</v>
      </c>
      <c r="D152" s="61" t="s">
        <v>1680</v>
      </c>
      <c r="E152" s="55">
        <v>6000052976</v>
      </c>
      <c r="F152" s="62">
        <v>516300030726357</v>
      </c>
      <c r="G152" s="55">
        <v>1</v>
      </c>
      <c r="H152" s="55">
        <v>1</v>
      </c>
      <c r="I152" s="55">
        <v>0</v>
      </c>
      <c r="J152" s="62" t="s">
        <v>66</v>
      </c>
      <c r="K152" s="55"/>
      <c r="L152" s="40"/>
      <c r="M152" s="45" t="s">
        <v>67</v>
      </c>
      <c r="N152" s="40"/>
      <c r="O152" s="40"/>
      <c r="P152" s="45" t="s">
        <v>67</v>
      </c>
      <c r="Q152" s="40"/>
      <c r="R152" s="40"/>
      <c r="S152" s="40" t="s">
        <v>66</v>
      </c>
      <c r="T152" s="40" t="s">
        <v>66</v>
      </c>
      <c r="U152" s="56"/>
      <c r="V152" s="64"/>
      <c r="W152" s="64"/>
      <c r="X152" s="64"/>
      <c r="Y152" s="64"/>
      <c r="Z152" s="64"/>
      <c r="AA152" s="64"/>
      <c r="AB152" s="64"/>
      <c r="AC152" s="64"/>
    </row>
    <row r="153" ht="14.5" spans="1:29">
      <c r="A153" s="55">
        <v>149</v>
      </c>
      <c r="B153" s="212" t="s">
        <v>64</v>
      </c>
      <c r="C153" s="55" t="s">
        <v>1374</v>
      </c>
      <c r="D153" s="61">
        <v>46217</v>
      </c>
      <c r="E153" s="55">
        <v>6000052977</v>
      </c>
      <c r="F153" s="62" t="s">
        <v>1683</v>
      </c>
      <c r="G153" s="55">
        <v>18</v>
      </c>
      <c r="H153" s="55">
        <v>18</v>
      </c>
      <c r="I153" s="55">
        <v>0</v>
      </c>
      <c r="J153" s="62" t="s">
        <v>66</v>
      </c>
      <c r="K153" s="55"/>
      <c r="L153" s="40"/>
      <c r="M153" s="45" t="s">
        <v>67</v>
      </c>
      <c r="N153" s="40"/>
      <c r="O153" s="40"/>
      <c r="P153" s="45" t="s">
        <v>67</v>
      </c>
      <c r="Q153" s="40"/>
      <c r="R153" s="40"/>
      <c r="S153" s="40" t="s">
        <v>66</v>
      </c>
      <c r="T153" s="40" t="s">
        <v>66</v>
      </c>
      <c r="U153" s="56"/>
      <c r="V153" s="64"/>
      <c r="W153" s="64"/>
      <c r="X153" s="64"/>
      <c r="Y153" s="64"/>
      <c r="Z153" s="64"/>
      <c r="AA153" s="64"/>
      <c r="AB153" s="64"/>
      <c r="AC153" s="64"/>
    </row>
    <row r="154" ht="14.5" spans="1:29">
      <c r="A154" s="55">
        <v>150</v>
      </c>
      <c r="B154" s="212" t="s">
        <v>64</v>
      </c>
      <c r="C154" s="55" t="s">
        <v>1374</v>
      </c>
      <c r="D154" s="61" t="s">
        <v>1684</v>
      </c>
      <c r="E154" s="55">
        <v>6000052976</v>
      </c>
      <c r="F154" s="62" t="s">
        <v>1685</v>
      </c>
      <c r="G154" s="55">
        <v>4</v>
      </c>
      <c r="H154" s="55">
        <v>4</v>
      </c>
      <c r="I154" s="55">
        <v>0</v>
      </c>
      <c r="J154" s="62" t="s">
        <v>66</v>
      </c>
      <c r="K154" s="55"/>
      <c r="L154" s="40"/>
      <c r="M154" s="45" t="s">
        <v>67</v>
      </c>
      <c r="N154" s="40"/>
      <c r="O154" s="40"/>
      <c r="P154" s="45" t="s">
        <v>67</v>
      </c>
      <c r="Q154" s="40"/>
      <c r="R154" s="40"/>
      <c r="S154" s="40" t="s">
        <v>66</v>
      </c>
      <c r="T154" s="40" t="s">
        <v>66</v>
      </c>
      <c r="U154" s="56"/>
      <c r="V154" s="64"/>
      <c r="W154" s="64"/>
      <c r="X154" s="64"/>
      <c r="Y154" s="64"/>
      <c r="Z154" s="64"/>
      <c r="AA154" s="64"/>
      <c r="AB154" s="64"/>
      <c r="AC154" s="64"/>
    </row>
    <row r="155" ht="14.5" spans="1:29">
      <c r="A155" s="55">
        <v>151</v>
      </c>
      <c r="B155" s="212" t="s">
        <v>64</v>
      </c>
      <c r="C155" s="55" t="s">
        <v>1374</v>
      </c>
      <c r="D155" s="61" t="s">
        <v>1684</v>
      </c>
      <c r="E155" s="55">
        <v>6000052977</v>
      </c>
      <c r="F155" s="62" t="s">
        <v>1686</v>
      </c>
      <c r="G155" s="55">
        <v>4</v>
      </c>
      <c r="H155" s="55">
        <v>4</v>
      </c>
      <c r="I155" s="55">
        <v>0</v>
      </c>
      <c r="J155" s="62" t="s">
        <v>66</v>
      </c>
      <c r="K155" s="55"/>
      <c r="L155" s="40"/>
      <c r="M155" s="45" t="s">
        <v>67</v>
      </c>
      <c r="N155" s="40"/>
      <c r="O155" s="40"/>
      <c r="P155" s="45" t="s">
        <v>67</v>
      </c>
      <c r="Q155" s="40"/>
      <c r="R155" s="40"/>
      <c r="S155" s="40" t="s">
        <v>66</v>
      </c>
      <c r="T155" s="40" t="s">
        <v>66</v>
      </c>
      <c r="U155" s="56"/>
      <c r="V155" s="64"/>
      <c r="W155" s="64"/>
      <c r="X155" s="64"/>
      <c r="Y155" s="64"/>
      <c r="Z155" s="64"/>
      <c r="AA155" s="64"/>
      <c r="AB155" s="64"/>
      <c r="AC155" s="64"/>
    </row>
    <row r="156" ht="14.5" spans="1:29">
      <c r="A156" s="55">
        <v>152</v>
      </c>
      <c r="B156" s="212" t="s">
        <v>64</v>
      </c>
      <c r="C156" s="55" t="s">
        <v>1374</v>
      </c>
      <c r="D156" s="61">
        <v>46220</v>
      </c>
      <c r="E156" s="55">
        <v>6000052976</v>
      </c>
      <c r="F156" s="62">
        <v>516300030726362</v>
      </c>
      <c r="G156" s="55">
        <v>1</v>
      </c>
      <c r="H156" s="55">
        <v>0</v>
      </c>
      <c r="I156" s="55">
        <v>1</v>
      </c>
      <c r="J156" s="62" t="s">
        <v>1550</v>
      </c>
      <c r="K156" s="55"/>
      <c r="L156" s="40"/>
      <c r="M156" s="45" t="s">
        <v>67</v>
      </c>
      <c r="N156" s="40"/>
      <c r="O156" s="40"/>
      <c r="P156" s="45" t="s">
        <v>67</v>
      </c>
      <c r="Q156" s="40"/>
      <c r="R156" s="40"/>
      <c r="S156" s="238" t="s">
        <v>78</v>
      </c>
      <c r="T156" s="238" t="s">
        <v>13</v>
      </c>
      <c r="U156" s="56"/>
      <c r="V156" s="64"/>
      <c r="W156" s="64"/>
      <c r="X156" s="64"/>
      <c r="Y156" s="64"/>
      <c r="Z156" s="64"/>
      <c r="AA156" s="64"/>
      <c r="AB156" s="64"/>
      <c r="AC156" s="64"/>
    </row>
    <row r="157" ht="14.5" spans="1:29">
      <c r="A157" s="55">
        <v>153</v>
      </c>
      <c r="B157" s="212" t="s">
        <v>64</v>
      </c>
      <c r="C157" s="55" t="s">
        <v>1374</v>
      </c>
      <c r="D157" s="61">
        <v>46220</v>
      </c>
      <c r="E157" s="55">
        <v>6000052976</v>
      </c>
      <c r="F157" s="62">
        <v>516300030726363</v>
      </c>
      <c r="G157" s="55">
        <v>1</v>
      </c>
      <c r="H157" s="55">
        <v>1</v>
      </c>
      <c r="I157" s="55">
        <v>0</v>
      </c>
      <c r="J157" s="62" t="s">
        <v>66</v>
      </c>
      <c r="K157" s="55"/>
      <c r="L157" s="40"/>
      <c r="M157" s="45" t="s">
        <v>67</v>
      </c>
      <c r="N157" s="40"/>
      <c r="O157" s="40"/>
      <c r="P157" s="45" t="s">
        <v>67</v>
      </c>
      <c r="Q157" s="40"/>
      <c r="R157" s="40"/>
      <c r="S157" s="40" t="s">
        <v>66</v>
      </c>
      <c r="T157" s="40" t="s">
        <v>66</v>
      </c>
      <c r="U157" s="56"/>
      <c r="V157" s="64"/>
      <c r="W157" s="64"/>
      <c r="X157" s="64"/>
      <c r="Y157" s="64"/>
      <c r="Z157" s="64"/>
      <c r="AA157" s="64"/>
      <c r="AB157" s="64"/>
      <c r="AC157" s="64"/>
    </row>
    <row r="158" ht="14.5" spans="1:29">
      <c r="A158" s="55">
        <v>154</v>
      </c>
      <c r="B158" s="212" t="s">
        <v>64</v>
      </c>
      <c r="C158" s="55" t="s">
        <v>1374</v>
      </c>
      <c r="D158" s="61">
        <v>46220</v>
      </c>
      <c r="E158" s="55">
        <v>6000052976</v>
      </c>
      <c r="F158" s="62">
        <v>516300030726364</v>
      </c>
      <c r="G158" s="55">
        <v>1</v>
      </c>
      <c r="H158" s="55">
        <v>0</v>
      </c>
      <c r="I158" s="55">
        <v>1</v>
      </c>
      <c r="J158" s="518" t="s">
        <v>1687</v>
      </c>
      <c r="K158" s="44" t="s">
        <v>1597</v>
      </c>
      <c r="L158" s="522" t="s">
        <v>1598</v>
      </c>
      <c r="M158" s="45" t="s">
        <v>67</v>
      </c>
      <c r="N158" s="40"/>
      <c r="O158" s="40"/>
      <c r="P158" s="45" t="s">
        <v>67</v>
      </c>
      <c r="Q158" s="40"/>
      <c r="R158" s="40" t="s">
        <v>68</v>
      </c>
      <c r="S158" s="238" t="s">
        <v>78</v>
      </c>
      <c r="T158" s="62" t="s">
        <v>13</v>
      </c>
      <c r="U158" s="56"/>
      <c r="V158" s="64"/>
      <c r="W158" s="64"/>
      <c r="X158" s="64"/>
      <c r="Y158" s="64"/>
      <c r="Z158" s="64"/>
      <c r="AA158" s="64"/>
      <c r="AB158" s="64"/>
      <c r="AC158" s="64"/>
    </row>
    <row r="159" ht="14.5" spans="1:29">
      <c r="A159" s="55">
        <v>155</v>
      </c>
      <c r="B159" s="212" t="s">
        <v>64</v>
      </c>
      <c r="C159" s="55" t="s">
        <v>1374</v>
      </c>
      <c r="D159" s="61">
        <v>46220</v>
      </c>
      <c r="E159" s="55">
        <v>6000052976</v>
      </c>
      <c r="F159" s="62" t="s">
        <v>1688</v>
      </c>
      <c r="G159" s="55">
        <v>7</v>
      </c>
      <c r="H159" s="55">
        <v>7</v>
      </c>
      <c r="I159" s="55">
        <v>0</v>
      </c>
      <c r="J159" s="62" t="s">
        <v>66</v>
      </c>
      <c r="K159" s="55"/>
      <c r="L159" s="40"/>
      <c r="M159" s="45" t="s">
        <v>67</v>
      </c>
      <c r="N159" s="40"/>
      <c r="O159" s="40"/>
      <c r="P159" s="45" t="s">
        <v>67</v>
      </c>
      <c r="Q159" s="40"/>
      <c r="R159" s="40"/>
      <c r="S159" s="40" t="s">
        <v>66</v>
      </c>
      <c r="T159" s="40" t="s">
        <v>66</v>
      </c>
      <c r="U159" s="56"/>
      <c r="V159" s="64"/>
      <c r="W159" s="64"/>
      <c r="X159" s="64"/>
      <c r="Y159" s="64"/>
      <c r="Z159" s="64"/>
      <c r="AA159" s="64"/>
      <c r="AB159" s="64"/>
      <c r="AC159" s="64"/>
    </row>
    <row r="160" ht="14.5" spans="1:29">
      <c r="A160" s="55">
        <v>156</v>
      </c>
      <c r="B160" s="212" t="s">
        <v>64</v>
      </c>
      <c r="C160" s="55" t="s">
        <v>1374</v>
      </c>
      <c r="D160" s="61">
        <v>46220</v>
      </c>
      <c r="E160" s="55">
        <v>6000052977</v>
      </c>
      <c r="F160" s="62" t="s">
        <v>1689</v>
      </c>
      <c r="G160" s="55">
        <v>5</v>
      </c>
      <c r="H160" s="55">
        <v>5</v>
      </c>
      <c r="I160" s="55">
        <v>0</v>
      </c>
      <c r="J160" s="62" t="s">
        <v>66</v>
      </c>
      <c r="K160" s="55"/>
      <c r="L160" s="40"/>
      <c r="M160" s="45" t="s">
        <v>67</v>
      </c>
      <c r="N160" s="40"/>
      <c r="O160" s="40"/>
      <c r="P160" s="45" t="s">
        <v>67</v>
      </c>
      <c r="Q160" s="40"/>
      <c r="R160" s="40"/>
      <c r="S160" s="40" t="s">
        <v>66</v>
      </c>
      <c r="T160" s="40" t="s">
        <v>66</v>
      </c>
      <c r="U160" s="56"/>
      <c r="V160" s="64"/>
      <c r="W160" s="64"/>
      <c r="X160" s="64"/>
      <c r="Y160" s="64"/>
      <c r="Z160" s="64"/>
      <c r="AA160" s="64"/>
      <c r="AB160" s="64"/>
      <c r="AC160" s="64"/>
    </row>
    <row r="161" ht="14.5" spans="1:29">
      <c r="A161" s="55">
        <v>157</v>
      </c>
      <c r="B161" s="212" t="s">
        <v>64</v>
      </c>
      <c r="C161" s="55" t="s">
        <v>1374</v>
      </c>
      <c r="D161" s="61">
        <v>46220</v>
      </c>
      <c r="E161" s="55">
        <v>6000052977</v>
      </c>
      <c r="F161" s="62" t="s">
        <v>1690</v>
      </c>
      <c r="G161" s="55">
        <v>2</v>
      </c>
      <c r="H161" s="55">
        <v>2</v>
      </c>
      <c r="I161" s="55">
        <v>0</v>
      </c>
      <c r="J161" s="62" t="s">
        <v>66</v>
      </c>
      <c r="K161" s="55"/>
      <c r="L161" s="40"/>
      <c r="M161" s="45" t="s">
        <v>67</v>
      </c>
      <c r="N161" s="40"/>
      <c r="O161" s="40"/>
      <c r="P161" s="45" t="s">
        <v>67</v>
      </c>
      <c r="Q161" s="40"/>
      <c r="R161" s="40"/>
      <c r="S161" s="40" t="s">
        <v>66</v>
      </c>
      <c r="T161" s="40" t="s">
        <v>66</v>
      </c>
      <c r="U161" s="56"/>
      <c r="V161" s="64"/>
      <c r="W161" s="64"/>
      <c r="X161" s="64"/>
      <c r="Y161" s="64"/>
      <c r="Z161" s="64"/>
      <c r="AA161" s="64"/>
      <c r="AB161" s="64"/>
      <c r="AC161" s="64"/>
    </row>
    <row r="162" ht="16.5" spans="1:29">
      <c r="A162" s="468">
        <v>158</v>
      </c>
      <c r="B162" s="527" t="s">
        <v>64</v>
      </c>
      <c r="C162" s="468" t="s">
        <v>1374</v>
      </c>
      <c r="D162" s="61">
        <v>46220</v>
      </c>
      <c r="E162" s="55">
        <v>6000052977</v>
      </c>
      <c r="F162" s="528">
        <v>516300040726369</v>
      </c>
      <c r="G162" s="55">
        <v>1</v>
      </c>
      <c r="H162" s="55">
        <v>0</v>
      </c>
      <c r="I162" s="55">
        <v>1</v>
      </c>
      <c r="J162" s="529" t="s">
        <v>1691</v>
      </c>
      <c r="K162" s="468"/>
      <c r="L162" s="530"/>
      <c r="M162" s="530" t="s">
        <v>67</v>
      </c>
      <c r="N162" s="530"/>
      <c r="O162" s="530"/>
      <c r="P162" s="530" t="s">
        <v>67</v>
      </c>
      <c r="Q162" s="530"/>
      <c r="R162" s="530"/>
      <c r="S162" s="238"/>
      <c r="T162" s="62" t="s">
        <v>13</v>
      </c>
      <c r="U162" s="531"/>
      <c r="V162" s="532"/>
      <c r="W162" s="532"/>
      <c r="X162" s="532"/>
      <c r="Y162" s="532"/>
      <c r="Z162" s="532"/>
      <c r="AA162" s="532"/>
      <c r="AB162" s="532"/>
      <c r="AC162" s="532"/>
    </row>
    <row r="163" ht="14.5" spans="1:29">
      <c r="A163" s="55">
        <v>159</v>
      </c>
      <c r="B163" s="212" t="s">
        <v>64</v>
      </c>
      <c r="C163" s="55" t="s">
        <v>1374</v>
      </c>
      <c r="D163" s="61">
        <v>46220</v>
      </c>
      <c r="E163" s="55">
        <v>6000052977</v>
      </c>
      <c r="F163" s="62" t="s">
        <v>1692</v>
      </c>
      <c r="G163" s="55">
        <v>2</v>
      </c>
      <c r="H163" s="55">
        <v>2</v>
      </c>
      <c r="I163" s="55">
        <v>0</v>
      </c>
      <c r="J163" s="62" t="s">
        <v>66</v>
      </c>
      <c r="K163" s="55"/>
      <c r="L163" s="40"/>
      <c r="M163" s="45" t="s">
        <v>67</v>
      </c>
      <c r="N163" s="40"/>
      <c r="O163" s="40"/>
      <c r="P163" s="45" t="s">
        <v>67</v>
      </c>
      <c r="Q163" s="40"/>
      <c r="R163" s="40"/>
      <c r="S163" s="40" t="s">
        <v>66</v>
      </c>
      <c r="T163" s="40" t="s">
        <v>66</v>
      </c>
      <c r="U163" s="56"/>
      <c r="V163" s="64"/>
      <c r="W163" s="64"/>
      <c r="X163" s="64"/>
      <c r="Y163" s="64"/>
      <c r="Z163" s="64"/>
      <c r="AA163" s="64"/>
      <c r="AB163" s="64"/>
      <c r="AC163" s="64"/>
    </row>
    <row r="164" ht="14.5" spans="1:29">
      <c r="A164" s="55">
        <v>160</v>
      </c>
      <c r="B164" s="212" t="s">
        <v>64</v>
      </c>
      <c r="C164" s="55" t="s">
        <v>1374</v>
      </c>
      <c r="D164" s="61">
        <v>46221</v>
      </c>
      <c r="E164" s="55">
        <v>6000052976</v>
      </c>
      <c r="F164" s="62">
        <v>516300030726372</v>
      </c>
      <c r="G164" s="55">
        <v>1</v>
      </c>
      <c r="H164" s="55">
        <v>1</v>
      </c>
      <c r="I164" s="55">
        <v>0</v>
      </c>
      <c r="J164" s="62" t="s">
        <v>66</v>
      </c>
      <c r="K164" s="44"/>
      <c r="L164" s="522"/>
      <c r="M164" s="45"/>
      <c r="N164" s="40"/>
      <c r="O164" s="40"/>
      <c r="P164" s="45"/>
      <c r="Q164" s="40"/>
      <c r="R164" s="40"/>
      <c r="S164" s="40" t="s">
        <v>66</v>
      </c>
      <c r="T164" s="40" t="s">
        <v>66</v>
      </c>
      <c r="U164" s="56"/>
      <c r="V164" s="64"/>
      <c r="W164" s="64"/>
      <c r="X164" s="64"/>
      <c r="Y164" s="64"/>
      <c r="Z164" s="64"/>
      <c r="AA164" s="64"/>
      <c r="AB164" s="64"/>
      <c r="AC164" s="64"/>
    </row>
    <row r="165" ht="14.5" spans="1:29">
      <c r="A165" s="55">
        <v>161</v>
      </c>
      <c r="B165" s="212" t="s">
        <v>64</v>
      </c>
      <c r="C165" s="55" t="s">
        <v>1374</v>
      </c>
      <c r="D165" s="61">
        <v>46221</v>
      </c>
      <c r="E165" s="55">
        <v>6000052976</v>
      </c>
      <c r="F165" s="62">
        <v>516300030726373</v>
      </c>
      <c r="G165" s="55">
        <v>1</v>
      </c>
      <c r="H165" s="55">
        <v>0</v>
      </c>
      <c r="I165" s="55">
        <v>1</v>
      </c>
      <c r="J165" s="518" t="s">
        <v>1687</v>
      </c>
      <c r="K165" s="44"/>
      <c r="L165" s="522"/>
      <c r="M165" s="45"/>
      <c r="N165" s="40"/>
      <c r="O165" s="40"/>
      <c r="P165" s="45"/>
      <c r="Q165" s="40"/>
      <c r="R165" s="40"/>
      <c r="S165" s="238" t="s">
        <v>78</v>
      </c>
      <c r="T165" s="62" t="s">
        <v>13</v>
      </c>
      <c r="U165" s="56"/>
      <c r="V165" s="64"/>
      <c r="W165" s="64"/>
      <c r="X165" s="64"/>
      <c r="Y165" s="64"/>
      <c r="Z165" s="64"/>
      <c r="AA165" s="64"/>
      <c r="AB165" s="64"/>
      <c r="AC165" s="64"/>
    </row>
    <row r="166" ht="14.5" spans="1:29">
      <c r="A166" s="55">
        <v>162</v>
      </c>
      <c r="B166" s="212" t="s">
        <v>64</v>
      </c>
      <c r="C166" s="55" t="s">
        <v>1374</v>
      </c>
      <c r="D166" s="61">
        <v>46221</v>
      </c>
      <c r="E166" s="55">
        <v>6000052976</v>
      </c>
      <c r="F166" s="62" t="s">
        <v>1693</v>
      </c>
      <c r="G166" s="55">
        <v>3</v>
      </c>
      <c r="H166" s="55">
        <v>3</v>
      </c>
      <c r="I166" s="55">
        <v>0</v>
      </c>
      <c r="J166" s="62" t="s">
        <v>66</v>
      </c>
      <c r="K166" s="44"/>
      <c r="L166" s="522"/>
      <c r="M166" s="45"/>
      <c r="N166" s="40"/>
      <c r="O166" s="40"/>
      <c r="P166" s="45"/>
      <c r="Q166" s="40"/>
      <c r="R166" s="40"/>
      <c r="S166" s="40" t="s">
        <v>66</v>
      </c>
      <c r="T166" s="40" t="s">
        <v>66</v>
      </c>
      <c r="U166" s="56"/>
      <c r="V166" s="64"/>
      <c r="W166" s="64"/>
      <c r="X166" s="64"/>
      <c r="Y166" s="64"/>
      <c r="Z166" s="64"/>
      <c r="AA166" s="64"/>
      <c r="AB166" s="64"/>
      <c r="AC166" s="64"/>
    </row>
    <row r="167" ht="14.5" spans="1:29">
      <c r="A167" s="55">
        <v>163</v>
      </c>
      <c r="B167" s="212" t="s">
        <v>64</v>
      </c>
      <c r="C167" s="55" t="s">
        <v>1374</v>
      </c>
      <c r="D167" s="61">
        <v>46221</v>
      </c>
      <c r="E167" s="55">
        <v>6000052976</v>
      </c>
      <c r="F167" s="62">
        <v>516300030726377</v>
      </c>
      <c r="G167" s="55">
        <v>1</v>
      </c>
      <c r="H167" s="55">
        <v>0</v>
      </c>
      <c r="I167" s="55">
        <v>1</v>
      </c>
      <c r="J167" s="62" t="s">
        <v>1694</v>
      </c>
      <c r="K167" s="238" t="s">
        <v>1629</v>
      </c>
      <c r="L167" s="287" t="s">
        <v>86</v>
      </c>
      <c r="M167" s="45" t="s">
        <v>67</v>
      </c>
      <c r="N167" s="40"/>
      <c r="O167" s="239" t="s">
        <v>122</v>
      </c>
      <c r="P167" s="45" t="s">
        <v>67</v>
      </c>
      <c r="Q167" s="40"/>
      <c r="R167" s="40"/>
      <c r="S167" s="40" t="s">
        <v>510</v>
      </c>
      <c r="T167" s="40" t="s">
        <v>13</v>
      </c>
      <c r="U167" s="56"/>
      <c r="V167" s="64"/>
      <c r="W167" s="64"/>
      <c r="X167" s="64"/>
      <c r="Y167" s="64"/>
      <c r="Z167" s="64"/>
      <c r="AA167" s="64"/>
      <c r="AB167" s="64"/>
      <c r="AC167" s="64"/>
    </row>
    <row r="168" ht="14.5" spans="1:29">
      <c r="A168" s="55"/>
      <c r="B168" s="212" t="s">
        <v>64</v>
      </c>
      <c r="C168" s="55" t="s">
        <v>1374</v>
      </c>
      <c r="D168" s="61">
        <v>46221</v>
      </c>
      <c r="E168" s="55">
        <v>6000052976</v>
      </c>
      <c r="F168" s="62" t="s">
        <v>1695</v>
      </c>
      <c r="G168" s="55">
        <v>24</v>
      </c>
      <c r="H168" s="55">
        <v>24</v>
      </c>
      <c r="I168" s="55">
        <v>0</v>
      </c>
      <c r="J168" s="62" t="s">
        <v>66</v>
      </c>
      <c r="K168" s="44"/>
      <c r="L168" s="522"/>
      <c r="M168" s="45"/>
      <c r="N168" s="40"/>
      <c r="O168" s="40"/>
      <c r="P168" s="45"/>
      <c r="Q168" s="40"/>
      <c r="R168" s="40"/>
      <c r="S168" s="40" t="s">
        <v>66</v>
      </c>
      <c r="T168" s="40" t="s">
        <v>66</v>
      </c>
      <c r="U168" s="56"/>
      <c r="V168" s="64"/>
      <c r="W168" s="64"/>
      <c r="X168" s="64"/>
      <c r="Y168" s="64"/>
      <c r="Z168" s="64"/>
      <c r="AA168" s="64"/>
      <c r="AB168" s="64"/>
      <c r="AC168" s="64"/>
    </row>
    <row r="169" ht="14.5" spans="1:29">
      <c r="A169" s="55"/>
      <c r="B169" s="212" t="s">
        <v>64</v>
      </c>
      <c r="C169" s="55" t="s">
        <v>1374</v>
      </c>
      <c r="D169" s="61">
        <v>46222</v>
      </c>
      <c r="E169" s="55">
        <v>6000052977</v>
      </c>
      <c r="F169" s="62" t="s">
        <v>1696</v>
      </c>
      <c r="G169" s="55">
        <v>14</v>
      </c>
      <c r="H169" s="55">
        <v>14</v>
      </c>
      <c r="I169" s="55">
        <v>0</v>
      </c>
      <c r="J169" s="62" t="s">
        <v>66</v>
      </c>
      <c r="K169" s="44"/>
      <c r="L169" s="522"/>
      <c r="M169" s="45"/>
      <c r="N169" s="40"/>
      <c r="O169" s="40"/>
      <c r="P169" s="45"/>
      <c r="Q169" s="40"/>
      <c r="R169" s="40"/>
      <c r="S169" s="40" t="s">
        <v>66</v>
      </c>
      <c r="T169" s="40" t="s">
        <v>66</v>
      </c>
      <c r="U169" s="56"/>
      <c r="V169" s="64"/>
      <c r="W169" s="64"/>
      <c r="X169" s="64"/>
      <c r="Y169" s="64"/>
      <c r="Z169" s="64"/>
      <c r="AA169" s="64"/>
      <c r="AB169" s="64"/>
      <c r="AC169" s="64"/>
    </row>
    <row r="170" ht="14.5" spans="1:29">
      <c r="A170" s="55"/>
      <c r="B170" s="212" t="s">
        <v>64</v>
      </c>
      <c r="C170" s="55" t="s">
        <v>1374</v>
      </c>
      <c r="D170" s="61">
        <v>46222</v>
      </c>
      <c r="E170" s="55">
        <v>6000052977</v>
      </c>
      <c r="F170" s="62">
        <v>516300040726392</v>
      </c>
      <c r="G170" s="55">
        <v>1</v>
      </c>
      <c r="H170" s="55">
        <v>0</v>
      </c>
      <c r="I170" s="55">
        <v>1</v>
      </c>
      <c r="J170" s="518" t="s">
        <v>1687</v>
      </c>
      <c r="K170" s="44"/>
      <c r="L170" s="522"/>
      <c r="M170" s="45"/>
      <c r="N170" s="40"/>
      <c r="O170" s="40"/>
      <c r="P170" s="45"/>
      <c r="Q170" s="40"/>
      <c r="R170" s="40"/>
      <c r="S170" s="238" t="s">
        <v>78</v>
      </c>
      <c r="T170" s="62" t="s">
        <v>13</v>
      </c>
      <c r="U170" s="56"/>
      <c r="V170" s="64"/>
      <c r="W170" s="64"/>
      <c r="X170" s="64"/>
      <c r="Y170" s="64"/>
      <c r="Z170" s="64"/>
      <c r="AA170" s="64"/>
      <c r="AB170" s="64"/>
      <c r="AC170" s="64"/>
    </row>
    <row r="171" ht="14.5" spans="1:29">
      <c r="A171" s="55"/>
      <c r="B171" s="212" t="s">
        <v>64</v>
      </c>
      <c r="C171" s="55" t="s">
        <v>1374</v>
      </c>
      <c r="D171" s="61">
        <v>46222</v>
      </c>
      <c r="E171" s="55">
        <v>6000052977</v>
      </c>
      <c r="F171" s="62">
        <v>516300040726393</v>
      </c>
      <c r="G171" s="55">
        <v>1</v>
      </c>
      <c r="H171" s="55">
        <v>1</v>
      </c>
      <c r="I171" s="55">
        <v>0</v>
      </c>
      <c r="J171" s="62" t="s">
        <v>66</v>
      </c>
      <c r="K171" s="44"/>
      <c r="L171" s="522"/>
      <c r="M171" s="45"/>
      <c r="N171" s="40"/>
      <c r="O171" s="40"/>
      <c r="P171" s="45"/>
      <c r="Q171" s="40"/>
      <c r="R171" s="40"/>
      <c r="S171" s="40" t="s">
        <v>66</v>
      </c>
      <c r="T171" s="40" t="s">
        <v>66</v>
      </c>
      <c r="U171" s="56"/>
      <c r="V171" s="64"/>
      <c r="W171" s="64"/>
      <c r="X171" s="64"/>
      <c r="Y171" s="64"/>
      <c r="Z171" s="64"/>
      <c r="AA171" s="64"/>
      <c r="AB171" s="64"/>
      <c r="AC171" s="64"/>
    </row>
    <row r="172" ht="14.5" spans="1:29">
      <c r="A172" s="55"/>
      <c r="B172" s="212" t="s">
        <v>64</v>
      </c>
      <c r="C172" s="55" t="s">
        <v>1374</v>
      </c>
      <c r="D172" s="61">
        <v>46222</v>
      </c>
      <c r="E172" s="55">
        <v>6000052977</v>
      </c>
      <c r="F172" s="62">
        <v>516300040726394</v>
      </c>
      <c r="G172" s="55">
        <v>1</v>
      </c>
      <c r="H172" s="55">
        <v>0</v>
      </c>
      <c r="I172" s="55">
        <v>1</v>
      </c>
      <c r="J172" s="258" t="s">
        <v>1559</v>
      </c>
      <c r="K172" s="44"/>
      <c r="L172" s="522"/>
      <c r="M172" s="45"/>
      <c r="N172" s="40"/>
      <c r="O172" s="40"/>
      <c r="P172" s="45"/>
      <c r="Q172" s="40"/>
      <c r="R172" s="40"/>
      <c r="S172" s="238" t="s">
        <v>78</v>
      </c>
      <c r="T172" s="62" t="s">
        <v>1552</v>
      </c>
      <c r="U172" s="56"/>
      <c r="V172" s="64"/>
      <c r="W172" s="64"/>
      <c r="X172" s="64"/>
      <c r="Y172" s="64"/>
      <c r="Z172" s="64"/>
      <c r="AA172" s="64"/>
      <c r="AB172" s="64"/>
      <c r="AC172" s="64"/>
    </row>
    <row r="173" ht="14.5" spans="1:29">
      <c r="A173" s="55"/>
      <c r="B173" s="212" t="s">
        <v>64</v>
      </c>
      <c r="C173" s="55" t="s">
        <v>1374</v>
      </c>
      <c r="D173" s="61">
        <v>46222</v>
      </c>
      <c r="E173" s="55">
        <v>6000052977</v>
      </c>
      <c r="F173" s="62" t="s">
        <v>1697</v>
      </c>
      <c r="G173" s="55">
        <v>7</v>
      </c>
      <c r="H173" s="55">
        <v>7</v>
      </c>
      <c r="I173" s="55">
        <v>0</v>
      </c>
      <c r="J173" s="62" t="s">
        <v>66</v>
      </c>
      <c r="K173" s="44" t="s">
        <v>1597</v>
      </c>
      <c r="L173" s="522" t="s">
        <v>1598</v>
      </c>
      <c r="M173" s="45" t="s">
        <v>67</v>
      </c>
      <c r="N173" s="40"/>
      <c r="O173" s="40"/>
      <c r="P173" s="45" t="s">
        <v>67</v>
      </c>
      <c r="Q173" s="40"/>
      <c r="R173" s="40" t="s">
        <v>68</v>
      </c>
      <c r="S173" s="40" t="s">
        <v>66</v>
      </c>
      <c r="T173" s="40" t="s">
        <v>66</v>
      </c>
      <c r="U173" s="56"/>
      <c r="V173" s="64"/>
      <c r="W173" s="64"/>
      <c r="X173" s="64"/>
      <c r="Y173" s="64"/>
      <c r="Z173" s="64"/>
      <c r="AA173" s="64"/>
      <c r="AB173" s="64"/>
      <c r="AC173" s="64"/>
    </row>
    <row r="174" ht="14.5" spans="1:29">
      <c r="A174" s="55">
        <v>167</v>
      </c>
      <c r="B174" s="212" t="s">
        <v>64</v>
      </c>
      <c r="C174" s="55" t="s">
        <v>1374</v>
      </c>
      <c r="D174" s="61">
        <v>46223</v>
      </c>
      <c r="E174" s="55">
        <v>6000052976</v>
      </c>
      <c r="F174" s="62" t="s">
        <v>1698</v>
      </c>
      <c r="G174" s="55">
        <v>16</v>
      </c>
      <c r="H174" s="55">
        <v>16</v>
      </c>
      <c r="I174" s="55">
        <v>0</v>
      </c>
      <c r="J174" s="62" t="s">
        <v>66</v>
      </c>
      <c r="K174" s="55"/>
      <c r="L174" s="40"/>
      <c r="M174" s="45" t="s">
        <v>67</v>
      </c>
      <c r="N174" s="40"/>
      <c r="O174" s="40"/>
      <c r="P174" s="45" t="s">
        <v>67</v>
      </c>
      <c r="Q174" s="40"/>
      <c r="R174" s="40"/>
      <c r="S174" s="40" t="s">
        <v>66</v>
      </c>
      <c r="T174" s="40" t="s">
        <v>66</v>
      </c>
      <c r="U174" s="56"/>
      <c r="V174" s="64"/>
      <c r="W174" s="64"/>
      <c r="X174" s="64"/>
      <c r="Y174" s="64"/>
      <c r="Z174" s="64"/>
      <c r="AA174" s="64"/>
      <c r="AB174" s="64"/>
      <c r="AC174" s="64"/>
    </row>
    <row r="175" ht="14.5" spans="1:29">
      <c r="A175" s="55"/>
      <c r="B175" s="212" t="s">
        <v>64</v>
      </c>
      <c r="C175" s="55" t="s">
        <v>1374</v>
      </c>
      <c r="D175" s="61">
        <v>46223</v>
      </c>
      <c r="E175" s="55">
        <v>6000052977</v>
      </c>
      <c r="F175" s="62" t="s">
        <v>1699</v>
      </c>
      <c r="G175" s="55">
        <v>8</v>
      </c>
      <c r="H175" s="55">
        <v>8</v>
      </c>
      <c r="I175" s="55">
        <v>0</v>
      </c>
      <c r="J175" s="62" t="s">
        <v>66</v>
      </c>
      <c r="K175" s="55"/>
      <c r="L175" s="40"/>
      <c r="M175" s="45"/>
      <c r="N175" s="40"/>
      <c r="O175" s="40"/>
      <c r="P175" s="45"/>
      <c r="Q175" s="40"/>
      <c r="R175" s="40"/>
      <c r="S175" s="40" t="s">
        <v>66</v>
      </c>
      <c r="T175" s="40" t="s">
        <v>66</v>
      </c>
      <c r="U175" s="56"/>
      <c r="V175" s="64"/>
      <c r="W175" s="64"/>
      <c r="X175" s="64"/>
      <c r="Y175" s="64"/>
      <c r="Z175" s="64"/>
      <c r="AA175" s="64"/>
      <c r="AB175" s="64"/>
      <c r="AC175" s="64"/>
    </row>
    <row r="176" ht="14.5" spans="1:29">
      <c r="A176" s="55"/>
      <c r="B176" s="212" t="s">
        <v>64</v>
      </c>
      <c r="C176" s="55" t="s">
        <v>1374</v>
      </c>
      <c r="D176" s="61">
        <v>46223</v>
      </c>
      <c r="E176" s="55">
        <v>6000052977</v>
      </c>
      <c r="F176" s="62">
        <v>516300040726410</v>
      </c>
      <c r="G176" s="55">
        <v>1</v>
      </c>
      <c r="H176" s="55">
        <v>0</v>
      </c>
      <c r="I176" s="55">
        <v>1</v>
      </c>
      <c r="J176" s="258" t="s">
        <v>1559</v>
      </c>
      <c r="K176" s="55"/>
      <c r="L176" s="40"/>
      <c r="M176" s="45"/>
      <c r="N176" s="40"/>
      <c r="O176" s="40"/>
      <c r="P176" s="45"/>
      <c r="Q176" s="40"/>
      <c r="R176" s="40"/>
      <c r="S176" s="238" t="s">
        <v>78</v>
      </c>
      <c r="T176" s="62" t="s">
        <v>1552</v>
      </c>
      <c r="U176" s="56"/>
      <c r="V176" s="64"/>
      <c r="W176" s="64"/>
      <c r="X176" s="64"/>
      <c r="Y176" s="64"/>
      <c r="Z176" s="64"/>
      <c r="AA176" s="64"/>
      <c r="AB176" s="64"/>
      <c r="AC176" s="64"/>
    </row>
    <row r="177" ht="14.5" spans="1:29">
      <c r="A177" s="55"/>
      <c r="B177" s="212" t="s">
        <v>64</v>
      </c>
      <c r="C177" s="55" t="s">
        <v>1374</v>
      </c>
      <c r="D177" s="61">
        <v>46223</v>
      </c>
      <c r="E177" s="55">
        <v>6000052977</v>
      </c>
      <c r="F177" s="62" t="s">
        <v>1700</v>
      </c>
      <c r="G177" s="55">
        <v>3</v>
      </c>
      <c r="H177" s="55">
        <v>3</v>
      </c>
      <c r="I177" s="55">
        <v>0</v>
      </c>
      <c r="J177" s="62" t="s">
        <v>66</v>
      </c>
      <c r="K177" s="55"/>
      <c r="L177" s="40"/>
      <c r="M177" s="45"/>
      <c r="N177" s="40"/>
      <c r="O177" s="40"/>
      <c r="P177" s="45"/>
      <c r="Q177" s="40"/>
      <c r="R177" s="40"/>
      <c r="S177" s="40" t="s">
        <v>66</v>
      </c>
      <c r="T177" s="40" t="s">
        <v>66</v>
      </c>
      <c r="U177" s="56"/>
      <c r="V177" s="64"/>
      <c r="W177" s="64"/>
      <c r="X177" s="64"/>
      <c r="Y177" s="64"/>
      <c r="Z177" s="64"/>
      <c r="AA177" s="64"/>
      <c r="AB177" s="64"/>
      <c r="AC177" s="64"/>
    </row>
    <row r="178" ht="14.5" spans="1:29">
      <c r="A178" s="55"/>
      <c r="B178" s="212" t="s">
        <v>64</v>
      </c>
      <c r="C178" s="55" t="s">
        <v>1374</v>
      </c>
      <c r="D178" s="61">
        <v>46223</v>
      </c>
      <c r="E178" s="55">
        <v>6000052977</v>
      </c>
      <c r="F178" s="62">
        <v>516300040726414</v>
      </c>
      <c r="G178" s="55">
        <v>1</v>
      </c>
      <c r="H178" s="55">
        <v>0</v>
      </c>
      <c r="I178" s="55">
        <v>1</v>
      </c>
      <c r="J178" s="258" t="s">
        <v>1559</v>
      </c>
      <c r="K178" s="55"/>
      <c r="L178" s="40"/>
      <c r="M178" s="45"/>
      <c r="N178" s="40"/>
      <c r="O178" s="40"/>
      <c r="P178" s="45"/>
      <c r="Q178" s="40"/>
      <c r="R178" s="40"/>
      <c r="S178" s="238" t="s">
        <v>78</v>
      </c>
      <c r="T178" s="62" t="s">
        <v>1552</v>
      </c>
      <c r="U178" s="56"/>
      <c r="V178" s="64"/>
      <c r="W178" s="64"/>
      <c r="X178" s="64"/>
      <c r="Y178" s="64"/>
      <c r="Z178" s="64"/>
      <c r="AA178" s="64"/>
      <c r="AB178" s="64"/>
      <c r="AC178" s="64"/>
    </row>
    <row r="179" ht="14.5" spans="1:29">
      <c r="A179" s="55"/>
      <c r="B179" s="212" t="s">
        <v>64</v>
      </c>
      <c r="C179" s="55" t="s">
        <v>1374</v>
      </c>
      <c r="D179" s="61">
        <v>46223</v>
      </c>
      <c r="E179" s="55">
        <v>6000052977</v>
      </c>
      <c r="F179" s="62" t="s">
        <v>1701</v>
      </c>
      <c r="G179" s="55">
        <v>3</v>
      </c>
      <c r="H179" s="55">
        <v>3</v>
      </c>
      <c r="I179" s="55">
        <v>0</v>
      </c>
      <c r="J179" s="62" t="s">
        <v>66</v>
      </c>
      <c r="K179" s="55"/>
      <c r="L179" s="40"/>
      <c r="M179" s="45"/>
      <c r="N179" s="40"/>
      <c r="O179" s="40"/>
      <c r="P179" s="45"/>
      <c r="Q179" s="40"/>
      <c r="R179" s="40"/>
      <c r="S179" s="40" t="s">
        <v>66</v>
      </c>
      <c r="T179" s="40" t="s">
        <v>66</v>
      </c>
      <c r="U179" s="56"/>
      <c r="V179" s="64"/>
      <c r="W179" s="64"/>
      <c r="X179" s="64"/>
      <c r="Y179" s="64"/>
      <c r="Z179" s="64"/>
      <c r="AA179" s="64"/>
      <c r="AB179" s="64"/>
      <c r="AC179" s="64"/>
    </row>
    <row r="180" ht="14.5" spans="1:29">
      <c r="A180" s="55"/>
      <c r="B180" s="212" t="s">
        <v>64</v>
      </c>
      <c r="C180" s="55" t="s">
        <v>1374</v>
      </c>
      <c r="D180" s="61">
        <v>46224</v>
      </c>
      <c r="E180" s="55">
        <v>6000052976</v>
      </c>
      <c r="F180" s="62" t="s">
        <v>1702</v>
      </c>
      <c r="G180" s="55">
        <v>16</v>
      </c>
      <c r="H180" s="55">
        <v>16</v>
      </c>
      <c r="I180" s="55">
        <v>0</v>
      </c>
      <c r="J180" s="62" t="s">
        <v>66</v>
      </c>
      <c r="K180" s="55"/>
      <c r="L180" s="40"/>
      <c r="M180" s="45"/>
      <c r="N180" s="40"/>
      <c r="O180" s="40"/>
      <c r="P180" s="45"/>
      <c r="Q180" s="40"/>
      <c r="R180" s="40"/>
      <c r="S180" s="40" t="s">
        <v>66</v>
      </c>
      <c r="T180" s="40" t="s">
        <v>66</v>
      </c>
      <c r="U180" s="56"/>
      <c r="V180" s="64"/>
      <c r="W180" s="64"/>
      <c r="X180" s="64"/>
      <c r="Y180" s="64"/>
      <c r="Z180" s="64"/>
      <c r="AA180" s="64"/>
      <c r="AB180" s="64"/>
      <c r="AC180" s="64"/>
    </row>
    <row r="181" ht="14.5" spans="1:29">
      <c r="A181" s="55">
        <v>168</v>
      </c>
      <c r="B181" s="212" t="s">
        <v>64</v>
      </c>
      <c r="C181" s="55" t="s">
        <v>1374</v>
      </c>
      <c r="D181" s="61">
        <v>46224</v>
      </c>
      <c r="E181" s="55">
        <v>6000052977</v>
      </c>
      <c r="F181" s="62" t="s">
        <v>1703</v>
      </c>
      <c r="G181" s="55">
        <v>6</v>
      </c>
      <c r="H181" s="55">
        <v>6</v>
      </c>
      <c r="I181" s="55">
        <v>0</v>
      </c>
      <c r="J181" s="62" t="s">
        <v>66</v>
      </c>
      <c r="K181" s="55"/>
      <c r="L181" s="40"/>
      <c r="M181" s="45" t="s">
        <v>67</v>
      </c>
      <c r="N181" s="40"/>
      <c r="O181" s="40"/>
      <c r="P181" s="45" t="s">
        <v>67</v>
      </c>
      <c r="Q181" s="40"/>
      <c r="R181" s="40" t="s">
        <v>68</v>
      </c>
      <c r="S181" s="40" t="s">
        <v>66</v>
      </c>
      <c r="T181" s="40" t="s">
        <v>66</v>
      </c>
      <c r="U181" s="56"/>
      <c r="V181" s="64"/>
      <c r="W181" s="64"/>
      <c r="X181" s="64"/>
      <c r="Y181" s="64"/>
      <c r="Z181" s="64"/>
      <c r="AA181" s="64"/>
      <c r="AB181" s="64"/>
      <c r="AC181" s="64"/>
    </row>
    <row r="182" ht="14.5" spans="1:29">
      <c r="A182" s="55">
        <v>169</v>
      </c>
      <c r="B182" s="212" t="s">
        <v>64</v>
      </c>
      <c r="C182" s="55" t="s">
        <v>1374</v>
      </c>
      <c r="D182" s="61">
        <v>46224</v>
      </c>
      <c r="E182" s="55">
        <v>6000052977</v>
      </c>
      <c r="F182" s="62">
        <v>516300040726424</v>
      </c>
      <c r="G182" s="55">
        <v>1</v>
      </c>
      <c r="H182" s="55">
        <v>0</v>
      </c>
      <c r="I182" s="55">
        <v>1</v>
      </c>
      <c r="J182" s="258" t="s">
        <v>1559</v>
      </c>
      <c r="K182" s="55"/>
      <c r="L182" s="40"/>
      <c r="M182" s="45" t="s">
        <v>67</v>
      </c>
      <c r="N182" s="40"/>
      <c r="O182" s="40"/>
      <c r="P182" s="45" t="s">
        <v>67</v>
      </c>
      <c r="Q182" s="40"/>
      <c r="R182" s="40"/>
      <c r="S182" s="238" t="s">
        <v>78</v>
      </c>
      <c r="T182" s="62" t="s">
        <v>1552</v>
      </c>
      <c r="U182" s="56"/>
      <c r="V182" s="64"/>
      <c r="W182" s="64"/>
      <c r="X182" s="64"/>
      <c r="Y182" s="64"/>
      <c r="Z182" s="64"/>
      <c r="AA182" s="64"/>
      <c r="AB182" s="64"/>
      <c r="AC182" s="64"/>
    </row>
    <row r="183" ht="14.5" spans="1:29">
      <c r="A183" s="55"/>
      <c r="B183" s="212" t="s">
        <v>64</v>
      </c>
      <c r="C183" s="55" t="s">
        <v>1374</v>
      </c>
      <c r="D183" s="61">
        <v>46224</v>
      </c>
      <c r="E183" s="55">
        <v>6000052977</v>
      </c>
      <c r="F183" s="62" t="s">
        <v>1704</v>
      </c>
      <c r="G183" s="55">
        <v>9</v>
      </c>
      <c r="H183" s="55">
        <v>9</v>
      </c>
      <c r="I183" s="55">
        <v>0</v>
      </c>
      <c r="J183" s="62" t="s">
        <v>66</v>
      </c>
      <c r="K183" s="55"/>
      <c r="L183" s="40"/>
      <c r="M183" s="45"/>
      <c r="N183" s="40"/>
      <c r="O183" s="40"/>
      <c r="P183" s="45"/>
      <c r="Q183" s="40"/>
      <c r="R183" s="40"/>
      <c r="S183" s="40" t="s">
        <v>66</v>
      </c>
      <c r="T183" s="40" t="s">
        <v>66</v>
      </c>
      <c r="U183" s="56"/>
      <c r="V183" s="64"/>
      <c r="W183" s="64"/>
      <c r="X183" s="64"/>
      <c r="Y183" s="64"/>
      <c r="Z183" s="64"/>
      <c r="AA183" s="64"/>
      <c r="AB183" s="64"/>
      <c r="AC183" s="64"/>
    </row>
    <row r="184" ht="14.5" spans="1:29">
      <c r="A184" s="55">
        <v>170</v>
      </c>
      <c r="B184" s="212" t="s">
        <v>64</v>
      </c>
      <c r="C184" s="55" t="s">
        <v>1374</v>
      </c>
      <c r="D184" s="61">
        <v>46225</v>
      </c>
      <c r="E184" s="55">
        <v>6000052976</v>
      </c>
      <c r="F184" s="62" t="s">
        <v>1705</v>
      </c>
      <c r="G184" s="55">
        <v>8</v>
      </c>
      <c r="H184" s="55">
        <v>8</v>
      </c>
      <c r="I184" s="55">
        <v>0</v>
      </c>
      <c r="J184" s="62" t="s">
        <v>66</v>
      </c>
      <c r="K184" s="55"/>
      <c r="L184" s="40"/>
      <c r="M184" s="45" t="s">
        <v>67</v>
      </c>
      <c r="N184" s="40"/>
      <c r="O184" s="40"/>
      <c r="P184" s="45" t="s">
        <v>67</v>
      </c>
      <c r="Q184" s="40"/>
      <c r="R184" s="40" t="s">
        <v>68</v>
      </c>
      <c r="S184" s="40" t="s">
        <v>66</v>
      </c>
      <c r="T184" s="40" t="s">
        <v>66</v>
      </c>
      <c r="U184" s="56"/>
      <c r="V184" s="64"/>
      <c r="W184" s="64"/>
      <c r="X184" s="64"/>
      <c r="Y184" s="64"/>
      <c r="Z184" s="64"/>
      <c r="AA184" s="64"/>
      <c r="AB184" s="64"/>
      <c r="AC184" s="64"/>
    </row>
    <row r="185" ht="14.5" spans="1:29">
      <c r="A185" s="55">
        <v>171</v>
      </c>
      <c r="B185" s="212" t="s">
        <v>64</v>
      </c>
      <c r="C185" s="55" t="s">
        <v>1374</v>
      </c>
      <c r="D185" s="61">
        <v>46225</v>
      </c>
      <c r="E185" s="55">
        <v>6000052977</v>
      </c>
      <c r="F185" s="62" t="s">
        <v>1706</v>
      </c>
      <c r="G185" s="55">
        <v>5</v>
      </c>
      <c r="H185" s="55">
        <v>5</v>
      </c>
      <c r="I185" s="55">
        <v>0</v>
      </c>
      <c r="J185" s="62" t="s">
        <v>66</v>
      </c>
      <c r="K185" s="55"/>
      <c r="L185" s="40"/>
      <c r="M185" s="45" t="s">
        <v>67</v>
      </c>
      <c r="N185" s="40"/>
      <c r="O185" s="40"/>
      <c r="P185" s="45" t="s">
        <v>67</v>
      </c>
      <c r="Q185" s="40"/>
      <c r="R185" s="40"/>
      <c r="S185" s="40" t="s">
        <v>66</v>
      </c>
      <c r="T185" s="40" t="s">
        <v>66</v>
      </c>
      <c r="U185" s="56"/>
      <c r="V185" s="64"/>
      <c r="W185" s="64"/>
      <c r="X185" s="64"/>
      <c r="Y185" s="64"/>
      <c r="Z185" s="64"/>
      <c r="AA185" s="64"/>
      <c r="AB185" s="64"/>
      <c r="AC185" s="64"/>
    </row>
    <row r="186" ht="14.5" spans="1:29">
      <c r="A186" s="55"/>
      <c r="B186" s="212" t="s">
        <v>64</v>
      </c>
      <c r="C186" s="55" t="s">
        <v>1374</v>
      </c>
      <c r="D186" s="61">
        <v>46225</v>
      </c>
      <c r="E186" s="55">
        <v>6000052977</v>
      </c>
      <c r="F186" s="62">
        <v>516300040726439</v>
      </c>
      <c r="G186" s="55">
        <v>1</v>
      </c>
      <c r="H186" s="55">
        <v>0</v>
      </c>
      <c r="I186" s="55">
        <v>1</v>
      </c>
      <c r="J186" s="258" t="s">
        <v>1559</v>
      </c>
      <c r="K186" s="55"/>
      <c r="L186" s="40"/>
      <c r="M186" s="45"/>
      <c r="N186" s="40"/>
      <c r="O186" s="40"/>
      <c r="P186" s="45"/>
      <c r="Q186" s="40"/>
      <c r="R186" s="40"/>
      <c r="S186" s="238" t="s">
        <v>78</v>
      </c>
      <c r="T186" s="62" t="s">
        <v>1552</v>
      </c>
      <c r="U186" s="56"/>
      <c r="V186" s="64"/>
      <c r="W186" s="64"/>
      <c r="X186" s="64"/>
      <c r="Y186" s="64"/>
      <c r="Z186" s="64"/>
      <c r="AA186" s="64"/>
      <c r="AB186" s="64"/>
      <c r="AC186" s="64"/>
    </row>
    <row r="187" ht="14.5" spans="1:29">
      <c r="A187" s="55"/>
      <c r="B187" s="212" t="s">
        <v>64</v>
      </c>
      <c r="C187" s="55" t="s">
        <v>1374</v>
      </c>
      <c r="D187" s="61">
        <v>46225</v>
      </c>
      <c r="E187" s="55">
        <v>6000052977</v>
      </c>
      <c r="F187" s="62" t="s">
        <v>1707</v>
      </c>
      <c r="G187" s="55">
        <v>2</v>
      </c>
      <c r="H187" s="55">
        <v>2</v>
      </c>
      <c r="I187" s="55">
        <v>0</v>
      </c>
      <c r="J187" s="62" t="s">
        <v>66</v>
      </c>
      <c r="K187" s="55"/>
      <c r="L187" s="40"/>
      <c r="M187" s="45"/>
      <c r="N187" s="40"/>
      <c r="O187" s="40"/>
      <c r="P187" s="45"/>
      <c r="Q187" s="40"/>
      <c r="R187" s="40"/>
      <c r="S187" s="40" t="s">
        <v>66</v>
      </c>
      <c r="T187" s="40" t="s">
        <v>66</v>
      </c>
      <c r="U187" s="56"/>
      <c r="V187" s="64"/>
      <c r="W187" s="64"/>
      <c r="X187" s="64"/>
      <c r="Y187" s="64"/>
      <c r="Z187" s="64"/>
      <c r="AA187" s="64"/>
      <c r="AB187" s="64"/>
      <c r="AC187" s="64"/>
    </row>
    <row r="188" ht="14.5" spans="1:29">
      <c r="A188" s="55"/>
      <c r="B188" s="212" t="s">
        <v>64</v>
      </c>
      <c r="C188" s="55" t="s">
        <v>1374</v>
      </c>
      <c r="D188" s="61">
        <v>46225</v>
      </c>
      <c r="E188" s="55">
        <v>6000052977</v>
      </c>
      <c r="F188" s="62" t="s">
        <v>1708</v>
      </c>
      <c r="G188" s="55">
        <v>2</v>
      </c>
      <c r="H188" s="55">
        <v>2</v>
      </c>
      <c r="I188" s="55">
        <v>0</v>
      </c>
      <c r="J188" s="62" t="s">
        <v>66</v>
      </c>
      <c r="K188" s="55"/>
      <c r="L188" s="40"/>
      <c r="M188" s="45"/>
      <c r="N188" s="40"/>
      <c r="O188" s="40"/>
      <c r="P188" s="45"/>
      <c r="Q188" s="40"/>
      <c r="R188" s="40"/>
      <c r="S188" s="40" t="s">
        <v>66</v>
      </c>
      <c r="T188" s="40" t="s">
        <v>66</v>
      </c>
      <c r="U188" s="56"/>
      <c r="V188" s="64"/>
      <c r="W188" s="64"/>
      <c r="X188" s="64"/>
      <c r="Y188" s="64"/>
      <c r="Z188" s="64"/>
      <c r="AA188" s="64"/>
      <c r="AB188" s="64"/>
      <c r="AC188" s="64"/>
    </row>
    <row r="189" ht="14.5" spans="1:29">
      <c r="A189" s="55">
        <v>172</v>
      </c>
      <c r="B189" s="212" t="s">
        <v>64</v>
      </c>
      <c r="C189" s="55" t="s">
        <v>1374</v>
      </c>
      <c r="D189" s="61">
        <v>46225</v>
      </c>
      <c r="E189" s="55">
        <v>6000052977</v>
      </c>
      <c r="F189" s="62">
        <v>516300040726444</v>
      </c>
      <c r="G189" s="55">
        <v>1</v>
      </c>
      <c r="H189" s="55">
        <v>0</v>
      </c>
      <c r="I189" s="55">
        <v>1</v>
      </c>
      <c r="J189" s="258" t="s">
        <v>1559</v>
      </c>
      <c r="K189" s="55"/>
      <c r="L189" s="40"/>
      <c r="M189" s="45" t="s">
        <v>67</v>
      </c>
      <c r="N189" s="40"/>
      <c r="O189" s="40"/>
      <c r="P189" s="45" t="s">
        <v>67</v>
      </c>
      <c r="Q189" s="40"/>
      <c r="R189" s="40" t="s">
        <v>68</v>
      </c>
      <c r="S189" s="238" t="s">
        <v>78</v>
      </c>
      <c r="T189" s="40" t="s">
        <v>1552</v>
      </c>
      <c r="U189" s="56"/>
      <c r="V189" s="64"/>
      <c r="W189" s="64"/>
      <c r="X189" s="64"/>
      <c r="Y189" s="64"/>
      <c r="Z189" s="64"/>
      <c r="AA189" s="64"/>
      <c r="AB189" s="64"/>
      <c r="AC189" s="64"/>
    </row>
    <row r="190" ht="14.5" spans="1:29">
      <c r="A190" s="55"/>
      <c r="B190" s="212" t="s">
        <v>64</v>
      </c>
      <c r="C190" s="55" t="s">
        <v>1374</v>
      </c>
      <c r="D190" s="61">
        <v>46225</v>
      </c>
      <c r="E190" s="55">
        <v>6000052977</v>
      </c>
      <c r="F190" s="62">
        <v>516300040726445</v>
      </c>
      <c r="G190" s="55">
        <v>1</v>
      </c>
      <c r="H190" s="55">
        <v>1</v>
      </c>
      <c r="I190" s="55">
        <v>0</v>
      </c>
      <c r="J190" s="62" t="s">
        <v>66</v>
      </c>
      <c r="K190" s="55"/>
      <c r="L190" s="40"/>
      <c r="M190" s="45"/>
      <c r="N190" s="40"/>
      <c r="O190" s="40"/>
      <c r="P190" s="45"/>
      <c r="Q190" s="40"/>
      <c r="R190" s="40"/>
      <c r="S190" s="40" t="s">
        <v>66</v>
      </c>
      <c r="T190" s="40" t="s">
        <v>66</v>
      </c>
      <c r="U190" s="56"/>
      <c r="V190" s="64"/>
      <c r="W190" s="64"/>
      <c r="X190" s="64"/>
      <c r="Y190" s="64"/>
      <c r="Z190" s="64"/>
      <c r="AA190" s="64"/>
      <c r="AB190" s="64"/>
      <c r="AC190" s="64"/>
    </row>
    <row r="191" ht="14.5" spans="1:29">
      <c r="A191" s="55"/>
      <c r="B191" s="212" t="s">
        <v>64</v>
      </c>
      <c r="C191" s="55" t="s">
        <v>1374</v>
      </c>
      <c r="D191" s="61">
        <v>46225</v>
      </c>
      <c r="E191" s="55">
        <v>6000052977</v>
      </c>
      <c r="F191" s="62">
        <v>516300040729446</v>
      </c>
      <c r="G191" s="55">
        <v>1</v>
      </c>
      <c r="H191" s="55">
        <v>0</v>
      </c>
      <c r="I191" s="55">
        <v>1</v>
      </c>
      <c r="J191" s="258" t="s">
        <v>1559</v>
      </c>
      <c r="K191" s="55"/>
      <c r="L191" s="40"/>
      <c r="M191" s="45"/>
      <c r="N191" s="40"/>
      <c r="O191" s="40"/>
      <c r="P191" s="45"/>
      <c r="Q191" s="40"/>
      <c r="R191" s="40"/>
      <c r="S191" s="238" t="s">
        <v>78</v>
      </c>
      <c r="T191" s="62" t="s">
        <v>1552</v>
      </c>
      <c r="U191" s="56"/>
      <c r="V191" s="64"/>
      <c r="W191" s="64"/>
      <c r="X191" s="64"/>
      <c r="Y191" s="64"/>
      <c r="Z191" s="64"/>
      <c r="AA191" s="64"/>
      <c r="AB191" s="64"/>
      <c r="AC191" s="64"/>
    </row>
    <row r="192" ht="14.5" spans="1:29">
      <c r="A192" s="55"/>
      <c r="B192" s="212" t="s">
        <v>64</v>
      </c>
      <c r="C192" s="55" t="s">
        <v>1374</v>
      </c>
      <c r="D192" s="61">
        <v>46225</v>
      </c>
      <c r="E192" s="55">
        <v>6000052977</v>
      </c>
      <c r="F192" s="62" t="s">
        <v>1709</v>
      </c>
      <c r="G192" s="55">
        <v>3</v>
      </c>
      <c r="H192" s="55">
        <v>3</v>
      </c>
      <c r="I192" s="55">
        <v>0</v>
      </c>
      <c r="J192" s="62" t="s">
        <v>66</v>
      </c>
      <c r="K192" s="55"/>
      <c r="L192" s="40"/>
      <c r="M192" s="45"/>
      <c r="N192" s="40"/>
      <c r="O192" s="40"/>
      <c r="P192" s="45"/>
      <c r="Q192" s="40"/>
      <c r="R192" s="40"/>
      <c r="S192" s="40" t="s">
        <v>66</v>
      </c>
      <c r="T192" s="40" t="s">
        <v>66</v>
      </c>
      <c r="U192" s="56"/>
      <c r="V192" s="64"/>
      <c r="W192" s="64"/>
      <c r="X192" s="64"/>
      <c r="Y192" s="64"/>
      <c r="Z192" s="64"/>
      <c r="AA192" s="64"/>
      <c r="AB192" s="64"/>
      <c r="AC192" s="64"/>
    </row>
    <row r="193" ht="14.5" spans="1:29">
      <c r="A193" s="55">
        <v>174</v>
      </c>
      <c r="B193" s="212" t="s">
        <v>64</v>
      </c>
      <c r="C193" s="55" t="s">
        <v>1374</v>
      </c>
      <c r="D193" s="61">
        <v>46226</v>
      </c>
      <c r="E193" s="55">
        <v>6000052976</v>
      </c>
      <c r="F193" s="62">
        <v>516300030726442</v>
      </c>
      <c r="G193" s="55">
        <v>1</v>
      </c>
      <c r="H193" s="55">
        <v>0</v>
      </c>
      <c r="I193" s="55">
        <v>1</v>
      </c>
      <c r="J193" s="258" t="s">
        <v>1559</v>
      </c>
      <c r="K193" s="55"/>
      <c r="L193" s="40"/>
      <c r="M193" s="45"/>
      <c r="N193" s="40"/>
      <c r="O193" s="40"/>
      <c r="P193" s="45"/>
      <c r="Q193" s="40"/>
      <c r="R193" s="40"/>
      <c r="S193" s="238" t="s">
        <v>78</v>
      </c>
      <c r="T193" s="62" t="s">
        <v>1552</v>
      </c>
      <c r="U193" s="56"/>
      <c r="V193" s="64"/>
      <c r="W193" s="64"/>
      <c r="X193" s="64"/>
      <c r="Y193" s="64"/>
      <c r="Z193" s="64"/>
      <c r="AA193" s="64"/>
      <c r="AB193" s="64"/>
      <c r="AC193" s="64"/>
    </row>
    <row r="194" ht="14.5" spans="1:29">
      <c r="A194" s="55">
        <v>175</v>
      </c>
      <c r="B194" s="212" t="s">
        <v>64</v>
      </c>
      <c r="C194" s="55" t="s">
        <v>1374</v>
      </c>
      <c r="D194" s="61">
        <v>46226</v>
      </c>
      <c r="E194" s="55">
        <v>6000052976</v>
      </c>
      <c r="F194" s="62" t="s">
        <v>1710</v>
      </c>
      <c r="G194" s="55">
        <v>4</v>
      </c>
      <c r="H194" s="55">
        <v>4</v>
      </c>
      <c r="I194" s="55">
        <v>0</v>
      </c>
      <c r="J194" s="62" t="s">
        <v>66</v>
      </c>
      <c r="K194" s="55"/>
      <c r="L194" s="40"/>
      <c r="M194" s="45"/>
      <c r="N194" s="40"/>
      <c r="O194" s="40"/>
      <c r="P194" s="45"/>
      <c r="Q194" s="40"/>
      <c r="R194" s="40"/>
      <c r="S194" s="40" t="s">
        <v>66</v>
      </c>
      <c r="T194" s="40" t="s">
        <v>66</v>
      </c>
      <c r="U194" s="56"/>
      <c r="V194" s="64"/>
      <c r="W194" s="64"/>
      <c r="X194" s="64"/>
      <c r="Y194" s="64"/>
      <c r="Z194" s="64"/>
      <c r="AA194" s="64"/>
      <c r="AB194" s="64"/>
      <c r="AC194" s="64"/>
    </row>
    <row r="195" ht="14.5" spans="1:29">
      <c r="A195" s="55">
        <v>176</v>
      </c>
      <c r="B195" s="212" t="s">
        <v>64</v>
      </c>
      <c r="C195" s="55" t="s">
        <v>1374</v>
      </c>
      <c r="D195" s="61">
        <v>46226</v>
      </c>
      <c r="E195" s="55">
        <v>6000052976</v>
      </c>
      <c r="F195" s="62">
        <v>516300030726447</v>
      </c>
      <c r="G195" s="55">
        <v>1</v>
      </c>
      <c r="H195" s="55">
        <v>0</v>
      </c>
      <c r="I195" s="55">
        <v>1</v>
      </c>
      <c r="J195" s="62" t="s">
        <v>1550</v>
      </c>
      <c r="K195" s="55"/>
      <c r="L195" s="40"/>
      <c r="M195" s="45"/>
      <c r="N195" s="40"/>
      <c r="O195" s="40"/>
      <c r="P195" s="45"/>
      <c r="Q195" s="40"/>
      <c r="R195" s="40"/>
      <c r="S195" s="238" t="s">
        <v>78</v>
      </c>
      <c r="T195" s="238" t="s">
        <v>13</v>
      </c>
      <c r="U195" s="56"/>
      <c r="V195" s="64"/>
      <c r="W195" s="64"/>
      <c r="X195" s="64"/>
      <c r="Y195" s="64"/>
      <c r="Z195" s="64"/>
      <c r="AA195" s="64"/>
      <c r="AB195" s="64"/>
      <c r="AC195" s="64"/>
    </row>
    <row r="196" ht="14.5" spans="1:29">
      <c r="A196" s="55">
        <v>177</v>
      </c>
      <c r="B196" s="212" t="s">
        <v>64</v>
      </c>
      <c r="C196" s="55" t="s">
        <v>1374</v>
      </c>
      <c r="D196" s="61">
        <v>46226</v>
      </c>
      <c r="E196" s="55">
        <v>6000052976</v>
      </c>
      <c r="F196" s="62" t="s">
        <v>1711</v>
      </c>
      <c r="G196" s="55">
        <v>2</v>
      </c>
      <c r="H196" s="55">
        <v>2</v>
      </c>
      <c r="I196" s="55">
        <v>0</v>
      </c>
      <c r="J196" s="62" t="s">
        <v>66</v>
      </c>
      <c r="K196" s="55"/>
      <c r="L196" s="40"/>
      <c r="M196" s="45"/>
      <c r="N196" s="40"/>
      <c r="O196" s="40"/>
      <c r="P196" s="45"/>
      <c r="Q196" s="40"/>
      <c r="R196" s="40"/>
      <c r="S196" s="40" t="s">
        <v>66</v>
      </c>
      <c r="T196" s="40" t="s">
        <v>66</v>
      </c>
      <c r="U196" s="56"/>
      <c r="V196" s="64"/>
      <c r="W196" s="64"/>
      <c r="X196" s="64"/>
      <c r="Y196" s="64"/>
      <c r="Z196" s="64"/>
      <c r="AA196" s="64"/>
      <c r="AB196" s="64"/>
      <c r="AC196" s="64"/>
    </row>
    <row r="197" ht="14.5" spans="1:29">
      <c r="A197" s="55">
        <v>178</v>
      </c>
      <c r="B197" s="212" t="s">
        <v>64</v>
      </c>
      <c r="C197" s="55" t="s">
        <v>1374</v>
      </c>
      <c r="D197" s="61">
        <v>46227</v>
      </c>
      <c r="E197" s="55">
        <v>6000052976</v>
      </c>
      <c r="F197" s="62" t="s">
        <v>1712</v>
      </c>
      <c r="G197" s="55">
        <v>9</v>
      </c>
      <c r="H197" s="55">
        <v>9</v>
      </c>
      <c r="I197" s="55">
        <v>0</v>
      </c>
      <c r="J197" s="62" t="s">
        <v>66</v>
      </c>
      <c r="K197" s="55"/>
      <c r="L197" s="40"/>
      <c r="M197" s="45" t="s">
        <v>67</v>
      </c>
      <c r="N197" s="40"/>
      <c r="O197" s="40"/>
      <c r="P197" s="45" t="s">
        <v>67</v>
      </c>
      <c r="Q197" s="40"/>
      <c r="R197" s="40"/>
      <c r="S197" s="40" t="s">
        <v>66</v>
      </c>
      <c r="T197" s="40" t="s">
        <v>66</v>
      </c>
      <c r="U197" s="56"/>
      <c r="V197" s="64"/>
      <c r="W197" s="64"/>
      <c r="X197" s="64"/>
      <c r="Y197" s="64"/>
      <c r="Z197" s="64"/>
      <c r="AA197" s="64"/>
      <c r="AB197" s="64"/>
      <c r="AC197" s="64"/>
    </row>
    <row r="198" ht="14.5" spans="1:29">
      <c r="A198" s="55"/>
      <c r="B198" s="212" t="s">
        <v>64</v>
      </c>
      <c r="C198" s="55" t="s">
        <v>1374</v>
      </c>
      <c r="D198" s="61">
        <v>46227</v>
      </c>
      <c r="E198" s="55">
        <v>6000052977</v>
      </c>
      <c r="F198" s="62">
        <v>516300040726450</v>
      </c>
      <c r="G198" s="55">
        <v>1</v>
      </c>
      <c r="H198" s="55">
        <v>0</v>
      </c>
      <c r="I198" s="55">
        <v>1</v>
      </c>
      <c r="J198" s="258" t="s">
        <v>1559</v>
      </c>
      <c r="K198" s="55"/>
      <c r="L198" s="40"/>
      <c r="M198" s="45"/>
      <c r="N198" s="40"/>
      <c r="O198" s="40"/>
      <c r="P198" s="45"/>
      <c r="Q198" s="40"/>
      <c r="R198" s="40"/>
      <c r="S198" s="238" t="s">
        <v>78</v>
      </c>
      <c r="T198" s="62" t="s">
        <v>1552</v>
      </c>
      <c r="U198" s="56"/>
      <c r="V198" s="64"/>
      <c r="W198" s="64"/>
      <c r="X198" s="64"/>
      <c r="Y198" s="64"/>
      <c r="Z198" s="64"/>
      <c r="AA198" s="64"/>
      <c r="AB198" s="64"/>
      <c r="AC198" s="64"/>
    </row>
    <row r="199" ht="14.5" spans="1:29">
      <c r="A199" s="55"/>
      <c r="B199" s="212" t="s">
        <v>64</v>
      </c>
      <c r="C199" s="55" t="s">
        <v>1374</v>
      </c>
      <c r="D199" s="61">
        <v>46227</v>
      </c>
      <c r="E199" s="55">
        <v>6000052977</v>
      </c>
      <c r="F199" s="62" t="s">
        <v>1713</v>
      </c>
      <c r="G199" s="55">
        <v>8</v>
      </c>
      <c r="H199" s="55">
        <v>8</v>
      </c>
      <c r="I199" s="55">
        <v>0</v>
      </c>
      <c r="J199" s="62" t="s">
        <v>66</v>
      </c>
      <c r="K199" s="55"/>
      <c r="L199" s="40"/>
      <c r="M199" s="45"/>
      <c r="N199" s="40"/>
      <c r="O199" s="40"/>
      <c r="P199" s="45"/>
      <c r="Q199" s="40"/>
      <c r="R199" s="40"/>
      <c r="S199" s="40" t="s">
        <v>66</v>
      </c>
      <c r="T199" s="40" t="s">
        <v>66</v>
      </c>
      <c r="U199" s="56"/>
      <c r="V199" s="64"/>
      <c r="W199" s="64"/>
      <c r="X199" s="64"/>
      <c r="Y199" s="64"/>
      <c r="Z199" s="64"/>
      <c r="AA199" s="64"/>
      <c r="AB199" s="64"/>
      <c r="AC199" s="64"/>
    </row>
    <row r="200" ht="14.5" spans="1:29">
      <c r="A200" s="55">
        <v>180</v>
      </c>
      <c r="B200" s="212" t="s">
        <v>64</v>
      </c>
      <c r="C200" s="55" t="s">
        <v>1374</v>
      </c>
      <c r="D200" s="61">
        <v>46228</v>
      </c>
      <c r="E200" s="55">
        <v>6000052977</v>
      </c>
      <c r="F200" s="62" t="s">
        <v>1714</v>
      </c>
      <c r="G200" s="55">
        <v>16</v>
      </c>
      <c r="H200" s="55">
        <v>16</v>
      </c>
      <c r="I200" s="55">
        <v>0</v>
      </c>
      <c r="J200" s="62" t="s">
        <v>66</v>
      </c>
      <c r="K200" s="55"/>
      <c r="L200" s="40"/>
      <c r="M200" s="45" t="s">
        <v>67</v>
      </c>
      <c r="N200" s="40"/>
      <c r="O200" s="40"/>
      <c r="P200" s="45" t="s">
        <v>67</v>
      </c>
      <c r="Q200" s="40"/>
      <c r="R200" s="40"/>
      <c r="S200" s="40" t="s">
        <v>66</v>
      </c>
      <c r="T200" s="40" t="s">
        <v>66</v>
      </c>
      <c r="U200" s="56"/>
      <c r="V200" s="64"/>
      <c r="W200" s="64"/>
      <c r="X200" s="64"/>
      <c r="Y200" s="64"/>
      <c r="Z200" s="64"/>
      <c r="AA200" s="64"/>
      <c r="AB200" s="64"/>
      <c r="AC200" s="64"/>
    </row>
    <row r="201" ht="14.5" spans="1:29">
      <c r="A201" s="55">
        <v>181</v>
      </c>
      <c r="B201" s="212" t="s">
        <v>64</v>
      </c>
      <c r="C201" s="55" t="s">
        <v>1374</v>
      </c>
      <c r="D201" s="61">
        <v>46228</v>
      </c>
      <c r="E201" s="55">
        <v>6000052976</v>
      </c>
      <c r="F201" s="62" t="s">
        <v>1715</v>
      </c>
      <c r="G201" s="55">
        <v>15</v>
      </c>
      <c r="H201" s="55">
        <v>15</v>
      </c>
      <c r="I201" s="55">
        <v>0</v>
      </c>
      <c r="J201" s="62" t="s">
        <v>66</v>
      </c>
      <c r="K201" s="55"/>
      <c r="L201" s="40"/>
      <c r="M201" s="45"/>
      <c r="N201" s="40"/>
      <c r="O201" s="40"/>
      <c r="P201" s="45"/>
      <c r="Q201" s="40"/>
      <c r="R201" s="40"/>
      <c r="S201" s="40" t="s">
        <v>66</v>
      </c>
      <c r="T201" s="40" t="s">
        <v>66</v>
      </c>
      <c r="U201" s="56"/>
      <c r="V201" s="64"/>
      <c r="W201" s="64"/>
      <c r="X201" s="64"/>
      <c r="Y201" s="64"/>
      <c r="Z201" s="64"/>
      <c r="AA201" s="64"/>
      <c r="AB201" s="64"/>
      <c r="AC201" s="64"/>
    </row>
    <row r="202" ht="14.5" spans="1:29">
      <c r="A202" s="55">
        <v>182</v>
      </c>
      <c r="B202" s="212" t="s">
        <v>64</v>
      </c>
      <c r="C202" s="55" t="s">
        <v>1374</v>
      </c>
      <c r="D202" s="61">
        <v>46228</v>
      </c>
      <c r="E202" s="55">
        <v>6000052976</v>
      </c>
      <c r="F202" s="62">
        <v>516300030726474</v>
      </c>
      <c r="G202" s="55">
        <v>1</v>
      </c>
      <c r="H202" s="55">
        <v>0</v>
      </c>
      <c r="I202" s="55">
        <v>1</v>
      </c>
      <c r="J202" s="258" t="s">
        <v>1559</v>
      </c>
      <c r="K202" s="55"/>
      <c r="L202" s="40"/>
      <c r="M202" s="45"/>
      <c r="N202" s="40"/>
      <c r="O202" s="40"/>
      <c r="P202" s="45"/>
      <c r="Q202" s="40"/>
      <c r="R202" s="40"/>
      <c r="S202" s="238" t="s">
        <v>78</v>
      </c>
      <c r="T202" s="62" t="s">
        <v>1552</v>
      </c>
      <c r="U202" s="56"/>
      <c r="V202" s="64"/>
      <c r="W202" s="64"/>
      <c r="X202" s="64"/>
      <c r="Y202" s="64"/>
      <c r="Z202" s="64"/>
      <c r="AA202" s="64"/>
      <c r="AB202" s="64"/>
      <c r="AC202" s="64"/>
    </row>
    <row r="203" ht="14.5" spans="1:29">
      <c r="A203" s="55">
        <v>183</v>
      </c>
      <c r="B203" s="212" t="s">
        <v>64</v>
      </c>
      <c r="C203" s="55" t="s">
        <v>1374</v>
      </c>
      <c r="D203" s="61">
        <v>46229</v>
      </c>
      <c r="E203" s="55">
        <v>6000052976</v>
      </c>
      <c r="F203" s="62" t="s">
        <v>1716</v>
      </c>
      <c r="G203" s="55">
        <v>5</v>
      </c>
      <c r="H203" s="55">
        <v>5</v>
      </c>
      <c r="I203" s="55">
        <v>0</v>
      </c>
      <c r="J203" s="62" t="s">
        <v>66</v>
      </c>
      <c r="K203" s="55"/>
      <c r="L203" s="40"/>
      <c r="M203" s="45" t="s">
        <v>67</v>
      </c>
      <c r="N203" s="40"/>
      <c r="O203" s="40"/>
      <c r="P203" s="45" t="s">
        <v>67</v>
      </c>
      <c r="Q203" s="40"/>
      <c r="R203" s="40"/>
      <c r="S203" s="40" t="s">
        <v>66</v>
      </c>
      <c r="T203" s="40" t="s">
        <v>66</v>
      </c>
      <c r="U203" s="56"/>
      <c r="V203" s="64"/>
      <c r="W203" s="64"/>
      <c r="X203" s="64"/>
      <c r="Y203" s="64"/>
      <c r="Z203" s="64"/>
      <c r="AA203" s="64"/>
      <c r="AB203" s="64"/>
      <c r="AC203" s="64"/>
    </row>
    <row r="204" ht="14.5" spans="1:29">
      <c r="A204" s="55">
        <v>184</v>
      </c>
      <c r="B204" s="212" t="s">
        <v>64</v>
      </c>
      <c r="C204" s="55" t="s">
        <v>1374</v>
      </c>
      <c r="D204" s="61">
        <v>46229</v>
      </c>
      <c r="E204" s="55">
        <v>6000052977</v>
      </c>
      <c r="F204" s="62" t="s">
        <v>1717</v>
      </c>
      <c r="G204" s="55">
        <v>5</v>
      </c>
      <c r="H204" s="55">
        <v>5</v>
      </c>
      <c r="I204" s="55">
        <v>0</v>
      </c>
      <c r="J204" s="62" t="s">
        <v>66</v>
      </c>
      <c r="K204" s="55"/>
      <c r="L204" s="40"/>
      <c r="M204" s="45" t="s">
        <v>67</v>
      </c>
      <c r="N204" s="40"/>
      <c r="O204" s="40"/>
      <c r="P204" s="45" t="s">
        <v>67</v>
      </c>
      <c r="Q204" s="40"/>
      <c r="R204" s="40"/>
      <c r="S204" s="40" t="s">
        <v>66</v>
      </c>
      <c r="T204" s="40" t="s">
        <v>66</v>
      </c>
      <c r="U204" s="56"/>
      <c r="V204" s="64"/>
      <c r="W204" s="64"/>
      <c r="X204" s="64"/>
      <c r="Y204" s="64"/>
      <c r="Z204" s="64"/>
      <c r="AA204" s="64"/>
      <c r="AB204" s="64"/>
      <c r="AC204" s="64"/>
    </row>
    <row r="205" ht="14.5" spans="1:29">
      <c r="A205" s="55"/>
      <c r="B205" s="212" t="s">
        <v>64</v>
      </c>
      <c r="C205" s="55" t="s">
        <v>1374</v>
      </c>
      <c r="D205" s="61">
        <v>46230</v>
      </c>
      <c r="E205" s="55">
        <v>6000052976</v>
      </c>
      <c r="F205" s="62" t="s">
        <v>1718</v>
      </c>
      <c r="G205" s="55">
        <v>5</v>
      </c>
      <c r="H205" s="55">
        <v>5</v>
      </c>
      <c r="I205" s="55">
        <v>0</v>
      </c>
      <c r="J205" s="62" t="s">
        <v>66</v>
      </c>
      <c r="K205" s="55"/>
      <c r="L205" s="40"/>
      <c r="M205" s="45"/>
      <c r="N205" s="40"/>
      <c r="O205" s="40"/>
      <c r="P205" s="45"/>
      <c r="Q205" s="40"/>
      <c r="R205" s="40"/>
      <c r="S205" s="40" t="s">
        <v>66</v>
      </c>
      <c r="T205" s="40" t="s">
        <v>66</v>
      </c>
      <c r="U205" s="56"/>
      <c r="V205" s="64"/>
      <c r="W205" s="64"/>
      <c r="X205" s="64"/>
      <c r="Y205" s="64"/>
      <c r="Z205" s="64"/>
      <c r="AA205" s="64"/>
      <c r="AB205" s="64"/>
      <c r="AC205" s="64"/>
    </row>
    <row r="206" ht="14.5" spans="1:29">
      <c r="A206" s="55"/>
      <c r="B206" s="212" t="s">
        <v>64</v>
      </c>
      <c r="C206" s="55" t="s">
        <v>1374</v>
      </c>
      <c r="D206" s="61">
        <v>46230</v>
      </c>
      <c r="E206" s="55">
        <v>6000052976</v>
      </c>
      <c r="F206" s="62">
        <v>516300030726485</v>
      </c>
      <c r="G206" s="55">
        <v>1</v>
      </c>
      <c r="H206" s="55">
        <v>0</v>
      </c>
      <c r="I206" s="55">
        <v>1</v>
      </c>
      <c r="J206" s="258" t="s">
        <v>1559</v>
      </c>
      <c r="K206" s="55"/>
      <c r="L206" s="40"/>
      <c r="M206" s="45"/>
      <c r="N206" s="40"/>
      <c r="O206" s="40"/>
      <c r="P206" s="45"/>
      <c r="Q206" s="40"/>
      <c r="R206" s="40"/>
      <c r="S206" s="238" t="s">
        <v>78</v>
      </c>
      <c r="T206" s="62" t="s">
        <v>1552</v>
      </c>
      <c r="U206" s="56"/>
      <c r="V206" s="64"/>
      <c r="W206" s="64"/>
      <c r="X206" s="64"/>
      <c r="Y206" s="64"/>
      <c r="Z206" s="64"/>
      <c r="AA206" s="64"/>
      <c r="AB206" s="64"/>
      <c r="AC206" s="64"/>
    </row>
    <row r="207" ht="14.5" spans="1:29">
      <c r="A207" s="55"/>
      <c r="B207" s="212" t="s">
        <v>64</v>
      </c>
      <c r="C207" s="55" t="s">
        <v>1374</v>
      </c>
      <c r="D207" s="61">
        <v>46230</v>
      </c>
      <c r="E207" s="55">
        <v>6000052976</v>
      </c>
      <c r="F207" s="62" t="s">
        <v>1719</v>
      </c>
      <c r="G207" s="55">
        <v>5</v>
      </c>
      <c r="H207" s="55">
        <v>5</v>
      </c>
      <c r="I207" s="55">
        <v>0</v>
      </c>
      <c r="J207" s="62" t="s">
        <v>66</v>
      </c>
      <c r="K207" s="55"/>
      <c r="L207" s="40"/>
      <c r="M207" s="45"/>
      <c r="N207" s="40"/>
      <c r="O207" s="40"/>
      <c r="P207" s="45"/>
      <c r="Q207" s="40"/>
      <c r="R207" s="40"/>
      <c r="S207" s="40" t="s">
        <v>66</v>
      </c>
      <c r="T207" s="40" t="s">
        <v>66</v>
      </c>
      <c r="U207" s="56"/>
      <c r="V207" s="64"/>
      <c r="W207" s="64"/>
      <c r="X207" s="64"/>
      <c r="Y207" s="64"/>
      <c r="Z207" s="64"/>
      <c r="AA207" s="64"/>
      <c r="AB207" s="64"/>
      <c r="AC207" s="64"/>
    </row>
    <row r="208" ht="14.5" spans="1:29">
      <c r="A208" s="55"/>
      <c r="B208" s="212" t="s">
        <v>64</v>
      </c>
      <c r="C208" s="55" t="s">
        <v>1374</v>
      </c>
      <c r="D208" s="61">
        <v>46230</v>
      </c>
      <c r="E208" s="55">
        <v>6000052977</v>
      </c>
      <c r="F208" s="62" t="s">
        <v>1720</v>
      </c>
      <c r="G208" s="55">
        <v>2</v>
      </c>
      <c r="H208" s="55">
        <v>2</v>
      </c>
      <c r="I208" s="55">
        <v>0</v>
      </c>
      <c r="J208" s="62" t="s">
        <v>66</v>
      </c>
      <c r="K208" s="55"/>
      <c r="L208" s="40"/>
      <c r="M208" s="45"/>
      <c r="N208" s="40"/>
      <c r="O208" s="40"/>
      <c r="P208" s="45"/>
      <c r="Q208" s="40"/>
      <c r="R208" s="40"/>
      <c r="S208" s="40" t="s">
        <v>66</v>
      </c>
      <c r="T208" s="40" t="s">
        <v>66</v>
      </c>
      <c r="U208" s="56"/>
      <c r="V208" s="64"/>
      <c r="W208" s="64"/>
      <c r="X208" s="64"/>
      <c r="Y208" s="64"/>
      <c r="Z208" s="64"/>
      <c r="AA208" s="64"/>
      <c r="AB208" s="64"/>
      <c r="AC208" s="64"/>
    </row>
    <row r="209" ht="14.5" spans="1:29">
      <c r="A209" s="55"/>
      <c r="B209" s="212" t="s">
        <v>64</v>
      </c>
      <c r="C209" s="55" t="s">
        <v>1374</v>
      </c>
      <c r="D209" s="61">
        <v>46230</v>
      </c>
      <c r="E209" s="55">
        <v>6000052977</v>
      </c>
      <c r="F209" s="62">
        <v>516300040726482</v>
      </c>
      <c r="G209" s="55">
        <v>1</v>
      </c>
      <c r="H209" s="55">
        <v>0</v>
      </c>
      <c r="I209" s="55">
        <v>1</v>
      </c>
      <c r="J209" s="258" t="s">
        <v>1559</v>
      </c>
      <c r="K209" s="55"/>
      <c r="L209" s="40"/>
      <c r="M209" s="45"/>
      <c r="N209" s="40"/>
      <c r="O209" s="40"/>
      <c r="P209" s="45"/>
      <c r="Q209" s="40"/>
      <c r="R209" s="40"/>
      <c r="S209" s="238" t="s">
        <v>78</v>
      </c>
      <c r="T209" s="62" t="s">
        <v>1552</v>
      </c>
      <c r="U209" s="56"/>
      <c r="V209" s="64"/>
      <c r="W209" s="64"/>
      <c r="X209" s="64"/>
      <c r="Y209" s="64"/>
      <c r="Z209" s="64"/>
      <c r="AA209" s="64"/>
      <c r="AB209" s="64"/>
      <c r="AC209" s="64"/>
    </row>
    <row r="210" ht="14.5" spans="1:29">
      <c r="A210" s="55"/>
      <c r="B210" s="212" t="s">
        <v>64</v>
      </c>
      <c r="C210" s="55" t="s">
        <v>1374</v>
      </c>
      <c r="D210" s="61">
        <v>46230</v>
      </c>
      <c r="E210" s="55">
        <v>6000052977</v>
      </c>
      <c r="F210" s="62" t="s">
        <v>1721</v>
      </c>
      <c r="G210" s="55">
        <v>2</v>
      </c>
      <c r="H210" s="55">
        <v>2</v>
      </c>
      <c r="I210" s="55">
        <v>0</v>
      </c>
      <c r="J210" s="62" t="s">
        <v>66</v>
      </c>
      <c r="K210" s="55"/>
      <c r="L210" s="40"/>
      <c r="M210" s="45"/>
      <c r="N210" s="40"/>
      <c r="O210" s="40"/>
      <c r="P210" s="45"/>
      <c r="Q210" s="40"/>
      <c r="R210" s="40"/>
      <c r="S210" s="40" t="s">
        <v>66</v>
      </c>
      <c r="T210" s="40" t="s">
        <v>66</v>
      </c>
      <c r="U210" s="56"/>
      <c r="V210" s="64"/>
      <c r="W210" s="64"/>
      <c r="X210" s="64"/>
      <c r="Y210" s="64"/>
      <c r="Z210" s="64"/>
      <c r="AA210" s="64"/>
      <c r="AB210" s="64"/>
      <c r="AC210" s="64"/>
    </row>
    <row r="211" ht="14.5" spans="1:29">
      <c r="A211" s="55"/>
      <c r="B211" s="212" t="s">
        <v>64</v>
      </c>
      <c r="C211" s="55" t="s">
        <v>1374</v>
      </c>
      <c r="D211" s="61">
        <v>46230</v>
      </c>
      <c r="E211" s="55">
        <v>6000052977</v>
      </c>
      <c r="F211" s="62">
        <v>516300040726485</v>
      </c>
      <c r="G211" s="55">
        <v>1</v>
      </c>
      <c r="H211" s="55">
        <v>0</v>
      </c>
      <c r="I211" s="55">
        <v>1</v>
      </c>
      <c r="J211" s="258" t="s">
        <v>1559</v>
      </c>
      <c r="K211" s="55"/>
      <c r="L211" s="40"/>
      <c r="M211" s="45"/>
      <c r="N211" s="40"/>
      <c r="O211" s="40"/>
      <c r="P211" s="45"/>
      <c r="Q211" s="40"/>
      <c r="R211" s="40"/>
      <c r="S211" s="238" t="s">
        <v>78</v>
      </c>
      <c r="T211" s="62" t="s">
        <v>1552</v>
      </c>
      <c r="U211" s="56"/>
      <c r="V211" s="64"/>
      <c r="W211" s="64"/>
      <c r="X211" s="64"/>
      <c r="Y211" s="64"/>
      <c r="Z211" s="64"/>
      <c r="AA211" s="64"/>
      <c r="AB211" s="64"/>
      <c r="AC211" s="64"/>
    </row>
    <row r="212" ht="14.5" spans="1:29">
      <c r="A212" s="55"/>
      <c r="B212" s="212" t="s">
        <v>64</v>
      </c>
      <c r="C212" s="55" t="s">
        <v>1374</v>
      </c>
      <c r="D212" s="61">
        <v>46230</v>
      </c>
      <c r="E212" s="55">
        <v>6000052977</v>
      </c>
      <c r="F212" s="62" t="s">
        <v>1722</v>
      </c>
      <c r="G212" s="55">
        <v>5</v>
      </c>
      <c r="H212" s="55">
        <v>5</v>
      </c>
      <c r="I212" s="55">
        <v>0</v>
      </c>
      <c r="J212" s="62" t="s">
        <v>66</v>
      </c>
      <c r="K212" s="55"/>
      <c r="L212" s="40"/>
      <c r="M212" s="45"/>
      <c r="N212" s="40"/>
      <c r="O212" s="40"/>
      <c r="P212" s="45"/>
      <c r="Q212" s="40"/>
      <c r="R212" s="40"/>
      <c r="S212" s="40" t="s">
        <v>66</v>
      </c>
      <c r="T212" s="40" t="s">
        <v>66</v>
      </c>
      <c r="U212" s="56"/>
      <c r="V212" s="64"/>
      <c r="W212" s="64"/>
      <c r="X212" s="64"/>
      <c r="Y212" s="64"/>
      <c r="Z212" s="64"/>
      <c r="AA212" s="64"/>
      <c r="AB212" s="64"/>
      <c r="AC212" s="64"/>
    </row>
    <row r="213" ht="14.5" spans="1:29">
      <c r="A213" s="55"/>
      <c r="B213" s="212" t="s">
        <v>64</v>
      </c>
      <c r="C213" s="55" t="s">
        <v>1374</v>
      </c>
      <c r="D213" s="61">
        <v>46231</v>
      </c>
      <c r="E213" s="55">
        <v>6000052976</v>
      </c>
      <c r="F213" s="62" t="s">
        <v>1723</v>
      </c>
      <c r="G213" s="55">
        <v>3</v>
      </c>
      <c r="H213" s="55">
        <v>3</v>
      </c>
      <c r="I213" s="55">
        <v>0</v>
      </c>
      <c r="J213" s="62" t="s">
        <v>66</v>
      </c>
      <c r="K213" s="55"/>
      <c r="L213" s="40"/>
      <c r="M213" s="45"/>
      <c r="N213" s="40"/>
      <c r="O213" s="40"/>
      <c r="P213" s="45"/>
      <c r="Q213" s="40"/>
      <c r="R213" s="40"/>
      <c r="S213" s="40" t="s">
        <v>66</v>
      </c>
      <c r="T213" s="40" t="s">
        <v>66</v>
      </c>
      <c r="U213" s="56"/>
      <c r="V213" s="64"/>
      <c r="W213" s="64"/>
      <c r="X213" s="64"/>
      <c r="Y213" s="64"/>
      <c r="Z213" s="64"/>
      <c r="AA213" s="64"/>
      <c r="AB213" s="64"/>
      <c r="AC213" s="64"/>
    </row>
    <row r="214" ht="14.5" spans="1:29">
      <c r="A214" s="55"/>
      <c r="B214" s="212" t="s">
        <v>64</v>
      </c>
      <c r="C214" s="55" t="s">
        <v>1374</v>
      </c>
      <c r="D214" s="61">
        <v>46231</v>
      </c>
      <c r="E214" s="55">
        <v>6000052976</v>
      </c>
      <c r="F214" s="62">
        <v>516300030726494</v>
      </c>
      <c r="G214" s="55">
        <v>1</v>
      </c>
      <c r="H214" s="55">
        <v>0</v>
      </c>
      <c r="I214" s="55">
        <v>1</v>
      </c>
      <c r="J214" s="258" t="s">
        <v>1559</v>
      </c>
      <c r="K214" s="55"/>
      <c r="L214" s="40"/>
      <c r="M214" s="45"/>
      <c r="N214" s="40"/>
      <c r="O214" s="40"/>
      <c r="P214" s="45"/>
      <c r="Q214" s="40"/>
      <c r="R214" s="40"/>
      <c r="S214" s="238" t="s">
        <v>78</v>
      </c>
      <c r="T214" s="62" t="s">
        <v>1552</v>
      </c>
      <c r="U214" s="56"/>
      <c r="V214" s="64"/>
      <c r="W214" s="64"/>
      <c r="X214" s="64"/>
      <c r="Y214" s="64"/>
      <c r="Z214" s="64"/>
      <c r="AA214" s="64"/>
      <c r="AB214" s="64"/>
      <c r="AC214" s="64"/>
    </row>
    <row r="215" ht="14.5" spans="1:29">
      <c r="A215" s="55"/>
      <c r="B215" s="212" t="s">
        <v>64</v>
      </c>
      <c r="C215" s="55" t="s">
        <v>1374</v>
      </c>
      <c r="D215" s="61">
        <v>46231</v>
      </c>
      <c r="E215" s="55">
        <v>6000052976</v>
      </c>
      <c r="F215" s="62" t="s">
        <v>1724</v>
      </c>
      <c r="G215" s="55">
        <v>11</v>
      </c>
      <c r="H215" s="55">
        <v>11</v>
      </c>
      <c r="I215" s="55">
        <v>0</v>
      </c>
      <c r="J215" s="62" t="s">
        <v>66</v>
      </c>
      <c r="K215" s="55"/>
      <c r="L215" s="40"/>
      <c r="M215" s="45"/>
      <c r="N215" s="40"/>
      <c r="O215" s="40"/>
      <c r="P215" s="45"/>
      <c r="Q215" s="40"/>
      <c r="R215" s="40"/>
      <c r="S215" s="40" t="s">
        <v>66</v>
      </c>
      <c r="T215" s="40" t="s">
        <v>66</v>
      </c>
      <c r="U215" s="56"/>
      <c r="V215" s="64"/>
      <c r="W215" s="64"/>
      <c r="X215" s="64"/>
      <c r="Y215" s="64"/>
      <c r="Z215" s="64"/>
      <c r="AA215" s="64"/>
      <c r="AB215" s="64"/>
      <c r="AC215" s="64"/>
    </row>
    <row r="216" ht="14.5" spans="1:29">
      <c r="A216" s="55"/>
      <c r="B216" s="212" t="s">
        <v>64</v>
      </c>
      <c r="C216" s="55" t="s">
        <v>1374</v>
      </c>
      <c r="D216" s="61">
        <v>46231</v>
      </c>
      <c r="E216" s="55">
        <v>6000052977</v>
      </c>
      <c r="F216" s="62" t="s">
        <v>1725</v>
      </c>
      <c r="G216" s="55">
        <v>7</v>
      </c>
      <c r="H216" s="55">
        <v>7</v>
      </c>
      <c r="I216" s="55">
        <v>0</v>
      </c>
      <c r="J216" s="62" t="s">
        <v>66</v>
      </c>
      <c r="K216" s="55"/>
      <c r="L216" s="40"/>
      <c r="M216" s="45"/>
      <c r="N216" s="40"/>
      <c r="O216" s="40"/>
      <c r="P216" s="45"/>
      <c r="Q216" s="40"/>
      <c r="R216" s="40"/>
      <c r="S216" s="40" t="s">
        <v>66</v>
      </c>
      <c r="T216" s="40" t="s">
        <v>66</v>
      </c>
      <c r="U216" s="56"/>
      <c r="V216" s="64"/>
      <c r="W216" s="64"/>
      <c r="X216" s="64"/>
      <c r="Y216" s="64"/>
      <c r="Z216" s="64"/>
      <c r="AA216" s="64"/>
      <c r="AB216" s="64"/>
      <c r="AC216" s="64"/>
    </row>
    <row r="217" ht="14.5" spans="1:29">
      <c r="A217" s="55"/>
      <c r="B217" s="212" t="s">
        <v>64</v>
      </c>
      <c r="C217" s="55" t="s">
        <v>1374</v>
      </c>
      <c r="D217" s="61">
        <v>46231</v>
      </c>
      <c r="E217" s="55">
        <v>6000052977</v>
      </c>
      <c r="F217" s="62">
        <v>516300040726498</v>
      </c>
      <c r="G217" s="55">
        <v>1</v>
      </c>
      <c r="H217" s="55">
        <v>0</v>
      </c>
      <c r="I217" s="55">
        <v>1</v>
      </c>
      <c r="J217" s="258" t="s">
        <v>1559</v>
      </c>
      <c r="K217" s="55"/>
      <c r="L217" s="40"/>
      <c r="M217" s="45"/>
      <c r="N217" s="40"/>
      <c r="O217" s="40"/>
      <c r="P217" s="45"/>
      <c r="Q217" s="40"/>
      <c r="R217" s="40"/>
      <c r="S217" s="238" t="s">
        <v>78</v>
      </c>
      <c r="T217" s="62" t="s">
        <v>1552</v>
      </c>
      <c r="U217" s="56"/>
      <c r="V217" s="64"/>
      <c r="W217" s="64"/>
      <c r="X217" s="64"/>
      <c r="Y217" s="64"/>
      <c r="Z217" s="64"/>
      <c r="AA217" s="64"/>
      <c r="AB217" s="64"/>
      <c r="AC217" s="64"/>
    </row>
    <row r="218" ht="14.5" spans="1:29">
      <c r="A218" s="55"/>
      <c r="B218" s="212" t="s">
        <v>64</v>
      </c>
      <c r="C218" s="55" t="s">
        <v>1374</v>
      </c>
      <c r="D218" s="61">
        <v>46231</v>
      </c>
      <c r="E218" s="55">
        <v>6000052977</v>
      </c>
      <c r="F218" s="62" t="s">
        <v>1726</v>
      </c>
      <c r="G218" s="55">
        <v>7</v>
      </c>
      <c r="H218" s="55">
        <v>7</v>
      </c>
      <c r="I218" s="55">
        <v>0</v>
      </c>
      <c r="J218" s="62" t="s">
        <v>66</v>
      </c>
      <c r="K218" s="55"/>
      <c r="L218" s="40"/>
      <c r="M218" s="45"/>
      <c r="N218" s="40"/>
      <c r="O218" s="40"/>
      <c r="P218" s="45"/>
      <c r="Q218" s="40"/>
      <c r="R218" s="40"/>
      <c r="S218" s="40" t="s">
        <v>66</v>
      </c>
      <c r="T218" s="40" t="s">
        <v>66</v>
      </c>
      <c r="U218" s="56"/>
      <c r="V218" s="64"/>
      <c r="W218" s="64"/>
      <c r="X218" s="64"/>
      <c r="Y218" s="64"/>
      <c r="Z218" s="64"/>
      <c r="AA218" s="64"/>
      <c r="AB218" s="64"/>
      <c r="AC218" s="64"/>
    </row>
    <row r="219" ht="14.5" spans="1:29">
      <c r="A219" s="55">
        <v>193</v>
      </c>
      <c r="B219" s="212" t="s">
        <v>64</v>
      </c>
      <c r="C219" s="55" t="s">
        <v>1374</v>
      </c>
      <c r="D219" s="61">
        <v>46232</v>
      </c>
      <c r="E219" s="55">
        <v>6000052976</v>
      </c>
      <c r="F219" s="62" t="s">
        <v>1727</v>
      </c>
      <c r="G219" s="55">
        <v>10</v>
      </c>
      <c r="H219" s="55">
        <v>10</v>
      </c>
      <c r="I219" s="55">
        <v>0</v>
      </c>
      <c r="J219" s="62" t="s">
        <v>66</v>
      </c>
      <c r="K219" s="55"/>
      <c r="L219" s="40"/>
      <c r="M219" s="45" t="s">
        <v>67</v>
      </c>
      <c r="N219" s="40"/>
      <c r="O219" s="40"/>
      <c r="P219" s="45" t="s">
        <v>67</v>
      </c>
      <c r="Q219" s="40"/>
      <c r="R219" s="40"/>
      <c r="S219" s="40" t="s">
        <v>66</v>
      </c>
      <c r="T219" s="40" t="s">
        <v>66</v>
      </c>
      <c r="U219" s="56"/>
      <c r="V219" s="64"/>
      <c r="W219" s="64"/>
      <c r="X219" s="64"/>
      <c r="Y219" s="64"/>
      <c r="Z219" s="64"/>
      <c r="AA219" s="64"/>
      <c r="AB219" s="64"/>
      <c r="AC219" s="64"/>
    </row>
    <row r="220" ht="14.5" spans="1:29">
      <c r="A220" s="55"/>
      <c r="B220" s="212" t="s">
        <v>64</v>
      </c>
      <c r="C220" s="55" t="s">
        <v>1374</v>
      </c>
      <c r="D220" s="61">
        <v>46232</v>
      </c>
      <c r="E220" s="55">
        <v>6000052977</v>
      </c>
      <c r="F220" s="62">
        <v>516300040726506</v>
      </c>
      <c r="G220" s="55">
        <v>1</v>
      </c>
      <c r="H220" s="55">
        <v>0</v>
      </c>
      <c r="I220" s="55">
        <v>1</v>
      </c>
      <c r="J220" s="258" t="s">
        <v>1559</v>
      </c>
      <c r="K220" s="44"/>
      <c r="L220" s="522"/>
      <c r="M220" s="45"/>
      <c r="N220" s="40"/>
      <c r="O220" s="40"/>
      <c r="P220" s="45"/>
      <c r="Q220" s="40"/>
      <c r="R220" s="40"/>
      <c r="S220" s="238" t="s">
        <v>78</v>
      </c>
      <c r="T220" s="62" t="s">
        <v>1552</v>
      </c>
      <c r="U220" s="56"/>
      <c r="V220" s="64"/>
      <c r="W220" s="64"/>
      <c r="X220" s="64"/>
      <c r="Y220" s="64"/>
      <c r="Z220" s="64"/>
      <c r="AA220" s="64"/>
      <c r="AB220" s="64"/>
      <c r="AC220" s="64"/>
    </row>
    <row r="221" ht="14.5" spans="1:29">
      <c r="A221" s="55"/>
      <c r="B221" s="212" t="s">
        <v>64</v>
      </c>
      <c r="C221" s="55" t="s">
        <v>1374</v>
      </c>
      <c r="D221" s="61">
        <v>46232</v>
      </c>
      <c r="E221" s="55">
        <v>6000052977</v>
      </c>
      <c r="F221" s="62" t="s">
        <v>1728</v>
      </c>
      <c r="G221" s="55">
        <v>9</v>
      </c>
      <c r="H221" s="55">
        <v>9</v>
      </c>
      <c r="I221" s="55">
        <v>0</v>
      </c>
      <c r="J221" s="62" t="s">
        <v>66</v>
      </c>
      <c r="K221" s="44"/>
      <c r="L221" s="522"/>
      <c r="M221" s="45"/>
      <c r="N221" s="40"/>
      <c r="O221" s="40"/>
      <c r="P221" s="45"/>
      <c r="Q221" s="40"/>
      <c r="R221" s="40"/>
      <c r="S221" s="40" t="s">
        <v>66</v>
      </c>
      <c r="T221" s="40" t="s">
        <v>66</v>
      </c>
      <c r="U221" s="56"/>
      <c r="V221" s="64"/>
      <c r="W221" s="64"/>
      <c r="X221" s="64"/>
      <c r="Y221" s="64"/>
      <c r="Z221" s="64"/>
      <c r="AA221" s="64"/>
      <c r="AB221" s="64"/>
      <c r="AC221" s="64"/>
    </row>
    <row r="222" ht="14.5" spans="1:29">
      <c r="A222" s="55"/>
      <c r="B222" s="212" t="s">
        <v>64</v>
      </c>
      <c r="C222" s="55" t="s">
        <v>1374</v>
      </c>
      <c r="D222" s="61">
        <v>46232</v>
      </c>
      <c r="E222" s="55">
        <v>6000052976</v>
      </c>
      <c r="F222" s="62" t="s">
        <v>1729</v>
      </c>
      <c r="G222" s="55">
        <v>9</v>
      </c>
      <c r="H222" s="55">
        <v>9</v>
      </c>
      <c r="I222" s="55">
        <v>0</v>
      </c>
      <c r="J222" s="62" t="s">
        <v>66</v>
      </c>
      <c r="K222" s="55"/>
      <c r="L222" s="40"/>
      <c r="M222" s="45"/>
      <c r="N222" s="40"/>
      <c r="O222" s="40"/>
      <c r="P222" s="45"/>
      <c r="Q222" s="40"/>
      <c r="R222" s="40"/>
      <c r="S222" s="40" t="s">
        <v>66</v>
      </c>
      <c r="T222" s="40" t="s">
        <v>66</v>
      </c>
      <c r="U222" s="56"/>
      <c r="V222" s="64"/>
      <c r="W222" s="64"/>
      <c r="X222" s="64"/>
      <c r="Y222" s="64"/>
      <c r="Z222" s="64"/>
      <c r="AA222" s="64"/>
      <c r="AB222" s="64"/>
      <c r="AC222" s="64"/>
    </row>
    <row r="223" ht="14.5" spans="1:29">
      <c r="A223" s="55"/>
      <c r="B223" s="212" t="s">
        <v>64</v>
      </c>
      <c r="C223" s="55" t="s">
        <v>1374</v>
      </c>
      <c r="D223" s="61">
        <v>46232</v>
      </c>
      <c r="E223" s="55">
        <v>6000052976</v>
      </c>
      <c r="F223" s="62">
        <v>516300030726525</v>
      </c>
      <c r="G223" s="55">
        <v>1</v>
      </c>
      <c r="H223" s="55">
        <v>0</v>
      </c>
      <c r="I223" s="55">
        <v>1</v>
      </c>
      <c r="J223" s="258" t="s">
        <v>1559</v>
      </c>
      <c r="K223" s="55"/>
      <c r="L223" s="40"/>
      <c r="M223" s="45"/>
      <c r="N223" s="40"/>
      <c r="O223" s="40"/>
      <c r="P223" s="45"/>
      <c r="Q223" s="40"/>
      <c r="R223" s="40"/>
      <c r="S223" s="238" t="s">
        <v>78</v>
      </c>
      <c r="T223" s="62" t="s">
        <v>1552</v>
      </c>
      <c r="U223" s="56"/>
      <c r="V223" s="64"/>
      <c r="W223" s="64"/>
      <c r="X223" s="64"/>
      <c r="Y223" s="64"/>
      <c r="Z223" s="64"/>
      <c r="AA223" s="64"/>
      <c r="AB223" s="64"/>
      <c r="AC223" s="64"/>
    </row>
    <row r="224" ht="14.5" spans="1:29">
      <c r="A224" s="55"/>
      <c r="B224" s="212" t="s">
        <v>64</v>
      </c>
      <c r="C224" s="55" t="s">
        <v>1374</v>
      </c>
      <c r="D224" s="61">
        <v>46233</v>
      </c>
      <c r="E224" s="55">
        <v>6000052977</v>
      </c>
      <c r="F224" s="62" t="s">
        <v>1730</v>
      </c>
      <c r="G224" s="55">
        <v>2</v>
      </c>
      <c r="H224" s="55">
        <v>2</v>
      </c>
      <c r="I224" s="55">
        <v>0</v>
      </c>
      <c r="J224" s="62" t="s">
        <v>66</v>
      </c>
      <c r="K224" s="55"/>
      <c r="L224" s="40"/>
      <c r="M224" s="45"/>
      <c r="N224" s="40"/>
      <c r="O224" s="40"/>
      <c r="P224" s="45"/>
      <c r="Q224" s="40"/>
      <c r="R224" s="40"/>
      <c r="S224" s="40" t="s">
        <v>66</v>
      </c>
      <c r="T224" s="40" t="s">
        <v>66</v>
      </c>
      <c r="U224" s="56"/>
      <c r="V224" s="64"/>
      <c r="W224" s="64"/>
      <c r="X224" s="64"/>
      <c r="Y224" s="64"/>
      <c r="Z224" s="64"/>
      <c r="AA224" s="64"/>
      <c r="AB224" s="64"/>
      <c r="AC224" s="64"/>
    </row>
    <row r="225" ht="14.5" spans="1:29">
      <c r="A225" s="55"/>
      <c r="B225" s="212" t="s">
        <v>64</v>
      </c>
      <c r="C225" s="55" t="s">
        <v>1374</v>
      </c>
      <c r="D225" s="61">
        <v>46233</v>
      </c>
      <c r="E225" s="55">
        <v>6000052977</v>
      </c>
      <c r="F225" s="62">
        <v>516300040726518</v>
      </c>
      <c r="G225" s="55">
        <v>1</v>
      </c>
      <c r="H225" s="55">
        <v>0</v>
      </c>
      <c r="I225" s="55">
        <v>1</v>
      </c>
      <c r="J225" s="258" t="s">
        <v>1559</v>
      </c>
      <c r="K225" s="55"/>
      <c r="L225" s="40"/>
      <c r="M225" s="45"/>
      <c r="N225" s="40"/>
      <c r="O225" s="40"/>
      <c r="P225" s="45"/>
      <c r="Q225" s="40"/>
      <c r="R225" s="40"/>
      <c r="S225" s="238" t="s">
        <v>78</v>
      </c>
      <c r="T225" s="62" t="s">
        <v>1552</v>
      </c>
      <c r="U225" s="56"/>
      <c r="V225" s="64"/>
      <c r="W225" s="64"/>
      <c r="X225" s="64"/>
      <c r="Y225" s="64"/>
      <c r="Z225" s="64"/>
      <c r="AA225" s="64"/>
      <c r="AB225" s="64"/>
      <c r="AC225" s="64"/>
    </row>
    <row r="226" ht="14.5" spans="1:29">
      <c r="A226" s="55"/>
      <c r="B226" s="212" t="s">
        <v>64</v>
      </c>
      <c r="C226" s="55" t="s">
        <v>1374</v>
      </c>
      <c r="D226" s="61">
        <v>46233</v>
      </c>
      <c r="E226" s="55">
        <v>6000052977</v>
      </c>
      <c r="F226" s="62" t="s">
        <v>1731</v>
      </c>
      <c r="G226" s="55">
        <v>2</v>
      </c>
      <c r="H226" s="55">
        <v>2</v>
      </c>
      <c r="I226" s="55">
        <v>0</v>
      </c>
      <c r="J226" s="62" t="s">
        <v>66</v>
      </c>
      <c r="K226" s="55"/>
      <c r="L226" s="40"/>
      <c r="M226" s="45"/>
      <c r="N226" s="40"/>
      <c r="O226" s="40"/>
      <c r="P226" s="45"/>
      <c r="Q226" s="40"/>
      <c r="R226" s="40"/>
      <c r="S226" s="40" t="s">
        <v>66</v>
      </c>
      <c r="T226" s="40" t="s">
        <v>66</v>
      </c>
      <c r="U226" s="56"/>
      <c r="V226" s="64"/>
      <c r="W226" s="64"/>
      <c r="X226" s="64"/>
      <c r="Y226" s="64"/>
      <c r="Z226" s="64"/>
      <c r="AA226" s="64"/>
      <c r="AB226" s="64"/>
      <c r="AC226" s="64"/>
    </row>
    <row r="227" ht="14.5" spans="1:29">
      <c r="A227" s="55"/>
      <c r="B227" s="212" t="s">
        <v>64</v>
      </c>
      <c r="C227" s="55" t="s">
        <v>1374</v>
      </c>
      <c r="D227" s="61">
        <v>46233</v>
      </c>
      <c r="E227" s="55">
        <v>6000052977</v>
      </c>
      <c r="F227" s="62">
        <v>516300040726521</v>
      </c>
      <c r="G227" s="55">
        <v>1</v>
      </c>
      <c r="H227" s="55">
        <v>0</v>
      </c>
      <c r="I227" s="55">
        <v>1</v>
      </c>
      <c r="J227" s="258" t="s">
        <v>1559</v>
      </c>
      <c r="K227" s="55"/>
      <c r="L227" s="40"/>
      <c r="M227" s="45"/>
      <c r="N227" s="40"/>
      <c r="O227" s="40"/>
      <c r="P227" s="45"/>
      <c r="Q227" s="40"/>
      <c r="R227" s="40"/>
      <c r="S227" s="238" t="s">
        <v>78</v>
      </c>
      <c r="T227" s="62" t="s">
        <v>1552</v>
      </c>
      <c r="U227" s="56"/>
      <c r="V227" s="64"/>
      <c r="W227" s="64"/>
      <c r="X227" s="64"/>
      <c r="Y227" s="64"/>
      <c r="Z227" s="64"/>
      <c r="AA227" s="64"/>
      <c r="AB227" s="64"/>
      <c r="AC227" s="64"/>
    </row>
    <row r="228" ht="14.5" spans="1:29">
      <c r="A228" s="55"/>
      <c r="B228" s="212" t="s">
        <v>64</v>
      </c>
      <c r="C228" s="55" t="s">
        <v>1374</v>
      </c>
      <c r="D228" s="61">
        <v>46233</v>
      </c>
      <c r="E228" s="55">
        <v>6000052977</v>
      </c>
      <c r="F228" s="62" t="s">
        <v>1732</v>
      </c>
      <c r="G228" s="55">
        <v>4</v>
      </c>
      <c r="H228" s="55">
        <v>4</v>
      </c>
      <c r="I228" s="55">
        <v>0</v>
      </c>
      <c r="J228" s="62" t="s">
        <v>66</v>
      </c>
      <c r="K228" s="55"/>
      <c r="L228" s="40"/>
      <c r="M228" s="45"/>
      <c r="N228" s="40"/>
      <c r="O228" s="40"/>
      <c r="P228" s="45"/>
      <c r="Q228" s="40"/>
      <c r="R228" s="40"/>
      <c r="S228" s="40" t="s">
        <v>66</v>
      </c>
      <c r="T228" s="40" t="s">
        <v>66</v>
      </c>
      <c r="U228" s="56"/>
      <c r="V228" s="64"/>
      <c r="W228" s="64"/>
      <c r="X228" s="64"/>
      <c r="Y228" s="64"/>
      <c r="Z228" s="64"/>
      <c r="AA228" s="64"/>
      <c r="AB228" s="64"/>
      <c r="AC228" s="64"/>
    </row>
    <row r="229" ht="14.5" spans="1:29">
      <c r="A229" s="55"/>
      <c r="B229" s="212" t="s">
        <v>64</v>
      </c>
      <c r="C229" s="55" t="s">
        <v>1374</v>
      </c>
      <c r="D229" s="61">
        <v>46234</v>
      </c>
      <c r="E229" s="55">
        <v>6000052976</v>
      </c>
      <c r="F229" s="62" t="s">
        <v>1733</v>
      </c>
      <c r="G229" s="55">
        <v>9</v>
      </c>
      <c r="H229" s="55">
        <v>9</v>
      </c>
      <c r="I229" s="55">
        <v>0</v>
      </c>
      <c r="J229" s="62" t="s">
        <v>66</v>
      </c>
      <c r="K229" s="55"/>
      <c r="L229" s="40"/>
      <c r="M229" s="45"/>
      <c r="N229" s="40"/>
      <c r="O229" s="40"/>
      <c r="P229" s="45"/>
      <c r="Q229" s="40"/>
      <c r="R229" s="40"/>
      <c r="S229" s="40" t="s">
        <v>66</v>
      </c>
      <c r="T229" s="40" t="s">
        <v>66</v>
      </c>
      <c r="U229" s="56"/>
      <c r="V229" s="64"/>
      <c r="W229" s="64"/>
      <c r="X229" s="64"/>
      <c r="Y229" s="64"/>
      <c r="Z229" s="64"/>
      <c r="AA229" s="64"/>
      <c r="AB229" s="64"/>
      <c r="AC229" s="64"/>
    </row>
    <row r="230" ht="14.5" spans="1:29">
      <c r="A230" s="55"/>
      <c r="B230" s="212" t="s">
        <v>64</v>
      </c>
      <c r="C230" s="55" t="s">
        <v>1374</v>
      </c>
      <c r="D230" s="61">
        <v>46234</v>
      </c>
      <c r="E230" s="55">
        <v>6000052976</v>
      </c>
      <c r="F230" s="62">
        <v>516300030726535</v>
      </c>
      <c r="G230" s="55">
        <v>1</v>
      </c>
      <c r="H230" s="55">
        <v>0</v>
      </c>
      <c r="I230" s="55">
        <v>1</v>
      </c>
      <c r="J230" s="258" t="s">
        <v>1559</v>
      </c>
      <c r="K230" s="55"/>
      <c r="L230" s="40"/>
      <c r="M230" s="45"/>
      <c r="N230" s="40"/>
      <c r="O230" s="40"/>
      <c r="P230" s="45"/>
      <c r="Q230" s="40"/>
      <c r="R230" s="40"/>
      <c r="S230" s="238" t="s">
        <v>78</v>
      </c>
      <c r="T230" s="62" t="s">
        <v>1552</v>
      </c>
      <c r="U230" s="56"/>
      <c r="V230" s="64"/>
      <c r="W230" s="64"/>
      <c r="X230" s="64"/>
      <c r="Y230" s="64"/>
      <c r="Z230" s="64"/>
      <c r="AA230" s="64"/>
      <c r="AB230" s="64"/>
      <c r="AC230" s="64"/>
    </row>
    <row r="231" ht="14.5" spans="1:29">
      <c r="A231" s="55"/>
      <c r="B231" s="212" t="s">
        <v>64</v>
      </c>
      <c r="C231" s="55" t="s">
        <v>1374</v>
      </c>
      <c r="D231" s="61">
        <v>46234</v>
      </c>
      <c r="E231" s="55">
        <v>6000052976</v>
      </c>
      <c r="F231" s="62" t="s">
        <v>1734</v>
      </c>
      <c r="G231" s="55">
        <v>4</v>
      </c>
      <c r="H231" s="55">
        <v>4</v>
      </c>
      <c r="I231" s="55">
        <v>0</v>
      </c>
      <c r="J231" s="62" t="s">
        <v>66</v>
      </c>
      <c r="K231" s="55"/>
      <c r="L231" s="40"/>
      <c r="M231" s="45"/>
      <c r="N231" s="40"/>
      <c r="O231" s="40"/>
      <c r="P231" s="45"/>
      <c r="Q231" s="40"/>
      <c r="R231" s="40"/>
      <c r="S231" s="40" t="s">
        <v>66</v>
      </c>
      <c r="T231" s="40" t="s">
        <v>66</v>
      </c>
      <c r="U231" s="56"/>
      <c r="V231" s="64"/>
      <c r="W231" s="64"/>
      <c r="X231" s="64"/>
      <c r="Y231" s="64"/>
      <c r="Z231" s="64"/>
      <c r="AA231" s="64"/>
      <c r="AB231" s="64"/>
      <c r="AC231" s="64"/>
    </row>
    <row r="232" ht="14.5" spans="1:29">
      <c r="A232" s="55"/>
      <c r="B232" s="212" t="s">
        <v>64</v>
      </c>
      <c r="C232" s="55" t="s">
        <v>1374</v>
      </c>
      <c r="D232" s="61">
        <v>46234</v>
      </c>
      <c r="E232" s="55">
        <v>6000052976</v>
      </c>
      <c r="F232" s="62">
        <v>516300030726540</v>
      </c>
      <c r="G232" s="55">
        <v>1</v>
      </c>
      <c r="H232" s="55">
        <v>0</v>
      </c>
      <c r="I232" s="55">
        <v>1</v>
      </c>
      <c r="J232" s="258" t="s">
        <v>1559</v>
      </c>
      <c r="K232" s="55"/>
      <c r="L232" s="40"/>
      <c r="M232" s="45"/>
      <c r="N232" s="40"/>
      <c r="O232" s="40"/>
      <c r="P232" s="45"/>
      <c r="Q232" s="40"/>
      <c r="R232" s="40"/>
      <c r="S232" s="238" t="s">
        <v>78</v>
      </c>
      <c r="T232" s="62" t="s">
        <v>1552</v>
      </c>
      <c r="U232" s="56"/>
      <c r="V232" s="64"/>
      <c r="W232" s="64"/>
      <c r="X232" s="64"/>
      <c r="Y232" s="64"/>
      <c r="Z232" s="64"/>
      <c r="AA232" s="64"/>
      <c r="AB232" s="64"/>
      <c r="AC232" s="64"/>
    </row>
    <row r="233" ht="14.5" spans="1:29">
      <c r="A233" s="55"/>
      <c r="B233" s="212" t="s">
        <v>64</v>
      </c>
      <c r="C233" s="55" t="s">
        <v>1374</v>
      </c>
      <c r="D233" s="61">
        <v>46234</v>
      </c>
      <c r="E233" s="55">
        <v>6000052976</v>
      </c>
      <c r="F233" s="62" t="s">
        <v>1735</v>
      </c>
      <c r="G233" s="55">
        <v>9</v>
      </c>
      <c r="H233" s="55">
        <v>9</v>
      </c>
      <c r="I233" s="55">
        <v>0</v>
      </c>
      <c r="J233" s="62" t="s">
        <v>66</v>
      </c>
      <c r="K233" s="55"/>
      <c r="L233" s="40"/>
      <c r="M233" s="45"/>
      <c r="N233" s="40"/>
      <c r="O233" s="40"/>
      <c r="P233" s="45"/>
      <c r="Q233" s="40"/>
      <c r="R233" s="40"/>
      <c r="S233" s="40" t="s">
        <v>66</v>
      </c>
      <c r="T233" s="40" t="s">
        <v>66</v>
      </c>
      <c r="U233" s="56"/>
      <c r="V233" s="64"/>
      <c r="W233" s="64"/>
      <c r="X233" s="64"/>
      <c r="Y233" s="64"/>
      <c r="Z233" s="64"/>
      <c r="AA233" s="64"/>
      <c r="AB233" s="64"/>
      <c r="AC233" s="64"/>
    </row>
    <row r="234" ht="14.5" spans="1:29">
      <c r="A234" s="55"/>
      <c r="B234" s="212" t="s">
        <v>64</v>
      </c>
      <c r="C234" s="55" t="s">
        <v>1374</v>
      </c>
      <c r="D234" s="61">
        <v>46234</v>
      </c>
      <c r="E234" s="55">
        <v>6000052976</v>
      </c>
      <c r="F234" s="62">
        <v>516300030726550</v>
      </c>
      <c r="G234" s="55">
        <v>1</v>
      </c>
      <c r="H234" s="55">
        <v>0</v>
      </c>
      <c r="I234" s="55">
        <v>1</v>
      </c>
      <c r="J234" s="258" t="s">
        <v>1559</v>
      </c>
      <c r="K234" s="55"/>
      <c r="L234" s="40"/>
      <c r="M234" s="45"/>
      <c r="N234" s="40"/>
      <c r="O234" s="40"/>
      <c r="P234" s="45"/>
      <c r="Q234" s="40"/>
      <c r="R234" s="40"/>
      <c r="S234" s="238" t="s">
        <v>78</v>
      </c>
      <c r="T234" s="62" t="s">
        <v>1552</v>
      </c>
      <c r="U234" s="56"/>
      <c r="V234" s="64"/>
      <c r="W234" s="64"/>
      <c r="X234" s="64"/>
      <c r="Y234" s="64"/>
      <c r="Z234" s="64"/>
      <c r="AA234" s="64"/>
      <c r="AB234" s="64"/>
      <c r="AC234" s="64"/>
    </row>
    <row r="235" ht="14.5" spans="1:29">
      <c r="A235" s="55"/>
      <c r="B235" s="212" t="s">
        <v>64</v>
      </c>
      <c r="C235" s="55" t="s">
        <v>1374</v>
      </c>
      <c r="D235" s="61">
        <v>46234</v>
      </c>
      <c r="E235" s="55">
        <v>6000052976</v>
      </c>
      <c r="F235" s="62" t="s">
        <v>1736</v>
      </c>
      <c r="G235" s="55">
        <v>6</v>
      </c>
      <c r="H235" s="55">
        <v>6</v>
      </c>
      <c r="I235" s="55">
        <v>0</v>
      </c>
      <c r="J235" s="62" t="s">
        <v>66</v>
      </c>
      <c r="K235" s="55"/>
      <c r="L235" s="40"/>
      <c r="M235" s="45"/>
      <c r="N235" s="40"/>
      <c r="O235" s="40"/>
      <c r="P235" s="45"/>
      <c r="Q235" s="40"/>
      <c r="R235" s="40"/>
      <c r="S235" s="40" t="s">
        <v>66</v>
      </c>
      <c r="T235" s="40" t="s">
        <v>66</v>
      </c>
      <c r="U235" s="56"/>
      <c r="V235" s="64"/>
      <c r="W235" s="64"/>
      <c r="X235" s="64"/>
      <c r="Y235" s="64"/>
      <c r="Z235" s="64"/>
      <c r="AA235" s="64"/>
      <c r="AB235" s="64"/>
      <c r="AC235" s="64"/>
    </row>
    <row r="236" ht="14.5" spans="1:29">
      <c r="A236" s="55">
        <v>199</v>
      </c>
      <c r="B236" s="212" t="s">
        <v>64</v>
      </c>
      <c r="C236" s="55" t="s">
        <v>1374</v>
      </c>
      <c r="D236" s="61">
        <v>46234</v>
      </c>
      <c r="E236" s="55">
        <v>6000052977</v>
      </c>
      <c r="F236" s="62" t="s">
        <v>1737</v>
      </c>
      <c r="G236" s="55">
        <v>31</v>
      </c>
      <c r="H236" s="55">
        <v>31</v>
      </c>
      <c r="I236" s="55">
        <v>0</v>
      </c>
      <c r="J236" s="62" t="s">
        <v>66</v>
      </c>
      <c r="K236" s="55"/>
      <c r="L236" s="40"/>
      <c r="M236" s="45" t="s">
        <v>67</v>
      </c>
      <c r="N236" s="40"/>
      <c r="O236" s="40"/>
      <c r="P236" s="45" t="s">
        <v>67</v>
      </c>
      <c r="Q236" s="40"/>
      <c r="R236" s="40"/>
      <c r="S236" s="40" t="s">
        <v>66</v>
      </c>
      <c r="T236" s="40" t="s">
        <v>66</v>
      </c>
      <c r="U236" s="56"/>
      <c r="V236" s="64"/>
      <c r="W236" s="64"/>
      <c r="X236" s="64"/>
      <c r="Y236" s="64"/>
      <c r="Z236" s="64"/>
      <c r="AA236" s="64"/>
      <c r="AB236" s="64"/>
      <c r="AC236" s="64"/>
    </row>
    <row r="237" ht="14.5" spans="1:29">
      <c r="A237" s="55">
        <v>200</v>
      </c>
      <c r="B237" s="212" t="s">
        <v>64</v>
      </c>
      <c r="C237" s="55" t="s">
        <v>1374</v>
      </c>
      <c r="D237" s="61">
        <v>46234</v>
      </c>
      <c r="E237" s="55">
        <v>6000052976</v>
      </c>
      <c r="F237" s="62" t="s">
        <v>1733</v>
      </c>
      <c r="G237" s="55">
        <v>9</v>
      </c>
      <c r="H237" s="55">
        <v>9</v>
      </c>
      <c r="I237" s="55">
        <v>0</v>
      </c>
      <c r="J237" s="62" t="s">
        <v>66</v>
      </c>
      <c r="K237" s="55"/>
      <c r="L237" s="40"/>
      <c r="M237" s="45"/>
      <c r="N237" s="40"/>
      <c r="O237" s="40"/>
      <c r="P237" s="45"/>
      <c r="Q237" s="40"/>
      <c r="R237" s="40"/>
      <c r="S237" s="40" t="s">
        <v>66</v>
      </c>
      <c r="T237" s="40" t="s">
        <v>66</v>
      </c>
      <c r="U237" s="56"/>
      <c r="V237" s="64"/>
      <c r="W237" s="64"/>
      <c r="X237" s="64"/>
      <c r="Y237" s="64"/>
      <c r="Z237" s="64"/>
      <c r="AA237" s="64"/>
      <c r="AB237" s="64"/>
      <c r="AC237" s="64"/>
    </row>
    <row r="238" ht="14.5" spans="1:29">
      <c r="A238" s="55">
        <v>201</v>
      </c>
      <c r="B238" s="212" t="s">
        <v>64</v>
      </c>
      <c r="C238" s="55" t="s">
        <v>1374</v>
      </c>
      <c r="D238" s="61">
        <v>46234</v>
      </c>
      <c r="E238" s="55">
        <v>6000052976</v>
      </c>
      <c r="F238" s="62">
        <v>516300030726535</v>
      </c>
      <c r="G238" s="55">
        <v>1</v>
      </c>
      <c r="H238" s="55">
        <v>0</v>
      </c>
      <c r="I238" s="55">
        <v>1</v>
      </c>
      <c r="J238" s="258" t="s">
        <v>1559</v>
      </c>
      <c r="K238" s="55"/>
      <c r="L238" s="40"/>
      <c r="M238" s="45"/>
      <c r="N238" s="40"/>
      <c r="O238" s="40"/>
      <c r="P238" s="45"/>
      <c r="Q238" s="40"/>
      <c r="R238" s="40"/>
      <c r="S238" s="238" t="s">
        <v>78</v>
      </c>
      <c r="T238" s="62" t="s">
        <v>1552</v>
      </c>
      <c r="U238" s="56"/>
      <c r="V238" s="64"/>
      <c r="W238" s="64"/>
      <c r="X238" s="64"/>
      <c r="Y238" s="64"/>
      <c r="Z238" s="64"/>
      <c r="AA238" s="64"/>
      <c r="AB238" s="64"/>
      <c r="AC238" s="64"/>
    </row>
    <row r="239" ht="14.5" spans="1:29">
      <c r="A239" s="55">
        <v>202</v>
      </c>
      <c r="B239" s="212" t="s">
        <v>64</v>
      </c>
      <c r="C239" s="55" t="s">
        <v>1374</v>
      </c>
      <c r="D239" s="61">
        <v>46234</v>
      </c>
      <c r="E239" s="55">
        <v>6000052976</v>
      </c>
      <c r="F239" s="62" t="s">
        <v>1734</v>
      </c>
      <c r="G239" s="55">
        <v>4</v>
      </c>
      <c r="H239" s="55">
        <v>4</v>
      </c>
      <c r="I239" s="55">
        <v>0</v>
      </c>
      <c r="J239" s="62" t="s">
        <v>66</v>
      </c>
      <c r="K239" s="55"/>
      <c r="L239" s="40"/>
      <c r="M239" s="45"/>
      <c r="N239" s="40"/>
      <c r="O239" s="40"/>
      <c r="P239" s="45"/>
      <c r="Q239" s="40"/>
      <c r="R239" s="40"/>
      <c r="S239" s="40" t="s">
        <v>66</v>
      </c>
      <c r="T239" s="40" t="s">
        <v>66</v>
      </c>
      <c r="U239" s="56"/>
      <c r="V239" s="64"/>
      <c r="W239" s="64"/>
      <c r="X239" s="64"/>
      <c r="Y239" s="64"/>
      <c r="Z239" s="64"/>
      <c r="AA239" s="64"/>
      <c r="AB239" s="64"/>
      <c r="AC239" s="64"/>
    </row>
    <row r="240" ht="14.5" spans="1:29">
      <c r="A240" s="55">
        <v>203</v>
      </c>
      <c r="B240" s="212" t="s">
        <v>64</v>
      </c>
      <c r="C240" s="55" t="s">
        <v>1374</v>
      </c>
      <c r="D240" s="61">
        <v>46234</v>
      </c>
      <c r="E240" s="55">
        <v>6000052976</v>
      </c>
      <c r="F240" s="62">
        <v>516300030726540</v>
      </c>
      <c r="G240" s="55">
        <v>1</v>
      </c>
      <c r="H240" s="55">
        <v>0</v>
      </c>
      <c r="I240" s="55">
        <v>1</v>
      </c>
      <c r="J240" s="258" t="s">
        <v>1559</v>
      </c>
      <c r="K240" s="55"/>
      <c r="L240" s="40"/>
      <c r="M240" s="45"/>
      <c r="N240" s="40"/>
      <c r="O240" s="40"/>
      <c r="P240" s="45"/>
      <c r="Q240" s="40"/>
      <c r="R240" s="40"/>
      <c r="S240" s="238" t="s">
        <v>78</v>
      </c>
      <c r="T240" s="62" t="s">
        <v>1552</v>
      </c>
      <c r="U240" s="56"/>
      <c r="V240" s="64"/>
      <c r="W240" s="64"/>
      <c r="X240" s="64"/>
      <c r="Y240" s="64"/>
      <c r="Z240" s="64"/>
      <c r="AA240" s="64"/>
      <c r="AB240" s="64"/>
      <c r="AC240" s="64"/>
    </row>
    <row r="241" ht="14.5" spans="1:29">
      <c r="A241" s="55">
        <v>204</v>
      </c>
      <c r="B241" s="212" t="s">
        <v>64</v>
      </c>
      <c r="C241" s="55" t="s">
        <v>1374</v>
      </c>
      <c r="D241" s="61">
        <v>46234</v>
      </c>
      <c r="E241" s="55">
        <v>6000052976</v>
      </c>
      <c r="F241" s="62" t="s">
        <v>1735</v>
      </c>
      <c r="G241" s="55">
        <v>9</v>
      </c>
      <c r="H241" s="55">
        <v>9</v>
      </c>
      <c r="I241" s="55">
        <v>0</v>
      </c>
      <c r="J241" s="62" t="s">
        <v>66</v>
      </c>
      <c r="K241" s="55"/>
      <c r="L241" s="40"/>
      <c r="M241" s="45"/>
      <c r="N241" s="40"/>
      <c r="O241" s="40"/>
      <c r="P241" s="45"/>
      <c r="Q241" s="40"/>
      <c r="R241" s="40"/>
      <c r="S241" s="40" t="s">
        <v>66</v>
      </c>
      <c r="T241" s="40" t="s">
        <v>66</v>
      </c>
      <c r="U241" s="56"/>
      <c r="V241" s="64"/>
      <c r="W241" s="64"/>
      <c r="X241" s="64"/>
      <c r="Y241" s="64"/>
      <c r="Z241" s="64"/>
      <c r="AA241" s="64"/>
      <c r="AB241" s="64"/>
      <c r="AC241" s="64"/>
    </row>
    <row r="242" ht="14.5" spans="1:29">
      <c r="A242" s="55">
        <v>205</v>
      </c>
      <c r="B242" s="212" t="s">
        <v>64</v>
      </c>
      <c r="C242" s="55" t="s">
        <v>1374</v>
      </c>
      <c r="D242" s="61">
        <v>46234</v>
      </c>
      <c r="E242" s="55">
        <v>6000052976</v>
      </c>
      <c r="F242" s="62">
        <v>516300030726550</v>
      </c>
      <c r="G242" s="55">
        <v>1</v>
      </c>
      <c r="H242" s="55">
        <v>0</v>
      </c>
      <c r="I242" s="55">
        <v>1</v>
      </c>
      <c r="J242" s="258" t="s">
        <v>1559</v>
      </c>
      <c r="K242" s="55"/>
      <c r="L242" s="40"/>
      <c r="M242" s="45"/>
      <c r="N242" s="40"/>
      <c r="O242" s="40"/>
      <c r="P242" s="45"/>
      <c r="Q242" s="40"/>
      <c r="R242" s="40"/>
      <c r="S242" s="238" t="s">
        <v>78</v>
      </c>
      <c r="T242" s="62" t="s">
        <v>1552</v>
      </c>
      <c r="U242" s="56"/>
      <c r="V242" s="64"/>
      <c r="W242" s="64"/>
      <c r="X242" s="64"/>
      <c r="Y242" s="64"/>
      <c r="Z242" s="64"/>
      <c r="AA242" s="64"/>
      <c r="AB242" s="64"/>
      <c r="AC242" s="64"/>
    </row>
    <row r="243" ht="14.5" spans="1:29">
      <c r="A243" s="55">
        <v>206</v>
      </c>
      <c r="B243" s="212" t="s">
        <v>64</v>
      </c>
      <c r="C243" s="55" t="s">
        <v>1374</v>
      </c>
      <c r="D243" s="61">
        <v>46234</v>
      </c>
      <c r="E243" s="55">
        <v>6000052976</v>
      </c>
      <c r="F243" s="62" t="s">
        <v>1736</v>
      </c>
      <c r="G243" s="55">
        <v>6</v>
      </c>
      <c r="H243" s="55">
        <v>6</v>
      </c>
      <c r="I243" s="55">
        <v>0</v>
      </c>
      <c r="J243" s="62" t="s">
        <v>66</v>
      </c>
      <c r="K243" s="55"/>
      <c r="L243" s="40"/>
      <c r="M243" s="45"/>
      <c r="N243" s="40"/>
      <c r="O243" s="40"/>
      <c r="P243" s="45"/>
      <c r="Q243" s="40"/>
      <c r="R243" s="40"/>
      <c r="S243" s="40" t="s">
        <v>66</v>
      </c>
      <c r="T243" s="40" t="s">
        <v>66</v>
      </c>
      <c r="U243" s="56"/>
      <c r="V243" s="64"/>
      <c r="W243" s="64"/>
      <c r="X243" s="64"/>
      <c r="Y243" s="64"/>
      <c r="Z243" s="64"/>
      <c r="AA243" s="64"/>
      <c r="AB243" s="64"/>
      <c r="AC243" s="64"/>
    </row>
    <row r="244" ht="14.5" spans="1:29">
      <c r="A244" s="55">
        <v>207</v>
      </c>
      <c r="B244" s="212" t="s">
        <v>64</v>
      </c>
      <c r="C244" s="55" t="s">
        <v>1374</v>
      </c>
      <c r="D244" s="61">
        <v>46235</v>
      </c>
      <c r="E244" s="55">
        <v>6000052976</v>
      </c>
      <c r="F244" s="62">
        <v>516300030826557</v>
      </c>
      <c r="G244" s="55">
        <v>1</v>
      </c>
      <c r="H244" s="55">
        <v>0</v>
      </c>
      <c r="I244" s="55">
        <v>1</v>
      </c>
      <c r="J244" s="258" t="s">
        <v>1559</v>
      </c>
      <c r="K244" s="55"/>
      <c r="L244" s="40"/>
      <c r="M244" s="45" t="s">
        <v>67</v>
      </c>
      <c r="N244" s="40"/>
      <c r="O244" s="40"/>
      <c r="P244" s="45" t="s">
        <v>67</v>
      </c>
      <c r="Q244" s="40"/>
      <c r="R244" s="40" t="s">
        <v>68</v>
      </c>
      <c r="S244" s="238" t="s">
        <v>78</v>
      </c>
      <c r="T244" s="40" t="s">
        <v>1552</v>
      </c>
      <c r="U244" s="56"/>
      <c r="V244" s="64"/>
      <c r="W244" s="64"/>
      <c r="X244" s="64"/>
      <c r="Y244" s="64"/>
      <c r="Z244" s="64"/>
      <c r="AA244" s="64"/>
      <c r="AB244" s="64"/>
      <c r="AC244" s="64"/>
    </row>
    <row r="245" ht="14.5" spans="1:29">
      <c r="A245" s="55">
        <v>208</v>
      </c>
      <c r="B245" s="212" t="s">
        <v>64</v>
      </c>
      <c r="C245" s="55" t="s">
        <v>1374</v>
      </c>
      <c r="D245" s="61">
        <v>46235</v>
      </c>
      <c r="E245" s="55">
        <v>6000052976</v>
      </c>
      <c r="F245" s="62">
        <v>516300030826558</v>
      </c>
      <c r="G245" s="55">
        <v>1</v>
      </c>
      <c r="H245" s="55">
        <v>0</v>
      </c>
      <c r="I245" s="55">
        <v>1</v>
      </c>
      <c r="J245" s="258" t="s">
        <v>1559</v>
      </c>
      <c r="K245" s="55"/>
      <c r="L245" s="40"/>
      <c r="M245" s="45"/>
      <c r="N245" s="40"/>
      <c r="O245" s="40"/>
      <c r="P245" s="45"/>
      <c r="Q245" s="40"/>
      <c r="R245" s="40"/>
      <c r="S245" s="238" t="s">
        <v>78</v>
      </c>
      <c r="T245" s="62" t="s">
        <v>1552</v>
      </c>
      <c r="U245" s="56"/>
      <c r="V245" s="64"/>
      <c r="W245" s="64"/>
      <c r="X245" s="64"/>
      <c r="Y245" s="64"/>
      <c r="Z245" s="64"/>
      <c r="AA245" s="64"/>
      <c r="AB245" s="64"/>
      <c r="AC245" s="64"/>
    </row>
    <row r="246" ht="14.5" spans="1:29">
      <c r="A246" s="55">
        <v>209</v>
      </c>
      <c r="B246" s="212" t="s">
        <v>64</v>
      </c>
      <c r="C246" s="55" t="s">
        <v>1374</v>
      </c>
      <c r="D246" s="61">
        <v>46235</v>
      </c>
      <c r="E246" s="55">
        <v>6000052976</v>
      </c>
      <c r="F246" s="62" t="s">
        <v>1738</v>
      </c>
      <c r="G246" s="55">
        <v>29</v>
      </c>
      <c r="H246" s="55">
        <v>29</v>
      </c>
      <c r="I246" s="55">
        <v>0</v>
      </c>
      <c r="J246" s="62" t="s">
        <v>66</v>
      </c>
      <c r="K246" s="55"/>
      <c r="L246" s="40"/>
      <c r="M246" s="45" t="s">
        <v>67</v>
      </c>
      <c r="N246" s="40"/>
      <c r="O246" s="40"/>
      <c r="P246" s="45" t="s">
        <v>67</v>
      </c>
      <c r="Q246" s="40"/>
      <c r="R246" s="40"/>
      <c r="S246" s="40" t="s">
        <v>66</v>
      </c>
      <c r="T246" s="40" t="s">
        <v>66</v>
      </c>
      <c r="U246" s="56"/>
      <c r="V246" s="64"/>
      <c r="W246" s="64"/>
      <c r="X246" s="64"/>
      <c r="Y246" s="64"/>
      <c r="Z246" s="64"/>
      <c r="AA246" s="64"/>
      <c r="AB246" s="64"/>
      <c r="AC246" s="64"/>
    </row>
    <row r="247" ht="14.5" spans="1:29">
      <c r="A247" s="55">
        <v>210</v>
      </c>
      <c r="B247" s="212" t="s">
        <v>64</v>
      </c>
      <c r="C247" s="55" t="s">
        <v>1374</v>
      </c>
      <c r="D247" s="61">
        <v>46235</v>
      </c>
      <c r="E247" s="55">
        <v>6000052977</v>
      </c>
      <c r="F247" s="62" t="s">
        <v>1739</v>
      </c>
      <c r="G247" s="55">
        <v>30</v>
      </c>
      <c r="H247" s="55">
        <v>30</v>
      </c>
      <c r="I247" s="55">
        <v>0</v>
      </c>
      <c r="J247" s="62" t="s">
        <v>66</v>
      </c>
      <c r="K247" s="55"/>
      <c r="L247" s="40"/>
      <c r="M247" s="45" t="s">
        <v>67</v>
      </c>
      <c r="N247" s="40"/>
      <c r="O247" s="40"/>
      <c r="P247" s="45" t="s">
        <v>67</v>
      </c>
      <c r="Q247" s="40"/>
      <c r="R247" s="40"/>
      <c r="S247" s="40" t="s">
        <v>66</v>
      </c>
      <c r="T247" s="40" t="s">
        <v>66</v>
      </c>
      <c r="U247" s="56"/>
      <c r="V247" s="64"/>
      <c r="W247" s="64"/>
      <c r="X247" s="64"/>
      <c r="Y247" s="64"/>
      <c r="Z247" s="64"/>
      <c r="AA247" s="64"/>
      <c r="AB247" s="64"/>
      <c r="AC247" s="64"/>
    </row>
    <row r="248" ht="14.5" spans="1:29">
      <c r="A248" s="55"/>
      <c r="B248" s="212" t="s">
        <v>64</v>
      </c>
      <c r="C248" s="55" t="s">
        <v>171</v>
      </c>
      <c r="D248" s="61">
        <v>46206</v>
      </c>
      <c r="E248" s="55">
        <v>6000052976</v>
      </c>
      <c r="F248" s="62" t="s">
        <v>1740</v>
      </c>
      <c r="G248" s="55">
        <v>2</v>
      </c>
      <c r="H248" s="55">
        <v>2</v>
      </c>
      <c r="I248" s="55">
        <v>0</v>
      </c>
      <c r="J248" s="62" t="s">
        <v>66</v>
      </c>
      <c r="K248" s="44"/>
      <c r="L248" s="522"/>
      <c r="M248" s="45"/>
      <c r="N248" s="40"/>
      <c r="O248" s="40"/>
      <c r="P248" s="45"/>
      <c r="Q248" s="40"/>
      <c r="R248" s="40"/>
      <c r="S248" s="40" t="s">
        <v>66</v>
      </c>
      <c r="T248" s="40" t="s">
        <v>66</v>
      </c>
      <c r="U248" s="56"/>
      <c r="V248" s="64"/>
      <c r="W248" s="64"/>
      <c r="X248" s="64"/>
      <c r="Y248" s="64"/>
      <c r="Z248" s="64"/>
      <c r="AA248" s="64"/>
      <c r="AB248" s="64"/>
      <c r="AC248" s="64"/>
    </row>
    <row r="249" ht="14.5" spans="1:29">
      <c r="A249" s="55"/>
      <c r="B249" s="212" t="s">
        <v>64</v>
      </c>
      <c r="C249" s="55" t="s">
        <v>171</v>
      </c>
      <c r="D249" s="61">
        <v>46206</v>
      </c>
      <c r="E249" s="55">
        <v>6000052976</v>
      </c>
      <c r="F249" s="62">
        <v>516300030726589</v>
      </c>
      <c r="G249" s="55">
        <v>1</v>
      </c>
      <c r="H249" s="55">
        <v>0</v>
      </c>
      <c r="I249" s="55">
        <v>1</v>
      </c>
      <c r="J249" s="62" t="s">
        <v>1550</v>
      </c>
      <c r="K249" s="44"/>
      <c r="L249" s="522"/>
      <c r="M249" s="45"/>
      <c r="N249" s="40"/>
      <c r="O249" s="40"/>
      <c r="P249" s="45"/>
      <c r="Q249" s="40"/>
      <c r="R249" s="40"/>
      <c r="S249" s="238" t="s">
        <v>78</v>
      </c>
      <c r="T249" s="238" t="s">
        <v>13</v>
      </c>
      <c r="U249" s="56"/>
      <c r="V249" s="64"/>
      <c r="W249" s="64"/>
      <c r="X249" s="64"/>
      <c r="Y249" s="64"/>
      <c r="Z249" s="64"/>
      <c r="AA249" s="64"/>
      <c r="AB249" s="64"/>
      <c r="AC249" s="64"/>
    </row>
    <row r="250" ht="14.5" spans="1:29">
      <c r="A250" s="55"/>
      <c r="B250" s="212" t="s">
        <v>64</v>
      </c>
      <c r="C250" s="55" t="s">
        <v>171</v>
      </c>
      <c r="D250" s="61">
        <v>46206</v>
      </c>
      <c r="E250" s="55">
        <v>6000052976</v>
      </c>
      <c r="F250" s="62">
        <v>516300030726590</v>
      </c>
      <c r="G250" s="55">
        <v>1</v>
      </c>
      <c r="H250" s="55">
        <v>0</v>
      </c>
      <c r="I250" s="55">
        <v>1</v>
      </c>
      <c r="J250" s="62" t="s">
        <v>1550</v>
      </c>
      <c r="K250" s="44"/>
      <c r="L250" s="522"/>
      <c r="M250" s="45"/>
      <c r="N250" s="40"/>
      <c r="O250" s="40"/>
      <c r="P250" s="45"/>
      <c r="Q250" s="40"/>
      <c r="R250" s="40"/>
      <c r="S250" s="238" t="s">
        <v>78</v>
      </c>
      <c r="T250" s="238" t="s">
        <v>13</v>
      </c>
      <c r="U250" s="56"/>
      <c r="V250" s="64"/>
      <c r="W250" s="64"/>
      <c r="X250" s="64"/>
      <c r="Y250" s="64"/>
      <c r="Z250" s="64"/>
      <c r="AA250" s="64"/>
      <c r="AB250" s="64"/>
      <c r="AC250" s="64"/>
    </row>
    <row r="251" ht="14.5" spans="1:29">
      <c r="A251" s="55"/>
      <c r="B251" s="212" t="s">
        <v>64</v>
      </c>
      <c r="C251" s="55" t="s">
        <v>171</v>
      </c>
      <c r="D251" s="61">
        <v>46206</v>
      </c>
      <c r="E251" s="55">
        <v>6000052976</v>
      </c>
      <c r="F251" s="62" t="s">
        <v>1741</v>
      </c>
      <c r="G251" s="55">
        <v>2</v>
      </c>
      <c r="H251" s="55">
        <v>2</v>
      </c>
      <c r="I251" s="55">
        <v>0</v>
      </c>
      <c r="J251" s="62" t="s">
        <v>66</v>
      </c>
      <c r="K251" s="44"/>
      <c r="L251" s="522"/>
      <c r="M251" s="45"/>
      <c r="N251" s="40"/>
      <c r="O251" s="40"/>
      <c r="P251" s="45"/>
      <c r="Q251" s="40"/>
      <c r="R251" s="40"/>
      <c r="S251" s="40" t="s">
        <v>66</v>
      </c>
      <c r="T251" s="40" t="s">
        <v>66</v>
      </c>
      <c r="U251" s="56"/>
      <c r="V251" s="64"/>
      <c r="W251" s="64"/>
      <c r="X251" s="64"/>
      <c r="Y251" s="64"/>
      <c r="Z251" s="64"/>
      <c r="AA251" s="64"/>
      <c r="AB251" s="64"/>
      <c r="AC251" s="64"/>
    </row>
    <row r="252" ht="14.5" spans="1:29">
      <c r="A252" s="55">
        <v>212</v>
      </c>
      <c r="B252" s="212" t="s">
        <v>64</v>
      </c>
      <c r="C252" s="55" t="s">
        <v>171</v>
      </c>
      <c r="D252" s="61">
        <v>46237</v>
      </c>
      <c r="E252" s="55">
        <v>6000052977</v>
      </c>
      <c r="F252" s="62">
        <v>516300040826587</v>
      </c>
      <c r="G252" s="55">
        <v>1</v>
      </c>
      <c r="H252" s="55">
        <v>0</v>
      </c>
      <c r="I252" s="55">
        <v>1</v>
      </c>
      <c r="J252" s="518" t="s">
        <v>1742</v>
      </c>
      <c r="K252" s="238" t="s">
        <v>1629</v>
      </c>
      <c r="L252" s="287" t="s">
        <v>86</v>
      </c>
      <c r="M252" s="45" t="s">
        <v>67</v>
      </c>
      <c r="N252" s="40"/>
      <c r="O252" s="239" t="s">
        <v>122</v>
      </c>
      <c r="P252" s="45" t="s">
        <v>67</v>
      </c>
      <c r="Q252" s="40"/>
      <c r="R252" s="40"/>
      <c r="S252" s="40" t="s">
        <v>510</v>
      </c>
      <c r="T252" s="62" t="s">
        <v>13</v>
      </c>
      <c r="U252" s="56"/>
      <c r="V252" s="64"/>
      <c r="W252" s="64"/>
      <c r="X252" s="64"/>
      <c r="Y252" s="64"/>
      <c r="Z252" s="64"/>
      <c r="AA252" s="64"/>
      <c r="AB252" s="64"/>
      <c r="AC252" s="64"/>
    </row>
    <row r="253" ht="14.5" spans="1:29">
      <c r="A253" s="55">
        <v>213</v>
      </c>
      <c r="B253" s="212" t="s">
        <v>64</v>
      </c>
      <c r="C253" s="55" t="s">
        <v>171</v>
      </c>
      <c r="D253" s="61">
        <v>46237</v>
      </c>
      <c r="E253" s="55">
        <v>6000052977</v>
      </c>
      <c r="F253" s="62" t="s">
        <v>1743</v>
      </c>
      <c r="G253" s="55">
        <v>4</v>
      </c>
      <c r="H253" s="55">
        <v>4</v>
      </c>
      <c r="I253" s="55">
        <v>0</v>
      </c>
      <c r="J253" s="62" t="s">
        <v>66</v>
      </c>
      <c r="K253" s="55"/>
      <c r="L253" s="40"/>
      <c r="M253" s="45" t="s">
        <v>67</v>
      </c>
      <c r="N253" s="40"/>
      <c r="O253" s="40"/>
      <c r="P253" s="45" t="s">
        <v>67</v>
      </c>
      <c r="Q253" s="40"/>
      <c r="R253" s="40"/>
      <c r="S253" s="40" t="s">
        <v>66</v>
      </c>
      <c r="T253" s="40" t="s">
        <v>66</v>
      </c>
      <c r="U253" s="56"/>
      <c r="V253" s="64"/>
      <c r="W253" s="64"/>
      <c r="X253" s="64"/>
      <c r="Y253" s="64"/>
      <c r="Z253" s="64"/>
      <c r="AA253" s="64"/>
      <c r="AB253" s="64"/>
      <c r="AC253" s="64"/>
    </row>
    <row r="254" ht="14.5" spans="1:29">
      <c r="A254" s="55">
        <v>214</v>
      </c>
      <c r="B254" s="212" t="s">
        <v>64</v>
      </c>
      <c r="C254" s="55" t="s">
        <v>171</v>
      </c>
      <c r="D254" s="61">
        <v>46237</v>
      </c>
      <c r="E254" s="55">
        <v>6000052977</v>
      </c>
      <c r="F254" s="62">
        <v>516300040826592</v>
      </c>
      <c r="G254" s="55">
        <v>1</v>
      </c>
      <c r="H254" s="55">
        <v>0</v>
      </c>
      <c r="I254" s="55">
        <v>1</v>
      </c>
      <c r="J254" s="518" t="s">
        <v>1742</v>
      </c>
      <c r="K254" s="238" t="s">
        <v>1629</v>
      </c>
      <c r="L254" s="287" t="s">
        <v>86</v>
      </c>
      <c r="M254" s="45" t="s">
        <v>67</v>
      </c>
      <c r="N254" s="40"/>
      <c r="O254" s="239" t="s">
        <v>122</v>
      </c>
      <c r="P254" s="45" t="s">
        <v>67</v>
      </c>
      <c r="Q254" s="40"/>
      <c r="R254" s="40"/>
      <c r="S254" s="40" t="s">
        <v>510</v>
      </c>
      <c r="T254" s="62" t="s">
        <v>13</v>
      </c>
      <c r="U254" s="56"/>
      <c r="V254" s="64"/>
      <c r="W254" s="64"/>
      <c r="X254" s="64"/>
      <c r="Y254" s="64"/>
      <c r="Z254" s="64"/>
      <c r="AA254" s="64"/>
      <c r="AB254" s="64"/>
      <c r="AC254" s="64"/>
    </row>
    <row r="255" ht="14.5" spans="1:29">
      <c r="A255" s="55">
        <v>215</v>
      </c>
      <c r="B255" s="212" t="s">
        <v>64</v>
      </c>
      <c r="C255" s="55" t="s">
        <v>171</v>
      </c>
      <c r="D255" s="61">
        <v>46239</v>
      </c>
      <c r="E255" s="55">
        <v>6000052976</v>
      </c>
      <c r="F255" s="62">
        <v>516300030826593</v>
      </c>
      <c r="G255" s="55">
        <v>1</v>
      </c>
      <c r="H255" s="55">
        <v>1</v>
      </c>
      <c r="I255" s="55">
        <v>0</v>
      </c>
      <c r="J255" s="62" t="s">
        <v>66</v>
      </c>
      <c r="K255" s="55"/>
      <c r="L255" s="40"/>
      <c r="M255" s="45" t="s">
        <v>67</v>
      </c>
      <c r="N255" s="40"/>
      <c r="O255" s="40"/>
      <c r="P255" s="45" t="s">
        <v>67</v>
      </c>
      <c r="Q255" s="40"/>
      <c r="R255" s="40"/>
      <c r="S255" s="40" t="s">
        <v>66</v>
      </c>
      <c r="T255" s="40" t="s">
        <v>66</v>
      </c>
      <c r="U255" s="56"/>
      <c r="V255" s="64"/>
      <c r="W255" s="64"/>
      <c r="X255" s="64"/>
      <c r="Y255" s="64"/>
      <c r="Z255" s="64"/>
      <c r="AA255" s="64"/>
      <c r="AB255" s="64"/>
      <c r="AC255" s="64"/>
    </row>
    <row r="256" ht="14.5" spans="1:29">
      <c r="A256" s="55">
        <v>216</v>
      </c>
      <c r="B256" s="212" t="s">
        <v>64</v>
      </c>
      <c r="C256" s="55" t="s">
        <v>171</v>
      </c>
      <c r="D256" s="61">
        <v>46239</v>
      </c>
      <c r="E256" s="55">
        <v>6000052976</v>
      </c>
      <c r="F256" s="62">
        <v>516300030826594</v>
      </c>
      <c r="G256" s="55">
        <v>1</v>
      </c>
      <c r="H256" s="55">
        <v>0</v>
      </c>
      <c r="I256" s="55">
        <v>1</v>
      </c>
      <c r="J256" s="258" t="s">
        <v>1559</v>
      </c>
      <c r="K256" s="55"/>
      <c r="L256" s="40"/>
      <c r="M256" s="45" t="s">
        <v>67</v>
      </c>
      <c r="N256" s="40"/>
      <c r="O256" s="40"/>
      <c r="P256" s="45" t="s">
        <v>67</v>
      </c>
      <c r="Q256" s="40"/>
      <c r="R256" s="40" t="s">
        <v>68</v>
      </c>
      <c r="S256" s="238" t="s">
        <v>78</v>
      </c>
      <c r="T256" s="40" t="s">
        <v>1552</v>
      </c>
      <c r="U256" s="56"/>
      <c r="V256" s="64"/>
      <c r="W256" s="64"/>
      <c r="X256" s="64"/>
      <c r="Y256" s="64"/>
      <c r="Z256" s="64"/>
      <c r="AA256" s="64"/>
      <c r="AB256" s="64"/>
      <c r="AC256" s="64"/>
    </row>
    <row r="257" ht="14.5" spans="1:29">
      <c r="A257" s="55">
        <v>217</v>
      </c>
      <c r="B257" s="212" t="s">
        <v>64</v>
      </c>
      <c r="C257" s="55" t="s">
        <v>171</v>
      </c>
      <c r="D257" s="61">
        <v>46239</v>
      </c>
      <c r="E257" s="55">
        <v>6000052976</v>
      </c>
      <c r="F257" s="62" t="s">
        <v>1744</v>
      </c>
      <c r="G257" s="55">
        <v>2</v>
      </c>
      <c r="H257" s="55">
        <v>2</v>
      </c>
      <c r="I257" s="55">
        <v>0</v>
      </c>
      <c r="J257" s="62" t="s">
        <v>66</v>
      </c>
      <c r="K257" s="55"/>
      <c r="L257" s="40"/>
      <c r="M257" s="45" t="s">
        <v>67</v>
      </c>
      <c r="N257" s="40"/>
      <c r="O257" s="40"/>
      <c r="P257" s="45" t="s">
        <v>67</v>
      </c>
      <c r="Q257" s="40"/>
      <c r="R257" s="40"/>
      <c r="S257" s="40" t="s">
        <v>66</v>
      </c>
      <c r="T257" s="40" t="s">
        <v>66</v>
      </c>
      <c r="U257" s="56"/>
      <c r="V257" s="64"/>
      <c r="W257" s="64"/>
      <c r="X257" s="64"/>
      <c r="Y257" s="64"/>
      <c r="Z257" s="64"/>
      <c r="AA257" s="64"/>
      <c r="AB257" s="64"/>
      <c r="AC257" s="64"/>
    </row>
    <row r="258" ht="14.5" spans="1:29">
      <c r="A258" s="55">
        <v>218</v>
      </c>
      <c r="B258" s="212" t="s">
        <v>64</v>
      </c>
      <c r="C258" s="55" t="s">
        <v>171</v>
      </c>
      <c r="D258" s="61">
        <v>46239</v>
      </c>
      <c r="E258" s="55">
        <v>6000052977</v>
      </c>
      <c r="F258" s="62" t="s">
        <v>1745</v>
      </c>
      <c r="G258" s="55">
        <v>4</v>
      </c>
      <c r="H258" s="55">
        <v>4</v>
      </c>
      <c r="I258" s="55">
        <v>0</v>
      </c>
      <c r="J258" s="62" t="s">
        <v>66</v>
      </c>
      <c r="K258" s="55"/>
      <c r="L258" s="40"/>
      <c r="M258" s="45" t="s">
        <v>67</v>
      </c>
      <c r="N258" s="40"/>
      <c r="O258" s="40"/>
      <c r="P258" s="45" t="s">
        <v>67</v>
      </c>
      <c r="Q258" s="40"/>
      <c r="R258" s="40"/>
      <c r="S258" s="40" t="s">
        <v>66</v>
      </c>
      <c r="T258" s="40" t="s">
        <v>66</v>
      </c>
      <c r="U258" s="56"/>
      <c r="V258" s="64"/>
      <c r="W258" s="64"/>
      <c r="X258" s="64"/>
      <c r="Y258" s="64"/>
      <c r="Z258" s="64"/>
      <c r="AA258" s="64"/>
      <c r="AB258" s="64"/>
      <c r="AC258" s="64"/>
    </row>
    <row r="259" ht="14.5" spans="1:29">
      <c r="A259" s="55">
        <v>219</v>
      </c>
      <c r="B259" s="212" t="s">
        <v>64</v>
      </c>
      <c r="C259" s="55" t="s">
        <v>1374</v>
      </c>
      <c r="D259" s="61">
        <v>46240</v>
      </c>
      <c r="E259" s="55">
        <v>6000052976</v>
      </c>
      <c r="F259" s="62" t="s">
        <v>1746</v>
      </c>
      <c r="G259" s="55">
        <v>2</v>
      </c>
      <c r="H259" s="55">
        <v>2</v>
      </c>
      <c r="I259" s="55">
        <v>0</v>
      </c>
      <c r="J259" s="62" t="s">
        <v>66</v>
      </c>
      <c r="K259" s="55"/>
      <c r="L259" s="40"/>
      <c r="M259" s="45" t="s">
        <v>67</v>
      </c>
      <c r="N259" s="40"/>
      <c r="O259" s="40"/>
      <c r="P259" s="45" t="s">
        <v>67</v>
      </c>
      <c r="Q259" s="40"/>
      <c r="R259" s="40"/>
      <c r="S259" s="40" t="s">
        <v>66</v>
      </c>
      <c r="T259" s="40" t="s">
        <v>66</v>
      </c>
      <c r="U259" s="56"/>
      <c r="V259" s="64"/>
      <c r="W259" s="64"/>
      <c r="X259" s="64"/>
      <c r="Y259" s="64"/>
      <c r="Z259" s="64"/>
      <c r="AA259" s="64"/>
      <c r="AB259" s="64"/>
      <c r="AC259" s="64"/>
    </row>
    <row r="260" ht="14.5" spans="1:29">
      <c r="A260" s="55">
        <v>220</v>
      </c>
      <c r="B260" s="212" t="s">
        <v>64</v>
      </c>
      <c r="C260" s="55" t="s">
        <v>1374</v>
      </c>
      <c r="D260" s="61">
        <v>46240</v>
      </c>
      <c r="E260" s="55">
        <v>6000052976</v>
      </c>
      <c r="F260" s="62">
        <v>516300030826599</v>
      </c>
      <c r="G260" s="55">
        <v>1</v>
      </c>
      <c r="H260" s="55">
        <v>0</v>
      </c>
      <c r="I260" s="55">
        <v>1</v>
      </c>
      <c r="J260" s="258" t="s">
        <v>1559</v>
      </c>
      <c r="K260" s="55"/>
      <c r="L260" s="40"/>
      <c r="M260" s="45" t="s">
        <v>67</v>
      </c>
      <c r="N260" s="40"/>
      <c r="O260" s="40"/>
      <c r="P260" s="45" t="s">
        <v>67</v>
      </c>
      <c r="Q260" s="40"/>
      <c r="R260" s="40" t="s">
        <v>68</v>
      </c>
      <c r="S260" s="238" t="s">
        <v>78</v>
      </c>
      <c r="T260" s="40" t="s">
        <v>1552</v>
      </c>
      <c r="U260" s="56"/>
      <c r="V260" s="64"/>
      <c r="W260" s="64"/>
      <c r="X260" s="64"/>
      <c r="Y260" s="64"/>
      <c r="Z260" s="64"/>
      <c r="AA260" s="64"/>
      <c r="AB260" s="64"/>
      <c r="AC260" s="64"/>
    </row>
    <row r="261" ht="14.5" spans="1:29">
      <c r="A261" s="55">
        <v>221</v>
      </c>
      <c r="B261" s="212" t="s">
        <v>64</v>
      </c>
      <c r="C261" s="55" t="s">
        <v>1374</v>
      </c>
      <c r="D261" s="61">
        <v>46240</v>
      </c>
      <c r="E261" s="55">
        <v>6000052976</v>
      </c>
      <c r="F261" s="62" t="s">
        <v>1747</v>
      </c>
      <c r="G261" s="55">
        <v>9</v>
      </c>
      <c r="H261" s="55">
        <v>9</v>
      </c>
      <c r="I261" s="55">
        <v>0</v>
      </c>
      <c r="J261" s="62" t="s">
        <v>66</v>
      </c>
      <c r="K261" s="55"/>
      <c r="L261" s="40"/>
      <c r="M261" s="45" t="s">
        <v>67</v>
      </c>
      <c r="N261" s="40"/>
      <c r="O261" s="40"/>
      <c r="P261" s="45" t="s">
        <v>67</v>
      </c>
      <c r="Q261" s="40"/>
      <c r="R261" s="40"/>
      <c r="S261" s="40" t="s">
        <v>66</v>
      </c>
      <c r="T261" s="40" t="s">
        <v>66</v>
      </c>
      <c r="U261" s="56"/>
      <c r="V261" s="64"/>
      <c r="W261" s="64"/>
      <c r="X261" s="64"/>
      <c r="Y261" s="64"/>
      <c r="Z261" s="64"/>
      <c r="AA261" s="64"/>
      <c r="AB261" s="64"/>
      <c r="AC261" s="64"/>
    </row>
    <row r="262" ht="14.5" spans="1:29">
      <c r="A262" s="55">
        <v>222</v>
      </c>
      <c r="B262" s="212" t="s">
        <v>64</v>
      </c>
      <c r="C262" s="55" t="s">
        <v>1374</v>
      </c>
      <c r="D262" s="61">
        <v>46240</v>
      </c>
      <c r="E262" s="55">
        <v>6000052976</v>
      </c>
      <c r="F262" s="62">
        <v>516300030826609</v>
      </c>
      <c r="G262" s="55">
        <v>1</v>
      </c>
      <c r="H262" s="55">
        <v>0</v>
      </c>
      <c r="I262" s="55">
        <v>1</v>
      </c>
      <c r="J262" s="258" t="s">
        <v>1559</v>
      </c>
      <c r="K262" s="55"/>
      <c r="L262" s="40"/>
      <c r="M262" s="45" t="s">
        <v>67</v>
      </c>
      <c r="N262" s="40"/>
      <c r="O262" s="40"/>
      <c r="P262" s="45" t="s">
        <v>67</v>
      </c>
      <c r="Q262" s="40"/>
      <c r="R262" s="40" t="s">
        <v>68</v>
      </c>
      <c r="S262" s="238" t="s">
        <v>78</v>
      </c>
      <c r="T262" s="40" t="s">
        <v>1552</v>
      </c>
      <c r="U262" s="56"/>
      <c r="V262" s="64"/>
      <c r="W262" s="64"/>
      <c r="X262" s="64"/>
      <c r="Y262" s="64"/>
      <c r="Z262" s="64"/>
      <c r="AA262" s="64"/>
      <c r="AB262" s="64"/>
      <c r="AC262" s="64"/>
    </row>
    <row r="263" ht="14.5" spans="1:29">
      <c r="A263" s="55">
        <v>223</v>
      </c>
      <c r="B263" s="212" t="s">
        <v>64</v>
      </c>
      <c r="C263" s="55" t="s">
        <v>1374</v>
      </c>
      <c r="D263" s="61">
        <v>46240</v>
      </c>
      <c r="E263" s="55">
        <v>6000052976</v>
      </c>
      <c r="F263" s="62" t="s">
        <v>1748</v>
      </c>
      <c r="G263" s="55">
        <v>3</v>
      </c>
      <c r="H263" s="55">
        <v>3</v>
      </c>
      <c r="I263" s="55">
        <v>0</v>
      </c>
      <c r="J263" s="62" t="s">
        <v>66</v>
      </c>
      <c r="K263" s="55"/>
      <c r="L263" s="40"/>
      <c r="M263" s="45" t="s">
        <v>67</v>
      </c>
      <c r="N263" s="40"/>
      <c r="O263" s="40"/>
      <c r="P263" s="45" t="s">
        <v>67</v>
      </c>
      <c r="Q263" s="40"/>
      <c r="R263" s="40"/>
      <c r="S263" s="40" t="s">
        <v>66</v>
      </c>
      <c r="T263" s="40" t="s">
        <v>66</v>
      </c>
      <c r="U263" s="56"/>
      <c r="V263" s="64"/>
      <c r="W263" s="64"/>
      <c r="X263" s="64"/>
      <c r="Y263" s="64"/>
      <c r="Z263" s="64"/>
      <c r="AA263" s="64"/>
      <c r="AB263" s="64"/>
      <c r="AC263" s="64"/>
    </row>
    <row r="264" ht="14.5" spans="1:29">
      <c r="A264" s="55">
        <v>224</v>
      </c>
      <c r="B264" s="212" t="s">
        <v>64</v>
      </c>
      <c r="C264" s="55" t="s">
        <v>1374</v>
      </c>
      <c r="D264" s="61">
        <v>46240</v>
      </c>
      <c r="E264" s="55">
        <v>6000052977</v>
      </c>
      <c r="F264" s="62" t="s">
        <v>1749</v>
      </c>
      <c r="G264" s="55">
        <v>14</v>
      </c>
      <c r="H264" s="55">
        <v>14</v>
      </c>
      <c r="I264" s="55">
        <v>0</v>
      </c>
      <c r="J264" s="62" t="s">
        <v>66</v>
      </c>
      <c r="K264" s="55"/>
      <c r="L264" s="40"/>
      <c r="M264" s="45" t="s">
        <v>67</v>
      </c>
      <c r="N264" s="40"/>
      <c r="O264" s="40"/>
      <c r="P264" s="45" t="s">
        <v>67</v>
      </c>
      <c r="Q264" s="40"/>
      <c r="R264" s="40"/>
      <c r="S264" s="40" t="s">
        <v>66</v>
      </c>
      <c r="T264" s="40" t="s">
        <v>66</v>
      </c>
      <c r="U264" s="56"/>
      <c r="V264" s="64"/>
      <c r="W264" s="64"/>
      <c r="X264" s="64"/>
      <c r="Y264" s="64"/>
      <c r="Z264" s="64"/>
      <c r="AA264" s="64"/>
      <c r="AB264" s="64"/>
      <c r="AC264" s="64"/>
    </row>
    <row r="265" ht="14.5" spans="1:29">
      <c r="A265" s="55">
        <v>225</v>
      </c>
      <c r="B265" s="212" t="s">
        <v>64</v>
      </c>
      <c r="C265" s="55" t="s">
        <v>1374</v>
      </c>
      <c r="D265" s="61">
        <v>46240</v>
      </c>
      <c r="E265" s="55">
        <v>6000052977</v>
      </c>
      <c r="F265" s="62">
        <v>516300040826611</v>
      </c>
      <c r="G265" s="55">
        <v>1</v>
      </c>
      <c r="H265" s="55">
        <v>0</v>
      </c>
      <c r="I265" s="55">
        <v>1</v>
      </c>
      <c r="J265" s="258" t="s">
        <v>1559</v>
      </c>
      <c r="K265" s="55"/>
      <c r="L265" s="40"/>
      <c r="M265" s="45" t="s">
        <v>67</v>
      </c>
      <c r="N265" s="40"/>
      <c r="O265" s="40"/>
      <c r="P265" s="45" t="s">
        <v>67</v>
      </c>
      <c r="Q265" s="40"/>
      <c r="R265" s="40" t="s">
        <v>68</v>
      </c>
      <c r="S265" s="238" t="s">
        <v>78</v>
      </c>
      <c r="T265" s="40" t="s">
        <v>1552</v>
      </c>
      <c r="U265" s="56"/>
      <c r="V265" s="64"/>
      <c r="W265" s="64"/>
      <c r="X265" s="64"/>
      <c r="Y265" s="64"/>
      <c r="Z265" s="64"/>
      <c r="AA265" s="64"/>
      <c r="AB265" s="64"/>
      <c r="AC265" s="64"/>
    </row>
    <row r="266" ht="14.5" spans="1:29">
      <c r="A266" s="55">
        <v>226</v>
      </c>
      <c r="B266" s="212" t="s">
        <v>64</v>
      </c>
      <c r="C266" s="55" t="s">
        <v>1374</v>
      </c>
      <c r="D266" s="61">
        <v>46240</v>
      </c>
      <c r="E266" s="55">
        <v>6000052977</v>
      </c>
      <c r="F266" s="62">
        <v>516300040826612</v>
      </c>
      <c r="G266" s="55">
        <v>1</v>
      </c>
      <c r="H266" s="55">
        <v>1</v>
      </c>
      <c r="I266" s="55">
        <v>0</v>
      </c>
      <c r="J266" s="62" t="s">
        <v>66</v>
      </c>
      <c r="K266" s="55"/>
      <c r="L266" s="40"/>
      <c r="M266" s="45" t="s">
        <v>67</v>
      </c>
      <c r="N266" s="40"/>
      <c r="O266" s="40"/>
      <c r="P266" s="45" t="s">
        <v>67</v>
      </c>
      <c r="Q266" s="40"/>
      <c r="R266" s="40"/>
      <c r="S266" s="40" t="s">
        <v>66</v>
      </c>
      <c r="T266" s="40" t="s">
        <v>66</v>
      </c>
      <c r="U266" s="56"/>
      <c r="V266" s="64"/>
      <c r="W266" s="64"/>
      <c r="X266" s="64"/>
      <c r="Y266" s="64"/>
      <c r="Z266" s="64"/>
      <c r="AA266" s="64"/>
      <c r="AB266" s="64"/>
      <c r="AC266" s="64"/>
    </row>
    <row r="267" ht="14.5" spans="1:29">
      <c r="A267" s="55">
        <v>227</v>
      </c>
      <c r="B267" s="212" t="s">
        <v>64</v>
      </c>
      <c r="C267" s="55" t="s">
        <v>1374</v>
      </c>
      <c r="D267" s="61">
        <v>46241</v>
      </c>
      <c r="E267" s="55">
        <v>6000052976</v>
      </c>
      <c r="F267" s="62" t="s">
        <v>1750</v>
      </c>
      <c r="G267" s="55">
        <v>2</v>
      </c>
      <c r="H267" s="55">
        <v>2</v>
      </c>
      <c r="I267" s="55">
        <v>0</v>
      </c>
      <c r="J267" s="62" t="s">
        <v>66</v>
      </c>
      <c r="K267" s="55"/>
      <c r="L267" s="40"/>
      <c r="M267" s="45" t="s">
        <v>67</v>
      </c>
      <c r="N267" s="40"/>
      <c r="O267" s="40"/>
      <c r="P267" s="45" t="s">
        <v>67</v>
      </c>
      <c r="Q267" s="40"/>
      <c r="R267" s="40"/>
      <c r="S267" s="40" t="s">
        <v>66</v>
      </c>
      <c r="T267" s="40" t="s">
        <v>66</v>
      </c>
      <c r="U267" s="56"/>
      <c r="V267" s="64"/>
      <c r="W267" s="64"/>
      <c r="X267" s="64"/>
      <c r="Y267" s="64"/>
      <c r="Z267" s="64"/>
      <c r="AA267" s="64"/>
      <c r="AB267" s="64"/>
      <c r="AC267" s="64"/>
    </row>
    <row r="268" ht="14.5" spans="1:29">
      <c r="A268" s="55">
        <v>228</v>
      </c>
      <c r="B268" s="212" t="s">
        <v>64</v>
      </c>
      <c r="C268" s="55" t="s">
        <v>1374</v>
      </c>
      <c r="D268" s="61">
        <v>46241</v>
      </c>
      <c r="E268" s="55">
        <v>6000052976</v>
      </c>
      <c r="F268" s="62">
        <v>516300040826615</v>
      </c>
      <c r="G268" s="55">
        <v>1</v>
      </c>
      <c r="H268" s="55">
        <v>0</v>
      </c>
      <c r="I268" s="55">
        <v>1</v>
      </c>
      <c r="J268" s="62" t="s">
        <v>1550</v>
      </c>
      <c r="K268" s="44" t="s">
        <v>1597</v>
      </c>
      <c r="L268" s="522" t="s">
        <v>1598</v>
      </c>
      <c r="M268" s="45" t="s">
        <v>67</v>
      </c>
      <c r="N268" s="40"/>
      <c r="O268" s="192" t="s">
        <v>1751</v>
      </c>
      <c r="P268" s="45" t="s">
        <v>67</v>
      </c>
      <c r="Q268" s="40"/>
      <c r="R268" s="40" t="s">
        <v>68</v>
      </c>
      <c r="S268" s="238" t="s">
        <v>78</v>
      </c>
      <c r="T268" s="62" t="s">
        <v>13</v>
      </c>
      <c r="U268" s="56"/>
      <c r="V268" s="64"/>
      <c r="W268" s="64"/>
      <c r="X268" s="64"/>
      <c r="Y268" s="64"/>
      <c r="Z268" s="64"/>
      <c r="AA268" s="64"/>
      <c r="AB268" s="64"/>
      <c r="AC268" s="64"/>
    </row>
    <row r="269" ht="14.5" spans="1:29">
      <c r="A269" s="55">
        <v>229</v>
      </c>
      <c r="B269" s="212" t="s">
        <v>64</v>
      </c>
      <c r="C269" s="55" t="s">
        <v>1374</v>
      </c>
      <c r="D269" s="61">
        <v>46241</v>
      </c>
      <c r="E269" s="55">
        <v>6000052976</v>
      </c>
      <c r="F269" s="62">
        <v>516300030826616</v>
      </c>
      <c r="G269" s="55">
        <v>1</v>
      </c>
      <c r="H269" s="55">
        <v>0</v>
      </c>
      <c r="I269" s="55">
        <v>1</v>
      </c>
      <c r="J269" s="62" t="s">
        <v>1752</v>
      </c>
      <c r="K269" s="44" t="s">
        <v>1597</v>
      </c>
      <c r="L269" s="522" t="s">
        <v>1598</v>
      </c>
      <c r="M269" s="45" t="s">
        <v>67</v>
      </c>
      <c r="N269" s="40"/>
      <c r="O269" s="192" t="s">
        <v>1751</v>
      </c>
      <c r="P269" s="45" t="s">
        <v>67</v>
      </c>
      <c r="Q269" s="40"/>
      <c r="R269" s="40" t="s">
        <v>68</v>
      </c>
      <c r="S269" s="238" t="s">
        <v>78</v>
      </c>
      <c r="T269" s="62" t="s">
        <v>13</v>
      </c>
      <c r="U269" s="56"/>
      <c r="V269" s="64"/>
      <c r="W269" s="64"/>
      <c r="X269" s="64"/>
      <c r="Y269" s="64"/>
      <c r="Z269" s="64"/>
      <c r="AA269" s="64"/>
      <c r="AB269" s="64"/>
      <c r="AC269" s="64"/>
    </row>
    <row r="270" ht="14.5" spans="1:29">
      <c r="A270" s="55">
        <v>230</v>
      </c>
      <c r="B270" s="212" t="s">
        <v>64</v>
      </c>
      <c r="C270" s="55" t="s">
        <v>1374</v>
      </c>
      <c r="D270" s="61">
        <v>46241</v>
      </c>
      <c r="E270" s="55">
        <v>6000052976</v>
      </c>
      <c r="F270" s="62" t="s">
        <v>1753</v>
      </c>
      <c r="G270" s="55">
        <v>6</v>
      </c>
      <c r="H270" s="55">
        <v>6</v>
      </c>
      <c r="I270" s="55">
        <v>0</v>
      </c>
      <c r="J270" s="62" t="s">
        <v>66</v>
      </c>
      <c r="K270" s="55"/>
      <c r="L270" s="40"/>
      <c r="M270" s="45" t="s">
        <v>67</v>
      </c>
      <c r="N270" s="40"/>
      <c r="O270" s="40"/>
      <c r="P270" s="45" t="s">
        <v>67</v>
      </c>
      <c r="Q270" s="40"/>
      <c r="R270" s="40"/>
      <c r="S270" s="40" t="s">
        <v>66</v>
      </c>
      <c r="T270" s="40" t="s">
        <v>66</v>
      </c>
      <c r="U270" s="56"/>
      <c r="V270" s="64"/>
      <c r="W270" s="64"/>
      <c r="X270" s="64"/>
      <c r="Y270" s="64"/>
      <c r="Z270" s="64"/>
      <c r="AA270" s="64"/>
      <c r="AB270" s="64"/>
      <c r="AC270" s="64"/>
    </row>
    <row r="271" ht="14.5" spans="1:29">
      <c r="A271" s="55">
        <v>231</v>
      </c>
      <c r="B271" s="212" t="s">
        <v>64</v>
      </c>
      <c r="C271" s="55" t="s">
        <v>1374</v>
      </c>
      <c r="D271" s="61">
        <v>46241</v>
      </c>
      <c r="E271" s="55">
        <v>6000052977</v>
      </c>
      <c r="F271" s="62" t="s">
        <v>1754</v>
      </c>
      <c r="G271" s="55">
        <v>2</v>
      </c>
      <c r="H271" s="55">
        <v>2</v>
      </c>
      <c r="I271" s="55">
        <v>0</v>
      </c>
      <c r="J271" s="62" t="s">
        <v>66</v>
      </c>
      <c r="K271" s="55"/>
      <c r="L271" s="40"/>
      <c r="M271" s="45" t="s">
        <v>67</v>
      </c>
      <c r="N271" s="40"/>
      <c r="O271" s="40"/>
      <c r="P271" s="45" t="s">
        <v>67</v>
      </c>
      <c r="Q271" s="40"/>
      <c r="R271" s="40"/>
      <c r="S271" s="40" t="s">
        <v>66</v>
      </c>
      <c r="T271" s="40" t="s">
        <v>66</v>
      </c>
      <c r="U271" s="56"/>
      <c r="V271" s="64"/>
      <c r="W271" s="64"/>
      <c r="X271" s="64"/>
      <c r="Y271" s="64"/>
      <c r="Z271" s="64"/>
      <c r="AA271" s="64"/>
      <c r="AB271" s="64"/>
      <c r="AC271" s="64"/>
    </row>
    <row r="272" ht="14.5" spans="1:29">
      <c r="A272" s="55">
        <v>232</v>
      </c>
      <c r="B272" s="212" t="s">
        <v>64</v>
      </c>
      <c r="C272" s="55" t="s">
        <v>1374</v>
      </c>
      <c r="D272" s="61">
        <v>46241</v>
      </c>
      <c r="E272" s="55">
        <v>6000052977</v>
      </c>
      <c r="F272" s="62">
        <v>516300040826616</v>
      </c>
      <c r="G272" s="55">
        <v>1</v>
      </c>
      <c r="H272" s="55">
        <v>0</v>
      </c>
      <c r="I272" s="55">
        <v>1</v>
      </c>
      <c r="J272" s="258" t="s">
        <v>1559</v>
      </c>
      <c r="K272" s="55"/>
      <c r="L272" s="40"/>
      <c r="M272" s="45" t="s">
        <v>67</v>
      </c>
      <c r="N272" s="40"/>
      <c r="O272" s="40"/>
      <c r="P272" s="45" t="s">
        <v>67</v>
      </c>
      <c r="Q272" s="40"/>
      <c r="R272" s="40" t="s">
        <v>68</v>
      </c>
      <c r="S272" s="238" t="s">
        <v>78</v>
      </c>
      <c r="T272" s="40" t="s">
        <v>1552</v>
      </c>
      <c r="U272" s="56"/>
      <c r="V272" s="64"/>
      <c r="W272" s="64"/>
      <c r="X272" s="64"/>
      <c r="Y272" s="64"/>
      <c r="Z272" s="64"/>
      <c r="AA272" s="64"/>
      <c r="AB272" s="64"/>
      <c r="AC272" s="64"/>
    </row>
    <row r="273" ht="14.5" spans="1:29">
      <c r="A273" s="55">
        <v>233</v>
      </c>
      <c r="B273" s="212" t="s">
        <v>64</v>
      </c>
      <c r="C273" s="55" t="s">
        <v>1374</v>
      </c>
      <c r="D273" s="61">
        <v>46241</v>
      </c>
      <c r="E273" s="55">
        <v>6000052977</v>
      </c>
      <c r="F273" s="62" t="s">
        <v>1755</v>
      </c>
      <c r="G273" s="55">
        <v>4</v>
      </c>
      <c r="H273" s="55">
        <v>4</v>
      </c>
      <c r="I273" s="55">
        <v>0</v>
      </c>
      <c r="J273" s="62" t="s">
        <v>66</v>
      </c>
      <c r="K273" s="55"/>
      <c r="L273" s="40"/>
      <c r="M273" s="45" t="s">
        <v>67</v>
      </c>
      <c r="N273" s="40"/>
      <c r="O273" s="40"/>
      <c r="P273" s="45" t="s">
        <v>67</v>
      </c>
      <c r="Q273" s="40"/>
      <c r="R273" s="40"/>
      <c r="S273" s="40" t="s">
        <v>66</v>
      </c>
      <c r="T273" s="40" t="s">
        <v>66</v>
      </c>
      <c r="U273" s="56"/>
      <c r="V273" s="64"/>
      <c r="W273" s="64"/>
      <c r="X273" s="64"/>
      <c r="Y273" s="64"/>
      <c r="Z273" s="64"/>
      <c r="AA273" s="64"/>
      <c r="AB273" s="64"/>
      <c r="AC273" s="64"/>
    </row>
    <row r="274" ht="14.5" spans="1:29">
      <c r="A274" s="55">
        <v>234</v>
      </c>
      <c r="B274" s="212" t="s">
        <v>64</v>
      </c>
      <c r="C274" s="55" t="s">
        <v>1374</v>
      </c>
      <c r="D274" s="61">
        <v>46241</v>
      </c>
      <c r="E274" s="55">
        <v>6000052977</v>
      </c>
      <c r="F274" s="62">
        <v>516300040826621</v>
      </c>
      <c r="G274" s="55">
        <v>1</v>
      </c>
      <c r="H274" s="55">
        <v>0</v>
      </c>
      <c r="I274" s="55">
        <v>1</v>
      </c>
      <c r="J274" s="258" t="s">
        <v>1559</v>
      </c>
      <c r="K274" s="55"/>
      <c r="L274" s="40"/>
      <c r="M274" s="45" t="s">
        <v>67</v>
      </c>
      <c r="N274" s="40"/>
      <c r="O274" s="40"/>
      <c r="P274" s="45" t="s">
        <v>67</v>
      </c>
      <c r="Q274" s="40"/>
      <c r="R274" s="40" t="s">
        <v>68</v>
      </c>
      <c r="S274" s="238" t="s">
        <v>78</v>
      </c>
      <c r="T274" s="40" t="s">
        <v>1552</v>
      </c>
      <c r="U274" s="56"/>
      <c r="V274" s="64"/>
      <c r="W274" s="64"/>
      <c r="X274" s="64"/>
      <c r="Y274" s="64"/>
      <c r="Z274" s="64"/>
      <c r="AA274" s="64"/>
      <c r="AB274" s="64"/>
      <c r="AC274" s="64"/>
    </row>
    <row r="275" ht="14.5" spans="1:29">
      <c r="A275" s="55"/>
      <c r="B275" s="212" t="s">
        <v>64</v>
      </c>
      <c r="C275" s="55" t="s">
        <v>1756</v>
      </c>
      <c r="D275" s="61" t="s">
        <v>1757</v>
      </c>
      <c r="E275" s="55">
        <v>6000052976</v>
      </c>
      <c r="F275" s="62">
        <v>516300040826622</v>
      </c>
      <c r="G275" s="55">
        <v>1</v>
      </c>
      <c r="H275" s="55">
        <v>1</v>
      </c>
      <c r="I275" s="55">
        <v>0</v>
      </c>
      <c r="J275" s="62" t="s">
        <v>66</v>
      </c>
      <c r="K275" s="55"/>
      <c r="L275" s="40"/>
      <c r="M275" s="45"/>
      <c r="N275" s="40"/>
      <c r="O275" s="40"/>
      <c r="P275" s="45"/>
      <c r="Q275" s="40"/>
      <c r="R275" s="40"/>
      <c r="S275" s="40" t="s">
        <v>66</v>
      </c>
      <c r="T275" s="40" t="s">
        <v>66</v>
      </c>
      <c r="U275" s="56"/>
      <c r="V275" s="64"/>
      <c r="W275" s="64"/>
      <c r="X275" s="64"/>
      <c r="Y275" s="64"/>
      <c r="Z275" s="64"/>
      <c r="AA275" s="64"/>
      <c r="AB275" s="64"/>
      <c r="AC275" s="64"/>
    </row>
    <row r="276" ht="14.5" spans="1:29">
      <c r="A276" s="55">
        <v>235</v>
      </c>
      <c r="B276" s="212" t="s">
        <v>64</v>
      </c>
      <c r="C276" s="55" t="s">
        <v>1756</v>
      </c>
      <c r="D276" s="61" t="s">
        <v>1757</v>
      </c>
      <c r="E276" s="55">
        <v>6000052976</v>
      </c>
      <c r="F276" s="62" t="s">
        <v>1758</v>
      </c>
      <c r="G276" s="55">
        <v>2</v>
      </c>
      <c r="H276" s="55">
        <v>2</v>
      </c>
      <c r="I276" s="55">
        <v>0</v>
      </c>
      <c r="J276" s="62" t="s">
        <v>66</v>
      </c>
      <c r="K276" s="55"/>
      <c r="L276" s="40"/>
      <c r="M276" s="45" t="s">
        <v>67</v>
      </c>
      <c r="N276" s="40"/>
      <c r="O276" s="40"/>
      <c r="P276" s="45" t="s">
        <v>67</v>
      </c>
      <c r="Q276" s="40"/>
      <c r="R276" s="40"/>
      <c r="S276" s="40" t="s">
        <v>66</v>
      </c>
      <c r="T276" s="40" t="s">
        <v>66</v>
      </c>
      <c r="U276" s="56"/>
      <c r="V276" s="64"/>
      <c r="W276" s="64"/>
      <c r="X276" s="64"/>
      <c r="Y276" s="64"/>
      <c r="Z276" s="64"/>
      <c r="AA276" s="64"/>
      <c r="AB276" s="64"/>
      <c r="AC276" s="64"/>
    </row>
    <row r="277" ht="14.5" spans="1:29">
      <c r="A277" s="55">
        <v>236</v>
      </c>
      <c r="B277" s="212" t="s">
        <v>64</v>
      </c>
      <c r="C277" s="55" t="s">
        <v>1756</v>
      </c>
      <c r="D277" s="61" t="s">
        <v>1757</v>
      </c>
      <c r="E277" s="55">
        <v>6000052976</v>
      </c>
      <c r="F277" s="62">
        <v>516300030826625</v>
      </c>
      <c r="G277" s="55">
        <v>1</v>
      </c>
      <c r="H277" s="55">
        <v>0</v>
      </c>
      <c r="I277" s="55">
        <v>1</v>
      </c>
      <c r="J277" s="151" t="s">
        <v>1596</v>
      </c>
      <c r="K277" s="44" t="s">
        <v>1597</v>
      </c>
      <c r="L277" s="522" t="s">
        <v>1598</v>
      </c>
      <c r="M277" s="45" t="s">
        <v>67</v>
      </c>
      <c r="N277" s="40"/>
      <c r="O277" s="192" t="s">
        <v>1751</v>
      </c>
      <c r="P277" s="45" t="s">
        <v>67</v>
      </c>
      <c r="Q277" s="40"/>
      <c r="R277" s="40" t="s">
        <v>68</v>
      </c>
      <c r="S277" s="238" t="s">
        <v>78</v>
      </c>
      <c r="T277" s="238" t="s">
        <v>13</v>
      </c>
      <c r="U277" s="56"/>
      <c r="V277" s="64"/>
      <c r="W277" s="64"/>
      <c r="X277" s="64"/>
      <c r="Y277" s="64"/>
      <c r="Z277" s="64"/>
      <c r="AA277" s="64"/>
      <c r="AB277" s="64"/>
      <c r="AC277" s="64"/>
    </row>
    <row r="278" ht="14.5" spans="1:29">
      <c r="A278" s="55">
        <v>237</v>
      </c>
      <c r="B278" s="212" t="s">
        <v>64</v>
      </c>
      <c r="C278" s="55" t="s">
        <v>1756</v>
      </c>
      <c r="D278" s="61" t="s">
        <v>1757</v>
      </c>
      <c r="E278" s="55">
        <v>6000052976</v>
      </c>
      <c r="F278" s="62" t="s">
        <v>1759</v>
      </c>
      <c r="G278" s="55">
        <v>8</v>
      </c>
      <c r="H278" s="55">
        <v>8</v>
      </c>
      <c r="I278" s="55">
        <v>0</v>
      </c>
      <c r="J278" s="62" t="s">
        <v>66</v>
      </c>
      <c r="K278" s="55"/>
      <c r="L278" s="40"/>
      <c r="M278" s="45" t="s">
        <v>67</v>
      </c>
      <c r="N278" s="40"/>
      <c r="O278" s="34"/>
      <c r="P278" s="45" t="s">
        <v>67</v>
      </c>
      <c r="Q278" s="40"/>
      <c r="R278" s="40"/>
      <c r="S278" s="40" t="s">
        <v>66</v>
      </c>
      <c r="T278" s="40" t="s">
        <v>66</v>
      </c>
      <c r="U278" s="56"/>
      <c r="V278" s="64"/>
      <c r="W278" s="64"/>
      <c r="X278" s="64"/>
      <c r="Y278" s="64"/>
      <c r="Z278" s="64"/>
      <c r="AA278" s="64"/>
      <c r="AB278" s="64"/>
      <c r="AC278" s="64"/>
    </row>
    <row r="279" ht="14.5" spans="1:29">
      <c r="A279" s="55">
        <v>238</v>
      </c>
      <c r="B279" s="212" t="s">
        <v>64</v>
      </c>
      <c r="C279" s="55" t="s">
        <v>1756</v>
      </c>
      <c r="D279" s="61">
        <v>46242</v>
      </c>
      <c r="E279" s="55">
        <v>6000052977</v>
      </c>
      <c r="F279" s="62" t="s">
        <v>1760</v>
      </c>
      <c r="G279" s="55">
        <v>11</v>
      </c>
      <c r="H279" s="55">
        <v>11</v>
      </c>
      <c r="I279" s="55">
        <v>0</v>
      </c>
      <c r="J279" s="62" t="s">
        <v>66</v>
      </c>
      <c r="K279" s="55"/>
      <c r="L279" s="40"/>
      <c r="M279" s="45" t="s">
        <v>67</v>
      </c>
      <c r="N279" s="40"/>
      <c r="O279" s="34"/>
      <c r="P279" s="45" t="s">
        <v>67</v>
      </c>
      <c r="Q279" s="40"/>
      <c r="R279" s="40"/>
      <c r="S279" s="40" t="s">
        <v>66</v>
      </c>
      <c r="T279" s="40" t="s">
        <v>66</v>
      </c>
      <c r="U279" s="56"/>
      <c r="V279" s="64"/>
      <c r="W279" s="64"/>
      <c r="X279" s="64"/>
      <c r="Y279" s="64"/>
      <c r="Z279" s="64"/>
      <c r="AA279" s="64"/>
      <c r="AB279" s="64"/>
      <c r="AC279" s="64"/>
    </row>
    <row r="280" ht="23.25" customHeight="1" spans="1:29">
      <c r="A280" s="55">
        <v>239</v>
      </c>
      <c r="B280" s="28" t="s">
        <v>64</v>
      </c>
      <c r="C280" s="216" t="s">
        <v>1756</v>
      </c>
      <c r="D280" s="61">
        <v>46242</v>
      </c>
      <c r="E280" s="55">
        <v>6000052977</v>
      </c>
      <c r="F280" s="238">
        <v>516300040826626</v>
      </c>
      <c r="G280" s="55">
        <v>1</v>
      </c>
      <c r="H280" s="55">
        <v>0</v>
      </c>
      <c r="I280" s="55">
        <v>1</v>
      </c>
      <c r="J280" s="151" t="s">
        <v>1596</v>
      </c>
      <c r="K280" s="44" t="s">
        <v>1597</v>
      </c>
      <c r="L280" s="522" t="s">
        <v>1598</v>
      </c>
      <c r="M280" s="45" t="s">
        <v>67</v>
      </c>
      <c r="N280" s="238"/>
      <c r="O280" s="192" t="s">
        <v>1751</v>
      </c>
      <c r="P280" s="45" t="s">
        <v>67</v>
      </c>
      <c r="Q280" s="238"/>
      <c r="R280" s="40" t="s">
        <v>68</v>
      </c>
      <c r="S280" s="238" t="s">
        <v>78</v>
      </c>
      <c r="T280" s="238" t="s">
        <v>13</v>
      </c>
      <c r="U280" s="56"/>
      <c r="V280" s="533"/>
      <c r="W280" s="533"/>
      <c r="X280" s="533"/>
      <c r="Y280" s="533"/>
      <c r="Z280" s="533"/>
      <c r="AA280" s="533"/>
      <c r="AB280" s="533"/>
      <c r="AC280" s="533"/>
    </row>
    <row r="281" ht="14.5" spans="1:29">
      <c r="A281" s="55">
        <v>240</v>
      </c>
      <c r="B281" s="28" t="s">
        <v>64</v>
      </c>
      <c r="C281" s="216" t="s">
        <v>1756</v>
      </c>
      <c r="D281" s="61">
        <v>46242</v>
      </c>
      <c r="E281" s="55">
        <v>6000052977</v>
      </c>
      <c r="F281" s="238" t="s">
        <v>1761</v>
      </c>
      <c r="G281" s="216">
        <v>7</v>
      </c>
      <c r="H281" s="216">
        <v>7</v>
      </c>
      <c r="I281" s="55">
        <v>0</v>
      </c>
      <c r="J281" s="62" t="s">
        <v>66</v>
      </c>
      <c r="K281" s="216"/>
      <c r="L281" s="238"/>
      <c r="M281" s="45" t="s">
        <v>67</v>
      </c>
      <c r="N281" s="238"/>
      <c r="O281" s="34"/>
      <c r="P281" s="45" t="s">
        <v>67</v>
      </c>
      <c r="Q281" s="238"/>
      <c r="R281" s="238"/>
      <c r="S281" s="40" t="s">
        <v>66</v>
      </c>
      <c r="T281" s="40" t="s">
        <v>66</v>
      </c>
      <c r="U281" s="56"/>
      <c r="V281" s="533"/>
      <c r="W281" s="533"/>
      <c r="X281" s="533"/>
      <c r="Y281" s="533"/>
      <c r="Z281" s="533"/>
      <c r="AA281" s="533"/>
      <c r="AB281" s="533"/>
      <c r="AC281" s="533"/>
    </row>
    <row r="282" ht="14.5" spans="1:29">
      <c r="A282" s="55">
        <v>241</v>
      </c>
      <c r="B282" s="212" t="s">
        <v>64</v>
      </c>
      <c r="C282" s="55" t="s">
        <v>1756</v>
      </c>
      <c r="D282" s="61">
        <v>46244</v>
      </c>
      <c r="E282" s="55">
        <v>6000052976</v>
      </c>
      <c r="F282" s="62" t="s">
        <v>1762</v>
      </c>
      <c r="G282" s="55">
        <v>2</v>
      </c>
      <c r="H282" s="55">
        <v>2</v>
      </c>
      <c r="I282" s="55">
        <v>0</v>
      </c>
      <c r="J282" s="62" t="s">
        <v>66</v>
      </c>
      <c r="K282" s="55"/>
      <c r="L282" s="40"/>
      <c r="M282" s="45" t="s">
        <v>67</v>
      </c>
      <c r="N282" s="40"/>
      <c r="O282" s="34"/>
      <c r="P282" s="45" t="s">
        <v>67</v>
      </c>
      <c r="Q282" s="40"/>
      <c r="R282" s="40"/>
      <c r="S282" s="40" t="s">
        <v>66</v>
      </c>
      <c r="T282" s="40" t="s">
        <v>66</v>
      </c>
      <c r="U282" s="56"/>
      <c r="V282" s="64"/>
      <c r="W282" s="64"/>
      <c r="X282" s="64"/>
      <c r="Y282" s="64"/>
      <c r="Z282" s="64"/>
      <c r="AA282" s="64"/>
      <c r="AB282" s="64"/>
      <c r="AC282" s="64"/>
    </row>
    <row r="283" ht="14.5" spans="1:29">
      <c r="A283" s="55">
        <v>242</v>
      </c>
      <c r="B283" s="212" t="s">
        <v>64</v>
      </c>
      <c r="C283" s="55" t="s">
        <v>1756</v>
      </c>
      <c r="D283" s="61">
        <v>46244</v>
      </c>
      <c r="E283" s="55">
        <v>6000052976</v>
      </c>
      <c r="F283" s="62">
        <v>516300030826637</v>
      </c>
      <c r="G283" s="55">
        <v>1</v>
      </c>
      <c r="H283" s="55">
        <v>0</v>
      </c>
      <c r="I283" s="55">
        <v>1</v>
      </c>
      <c r="J283" s="258" t="s">
        <v>1559</v>
      </c>
      <c r="K283" s="55"/>
      <c r="L283" s="40"/>
      <c r="M283" s="45" t="s">
        <v>67</v>
      </c>
      <c r="N283" s="40"/>
      <c r="O283" s="34"/>
      <c r="P283" s="45" t="s">
        <v>67</v>
      </c>
      <c r="Q283" s="40"/>
      <c r="R283" s="40" t="s">
        <v>68</v>
      </c>
      <c r="S283" s="238" t="s">
        <v>78</v>
      </c>
      <c r="T283" s="40" t="s">
        <v>1552</v>
      </c>
      <c r="U283" s="56"/>
      <c r="V283" s="64"/>
      <c r="W283" s="64"/>
      <c r="X283" s="64"/>
      <c r="Y283" s="64"/>
      <c r="Z283" s="64"/>
      <c r="AA283" s="64"/>
      <c r="AB283" s="64"/>
      <c r="AC283" s="64"/>
    </row>
    <row r="284" ht="14.5" spans="1:29">
      <c r="A284" s="55">
        <v>243</v>
      </c>
      <c r="B284" s="212" t="s">
        <v>64</v>
      </c>
      <c r="C284" s="55" t="s">
        <v>1756</v>
      </c>
      <c r="D284" s="61">
        <v>46244</v>
      </c>
      <c r="E284" s="55">
        <v>6000052976</v>
      </c>
      <c r="F284" s="62" t="s">
        <v>1763</v>
      </c>
      <c r="G284" s="55">
        <v>7</v>
      </c>
      <c r="H284" s="55">
        <v>7</v>
      </c>
      <c r="I284" s="55">
        <v>0</v>
      </c>
      <c r="J284" s="62" t="s">
        <v>66</v>
      </c>
      <c r="K284" s="55"/>
      <c r="L284" s="40"/>
      <c r="M284" s="45" t="s">
        <v>67</v>
      </c>
      <c r="N284" s="40"/>
      <c r="O284" s="34"/>
      <c r="P284" s="45" t="s">
        <v>67</v>
      </c>
      <c r="Q284" s="40"/>
      <c r="R284" s="40"/>
      <c r="S284" s="40" t="s">
        <v>66</v>
      </c>
      <c r="T284" s="40" t="s">
        <v>66</v>
      </c>
      <c r="U284" s="56"/>
      <c r="V284" s="64"/>
      <c r="W284" s="64"/>
      <c r="X284" s="64"/>
      <c r="Y284" s="64"/>
      <c r="Z284" s="64"/>
      <c r="AA284" s="64"/>
      <c r="AB284" s="64"/>
      <c r="AC284" s="64"/>
    </row>
    <row r="285" ht="14.5" spans="1:29">
      <c r="A285" s="55">
        <v>244</v>
      </c>
      <c r="B285" s="212" t="s">
        <v>64</v>
      </c>
      <c r="C285" s="55" t="s">
        <v>1756</v>
      </c>
      <c r="D285" s="61">
        <v>46244</v>
      </c>
      <c r="E285" s="55">
        <v>6000052977</v>
      </c>
      <c r="F285" s="62" t="s">
        <v>1764</v>
      </c>
      <c r="G285" s="55">
        <v>2</v>
      </c>
      <c r="H285" s="55">
        <v>2</v>
      </c>
      <c r="I285" s="55">
        <v>0</v>
      </c>
      <c r="J285" s="62" t="s">
        <v>66</v>
      </c>
      <c r="K285" s="55"/>
      <c r="L285" s="40"/>
      <c r="M285" s="45" t="s">
        <v>67</v>
      </c>
      <c r="N285" s="40"/>
      <c r="P285" s="45" t="s">
        <v>67</v>
      </c>
      <c r="Q285" s="40"/>
      <c r="R285" s="40"/>
      <c r="S285" s="40" t="s">
        <v>66</v>
      </c>
      <c r="T285" s="40" t="s">
        <v>66</v>
      </c>
      <c r="U285" s="56"/>
      <c r="V285" s="64"/>
      <c r="W285" s="64"/>
      <c r="X285" s="64"/>
      <c r="Y285" s="64"/>
      <c r="Z285" s="64"/>
      <c r="AA285" s="64"/>
      <c r="AB285" s="64"/>
      <c r="AC285" s="64"/>
    </row>
    <row r="286" ht="14.5" spans="1:29">
      <c r="A286" s="55">
        <v>245</v>
      </c>
      <c r="B286" s="212" t="s">
        <v>64</v>
      </c>
      <c r="C286" s="55" t="s">
        <v>1756</v>
      </c>
      <c r="D286" s="61">
        <v>46244</v>
      </c>
      <c r="E286" s="55">
        <v>6000052977</v>
      </c>
      <c r="F286" s="62">
        <v>516300040826636</v>
      </c>
      <c r="G286" s="55">
        <v>1</v>
      </c>
      <c r="H286" s="55">
        <v>0</v>
      </c>
      <c r="I286" s="55">
        <v>1</v>
      </c>
      <c r="J286" s="518" t="s">
        <v>1765</v>
      </c>
      <c r="K286" s="55"/>
      <c r="L286" s="40"/>
      <c r="M286" s="45" t="s">
        <v>67</v>
      </c>
      <c r="N286" s="40"/>
      <c r="O286" s="40"/>
      <c r="P286" s="45" t="s">
        <v>67</v>
      </c>
      <c r="Q286" s="40"/>
      <c r="R286" s="40"/>
      <c r="S286" s="238" t="s">
        <v>31</v>
      </c>
      <c r="T286" s="62" t="s">
        <v>13</v>
      </c>
      <c r="U286" s="56"/>
      <c r="V286" s="64"/>
      <c r="W286" s="64"/>
      <c r="X286" s="64"/>
      <c r="Y286" s="64"/>
      <c r="Z286" s="64"/>
      <c r="AA286" s="64"/>
      <c r="AB286" s="64"/>
      <c r="AC286" s="64"/>
    </row>
    <row r="287" ht="14.5" spans="1:29">
      <c r="A287" s="55">
        <v>246</v>
      </c>
      <c r="B287" s="212" t="s">
        <v>64</v>
      </c>
      <c r="C287" s="55" t="s">
        <v>1756</v>
      </c>
      <c r="D287" s="61">
        <v>46244</v>
      </c>
      <c r="E287" s="55">
        <v>6000052977</v>
      </c>
      <c r="F287" s="62" t="s">
        <v>1766</v>
      </c>
      <c r="G287" s="55">
        <v>2</v>
      </c>
      <c r="H287" s="55">
        <v>2</v>
      </c>
      <c r="I287" s="55">
        <v>0</v>
      </c>
      <c r="J287" s="62" t="s">
        <v>66</v>
      </c>
      <c r="K287" s="55"/>
      <c r="L287" s="40"/>
      <c r="M287" s="45" t="s">
        <v>67</v>
      </c>
      <c r="N287" s="40"/>
      <c r="O287" s="40"/>
      <c r="P287" s="45" t="s">
        <v>67</v>
      </c>
      <c r="Q287" s="40"/>
      <c r="R287" s="40"/>
      <c r="S287" s="40" t="s">
        <v>66</v>
      </c>
      <c r="T287" s="40" t="s">
        <v>66</v>
      </c>
      <c r="U287" s="56"/>
      <c r="V287" s="64"/>
      <c r="W287" s="64"/>
      <c r="X287" s="64"/>
      <c r="Y287" s="64"/>
      <c r="Z287" s="64"/>
      <c r="AA287" s="64"/>
      <c r="AB287" s="64"/>
      <c r="AC287" s="64"/>
    </row>
    <row r="288" ht="14.5" spans="1:29">
      <c r="A288" s="55">
        <v>247</v>
      </c>
      <c r="B288" s="212" t="s">
        <v>64</v>
      </c>
      <c r="C288" s="55" t="s">
        <v>1756</v>
      </c>
      <c r="D288" s="61">
        <v>46244</v>
      </c>
      <c r="E288" s="55">
        <v>6000052977</v>
      </c>
      <c r="F288" s="62">
        <v>516300040826639</v>
      </c>
      <c r="G288" s="55">
        <v>1</v>
      </c>
      <c r="H288" s="55">
        <v>0</v>
      </c>
      <c r="I288" s="55">
        <v>1</v>
      </c>
      <c r="J288" s="518" t="s">
        <v>1623</v>
      </c>
      <c r="K288" s="55"/>
      <c r="L288" s="40"/>
      <c r="M288" s="45" t="s">
        <v>67</v>
      </c>
      <c r="N288" s="40"/>
      <c r="O288" s="40"/>
      <c r="P288" s="45" t="s">
        <v>67</v>
      </c>
      <c r="Q288" s="40"/>
      <c r="R288" s="40"/>
      <c r="S288" s="238" t="s">
        <v>78</v>
      </c>
      <c r="T288" s="62" t="s">
        <v>1552</v>
      </c>
      <c r="U288" s="56"/>
      <c r="V288" s="64"/>
      <c r="W288" s="64"/>
      <c r="X288" s="64"/>
      <c r="Y288" s="64"/>
      <c r="Z288" s="64"/>
      <c r="AA288" s="64"/>
      <c r="AB288" s="64"/>
      <c r="AC288" s="64"/>
    </row>
    <row r="289" ht="14.5" spans="1:29">
      <c r="A289" s="55">
        <v>248</v>
      </c>
      <c r="B289" s="212" t="s">
        <v>64</v>
      </c>
      <c r="C289" s="55" t="s">
        <v>1756</v>
      </c>
      <c r="D289" s="61">
        <v>46244</v>
      </c>
      <c r="E289" s="55">
        <v>6000052977</v>
      </c>
      <c r="F289" s="62" t="s">
        <v>1767</v>
      </c>
      <c r="G289" s="55">
        <v>2</v>
      </c>
      <c r="H289" s="55">
        <v>2</v>
      </c>
      <c r="I289" s="55">
        <v>0</v>
      </c>
      <c r="J289" s="62" t="s">
        <v>66</v>
      </c>
      <c r="K289" s="55"/>
      <c r="L289" s="40"/>
      <c r="M289" s="45" t="s">
        <v>67</v>
      </c>
      <c r="N289" s="40"/>
      <c r="O289" s="40"/>
      <c r="P289" s="45" t="s">
        <v>67</v>
      </c>
      <c r="Q289" s="40"/>
      <c r="R289" s="40"/>
      <c r="S289" s="40" t="s">
        <v>66</v>
      </c>
      <c r="T289" s="40" t="s">
        <v>66</v>
      </c>
      <c r="U289" s="56"/>
      <c r="V289" s="64"/>
      <c r="W289" s="64"/>
      <c r="X289" s="64"/>
      <c r="Y289" s="64"/>
      <c r="Z289" s="64"/>
      <c r="AA289" s="64"/>
      <c r="AB289" s="64"/>
      <c r="AC289" s="64"/>
    </row>
    <row r="290" ht="14.5" spans="1:29">
      <c r="A290" s="55">
        <v>249</v>
      </c>
      <c r="B290" s="212" t="s">
        <v>64</v>
      </c>
      <c r="C290" s="55" t="s">
        <v>1756</v>
      </c>
      <c r="D290" s="61">
        <v>46244</v>
      </c>
      <c r="E290" s="55">
        <v>6000052977</v>
      </c>
      <c r="F290" s="62">
        <v>516300040826642</v>
      </c>
      <c r="G290" s="55">
        <v>1</v>
      </c>
      <c r="H290" s="55">
        <v>0</v>
      </c>
      <c r="I290" s="55">
        <v>1</v>
      </c>
      <c r="J290" s="518" t="s">
        <v>1623</v>
      </c>
      <c r="K290" s="55"/>
      <c r="L290" s="40"/>
      <c r="M290" s="45" t="s">
        <v>67</v>
      </c>
      <c r="N290" s="40"/>
      <c r="O290" s="40"/>
      <c r="P290" s="45" t="s">
        <v>67</v>
      </c>
      <c r="Q290" s="40"/>
      <c r="R290" s="40"/>
      <c r="S290" s="238" t="s">
        <v>78</v>
      </c>
      <c r="T290" s="62" t="s">
        <v>1552</v>
      </c>
      <c r="U290" s="56"/>
      <c r="V290" s="64"/>
      <c r="W290" s="64"/>
      <c r="X290" s="64"/>
      <c r="Y290" s="64"/>
      <c r="Z290" s="64"/>
      <c r="AA290" s="64"/>
      <c r="AB290" s="64"/>
      <c r="AC290" s="64"/>
    </row>
    <row r="291" ht="14.5" spans="1:29">
      <c r="A291" s="55">
        <v>250</v>
      </c>
      <c r="B291" s="212" t="s">
        <v>64</v>
      </c>
      <c r="C291" s="55" t="s">
        <v>1756</v>
      </c>
      <c r="D291" s="61">
        <v>46244</v>
      </c>
      <c r="E291" s="55">
        <v>6000052977</v>
      </c>
      <c r="F291" s="62">
        <v>516300040826643</v>
      </c>
      <c r="G291" s="55">
        <v>1</v>
      </c>
      <c r="H291" s="55">
        <v>1</v>
      </c>
      <c r="I291" s="55">
        <v>0</v>
      </c>
      <c r="J291" s="62" t="s">
        <v>66</v>
      </c>
      <c r="K291" s="55"/>
      <c r="L291" s="40"/>
      <c r="M291" s="45" t="s">
        <v>67</v>
      </c>
      <c r="N291" s="40"/>
      <c r="O291" s="40"/>
      <c r="P291" s="45" t="s">
        <v>67</v>
      </c>
      <c r="Q291" s="40"/>
      <c r="R291" s="40"/>
      <c r="S291" s="40" t="s">
        <v>66</v>
      </c>
      <c r="T291" s="40" t="s">
        <v>66</v>
      </c>
      <c r="U291" s="56"/>
      <c r="V291" s="64"/>
      <c r="W291" s="64"/>
      <c r="X291" s="64"/>
      <c r="Y291" s="64"/>
      <c r="Z291" s="64"/>
      <c r="AA291" s="64"/>
      <c r="AB291" s="64"/>
      <c r="AC291" s="64"/>
    </row>
    <row r="292" ht="14.5" spans="1:29">
      <c r="A292" s="55">
        <v>251</v>
      </c>
      <c r="B292" s="212" t="s">
        <v>64</v>
      </c>
      <c r="C292" s="55" t="s">
        <v>1756</v>
      </c>
      <c r="D292" s="61">
        <v>46244</v>
      </c>
      <c r="E292" s="55">
        <v>6000052977</v>
      </c>
      <c r="F292" s="62">
        <v>516300040826644</v>
      </c>
      <c r="G292" s="55">
        <v>1</v>
      </c>
      <c r="H292" s="55">
        <v>0</v>
      </c>
      <c r="I292" s="55">
        <v>1</v>
      </c>
      <c r="J292" s="258" t="s">
        <v>1559</v>
      </c>
      <c r="K292" s="55"/>
      <c r="L292" s="40"/>
      <c r="M292" s="45" t="s">
        <v>67</v>
      </c>
      <c r="N292" s="40"/>
      <c r="O292" s="40"/>
      <c r="P292" s="45" t="s">
        <v>67</v>
      </c>
      <c r="Q292" s="40"/>
      <c r="R292" s="40"/>
      <c r="S292" s="238" t="s">
        <v>78</v>
      </c>
      <c r="T292" s="62" t="s">
        <v>1552</v>
      </c>
      <c r="U292" s="56"/>
      <c r="V292" s="64"/>
      <c r="W292" s="64"/>
      <c r="X292" s="64"/>
      <c r="Y292" s="64"/>
      <c r="Z292" s="64"/>
      <c r="AA292" s="64"/>
      <c r="AB292" s="64"/>
      <c r="AC292" s="64"/>
    </row>
    <row r="293" ht="14.5" spans="1:29">
      <c r="A293" s="55">
        <v>252</v>
      </c>
      <c r="B293" s="212" t="s">
        <v>64</v>
      </c>
      <c r="C293" s="55" t="s">
        <v>1756</v>
      </c>
      <c r="D293" s="61">
        <v>46245</v>
      </c>
      <c r="E293" s="55">
        <v>6000052976</v>
      </c>
      <c r="F293" s="62" t="s">
        <v>1768</v>
      </c>
      <c r="G293" s="55">
        <v>10</v>
      </c>
      <c r="H293" s="55">
        <v>10</v>
      </c>
      <c r="I293" s="55">
        <v>0</v>
      </c>
      <c r="J293" s="62" t="s">
        <v>66</v>
      </c>
      <c r="K293" s="55"/>
      <c r="L293" s="40"/>
      <c r="M293" s="45" t="s">
        <v>67</v>
      </c>
      <c r="N293" s="40"/>
      <c r="O293" s="40"/>
      <c r="P293" s="45" t="s">
        <v>67</v>
      </c>
      <c r="Q293" s="40"/>
      <c r="R293" s="40"/>
      <c r="S293" s="40" t="s">
        <v>66</v>
      </c>
      <c r="T293" s="40" t="s">
        <v>66</v>
      </c>
      <c r="U293" s="56"/>
      <c r="V293" s="64"/>
      <c r="W293" s="64"/>
      <c r="X293" s="64"/>
      <c r="Y293" s="64"/>
      <c r="Z293" s="64"/>
      <c r="AA293" s="64"/>
      <c r="AB293" s="64"/>
      <c r="AC293" s="64"/>
    </row>
    <row r="294" ht="14.5" spans="1:29">
      <c r="A294" s="55">
        <v>253</v>
      </c>
      <c r="B294" s="212" t="s">
        <v>64</v>
      </c>
      <c r="C294" s="55" t="s">
        <v>1756</v>
      </c>
      <c r="D294" s="61">
        <v>46245</v>
      </c>
      <c r="E294" s="55">
        <v>6000052976</v>
      </c>
      <c r="F294" s="62">
        <v>516300030826655</v>
      </c>
      <c r="G294" s="55">
        <v>1</v>
      </c>
      <c r="H294" s="55">
        <v>0</v>
      </c>
      <c r="I294" s="55">
        <v>1</v>
      </c>
      <c r="J294" s="62" t="s">
        <v>1550</v>
      </c>
      <c r="K294" s="55"/>
      <c r="L294" s="40"/>
      <c r="M294" s="45" t="s">
        <v>67</v>
      </c>
      <c r="N294" s="40"/>
      <c r="O294" s="40"/>
      <c r="P294" s="45" t="s">
        <v>67</v>
      </c>
      <c r="Q294" s="40"/>
      <c r="R294" s="40" t="s">
        <v>68</v>
      </c>
      <c r="S294" s="238" t="s">
        <v>78</v>
      </c>
      <c r="T294" s="238" t="s">
        <v>13</v>
      </c>
      <c r="U294" s="56"/>
      <c r="V294" s="64"/>
      <c r="W294" s="64"/>
      <c r="X294" s="64"/>
      <c r="Y294" s="64"/>
      <c r="Z294" s="64"/>
      <c r="AA294" s="64"/>
      <c r="AB294" s="64"/>
      <c r="AC294" s="64"/>
    </row>
    <row r="295" ht="14.5" spans="1:29">
      <c r="A295" s="55">
        <v>254</v>
      </c>
      <c r="B295" s="212" t="s">
        <v>64</v>
      </c>
      <c r="C295" s="55" t="s">
        <v>1756</v>
      </c>
      <c r="D295" s="61">
        <v>46245</v>
      </c>
      <c r="E295" s="55">
        <v>6000052976</v>
      </c>
      <c r="F295" s="62" t="s">
        <v>1769</v>
      </c>
      <c r="G295" s="55">
        <v>4</v>
      </c>
      <c r="H295" s="55">
        <v>4</v>
      </c>
      <c r="I295" s="55">
        <v>0</v>
      </c>
      <c r="J295" s="62" t="s">
        <v>66</v>
      </c>
      <c r="K295" s="55"/>
      <c r="L295" s="40"/>
      <c r="M295" s="45" t="s">
        <v>67</v>
      </c>
      <c r="N295" s="40"/>
      <c r="O295" s="40"/>
      <c r="P295" s="45" t="s">
        <v>67</v>
      </c>
      <c r="Q295" s="40"/>
      <c r="R295" s="40"/>
      <c r="S295" s="40" t="s">
        <v>66</v>
      </c>
      <c r="T295" s="40" t="s">
        <v>66</v>
      </c>
      <c r="U295" s="56"/>
      <c r="V295" s="64"/>
      <c r="W295" s="64"/>
      <c r="X295" s="64"/>
      <c r="Y295" s="64"/>
      <c r="Z295" s="64"/>
      <c r="AA295" s="64"/>
      <c r="AB295" s="64"/>
      <c r="AC295" s="64"/>
    </row>
    <row r="296" ht="14.5" spans="1:29">
      <c r="A296" s="55">
        <v>255</v>
      </c>
      <c r="B296" s="212" t="s">
        <v>64</v>
      </c>
      <c r="C296" s="55" t="s">
        <v>1756</v>
      </c>
      <c r="D296" s="61">
        <v>46245</v>
      </c>
      <c r="E296" s="55">
        <v>6000052976</v>
      </c>
      <c r="F296" s="62">
        <v>516300030826660</v>
      </c>
      <c r="G296" s="55">
        <v>1</v>
      </c>
      <c r="H296" s="55">
        <v>0</v>
      </c>
      <c r="I296" s="55">
        <v>1</v>
      </c>
      <c r="J296" s="62" t="s">
        <v>1550</v>
      </c>
      <c r="K296" s="55"/>
      <c r="L296" s="40"/>
      <c r="M296" s="45" t="s">
        <v>67</v>
      </c>
      <c r="N296" s="40"/>
      <c r="O296" s="40"/>
      <c r="P296" s="45" t="s">
        <v>67</v>
      </c>
      <c r="Q296" s="40"/>
      <c r="R296" s="40"/>
      <c r="S296" s="238" t="s">
        <v>78</v>
      </c>
      <c r="T296" s="238" t="s">
        <v>13</v>
      </c>
      <c r="U296" s="56"/>
      <c r="V296" s="64"/>
      <c r="W296" s="64"/>
      <c r="X296" s="64"/>
      <c r="Y296" s="64"/>
      <c r="Z296" s="64"/>
      <c r="AA296" s="64"/>
      <c r="AB296" s="64"/>
      <c r="AC296" s="64"/>
    </row>
    <row r="297" ht="14.5" spans="1:29">
      <c r="A297" s="55">
        <v>256</v>
      </c>
      <c r="B297" s="212" t="s">
        <v>64</v>
      </c>
      <c r="C297" s="55" t="s">
        <v>1756</v>
      </c>
      <c r="D297" s="61">
        <v>46245</v>
      </c>
      <c r="E297" s="55">
        <v>6000052976</v>
      </c>
      <c r="F297" s="62">
        <v>516300030826661</v>
      </c>
      <c r="G297" s="55">
        <v>1</v>
      </c>
      <c r="H297" s="55">
        <v>1</v>
      </c>
      <c r="I297" s="55">
        <v>0</v>
      </c>
      <c r="J297" s="62" t="s">
        <v>66</v>
      </c>
      <c r="K297" s="55"/>
      <c r="L297" s="40"/>
      <c r="M297" s="45" t="s">
        <v>67</v>
      </c>
      <c r="N297" s="40"/>
      <c r="O297" s="40"/>
      <c r="P297" s="45" t="s">
        <v>67</v>
      </c>
      <c r="Q297" s="40"/>
      <c r="R297" s="40"/>
      <c r="S297" s="40" t="s">
        <v>66</v>
      </c>
      <c r="T297" s="40" t="s">
        <v>66</v>
      </c>
      <c r="U297" s="56"/>
      <c r="V297" s="64"/>
      <c r="W297" s="64"/>
      <c r="X297" s="64"/>
      <c r="Y297" s="64"/>
      <c r="Z297" s="64"/>
      <c r="AA297" s="64"/>
      <c r="AB297" s="64"/>
      <c r="AC297" s="64"/>
    </row>
    <row r="298" ht="14.5" spans="1:29">
      <c r="A298" s="55">
        <v>257</v>
      </c>
      <c r="B298" s="28" t="s">
        <v>64</v>
      </c>
      <c r="C298" s="216" t="s">
        <v>1756</v>
      </c>
      <c r="D298" s="78">
        <v>46245</v>
      </c>
      <c r="E298" s="216">
        <v>6000052976</v>
      </c>
      <c r="F298" s="238">
        <v>516300030826662</v>
      </c>
      <c r="G298" s="55">
        <v>1</v>
      </c>
      <c r="H298" s="55">
        <v>0</v>
      </c>
      <c r="I298" s="55">
        <v>1</v>
      </c>
      <c r="J298" s="238" t="s">
        <v>1770</v>
      </c>
      <c r="K298" s="216"/>
      <c r="L298" s="45"/>
      <c r="M298" s="45" t="s">
        <v>67</v>
      </c>
      <c r="N298" s="45"/>
      <c r="O298" s="45"/>
      <c r="P298" s="45" t="s">
        <v>67</v>
      </c>
      <c r="Q298" s="45"/>
      <c r="R298" s="45"/>
      <c r="S298" s="45" t="s">
        <v>974</v>
      </c>
      <c r="T298" s="45" t="s">
        <v>17</v>
      </c>
      <c r="U298" s="56"/>
      <c r="V298" s="85"/>
      <c r="W298" s="85"/>
      <c r="X298" s="85"/>
      <c r="Y298" s="85"/>
      <c r="Z298" s="85"/>
      <c r="AA298" s="85"/>
      <c r="AB298" s="85"/>
      <c r="AC298" s="85"/>
    </row>
    <row r="299" ht="14.5" spans="1:29">
      <c r="A299" s="55">
        <v>258</v>
      </c>
      <c r="B299" s="212" t="s">
        <v>64</v>
      </c>
      <c r="C299" s="55" t="s">
        <v>1756</v>
      </c>
      <c r="D299" s="61">
        <v>46245</v>
      </c>
      <c r="E299" s="55">
        <v>6000052977</v>
      </c>
      <c r="F299" s="62" t="s">
        <v>1771</v>
      </c>
      <c r="G299" s="55">
        <v>1</v>
      </c>
      <c r="H299" s="55">
        <v>1</v>
      </c>
      <c r="I299" s="55">
        <v>0</v>
      </c>
      <c r="J299" s="62" t="s">
        <v>66</v>
      </c>
      <c r="K299" s="55"/>
      <c r="L299" s="40"/>
      <c r="M299" s="45" t="s">
        <v>67</v>
      </c>
      <c r="N299" s="40"/>
      <c r="O299" s="40"/>
      <c r="P299" s="45" t="s">
        <v>67</v>
      </c>
      <c r="Q299" s="40"/>
      <c r="R299" s="40"/>
      <c r="S299" s="40" t="s">
        <v>66</v>
      </c>
      <c r="T299" s="40" t="s">
        <v>66</v>
      </c>
      <c r="U299" s="56"/>
      <c r="V299" s="64"/>
      <c r="W299" s="64"/>
      <c r="X299" s="64"/>
      <c r="Y299" s="64"/>
      <c r="Z299" s="64"/>
      <c r="AA299" s="64"/>
      <c r="AB299" s="64"/>
      <c r="AC299" s="64"/>
    </row>
    <row r="300" ht="14.5" spans="1:29">
      <c r="A300" s="55">
        <v>259</v>
      </c>
      <c r="B300" s="212" t="s">
        <v>64</v>
      </c>
      <c r="C300" s="55" t="s">
        <v>1756</v>
      </c>
      <c r="D300" s="61">
        <v>46245</v>
      </c>
      <c r="E300" s="55">
        <v>6000052977</v>
      </c>
      <c r="F300" s="62">
        <v>516300040826649</v>
      </c>
      <c r="G300" s="55">
        <v>1</v>
      </c>
      <c r="H300" s="55">
        <v>0</v>
      </c>
      <c r="I300" s="55">
        <v>1</v>
      </c>
      <c r="J300" s="518" t="s">
        <v>1623</v>
      </c>
      <c r="K300" s="55"/>
      <c r="L300" s="40"/>
      <c r="M300" s="45" t="s">
        <v>67</v>
      </c>
      <c r="N300" s="40"/>
      <c r="O300" s="40"/>
      <c r="P300" s="45" t="s">
        <v>67</v>
      </c>
      <c r="Q300" s="40"/>
      <c r="R300" s="40"/>
      <c r="S300" s="238" t="s">
        <v>78</v>
      </c>
      <c r="T300" s="62" t="s">
        <v>1552</v>
      </c>
      <c r="U300" s="56"/>
      <c r="V300" s="64"/>
      <c r="W300" s="64"/>
      <c r="X300" s="64"/>
      <c r="Y300" s="64"/>
      <c r="Z300" s="64"/>
      <c r="AA300" s="64"/>
      <c r="AB300" s="64"/>
      <c r="AC300" s="64"/>
    </row>
    <row r="301" ht="14.5" spans="1:29">
      <c r="A301" s="55">
        <v>260</v>
      </c>
      <c r="B301" s="212" t="s">
        <v>64</v>
      </c>
      <c r="C301" s="55" t="s">
        <v>1756</v>
      </c>
      <c r="D301" s="61">
        <v>46245</v>
      </c>
      <c r="E301" s="55">
        <v>6000052977</v>
      </c>
      <c r="F301" s="62">
        <v>516300040826650</v>
      </c>
      <c r="G301" s="55">
        <v>1</v>
      </c>
      <c r="H301" s="55">
        <v>0</v>
      </c>
      <c r="I301" s="55">
        <v>1</v>
      </c>
      <c r="J301" s="518" t="s">
        <v>1770</v>
      </c>
      <c r="K301" s="55"/>
      <c r="L301" s="40"/>
      <c r="M301" s="45" t="s">
        <v>67</v>
      </c>
      <c r="N301" s="40"/>
      <c r="O301" s="40"/>
      <c r="P301" s="45" t="s">
        <v>67</v>
      </c>
      <c r="Q301" s="40"/>
      <c r="R301" s="40"/>
      <c r="S301" s="238" t="s">
        <v>974</v>
      </c>
      <c r="T301" s="62" t="s">
        <v>13</v>
      </c>
      <c r="U301" s="56"/>
      <c r="V301" s="64"/>
      <c r="W301" s="64"/>
      <c r="X301" s="64"/>
      <c r="Y301" s="64"/>
      <c r="Z301" s="64"/>
      <c r="AA301" s="64"/>
      <c r="AB301" s="64"/>
      <c r="AC301" s="64"/>
    </row>
    <row r="302" ht="14.5" spans="1:29">
      <c r="A302" s="55">
        <v>261</v>
      </c>
      <c r="B302" s="212"/>
      <c r="C302" s="55" t="s">
        <v>1756</v>
      </c>
      <c r="D302" s="61">
        <v>46245</v>
      </c>
      <c r="E302" s="55">
        <v>6000052977</v>
      </c>
      <c r="F302" s="62">
        <v>516300040826650</v>
      </c>
      <c r="G302" s="55">
        <v>1</v>
      </c>
      <c r="H302" s="55">
        <v>0</v>
      </c>
      <c r="I302" s="55">
        <v>1</v>
      </c>
      <c r="J302" s="258" t="s">
        <v>1559</v>
      </c>
      <c r="K302" s="55"/>
      <c r="L302" s="40"/>
      <c r="M302" s="45" t="s">
        <v>67</v>
      </c>
      <c r="N302" s="40"/>
      <c r="O302" s="40"/>
      <c r="P302" s="45" t="s">
        <v>67</v>
      </c>
      <c r="Q302" s="40"/>
      <c r="R302" s="40" t="s">
        <v>68</v>
      </c>
      <c r="S302" s="238" t="s">
        <v>78</v>
      </c>
      <c r="T302" s="40" t="s">
        <v>1552</v>
      </c>
      <c r="U302" s="56"/>
      <c r="V302" s="64"/>
      <c r="W302" s="64"/>
      <c r="X302" s="64"/>
      <c r="Y302" s="64"/>
      <c r="Z302" s="64"/>
      <c r="AA302" s="64"/>
      <c r="AB302" s="64"/>
      <c r="AC302" s="64"/>
    </row>
    <row r="303" ht="14.5" spans="1:29">
      <c r="A303" s="55">
        <v>262</v>
      </c>
      <c r="B303" s="212"/>
      <c r="C303" s="55" t="s">
        <v>1756</v>
      </c>
      <c r="D303" s="61">
        <v>46245</v>
      </c>
      <c r="E303" s="55">
        <v>6000052977</v>
      </c>
      <c r="F303" s="62">
        <v>516300040826650</v>
      </c>
      <c r="G303" s="55">
        <v>1</v>
      </c>
      <c r="H303" s="55">
        <v>0</v>
      </c>
      <c r="I303" s="55">
        <v>1</v>
      </c>
      <c r="J303" s="518" t="s">
        <v>1772</v>
      </c>
      <c r="K303" s="55"/>
      <c r="L303" s="40"/>
      <c r="M303" s="45" t="s">
        <v>67</v>
      </c>
      <c r="N303" s="40"/>
      <c r="O303" s="40"/>
      <c r="P303" s="45" t="s">
        <v>67</v>
      </c>
      <c r="Q303" s="40"/>
      <c r="R303" s="40"/>
      <c r="S303" s="238" t="s">
        <v>510</v>
      </c>
      <c r="T303" s="40" t="s">
        <v>13</v>
      </c>
      <c r="U303" s="56"/>
      <c r="V303" s="64"/>
      <c r="W303" s="64"/>
      <c r="X303" s="64"/>
      <c r="Y303" s="64"/>
      <c r="Z303" s="64"/>
      <c r="AA303" s="64"/>
      <c r="AB303" s="64"/>
      <c r="AC303" s="64"/>
    </row>
    <row r="304" ht="14.5" spans="1:29">
      <c r="A304" s="55">
        <v>263</v>
      </c>
      <c r="B304" s="212" t="s">
        <v>64</v>
      </c>
      <c r="C304" s="55" t="s">
        <v>1756</v>
      </c>
      <c r="D304" s="61">
        <v>46245</v>
      </c>
      <c r="E304" s="55">
        <v>6000052977</v>
      </c>
      <c r="F304" s="62">
        <v>516300040826651</v>
      </c>
      <c r="G304" s="55">
        <v>1</v>
      </c>
      <c r="H304" s="55">
        <v>0</v>
      </c>
      <c r="I304" s="55">
        <v>1</v>
      </c>
      <c r="J304" s="518" t="s">
        <v>1623</v>
      </c>
      <c r="K304" s="55"/>
      <c r="L304" s="40"/>
      <c r="M304" s="45" t="s">
        <v>67</v>
      </c>
      <c r="N304" s="40"/>
      <c r="O304" s="40"/>
      <c r="P304" s="45" t="s">
        <v>67</v>
      </c>
      <c r="Q304" s="40"/>
      <c r="R304" s="40"/>
      <c r="S304" s="238" t="s">
        <v>78</v>
      </c>
      <c r="T304" s="62" t="s">
        <v>1552</v>
      </c>
      <c r="U304" s="56"/>
      <c r="V304" s="64"/>
      <c r="W304" s="64"/>
      <c r="X304" s="64"/>
      <c r="Y304" s="64"/>
      <c r="Z304" s="64"/>
      <c r="AA304" s="64"/>
      <c r="AB304" s="64"/>
      <c r="AC304" s="64"/>
    </row>
    <row r="305" ht="14.5" spans="1:29">
      <c r="A305" s="55">
        <v>264</v>
      </c>
      <c r="B305" s="212" t="s">
        <v>64</v>
      </c>
      <c r="C305" s="55" t="s">
        <v>1756</v>
      </c>
      <c r="D305" s="61">
        <v>46245</v>
      </c>
      <c r="E305" s="55">
        <v>6000052977</v>
      </c>
      <c r="F305" s="62" t="s">
        <v>1773</v>
      </c>
      <c r="G305" s="55">
        <v>2</v>
      </c>
      <c r="H305" s="55">
        <v>2</v>
      </c>
      <c r="I305" s="55">
        <v>0</v>
      </c>
      <c r="J305" s="62" t="s">
        <v>66</v>
      </c>
      <c r="K305" s="55"/>
      <c r="L305" s="40"/>
      <c r="M305" s="45" t="s">
        <v>67</v>
      </c>
      <c r="N305" s="40"/>
      <c r="O305" s="40"/>
      <c r="P305" s="45" t="s">
        <v>67</v>
      </c>
      <c r="Q305" s="40"/>
      <c r="R305" s="40"/>
      <c r="S305" s="40" t="s">
        <v>66</v>
      </c>
      <c r="T305" s="40" t="s">
        <v>66</v>
      </c>
      <c r="U305" s="56"/>
      <c r="V305" s="64"/>
      <c r="W305" s="64"/>
      <c r="X305" s="64"/>
      <c r="Y305" s="64"/>
      <c r="Z305" s="64"/>
      <c r="AA305" s="64"/>
      <c r="AB305" s="64"/>
      <c r="AC305" s="64"/>
    </row>
    <row r="306" ht="14.5" spans="1:29">
      <c r="A306" s="55">
        <v>265</v>
      </c>
      <c r="B306" s="212" t="s">
        <v>64</v>
      </c>
      <c r="C306" s="55" t="s">
        <v>1756</v>
      </c>
      <c r="D306" s="61">
        <v>46245</v>
      </c>
      <c r="E306" s="55">
        <v>6000052977</v>
      </c>
      <c r="F306" s="62">
        <v>516300040826654</v>
      </c>
      <c r="G306" s="55">
        <v>1</v>
      </c>
      <c r="H306" s="55">
        <v>0</v>
      </c>
      <c r="I306" s="55">
        <v>1</v>
      </c>
      <c r="J306" s="518" t="s">
        <v>1623</v>
      </c>
      <c r="K306" s="55"/>
      <c r="L306" s="40"/>
      <c r="M306" s="45" t="s">
        <v>67</v>
      </c>
      <c r="N306" s="40"/>
      <c r="O306" s="40"/>
      <c r="P306" s="45" t="s">
        <v>67</v>
      </c>
      <c r="Q306" s="40"/>
      <c r="R306" s="40"/>
      <c r="S306" s="238" t="s">
        <v>78</v>
      </c>
      <c r="T306" s="62" t="s">
        <v>1552</v>
      </c>
      <c r="U306" s="56"/>
      <c r="V306" s="64"/>
      <c r="W306" s="64"/>
      <c r="X306" s="64"/>
      <c r="Y306" s="64"/>
      <c r="Z306" s="64"/>
      <c r="AA306" s="64"/>
      <c r="AB306" s="64"/>
      <c r="AC306" s="64"/>
    </row>
    <row r="307" ht="14.5" spans="1:29">
      <c r="A307" s="55">
        <v>266</v>
      </c>
      <c r="B307" s="212" t="s">
        <v>64</v>
      </c>
      <c r="C307" s="55" t="s">
        <v>1756</v>
      </c>
      <c r="D307" s="61">
        <v>46245</v>
      </c>
      <c r="E307" s="55">
        <v>6000052977</v>
      </c>
      <c r="F307" s="62">
        <v>516300040826655</v>
      </c>
      <c r="G307" s="55">
        <v>1</v>
      </c>
      <c r="H307" s="55">
        <v>1</v>
      </c>
      <c r="I307" s="55">
        <v>0</v>
      </c>
      <c r="J307" s="62" t="s">
        <v>66</v>
      </c>
      <c r="K307" s="55"/>
      <c r="L307" s="40"/>
      <c r="M307" s="45" t="s">
        <v>67</v>
      </c>
      <c r="N307" s="40"/>
      <c r="O307" s="40"/>
      <c r="P307" s="45" t="s">
        <v>67</v>
      </c>
      <c r="Q307" s="40"/>
      <c r="R307" s="40"/>
      <c r="S307" s="40" t="s">
        <v>66</v>
      </c>
      <c r="T307" s="40" t="s">
        <v>66</v>
      </c>
      <c r="U307" s="56"/>
      <c r="V307" s="64"/>
      <c r="W307" s="64"/>
      <c r="X307" s="64"/>
      <c r="Y307" s="64"/>
      <c r="Z307" s="64"/>
      <c r="AA307" s="64"/>
      <c r="AB307" s="64"/>
      <c r="AC307" s="64"/>
    </row>
    <row r="308" ht="14.5" spans="1:29">
      <c r="A308" s="55">
        <v>267</v>
      </c>
      <c r="B308" s="212" t="s">
        <v>64</v>
      </c>
      <c r="C308" s="55" t="s">
        <v>1756</v>
      </c>
      <c r="D308" s="61">
        <v>46245</v>
      </c>
      <c r="E308" s="55">
        <v>6000052977</v>
      </c>
      <c r="F308" s="62">
        <v>516300040826656</v>
      </c>
      <c r="G308" s="55">
        <v>1</v>
      </c>
      <c r="H308" s="55">
        <v>0</v>
      </c>
      <c r="I308" s="55">
        <v>1</v>
      </c>
      <c r="J308" s="518" t="s">
        <v>1623</v>
      </c>
      <c r="K308" s="55"/>
      <c r="L308" s="40"/>
      <c r="M308" s="45" t="s">
        <v>67</v>
      </c>
      <c r="N308" s="40"/>
      <c r="O308" s="40"/>
      <c r="P308" s="45" t="s">
        <v>67</v>
      </c>
      <c r="Q308" s="40"/>
      <c r="R308" s="40"/>
      <c r="S308" s="238" t="s">
        <v>78</v>
      </c>
      <c r="T308" s="62" t="s">
        <v>1552</v>
      </c>
      <c r="U308" s="56"/>
      <c r="V308" s="64"/>
      <c r="W308" s="64"/>
      <c r="X308" s="64"/>
      <c r="Y308" s="64"/>
      <c r="Z308" s="64"/>
      <c r="AA308" s="64"/>
      <c r="AB308" s="64"/>
      <c r="AC308" s="64"/>
    </row>
    <row r="309" ht="14.5" spans="1:29">
      <c r="A309" s="55">
        <v>268</v>
      </c>
      <c r="B309" s="212" t="s">
        <v>64</v>
      </c>
      <c r="C309" s="55" t="s">
        <v>1756</v>
      </c>
      <c r="D309" s="61">
        <v>46245</v>
      </c>
      <c r="E309" s="55">
        <v>6000052977</v>
      </c>
      <c r="F309" s="62">
        <v>516300040826657</v>
      </c>
      <c r="G309" s="55">
        <v>1</v>
      </c>
      <c r="H309" s="55">
        <v>0</v>
      </c>
      <c r="I309" s="55">
        <v>1</v>
      </c>
      <c r="J309" s="518" t="s">
        <v>1623</v>
      </c>
      <c r="K309" s="55"/>
      <c r="L309" s="40"/>
      <c r="M309" s="45" t="s">
        <v>67</v>
      </c>
      <c r="N309" s="40"/>
      <c r="O309" s="40"/>
      <c r="P309" s="45" t="s">
        <v>67</v>
      </c>
      <c r="Q309" s="40"/>
      <c r="R309" s="40"/>
      <c r="S309" s="238" t="s">
        <v>78</v>
      </c>
      <c r="T309" s="62" t="s">
        <v>1552</v>
      </c>
      <c r="U309" s="56"/>
      <c r="V309" s="64"/>
      <c r="W309" s="64"/>
      <c r="X309" s="64"/>
      <c r="Y309" s="64"/>
      <c r="Z309" s="64"/>
      <c r="AA309" s="64"/>
      <c r="AB309" s="64"/>
      <c r="AC309" s="64"/>
    </row>
    <row r="310" ht="14.5" spans="1:29">
      <c r="A310" s="55">
        <v>269</v>
      </c>
      <c r="B310" s="212" t="s">
        <v>64</v>
      </c>
      <c r="C310" s="55" t="s">
        <v>1756</v>
      </c>
      <c r="D310" s="61">
        <v>46245</v>
      </c>
      <c r="E310" s="55">
        <v>6000052977</v>
      </c>
      <c r="F310" s="62">
        <v>516300040826657</v>
      </c>
      <c r="G310" s="55">
        <v>1</v>
      </c>
      <c r="H310" s="55">
        <v>0</v>
      </c>
      <c r="I310" s="55">
        <v>1</v>
      </c>
      <c r="J310" s="518" t="s">
        <v>1742</v>
      </c>
      <c r="K310" s="238" t="s">
        <v>1629</v>
      </c>
      <c r="L310" s="287" t="s">
        <v>86</v>
      </c>
      <c r="M310" s="45" t="s">
        <v>67</v>
      </c>
      <c r="N310" s="40"/>
      <c r="O310" s="239" t="s">
        <v>122</v>
      </c>
      <c r="P310" s="45" t="s">
        <v>67</v>
      </c>
      <c r="Q310" s="40"/>
      <c r="R310" s="40"/>
      <c r="S310" s="40" t="s">
        <v>510</v>
      </c>
      <c r="T310" s="62" t="s">
        <v>13</v>
      </c>
      <c r="U310" s="56"/>
      <c r="V310" s="64"/>
      <c r="W310" s="64"/>
      <c r="X310" s="64"/>
      <c r="Y310" s="64"/>
      <c r="Z310" s="64"/>
      <c r="AA310" s="64"/>
      <c r="AB310" s="64"/>
      <c r="AC310" s="64"/>
    </row>
    <row r="311" ht="14.5" spans="1:29">
      <c r="A311" s="55">
        <v>270</v>
      </c>
      <c r="B311" s="212" t="s">
        <v>64</v>
      </c>
      <c r="C311" s="55" t="s">
        <v>1756</v>
      </c>
      <c r="D311" s="61">
        <v>46245</v>
      </c>
      <c r="E311" s="55">
        <v>6000052977</v>
      </c>
      <c r="F311" s="62">
        <v>516300040826658</v>
      </c>
      <c r="G311" s="55">
        <v>1</v>
      </c>
      <c r="H311" s="55">
        <v>0</v>
      </c>
      <c r="I311" s="55">
        <v>1</v>
      </c>
      <c r="J311" s="518" t="s">
        <v>1623</v>
      </c>
      <c r="K311" s="55"/>
      <c r="L311" s="40"/>
      <c r="M311" s="45" t="s">
        <v>67</v>
      </c>
      <c r="N311" s="40"/>
      <c r="O311" s="40"/>
      <c r="P311" s="45" t="s">
        <v>67</v>
      </c>
      <c r="Q311" s="40"/>
      <c r="R311" s="40"/>
      <c r="S311" s="238" t="s">
        <v>78</v>
      </c>
      <c r="T311" s="62" t="s">
        <v>1552</v>
      </c>
      <c r="U311" s="56"/>
      <c r="V311" s="64"/>
      <c r="W311" s="64"/>
      <c r="X311" s="64"/>
      <c r="Y311" s="64"/>
      <c r="Z311" s="64"/>
      <c r="AA311" s="64"/>
      <c r="AB311" s="64"/>
      <c r="AC311" s="64"/>
    </row>
    <row r="312" ht="14.5" spans="1:29">
      <c r="A312" s="55">
        <v>271</v>
      </c>
      <c r="B312" s="212" t="s">
        <v>64</v>
      </c>
      <c r="C312" s="55" t="s">
        <v>1756</v>
      </c>
      <c r="D312" s="61">
        <v>46245</v>
      </c>
      <c r="E312" s="55">
        <v>6000052977</v>
      </c>
      <c r="F312" s="62">
        <v>516300040826659</v>
      </c>
      <c r="G312" s="55">
        <v>1</v>
      </c>
      <c r="H312" s="55">
        <v>0</v>
      </c>
      <c r="I312" s="55">
        <v>1</v>
      </c>
      <c r="J312" s="518" t="s">
        <v>1623</v>
      </c>
      <c r="K312" s="55"/>
      <c r="L312" s="40"/>
      <c r="M312" s="45" t="s">
        <v>67</v>
      </c>
      <c r="N312" s="40"/>
      <c r="O312" s="40"/>
      <c r="P312" s="45" t="s">
        <v>67</v>
      </c>
      <c r="Q312" s="40"/>
      <c r="R312" s="40"/>
      <c r="S312" s="238" t="s">
        <v>78</v>
      </c>
      <c r="T312" s="62" t="s">
        <v>1552</v>
      </c>
      <c r="U312" s="56"/>
      <c r="V312" s="64"/>
      <c r="W312" s="64"/>
      <c r="X312" s="64"/>
      <c r="Y312" s="64"/>
      <c r="Z312" s="64"/>
      <c r="AA312" s="64"/>
      <c r="AB312" s="64"/>
      <c r="AC312" s="64"/>
    </row>
    <row r="313" ht="14.5" spans="1:29">
      <c r="A313" s="55">
        <v>272</v>
      </c>
      <c r="B313" s="212" t="s">
        <v>64</v>
      </c>
      <c r="C313" s="55" t="s">
        <v>1756</v>
      </c>
      <c r="D313" s="61">
        <v>46245</v>
      </c>
      <c r="E313" s="55">
        <v>6000052977</v>
      </c>
      <c r="F313" s="62">
        <v>516300040826660</v>
      </c>
      <c r="G313" s="55">
        <v>1</v>
      </c>
      <c r="H313" s="55">
        <v>1</v>
      </c>
      <c r="I313" s="55">
        <v>0</v>
      </c>
      <c r="J313" s="62" t="s">
        <v>66</v>
      </c>
      <c r="K313" s="55"/>
      <c r="L313" s="40"/>
      <c r="M313" s="45" t="s">
        <v>67</v>
      </c>
      <c r="N313" s="40"/>
      <c r="O313" s="40"/>
      <c r="P313" s="45" t="s">
        <v>67</v>
      </c>
      <c r="Q313" s="40"/>
      <c r="R313" s="40"/>
      <c r="S313" s="40" t="s">
        <v>66</v>
      </c>
      <c r="T313" s="40" t="s">
        <v>66</v>
      </c>
      <c r="U313" s="56"/>
      <c r="V313" s="64"/>
      <c r="W313" s="64"/>
      <c r="X313" s="64"/>
      <c r="Y313" s="64"/>
      <c r="Z313" s="64"/>
      <c r="AA313" s="64"/>
      <c r="AB313" s="64"/>
      <c r="AC313" s="64"/>
    </row>
    <row r="314" ht="14.5" spans="1:29">
      <c r="A314" s="55">
        <v>273</v>
      </c>
      <c r="B314" s="212" t="s">
        <v>64</v>
      </c>
      <c r="C314" s="55" t="s">
        <v>1756</v>
      </c>
      <c r="D314" s="61">
        <v>46245</v>
      </c>
      <c r="E314" s="55">
        <v>6000052977</v>
      </c>
      <c r="F314" s="62">
        <v>516300040826661</v>
      </c>
      <c r="G314" s="55">
        <v>1</v>
      </c>
      <c r="H314" s="55">
        <v>0</v>
      </c>
      <c r="I314" s="55">
        <v>1</v>
      </c>
      <c r="J314" s="518" t="s">
        <v>1623</v>
      </c>
      <c r="K314" s="55"/>
      <c r="L314" s="40"/>
      <c r="M314" s="45" t="s">
        <v>67</v>
      </c>
      <c r="N314" s="40"/>
      <c r="O314" s="40"/>
      <c r="P314" s="45" t="s">
        <v>67</v>
      </c>
      <c r="Q314" s="40"/>
      <c r="R314" s="40"/>
      <c r="S314" s="238" t="s">
        <v>78</v>
      </c>
      <c r="T314" s="62" t="s">
        <v>1552</v>
      </c>
      <c r="U314" s="56"/>
      <c r="V314" s="64"/>
      <c r="W314" s="64"/>
      <c r="X314" s="64"/>
      <c r="Y314" s="64"/>
      <c r="Z314" s="64"/>
      <c r="AA314" s="64"/>
      <c r="AB314" s="64"/>
      <c r="AC314" s="64"/>
    </row>
    <row r="315" ht="14.5" spans="1:29">
      <c r="A315" s="55">
        <v>274</v>
      </c>
      <c r="B315" s="212" t="s">
        <v>64</v>
      </c>
      <c r="C315" s="55" t="s">
        <v>1756</v>
      </c>
      <c r="D315" s="61">
        <v>46245</v>
      </c>
      <c r="E315" s="55">
        <v>6000052977</v>
      </c>
      <c r="F315" s="62">
        <v>516300040826662</v>
      </c>
      <c r="G315" s="55">
        <v>1</v>
      </c>
      <c r="H315" s="55">
        <v>1</v>
      </c>
      <c r="I315" s="55">
        <v>0</v>
      </c>
      <c r="J315" s="62" t="s">
        <v>66</v>
      </c>
      <c r="K315" s="55"/>
      <c r="L315" s="40"/>
      <c r="M315" s="45" t="s">
        <v>67</v>
      </c>
      <c r="N315" s="40"/>
      <c r="O315" s="40"/>
      <c r="P315" s="45" t="s">
        <v>67</v>
      </c>
      <c r="Q315" s="40"/>
      <c r="R315" s="40"/>
      <c r="S315" s="40" t="s">
        <v>66</v>
      </c>
      <c r="T315" s="40" t="s">
        <v>66</v>
      </c>
      <c r="U315" s="56"/>
      <c r="V315" s="64"/>
      <c r="W315" s="64"/>
      <c r="X315" s="64"/>
      <c r="Y315" s="64"/>
      <c r="Z315" s="64"/>
      <c r="AA315" s="64"/>
      <c r="AB315" s="64"/>
      <c r="AC315" s="64"/>
    </row>
    <row r="316" ht="14.5" spans="1:29">
      <c r="A316" s="55">
        <v>275</v>
      </c>
      <c r="B316" s="28" t="s">
        <v>64</v>
      </c>
      <c r="C316" s="216" t="s">
        <v>1756</v>
      </c>
      <c r="D316" s="78">
        <v>46246</v>
      </c>
      <c r="E316" s="216">
        <v>6000052976</v>
      </c>
      <c r="F316" s="238">
        <v>516300030826663</v>
      </c>
      <c r="G316" s="55">
        <v>1</v>
      </c>
      <c r="H316" s="55">
        <v>0</v>
      </c>
      <c r="I316" s="55">
        <v>1</v>
      </c>
      <c r="J316" s="238" t="s">
        <v>1770</v>
      </c>
      <c r="K316" s="216"/>
      <c r="L316" s="45"/>
      <c r="M316" s="45" t="s">
        <v>67</v>
      </c>
      <c r="N316" s="45"/>
      <c r="O316" s="45"/>
      <c r="P316" s="45" t="s">
        <v>67</v>
      </c>
      <c r="Q316" s="45"/>
      <c r="R316" s="45"/>
      <c r="S316" s="45" t="s">
        <v>974</v>
      </c>
      <c r="T316" s="45" t="s">
        <v>17</v>
      </c>
      <c r="U316" s="56"/>
      <c r="V316" s="85"/>
      <c r="W316" s="85"/>
      <c r="X316" s="85"/>
      <c r="Y316" s="85"/>
      <c r="Z316" s="85"/>
      <c r="AA316" s="85"/>
      <c r="AB316" s="85"/>
      <c r="AC316" s="85"/>
    </row>
    <row r="317" ht="14.5" spans="1:29">
      <c r="A317" s="55">
        <v>276</v>
      </c>
      <c r="B317" s="28" t="s">
        <v>64</v>
      </c>
      <c r="C317" s="216" t="s">
        <v>1756</v>
      </c>
      <c r="D317" s="78">
        <v>46246</v>
      </c>
      <c r="E317" s="216">
        <v>6000052976</v>
      </c>
      <c r="F317" s="238">
        <v>516300030826663</v>
      </c>
      <c r="G317" s="55">
        <v>1</v>
      </c>
      <c r="H317" s="55">
        <v>0</v>
      </c>
      <c r="I317" s="55">
        <v>1</v>
      </c>
      <c r="J317" s="238" t="s">
        <v>1621</v>
      </c>
      <c r="K317" s="216"/>
      <c r="L317" s="45"/>
      <c r="M317" s="45" t="s">
        <v>67</v>
      </c>
      <c r="N317" s="45"/>
      <c r="O317" s="45"/>
      <c r="P317" s="45" t="s">
        <v>67</v>
      </c>
      <c r="Q317" s="45"/>
      <c r="R317" s="45"/>
      <c r="S317" s="238" t="s">
        <v>33</v>
      </c>
      <c r="T317" s="62" t="s">
        <v>17</v>
      </c>
      <c r="U317" s="56"/>
      <c r="V317" s="85"/>
      <c r="W317" s="85"/>
      <c r="X317" s="85"/>
      <c r="Y317" s="85"/>
      <c r="Z317" s="85"/>
      <c r="AA317" s="85"/>
      <c r="AB317" s="85"/>
      <c r="AC317" s="85"/>
    </row>
    <row r="318" ht="14.5" spans="1:29">
      <c r="A318" s="55">
        <v>277</v>
      </c>
      <c r="B318" s="28" t="s">
        <v>64</v>
      </c>
      <c r="C318" s="216" t="s">
        <v>1756</v>
      </c>
      <c r="D318" s="78">
        <v>46246</v>
      </c>
      <c r="E318" s="216">
        <v>6000052976</v>
      </c>
      <c r="F318" s="238">
        <v>516300030826664</v>
      </c>
      <c r="G318" s="216">
        <v>1</v>
      </c>
      <c r="H318" s="216">
        <v>1</v>
      </c>
      <c r="I318" s="55">
        <v>0</v>
      </c>
      <c r="J318" s="62" t="s">
        <v>66</v>
      </c>
      <c r="K318" s="216"/>
      <c r="L318" s="45"/>
      <c r="M318" s="45" t="s">
        <v>67</v>
      </c>
      <c r="N318" s="45"/>
      <c r="O318" s="45"/>
      <c r="P318" s="45" t="s">
        <v>67</v>
      </c>
      <c r="Q318" s="45"/>
      <c r="R318" s="45"/>
      <c r="S318" s="40" t="s">
        <v>66</v>
      </c>
      <c r="T318" s="40" t="s">
        <v>66</v>
      </c>
      <c r="U318" s="56"/>
      <c r="V318" s="85"/>
      <c r="W318" s="85"/>
      <c r="X318" s="85"/>
      <c r="Y318" s="85"/>
      <c r="Z318" s="85"/>
      <c r="AA318" s="85"/>
      <c r="AB318" s="85"/>
      <c r="AC318" s="85"/>
    </row>
    <row r="319" ht="14.5" spans="1:29">
      <c r="A319" s="55">
        <v>278</v>
      </c>
      <c r="B319" s="28" t="s">
        <v>64</v>
      </c>
      <c r="C319" s="216" t="s">
        <v>1756</v>
      </c>
      <c r="D319" s="78">
        <v>46246</v>
      </c>
      <c r="E319" s="216">
        <v>6000052976</v>
      </c>
      <c r="F319" s="238">
        <v>516300030826665</v>
      </c>
      <c r="G319" s="216">
        <v>1</v>
      </c>
      <c r="H319" s="216">
        <v>1</v>
      </c>
      <c r="I319" s="55">
        <v>0</v>
      </c>
      <c r="J319" s="62" t="s">
        <v>66</v>
      </c>
      <c r="K319" s="216"/>
      <c r="L319" s="45"/>
      <c r="M319" s="45" t="s">
        <v>67</v>
      </c>
      <c r="N319" s="45"/>
      <c r="O319" s="45"/>
      <c r="P319" s="45" t="s">
        <v>67</v>
      </c>
      <c r="Q319" s="45"/>
      <c r="R319" s="45"/>
      <c r="S319" s="40" t="s">
        <v>66</v>
      </c>
      <c r="T319" s="40" t="s">
        <v>66</v>
      </c>
      <c r="U319" s="56"/>
      <c r="V319" s="85"/>
      <c r="W319" s="85"/>
      <c r="X319" s="85"/>
      <c r="Y319" s="85"/>
      <c r="Z319" s="85"/>
      <c r="AA319" s="85"/>
      <c r="AB319" s="85"/>
      <c r="AC319" s="85"/>
    </row>
    <row r="320" ht="14.5" spans="1:29">
      <c r="A320" s="55">
        <v>279</v>
      </c>
      <c r="B320" s="28" t="s">
        <v>64</v>
      </c>
      <c r="C320" s="216" t="s">
        <v>1756</v>
      </c>
      <c r="D320" s="78">
        <v>46246</v>
      </c>
      <c r="E320" s="216">
        <v>6000052976</v>
      </c>
      <c r="F320" s="238">
        <v>516300030826665</v>
      </c>
      <c r="G320" s="55">
        <v>1</v>
      </c>
      <c r="H320" s="55">
        <v>0</v>
      </c>
      <c r="I320" s="55">
        <v>1</v>
      </c>
      <c r="J320" s="258" t="s">
        <v>1559</v>
      </c>
      <c r="K320" s="216"/>
      <c r="L320" s="45"/>
      <c r="M320" s="45" t="s">
        <v>67</v>
      </c>
      <c r="N320" s="45"/>
      <c r="O320" s="45"/>
      <c r="P320" s="45" t="s">
        <v>67</v>
      </c>
      <c r="Q320" s="45"/>
      <c r="R320" s="40" t="s">
        <v>68</v>
      </c>
      <c r="S320" s="238" t="s">
        <v>78</v>
      </c>
      <c r="T320" s="40" t="s">
        <v>1552</v>
      </c>
      <c r="U320" s="56"/>
      <c r="V320" s="85"/>
      <c r="W320" s="85"/>
      <c r="X320" s="85"/>
      <c r="Y320" s="85"/>
      <c r="Z320" s="85"/>
      <c r="AA320" s="85"/>
      <c r="AB320" s="85"/>
      <c r="AC320" s="85"/>
    </row>
    <row r="321" ht="14.5" spans="1:29">
      <c r="A321" s="55">
        <v>280</v>
      </c>
      <c r="B321" s="28" t="s">
        <v>64</v>
      </c>
      <c r="C321" s="216" t="s">
        <v>1756</v>
      </c>
      <c r="D321" s="78">
        <v>46246</v>
      </c>
      <c r="E321" s="216">
        <v>6000052976</v>
      </c>
      <c r="F321" s="238">
        <v>516300030826666</v>
      </c>
      <c r="G321" s="55">
        <v>1</v>
      </c>
      <c r="H321" s="55">
        <v>0</v>
      </c>
      <c r="I321" s="55">
        <v>1</v>
      </c>
      <c r="J321" s="258" t="s">
        <v>1559</v>
      </c>
      <c r="K321" s="216"/>
      <c r="L321" s="45"/>
      <c r="M321" s="45" t="s">
        <v>67</v>
      </c>
      <c r="N321" s="45"/>
      <c r="O321" s="45"/>
      <c r="P321" s="45" t="s">
        <v>67</v>
      </c>
      <c r="Q321" s="45"/>
      <c r="R321" s="40" t="s">
        <v>68</v>
      </c>
      <c r="S321" s="238" t="s">
        <v>78</v>
      </c>
      <c r="T321" s="40" t="s">
        <v>1552</v>
      </c>
      <c r="U321" s="56"/>
      <c r="V321" s="85"/>
      <c r="W321" s="85"/>
      <c r="X321" s="85"/>
      <c r="Y321" s="85"/>
      <c r="Z321" s="85"/>
      <c r="AA321" s="85"/>
      <c r="AB321" s="85"/>
      <c r="AC321" s="85"/>
    </row>
    <row r="322" ht="14.5" spans="1:29">
      <c r="A322" s="55">
        <v>281</v>
      </c>
      <c r="B322" s="28" t="s">
        <v>64</v>
      </c>
      <c r="C322" s="216" t="s">
        <v>1756</v>
      </c>
      <c r="D322" s="78">
        <v>46246</v>
      </c>
      <c r="E322" s="216">
        <v>6000052976</v>
      </c>
      <c r="F322" s="238">
        <v>516300030826667</v>
      </c>
      <c r="G322" s="55">
        <v>1</v>
      </c>
      <c r="H322" s="55">
        <v>0</v>
      </c>
      <c r="I322" s="55">
        <v>1</v>
      </c>
      <c r="J322" s="258" t="s">
        <v>1559</v>
      </c>
      <c r="K322" s="216"/>
      <c r="L322" s="45"/>
      <c r="M322" s="45" t="s">
        <v>67</v>
      </c>
      <c r="N322" s="45"/>
      <c r="O322" s="45"/>
      <c r="P322" s="45" t="s">
        <v>67</v>
      </c>
      <c r="Q322" s="45"/>
      <c r="R322" s="40" t="s">
        <v>68</v>
      </c>
      <c r="S322" s="238" t="s">
        <v>78</v>
      </c>
      <c r="T322" s="40" t="s">
        <v>1552</v>
      </c>
      <c r="U322" s="56"/>
      <c r="V322" s="85"/>
      <c r="W322" s="85"/>
      <c r="X322" s="85"/>
      <c r="Y322" s="85"/>
      <c r="Z322" s="85"/>
      <c r="AA322" s="85"/>
      <c r="AB322" s="85"/>
      <c r="AC322" s="85"/>
    </row>
    <row r="323" ht="14.5" spans="1:29">
      <c r="A323" s="55">
        <v>282</v>
      </c>
      <c r="B323" s="28" t="s">
        <v>64</v>
      </c>
      <c r="C323" s="216" t="s">
        <v>1756</v>
      </c>
      <c r="D323" s="78">
        <v>46246</v>
      </c>
      <c r="E323" s="216">
        <v>6000052976</v>
      </c>
      <c r="F323" s="238">
        <v>516300030826678</v>
      </c>
      <c r="G323" s="55">
        <v>1</v>
      </c>
      <c r="H323" s="55">
        <v>0</v>
      </c>
      <c r="I323" s="55">
        <v>1</v>
      </c>
      <c r="J323" s="258" t="s">
        <v>1559</v>
      </c>
      <c r="K323" s="216"/>
      <c r="L323" s="45"/>
      <c r="M323" s="45" t="s">
        <v>67</v>
      </c>
      <c r="N323" s="45"/>
      <c r="O323" s="45"/>
      <c r="P323" s="45" t="s">
        <v>67</v>
      </c>
      <c r="Q323" s="45"/>
      <c r="R323" s="40" t="s">
        <v>68</v>
      </c>
      <c r="S323" s="238" t="s">
        <v>78</v>
      </c>
      <c r="T323" s="40" t="s">
        <v>1552</v>
      </c>
      <c r="U323" s="56"/>
      <c r="V323" s="85"/>
      <c r="W323" s="85"/>
      <c r="X323" s="85"/>
      <c r="Y323" s="85"/>
      <c r="Z323" s="85"/>
      <c r="AA323" s="85"/>
      <c r="AB323" s="85"/>
      <c r="AC323" s="85"/>
    </row>
    <row r="324" ht="14.5" spans="1:29">
      <c r="A324" s="55">
        <v>283</v>
      </c>
      <c r="B324" s="212" t="s">
        <v>64</v>
      </c>
      <c r="C324" s="55" t="s">
        <v>1756</v>
      </c>
      <c r="D324" s="61">
        <v>46246</v>
      </c>
      <c r="E324" s="55">
        <v>6000052976</v>
      </c>
      <c r="F324" s="62">
        <v>516300030826663</v>
      </c>
      <c r="G324" s="55">
        <v>1</v>
      </c>
      <c r="H324" s="55">
        <v>0</v>
      </c>
      <c r="I324" s="55">
        <v>1</v>
      </c>
      <c r="J324" s="238" t="s">
        <v>1770</v>
      </c>
      <c r="K324" s="55"/>
      <c r="L324" s="40"/>
      <c r="M324" s="45" t="s">
        <v>67</v>
      </c>
      <c r="N324" s="40"/>
      <c r="O324" s="40"/>
      <c r="P324" s="45" t="s">
        <v>67</v>
      </c>
      <c r="Q324" s="40"/>
      <c r="R324" s="40"/>
      <c r="S324" s="40" t="s">
        <v>974</v>
      </c>
      <c r="T324" s="40" t="s">
        <v>17</v>
      </c>
      <c r="U324" s="56"/>
      <c r="V324" s="64"/>
      <c r="W324" s="64"/>
      <c r="X324" s="64"/>
      <c r="Y324" s="64"/>
      <c r="Z324" s="64"/>
      <c r="AA324" s="64"/>
      <c r="AB324" s="64"/>
      <c r="AC324" s="64"/>
    </row>
    <row r="325" ht="14.5" spans="1:29">
      <c r="A325" s="55">
        <v>284</v>
      </c>
      <c r="B325" s="212" t="s">
        <v>64</v>
      </c>
      <c r="C325" s="55" t="s">
        <v>1756</v>
      </c>
      <c r="D325" s="61">
        <v>46246</v>
      </c>
      <c r="E325" s="55">
        <v>6000052976</v>
      </c>
      <c r="F325" s="62">
        <v>516300030826663</v>
      </c>
      <c r="G325" s="55">
        <v>1</v>
      </c>
      <c r="H325" s="55">
        <v>0</v>
      </c>
      <c r="I325" s="55">
        <v>1</v>
      </c>
      <c r="J325" s="238" t="s">
        <v>1621</v>
      </c>
      <c r="K325" s="55"/>
      <c r="L325" s="212"/>
      <c r="M325" s="45" t="s">
        <v>67</v>
      </c>
      <c r="N325" s="61"/>
      <c r="O325" s="55"/>
      <c r="P325" s="45" t="s">
        <v>67</v>
      </c>
      <c r="Q325" s="62"/>
      <c r="R325" s="55"/>
      <c r="S325" s="238" t="s">
        <v>33</v>
      </c>
      <c r="T325" s="62" t="s">
        <v>17</v>
      </c>
      <c r="U325" s="56"/>
      <c r="V325" s="162"/>
      <c r="W325" s="162"/>
      <c r="X325" s="162"/>
      <c r="Y325" s="162"/>
      <c r="Z325" s="162"/>
      <c r="AA325" s="162"/>
      <c r="AB325" s="162"/>
      <c r="AC325" s="162"/>
    </row>
    <row r="326" ht="14.5" spans="1:29">
      <c r="A326" s="55">
        <v>285</v>
      </c>
      <c r="B326" s="212" t="s">
        <v>64</v>
      </c>
      <c r="C326" s="55" t="s">
        <v>1756</v>
      </c>
      <c r="D326" s="61">
        <v>46246</v>
      </c>
      <c r="E326" s="55">
        <v>6000052976</v>
      </c>
      <c r="F326" s="62">
        <v>516300030826664</v>
      </c>
      <c r="G326" s="55">
        <v>1</v>
      </c>
      <c r="H326" s="55">
        <v>1</v>
      </c>
      <c r="I326" s="55">
        <v>0</v>
      </c>
      <c r="J326" s="62" t="s">
        <v>66</v>
      </c>
      <c r="K326" s="55"/>
      <c r="L326" s="212"/>
      <c r="M326" s="45" t="s">
        <v>67</v>
      </c>
      <c r="N326" s="61"/>
      <c r="O326" s="55"/>
      <c r="P326" s="45" t="s">
        <v>67</v>
      </c>
      <c r="Q326" s="62"/>
      <c r="R326" s="55"/>
      <c r="S326" s="40" t="s">
        <v>66</v>
      </c>
      <c r="T326" s="40" t="s">
        <v>66</v>
      </c>
      <c r="U326" s="56"/>
      <c r="V326" s="162"/>
      <c r="W326" s="162"/>
      <c r="X326" s="162"/>
      <c r="Y326" s="162"/>
      <c r="Z326" s="162"/>
      <c r="AA326" s="162"/>
      <c r="AB326" s="162"/>
      <c r="AC326" s="162"/>
    </row>
    <row r="327" ht="14.5" spans="1:29">
      <c r="A327" s="55">
        <v>286</v>
      </c>
      <c r="B327" s="212" t="s">
        <v>64</v>
      </c>
      <c r="C327" s="55" t="s">
        <v>1756</v>
      </c>
      <c r="D327" s="61">
        <v>46246</v>
      </c>
      <c r="E327" s="55">
        <v>6000052976</v>
      </c>
      <c r="F327" s="62">
        <v>516300030826665</v>
      </c>
      <c r="G327" s="55">
        <v>1</v>
      </c>
      <c r="H327" s="55">
        <v>0</v>
      </c>
      <c r="I327" s="55">
        <v>1</v>
      </c>
      <c r="J327" s="258" t="s">
        <v>1559</v>
      </c>
      <c r="K327" s="55"/>
      <c r="L327" s="212"/>
      <c r="M327" s="45" t="s">
        <v>67</v>
      </c>
      <c r="N327" s="61"/>
      <c r="O327" s="55"/>
      <c r="P327" s="45" t="s">
        <v>67</v>
      </c>
      <c r="Q327" s="62"/>
      <c r="R327" s="40" t="s">
        <v>68</v>
      </c>
      <c r="S327" s="238" t="s">
        <v>78</v>
      </c>
      <c r="T327" s="40" t="s">
        <v>1552</v>
      </c>
      <c r="U327" s="56"/>
      <c r="V327" s="162"/>
      <c r="W327" s="162"/>
      <c r="X327" s="162"/>
      <c r="Y327" s="162"/>
      <c r="Z327" s="162"/>
      <c r="AA327" s="162"/>
      <c r="AB327" s="162"/>
      <c r="AC327" s="162"/>
    </row>
    <row r="328" ht="14.5" spans="1:29">
      <c r="A328" s="55">
        <v>287</v>
      </c>
      <c r="B328" s="212" t="s">
        <v>64</v>
      </c>
      <c r="C328" s="55" t="s">
        <v>1756</v>
      </c>
      <c r="D328" s="61">
        <v>46246</v>
      </c>
      <c r="E328" s="55">
        <v>6000052976</v>
      </c>
      <c r="F328" s="62">
        <v>516300030826666</v>
      </c>
      <c r="G328" s="55">
        <v>1</v>
      </c>
      <c r="H328" s="55">
        <v>1</v>
      </c>
      <c r="I328" s="55">
        <v>0</v>
      </c>
      <c r="J328" s="62" t="s">
        <v>66</v>
      </c>
      <c r="K328" s="55"/>
      <c r="L328" s="212"/>
      <c r="M328" s="45" t="s">
        <v>67</v>
      </c>
      <c r="N328" s="61"/>
      <c r="O328" s="55"/>
      <c r="P328" s="45" t="s">
        <v>67</v>
      </c>
      <c r="Q328" s="62"/>
      <c r="R328" s="55"/>
      <c r="S328" s="40" t="s">
        <v>66</v>
      </c>
      <c r="T328" s="40" t="s">
        <v>66</v>
      </c>
      <c r="U328" s="56"/>
      <c r="V328" s="162"/>
      <c r="W328" s="162"/>
      <c r="X328" s="162"/>
      <c r="Y328" s="162"/>
      <c r="Z328" s="162"/>
      <c r="AA328" s="162"/>
      <c r="AB328" s="162"/>
      <c r="AC328" s="162"/>
    </row>
    <row r="329" ht="14.5" spans="1:29">
      <c r="A329" s="55">
        <v>288</v>
      </c>
      <c r="B329" s="212" t="s">
        <v>64</v>
      </c>
      <c r="C329" s="55" t="s">
        <v>1756</v>
      </c>
      <c r="D329" s="61">
        <v>46246</v>
      </c>
      <c r="E329" s="55">
        <v>6000052976</v>
      </c>
      <c r="F329" s="62">
        <v>516300030826667</v>
      </c>
      <c r="G329" s="55">
        <v>1</v>
      </c>
      <c r="H329" s="55">
        <v>0</v>
      </c>
      <c r="I329" s="55">
        <v>1</v>
      </c>
      <c r="J329" s="258" t="s">
        <v>1559</v>
      </c>
      <c r="K329" s="55"/>
      <c r="L329" s="212"/>
      <c r="M329" s="45" t="s">
        <v>67</v>
      </c>
      <c r="N329" s="61"/>
      <c r="O329" s="55"/>
      <c r="P329" s="45" t="s">
        <v>67</v>
      </c>
      <c r="Q329" s="62"/>
      <c r="R329" s="40" t="s">
        <v>68</v>
      </c>
      <c r="S329" s="238" t="s">
        <v>78</v>
      </c>
      <c r="T329" s="40" t="s">
        <v>1552</v>
      </c>
      <c r="U329" s="56"/>
      <c r="V329" s="162"/>
      <c r="W329" s="162"/>
      <c r="X329" s="162"/>
      <c r="Y329" s="162"/>
      <c r="Z329" s="162"/>
      <c r="AA329" s="162"/>
      <c r="AB329" s="162"/>
      <c r="AC329" s="162"/>
    </row>
    <row r="330" ht="14.5" spans="1:29">
      <c r="A330" s="55">
        <v>289</v>
      </c>
      <c r="B330" s="212" t="s">
        <v>64</v>
      </c>
      <c r="C330" s="55" t="s">
        <v>1756</v>
      </c>
      <c r="D330" s="61">
        <v>46246</v>
      </c>
      <c r="E330" s="55">
        <v>6000052976</v>
      </c>
      <c r="F330" s="62">
        <v>516300030826668</v>
      </c>
      <c r="G330" s="55">
        <v>1</v>
      </c>
      <c r="H330" s="55">
        <v>0</v>
      </c>
      <c r="I330" s="55">
        <v>1</v>
      </c>
      <c r="J330" s="258" t="s">
        <v>1559</v>
      </c>
      <c r="K330" s="55"/>
      <c r="L330" s="212"/>
      <c r="M330" s="45" t="s">
        <v>67</v>
      </c>
      <c r="N330" s="61"/>
      <c r="O330" s="55"/>
      <c r="P330" s="45" t="s">
        <v>67</v>
      </c>
      <c r="Q330" s="62"/>
      <c r="R330" s="40" t="s">
        <v>68</v>
      </c>
      <c r="S330" s="238" t="s">
        <v>78</v>
      </c>
      <c r="T330" s="40" t="s">
        <v>1552</v>
      </c>
      <c r="U330" s="56"/>
      <c r="V330" s="162"/>
      <c r="W330" s="162"/>
      <c r="X330" s="162"/>
      <c r="Y330" s="162"/>
      <c r="Z330" s="162"/>
      <c r="AA330" s="162"/>
      <c r="AB330" s="162"/>
      <c r="AC330" s="162"/>
    </row>
    <row r="331" ht="14.5" spans="1:29">
      <c r="A331" s="55">
        <v>290</v>
      </c>
      <c r="B331" s="212" t="s">
        <v>64</v>
      </c>
      <c r="C331" s="55" t="s">
        <v>1756</v>
      </c>
      <c r="D331" s="61">
        <v>46246</v>
      </c>
      <c r="E331" s="55">
        <v>6000052976</v>
      </c>
      <c r="F331" s="62" t="s">
        <v>1774</v>
      </c>
      <c r="G331" s="55">
        <v>10</v>
      </c>
      <c r="H331" s="55">
        <v>10</v>
      </c>
      <c r="I331" s="55">
        <v>0</v>
      </c>
      <c r="J331" s="62" t="s">
        <v>66</v>
      </c>
      <c r="K331" s="55"/>
      <c r="L331" s="212"/>
      <c r="M331" s="45" t="s">
        <v>67</v>
      </c>
      <c r="N331" s="61"/>
      <c r="O331" s="55"/>
      <c r="P331" s="45" t="s">
        <v>67</v>
      </c>
      <c r="Q331" s="62"/>
      <c r="R331" s="55"/>
      <c r="S331" s="40" t="s">
        <v>66</v>
      </c>
      <c r="T331" s="40" t="s">
        <v>66</v>
      </c>
      <c r="U331" s="56"/>
      <c r="V331" s="162"/>
      <c r="W331" s="162"/>
      <c r="X331" s="162"/>
      <c r="Y331" s="162"/>
      <c r="Z331" s="162"/>
      <c r="AA331" s="162"/>
      <c r="AB331" s="162"/>
      <c r="AC331" s="162"/>
    </row>
    <row r="332" ht="14.5" spans="1:29">
      <c r="A332" s="55">
        <v>291</v>
      </c>
      <c r="B332" s="212" t="s">
        <v>64</v>
      </c>
      <c r="C332" s="55" t="s">
        <v>1756</v>
      </c>
      <c r="D332" s="61">
        <v>46246</v>
      </c>
      <c r="E332" s="55">
        <v>6000052977</v>
      </c>
      <c r="F332" s="62" t="s">
        <v>1775</v>
      </c>
      <c r="G332" s="55">
        <v>2</v>
      </c>
      <c r="H332" s="55">
        <v>2</v>
      </c>
      <c r="I332" s="55">
        <v>0</v>
      </c>
      <c r="J332" s="62" t="s">
        <v>66</v>
      </c>
      <c r="K332" s="55"/>
      <c r="L332" s="40"/>
      <c r="M332" s="45" t="s">
        <v>67</v>
      </c>
      <c r="N332" s="40"/>
      <c r="O332" s="40"/>
      <c r="P332" s="45" t="s">
        <v>67</v>
      </c>
      <c r="Q332" s="40"/>
      <c r="R332" s="40"/>
      <c r="S332" s="40" t="s">
        <v>66</v>
      </c>
      <c r="T332" s="40" t="s">
        <v>66</v>
      </c>
      <c r="U332" s="56"/>
      <c r="V332" s="64"/>
      <c r="W332" s="64"/>
      <c r="X332" s="64"/>
      <c r="Y332" s="64"/>
      <c r="Z332" s="64"/>
      <c r="AA332" s="64"/>
      <c r="AB332" s="64"/>
      <c r="AC332" s="64"/>
    </row>
    <row r="333" ht="14.5" spans="1:29">
      <c r="A333" s="55">
        <v>292</v>
      </c>
      <c r="B333" s="212" t="s">
        <v>64</v>
      </c>
      <c r="C333" s="55" t="s">
        <v>1756</v>
      </c>
      <c r="D333" s="61">
        <v>46246</v>
      </c>
      <c r="E333" s="55">
        <v>6000052977</v>
      </c>
      <c r="F333" s="62">
        <v>516300040826665</v>
      </c>
      <c r="G333" s="55">
        <v>1</v>
      </c>
      <c r="H333" s="55">
        <v>0</v>
      </c>
      <c r="I333" s="55">
        <v>1</v>
      </c>
      <c r="J333" s="518" t="s">
        <v>1623</v>
      </c>
      <c r="K333" s="55"/>
      <c r="L333" s="40"/>
      <c r="M333" s="45" t="s">
        <v>67</v>
      </c>
      <c r="N333" s="40"/>
      <c r="O333" s="40"/>
      <c r="P333" s="45" t="s">
        <v>67</v>
      </c>
      <c r="Q333" s="40"/>
      <c r="R333" s="40" t="s">
        <v>68</v>
      </c>
      <c r="S333" s="238" t="s">
        <v>78</v>
      </c>
      <c r="T333" s="62" t="s">
        <v>1552</v>
      </c>
      <c r="U333" s="56"/>
      <c r="V333" s="64"/>
      <c r="W333" s="64"/>
      <c r="X333" s="64"/>
      <c r="Y333" s="64"/>
      <c r="Z333" s="64"/>
      <c r="AA333" s="64"/>
      <c r="AB333" s="64"/>
      <c r="AC333" s="64"/>
    </row>
    <row r="334" ht="14.5" spans="1:29">
      <c r="A334" s="55">
        <v>293</v>
      </c>
      <c r="B334" s="212" t="s">
        <v>64</v>
      </c>
      <c r="C334" s="55" t="s">
        <v>1756</v>
      </c>
      <c r="D334" s="61">
        <v>46246</v>
      </c>
      <c r="E334" s="55">
        <v>6000052977</v>
      </c>
      <c r="F334" s="62">
        <v>516300040826666</v>
      </c>
      <c r="G334" s="55">
        <v>1</v>
      </c>
      <c r="H334" s="55">
        <v>1</v>
      </c>
      <c r="I334" s="55">
        <v>0</v>
      </c>
      <c r="J334" s="62" t="s">
        <v>66</v>
      </c>
      <c r="K334" s="55"/>
      <c r="L334" s="40"/>
      <c r="M334" s="45" t="s">
        <v>67</v>
      </c>
      <c r="N334" s="40"/>
      <c r="O334" s="40"/>
      <c r="P334" s="45" t="s">
        <v>67</v>
      </c>
      <c r="Q334" s="40"/>
      <c r="R334" s="40"/>
      <c r="S334" s="40" t="s">
        <v>66</v>
      </c>
      <c r="T334" s="40" t="s">
        <v>66</v>
      </c>
      <c r="U334" s="56"/>
      <c r="V334" s="64"/>
      <c r="W334" s="64"/>
      <c r="X334" s="64"/>
      <c r="Y334" s="64"/>
      <c r="Z334" s="64"/>
      <c r="AA334" s="64"/>
      <c r="AB334" s="64"/>
      <c r="AC334" s="64"/>
    </row>
    <row r="335" ht="14.5" spans="1:29">
      <c r="A335" s="55">
        <v>294</v>
      </c>
      <c r="B335" s="212" t="s">
        <v>64</v>
      </c>
      <c r="C335" s="55" t="s">
        <v>1756</v>
      </c>
      <c r="D335" s="61">
        <v>46246</v>
      </c>
      <c r="E335" s="55">
        <v>6000052977</v>
      </c>
      <c r="F335" s="62">
        <v>516300040826667</v>
      </c>
      <c r="G335" s="55">
        <v>1</v>
      </c>
      <c r="H335" s="55">
        <v>0</v>
      </c>
      <c r="I335" s="55">
        <v>1</v>
      </c>
      <c r="J335" s="518" t="s">
        <v>1623</v>
      </c>
      <c r="K335" s="55"/>
      <c r="L335" s="40"/>
      <c r="M335" s="45" t="s">
        <v>67</v>
      </c>
      <c r="N335" s="40"/>
      <c r="O335" s="40"/>
      <c r="P335" s="45" t="s">
        <v>67</v>
      </c>
      <c r="Q335" s="40"/>
      <c r="R335" s="40" t="s">
        <v>68</v>
      </c>
      <c r="S335" s="238" t="s">
        <v>78</v>
      </c>
      <c r="T335" s="62" t="s">
        <v>1552</v>
      </c>
      <c r="U335" s="56"/>
      <c r="V335" s="64"/>
      <c r="W335" s="64"/>
      <c r="X335" s="64"/>
      <c r="Y335" s="64"/>
      <c r="Z335" s="64"/>
      <c r="AA335" s="64"/>
      <c r="AB335" s="64"/>
      <c r="AC335" s="64"/>
    </row>
    <row r="336" ht="14.5" spans="1:29">
      <c r="A336" s="55">
        <v>295</v>
      </c>
      <c r="B336" s="212" t="s">
        <v>64</v>
      </c>
      <c r="C336" s="55" t="s">
        <v>1756</v>
      </c>
      <c r="D336" s="61">
        <v>46246</v>
      </c>
      <c r="E336" s="55">
        <v>6000052977</v>
      </c>
      <c r="F336" s="62">
        <v>516300040826668</v>
      </c>
      <c r="G336" s="55">
        <v>1</v>
      </c>
      <c r="H336" s="55">
        <v>1</v>
      </c>
      <c r="I336" s="55">
        <v>0</v>
      </c>
      <c r="J336" s="62" t="s">
        <v>66</v>
      </c>
      <c r="K336" s="55"/>
      <c r="L336" s="40"/>
      <c r="M336" s="45" t="s">
        <v>67</v>
      </c>
      <c r="N336" s="40"/>
      <c r="O336" s="40"/>
      <c r="P336" s="45" t="s">
        <v>67</v>
      </c>
      <c r="Q336" s="40"/>
      <c r="R336" s="40"/>
      <c r="S336" s="40" t="s">
        <v>66</v>
      </c>
      <c r="T336" s="40" t="s">
        <v>66</v>
      </c>
      <c r="U336" s="56"/>
      <c r="V336" s="64"/>
      <c r="W336" s="64"/>
      <c r="X336" s="64"/>
      <c r="Y336" s="64"/>
      <c r="Z336" s="64"/>
      <c r="AA336" s="64"/>
      <c r="AB336" s="64"/>
      <c r="AC336" s="64"/>
    </row>
    <row r="337" ht="14.5" spans="1:29">
      <c r="A337" s="55">
        <v>296</v>
      </c>
      <c r="B337" s="212" t="s">
        <v>64</v>
      </c>
      <c r="C337" s="55" t="s">
        <v>1756</v>
      </c>
      <c r="D337" s="61">
        <v>46246</v>
      </c>
      <c r="E337" s="55">
        <v>6000052977</v>
      </c>
      <c r="F337" s="62">
        <v>516300040826669</v>
      </c>
      <c r="G337" s="55">
        <v>1</v>
      </c>
      <c r="H337" s="55">
        <v>0</v>
      </c>
      <c r="I337" s="55">
        <v>1</v>
      </c>
      <c r="J337" s="518" t="s">
        <v>1623</v>
      </c>
      <c r="K337" s="55"/>
      <c r="L337" s="40"/>
      <c r="M337" s="45" t="s">
        <v>67</v>
      </c>
      <c r="N337" s="40"/>
      <c r="O337" s="40"/>
      <c r="P337" s="45" t="s">
        <v>67</v>
      </c>
      <c r="Q337" s="40"/>
      <c r="R337" s="40" t="s">
        <v>68</v>
      </c>
      <c r="S337" s="238" t="s">
        <v>78</v>
      </c>
      <c r="T337" s="62" t="s">
        <v>1552</v>
      </c>
      <c r="U337" s="56"/>
      <c r="V337" s="64"/>
      <c r="W337" s="64"/>
      <c r="X337" s="64"/>
      <c r="Y337" s="64"/>
      <c r="Z337" s="64"/>
      <c r="AA337" s="64"/>
      <c r="AB337" s="64"/>
      <c r="AC337" s="64"/>
    </row>
    <row r="338" ht="14.5" spans="1:29">
      <c r="A338" s="55">
        <v>297</v>
      </c>
      <c r="B338" s="212" t="s">
        <v>64</v>
      </c>
      <c r="C338" s="55" t="s">
        <v>1756</v>
      </c>
      <c r="D338" s="61">
        <v>46246</v>
      </c>
      <c r="E338" s="55">
        <v>6000052977</v>
      </c>
      <c r="F338" s="62">
        <v>516300040826670</v>
      </c>
      <c r="G338" s="55">
        <v>1</v>
      </c>
      <c r="H338" s="55">
        <v>0</v>
      </c>
      <c r="I338" s="55">
        <v>1</v>
      </c>
      <c r="J338" s="518" t="s">
        <v>1623</v>
      </c>
      <c r="K338" s="55"/>
      <c r="L338" s="40"/>
      <c r="M338" s="45" t="s">
        <v>67</v>
      </c>
      <c r="N338" s="40"/>
      <c r="O338" s="40"/>
      <c r="P338" s="45" t="s">
        <v>67</v>
      </c>
      <c r="Q338" s="40"/>
      <c r="R338" s="40" t="s">
        <v>68</v>
      </c>
      <c r="S338" s="238" t="s">
        <v>78</v>
      </c>
      <c r="T338" s="62" t="s">
        <v>1552</v>
      </c>
      <c r="U338" s="56"/>
      <c r="V338" s="64"/>
      <c r="W338" s="64"/>
      <c r="X338" s="64"/>
      <c r="Y338" s="64"/>
      <c r="Z338" s="64"/>
      <c r="AA338" s="64"/>
      <c r="AB338" s="64"/>
      <c r="AC338" s="64"/>
    </row>
    <row r="339" ht="14.5" spans="1:29">
      <c r="A339" s="55">
        <v>298</v>
      </c>
      <c r="B339" s="212" t="s">
        <v>64</v>
      </c>
      <c r="C339" s="55" t="s">
        <v>1756</v>
      </c>
      <c r="D339" s="61">
        <v>46246</v>
      </c>
      <c r="E339" s="55">
        <v>6000052977</v>
      </c>
      <c r="F339" s="62" t="s">
        <v>1776</v>
      </c>
      <c r="G339" s="55">
        <v>2</v>
      </c>
      <c r="H339" s="55">
        <v>2</v>
      </c>
      <c r="I339" s="55">
        <v>0</v>
      </c>
      <c r="J339" s="62" t="s">
        <v>66</v>
      </c>
      <c r="K339" s="55"/>
      <c r="L339" s="40"/>
      <c r="M339" s="45" t="s">
        <v>67</v>
      </c>
      <c r="N339" s="40"/>
      <c r="O339" s="40"/>
      <c r="P339" s="45" t="s">
        <v>67</v>
      </c>
      <c r="Q339" s="40"/>
      <c r="R339" s="40"/>
      <c r="S339" s="40" t="s">
        <v>66</v>
      </c>
      <c r="T339" s="40" t="s">
        <v>66</v>
      </c>
      <c r="U339" s="56"/>
      <c r="V339" s="64"/>
      <c r="W339" s="64"/>
      <c r="X339" s="64"/>
      <c r="Y339" s="64"/>
      <c r="Z339" s="64"/>
      <c r="AA339" s="64"/>
      <c r="AB339" s="64"/>
      <c r="AC339" s="64"/>
    </row>
    <row r="340" ht="15.5" spans="1:29">
      <c r="A340" s="55">
        <v>299</v>
      </c>
      <c r="B340" s="212" t="s">
        <v>64</v>
      </c>
      <c r="C340" s="55" t="s">
        <v>1756</v>
      </c>
      <c r="D340" s="61">
        <v>46246</v>
      </c>
      <c r="E340" s="55">
        <v>6000052977</v>
      </c>
      <c r="F340" s="62">
        <v>516300040826673</v>
      </c>
      <c r="G340" s="55">
        <v>1</v>
      </c>
      <c r="H340" s="55">
        <v>0</v>
      </c>
      <c r="I340" s="55">
        <v>1</v>
      </c>
      <c r="J340" s="518" t="s">
        <v>1566</v>
      </c>
      <c r="K340" s="97" t="s">
        <v>1551</v>
      </c>
      <c r="L340" s="97" t="s">
        <v>76</v>
      </c>
      <c r="M340" s="45" t="s">
        <v>67</v>
      </c>
      <c r="N340" s="40"/>
      <c r="O340" s="515" t="s">
        <v>77</v>
      </c>
      <c r="P340" s="45" t="s">
        <v>67</v>
      </c>
      <c r="Q340" s="40"/>
      <c r="R340" s="40" t="s">
        <v>68</v>
      </c>
      <c r="S340" s="238" t="s">
        <v>78</v>
      </c>
      <c r="T340" s="62" t="s">
        <v>1552</v>
      </c>
      <c r="U340" s="56"/>
      <c r="V340" s="64"/>
      <c r="W340" s="64"/>
      <c r="X340" s="64"/>
      <c r="Y340" s="64"/>
      <c r="Z340" s="64"/>
      <c r="AA340" s="64"/>
      <c r="AB340" s="64"/>
      <c r="AC340" s="64"/>
    </row>
    <row r="341" ht="15.5" spans="1:29">
      <c r="A341" s="55">
        <v>300</v>
      </c>
      <c r="B341" s="212" t="s">
        <v>64</v>
      </c>
      <c r="C341" s="55" t="s">
        <v>1756</v>
      </c>
      <c r="D341" s="61">
        <v>46246</v>
      </c>
      <c r="E341" s="55">
        <v>6000052977</v>
      </c>
      <c r="F341" s="62">
        <v>516300040826674</v>
      </c>
      <c r="G341" s="55">
        <v>1</v>
      </c>
      <c r="H341" s="55">
        <v>0</v>
      </c>
      <c r="I341" s="55">
        <v>1</v>
      </c>
      <c r="J341" s="518" t="s">
        <v>1566</v>
      </c>
      <c r="K341" s="97" t="s">
        <v>1551</v>
      </c>
      <c r="L341" s="97" t="s">
        <v>76</v>
      </c>
      <c r="M341" s="45" t="s">
        <v>67</v>
      </c>
      <c r="N341" s="40"/>
      <c r="O341" s="515" t="s">
        <v>77</v>
      </c>
      <c r="P341" s="45" t="s">
        <v>67</v>
      </c>
      <c r="Q341" s="40"/>
      <c r="R341" s="40" t="s">
        <v>68</v>
      </c>
      <c r="S341" s="238" t="s">
        <v>78</v>
      </c>
      <c r="T341" s="62" t="s">
        <v>1552</v>
      </c>
      <c r="U341" s="56"/>
      <c r="V341" s="64"/>
      <c r="W341" s="64"/>
      <c r="X341" s="64"/>
      <c r="Y341" s="64"/>
      <c r="Z341" s="64"/>
      <c r="AA341" s="64"/>
      <c r="AB341" s="64"/>
      <c r="AC341" s="64"/>
    </row>
    <row r="342" ht="14.5" spans="1:29">
      <c r="A342" s="55">
        <v>301</v>
      </c>
      <c r="B342" s="212" t="s">
        <v>64</v>
      </c>
      <c r="C342" s="55" t="s">
        <v>1756</v>
      </c>
      <c r="D342" s="61">
        <v>46246</v>
      </c>
      <c r="E342" s="55">
        <v>6000052977</v>
      </c>
      <c r="F342" s="62" t="s">
        <v>1777</v>
      </c>
      <c r="G342" s="55">
        <v>2</v>
      </c>
      <c r="H342" s="55">
        <v>2</v>
      </c>
      <c r="I342" s="55">
        <v>0</v>
      </c>
      <c r="J342" s="62" t="s">
        <v>66</v>
      </c>
      <c r="K342" s="55"/>
      <c r="L342" s="40"/>
      <c r="M342" s="45" t="s">
        <v>67</v>
      </c>
      <c r="N342" s="40"/>
      <c r="O342" s="40"/>
      <c r="P342" s="45" t="s">
        <v>67</v>
      </c>
      <c r="Q342" s="40"/>
      <c r="R342" s="40"/>
      <c r="S342" s="40" t="s">
        <v>66</v>
      </c>
      <c r="T342" s="40" t="s">
        <v>66</v>
      </c>
      <c r="U342" s="56"/>
      <c r="V342" s="64"/>
      <c r="W342" s="64"/>
      <c r="X342" s="64"/>
      <c r="Y342" s="64"/>
      <c r="Z342" s="64"/>
      <c r="AA342" s="64"/>
      <c r="AB342" s="64"/>
      <c r="AC342" s="64"/>
    </row>
    <row r="343" ht="15.5" spans="1:29">
      <c r="A343" s="55">
        <v>302</v>
      </c>
      <c r="B343" s="212" t="s">
        <v>64</v>
      </c>
      <c r="C343" s="55" t="s">
        <v>1756</v>
      </c>
      <c r="D343" s="61">
        <v>46246</v>
      </c>
      <c r="E343" s="55">
        <v>6000052977</v>
      </c>
      <c r="F343" s="62">
        <v>516300040826677</v>
      </c>
      <c r="G343" s="55">
        <v>1</v>
      </c>
      <c r="H343" s="55">
        <v>0</v>
      </c>
      <c r="I343" s="55">
        <v>1</v>
      </c>
      <c r="J343" s="518" t="s">
        <v>1566</v>
      </c>
      <c r="K343" s="97" t="s">
        <v>1551</v>
      </c>
      <c r="L343" s="97" t="s">
        <v>76</v>
      </c>
      <c r="M343" s="45" t="s">
        <v>67</v>
      </c>
      <c r="N343" s="40"/>
      <c r="O343" s="515" t="s">
        <v>77</v>
      </c>
      <c r="P343" s="45" t="s">
        <v>67</v>
      </c>
      <c r="Q343" s="40"/>
      <c r="R343" s="40" t="s">
        <v>68</v>
      </c>
      <c r="S343" s="238" t="s">
        <v>78</v>
      </c>
      <c r="T343" s="62" t="s">
        <v>1552</v>
      </c>
      <c r="U343" s="56"/>
      <c r="V343" s="64"/>
      <c r="W343" s="64"/>
      <c r="X343" s="64"/>
      <c r="Y343" s="64"/>
      <c r="Z343" s="64"/>
      <c r="AA343" s="64"/>
      <c r="AB343" s="64"/>
      <c r="AC343" s="64"/>
    </row>
    <row r="344" ht="14.5" spans="1:29">
      <c r="A344" s="55">
        <v>303</v>
      </c>
      <c r="B344" s="212" t="s">
        <v>64</v>
      </c>
      <c r="C344" s="55" t="s">
        <v>1756</v>
      </c>
      <c r="D344" s="61">
        <v>46246</v>
      </c>
      <c r="E344" s="55">
        <v>6000052977</v>
      </c>
      <c r="F344" s="62">
        <v>516300040826678</v>
      </c>
      <c r="G344" s="55">
        <v>1</v>
      </c>
      <c r="H344" s="55">
        <v>1</v>
      </c>
      <c r="I344" s="55">
        <v>0</v>
      </c>
      <c r="J344" s="62" t="s">
        <v>66</v>
      </c>
      <c r="K344" s="55"/>
      <c r="L344" s="40"/>
      <c r="M344" s="45" t="s">
        <v>67</v>
      </c>
      <c r="N344" s="40"/>
      <c r="O344" s="40"/>
      <c r="P344" s="45" t="s">
        <v>67</v>
      </c>
      <c r="Q344" s="40"/>
      <c r="R344" s="40"/>
      <c r="S344" s="40" t="s">
        <v>66</v>
      </c>
      <c r="T344" s="40" t="s">
        <v>66</v>
      </c>
      <c r="U344" s="56"/>
      <c r="V344" s="64"/>
      <c r="W344" s="64"/>
      <c r="X344" s="64"/>
      <c r="Y344" s="64"/>
      <c r="Z344" s="64"/>
      <c r="AA344" s="64"/>
      <c r="AB344" s="64"/>
      <c r="AC344" s="64"/>
    </row>
    <row r="345" ht="14.5" spans="1:29">
      <c r="A345" s="55">
        <v>304</v>
      </c>
      <c r="B345" s="212" t="s">
        <v>64</v>
      </c>
      <c r="C345" s="55" t="s">
        <v>1778</v>
      </c>
      <c r="D345" s="61">
        <v>46247</v>
      </c>
      <c r="E345" s="55">
        <v>6000052976</v>
      </c>
      <c r="F345" s="62" t="s">
        <v>1779</v>
      </c>
      <c r="G345" s="55">
        <v>5</v>
      </c>
      <c r="H345" s="55">
        <v>5</v>
      </c>
      <c r="I345" s="55">
        <v>0</v>
      </c>
      <c r="J345" s="62" t="s">
        <v>66</v>
      </c>
      <c r="K345" s="55"/>
      <c r="L345" s="40"/>
      <c r="M345" s="45" t="s">
        <v>67</v>
      </c>
      <c r="N345" s="40"/>
      <c r="O345" s="40"/>
      <c r="P345" s="45" t="s">
        <v>67</v>
      </c>
      <c r="Q345" s="40"/>
      <c r="R345" s="40"/>
      <c r="S345" s="40" t="s">
        <v>66</v>
      </c>
      <c r="T345" s="40" t="s">
        <v>66</v>
      </c>
      <c r="U345" s="56"/>
      <c r="V345" s="64"/>
      <c r="W345" s="64"/>
      <c r="X345" s="64"/>
      <c r="Y345" s="64"/>
      <c r="Z345" s="64"/>
      <c r="AA345" s="64"/>
      <c r="AB345" s="64"/>
      <c r="AC345" s="64"/>
    </row>
    <row r="346" ht="14.5" spans="1:29">
      <c r="A346" s="55">
        <v>305</v>
      </c>
      <c r="B346" s="212" t="s">
        <v>64</v>
      </c>
      <c r="C346" s="55" t="s">
        <v>1778</v>
      </c>
      <c r="D346" s="61">
        <v>46247</v>
      </c>
      <c r="E346" s="55">
        <v>6000052976</v>
      </c>
      <c r="F346" s="62">
        <v>516300030826683</v>
      </c>
      <c r="G346" s="55">
        <v>1</v>
      </c>
      <c r="H346" s="55">
        <v>0</v>
      </c>
      <c r="I346" s="55">
        <v>1</v>
      </c>
      <c r="J346" s="258" t="s">
        <v>1559</v>
      </c>
      <c r="K346" s="55"/>
      <c r="L346" s="40"/>
      <c r="M346" s="45" t="s">
        <v>67</v>
      </c>
      <c r="N346" s="40"/>
      <c r="O346" s="40"/>
      <c r="P346" s="45" t="s">
        <v>67</v>
      </c>
      <c r="Q346" s="40"/>
      <c r="R346" s="40"/>
      <c r="S346" s="238" t="s">
        <v>78</v>
      </c>
      <c r="T346" s="40" t="s">
        <v>1552</v>
      </c>
      <c r="U346" s="56"/>
      <c r="V346" s="64"/>
      <c r="W346" s="64"/>
      <c r="X346" s="64"/>
      <c r="Y346" s="64"/>
      <c r="Z346" s="64"/>
      <c r="AA346" s="64"/>
      <c r="AB346" s="64"/>
      <c r="AC346" s="64"/>
    </row>
    <row r="347" ht="14.5" spans="1:29">
      <c r="A347" s="55">
        <v>306</v>
      </c>
      <c r="B347" s="212" t="s">
        <v>64</v>
      </c>
      <c r="C347" s="55" t="s">
        <v>1778</v>
      </c>
      <c r="D347" s="61">
        <v>46247</v>
      </c>
      <c r="E347" s="55">
        <v>6000052976</v>
      </c>
      <c r="F347" s="62" t="s">
        <v>1780</v>
      </c>
      <c r="G347" s="55">
        <v>5</v>
      </c>
      <c r="H347" s="55">
        <v>5</v>
      </c>
      <c r="I347" s="55">
        <v>0</v>
      </c>
      <c r="J347" s="62" t="s">
        <v>66</v>
      </c>
      <c r="K347" s="55"/>
      <c r="L347" s="40"/>
      <c r="M347" s="45" t="s">
        <v>67</v>
      </c>
      <c r="N347" s="40"/>
      <c r="O347" s="40"/>
      <c r="P347" s="45" t="s">
        <v>67</v>
      </c>
      <c r="Q347" s="40"/>
      <c r="R347" s="40"/>
      <c r="S347" s="40" t="s">
        <v>66</v>
      </c>
      <c r="T347" s="40" t="s">
        <v>66</v>
      </c>
      <c r="U347" s="56"/>
      <c r="V347" s="64"/>
      <c r="W347" s="64"/>
      <c r="X347" s="64"/>
      <c r="Y347" s="64"/>
      <c r="Z347" s="64"/>
      <c r="AA347" s="64"/>
      <c r="AB347" s="64"/>
      <c r="AC347" s="64"/>
    </row>
    <row r="348" ht="14.5" spans="1:29">
      <c r="A348" s="55">
        <v>307</v>
      </c>
      <c r="B348" s="212" t="s">
        <v>64</v>
      </c>
      <c r="C348" s="55" t="s">
        <v>1778</v>
      </c>
      <c r="D348" s="61">
        <v>46247</v>
      </c>
      <c r="E348" s="55">
        <v>6000052977</v>
      </c>
      <c r="F348" s="62" t="s">
        <v>1781</v>
      </c>
      <c r="G348" s="55">
        <v>7</v>
      </c>
      <c r="H348" s="55">
        <v>7</v>
      </c>
      <c r="I348" s="55">
        <v>0</v>
      </c>
      <c r="J348" s="62" t="s">
        <v>66</v>
      </c>
      <c r="K348" s="55"/>
      <c r="L348" s="40"/>
      <c r="M348" s="45" t="s">
        <v>67</v>
      </c>
      <c r="N348" s="40"/>
      <c r="O348" s="40"/>
      <c r="P348" s="45" t="s">
        <v>67</v>
      </c>
      <c r="Q348" s="40"/>
      <c r="R348" s="40"/>
      <c r="S348" s="40" t="s">
        <v>66</v>
      </c>
      <c r="T348" s="40" t="s">
        <v>66</v>
      </c>
      <c r="U348" s="56"/>
      <c r="V348" s="64"/>
      <c r="W348" s="64"/>
      <c r="X348" s="64"/>
      <c r="Y348" s="64"/>
      <c r="Z348" s="64"/>
      <c r="AA348" s="64"/>
      <c r="AB348" s="64"/>
      <c r="AC348" s="64"/>
    </row>
    <row r="349" ht="14.5" spans="1:29">
      <c r="A349" s="55">
        <v>308</v>
      </c>
      <c r="B349" s="212" t="s">
        <v>64</v>
      </c>
      <c r="C349" s="55" t="s">
        <v>1778</v>
      </c>
      <c r="D349" s="61">
        <v>46247</v>
      </c>
      <c r="E349" s="55">
        <v>6000052977</v>
      </c>
      <c r="F349" s="62">
        <v>516300040826686</v>
      </c>
      <c r="G349" s="55">
        <v>1</v>
      </c>
      <c r="H349" s="55">
        <v>0</v>
      </c>
      <c r="I349" s="55">
        <v>1</v>
      </c>
      <c r="J349" s="258" t="s">
        <v>1559</v>
      </c>
      <c r="K349" s="55"/>
      <c r="L349" s="40"/>
      <c r="M349" s="45" t="s">
        <v>67</v>
      </c>
      <c r="N349" s="40"/>
      <c r="O349" s="40"/>
      <c r="P349" s="45" t="s">
        <v>67</v>
      </c>
      <c r="Q349" s="40"/>
      <c r="R349" s="40" t="s">
        <v>68</v>
      </c>
      <c r="S349" s="238" t="s">
        <v>78</v>
      </c>
      <c r="T349" s="40" t="s">
        <v>1552</v>
      </c>
      <c r="U349" s="56"/>
      <c r="V349" s="64"/>
      <c r="W349" s="64"/>
      <c r="X349" s="64"/>
      <c r="Y349" s="64"/>
      <c r="Z349" s="64"/>
      <c r="AA349" s="64"/>
      <c r="AB349" s="64"/>
      <c r="AC349" s="64"/>
    </row>
    <row r="350" ht="14.5" spans="1:29">
      <c r="A350" s="55">
        <v>309</v>
      </c>
      <c r="B350" s="212" t="s">
        <v>64</v>
      </c>
      <c r="C350" s="55" t="s">
        <v>1778</v>
      </c>
      <c r="D350" s="61">
        <v>46247</v>
      </c>
      <c r="E350" s="55">
        <v>6000052977</v>
      </c>
      <c r="F350" s="62" t="s">
        <v>1782</v>
      </c>
      <c r="G350" s="55">
        <v>2</v>
      </c>
      <c r="H350" s="55">
        <v>2</v>
      </c>
      <c r="I350" s="55">
        <v>0</v>
      </c>
      <c r="J350" s="62" t="s">
        <v>66</v>
      </c>
      <c r="K350" s="55"/>
      <c r="L350" s="40"/>
      <c r="M350" s="45" t="s">
        <v>67</v>
      </c>
      <c r="N350" s="40"/>
      <c r="O350" s="40"/>
      <c r="P350" s="45" t="s">
        <v>67</v>
      </c>
      <c r="Q350" s="40"/>
      <c r="R350" s="40"/>
      <c r="S350" s="40" t="s">
        <v>66</v>
      </c>
      <c r="T350" s="40" t="s">
        <v>66</v>
      </c>
      <c r="U350" s="56"/>
      <c r="V350" s="64"/>
      <c r="W350" s="64"/>
      <c r="X350" s="64"/>
      <c r="Y350" s="64"/>
      <c r="Z350" s="64"/>
      <c r="AA350" s="64"/>
      <c r="AB350" s="64"/>
      <c r="AC350" s="64"/>
    </row>
    <row r="351" ht="14.5" spans="1:29">
      <c r="A351" s="55">
        <v>310</v>
      </c>
      <c r="B351" s="212" t="s">
        <v>64</v>
      </c>
      <c r="C351" s="55" t="s">
        <v>1783</v>
      </c>
      <c r="D351" s="61">
        <v>46251</v>
      </c>
      <c r="E351" s="55">
        <v>6000052976</v>
      </c>
      <c r="F351" s="62">
        <v>516300030826689</v>
      </c>
      <c r="G351" s="55">
        <v>1</v>
      </c>
      <c r="H351" s="55">
        <v>0</v>
      </c>
      <c r="I351" s="55">
        <v>1</v>
      </c>
      <c r="J351" s="258" t="s">
        <v>1559</v>
      </c>
      <c r="K351" s="55"/>
      <c r="L351" s="40"/>
      <c r="M351" s="45" t="s">
        <v>67</v>
      </c>
      <c r="N351" s="40"/>
      <c r="O351" s="40"/>
      <c r="P351" s="45" t="s">
        <v>67</v>
      </c>
      <c r="Q351" s="40"/>
      <c r="R351" s="40"/>
      <c r="S351" s="238" t="s">
        <v>78</v>
      </c>
      <c r="T351" s="40" t="s">
        <v>1552</v>
      </c>
      <c r="U351" s="56"/>
      <c r="V351" s="64"/>
      <c r="W351" s="64"/>
      <c r="X351" s="64"/>
      <c r="Y351" s="64"/>
      <c r="Z351" s="64"/>
      <c r="AA351" s="64"/>
      <c r="AB351" s="64"/>
      <c r="AC351" s="64"/>
    </row>
    <row r="352" ht="14.5" spans="1:29">
      <c r="A352" s="55">
        <v>311</v>
      </c>
      <c r="B352" s="212" t="s">
        <v>64</v>
      </c>
      <c r="C352" s="55" t="s">
        <v>1783</v>
      </c>
      <c r="D352" s="61">
        <v>46251</v>
      </c>
      <c r="E352" s="55">
        <v>6000052976</v>
      </c>
      <c r="F352" s="62">
        <v>516300030826690</v>
      </c>
      <c r="G352" s="55">
        <v>1</v>
      </c>
      <c r="H352" s="55">
        <v>1</v>
      </c>
      <c r="I352" s="55">
        <v>0</v>
      </c>
      <c r="J352" s="62" t="s">
        <v>66</v>
      </c>
      <c r="K352" s="55"/>
      <c r="L352" s="40"/>
      <c r="M352" s="45" t="s">
        <v>67</v>
      </c>
      <c r="N352" s="40"/>
      <c r="O352" s="40"/>
      <c r="P352" s="45" t="s">
        <v>67</v>
      </c>
      <c r="Q352" s="40"/>
      <c r="R352" s="40"/>
      <c r="S352" s="40" t="s">
        <v>66</v>
      </c>
      <c r="T352" s="40" t="s">
        <v>66</v>
      </c>
      <c r="U352" s="56"/>
      <c r="V352" s="64"/>
      <c r="W352" s="64"/>
      <c r="X352" s="64"/>
      <c r="Y352" s="64"/>
      <c r="Z352" s="64"/>
      <c r="AA352" s="64"/>
      <c r="AB352" s="64"/>
      <c r="AC352" s="64"/>
    </row>
    <row r="353" ht="14.5" spans="1:29">
      <c r="A353" s="55">
        <v>312</v>
      </c>
      <c r="B353" s="212" t="s">
        <v>64</v>
      </c>
      <c r="C353" s="55" t="s">
        <v>1783</v>
      </c>
      <c r="D353" s="61">
        <v>46251</v>
      </c>
      <c r="E353" s="55">
        <v>6000052976</v>
      </c>
      <c r="F353" s="62" t="s">
        <v>1784</v>
      </c>
      <c r="G353" s="55">
        <v>8</v>
      </c>
      <c r="H353" s="55">
        <v>8</v>
      </c>
      <c r="I353" s="55">
        <v>0</v>
      </c>
      <c r="J353" s="62" t="s">
        <v>66</v>
      </c>
      <c r="K353" s="55"/>
      <c r="L353" s="40"/>
      <c r="M353" s="45" t="s">
        <v>67</v>
      </c>
      <c r="N353" s="40"/>
      <c r="O353" s="40"/>
      <c r="P353" s="45" t="s">
        <v>67</v>
      </c>
      <c r="Q353" s="40"/>
      <c r="R353" s="40"/>
      <c r="S353" s="40" t="s">
        <v>66</v>
      </c>
      <c r="T353" s="40" t="s">
        <v>66</v>
      </c>
      <c r="U353" s="56"/>
      <c r="V353" s="64"/>
      <c r="W353" s="64"/>
      <c r="X353" s="64"/>
      <c r="Y353" s="64"/>
      <c r="Z353" s="64"/>
      <c r="AA353" s="64"/>
      <c r="AB353" s="64"/>
      <c r="AC353" s="64"/>
    </row>
    <row r="354" ht="14.5" spans="1:29">
      <c r="A354" s="55">
        <v>313</v>
      </c>
      <c r="B354" s="212" t="s">
        <v>64</v>
      </c>
      <c r="C354" s="55" t="s">
        <v>1783</v>
      </c>
      <c r="D354" s="61">
        <v>46251</v>
      </c>
      <c r="E354" s="55">
        <v>6000052977</v>
      </c>
      <c r="F354" s="62">
        <v>516300040826689</v>
      </c>
      <c r="G354" s="55">
        <v>1</v>
      </c>
      <c r="H354" s="55">
        <v>0</v>
      </c>
      <c r="I354" s="55">
        <v>1</v>
      </c>
      <c r="J354" s="518" t="s">
        <v>1623</v>
      </c>
      <c r="K354" s="55"/>
      <c r="L354" s="40"/>
      <c r="M354" s="45" t="s">
        <v>67</v>
      </c>
      <c r="N354" s="40"/>
      <c r="O354" s="40"/>
      <c r="P354" s="45" t="s">
        <v>67</v>
      </c>
      <c r="Q354" s="40"/>
      <c r="R354" s="40" t="s">
        <v>68</v>
      </c>
      <c r="S354" s="238" t="s">
        <v>78</v>
      </c>
      <c r="T354" s="62" t="s">
        <v>1552</v>
      </c>
      <c r="U354" s="56"/>
      <c r="V354" s="64"/>
      <c r="W354" s="64"/>
      <c r="X354" s="64"/>
      <c r="Y354" s="64"/>
      <c r="Z354" s="64"/>
      <c r="AA354" s="64"/>
      <c r="AB354" s="64"/>
      <c r="AC354" s="64"/>
    </row>
    <row r="355" ht="14.5" spans="1:29">
      <c r="A355" s="55">
        <v>314</v>
      </c>
      <c r="B355" s="212" t="s">
        <v>64</v>
      </c>
      <c r="C355" s="55" t="s">
        <v>1783</v>
      </c>
      <c r="D355" s="61">
        <v>46251</v>
      </c>
      <c r="E355" s="55">
        <v>6000052977</v>
      </c>
      <c r="F355" s="62">
        <v>516300040826690</v>
      </c>
      <c r="G355" s="55">
        <v>1</v>
      </c>
      <c r="H355" s="55">
        <v>1</v>
      </c>
      <c r="I355" s="55">
        <v>0</v>
      </c>
      <c r="J355" s="62" t="s">
        <v>66</v>
      </c>
      <c r="K355" s="55"/>
      <c r="L355" s="40"/>
      <c r="M355" s="45" t="s">
        <v>67</v>
      </c>
      <c r="N355" s="40"/>
      <c r="O355" s="40"/>
      <c r="P355" s="45" t="s">
        <v>67</v>
      </c>
      <c r="Q355" s="40"/>
      <c r="R355" s="40"/>
      <c r="S355" s="40" t="s">
        <v>66</v>
      </c>
      <c r="T355" s="40" t="s">
        <v>66</v>
      </c>
      <c r="U355" s="56"/>
      <c r="V355" s="64"/>
      <c r="W355" s="64"/>
      <c r="X355" s="64"/>
      <c r="Y355" s="64"/>
      <c r="Z355" s="64"/>
      <c r="AA355" s="64"/>
      <c r="AB355" s="64"/>
      <c r="AC355" s="64"/>
    </row>
    <row r="356" ht="14.5" spans="1:29">
      <c r="A356" s="55">
        <v>315</v>
      </c>
      <c r="B356" s="212" t="s">
        <v>64</v>
      </c>
      <c r="C356" s="55" t="s">
        <v>1783</v>
      </c>
      <c r="D356" s="61">
        <v>46251</v>
      </c>
      <c r="E356" s="55">
        <v>6000052977</v>
      </c>
      <c r="F356" s="62">
        <v>516300040826691</v>
      </c>
      <c r="G356" s="55">
        <v>1</v>
      </c>
      <c r="H356" s="55">
        <v>0</v>
      </c>
      <c r="I356" s="55">
        <v>1</v>
      </c>
      <c r="J356" s="518" t="s">
        <v>1623</v>
      </c>
      <c r="K356" s="55"/>
      <c r="L356" s="40"/>
      <c r="M356" s="45" t="s">
        <v>67</v>
      </c>
      <c r="N356" s="40"/>
      <c r="O356" s="40"/>
      <c r="P356" s="45" t="s">
        <v>67</v>
      </c>
      <c r="Q356" s="40"/>
      <c r="R356" s="40" t="s">
        <v>68</v>
      </c>
      <c r="S356" s="238" t="s">
        <v>78</v>
      </c>
      <c r="T356" s="62" t="s">
        <v>1552</v>
      </c>
      <c r="U356" s="56"/>
      <c r="V356" s="64"/>
      <c r="W356" s="64"/>
      <c r="X356" s="64"/>
      <c r="Y356" s="64"/>
      <c r="Z356" s="64"/>
      <c r="AA356" s="64"/>
      <c r="AB356" s="64"/>
      <c r="AC356" s="64"/>
    </row>
    <row r="357" ht="14.5" spans="1:29">
      <c r="A357" s="55">
        <v>316</v>
      </c>
      <c r="B357" s="212" t="s">
        <v>64</v>
      </c>
      <c r="C357" s="55" t="s">
        <v>1783</v>
      </c>
      <c r="D357" s="61">
        <v>46251</v>
      </c>
      <c r="E357" s="55">
        <v>6000052977</v>
      </c>
      <c r="F357" s="62" t="s">
        <v>1785</v>
      </c>
      <c r="G357" s="55">
        <v>2</v>
      </c>
      <c r="H357" s="55">
        <v>2</v>
      </c>
      <c r="I357" s="55">
        <v>0</v>
      </c>
      <c r="J357" s="62" t="s">
        <v>66</v>
      </c>
      <c r="K357" s="55"/>
      <c r="L357" s="40"/>
      <c r="M357" s="45" t="s">
        <v>67</v>
      </c>
      <c r="N357" s="40"/>
      <c r="O357" s="40"/>
      <c r="P357" s="45" t="s">
        <v>67</v>
      </c>
      <c r="Q357" s="40"/>
      <c r="R357" s="40"/>
      <c r="S357" s="40" t="s">
        <v>66</v>
      </c>
      <c r="T357" s="40" t="s">
        <v>66</v>
      </c>
      <c r="U357" s="56"/>
      <c r="V357" s="64"/>
      <c r="W357" s="64"/>
      <c r="X357" s="64"/>
      <c r="Y357" s="64"/>
      <c r="Z357" s="64"/>
      <c r="AA357" s="64"/>
      <c r="AB357" s="64"/>
      <c r="AC357" s="64"/>
    </row>
    <row r="358" ht="14.5" spans="1:29">
      <c r="A358" s="55">
        <v>317</v>
      </c>
      <c r="B358" s="212" t="s">
        <v>64</v>
      </c>
      <c r="C358" s="55" t="s">
        <v>1783</v>
      </c>
      <c r="D358" s="61">
        <v>46251</v>
      </c>
      <c r="E358" s="55">
        <v>6000052977</v>
      </c>
      <c r="F358" s="62">
        <v>516300040826694</v>
      </c>
      <c r="G358" s="55">
        <v>1</v>
      </c>
      <c r="H358" s="55">
        <v>0</v>
      </c>
      <c r="I358" s="55">
        <v>1</v>
      </c>
      <c r="J358" s="518" t="s">
        <v>1623</v>
      </c>
      <c r="K358" s="55"/>
      <c r="L358" s="40"/>
      <c r="M358" s="45" t="s">
        <v>67</v>
      </c>
      <c r="N358" s="40"/>
      <c r="O358" s="40"/>
      <c r="P358" s="45" t="s">
        <v>67</v>
      </c>
      <c r="Q358" s="40"/>
      <c r="R358" s="40" t="s">
        <v>68</v>
      </c>
      <c r="S358" s="238" t="s">
        <v>78</v>
      </c>
      <c r="T358" s="62" t="s">
        <v>1552</v>
      </c>
      <c r="U358" s="56"/>
      <c r="V358" s="64"/>
      <c r="W358" s="64"/>
      <c r="X358" s="64"/>
      <c r="Y358" s="64"/>
      <c r="Z358" s="64"/>
      <c r="AA358" s="64"/>
      <c r="AB358" s="64"/>
      <c r="AC358" s="64"/>
    </row>
    <row r="359" ht="14.5" spans="1:29">
      <c r="A359" s="55">
        <v>318</v>
      </c>
      <c r="B359" s="212" t="s">
        <v>64</v>
      </c>
      <c r="C359" s="55" t="s">
        <v>1783</v>
      </c>
      <c r="D359" s="61">
        <v>46251</v>
      </c>
      <c r="E359" s="55">
        <v>6000052977</v>
      </c>
      <c r="F359" s="62">
        <v>516300040826695</v>
      </c>
      <c r="G359" s="55">
        <v>1</v>
      </c>
      <c r="H359" s="55">
        <v>1</v>
      </c>
      <c r="I359" s="55">
        <v>0</v>
      </c>
      <c r="J359" s="62" t="s">
        <v>66</v>
      </c>
      <c r="K359" s="55"/>
      <c r="L359" s="40"/>
      <c r="M359" s="45" t="s">
        <v>67</v>
      </c>
      <c r="N359" s="40"/>
      <c r="O359" s="40"/>
      <c r="P359" s="45" t="s">
        <v>67</v>
      </c>
      <c r="Q359" s="40"/>
      <c r="R359" s="40"/>
      <c r="S359" s="40" t="s">
        <v>66</v>
      </c>
      <c r="T359" s="40" t="s">
        <v>66</v>
      </c>
      <c r="U359" s="56"/>
      <c r="V359" s="64"/>
      <c r="W359" s="64"/>
      <c r="X359" s="64"/>
      <c r="Y359" s="64"/>
      <c r="Z359" s="64"/>
      <c r="AA359" s="64"/>
      <c r="AB359" s="64"/>
      <c r="AC359" s="64"/>
    </row>
    <row r="360" ht="14.5" spans="1:29">
      <c r="A360" s="55">
        <v>319</v>
      </c>
      <c r="B360" s="212" t="s">
        <v>64</v>
      </c>
      <c r="C360" s="55" t="s">
        <v>1783</v>
      </c>
      <c r="D360" s="61">
        <v>46251</v>
      </c>
      <c r="E360" s="55">
        <v>6000052977</v>
      </c>
      <c r="F360" s="62">
        <v>516300040826696</v>
      </c>
      <c r="G360" s="55">
        <v>1</v>
      </c>
      <c r="H360" s="55">
        <v>0</v>
      </c>
      <c r="I360" s="55">
        <v>1</v>
      </c>
      <c r="J360" s="534" t="s">
        <v>1555</v>
      </c>
      <c r="K360" s="55"/>
      <c r="L360" s="40"/>
      <c r="M360" s="45" t="s">
        <v>67</v>
      </c>
      <c r="N360" s="40"/>
      <c r="O360" s="40"/>
      <c r="P360" s="45" t="s">
        <v>67</v>
      </c>
      <c r="Q360" s="40"/>
      <c r="R360" s="40"/>
      <c r="S360" s="40" t="s">
        <v>78</v>
      </c>
      <c r="T360" s="40" t="s">
        <v>1552</v>
      </c>
      <c r="U360" s="56"/>
      <c r="V360" s="64"/>
      <c r="W360" s="64"/>
      <c r="X360" s="64"/>
      <c r="Y360" s="64"/>
      <c r="Z360" s="64"/>
      <c r="AA360" s="64"/>
      <c r="AB360" s="64"/>
      <c r="AC360" s="64"/>
    </row>
    <row r="361" ht="14.5" spans="1:29">
      <c r="A361" s="55">
        <v>320</v>
      </c>
      <c r="B361" s="212" t="s">
        <v>64</v>
      </c>
      <c r="C361" s="55" t="s">
        <v>1783</v>
      </c>
      <c r="D361" s="61">
        <v>46251</v>
      </c>
      <c r="E361" s="55">
        <v>6000052977</v>
      </c>
      <c r="F361" s="62" t="s">
        <v>1786</v>
      </c>
      <c r="G361" s="55">
        <v>2</v>
      </c>
      <c r="H361" s="55">
        <v>2</v>
      </c>
      <c r="I361" s="55">
        <v>0</v>
      </c>
      <c r="J361" s="62" t="s">
        <v>66</v>
      </c>
      <c r="K361" s="55"/>
      <c r="L361" s="40"/>
      <c r="M361" s="45" t="s">
        <v>67</v>
      </c>
      <c r="N361" s="40"/>
      <c r="O361" s="40"/>
      <c r="P361" s="45" t="s">
        <v>67</v>
      </c>
      <c r="Q361" s="40"/>
      <c r="R361" s="40"/>
      <c r="S361" s="40" t="s">
        <v>66</v>
      </c>
      <c r="T361" s="40" t="s">
        <v>66</v>
      </c>
      <c r="U361" s="56"/>
      <c r="V361" s="64"/>
      <c r="W361" s="64"/>
      <c r="X361" s="64"/>
      <c r="Y361" s="64"/>
      <c r="Z361" s="64"/>
      <c r="AA361" s="64"/>
      <c r="AB361" s="64"/>
      <c r="AC361" s="64"/>
    </row>
    <row r="362" ht="14.5" spans="1:29">
      <c r="A362" s="55">
        <v>321</v>
      </c>
      <c r="B362" s="212" t="s">
        <v>64</v>
      </c>
      <c r="C362" s="55" t="s">
        <v>1783</v>
      </c>
      <c r="D362" s="61">
        <v>46254</v>
      </c>
      <c r="E362" s="55">
        <v>6000052976</v>
      </c>
      <c r="F362" s="62">
        <v>516300030826699</v>
      </c>
      <c r="G362" s="55">
        <v>1</v>
      </c>
      <c r="H362" s="55">
        <v>0</v>
      </c>
      <c r="I362" s="55">
        <v>1</v>
      </c>
      <c r="J362" s="258" t="s">
        <v>1559</v>
      </c>
      <c r="K362" s="55"/>
      <c r="L362" s="40"/>
      <c r="M362" s="45" t="s">
        <v>67</v>
      </c>
      <c r="N362" s="40"/>
      <c r="O362" s="40"/>
      <c r="P362" s="45" t="s">
        <v>67</v>
      </c>
      <c r="Q362" s="40"/>
      <c r="R362" s="40" t="s">
        <v>68</v>
      </c>
      <c r="S362" s="238" t="s">
        <v>78</v>
      </c>
      <c r="T362" s="40" t="s">
        <v>1552</v>
      </c>
      <c r="U362" s="56"/>
      <c r="V362" s="64"/>
      <c r="W362" s="64"/>
      <c r="X362" s="64"/>
      <c r="Y362" s="64"/>
      <c r="Z362" s="64"/>
      <c r="AA362" s="64"/>
      <c r="AB362" s="64"/>
      <c r="AC362" s="64"/>
    </row>
    <row r="363" ht="14.5" spans="1:29">
      <c r="A363" s="55">
        <v>322</v>
      </c>
      <c r="B363" s="212" t="s">
        <v>64</v>
      </c>
      <c r="C363" s="55" t="s">
        <v>1783</v>
      </c>
      <c r="D363" s="61">
        <v>46254</v>
      </c>
      <c r="E363" s="55">
        <v>6000052976</v>
      </c>
      <c r="F363" s="62">
        <v>516300030826700</v>
      </c>
      <c r="G363" s="55">
        <v>1</v>
      </c>
      <c r="H363" s="55">
        <v>0</v>
      </c>
      <c r="I363" s="55">
        <v>1</v>
      </c>
      <c r="J363" s="258" t="s">
        <v>1559</v>
      </c>
      <c r="K363" s="55"/>
      <c r="L363" s="40"/>
      <c r="M363" s="45" t="s">
        <v>67</v>
      </c>
      <c r="N363" s="40"/>
      <c r="O363" s="40"/>
      <c r="P363" s="45" t="s">
        <v>67</v>
      </c>
      <c r="Q363" s="40"/>
      <c r="R363" s="40" t="s">
        <v>68</v>
      </c>
      <c r="S363" s="238" t="s">
        <v>78</v>
      </c>
      <c r="T363" s="40" t="s">
        <v>1552</v>
      </c>
      <c r="U363" s="56"/>
      <c r="V363" s="64"/>
      <c r="W363" s="64"/>
      <c r="X363" s="64"/>
      <c r="Y363" s="64"/>
      <c r="Z363" s="64"/>
      <c r="AA363" s="64"/>
      <c r="AB363" s="64"/>
      <c r="AC363" s="64"/>
    </row>
    <row r="364" ht="14.5" spans="1:29">
      <c r="A364" s="55">
        <v>323</v>
      </c>
      <c r="B364" s="212" t="s">
        <v>64</v>
      </c>
      <c r="C364" s="55" t="s">
        <v>1783</v>
      </c>
      <c r="D364" s="61">
        <v>46254</v>
      </c>
      <c r="E364" s="55">
        <v>6000052976</v>
      </c>
      <c r="F364" s="62">
        <v>516300030826701</v>
      </c>
      <c r="G364" s="55">
        <v>1</v>
      </c>
      <c r="H364" s="55">
        <v>0</v>
      </c>
      <c r="I364" s="55">
        <v>1</v>
      </c>
      <c r="J364" s="258" t="s">
        <v>1559</v>
      </c>
      <c r="K364" s="55"/>
      <c r="L364" s="40"/>
      <c r="M364" s="45" t="s">
        <v>67</v>
      </c>
      <c r="N364" s="40"/>
      <c r="O364" s="40"/>
      <c r="P364" s="45" t="s">
        <v>67</v>
      </c>
      <c r="Q364" s="40"/>
      <c r="R364" s="40" t="s">
        <v>68</v>
      </c>
      <c r="S364" s="238" t="s">
        <v>78</v>
      </c>
      <c r="T364" s="40" t="s">
        <v>1552</v>
      </c>
      <c r="U364" s="56"/>
      <c r="V364" s="64"/>
      <c r="W364" s="64"/>
      <c r="X364" s="64"/>
      <c r="Y364" s="64"/>
      <c r="Z364" s="64"/>
      <c r="AA364" s="64"/>
      <c r="AB364" s="64"/>
      <c r="AC364" s="64"/>
    </row>
    <row r="365" ht="14.5" spans="1:29">
      <c r="A365" s="55">
        <v>324</v>
      </c>
      <c r="B365" s="212" t="s">
        <v>64</v>
      </c>
      <c r="C365" s="55" t="s">
        <v>1783</v>
      </c>
      <c r="D365" s="61">
        <v>46254</v>
      </c>
      <c r="E365" s="55">
        <v>6000052976</v>
      </c>
      <c r="F365" s="62">
        <v>516300030826702</v>
      </c>
      <c r="G365" s="55">
        <v>1</v>
      </c>
      <c r="H365" s="55">
        <v>1</v>
      </c>
      <c r="I365" s="55">
        <v>0</v>
      </c>
      <c r="J365" s="62" t="s">
        <v>66</v>
      </c>
      <c r="K365" s="55"/>
      <c r="L365" s="40"/>
      <c r="M365" s="45" t="s">
        <v>67</v>
      </c>
      <c r="N365" s="40"/>
      <c r="O365" s="40"/>
      <c r="P365" s="45" t="s">
        <v>67</v>
      </c>
      <c r="Q365" s="40"/>
      <c r="R365" s="40"/>
      <c r="S365" s="40" t="s">
        <v>66</v>
      </c>
      <c r="T365" s="40" t="s">
        <v>66</v>
      </c>
      <c r="U365" s="56"/>
      <c r="V365" s="64"/>
      <c r="W365" s="64"/>
      <c r="X365" s="64"/>
      <c r="Y365" s="64"/>
      <c r="Z365" s="64"/>
      <c r="AA365" s="64"/>
      <c r="AB365" s="64"/>
      <c r="AC365" s="64"/>
    </row>
    <row r="366" ht="14.5" spans="1:29">
      <c r="A366" s="55">
        <v>325</v>
      </c>
      <c r="B366" s="212" t="s">
        <v>64</v>
      </c>
      <c r="C366" s="55" t="s">
        <v>1783</v>
      </c>
      <c r="D366" s="61">
        <v>46254</v>
      </c>
      <c r="E366" s="55">
        <v>6000052976</v>
      </c>
      <c r="F366" s="62">
        <v>516300030826703</v>
      </c>
      <c r="G366" s="55">
        <v>1</v>
      </c>
      <c r="H366" s="55">
        <v>0</v>
      </c>
      <c r="I366" s="55">
        <v>1</v>
      </c>
      <c r="J366" s="258" t="s">
        <v>1559</v>
      </c>
      <c r="K366" s="55"/>
      <c r="L366" s="40"/>
      <c r="M366" s="45" t="s">
        <v>67</v>
      </c>
      <c r="N366" s="40"/>
      <c r="O366" s="40"/>
      <c r="P366" s="45" t="s">
        <v>67</v>
      </c>
      <c r="Q366" s="40"/>
      <c r="R366" s="40" t="s">
        <v>68</v>
      </c>
      <c r="S366" s="238" t="s">
        <v>78</v>
      </c>
      <c r="T366" s="40" t="s">
        <v>1552</v>
      </c>
      <c r="U366" s="56"/>
      <c r="V366" s="64"/>
      <c r="W366" s="64"/>
      <c r="X366" s="64"/>
      <c r="Y366" s="64"/>
      <c r="Z366" s="64"/>
      <c r="AA366" s="64"/>
      <c r="AB366" s="64"/>
      <c r="AC366" s="64"/>
    </row>
    <row r="367" ht="14.5" spans="1:29">
      <c r="A367" s="55">
        <v>326</v>
      </c>
      <c r="B367" s="212" t="s">
        <v>64</v>
      </c>
      <c r="C367" s="55" t="s">
        <v>1783</v>
      </c>
      <c r="D367" s="61">
        <v>46254</v>
      </c>
      <c r="E367" s="55">
        <v>6000052976</v>
      </c>
      <c r="F367" s="62">
        <v>516300030826704</v>
      </c>
      <c r="G367" s="55">
        <v>1</v>
      </c>
      <c r="H367" s="55">
        <v>1</v>
      </c>
      <c r="I367" s="55">
        <v>0</v>
      </c>
      <c r="J367" s="62" t="s">
        <v>66</v>
      </c>
      <c r="K367" s="55"/>
      <c r="L367" s="40"/>
      <c r="M367" s="45" t="s">
        <v>67</v>
      </c>
      <c r="N367" s="40"/>
      <c r="O367" s="40"/>
      <c r="P367" s="45" t="s">
        <v>67</v>
      </c>
      <c r="Q367" s="40"/>
      <c r="R367" s="40"/>
      <c r="S367" s="40" t="s">
        <v>66</v>
      </c>
      <c r="T367" s="40" t="s">
        <v>66</v>
      </c>
      <c r="U367" s="56"/>
      <c r="V367" s="64"/>
      <c r="W367" s="64"/>
      <c r="X367" s="64"/>
      <c r="Y367" s="64"/>
      <c r="Z367" s="64"/>
      <c r="AA367" s="64"/>
      <c r="AB367" s="64"/>
      <c r="AC367" s="64"/>
    </row>
    <row r="368" ht="14.5" spans="1:29">
      <c r="A368" s="55">
        <v>327</v>
      </c>
      <c r="B368" s="212" t="s">
        <v>64</v>
      </c>
      <c r="C368" s="55" t="s">
        <v>1783</v>
      </c>
      <c r="D368" s="61">
        <v>46254</v>
      </c>
      <c r="E368" s="55">
        <v>6000052976</v>
      </c>
      <c r="F368" s="62">
        <v>516300030826705</v>
      </c>
      <c r="G368" s="55">
        <v>1</v>
      </c>
      <c r="H368" s="55">
        <v>0</v>
      </c>
      <c r="I368" s="55">
        <v>1</v>
      </c>
      <c r="J368" s="151" t="s">
        <v>1596</v>
      </c>
      <c r="K368" s="44" t="s">
        <v>1597</v>
      </c>
      <c r="L368" s="522" t="s">
        <v>1598</v>
      </c>
      <c r="M368" s="45" t="s">
        <v>67</v>
      </c>
      <c r="N368" s="40"/>
      <c r="O368" s="192" t="s">
        <v>1751</v>
      </c>
      <c r="P368" s="45" t="s">
        <v>67</v>
      </c>
      <c r="Q368" s="40"/>
      <c r="R368" s="40" t="s">
        <v>68</v>
      </c>
      <c r="S368" s="238" t="s">
        <v>78</v>
      </c>
      <c r="T368" s="238" t="s">
        <v>13</v>
      </c>
      <c r="U368" s="56"/>
      <c r="V368" s="64"/>
      <c r="W368" s="64"/>
      <c r="X368" s="64"/>
      <c r="Y368" s="64"/>
      <c r="Z368" s="64"/>
      <c r="AA368" s="64"/>
      <c r="AB368" s="64"/>
      <c r="AC368" s="64"/>
    </row>
    <row r="369" ht="15.5" spans="1:29">
      <c r="A369" s="55">
        <v>328</v>
      </c>
      <c r="B369" s="212" t="s">
        <v>64</v>
      </c>
      <c r="C369" s="55" t="s">
        <v>1783</v>
      </c>
      <c r="D369" s="61">
        <v>46254</v>
      </c>
      <c r="E369" s="55">
        <v>6000052976</v>
      </c>
      <c r="F369" s="62">
        <v>516300030826706</v>
      </c>
      <c r="G369" s="55">
        <v>1</v>
      </c>
      <c r="H369" s="55">
        <v>0</v>
      </c>
      <c r="I369" s="55">
        <v>1</v>
      </c>
      <c r="J369" s="518" t="s">
        <v>1566</v>
      </c>
      <c r="K369" s="97" t="s">
        <v>1551</v>
      </c>
      <c r="L369" s="97" t="s">
        <v>76</v>
      </c>
      <c r="M369" s="45" t="s">
        <v>67</v>
      </c>
      <c r="N369" s="40"/>
      <c r="O369" s="515" t="s">
        <v>77</v>
      </c>
      <c r="P369" s="45" t="s">
        <v>67</v>
      </c>
      <c r="Q369" s="40"/>
      <c r="R369" s="40" t="s">
        <v>68</v>
      </c>
      <c r="S369" s="238" t="s">
        <v>78</v>
      </c>
      <c r="T369" s="62" t="s">
        <v>1552</v>
      </c>
      <c r="U369" s="56"/>
      <c r="V369" s="64"/>
      <c r="W369" s="64"/>
      <c r="X369" s="64"/>
      <c r="Y369" s="64"/>
      <c r="Z369" s="64"/>
      <c r="AA369" s="64"/>
      <c r="AB369" s="64"/>
      <c r="AC369" s="64"/>
    </row>
    <row r="370" ht="14.5" spans="1:29">
      <c r="A370" s="55">
        <v>329</v>
      </c>
      <c r="B370" s="212" t="s">
        <v>64</v>
      </c>
      <c r="C370" s="55" t="s">
        <v>1783</v>
      </c>
      <c r="D370" s="61">
        <v>46254</v>
      </c>
      <c r="E370" s="55">
        <v>6000052976</v>
      </c>
      <c r="F370" s="62" t="s">
        <v>1787</v>
      </c>
      <c r="G370" s="55">
        <v>11</v>
      </c>
      <c r="H370" s="55">
        <v>11</v>
      </c>
      <c r="I370" s="55">
        <v>0</v>
      </c>
      <c r="J370" s="62" t="s">
        <v>66</v>
      </c>
      <c r="K370" s="55"/>
      <c r="L370" s="40"/>
      <c r="M370" s="45" t="s">
        <v>67</v>
      </c>
      <c r="N370" s="40"/>
      <c r="O370" s="40"/>
      <c r="P370" s="45" t="s">
        <v>67</v>
      </c>
      <c r="Q370" s="40"/>
      <c r="R370" s="40"/>
      <c r="S370" s="40" t="s">
        <v>66</v>
      </c>
      <c r="T370" s="40" t="s">
        <v>66</v>
      </c>
      <c r="U370" s="56"/>
      <c r="V370" s="64"/>
      <c r="W370" s="64"/>
      <c r="X370" s="64"/>
      <c r="Y370" s="64"/>
      <c r="Z370" s="64"/>
      <c r="AA370" s="64"/>
      <c r="AB370" s="64"/>
      <c r="AC370" s="64"/>
    </row>
    <row r="371" ht="14.5" spans="1:29">
      <c r="A371" s="55">
        <v>330</v>
      </c>
      <c r="B371" s="212" t="s">
        <v>64</v>
      </c>
      <c r="C371" s="55" t="s">
        <v>1783</v>
      </c>
      <c r="D371" s="61">
        <v>46254</v>
      </c>
      <c r="E371" s="55">
        <v>6000052976</v>
      </c>
      <c r="F371" s="62">
        <v>516300030826718</v>
      </c>
      <c r="G371" s="55">
        <v>1</v>
      </c>
      <c r="H371" s="55">
        <v>0</v>
      </c>
      <c r="I371" s="55">
        <v>1</v>
      </c>
      <c r="J371" s="258" t="s">
        <v>1559</v>
      </c>
      <c r="K371" s="55"/>
      <c r="L371" s="40"/>
      <c r="M371" s="45" t="s">
        <v>67</v>
      </c>
      <c r="N371" s="40"/>
      <c r="O371" s="40"/>
      <c r="P371" s="45" t="s">
        <v>67</v>
      </c>
      <c r="Q371" s="40"/>
      <c r="R371" s="40" t="s">
        <v>68</v>
      </c>
      <c r="S371" s="238" t="s">
        <v>78</v>
      </c>
      <c r="T371" s="40" t="s">
        <v>1552</v>
      </c>
      <c r="U371" s="56"/>
      <c r="V371" s="64"/>
      <c r="W371" s="64"/>
      <c r="X371" s="64"/>
      <c r="Y371" s="64"/>
      <c r="Z371" s="64"/>
      <c r="AA371" s="64"/>
      <c r="AB371" s="64"/>
      <c r="AC371" s="64"/>
    </row>
    <row r="372" ht="14.5" spans="1:29">
      <c r="A372" s="55">
        <v>331</v>
      </c>
      <c r="B372" s="28" t="s">
        <v>64</v>
      </c>
      <c r="C372" s="216" t="s">
        <v>1783</v>
      </c>
      <c r="D372" s="78">
        <v>46254</v>
      </c>
      <c r="E372" s="216">
        <v>6000052976</v>
      </c>
      <c r="F372" s="238" t="s">
        <v>1788</v>
      </c>
      <c r="G372" s="216">
        <v>4</v>
      </c>
      <c r="H372" s="216">
        <v>4</v>
      </c>
      <c r="I372" s="55">
        <v>0</v>
      </c>
      <c r="J372" s="62" t="s">
        <v>66</v>
      </c>
      <c r="K372" s="216"/>
      <c r="L372" s="45"/>
      <c r="M372" s="45" t="s">
        <v>67</v>
      </c>
      <c r="N372" s="45"/>
      <c r="O372" s="45"/>
      <c r="P372" s="45" t="s">
        <v>67</v>
      </c>
      <c r="Q372" s="45"/>
      <c r="R372" s="45"/>
      <c r="S372" s="40" t="s">
        <v>66</v>
      </c>
      <c r="T372" s="40" t="s">
        <v>66</v>
      </c>
      <c r="U372" s="56"/>
      <c r="V372" s="85"/>
      <c r="W372" s="85"/>
      <c r="X372" s="85"/>
      <c r="Y372" s="85"/>
      <c r="Z372" s="85"/>
      <c r="AA372" s="85"/>
      <c r="AB372" s="85"/>
      <c r="AC372" s="85"/>
    </row>
    <row r="373" ht="14.5" spans="1:29">
      <c r="A373" s="55">
        <v>332</v>
      </c>
      <c r="B373" s="212" t="s">
        <v>64</v>
      </c>
      <c r="C373" s="55" t="s">
        <v>1783</v>
      </c>
      <c r="D373" s="61">
        <v>46254</v>
      </c>
      <c r="E373" s="55">
        <v>6000052976</v>
      </c>
      <c r="F373" s="62" t="s">
        <v>1789</v>
      </c>
      <c r="G373" s="55">
        <v>4</v>
      </c>
      <c r="H373" s="55">
        <v>4</v>
      </c>
      <c r="I373" s="55">
        <v>0</v>
      </c>
      <c r="J373" s="62" t="s">
        <v>66</v>
      </c>
      <c r="K373" s="55"/>
      <c r="L373" s="40"/>
      <c r="M373" s="45" t="s">
        <v>67</v>
      </c>
      <c r="N373" s="40"/>
      <c r="O373" s="40"/>
      <c r="P373" s="45" t="s">
        <v>67</v>
      </c>
      <c r="Q373" s="40"/>
      <c r="R373" s="40"/>
      <c r="S373" s="40" t="s">
        <v>66</v>
      </c>
      <c r="T373" s="40" t="s">
        <v>66</v>
      </c>
      <c r="U373" s="56"/>
      <c r="V373" s="64"/>
      <c r="W373" s="64"/>
      <c r="X373" s="64"/>
      <c r="Y373" s="64"/>
      <c r="Z373" s="64"/>
      <c r="AA373" s="64"/>
      <c r="AB373" s="64"/>
      <c r="AC373" s="64"/>
    </row>
    <row r="374" ht="15.5" spans="1:29">
      <c r="A374" s="55">
        <v>333</v>
      </c>
      <c r="B374" s="212" t="s">
        <v>64</v>
      </c>
      <c r="C374" s="55" t="s">
        <v>1783</v>
      </c>
      <c r="D374" s="61">
        <v>46254</v>
      </c>
      <c r="E374" s="55">
        <v>6000052976</v>
      </c>
      <c r="F374" s="62">
        <v>516300030826728</v>
      </c>
      <c r="G374" s="55">
        <v>1</v>
      </c>
      <c r="H374" s="55">
        <v>0</v>
      </c>
      <c r="I374" s="55">
        <v>1</v>
      </c>
      <c r="J374" s="518" t="s">
        <v>1566</v>
      </c>
      <c r="K374" s="97" t="s">
        <v>1551</v>
      </c>
      <c r="L374" s="97" t="s">
        <v>76</v>
      </c>
      <c r="M374" s="45" t="s">
        <v>67</v>
      </c>
      <c r="N374" s="40"/>
      <c r="O374" s="515" t="s">
        <v>77</v>
      </c>
      <c r="P374" s="45" t="s">
        <v>67</v>
      </c>
      <c r="Q374" s="40"/>
      <c r="R374" s="40" t="s">
        <v>68</v>
      </c>
      <c r="S374" s="238" t="s">
        <v>78</v>
      </c>
      <c r="T374" s="62" t="s">
        <v>1552</v>
      </c>
      <c r="U374" s="56"/>
      <c r="V374" s="64"/>
      <c r="W374" s="64"/>
      <c r="X374" s="64"/>
      <c r="Y374" s="64"/>
      <c r="Z374" s="64"/>
      <c r="AA374" s="64"/>
      <c r="AB374" s="64"/>
      <c r="AC374" s="64"/>
    </row>
    <row r="375" ht="15.5" spans="1:29">
      <c r="A375" s="55">
        <v>334</v>
      </c>
      <c r="B375" s="212" t="s">
        <v>64</v>
      </c>
      <c r="C375" s="55" t="s">
        <v>1783</v>
      </c>
      <c r="D375" s="61">
        <v>46254</v>
      </c>
      <c r="E375" s="55">
        <v>6000052976</v>
      </c>
      <c r="F375" s="62">
        <v>516300030826729</v>
      </c>
      <c r="G375" s="55">
        <v>1</v>
      </c>
      <c r="H375" s="55">
        <v>0</v>
      </c>
      <c r="I375" s="55">
        <v>1</v>
      </c>
      <c r="J375" s="518" t="s">
        <v>1566</v>
      </c>
      <c r="K375" s="97" t="s">
        <v>1551</v>
      </c>
      <c r="L375" s="97" t="s">
        <v>76</v>
      </c>
      <c r="M375" s="45" t="s">
        <v>67</v>
      </c>
      <c r="N375" s="40"/>
      <c r="O375" s="515" t="s">
        <v>77</v>
      </c>
      <c r="P375" s="45" t="s">
        <v>67</v>
      </c>
      <c r="Q375" s="40"/>
      <c r="R375" s="40" t="s">
        <v>68</v>
      </c>
      <c r="S375" s="238" t="s">
        <v>78</v>
      </c>
      <c r="T375" s="62" t="s">
        <v>1552</v>
      </c>
      <c r="U375" s="56"/>
      <c r="V375" s="64"/>
      <c r="W375" s="64"/>
      <c r="X375" s="64"/>
      <c r="Y375" s="64"/>
      <c r="Z375" s="64"/>
      <c r="AA375" s="64"/>
      <c r="AB375" s="64"/>
      <c r="AC375" s="64"/>
    </row>
    <row r="376" ht="15.5" spans="1:29">
      <c r="A376" s="55">
        <v>335</v>
      </c>
      <c r="B376" s="212" t="s">
        <v>64</v>
      </c>
      <c r="C376" s="55" t="s">
        <v>1783</v>
      </c>
      <c r="D376" s="61">
        <v>46254</v>
      </c>
      <c r="E376" s="55">
        <v>6000052976</v>
      </c>
      <c r="F376" s="62">
        <v>516300030826730</v>
      </c>
      <c r="G376" s="55">
        <v>1</v>
      </c>
      <c r="H376" s="55">
        <v>0</v>
      </c>
      <c r="I376" s="55">
        <v>1</v>
      </c>
      <c r="J376" s="518" t="s">
        <v>1566</v>
      </c>
      <c r="K376" s="97" t="s">
        <v>1551</v>
      </c>
      <c r="L376" s="97" t="s">
        <v>76</v>
      </c>
      <c r="M376" s="45" t="s">
        <v>67</v>
      </c>
      <c r="N376" s="40"/>
      <c r="O376" s="515" t="s">
        <v>77</v>
      </c>
      <c r="P376" s="45" t="s">
        <v>67</v>
      </c>
      <c r="Q376" s="40"/>
      <c r="R376" s="40" t="s">
        <v>68</v>
      </c>
      <c r="S376" s="238" t="s">
        <v>78</v>
      </c>
      <c r="T376" s="62" t="s">
        <v>1552</v>
      </c>
      <c r="U376" s="56"/>
      <c r="V376" s="64"/>
      <c r="W376" s="64"/>
      <c r="X376" s="64"/>
      <c r="Y376" s="64"/>
      <c r="Z376" s="64"/>
      <c r="AA376" s="64"/>
      <c r="AB376" s="64"/>
      <c r="AC376" s="64"/>
    </row>
    <row r="377" ht="14.5" spans="1:29">
      <c r="A377" s="55">
        <v>336</v>
      </c>
      <c r="B377" s="212" t="s">
        <v>64</v>
      </c>
      <c r="C377" s="55" t="s">
        <v>1783</v>
      </c>
      <c r="D377" s="61">
        <v>46254</v>
      </c>
      <c r="E377" s="55">
        <v>6000052976</v>
      </c>
      <c r="F377" s="62">
        <v>516300030826731</v>
      </c>
      <c r="G377" s="55">
        <v>1</v>
      </c>
      <c r="H377" s="55">
        <v>0</v>
      </c>
      <c r="I377" s="55">
        <v>1</v>
      </c>
      <c r="J377" s="258" t="s">
        <v>1559</v>
      </c>
      <c r="K377" s="55"/>
      <c r="L377" s="40"/>
      <c r="M377" s="45" t="s">
        <v>67</v>
      </c>
      <c r="N377" s="40"/>
      <c r="O377" s="40"/>
      <c r="P377" s="45" t="s">
        <v>67</v>
      </c>
      <c r="Q377" s="40"/>
      <c r="R377" s="40" t="s">
        <v>68</v>
      </c>
      <c r="S377" s="238" t="s">
        <v>78</v>
      </c>
      <c r="T377" s="40" t="s">
        <v>1552</v>
      </c>
      <c r="U377" s="56"/>
      <c r="V377" s="64"/>
      <c r="W377" s="64"/>
      <c r="X377" s="64"/>
      <c r="Y377" s="64"/>
      <c r="Z377" s="64"/>
      <c r="AA377" s="64"/>
      <c r="AB377" s="64"/>
      <c r="AC377" s="64"/>
    </row>
    <row r="378" ht="14.5" spans="1:29">
      <c r="A378" s="55">
        <v>337</v>
      </c>
      <c r="B378" s="212" t="s">
        <v>64</v>
      </c>
      <c r="C378" s="55" t="s">
        <v>1783</v>
      </c>
      <c r="D378" s="61">
        <v>46254</v>
      </c>
      <c r="E378" s="55">
        <v>6000052976</v>
      </c>
      <c r="F378" s="62" t="s">
        <v>1790</v>
      </c>
      <c r="G378" s="55">
        <v>5</v>
      </c>
      <c r="H378" s="55">
        <v>5</v>
      </c>
      <c r="I378" s="55">
        <v>0</v>
      </c>
      <c r="J378" s="62" t="s">
        <v>66</v>
      </c>
      <c r="K378" s="55"/>
      <c r="L378" s="40"/>
      <c r="M378" s="45" t="s">
        <v>67</v>
      </c>
      <c r="N378" s="40"/>
      <c r="O378" s="40"/>
      <c r="P378" s="45" t="s">
        <v>67</v>
      </c>
      <c r="Q378" s="40"/>
      <c r="R378" s="40"/>
      <c r="S378" s="40" t="s">
        <v>66</v>
      </c>
      <c r="T378" s="40" t="s">
        <v>66</v>
      </c>
      <c r="U378" s="56"/>
      <c r="V378" s="64"/>
      <c r="W378" s="64"/>
      <c r="X378" s="64"/>
      <c r="Y378" s="64"/>
      <c r="Z378" s="64"/>
      <c r="AA378" s="64"/>
      <c r="AB378" s="64"/>
      <c r="AC378" s="64"/>
    </row>
    <row r="379" ht="14.5" spans="1:29">
      <c r="A379" s="55">
        <v>338</v>
      </c>
      <c r="B379" s="212" t="s">
        <v>64</v>
      </c>
      <c r="C379" s="55" t="s">
        <v>1783</v>
      </c>
      <c r="D379" s="61">
        <v>46254</v>
      </c>
      <c r="E379" s="55">
        <v>6000052977</v>
      </c>
      <c r="F379" s="62" t="s">
        <v>1791</v>
      </c>
      <c r="G379" s="55">
        <v>3</v>
      </c>
      <c r="H379" s="55">
        <v>3</v>
      </c>
      <c r="I379" s="55">
        <v>0</v>
      </c>
      <c r="J379" s="62" t="s">
        <v>66</v>
      </c>
      <c r="K379" s="55"/>
      <c r="L379" s="40"/>
      <c r="M379" s="45" t="s">
        <v>67</v>
      </c>
      <c r="N379" s="40"/>
      <c r="O379" s="40"/>
      <c r="P379" s="45" t="s">
        <v>67</v>
      </c>
      <c r="Q379" s="40"/>
      <c r="R379" s="40"/>
      <c r="S379" s="40" t="s">
        <v>66</v>
      </c>
      <c r="T379" s="40" t="s">
        <v>66</v>
      </c>
      <c r="U379" s="56"/>
      <c r="V379" s="64"/>
      <c r="W379" s="64"/>
      <c r="X379" s="64"/>
      <c r="Y379" s="64"/>
      <c r="Z379" s="64"/>
      <c r="AA379" s="64"/>
      <c r="AB379" s="64"/>
      <c r="AC379" s="64"/>
    </row>
    <row r="380" ht="14.5" spans="1:29">
      <c r="A380" s="55">
        <v>339</v>
      </c>
      <c r="B380" s="212" t="s">
        <v>64</v>
      </c>
      <c r="C380" s="55" t="s">
        <v>1783</v>
      </c>
      <c r="D380" s="61">
        <v>46254</v>
      </c>
      <c r="E380" s="55">
        <v>6000052977</v>
      </c>
      <c r="F380" s="62">
        <v>516300040826702</v>
      </c>
      <c r="G380" s="55">
        <v>1</v>
      </c>
      <c r="H380" s="55">
        <v>0</v>
      </c>
      <c r="I380" s="55">
        <v>1</v>
      </c>
      <c r="J380" s="258" t="s">
        <v>1559</v>
      </c>
      <c r="K380" s="55"/>
      <c r="L380" s="40"/>
      <c r="M380" s="45" t="s">
        <v>67</v>
      </c>
      <c r="N380" s="40"/>
      <c r="O380" s="40"/>
      <c r="P380" s="45" t="s">
        <v>67</v>
      </c>
      <c r="Q380" s="40"/>
      <c r="R380" s="40" t="s">
        <v>68</v>
      </c>
      <c r="S380" s="238" t="s">
        <v>78</v>
      </c>
      <c r="T380" s="40" t="s">
        <v>1552</v>
      </c>
      <c r="U380" s="56"/>
      <c r="V380" s="64"/>
      <c r="W380" s="64"/>
      <c r="X380" s="64"/>
      <c r="Y380" s="64"/>
      <c r="Z380" s="64"/>
      <c r="AA380" s="64"/>
      <c r="AB380" s="64"/>
      <c r="AC380" s="64"/>
    </row>
    <row r="381" ht="14.5" spans="1:29">
      <c r="A381" s="55">
        <v>340</v>
      </c>
      <c r="B381" s="212" t="s">
        <v>64</v>
      </c>
      <c r="C381" s="55" t="s">
        <v>1783</v>
      </c>
      <c r="D381" s="61">
        <v>46254</v>
      </c>
      <c r="E381" s="55">
        <v>6000052977</v>
      </c>
      <c r="F381" s="62" t="s">
        <v>1792</v>
      </c>
      <c r="G381" s="55">
        <v>3</v>
      </c>
      <c r="H381" s="55">
        <v>3</v>
      </c>
      <c r="I381" s="55">
        <v>0</v>
      </c>
      <c r="J381" s="62" t="s">
        <v>66</v>
      </c>
      <c r="K381" s="55"/>
      <c r="L381" s="40"/>
      <c r="M381" s="45" t="s">
        <v>67</v>
      </c>
      <c r="N381" s="40"/>
      <c r="O381" s="40"/>
      <c r="P381" s="45" t="s">
        <v>67</v>
      </c>
      <c r="Q381" s="40"/>
      <c r="R381" s="40"/>
      <c r="S381" s="40" t="s">
        <v>66</v>
      </c>
      <c r="T381" s="40" t="s">
        <v>66</v>
      </c>
      <c r="U381" s="56"/>
      <c r="V381" s="64"/>
      <c r="W381" s="64"/>
      <c r="X381" s="64"/>
      <c r="Y381" s="64"/>
      <c r="Z381" s="64"/>
      <c r="AA381" s="64"/>
      <c r="AB381" s="64"/>
      <c r="AC381" s="64"/>
    </row>
    <row r="382" ht="14.5" spans="1:29">
      <c r="A382" s="55">
        <v>341</v>
      </c>
      <c r="B382" s="212" t="s">
        <v>64</v>
      </c>
      <c r="C382" s="55" t="s">
        <v>1783</v>
      </c>
      <c r="D382" s="61">
        <v>46254</v>
      </c>
      <c r="E382" s="55">
        <v>6000052977</v>
      </c>
      <c r="F382" s="62">
        <v>516300040826706</v>
      </c>
      <c r="G382" s="55">
        <v>1</v>
      </c>
      <c r="H382" s="55">
        <v>0</v>
      </c>
      <c r="I382" s="55">
        <v>1</v>
      </c>
      <c r="J382" s="258" t="s">
        <v>1559</v>
      </c>
      <c r="K382" s="55"/>
      <c r="L382" s="40"/>
      <c r="M382" s="45" t="s">
        <v>67</v>
      </c>
      <c r="N382" s="40"/>
      <c r="O382" s="40"/>
      <c r="P382" s="45" t="s">
        <v>67</v>
      </c>
      <c r="Q382" s="40"/>
      <c r="R382" s="40" t="s">
        <v>68</v>
      </c>
      <c r="S382" s="238" t="s">
        <v>78</v>
      </c>
      <c r="T382" s="40" t="s">
        <v>1552</v>
      </c>
      <c r="U382" s="56"/>
      <c r="V382" s="64"/>
      <c r="W382" s="64"/>
      <c r="X382" s="64"/>
      <c r="Y382" s="64"/>
      <c r="Z382" s="64"/>
      <c r="AA382" s="64"/>
      <c r="AB382" s="64"/>
      <c r="AC382" s="64"/>
    </row>
    <row r="383" ht="14.5" spans="1:29">
      <c r="A383" s="55">
        <v>342</v>
      </c>
      <c r="B383" s="212" t="s">
        <v>64</v>
      </c>
      <c r="C383" s="55" t="s">
        <v>1783</v>
      </c>
      <c r="D383" s="61">
        <v>46254</v>
      </c>
      <c r="E383" s="55">
        <v>6000052977</v>
      </c>
      <c r="F383" s="62" t="s">
        <v>1793</v>
      </c>
      <c r="G383" s="55">
        <v>2</v>
      </c>
      <c r="H383" s="55">
        <v>2</v>
      </c>
      <c r="I383" s="55">
        <v>0</v>
      </c>
      <c r="J383" s="62" t="s">
        <v>66</v>
      </c>
      <c r="K383" s="55"/>
      <c r="L383" s="40"/>
      <c r="M383" s="45" t="s">
        <v>67</v>
      </c>
      <c r="N383" s="40"/>
      <c r="O383" s="40"/>
      <c r="P383" s="45" t="s">
        <v>67</v>
      </c>
      <c r="Q383" s="40"/>
      <c r="R383" s="40"/>
      <c r="S383" s="40" t="s">
        <v>66</v>
      </c>
      <c r="T383" s="40" t="s">
        <v>66</v>
      </c>
      <c r="U383" s="56"/>
      <c r="V383" s="64"/>
      <c r="W383" s="64"/>
      <c r="X383" s="64"/>
      <c r="Y383" s="64"/>
      <c r="Z383" s="64"/>
      <c r="AA383" s="64"/>
      <c r="AB383" s="64"/>
      <c r="AC383" s="64"/>
    </row>
    <row r="384" ht="14.5" spans="1:29">
      <c r="A384" s="55">
        <v>343</v>
      </c>
      <c r="B384" s="212" t="s">
        <v>64</v>
      </c>
      <c r="C384" s="55" t="s">
        <v>1783</v>
      </c>
      <c r="D384" s="61">
        <v>46254</v>
      </c>
      <c r="E384" s="55">
        <v>6000052977</v>
      </c>
      <c r="F384" s="62">
        <v>516300040826709</v>
      </c>
      <c r="G384" s="55">
        <v>1</v>
      </c>
      <c r="H384" s="55">
        <v>0</v>
      </c>
      <c r="I384" s="55">
        <v>1</v>
      </c>
      <c r="J384" s="258" t="s">
        <v>1559</v>
      </c>
      <c r="K384" s="55"/>
      <c r="L384" s="40"/>
      <c r="M384" s="45" t="s">
        <v>67</v>
      </c>
      <c r="N384" s="40"/>
      <c r="O384" s="40"/>
      <c r="P384" s="45" t="s">
        <v>67</v>
      </c>
      <c r="Q384" s="40"/>
      <c r="R384" s="40" t="s">
        <v>68</v>
      </c>
      <c r="S384" s="238" t="s">
        <v>78</v>
      </c>
      <c r="T384" s="40" t="s">
        <v>1552</v>
      </c>
      <c r="U384" s="56"/>
      <c r="V384" s="64"/>
      <c r="W384" s="64"/>
      <c r="X384" s="64"/>
      <c r="Y384" s="64"/>
      <c r="Z384" s="64"/>
      <c r="AA384" s="64"/>
      <c r="AB384" s="64"/>
      <c r="AC384" s="64"/>
    </row>
    <row r="385" ht="14.5" spans="1:29">
      <c r="A385" s="55">
        <v>344</v>
      </c>
      <c r="B385" s="212" t="s">
        <v>64</v>
      </c>
      <c r="C385" s="55" t="s">
        <v>1783</v>
      </c>
      <c r="D385" s="61">
        <v>46254</v>
      </c>
      <c r="E385" s="55">
        <v>6000052977</v>
      </c>
      <c r="F385" s="62" t="s">
        <v>1794</v>
      </c>
      <c r="G385" s="55">
        <v>15</v>
      </c>
      <c r="H385" s="55">
        <v>15</v>
      </c>
      <c r="I385" s="55">
        <v>0</v>
      </c>
      <c r="J385" s="62" t="s">
        <v>66</v>
      </c>
      <c r="K385" s="55"/>
      <c r="L385" s="40"/>
      <c r="M385" s="45" t="s">
        <v>67</v>
      </c>
      <c r="N385" s="40"/>
      <c r="O385" s="40"/>
      <c r="P385" s="45" t="s">
        <v>67</v>
      </c>
      <c r="Q385" s="40"/>
      <c r="R385" s="40"/>
      <c r="S385" s="40" t="s">
        <v>66</v>
      </c>
      <c r="T385" s="40" t="s">
        <v>66</v>
      </c>
      <c r="U385" s="56"/>
      <c r="V385" s="64"/>
      <c r="W385" s="64"/>
      <c r="X385" s="64"/>
      <c r="Y385" s="64"/>
      <c r="Z385" s="64"/>
      <c r="AA385" s="64"/>
      <c r="AB385" s="64"/>
      <c r="AC385" s="64"/>
    </row>
    <row r="386" ht="14.5" spans="1:29">
      <c r="A386" s="55">
        <v>345</v>
      </c>
      <c r="B386" s="212" t="s">
        <v>64</v>
      </c>
      <c r="C386" s="55" t="s">
        <v>1783</v>
      </c>
      <c r="D386" s="61">
        <v>46254</v>
      </c>
      <c r="E386" s="55">
        <v>6000052977</v>
      </c>
      <c r="F386" s="62">
        <v>516300040826725</v>
      </c>
      <c r="G386" s="55">
        <v>1</v>
      </c>
      <c r="H386" s="55">
        <v>0</v>
      </c>
      <c r="I386" s="55">
        <v>1</v>
      </c>
      <c r="J386" s="258" t="s">
        <v>1559</v>
      </c>
      <c r="K386" s="55"/>
      <c r="L386" s="40"/>
      <c r="M386" s="45" t="s">
        <v>67</v>
      </c>
      <c r="N386" s="40"/>
      <c r="O386" s="40"/>
      <c r="P386" s="45" t="s">
        <v>67</v>
      </c>
      <c r="Q386" s="40"/>
      <c r="R386" s="40" t="s">
        <v>68</v>
      </c>
      <c r="S386" s="238" t="s">
        <v>78</v>
      </c>
      <c r="T386" s="40" t="s">
        <v>1552</v>
      </c>
      <c r="U386" s="56"/>
      <c r="V386" s="64"/>
      <c r="W386" s="64"/>
      <c r="X386" s="64"/>
      <c r="Y386" s="64"/>
      <c r="Z386" s="64"/>
      <c r="AA386" s="64"/>
      <c r="AB386" s="64"/>
      <c r="AC386" s="64"/>
    </row>
    <row r="387" ht="14.5" spans="1:29">
      <c r="A387" s="55">
        <v>346</v>
      </c>
      <c r="B387" s="212" t="s">
        <v>64</v>
      </c>
      <c r="C387" s="55" t="s">
        <v>1783</v>
      </c>
      <c r="D387" s="61">
        <v>46254</v>
      </c>
      <c r="E387" s="55">
        <v>6000052977</v>
      </c>
      <c r="F387" s="62" t="s">
        <v>1795</v>
      </c>
      <c r="G387" s="55">
        <v>4</v>
      </c>
      <c r="H387" s="55">
        <v>4</v>
      </c>
      <c r="I387" s="55">
        <v>0</v>
      </c>
      <c r="J387" s="62" t="s">
        <v>66</v>
      </c>
      <c r="K387" s="55"/>
      <c r="L387" s="40"/>
      <c r="M387" s="45" t="s">
        <v>67</v>
      </c>
      <c r="N387" s="40"/>
      <c r="O387" s="40"/>
      <c r="P387" s="45" t="s">
        <v>67</v>
      </c>
      <c r="Q387" s="40"/>
      <c r="R387" s="40"/>
      <c r="S387" s="40" t="s">
        <v>66</v>
      </c>
      <c r="T387" s="40" t="s">
        <v>66</v>
      </c>
      <c r="U387" s="56"/>
      <c r="V387" s="64"/>
      <c r="W387" s="64"/>
      <c r="X387" s="64"/>
      <c r="Y387" s="64"/>
      <c r="Z387" s="64"/>
      <c r="AA387" s="64"/>
      <c r="AB387" s="64"/>
      <c r="AC387" s="64"/>
    </row>
    <row r="388" ht="15.5" spans="1:29">
      <c r="A388" s="55">
        <v>347</v>
      </c>
      <c r="B388" s="212" t="s">
        <v>64</v>
      </c>
      <c r="C388" s="55" t="s">
        <v>1783</v>
      </c>
      <c r="D388" s="61">
        <v>46254</v>
      </c>
      <c r="E388" s="55">
        <v>6000052977</v>
      </c>
      <c r="F388" s="62">
        <v>516300040826730</v>
      </c>
      <c r="G388" s="55">
        <v>1</v>
      </c>
      <c r="H388" s="55">
        <v>0</v>
      </c>
      <c r="I388" s="55">
        <v>1</v>
      </c>
      <c r="J388" s="518" t="s">
        <v>1566</v>
      </c>
      <c r="K388" s="97" t="s">
        <v>1551</v>
      </c>
      <c r="L388" s="97" t="s">
        <v>76</v>
      </c>
      <c r="M388" s="45" t="s">
        <v>67</v>
      </c>
      <c r="N388" s="40"/>
      <c r="O388" s="515" t="s">
        <v>77</v>
      </c>
      <c r="P388" s="45" t="s">
        <v>67</v>
      </c>
      <c r="Q388" s="40"/>
      <c r="R388" s="40" t="s">
        <v>68</v>
      </c>
      <c r="S388" s="238" t="s">
        <v>78</v>
      </c>
      <c r="T388" s="62" t="s">
        <v>1552</v>
      </c>
      <c r="U388" s="56"/>
      <c r="V388" s="64"/>
      <c r="W388" s="64"/>
      <c r="X388" s="64"/>
      <c r="Y388" s="64"/>
      <c r="Z388" s="64"/>
      <c r="AA388" s="64"/>
      <c r="AB388" s="64"/>
      <c r="AC388" s="64"/>
    </row>
    <row r="389" ht="14.5" spans="1:29">
      <c r="A389" s="55">
        <v>348</v>
      </c>
      <c r="B389" s="212" t="s">
        <v>64</v>
      </c>
      <c r="C389" s="55" t="s">
        <v>1783</v>
      </c>
      <c r="D389" s="61">
        <v>46254</v>
      </c>
      <c r="E389" s="55">
        <v>6000052977</v>
      </c>
      <c r="F389" s="62">
        <v>516300040826731</v>
      </c>
      <c r="G389" s="55">
        <v>1</v>
      </c>
      <c r="H389" s="55">
        <v>1</v>
      </c>
      <c r="I389" s="55">
        <v>0</v>
      </c>
      <c r="J389" s="62" t="s">
        <v>66</v>
      </c>
      <c r="K389" s="55"/>
      <c r="L389" s="40"/>
      <c r="M389" s="45" t="s">
        <v>67</v>
      </c>
      <c r="N389" s="40"/>
      <c r="O389" s="40"/>
      <c r="P389" s="45" t="s">
        <v>67</v>
      </c>
      <c r="Q389" s="40"/>
      <c r="R389" s="40"/>
      <c r="S389" s="40" t="s">
        <v>66</v>
      </c>
      <c r="T389" s="40" t="s">
        <v>66</v>
      </c>
      <c r="U389" s="56"/>
      <c r="V389" s="64"/>
      <c r="W389" s="64"/>
      <c r="X389" s="64"/>
      <c r="Y389" s="64"/>
      <c r="Z389" s="64"/>
      <c r="AA389" s="64"/>
      <c r="AB389" s="64"/>
      <c r="AC389" s="64"/>
    </row>
    <row r="390" ht="14.5" spans="1:29">
      <c r="A390" s="55">
        <v>349</v>
      </c>
      <c r="B390" s="212" t="s">
        <v>64</v>
      </c>
      <c r="C390" s="55" t="s">
        <v>1783</v>
      </c>
      <c r="D390" s="61">
        <v>46254</v>
      </c>
      <c r="E390" s="55">
        <v>6000052977</v>
      </c>
      <c r="F390" s="62">
        <v>516300040826732</v>
      </c>
      <c r="G390" s="55">
        <v>1</v>
      </c>
      <c r="H390" s="55">
        <v>0</v>
      </c>
      <c r="I390" s="55">
        <v>1</v>
      </c>
      <c r="J390" s="258" t="s">
        <v>1559</v>
      </c>
      <c r="K390" s="55"/>
      <c r="L390" s="40"/>
      <c r="M390" s="45" t="s">
        <v>67</v>
      </c>
      <c r="N390" s="40"/>
      <c r="O390" s="40"/>
      <c r="P390" s="45" t="s">
        <v>67</v>
      </c>
      <c r="Q390" s="40"/>
      <c r="R390" s="40" t="s">
        <v>68</v>
      </c>
      <c r="S390" s="238" t="s">
        <v>78</v>
      </c>
      <c r="T390" s="40" t="s">
        <v>1552</v>
      </c>
      <c r="U390" s="56"/>
      <c r="V390" s="64"/>
      <c r="W390" s="64"/>
      <c r="X390" s="64"/>
      <c r="Y390" s="64"/>
      <c r="Z390" s="64"/>
      <c r="AA390" s="64"/>
      <c r="AB390" s="64"/>
      <c r="AC390" s="64"/>
    </row>
    <row r="391" ht="14.5" spans="1:29">
      <c r="A391" s="55">
        <v>350</v>
      </c>
      <c r="B391" s="212" t="s">
        <v>64</v>
      </c>
      <c r="C391" s="55" t="s">
        <v>1783</v>
      </c>
      <c r="D391" s="61">
        <v>46254</v>
      </c>
      <c r="E391" s="55">
        <v>6000052977</v>
      </c>
      <c r="F391" s="62" t="s">
        <v>1796</v>
      </c>
      <c r="G391" s="55">
        <v>4</v>
      </c>
      <c r="H391" s="55">
        <v>4</v>
      </c>
      <c r="I391" s="55">
        <v>0</v>
      </c>
      <c r="J391" s="62" t="s">
        <v>66</v>
      </c>
      <c r="K391" s="55"/>
      <c r="L391" s="40"/>
      <c r="M391" s="45" t="s">
        <v>67</v>
      </c>
      <c r="N391" s="40"/>
      <c r="O391" s="40"/>
      <c r="P391" s="45" t="s">
        <v>67</v>
      </c>
      <c r="Q391" s="40"/>
      <c r="R391" s="40"/>
      <c r="S391" s="40" t="s">
        <v>66</v>
      </c>
      <c r="T391" s="40" t="s">
        <v>66</v>
      </c>
      <c r="U391" s="56"/>
      <c r="V391" s="64"/>
      <c r="W391" s="64"/>
      <c r="X391" s="64"/>
      <c r="Y391" s="64"/>
      <c r="Z391" s="64"/>
      <c r="AA391" s="64"/>
      <c r="AB391" s="64"/>
      <c r="AC391" s="64"/>
    </row>
    <row r="392" ht="15.5" spans="1:29">
      <c r="A392" s="55">
        <v>351</v>
      </c>
      <c r="B392" s="212" t="s">
        <v>64</v>
      </c>
      <c r="C392" s="55" t="s">
        <v>1756</v>
      </c>
      <c r="D392" s="61">
        <v>46255</v>
      </c>
      <c r="E392" s="55">
        <v>6000052976</v>
      </c>
      <c r="F392" s="62">
        <v>516300040826737</v>
      </c>
      <c r="G392" s="55">
        <v>1</v>
      </c>
      <c r="H392" s="55">
        <v>0</v>
      </c>
      <c r="I392" s="55">
        <v>1</v>
      </c>
      <c r="J392" s="518" t="s">
        <v>1566</v>
      </c>
      <c r="K392" s="97" t="s">
        <v>1551</v>
      </c>
      <c r="L392" s="97" t="s">
        <v>76</v>
      </c>
      <c r="M392" s="45" t="s">
        <v>67</v>
      </c>
      <c r="N392" s="40"/>
      <c r="O392" s="515" t="s">
        <v>77</v>
      </c>
      <c r="P392" s="45" t="s">
        <v>67</v>
      </c>
      <c r="Q392" s="40"/>
      <c r="R392" s="40" t="s">
        <v>68</v>
      </c>
      <c r="S392" s="238" t="s">
        <v>78</v>
      </c>
      <c r="T392" s="62" t="s">
        <v>1552</v>
      </c>
      <c r="U392" s="56"/>
      <c r="V392" s="64"/>
      <c r="W392" s="64"/>
      <c r="X392" s="64"/>
      <c r="Y392" s="64"/>
      <c r="Z392" s="64"/>
      <c r="AA392" s="64"/>
      <c r="AB392" s="64"/>
      <c r="AC392" s="64"/>
    </row>
    <row r="393" ht="14.5" spans="1:29">
      <c r="A393" s="55">
        <v>352</v>
      </c>
      <c r="B393" s="212" t="s">
        <v>64</v>
      </c>
      <c r="C393" s="55" t="s">
        <v>1756</v>
      </c>
      <c r="D393" s="61">
        <v>46255</v>
      </c>
      <c r="E393" s="55">
        <v>6000052976</v>
      </c>
      <c r="F393" s="62">
        <v>516300040826738</v>
      </c>
      <c r="G393" s="55">
        <v>1</v>
      </c>
      <c r="H393" s="55">
        <v>0</v>
      </c>
      <c r="I393" s="55">
        <v>1</v>
      </c>
      <c r="J393" s="258" t="s">
        <v>1559</v>
      </c>
      <c r="K393" s="55"/>
      <c r="L393" s="40"/>
      <c r="M393" s="45" t="s">
        <v>67</v>
      </c>
      <c r="N393" s="40"/>
      <c r="O393" s="40"/>
      <c r="P393" s="45" t="s">
        <v>67</v>
      </c>
      <c r="Q393" s="40"/>
      <c r="R393" s="40" t="s">
        <v>68</v>
      </c>
      <c r="S393" s="238" t="s">
        <v>78</v>
      </c>
      <c r="T393" s="40" t="s">
        <v>1552</v>
      </c>
      <c r="U393" s="56"/>
      <c r="V393" s="64"/>
      <c r="W393" s="64"/>
      <c r="X393" s="64"/>
      <c r="Y393" s="64"/>
      <c r="Z393" s="64"/>
      <c r="AA393" s="64"/>
      <c r="AB393" s="64"/>
      <c r="AC393" s="64"/>
    </row>
    <row r="394" ht="14.5" spans="1:29">
      <c r="A394" s="55">
        <v>353</v>
      </c>
      <c r="B394" s="212" t="s">
        <v>64</v>
      </c>
      <c r="C394" s="55" t="s">
        <v>1756</v>
      </c>
      <c r="D394" s="61">
        <v>46255</v>
      </c>
      <c r="E394" s="55">
        <v>6000052976</v>
      </c>
      <c r="F394" s="62" t="s">
        <v>1797</v>
      </c>
      <c r="G394" s="55">
        <v>3</v>
      </c>
      <c r="H394" s="55">
        <v>3</v>
      </c>
      <c r="I394" s="55">
        <v>0</v>
      </c>
      <c r="J394" s="62" t="s">
        <v>66</v>
      </c>
      <c r="K394" s="55"/>
      <c r="L394" s="40"/>
      <c r="M394" s="45" t="s">
        <v>67</v>
      </c>
      <c r="N394" s="40"/>
      <c r="O394" s="40"/>
      <c r="P394" s="45" t="s">
        <v>67</v>
      </c>
      <c r="Q394" s="40"/>
      <c r="R394" s="40"/>
      <c r="S394" s="40" t="s">
        <v>66</v>
      </c>
      <c r="T394" s="40" t="s">
        <v>66</v>
      </c>
      <c r="U394" s="56"/>
      <c r="V394" s="64"/>
      <c r="W394" s="64"/>
      <c r="X394" s="64"/>
      <c r="Y394" s="64"/>
      <c r="Z394" s="64"/>
      <c r="AA394" s="64"/>
      <c r="AB394" s="64"/>
      <c r="AC394" s="64"/>
    </row>
    <row r="395" ht="14.5" spans="1:29">
      <c r="A395" s="55">
        <v>354</v>
      </c>
      <c r="B395" s="212" t="s">
        <v>64</v>
      </c>
      <c r="C395" s="55" t="s">
        <v>1756</v>
      </c>
      <c r="D395" s="61">
        <v>46255</v>
      </c>
      <c r="E395" s="55">
        <v>6000052977</v>
      </c>
      <c r="F395" s="62">
        <v>516300040826737</v>
      </c>
      <c r="G395" s="55">
        <v>1</v>
      </c>
      <c r="H395" s="55">
        <v>1</v>
      </c>
      <c r="I395" s="55">
        <v>0</v>
      </c>
      <c r="J395" s="62" t="s">
        <v>66</v>
      </c>
      <c r="K395" s="55"/>
      <c r="L395" s="40"/>
      <c r="M395" s="45" t="s">
        <v>67</v>
      </c>
      <c r="N395" s="40"/>
      <c r="O395" s="40"/>
      <c r="P395" s="45" t="s">
        <v>67</v>
      </c>
      <c r="Q395" s="40"/>
      <c r="R395" s="40"/>
      <c r="S395" s="40" t="s">
        <v>66</v>
      </c>
      <c r="T395" s="40" t="s">
        <v>66</v>
      </c>
      <c r="U395" s="56"/>
      <c r="V395" s="64"/>
      <c r="W395" s="64"/>
      <c r="X395" s="64"/>
      <c r="Y395" s="64"/>
      <c r="Z395" s="64"/>
      <c r="AA395" s="64"/>
      <c r="AB395" s="64"/>
      <c r="AC395" s="64"/>
    </row>
    <row r="396" ht="14.5" spans="1:29">
      <c r="A396" s="55">
        <v>355</v>
      </c>
      <c r="B396" s="212" t="s">
        <v>64</v>
      </c>
      <c r="C396" s="55" t="s">
        <v>1756</v>
      </c>
      <c r="D396" s="61">
        <v>46255</v>
      </c>
      <c r="E396" s="55">
        <v>6000052977</v>
      </c>
      <c r="F396" s="62">
        <v>516300040826738</v>
      </c>
      <c r="G396" s="55">
        <v>1</v>
      </c>
      <c r="H396" s="55">
        <v>0</v>
      </c>
      <c r="I396" s="55">
        <v>1</v>
      </c>
      <c r="J396" s="518" t="s">
        <v>1623</v>
      </c>
      <c r="K396" s="55"/>
      <c r="L396" s="40"/>
      <c r="M396" s="45" t="s">
        <v>67</v>
      </c>
      <c r="N396" s="40"/>
      <c r="O396" s="40"/>
      <c r="P396" s="45" t="s">
        <v>67</v>
      </c>
      <c r="Q396" s="40"/>
      <c r="R396" s="40" t="s">
        <v>68</v>
      </c>
      <c r="S396" s="238" t="s">
        <v>78</v>
      </c>
      <c r="T396" s="62" t="s">
        <v>1552</v>
      </c>
      <c r="U396" s="56"/>
      <c r="V396" s="64"/>
      <c r="W396" s="64"/>
      <c r="X396" s="64"/>
      <c r="Y396" s="64"/>
      <c r="Z396" s="64"/>
      <c r="AA396" s="64"/>
      <c r="AB396" s="64"/>
      <c r="AC396" s="64"/>
    </row>
    <row r="397" ht="14.5" spans="1:29">
      <c r="A397" s="55">
        <v>356</v>
      </c>
      <c r="B397" s="212" t="s">
        <v>64</v>
      </c>
      <c r="C397" s="55" t="s">
        <v>1756</v>
      </c>
      <c r="D397" s="61">
        <v>46255</v>
      </c>
      <c r="E397" s="55">
        <v>6000052977</v>
      </c>
      <c r="F397" s="62">
        <v>516300040826739</v>
      </c>
      <c r="G397" s="55">
        <v>1</v>
      </c>
      <c r="H397" s="55">
        <v>1</v>
      </c>
      <c r="I397" s="55">
        <v>0</v>
      </c>
      <c r="J397" s="62" t="s">
        <v>66</v>
      </c>
      <c r="K397" s="55"/>
      <c r="L397" s="40"/>
      <c r="M397" s="45" t="s">
        <v>67</v>
      </c>
      <c r="N397" s="40"/>
      <c r="O397" s="40"/>
      <c r="P397" s="45" t="s">
        <v>67</v>
      </c>
      <c r="Q397" s="40"/>
      <c r="R397" s="40"/>
      <c r="S397" s="40" t="s">
        <v>66</v>
      </c>
      <c r="T397" s="40" t="s">
        <v>66</v>
      </c>
      <c r="U397" s="56"/>
      <c r="V397" s="64"/>
      <c r="W397" s="64"/>
      <c r="X397" s="64"/>
      <c r="Y397" s="64"/>
      <c r="Z397" s="64"/>
      <c r="AA397" s="64"/>
      <c r="AB397" s="64"/>
      <c r="AC397" s="64"/>
    </row>
    <row r="398" ht="15.5" spans="1:29">
      <c r="A398" s="55">
        <v>357</v>
      </c>
      <c r="B398" s="212" t="s">
        <v>64</v>
      </c>
      <c r="C398" s="55" t="s">
        <v>1756</v>
      </c>
      <c r="D398" s="61">
        <v>46255</v>
      </c>
      <c r="E398" s="55">
        <v>6000052977</v>
      </c>
      <c r="F398" s="62">
        <v>516300040826740</v>
      </c>
      <c r="G398" s="55">
        <v>1</v>
      </c>
      <c r="H398" s="55">
        <v>0</v>
      </c>
      <c r="I398" s="55">
        <v>1</v>
      </c>
      <c r="J398" s="518" t="s">
        <v>1566</v>
      </c>
      <c r="K398" s="97" t="s">
        <v>1551</v>
      </c>
      <c r="L398" s="97" t="s">
        <v>76</v>
      </c>
      <c r="M398" s="45" t="s">
        <v>67</v>
      </c>
      <c r="N398" s="40"/>
      <c r="O398" s="515" t="s">
        <v>77</v>
      </c>
      <c r="P398" s="45" t="s">
        <v>67</v>
      </c>
      <c r="Q398" s="40"/>
      <c r="R398" s="40" t="s">
        <v>68</v>
      </c>
      <c r="S398" s="238" t="s">
        <v>78</v>
      </c>
      <c r="T398" s="62" t="s">
        <v>1552</v>
      </c>
      <c r="U398" s="56"/>
      <c r="V398" s="64"/>
      <c r="W398" s="64"/>
      <c r="X398" s="64"/>
      <c r="Y398" s="64"/>
      <c r="Z398" s="64"/>
      <c r="AA398" s="64"/>
      <c r="AB398" s="64"/>
      <c r="AC398" s="64"/>
    </row>
    <row r="399" ht="14.5" spans="1:29">
      <c r="A399" s="55">
        <v>358</v>
      </c>
      <c r="B399" s="212" t="s">
        <v>64</v>
      </c>
      <c r="C399" s="55" t="s">
        <v>1756</v>
      </c>
      <c r="D399" s="61">
        <v>46255</v>
      </c>
      <c r="E399" s="55">
        <v>6000052977</v>
      </c>
      <c r="F399" s="62">
        <v>516300040826741</v>
      </c>
      <c r="G399" s="55">
        <v>1</v>
      </c>
      <c r="H399" s="55">
        <v>1</v>
      </c>
      <c r="I399" s="55">
        <v>0</v>
      </c>
      <c r="J399" s="62" t="s">
        <v>66</v>
      </c>
      <c r="K399" s="55"/>
      <c r="L399" s="40"/>
      <c r="M399" s="45" t="s">
        <v>67</v>
      </c>
      <c r="N399" s="40"/>
      <c r="O399" s="40"/>
      <c r="P399" s="45" t="s">
        <v>67</v>
      </c>
      <c r="Q399" s="40"/>
      <c r="R399" s="40"/>
      <c r="S399" s="40" t="s">
        <v>66</v>
      </c>
      <c r="T399" s="40" t="s">
        <v>66</v>
      </c>
      <c r="U399" s="56"/>
      <c r="V399" s="64"/>
      <c r="W399" s="64"/>
      <c r="X399" s="64"/>
      <c r="Y399" s="64"/>
      <c r="Z399" s="64"/>
      <c r="AA399" s="64"/>
      <c r="AB399" s="64"/>
      <c r="AC399" s="64"/>
    </row>
    <row r="400" ht="14.5" spans="1:29">
      <c r="A400" s="55">
        <v>359</v>
      </c>
      <c r="B400" s="212" t="s">
        <v>64</v>
      </c>
      <c r="C400" s="55" t="s">
        <v>1756</v>
      </c>
      <c r="D400" s="61">
        <v>46256</v>
      </c>
      <c r="E400" s="55">
        <v>6000052976</v>
      </c>
      <c r="F400" s="62" t="s">
        <v>1798</v>
      </c>
      <c r="G400" s="55">
        <v>11</v>
      </c>
      <c r="H400" s="55">
        <v>11</v>
      </c>
      <c r="I400" s="55">
        <v>0</v>
      </c>
      <c r="J400" s="62" t="s">
        <v>66</v>
      </c>
      <c r="K400" s="55"/>
      <c r="L400" s="40"/>
      <c r="M400" s="45" t="s">
        <v>67</v>
      </c>
      <c r="N400" s="40"/>
      <c r="O400" s="40"/>
      <c r="P400" s="45" t="s">
        <v>67</v>
      </c>
      <c r="Q400" s="40"/>
      <c r="R400" s="40"/>
      <c r="S400" s="40" t="s">
        <v>66</v>
      </c>
      <c r="T400" s="40" t="s">
        <v>66</v>
      </c>
      <c r="U400" s="56"/>
      <c r="V400" s="64"/>
      <c r="W400" s="64"/>
      <c r="X400" s="64"/>
      <c r="Y400" s="64"/>
      <c r="Z400" s="64"/>
      <c r="AA400" s="64"/>
      <c r="AB400" s="64"/>
      <c r="AC400" s="64"/>
    </row>
    <row r="401" ht="14.5" spans="1:29">
      <c r="A401" s="55">
        <v>360</v>
      </c>
      <c r="B401" s="212" t="s">
        <v>64</v>
      </c>
      <c r="C401" s="55" t="s">
        <v>1756</v>
      </c>
      <c r="D401" s="61">
        <v>46256</v>
      </c>
      <c r="E401" s="55">
        <v>6000052977</v>
      </c>
      <c r="F401" s="62" t="s">
        <v>1799</v>
      </c>
      <c r="G401" s="55">
        <v>2</v>
      </c>
      <c r="H401" s="55">
        <v>2</v>
      </c>
      <c r="I401" s="55">
        <v>0</v>
      </c>
      <c r="J401" s="62" t="s">
        <v>66</v>
      </c>
      <c r="K401" s="55"/>
      <c r="L401" s="40"/>
      <c r="M401" s="45" t="s">
        <v>67</v>
      </c>
      <c r="N401" s="40"/>
      <c r="O401" s="40"/>
      <c r="P401" s="45" t="s">
        <v>67</v>
      </c>
      <c r="Q401" s="40"/>
      <c r="R401" s="40"/>
      <c r="S401" s="40" t="s">
        <v>66</v>
      </c>
      <c r="T401" s="40" t="s">
        <v>66</v>
      </c>
      <c r="U401" s="56"/>
      <c r="V401" s="64"/>
      <c r="W401" s="64"/>
      <c r="X401" s="64"/>
      <c r="Y401" s="64"/>
      <c r="Z401" s="64"/>
      <c r="AA401" s="64"/>
      <c r="AB401" s="64"/>
      <c r="AC401" s="64"/>
    </row>
    <row r="402" ht="14.5" spans="1:29">
      <c r="A402" s="55">
        <v>361</v>
      </c>
      <c r="B402" s="212" t="s">
        <v>64</v>
      </c>
      <c r="C402" s="55" t="s">
        <v>1756</v>
      </c>
      <c r="D402" s="61">
        <v>46256</v>
      </c>
      <c r="E402" s="55">
        <v>6000052977</v>
      </c>
      <c r="F402" s="62">
        <v>516300040826744</v>
      </c>
      <c r="G402" s="55">
        <v>1</v>
      </c>
      <c r="H402" s="55">
        <v>0</v>
      </c>
      <c r="I402" s="55">
        <v>1</v>
      </c>
      <c r="J402" s="151" t="s">
        <v>1596</v>
      </c>
      <c r="K402" s="44" t="s">
        <v>1597</v>
      </c>
      <c r="L402" s="522" t="s">
        <v>1598</v>
      </c>
      <c r="M402" s="45" t="s">
        <v>67</v>
      </c>
      <c r="N402" s="40"/>
      <c r="O402" s="192" t="s">
        <v>1751</v>
      </c>
      <c r="P402" s="45" t="s">
        <v>67</v>
      </c>
      <c r="Q402" s="40"/>
      <c r="R402" s="40" t="s">
        <v>68</v>
      </c>
      <c r="S402" s="238" t="s">
        <v>78</v>
      </c>
      <c r="T402" s="238" t="s">
        <v>13</v>
      </c>
      <c r="U402" s="56"/>
      <c r="V402" s="64"/>
      <c r="W402" s="64"/>
      <c r="X402" s="64"/>
      <c r="Y402" s="64"/>
      <c r="Z402" s="64"/>
      <c r="AA402" s="64"/>
      <c r="AB402" s="64"/>
      <c r="AC402" s="64"/>
    </row>
    <row r="403" ht="14.5" spans="1:29">
      <c r="A403" s="55">
        <v>362</v>
      </c>
      <c r="B403" s="212" t="s">
        <v>64</v>
      </c>
      <c r="C403" s="55" t="s">
        <v>1756</v>
      </c>
      <c r="D403" s="61">
        <v>46256</v>
      </c>
      <c r="E403" s="55">
        <v>6000052977</v>
      </c>
      <c r="F403" s="62">
        <v>516300040826745</v>
      </c>
      <c r="G403" s="55">
        <v>1</v>
      </c>
      <c r="H403" s="55">
        <v>1</v>
      </c>
      <c r="I403" s="55">
        <v>0</v>
      </c>
      <c r="J403" s="62" t="s">
        <v>66</v>
      </c>
      <c r="K403" s="55"/>
      <c r="L403" s="40"/>
      <c r="M403" s="45" t="s">
        <v>67</v>
      </c>
      <c r="N403" s="40"/>
      <c r="O403" s="40"/>
      <c r="P403" s="45" t="s">
        <v>67</v>
      </c>
      <c r="Q403" s="40"/>
      <c r="R403" s="40"/>
      <c r="S403" s="40" t="s">
        <v>66</v>
      </c>
      <c r="T403" s="40" t="s">
        <v>66</v>
      </c>
      <c r="U403" s="56"/>
      <c r="V403" s="64"/>
      <c r="W403" s="64"/>
      <c r="X403" s="64"/>
      <c r="Y403" s="64"/>
      <c r="Z403" s="64"/>
      <c r="AA403" s="64"/>
      <c r="AB403" s="64"/>
      <c r="AC403" s="64"/>
    </row>
    <row r="404" ht="14.5" spans="1:29">
      <c r="A404" s="55">
        <v>363</v>
      </c>
      <c r="B404" s="212" t="s">
        <v>64</v>
      </c>
      <c r="C404" s="55" t="s">
        <v>1756</v>
      </c>
      <c r="D404" s="61">
        <v>46256</v>
      </c>
      <c r="E404" s="55">
        <v>6000052977</v>
      </c>
      <c r="F404" s="62">
        <v>516300040826746</v>
      </c>
      <c r="G404" s="55">
        <v>1</v>
      </c>
      <c r="H404" s="55">
        <v>0</v>
      </c>
      <c r="I404" s="55">
        <v>1</v>
      </c>
      <c r="J404" s="151" t="s">
        <v>1596</v>
      </c>
      <c r="K404" s="44" t="s">
        <v>1597</v>
      </c>
      <c r="L404" s="522" t="s">
        <v>1598</v>
      </c>
      <c r="M404" s="45" t="s">
        <v>67</v>
      </c>
      <c r="N404" s="40"/>
      <c r="O404" s="192" t="s">
        <v>1751</v>
      </c>
      <c r="P404" s="45" t="s">
        <v>67</v>
      </c>
      <c r="Q404" s="40"/>
      <c r="R404" s="40" t="s">
        <v>68</v>
      </c>
      <c r="S404" s="238" t="s">
        <v>78</v>
      </c>
      <c r="T404" s="238" t="s">
        <v>13</v>
      </c>
      <c r="U404" s="56"/>
      <c r="V404" s="64"/>
      <c r="W404" s="64"/>
      <c r="X404" s="64"/>
      <c r="Y404" s="64"/>
      <c r="Z404" s="64"/>
      <c r="AA404" s="64"/>
      <c r="AB404" s="64"/>
      <c r="AC404" s="64"/>
    </row>
    <row r="405" ht="14.5" spans="1:29">
      <c r="A405" s="55">
        <v>364</v>
      </c>
      <c r="B405" s="212" t="s">
        <v>64</v>
      </c>
      <c r="C405" s="55" t="s">
        <v>1756</v>
      </c>
      <c r="D405" s="61">
        <v>46256</v>
      </c>
      <c r="E405" s="55">
        <v>6000052977</v>
      </c>
      <c r="F405" s="62">
        <v>516300040826747</v>
      </c>
      <c r="G405" s="55">
        <v>1</v>
      </c>
      <c r="H405" s="55">
        <v>1</v>
      </c>
      <c r="I405" s="55">
        <v>0</v>
      </c>
      <c r="J405" s="62" t="s">
        <v>66</v>
      </c>
      <c r="K405" s="55"/>
      <c r="L405" s="40"/>
      <c r="M405" s="45" t="s">
        <v>67</v>
      </c>
      <c r="N405" s="40"/>
      <c r="O405" s="40"/>
      <c r="P405" s="45" t="s">
        <v>67</v>
      </c>
      <c r="Q405" s="40"/>
      <c r="R405" s="40"/>
      <c r="S405" s="40" t="s">
        <v>66</v>
      </c>
      <c r="T405" s="40" t="s">
        <v>66</v>
      </c>
      <c r="U405" s="56"/>
      <c r="V405" s="64"/>
      <c r="W405" s="64"/>
      <c r="X405" s="64"/>
      <c r="Y405" s="64"/>
      <c r="Z405" s="64"/>
      <c r="AA405" s="64"/>
      <c r="AB405" s="64"/>
      <c r="AC405" s="64"/>
    </row>
    <row r="406" ht="15.5" spans="1:29">
      <c r="A406" s="55">
        <v>365</v>
      </c>
      <c r="B406" s="212" t="s">
        <v>64</v>
      </c>
      <c r="C406" s="55" t="s">
        <v>1756</v>
      </c>
      <c r="D406" s="61">
        <v>46256</v>
      </c>
      <c r="E406" s="55">
        <v>6000052977</v>
      </c>
      <c r="F406" s="62">
        <v>516300040826748</v>
      </c>
      <c r="G406" s="55">
        <v>1</v>
      </c>
      <c r="H406" s="55">
        <v>0</v>
      </c>
      <c r="I406" s="55">
        <v>1</v>
      </c>
      <c r="J406" s="518" t="s">
        <v>1566</v>
      </c>
      <c r="K406" s="97" t="s">
        <v>1551</v>
      </c>
      <c r="L406" s="97" t="s">
        <v>76</v>
      </c>
      <c r="M406" s="45" t="s">
        <v>67</v>
      </c>
      <c r="N406" s="40"/>
      <c r="O406" s="515" t="s">
        <v>77</v>
      </c>
      <c r="P406" s="45" t="s">
        <v>67</v>
      </c>
      <c r="Q406" s="40"/>
      <c r="R406" s="40" t="s">
        <v>68</v>
      </c>
      <c r="S406" s="238" t="s">
        <v>78</v>
      </c>
      <c r="T406" s="62" t="s">
        <v>1552</v>
      </c>
      <c r="U406" s="56"/>
      <c r="V406" s="64"/>
      <c r="W406" s="64"/>
      <c r="X406" s="64"/>
      <c r="Y406" s="64"/>
      <c r="Z406" s="64"/>
      <c r="AA406" s="64"/>
      <c r="AB406" s="64"/>
      <c r="AC406" s="64"/>
    </row>
    <row r="407" ht="14.5" spans="1:29">
      <c r="A407" s="55">
        <v>366</v>
      </c>
      <c r="B407" s="212" t="s">
        <v>64</v>
      </c>
      <c r="C407" s="55" t="s">
        <v>1756</v>
      </c>
      <c r="D407" s="61">
        <v>46256</v>
      </c>
      <c r="E407" s="55">
        <v>6000052977</v>
      </c>
      <c r="F407" s="62" t="s">
        <v>1800</v>
      </c>
      <c r="G407" s="55">
        <v>4</v>
      </c>
      <c r="H407" s="55">
        <v>4</v>
      </c>
      <c r="I407" s="55">
        <v>0</v>
      </c>
      <c r="J407" s="62" t="s">
        <v>66</v>
      </c>
      <c r="K407" s="55"/>
      <c r="L407" s="40"/>
      <c r="M407" s="45" t="s">
        <v>67</v>
      </c>
      <c r="N407" s="40"/>
      <c r="O407" s="40"/>
      <c r="P407" s="45" t="s">
        <v>67</v>
      </c>
      <c r="Q407" s="40"/>
      <c r="R407" s="40"/>
      <c r="S407" s="40" t="s">
        <v>66</v>
      </c>
      <c r="T407" s="40" t="s">
        <v>66</v>
      </c>
      <c r="U407" s="56"/>
      <c r="V407" s="64"/>
      <c r="W407" s="64"/>
      <c r="X407" s="64"/>
      <c r="Y407" s="64"/>
      <c r="Z407" s="64"/>
      <c r="AA407" s="64"/>
      <c r="AB407" s="64"/>
      <c r="AC407" s="64"/>
    </row>
    <row r="408" ht="14.5" spans="1:29">
      <c r="A408" s="55">
        <v>367</v>
      </c>
      <c r="B408" s="212" t="s">
        <v>64</v>
      </c>
      <c r="C408" s="55" t="s">
        <v>1756</v>
      </c>
      <c r="D408" s="61">
        <v>46257</v>
      </c>
      <c r="E408" s="55">
        <v>6000052976</v>
      </c>
      <c r="F408" s="62" t="s">
        <v>1801</v>
      </c>
      <c r="G408" s="55">
        <v>2</v>
      </c>
      <c r="H408" s="55">
        <v>2</v>
      </c>
      <c r="I408" s="55">
        <v>0</v>
      </c>
      <c r="J408" s="62" t="s">
        <v>66</v>
      </c>
      <c r="K408" s="55"/>
      <c r="L408" s="40"/>
      <c r="M408" s="45" t="s">
        <v>67</v>
      </c>
      <c r="N408" s="40"/>
      <c r="O408" s="40"/>
      <c r="P408" s="45" t="s">
        <v>67</v>
      </c>
      <c r="Q408" s="40"/>
      <c r="R408" s="40"/>
      <c r="S408" s="40" t="s">
        <v>66</v>
      </c>
      <c r="T408" s="40" t="s">
        <v>66</v>
      </c>
      <c r="U408" s="56"/>
      <c r="V408" s="64"/>
      <c r="W408" s="64"/>
      <c r="X408" s="64"/>
      <c r="Y408" s="64"/>
      <c r="Z408" s="64"/>
      <c r="AA408" s="64"/>
      <c r="AB408" s="64"/>
      <c r="AC408" s="64"/>
    </row>
    <row r="409" ht="14.5" spans="1:29">
      <c r="A409" s="55">
        <v>368</v>
      </c>
      <c r="B409" s="212" t="s">
        <v>64</v>
      </c>
      <c r="C409" s="55" t="s">
        <v>1756</v>
      </c>
      <c r="D409" s="61">
        <v>46257</v>
      </c>
      <c r="E409" s="55">
        <v>6000052976</v>
      </c>
      <c r="F409" s="62">
        <v>516300030826755</v>
      </c>
      <c r="G409" s="55">
        <v>1</v>
      </c>
      <c r="H409" s="55">
        <v>0</v>
      </c>
      <c r="I409" s="55">
        <v>1</v>
      </c>
      <c r="J409" s="62" t="s">
        <v>1550</v>
      </c>
      <c r="K409" s="55"/>
      <c r="L409" s="40"/>
      <c r="M409" s="45" t="s">
        <v>67</v>
      </c>
      <c r="N409" s="40"/>
      <c r="O409" s="40"/>
      <c r="P409" s="45" t="s">
        <v>67</v>
      </c>
      <c r="Q409" s="40"/>
      <c r="R409" s="40" t="s">
        <v>68</v>
      </c>
      <c r="S409" s="238" t="s">
        <v>78</v>
      </c>
      <c r="T409" s="238" t="s">
        <v>13</v>
      </c>
      <c r="U409" s="56"/>
      <c r="V409" s="64"/>
      <c r="W409" s="64"/>
      <c r="X409" s="64"/>
      <c r="Y409" s="64"/>
      <c r="Z409" s="64"/>
      <c r="AA409" s="64"/>
      <c r="AB409" s="64"/>
      <c r="AC409" s="64"/>
    </row>
    <row r="410" ht="14.5" spans="1:29">
      <c r="A410" s="55">
        <v>369</v>
      </c>
      <c r="B410" s="212" t="s">
        <v>64</v>
      </c>
      <c r="C410" s="55" t="s">
        <v>1756</v>
      </c>
      <c r="D410" s="61">
        <v>46257</v>
      </c>
      <c r="E410" s="55">
        <v>6000052976</v>
      </c>
      <c r="F410" s="62" t="s">
        <v>1802</v>
      </c>
      <c r="G410" s="55">
        <v>3</v>
      </c>
      <c r="H410" s="55">
        <v>3</v>
      </c>
      <c r="I410" s="55">
        <v>0</v>
      </c>
      <c r="J410" s="62" t="s">
        <v>66</v>
      </c>
      <c r="K410" s="55"/>
      <c r="L410" s="40"/>
      <c r="M410" s="45" t="s">
        <v>67</v>
      </c>
      <c r="N410" s="40"/>
      <c r="O410" s="40"/>
      <c r="P410" s="45" t="s">
        <v>67</v>
      </c>
      <c r="Q410" s="40"/>
      <c r="R410" s="40"/>
      <c r="S410" s="40" t="s">
        <v>66</v>
      </c>
      <c r="T410" s="40" t="s">
        <v>66</v>
      </c>
      <c r="U410" s="56"/>
      <c r="V410" s="64"/>
      <c r="W410" s="64"/>
      <c r="X410" s="64"/>
      <c r="Y410" s="64"/>
      <c r="Z410" s="64"/>
      <c r="AA410" s="64"/>
      <c r="AB410" s="64"/>
      <c r="AC410" s="64"/>
    </row>
    <row r="411" ht="14.5" spans="1:29">
      <c r="A411" s="55">
        <v>370</v>
      </c>
      <c r="B411" s="212" t="s">
        <v>64</v>
      </c>
      <c r="C411" s="55" t="s">
        <v>1756</v>
      </c>
      <c r="D411" s="61">
        <v>46257</v>
      </c>
      <c r="E411" s="55">
        <v>6000052977</v>
      </c>
      <c r="F411" s="62">
        <v>516300040826753</v>
      </c>
      <c r="G411" s="55">
        <v>1</v>
      </c>
      <c r="H411" s="55">
        <v>0</v>
      </c>
      <c r="I411" s="55">
        <v>1</v>
      </c>
      <c r="J411" s="518" t="s">
        <v>1623</v>
      </c>
      <c r="K411" s="55"/>
      <c r="L411" s="40"/>
      <c r="M411" s="45" t="s">
        <v>67</v>
      </c>
      <c r="N411" s="40"/>
      <c r="O411" s="40"/>
      <c r="P411" s="45" t="s">
        <v>67</v>
      </c>
      <c r="Q411" s="40"/>
      <c r="R411" s="40" t="s">
        <v>68</v>
      </c>
      <c r="S411" s="238" t="s">
        <v>78</v>
      </c>
      <c r="T411" s="62" t="s">
        <v>1552</v>
      </c>
      <c r="U411" s="56"/>
      <c r="V411" s="64"/>
      <c r="W411" s="64"/>
      <c r="X411" s="64"/>
      <c r="Y411" s="64"/>
      <c r="Z411" s="64"/>
      <c r="AA411" s="64"/>
      <c r="AB411" s="64"/>
      <c r="AC411" s="64"/>
    </row>
    <row r="412" ht="14.5" spans="1:29">
      <c r="A412" s="55">
        <v>371</v>
      </c>
      <c r="B412" s="212" t="s">
        <v>64</v>
      </c>
      <c r="C412" s="55" t="s">
        <v>1756</v>
      </c>
      <c r="D412" s="61">
        <v>46257</v>
      </c>
      <c r="E412" s="55">
        <v>6000052977</v>
      </c>
      <c r="F412" s="62">
        <v>516300040826754</v>
      </c>
      <c r="G412" s="55">
        <v>1</v>
      </c>
      <c r="H412" s="55">
        <v>0</v>
      </c>
      <c r="I412" s="55">
        <v>1</v>
      </c>
      <c r="J412" s="518" t="s">
        <v>1623</v>
      </c>
      <c r="K412" s="55"/>
      <c r="L412" s="40"/>
      <c r="M412" s="45" t="s">
        <v>67</v>
      </c>
      <c r="N412" s="40"/>
      <c r="O412" s="40"/>
      <c r="P412" s="45" t="s">
        <v>67</v>
      </c>
      <c r="Q412" s="40"/>
      <c r="R412" s="40" t="s">
        <v>68</v>
      </c>
      <c r="S412" s="238" t="s">
        <v>78</v>
      </c>
      <c r="T412" s="62" t="s">
        <v>1552</v>
      </c>
      <c r="U412" s="56"/>
      <c r="V412" s="64"/>
      <c r="W412" s="64"/>
      <c r="X412" s="64"/>
      <c r="Y412" s="64"/>
      <c r="Z412" s="64"/>
      <c r="AA412" s="64"/>
      <c r="AB412" s="64"/>
      <c r="AC412" s="64"/>
    </row>
    <row r="413" ht="14.5" spans="1:29">
      <c r="A413" s="55">
        <v>372</v>
      </c>
      <c r="B413" s="212" t="s">
        <v>64</v>
      </c>
      <c r="C413" s="55" t="s">
        <v>1756</v>
      </c>
      <c r="D413" s="61">
        <v>46257</v>
      </c>
      <c r="E413" s="55">
        <v>6000052977</v>
      </c>
      <c r="F413" s="62">
        <v>516300040826755</v>
      </c>
      <c r="G413" s="55">
        <v>1</v>
      </c>
      <c r="H413" s="55">
        <v>0</v>
      </c>
      <c r="I413" s="55">
        <v>1</v>
      </c>
      <c r="J413" s="258" t="s">
        <v>1559</v>
      </c>
      <c r="K413" s="55"/>
      <c r="L413" s="40"/>
      <c r="M413" s="45" t="s">
        <v>67</v>
      </c>
      <c r="N413" s="40"/>
      <c r="O413" s="40"/>
      <c r="P413" s="45" t="s">
        <v>67</v>
      </c>
      <c r="Q413" s="40"/>
      <c r="R413" s="40" t="s">
        <v>68</v>
      </c>
      <c r="S413" s="238" t="s">
        <v>78</v>
      </c>
      <c r="T413" s="40" t="s">
        <v>1552</v>
      </c>
      <c r="U413" s="56"/>
      <c r="V413" s="64"/>
      <c r="W413" s="64"/>
      <c r="X413" s="64"/>
      <c r="Y413" s="64"/>
      <c r="Z413" s="64"/>
      <c r="AA413" s="64"/>
      <c r="AB413" s="64"/>
      <c r="AC413" s="64"/>
    </row>
    <row r="414" ht="14.5" spans="1:29">
      <c r="A414" s="55">
        <v>373</v>
      </c>
      <c r="B414" s="212" t="s">
        <v>64</v>
      </c>
      <c r="C414" s="55" t="s">
        <v>1756</v>
      </c>
      <c r="D414" s="61">
        <v>46257</v>
      </c>
      <c r="E414" s="55">
        <v>6000052977</v>
      </c>
      <c r="F414" s="62">
        <v>516300040826756</v>
      </c>
      <c r="G414" s="55">
        <v>1</v>
      </c>
      <c r="H414" s="55">
        <v>0</v>
      </c>
      <c r="I414" s="55">
        <v>1</v>
      </c>
      <c r="J414" s="258" t="s">
        <v>1559</v>
      </c>
      <c r="K414" s="55"/>
      <c r="L414" s="40"/>
      <c r="M414" s="45" t="s">
        <v>67</v>
      </c>
      <c r="N414" s="40"/>
      <c r="O414" s="40"/>
      <c r="P414" s="45" t="s">
        <v>67</v>
      </c>
      <c r="Q414" s="40"/>
      <c r="R414" s="40" t="s">
        <v>68</v>
      </c>
      <c r="S414" s="238" t="s">
        <v>78</v>
      </c>
      <c r="T414" s="40" t="s">
        <v>1552</v>
      </c>
      <c r="U414" s="56"/>
      <c r="V414" s="64"/>
      <c r="W414" s="64"/>
      <c r="X414" s="64"/>
      <c r="Y414" s="64"/>
      <c r="Z414" s="64"/>
      <c r="AA414" s="64"/>
      <c r="AB414" s="64"/>
      <c r="AC414" s="64"/>
    </row>
    <row r="415" ht="14.5" spans="1:29">
      <c r="A415" s="55">
        <v>374</v>
      </c>
      <c r="B415" s="212" t="s">
        <v>64</v>
      </c>
      <c r="C415" s="55" t="s">
        <v>1756</v>
      </c>
      <c r="D415" s="61">
        <v>46257</v>
      </c>
      <c r="E415" s="55">
        <v>6000052977</v>
      </c>
      <c r="F415" s="62">
        <v>516300040826757</v>
      </c>
      <c r="G415" s="55">
        <v>1</v>
      </c>
      <c r="H415" s="55">
        <v>0</v>
      </c>
      <c r="I415" s="55">
        <v>1</v>
      </c>
      <c r="J415" s="258" t="s">
        <v>1559</v>
      </c>
      <c r="K415" s="55"/>
      <c r="L415" s="40"/>
      <c r="M415" s="45" t="s">
        <v>67</v>
      </c>
      <c r="N415" s="40"/>
      <c r="O415" s="40"/>
      <c r="P415" s="45" t="s">
        <v>67</v>
      </c>
      <c r="Q415" s="40"/>
      <c r="R415" s="40" t="s">
        <v>68</v>
      </c>
      <c r="S415" s="238" t="s">
        <v>78</v>
      </c>
      <c r="T415" s="40" t="s">
        <v>1552</v>
      </c>
      <c r="U415" s="56"/>
      <c r="V415" s="64"/>
      <c r="W415" s="64"/>
      <c r="X415" s="64"/>
      <c r="Y415" s="64"/>
      <c r="Z415" s="64"/>
      <c r="AA415" s="64"/>
      <c r="AB415" s="64"/>
      <c r="AC415" s="64"/>
    </row>
    <row r="416" ht="14.5" spans="1:29">
      <c r="A416" s="55">
        <v>375</v>
      </c>
      <c r="B416" s="212" t="s">
        <v>64</v>
      </c>
      <c r="C416" s="55" t="s">
        <v>1756</v>
      </c>
      <c r="D416" s="61">
        <v>46257</v>
      </c>
      <c r="E416" s="55">
        <v>6000052977</v>
      </c>
      <c r="F416" s="62">
        <v>516300040826758</v>
      </c>
      <c r="G416" s="55">
        <v>1</v>
      </c>
      <c r="H416" s="55">
        <v>1</v>
      </c>
      <c r="I416" s="55">
        <v>0</v>
      </c>
      <c r="J416" s="62" t="s">
        <v>66</v>
      </c>
      <c r="K416" s="55"/>
      <c r="L416" s="40"/>
      <c r="M416" s="45" t="s">
        <v>67</v>
      </c>
      <c r="N416" s="40"/>
      <c r="O416" s="40"/>
      <c r="P416" s="45" t="s">
        <v>67</v>
      </c>
      <c r="Q416" s="40"/>
      <c r="R416" s="40"/>
      <c r="S416" s="40" t="s">
        <v>66</v>
      </c>
      <c r="T416" s="40" t="s">
        <v>66</v>
      </c>
      <c r="U416" s="56"/>
      <c r="V416" s="64"/>
      <c r="W416" s="64"/>
      <c r="X416" s="64"/>
      <c r="Y416" s="64"/>
      <c r="Z416" s="64"/>
      <c r="AA416" s="64"/>
      <c r="AB416" s="64"/>
      <c r="AC416" s="64"/>
    </row>
    <row r="417" ht="15.5" spans="1:29">
      <c r="A417" s="55">
        <v>376</v>
      </c>
      <c r="B417" s="212" t="s">
        <v>64</v>
      </c>
      <c r="C417" s="55" t="s">
        <v>1778</v>
      </c>
      <c r="D417" s="61">
        <v>46258</v>
      </c>
      <c r="E417" s="55">
        <v>6000052976</v>
      </c>
      <c r="F417" s="62">
        <v>516300030826759</v>
      </c>
      <c r="G417" s="55">
        <v>1</v>
      </c>
      <c r="H417" s="55">
        <v>0</v>
      </c>
      <c r="I417" s="55">
        <v>1</v>
      </c>
      <c r="J417" s="518" t="s">
        <v>1566</v>
      </c>
      <c r="K417" s="97" t="s">
        <v>1551</v>
      </c>
      <c r="L417" s="97" t="s">
        <v>76</v>
      </c>
      <c r="M417" s="45" t="s">
        <v>67</v>
      </c>
      <c r="N417" s="40"/>
      <c r="O417" s="515" t="s">
        <v>77</v>
      </c>
      <c r="P417" s="45" t="s">
        <v>67</v>
      </c>
      <c r="Q417" s="40"/>
      <c r="R417" s="40" t="s">
        <v>68</v>
      </c>
      <c r="S417" s="238" t="s">
        <v>78</v>
      </c>
      <c r="T417" s="62" t="s">
        <v>1552</v>
      </c>
      <c r="U417" s="56"/>
      <c r="V417" s="64"/>
      <c r="W417" s="64"/>
      <c r="X417" s="64"/>
      <c r="Y417" s="64"/>
      <c r="Z417" s="64"/>
      <c r="AA417" s="64"/>
      <c r="AB417" s="64"/>
      <c r="AC417" s="64"/>
    </row>
    <row r="418" ht="14.5" spans="1:29">
      <c r="A418" s="55">
        <v>377</v>
      </c>
      <c r="B418" s="212" t="s">
        <v>64</v>
      </c>
      <c r="C418" s="55" t="s">
        <v>1778</v>
      </c>
      <c r="D418" s="61">
        <v>46258</v>
      </c>
      <c r="E418" s="55">
        <v>6000052976</v>
      </c>
      <c r="F418" s="62" t="s">
        <v>1803</v>
      </c>
      <c r="G418" s="55">
        <v>4</v>
      </c>
      <c r="H418" s="55">
        <v>4</v>
      </c>
      <c r="I418" s="55">
        <v>0</v>
      </c>
      <c r="J418" s="62" t="s">
        <v>66</v>
      </c>
      <c r="K418" s="55"/>
      <c r="L418" s="40"/>
      <c r="M418" s="45" t="s">
        <v>67</v>
      </c>
      <c r="N418" s="40"/>
      <c r="O418" s="40"/>
      <c r="P418" s="45" t="s">
        <v>67</v>
      </c>
      <c r="Q418" s="40"/>
      <c r="R418" s="40"/>
      <c r="S418" s="40" t="s">
        <v>66</v>
      </c>
      <c r="T418" s="40" t="s">
        <v>66</v>
      </c>
      <c r="U418" s="56"/>
      <c r="V418" s="64"/>
      <c r="W418" s="64"/>
      <c r="X418" s="64"/>
      <c r="Y418" s="64"/>
      <c r="Z418" s="64"/>
      <c r="AA418" s="64"/>
      <c r="AB418" s="64"/>
      <c r="AC418" s="64"/>
    </row>
    <row r="419" ht="14.5" spans="1:29">
      <c r="A419" s="55">
        <v>378</v>
      </c>
      <c r="B419" s="212" t="s">
        <v>64</v>
      </c>
      <c r="C419" s="55" t="s">
        <v>1778</v>
      </c>
      <c r="D419" s="61">
        <v>46258</v>
      </c>
      <c r="E419" s="55">
        <v>6000052976</v>
      </c>
      <c r="F419" s="62">
        <v>516300030826764</v>
      </c>
      <c r="G419" s="55">
        <v>1</v>
      </c>
      <c r="H419" s="55">
        <v>0</v>
      </c>
      <c r="I419" s="55">
        <v>1</v>
      </c>
      <c r="J419" s="62" t="s">
        <v>1550</v>
      </c>
      <c r="K419" s="55"/>
      <c r="L419" s="40"/>
      <c r="M419" s="45" t="s">
        <v>67</v>
      </c>
      <c r="N419" s="40"/>
      <c r="O419" s="40"/>
      <c r="P419" s="45" t="s">
        <v>67</v>
      </c>
      <c r="Q419" s="40"/>
      <c r="R419" s="40" t="s">
        <v>68</v>
      </c>
      <c r="S419" s="238" t="s">
        <v>78</v>
      </c>
      <c r="T419" s="238" t="s">
        <v>1552</v>
      </c>
      <c r="U419" s="56"/>
      <c r="V419" s="64"/>
      <c r="W419" s="64"/>
      <c r="X419" s="64"/>
      <c r="Y419" s="64"/>
      <c r="Z419" s="64"/>
      <c r="AA419" s="64"/>
      <c r="AB419" s="64"/>
      <c r="AC419" s="64"/>
    </row>
    <row r="420" ht="14.5" spans="1:29">
      <c r="A420" s="55">
        <v>379</v>
      </c>
      <c r="B420" s="212" t="s">
        <v>64</v>
      </c>
      <c r="C420" s="55" t="s">
        <v>1778</v>
      </c>
      <c r="D420" s="61">
        <v>46258</v>
      </c>
      <c r="E420" s="55">
        <v>6000052976</v>
      </c>
      <c r="F420" s="62" t="s">
        <v>1804</v>
      </c>
      <c r="G420" s="55">
        <v>21</v>
      </c>
      <c r="H420" s="55">
        <v>21</v>
      </c>
      <c r="I420" s="55">
        <v>0</v>
      </c>
      <c r="J420" s="62" t="s">
        <v>66</v>
      </c>
      <c r="K420" s="55"/>
      <c r="L420" s="40"/>
      <c r="M420" s="45" t="s">
        <v>67</v>
      </c>
      <c r="N420" s="40"/>
      <c r="O420" s="40"/>
      <c r="P420" s="45" t="s">
        <v>67</v>
      </c>
      <c r="Q420" s="40"/>
      <c r="R420" s="40"/>
      <c r="S420" s="40" t="s">
        <v>66</v>
      </c>
      <c r="T420" s="40" t="s">
        <v>66</v>
      </c>
      <c r="U420" s="56"/>
      <c r="V420" s="64"/>
      <c r="W420" s="64"/>
      <c r="X420" s="64"/>
      <c r="Y420" s="64"/>
      <c r="Z420" s="64"/>
      <c r="AA420" s="64"/>
      <c r="AB420" s="64"/>
      <c r="AC420" s="64"/>
    </row>
    <row r="421" ht="14.5" spans="1:29">
      <c r="A421" s="55">
        <v>380</v>
      </c>
      <c r="B421" s="212" t="s">
        <v>64</v>
      </c>
      <c r="C421" s="55" t="s">
        <v>1778</v>
      </c>
      <c r="D421" s="61">
        <v>46258</v>
      </c>
      <c r="E421" s="55">
        <v>6000052976</v>
      </c>
      <c r="F421" s="62">
        <v>516300030826786</v>
      </c>
      <c r="G421" s="55">
        <v>1</v>
      </c>
      <c r="H421" s="55">
        <v>0</v>
      </c>
      <c r="I421" s="55">
        <v>1</v>
      </c>
      <c r="J421" s="258" t="s">
        <v>1559</v>
      </c>
      <c r="K421" s="55"/>
      <c r="L421" s="40"/>
      <c r="M421" s="45" t="s">
        <v>67</v>
      </c>
      <c r="N421" s="40"/>
      <c r="O421" s="40"/>
      <c r="P421" s="45" t="s">
        <v>67</v>
      </c>
      <c r="Q421" s="40"/>
      <c r="R421" s="40" t="s">
        <v>68</v>
      </c>
      <c r="S421" s="238" t="s">
        <v>78</v>
      </c>
      <c r="T421" s="40" t="s">
        <v>1552</v>
      </c>
      <c r="U421" s="56"/>
      <c r="V421" s="64"/>
      <c r="W421" s="64"/>
      <c r="X421" s="64"/>
      <c r="Y421" s="64"/>
      <c r="Z421" s="64"/>
      <c r="AA421" s="64"/>
      <c r="AB421" s="64"/>
      <c r="AC421" s="64"/>
    </row>
    <row r="422" ht="14.5" spans="1:29">
      <c r="A422" s="55">
        <v>381</v>
      </c>
      <c r="B422" s="212" t="s">
        <v>64</v>
      </c>
      <c r="C422" s="55" t="s">
        <v>1778</v>
      </c>
      <c r="D422" s="61">
        <v>46258</v>
      </c>
      <c r="E422" s="55">
        <v>6000052976</v>
      </c>
      <c r="F422" s="62">
        <v>516300030826787</v>
      </c>
      <c r="G422" s="55">
        <v>1</v>
      </c>
      <c r="H422" s="55">
        <v>1</v>
      </c>
      <c r="I422" s="55">
        <v>0</v>
      </c>
      <c r="J422" s="62" t="s">
        <v>66</v>
      </c>
      <c r="K422" s="55"/>
      <c r="L422" s="40"/>
      <c r="M422" s="45" t="s">
        <v>67</v>
      </c>
      <c r="N422" s="40"/>
      <c r="O422" s="40"/>
      <c r="P422" s="45" t="s">
        <v>67</v>
      </c>
      <c r="Q422" s="40"/>
      <c r="R422" s="40"/>
      <c r="S422" s="40" t="s">
        <v>66</v>
      </c>
      <c r="T422" s="40" t="s">
        <v>66</v>
      </c>
      <c r="U422" s="56"/>
      <c r="V422" s="64"/>
      <c r="W422" s="64"/>
      <c r="X422" s="64"/>
      <c r="Y422" s="64"/>
      <c r="Z422" s="64"/>
      <c r="AA422" s="64"/>
      <c r="AB422" s="64"/>
      <c r="AC422" s="64"/>
    </row>
    <row r="423" ht="14.5" spans="1:29">
      <c r="A423" s="55">
        <v>382</v>
      </c>
      <c r="B423" s="212" t="s">
        <v>64</v>
      </c>
      <c r="C423" s="55" t="s">
        <v>1778</v>
      </c>
      <c r="D423" s="61">
        <v>46258</v>
      </c>
      <c r="E423" s="55">
        <v>6000052976</v>
      </c>
      <c r="F423" s="62">
        <v>516300030826788</v>
      </c>
      <c r="G423" s="55">
        <v>1</v>
      </c>
      <c r="H423" s="55">
        <v>0</v>
      </c>
      <c r="I423" s="55">
        <v>1</v>
      </c>
      <c r="J423" s="62" t="s">
        <v>1550</v>
      </c>
      <c r="K423" s="55"/>
      <c r="L423" s="40"/>
      <c r="M423" s="45" t="s">
        <v>67</v>
      </c>
      <c r="N423" s="40"/>
      <c r="O423" s="40"/>
      <c r="P423" s="45" t="s">
        <v>67</v>
      </c>
      <c r="Q423" s="40"/>
      <c r="R423" s="40" t="s">
        <v>68</v>
      </c>
      <c r="S423" s="238" t="s">
        <v>78</v>
      </c>
      <c r="T423" s="238" t="s">
        <v>1552</v>
      </c>
      <c r="U423" s="56"/>
      <c r="V423" s="64"/>
      <c r="W423" s="64"/>
      <c r="X423" s="64"/>
      <c r="Y423" s="64"/>
      <c r="Z423" s="64"/>
      <c r="AA423" s="64"/>
      <c r="AB423" s="64"/>
      <c r="AC423" s="64"/>
    </row>
    <row r="424" ht="14.5" spans="1:29">
      <c r="A424" s="55">
        <v>383</v>
      </c>
      <c r="B424" s="212" t="s">
        <v>64</v>
      </c>
      <c r="C424" s="55" t="s">
        <v>1778</v>
      </c>
      <c r="D424" s="61">
        <v>46258</v>
      </c>
      <c r="E424" s="55">
        <v>6000052976</v>
      </c>
      <c r="F424" s="62">
        <v>516300030826789</v>
      </c>
      <c r="G424" s="55">
        <v>1</v>
      </c>
      <c r="H424" s="55">
        <v>0</v>
      </c>
      <c r="I424" s="55">
        <v>1</v>
      </c>
      <c r="J424" s="258" t="s">
        <v>1559</v>
      </c>
      <c r="K424" s="55"/>
      <c r="L424" s="40"/>
      <c r="M424" s="45" t="s">
        <v>67</v>
      </c>
      <c r="N424" s="40"/>
      <c r="O424" s="40"/>
      <c r="P424" s="45" t="s">
        <v>67</v>
      </c>
      <c r="Q424" s="40"/>
      <c r="R424" s="40" t="s">
        <v>68</v>
      </c>
      <c r="S424" s="238" t="s">
        <v>78</v>
      </c>
      <c r="T424" s="40" t="s">
        <v>1552</v>
      </c>
      <c r="U424" s="56"/>
      <c r="V424" s="64"/>
      <c r="W424" s="64"/>
      <c r="X424" s="64"/>
      <c r="Y424" s="64"/>
      <c r="Z424" s="64"/>
      <c r="AA424" s="64"/>
      <c r="AB424" s="64"/>
      <c r="AC424" s="64"/>
    </row>
    <row r="425" ht="14.5" spans="1:29">
      <c r="A425" s="55">
        <v>384</v>
      </c>
      <c r="B425" s="212" t="s">
        <v>64</v>
      </c>
      <c r="C425" s="55" t="s">
        <v>1778</v>
      </c>
      <c r="D425" s="61">
        <v>46258</v>
      </c>
      <c r="E425" s="55">
        <v>6000052976</v>
      </c>
      <c r="F425" s="62">
        <v>516300030826790</v>
      </c>
      <c r="G425" s="55">
        <v>1</v>
      </c>
      <c r="H425" s="55">
        <v>1</v>
      </c>
      <c r="I425" s="55">
        <v>0</v>
      </c>
      <c r="J425" s="62" t="s">
        <v>66</v>
      </c>
      <c r="K425" s="55"/>
      <c r="L425" s="40"/>
      <c r="M425" s="45" t="s">
        <v>67</v>
      </c>
      <c r="N425" s="40"/>
      <c r="O425" s="40"/>
      <c r="P425" s="45" t="s">
        <v>67</v>
      </c>
      <c r="Q425" s="40"/>
      <c r="R425" s="40"/>
      <c r="S425" s="40" t="s">
        <v>66</v>
      </c>
      <c r="T425" s="40" t="s">
        <v>66</v>
      </c>
      <c r="U425" s="56"/>
      <c r="V425" s="64"/>
      <c r="W425" s="64"/>
      <c r="X425" s="64"/>
      <c r="Y425" s="64"/>
      <c r="Z425" s="64"/>
      <c r="AA425" s="64"/>
      <c r="AB425" s="64"/>
      <c r="AC425" s="64"/>
    </row>
    <row r="426" ht="14.5" spans="1:29">
      <c r="A426" s="55">
        <v>385</v>
      </c>
      <c r="B426" s="212" t="s">
        <v>64</v>
      </c>
      <c r="C426" s="55" t="s">
        <v>1778</v>
      </c>
      <c r="D426" s="61">
        <v>46258</v>
      </c>
      <c r="E426" s="55">
        <v>6000052976</v>
      </c>
      <c r="F426" s="62">
        <v>516300030826791</v>
      </c>
      <c r="G426" s="55">
        <v>1</v>
      </c>
      <c r="H426" s="55">
        <v>0</v>
      </c>
      <c r="I426" s="55">
        <v>1</v>
      </c>
      <c r="J426" s="258" t="s">
        <v>1559</v>
      </c>
      <c r="K426" s="55"/>
      <c r="L426" s="40"/>
      <c r="M426" s="45" t="s">
        <v>67</v>
      </c>
      <c r="N426" s="40"/>
      <c r="O426" s="40"/>
      <c r="P426" s="45" t="s">
        <v>67</v>
      </c>
      <c r="Q426" s="40"/>
      <c r="R426" s="40" t="s">
        <v>68</v>
      </c>
      <c r="S426" s="238" t="s">
        <v>78</v>
      </c>
      <c r="T426" s="40" t="s">
        <v>1552</v>
      </c>
      <c r="U426" s="56"/>
      <c r="V426" s="64"/>
      <c r="W426" s="64"/>
      <c r="X426" s="64"/>
      <c r="Y426" s="64"/>
      <c r="Z426" s="64"/>
      <c r="AA426" s="64"/>
      <c r="AB426" s="64"/>
      <c r="AC426" s="64"/>
    </row>
    <row r="427" ht="14.5" spans="1:29">
      <c r="A427" s="55">
        <v>386</v>
      </c>
      <c r="B427" s="212" t="s">
        <v>64</v>
      </c>
      <c r="C427" s="55" t="s">
        <v>1778</v>
      </c>
      <c r="D427" s="61">
        <v>46258</v>
      </c>
      <c r="E427" s="55">
        <v>6000052977</v>
      </c>
      <c r="F427" s="62">
        <v>516300040826759</v>
      </c>
      <c r="G427" s="55">
        <v>1</v>
      </c>
      <c r="H427" s="55">
        <v>0</v>
      </c>
      <c r="I427" s="55">
        <v>1</v>
      </c>
      <c r="J427" s="258" t="s">
        <v>1559</v>
      </c>
      <c r="K427" s="55"/>
      <c r="L427" s="40"/>
      <c r="M427" s="45" t="s">
        <v>67</v>
      </c>
      <c r="N427" s="40"/>
      <c r="O427" s="40"/>
      <c r="P427" s="45" t="s">
        <v>67</v>
      </c>
      <c r="Q427" s="40"/>
      <c r="R427" s="40" t="s">
        <v>68</v>
      </c>
      <c r="S427" s="238" t="s">
        <v>78</v>
      </c>
      <c r="T427" s="40" t="s">
        <v>1552</v>
      </c>
      <c r="U427" s="56"/>
      <c r="V427" s="64"/>
      <c r="W427" s="64"/>
      <c r="X427" s="64"/>
      <c r="Y427" s="64"/>
      <c r="Z427" s="64"/>
      <c r="AA427" s="64"/>
      <c r="AB427" s="64"/>
      <c r="AC427" s="64"/>
    </row>
    <row r="428" ht="14.5" spans="1:29">
      <c r="A428" s="55">
        <v>387</v>
      </c>
      <c r="B428" s="212" t="s">
        <v>64</v>
      </c>
      <c r="C428" s="55" t="s">
        <v>1778</v>
      </c>
      <c r="D428" s="61">
        <v>46258</v>
      </c>
      <c r="E428" s="55">
        <v>6000052977</v>
      </c>
      <c r="F428" s="62">
        <v>516300040826760</v>
      </c>
      <c r="G428" s="55">
        <v>1</v>
      </c>
      <c r="H428" s="55">
        <v>1</v>
      </c>
      <c r="I428" s="55">
        <v>0</v>
      </c>
      <c r="J428" s="62" t="s">
        <v>66</v>
      </c>
      <c r="K428" s="55"/>
      <c r="L428" s="40"/>
      <c r="M428" s="45" t="s">
        <v>67</v>
      </c>
      <c r="N428" s="40"/>
      <c r="O428" s="40"/>
      <c r="P428" s="45" t="s">
        <v>67</v>
      </c>
      <c r="Q428" s="40"/>
      <c r="R428" s="40"/>
      <c r="S428" s="40" t="s">
        <v>66</v>
      </c>
      <c r="T428" s="40" t="s">
        <v>66</v>
      </c>
      <c r="U428" s="56"/>
      <c r="V428" s="64"/>
      <c r="W428" s="64"/>
      <c r="X428" s="64"/>
      <c r="Y428" s="64"/>
      <c r="Z428" s="64"/>
      <c r="AA428" s="64"/>
      <c r="AB428" s="64"/>
      <c r="AC428" s="64"/>
    </row>
    <row r="429" ht="14.5" spans="1:29">
      <c r="A429" s="55">
        <v>388</v>
      </c>
      <c r="B429" s="212" t="s">
        <v>64</v>
      </c>
      <c r="C429" s="55" t="s">
        <v>1778</v>
      </c>
      <c r="D429" s="61">
        <v>46258</v>
      </c>
      <c r="E429" s="55">
        <v>6000052977</v>
      </c>
      <c r="F429" s="62">
        <v>516300040826761</v>
      </c>
      <c r="G429" s="55">
        <v>1</v>
      </c>
      <c r="H429" s="55">
        <v>0</v>
      </c>
      <c r="I429" s="55">
        <v>1</v>
      </c>
      <c r="J429" s="258" t="s">
        <v>1559</v>
      </c>
      <c r="K429" s="55"/>
      <c r="L429" s="40"/>
      <c r="M429" s="45" t="s">
        <v>67</v>
      </c>
      <c r="N429" s="40"/>
      <c r="O429" s="40"/>
      <c r="P429" s="45" t="s">
        <v>67</v>
      </c>
      <c r="Q429" s="40"/>
      <c r="R429" s="40" t="s">
        <v>68</v>
      </c>
      <c r="S429" s="238" t="s">
        <v>78</v>
      </c>
      <c r="T429" s="40" t="s">
        <v>1552</v>
      </c>
      <c r="U429" s="56"/>
      <c r="V429" s="64"/>
      <c r="W429" s="64"/>
      <c r="X429" s="64"/>
      <c r="Y429" s="64"/>
      <c r="Z429" s="64"/>
      <c r="AA429" s="64"/>
      <c r="AB429" s="64"/>
      <c r="AC429" s="64"/>
    </row>
    <row r="430" ht="14.5" spans="1:29">
      <c r="A430" s="55">
        <v>389</v>
      </c>
      <c r="B430" s="212" t="s">
        <v>64</v>
      </c>
      <c r="C430" s="55" t="s">
        <v>1778</v>
      </c>
      <c r="D430" s="61">
        <v>46258</v>
      </c>
      <c r="E430" s="55">
        <v>6000052977</v>
      </c>
      <c r="F430" s="62" t="s">
        <v>1805</v>
      </c>
      <c r="G430" s="55">
        <v>2</v>
      </c>
      <c r="H430" s="55">
        <v>2</v>
      </c>
      <c r="I430" s="55">
        <v>0</v>
      </c>
      <c r="J430" s="62" t="s">
        <v>66</v>
      </c>
      <c r="K430" s="55"/>
      <c r="L430" s="40"/>
      <c r="M430" s="45" t="s">
        <v>67</v>
      </c>
      <c r="N430" s="40"/>
      <c r="O430" s="40"/>
      <c r="P430" s="45" t="s">
        <v>67</v>
      </c>
      <c r="Q430" s="40"/>
      <c r="R430" s="40"/>
      <c r="S430" s="40" t="s">
        <v>66</v>
      </c>
      <c r="T430" s="40" t="s">
        <v>66</v>
      </c>
      <c r="U430" s="56"/>
      <c r="V430" s="64"/>
      <c r="W430" s="64"/>
      <c r="X430" s="64"/>
      <c r="Y430" s="64"/>
      <c r="Z430" s="64"/>
      <c r="AA430" s="64"/>
      <c r="AB430" s="64"/>
      <c r="AC430" s="64"/>
    </row>
    <row r="431" ht="14.5" spans="1:29">
      <c r="A431" s="55">
        <v>390</v>
      </c>
      <c r="B431" s="212" t="s">
        <v>64</v>
      </c>
      <c r="C431" s="55" t="s">
        <v>1778</v>
      </c>
      <c r="D431" s="61">
        <v>46258</v>
      </c>
      <c r="E431" s="55">
        <v>6000052977</v>
      </c>
      <c r="F431" s="62">
        <v>516300040826764</v>
      </c>
      <c r="G431" s="55">
        <v>1</v>
      </c>
      <c r="H431" s="55">
        <v>0</v>
      </c>
      <c r="I431" s="55">
        <v>1</v>
      </c>
      <c r="J431" s="258" t="s">
        <v>1559</v>
      </c>
      <c r="K431" s="55"/>
      <c r="L431" s="40"/>
      <c r="M431" s="45" t="s">
        <v>67</v>
      </c>
      <c r="N431" s="40"/>
      <c r="O431" s="40"/>
      <c r="P431" s="45" t="s">
        <v>67</v>
      </c>
      <c r="Q431" s="40"/>
      <c r="R431" s="40" t="s">
        <v>68</v>
      </c>
      <c r="S431" s="238" t="s">
        <v>78</v>
      </c>
      <c r="T431" s="40" t="s">
        <v>1552</v>
      </c>
      <c r="U431" s="56"/>
      <c r="V431" s="64"/>
      <c r="W431" s="64"/>
      <c r="X431" s="64"/>
      <c r="Y431" s="64"/>
      <c r="Z431" s="64"/>
      <c r="AA431" s="64"/>
      <c r="AB431" s="64"/>
      <c r="AC431" s="64"/>
    </row>
    <row r="432" ht="14.5" spans="1:29">
      <c r="A432" s="55">
        <v>391</v>
      </c>
      <c r="B432" s="212" t="s">
        <v>64</v>
      </c>
      <c r="C432" s="55" t="s">
        <v>1778</v>
      </c>
      <c r="D432" s="61">
        <v>46258</v>
      </c>
      <c r="E432" s="55">
        <v>6000052977</v>
      </c>
      <c r="F432" s="62">
        <v>516300040826765</v>
      </c>
      <c r="G432" s="55">
        <v>1</v>
      </c>
      <c r="H432" s="55">
        <v>0</v>
      </c>
      <c r="I432" s="55">
        <v>1</v>
      </c>
      <c r="J432" s="258" t="s">
        <v>1559</v>
      </c>
      <c r="K432" s="55"/>
      <c r="L432" s="40"/>
      <c r="M432" s="45" t="s">
        <v>67</v>
      </c>
      <c r="N432" s="40"/>
      <c r="O432" s="40"/>
      <c r="P432" s="45" t="s">
        <v>67</v>
      </c>
      <c r="Q432" s="40"/>
      <c r="R432" s="40" t="s">
        <v>68</v>
      </c>
      <c r="S432" s="238" t="s">
        <v>78</v>
      </c>
      <c r="T432" s="40" t="s">
        <v>1552</v>
      </c>
      <c r="U432" s="56"/>
      <c r="V432" s="64"/>
      <c r="W432" s="64"/>
      <c r="X432" s="64"/>
      <c r="Y432" s="64"/>
      <c r="Z432" s="64"/>
      <c r="AA432" s="64"/>
      <c r="AB432" s="64"/>
      <c r="AC432" s="64"/>
    </row>
    <row r="433" ht="14.5" spans="1:29">
      <c r="A433" s="55">
        <v>392</v>
      </c>
      <c r="B433" s="212" t="s">
        <v>64</v>
      </c>
      <c r="C433" s="55" t="s">
        <v>1778</v>
      </c>
      <c r="D433" s="61">
        <v>46258</v>
      </c>
      <c r="E433" s="55">
        <v>6000052977</v>
      </c>
      <c r="F433" s="62">
        <v>516300040826766</v>
      </c>
      <c r="G433" s="55">
        <v>1</v>
      </c>
      <c r="H433" s="55">
        <v>0</v>
      </c>
      <c r="I433" s="55">
        <v>1</v>
      </c>
      <c r="J433" s="258" t="s">
        <v>1559</v>
      </c>
      <c r="K433" s="55"/>
      <c r="L433" s="40"/>
      <c r="M433" s="45" t="s">
        <v>67</v>
      </c>
      <c r="N433" s="40"/>
      <c r="O433" s="40"/>
      <c r="P433" s="45" t="s">
        <v>67</v>
      </c>
      <c r="Q433" s="40"/>
      <c r="R433" s="40" t="s">
        <v>68</v>
      </c>
      <c r="S433" s="238" t="s">
        <v>78</v>
      </c>
      <c r="T433" s="40" t="s">
        <v>1552</v>
      </c>
      <c r="U433" s="56"/>
      <c r="V433" s="64"/>
      <c r="W433" s="64"/>
      <c r="X433" s="64"/>
      <c r="Y433" s="64"/>
      <c r="Z433" s="64"/>
      <c r="AA433" s="64"/>
      <c r="AB433" s="64"/>
      <c r="AC433" s="64"/>
    </row>
    <row r="434" ht="14.5" spans="1:29">
      <c r="A434" s="55">
        <v>393</v>
      </c>
      <c r="B434" s="212" t="s">
        <v>64</v>
      </c>
      <c r="C434" s="55" t="s">
        <v>1778</v>
      </c>
      <c r="D434" s="61">
        <v>46258</v>
      </c>
      <c r="E434" s="55">
        <v>6000052977</v>
      </c>
      <c r="F434" s="62" t="s">
        <v>1806</v>
      </c>
      <c r="G434" s="55">
        <v>5</v>
      </c>
      <c r="H434" s="55">
        <v>5</v>
      </c>
      <c r="I434" s="55">
        <v>0</v>
      </c>
      <c r="J434" s="62" t="s">
        <v>66</v>
      </c>
      <c r="K434" s="55"/>
      <c r="L434" s="40"/>
      <c r="M434" s="45" t="s">
        <v>67</v>
      </c>
      <c r="N434" s="40"/>
      <c r="O434" s="40"/>
      <c r="P434" s="45" t="s">
        <v>67</v>
      </c>
      <c r="Q434" s="40"/>
      <c r="R434" s="40"/>
      <c r="S434" s="40" t="s">
        <v>66</v>
      </c>
      <c r="T434" s="40" t="s">
        <v>66</v>
      </c>
      <c r="U434" s="56"/>
      <c r="V434" s="64"/>
      <c r="W434" s="64"/>
      <c r="X434" s="64"/>
      <c r="Y434" s="64"/>
      <c r="Z434" s="64"/>
      <c r="AA434" s="64"/>
      <c r="AB434" s="64"/>
      <c r="AC434" s="64"/>
    </row>
    <row r="435" ht="14.5" spans="1:29">
      <c r="A435" s="55">
        <v>394</v>
      </c>
      <c r="B435" s="212" t="s">
        <v>64</v>
      </c>
      <c r="C435" s="55" t="s">
        <v>1778</v>
      </c>
      <c r="D435" s="61">
        <v>46258</v>
      </c>
      <c r="E435" s="55">
        <v>6000052977</v>
      </c>
      <c r="F435" s="62">
        <v>516300040826772</v>
      </c>
      <c r="G435" s="55">
        <v>1</v>
      </c>
      <c r="H435" s="55">
        <v>0</v>
      </c>
      <c r="I435" s="55">
        <v>1</v>
      </c>
      <c r="J435" s="258" t="s">
        <v>1559</v>
      </c>
      <c r="K435" s="55"/>
      <c r="L435" s="40"/>
      <c r="M435" s="45" t="s">
        <v>67</v>
      </c>
      <c r="N435" s="40"/>
      <c r="O435" s="40"/>
      <c r="P435" s="45" t="s">
        <v>67</v>
      </c>
      <c r="Q435" s="40"/>
      <c r="R435" s="40" t="s">
        <v>68</v>
      </c>
      <c r="S435" s="238" t="s">
        <v>78</v>
      </c>
      <c r="T435" s="40" t="s">
        <v>1552</v>
      </c>
      <c r="U435" s="56"/>
      <c r="V435" s="64"/>
      <c r="W435" s="64"/>
      <c r="X435" s="64"/>
      <c r="Y435" s="64"/>
      <c r="Z435" s="64"/>
      <c r="AA435" s="64"/>
      <c r="AB435" s="64"/>
      <c r="AC435" s="64"/>
    </row>
    <row r="436" ht="15.5" spans="1:29">
      <c r="A436" s="55">
        <v>395</v>
      </c>
      <c r="B436" s="212" t="s">
        <v>64</v>
      </c>
      <c r="C436" s="55" t="s">
        <v>1778</v>
      </c>
      <c r="D436" s="61">
        <v>46258</v>
      </c>
      <c r="E436" s="55">
        <v>6000052977</v>
      </c>
      <c r="F436" s="62">
        <v>516300040826773</v>
      </c>
      <c r="G436" s="55">
        <v>1</v>
      </c>
      <c r="H436" s="55">
        <v>0</v>
      </c>
      <c r="I436" s="55">
        <v>1</v>
      </c>
      <c r="J436" s="518" t="s">
        <v>1566</v>
      </c>
      <c r="K436" s="97" t="s">
        <v>1551</v>
      </c>
      <c r="L436" s="97" t="s">
        <v>76</v>
      </c>
      <c r="M436" s="45" t="s">
        <v>67</v>
      </c>
      <c r="N436" s="40"/>
      <c r="O436" s="515" t="s">
        <v>77</v>
      </c>
      <c r="P436" s="45" t="s">
        <v>67</v>
      </c>
      <c r="Q436" s="40"/>
      <c r="R436" s="40" t="s">
        <v>68</v>
      </c>
      <c r="S436" s="238" t="s">
        <v>78</v>
      </c>
      <c r="T436" s="62" t="s">
        <v>1552</v>
      </c>
      <c r="U436" s="56"/>
      <c r="V436" s="64"/>
      <c r="W436" s="64"/>
      <c r="X436" s="64"/>
      <c r="Y436" s="64"/>
      <c r="Z436" s="64"/>
      <c r="AA436" s="64"/>
      <c r="AB436" s="64"/>
      <c r="AC436" s="64"/>
    </row>
    <row r="437" ht="14.5" spans="1:29">
      <c r="A437" s="55">
        <v>396</v>
      </c>
      <c r="B437" s="212" t="s">
        <v>64</v>
      </c>
      <c r="C437" s="55" t="s">
        <v>1778</v>
      </c>
      <c r="D437" s="61">
        <v>46258</v>
      </c>
      <c r="E437" s="55">
        <v>6000052977</v>
      </c>
      <c r="F437" s="62" t="s">
        <v>1807</v>
      </c>
      <c r="G437" s="55">
        <v>10</v>
      </c>
      <c r="H437" s="55">
        <v>10</v>
      </c>
      <c r="I437" s="55">
        <v>0</v>
      </c>
      <c r="J437" s="62" t="s">
        <v>66</v>
      </c>
      <c r="K437" s="55"/>
      <c r="L437" s="40"/>
      <c r="M437" s="45" t="s">
        <v>67</v>
      </c>
      <c r="N437" s="40"/>
      <c r="O437" s="40"/>
      <c r="P437" s="45" t="s">
        <v>67</v>
      </c>
      <c r="Q437" s="40"/>
      <c r="R437" s="40"/>
      <c r="S437" s="40" t="s">
        <v>66</v>
      </c>
      <c r="T437" s="40" t="s">
        <v>66</v>
      </c>
      <c r="U437" s="56"/>
      <c r="V437" s="64"/>
      <c r="W437" s="64"/>
      <c r="X437" s="64"/>
      <c r="Y437" s="64"/>
      <c r="Z437" s="64"/>
      <c r="AA437" s="64"/>
      <c r="AB437" s="64"/>
      <c r="AC437" s="64"/>
    </row>
    <row r="438" ht="14.5" spans="1:29">
      <c r="A438" s="55">
        <v>397</v>
      </c>
      <c r="B438" s="212" t="s">
        <v>64</v>
      </c>
      <c r="C438" s="55" t="s">
        <v>1778</v>
      </c>
      <c r="D438" s="61">
        <v>46258</v>
      </c>
      <c r="E438" s="55">
        <v>6000052977</v>
      </c>
      <c r="F438" s="62">
        <v>516300040826784</v>
      </c>
      <c r="G438" s="55">
        <v>1</v>
      </c>
      <c r="H438" s="55">
        <v>0</v>
      </c>
      <c r="I438" s="55">
        <v>1</v>
      </c>
      <c r="J438" s="518" t="s">
        <v>1808</v>
      </c>
      <c r="K438" s="55"/>
      <c r="L438" s="40"/>
      <c r="M438" s="45" t="s">
        <v>67</v>
      </c>
      <c r="N438" s="40"/>
      <c r="O438" s="40"/>
      <c r="P438" s="45" t="s">
        <v>67</v>
      </c>
      <c r="Q438" s="40"/>
      <c r="R438" s="40"/>
      <c r="S438" s="238" t="s">
        <v>28</v>
      </c>
      <c r="T438" s="62" t="s">
        <v>13</v>
      </c>
      <c r="U438" s="56"/>
      <c r="V438" s="64"/>
      <c r="W438" s="64"/>
      <c r="X438" s="64"/>
      <c r="Y438" s="64"/>
      <c r="Z438" s="64"/>
      <c r="AA438" s="64"/>
      <c r="AB438" s="64"/>
      <c r="AC438" s="64"/>
    </row>
    <row r="439" ht="14.5" spans="1:29">
      <c r="A439" s="55">
        <v>398</v>
      </c>
      <c r="B439" s="212" t="s">
        <v>64</v>
      </c>
      <c r="C439" s="55" t="s">
        <v>1778</v>
      </c>
      <c r="D439" s="61">
        <v>46258</v>
      </c>
      <c r="E439" s="55">
        <v>6000052977</v>
      </c>
      <c r="F439" s="62">
        <v>516300040826785</v>
      </c>
      <c r="G439" s="55">
        <v>1</v>
      </c>
      <c r="H439" s="55">
        <v>1</v>
      </c>
      <c r="I439" s="55">
        <v>0</v>
      </c>
      <c r="J439" s="62" t="s">
        <v>66</v>
      </c>
      <c r="K439" s="55"/>
      <c r="L439" s="40"/>
      <c r="M439" s="45" t="s">
        <v>67</v>
      </c>
      <c r="N439" s="40"/>
      <c r="O439" s="40"/>
      <c r="P439" s="45" t="s">
        <v>67</v>
      </c>
      <c r="Q439" s="40"/>
      <c r="R439" s="40"/>
      <c r="S439" s="40" t="s">
        <v>66</v>
      </c>
      <c r="T439" s="40" t="s">
        <v>66</v>
      </c>
      <c r="U439" s="56"/>
      <c r="V439" s="64"/>
      <c r="W439" s="64"/>
      <c r="X439" s="64"/>
      <c r="Y439" s="64"/>
      <c r="Z439" s="64"/>
      <c r="AA439" s="64"/>
      <c r="AB439" s="64"/>
      <c r="AC439" s="64"/>
    </row>
    <row r="440" ht="14.5" spans="1:29">
      <c r="A440" s="55">
        <v>399</v>
      </c>
      <c r="B440" s="212" t="s">
        <v>64</v>
      </c>
      <c r="C440" s="55" t="s">
        <v>1778</v>
      </c>
      <c r="D440" s="61">
        <v>46258</v>
      </c>
      <c r="E440" s="55">
        <v>6000052977</v>
      </c>
      <c r="F440" s="62">
        <v>516300040826786</v>
      </c>
      <c r="G440" s="55">
        <v>1</v>
      </c>
      <c r="H440" s="55">
        <v>0</v>
      </c>
      <c r="I440" s="55">
        <v>1</v>
      </c>
      <c r="J440" s="518" t="s">
        <v>1809</v>
      </c>
      <c r="K440" s="44" t="s">
        <v>1597</v>
      </c>
      <c r="L440" s="522" t="s">
        <v>1598</v>
      </c>
      <c r="M440" s="45" t="s">
        <v>67</v>
      </c>
      <c r="N440" s="40"/>
      <c r="O440" s="192" t="s">
        <v>1751</v>
      </c>
      <c r="P440" s="45" t="s">
        <v>67</v>
      </c>
      <c r="Q440" s="40"/>
      <c r="R440" s="40" t="s">
        <v>68</v>
      </c>
      <c r="S440" s="238" t="s">
        <v>78</v>
      </c>
      <c r="T440" s="62" t="s">
        <v>13</v>
      </c>
      <c r="U440" s="56"/>
      <c r="V440" s="64"/>
      <c r="W440" s="64"/>
      <c r="X440" s="64"/>
      <c r="Y440" s="64"/>
      <c r="Z440" s="64"/>
      <c r="AA440" s="64"/>
      <c r="AB440" s="64"/>
      <c r="AC440" s="64"/>
    </row>
    <row r="441" ht="14.5" spans="1:29">
      <c r="A441" s="55">
        <v>400</v>
      </c>
      <c r="B441" s="212" t="s">
        <v>64</v>
      </c>
      <c r="C441" s="55" t="s">
        <v>1778</v>
      </c>
      <c r="D441" s="61">
        <v>46258</v>
      </c>
      <c r="E441" s="55">
        <v>6000052977</v>
      </c>
      <c r="F441" s="62" t="s">
        <v>1810</v>
      </c>
      <c r="G441" s="55">
        <v>6</v>
      </c>
      <c r="H441" s="55">
        <v>6</v>
      </c>
      <c r="I441" s="55">
        <v>0</v>
      </c>
      <c r="J441" s="62" t="s">
        <v>66</v>
      </c>
      <c r="K441" s="55"/>
      <c r="L441" s="40"/>
      <c r="M441" s="45" t="s">
        <v>67</v>
      </c>
      <c r="N441" s="40"/>
      <c r="O441" s="40"/>
      <c r="P441" s="45" t="s">
        <v>67</v>
      </c>
      <c r="Q441" s="40"/>
      <c r="R441" s="40"/>
      <c r="S441" s="40" t="s">
        <v>66</v>
      </c>
      <c r="T441" s="40" t="s">
        <v>66</v>
      </c>
      <c r="U441" s="56"/>
      <c r="V441" s="64"/>
      <c r="W441" s="64"/>
      <c r="X441" s="64"/>
      <c r="Y441" s="64"/>
      <c r="Z441" s="64"/>
      <c r="AA441" s="64"/>
      <c r="AB441" s="64"/>
      <c r="AC441" s="64"/>
    </row>
    <row r="442" ht="14.5" spans="1:29">
      <c r="A442" s="55">
        <v>401</v>
      </c>
      <c r="B442" s="212" t="s">
        <v>64</v>
      </c>
      <c r="C442" s="55" t="s">
        <v>1778</v>
      </c>
      <c r="D442" s="61">
        <v>46259</v>
      </c>
      <c r="E442" s="55">
        <v>6000052976</v>
      </c>
      <c r="F442" s="62">
        <v>516300030826793</v>
      </c>
      <c r="G442" s="55">
        <v>1</v>
      </c>
      <c r="H442" s="55">
        <v>0</v>
      </c>
      <c r="I442" s="55">
        <v>1</v>
      </c>
      <c r="J442" s="258" t="s">
        <v>1559</v>
      </c>
      <c r="K442" s="55"/>
      <c r="L442" s="40"/>
      <c r="M442" s="45" t="s">
        <v>67</v>
      </c>
      <c r="N442" s="40"/>
      <c r="O442" s="40"/>
      <c r="P442" s="45" t="s">
        <v>67</v>
      </c>
      <c r="Q442" s="40"/>
      <c r="R442" s="40" t="s">
        <v>68</v>
      </c>
      <c r="S442" s="238" t="s">
        <v>78</v>
      </c>
      <c r="T442" s="40" t="s">
        <v>1552</v>
      </c>
      <c r="U442" s="56"/>
      <c r="V442" s="64"/>
      <c r="W442" s="64"/>
      <c r="X442" s="64"/>
      <c r="Y442" s="64"/>
      <c r="Z442" s="64"/>
      <c r="AA442" s="64"/>
      <c r="AB442" s="64"/>
      <c r="AC442" s="64"/>
    </row>
    <row r="443" ht="14.5" spans="1:29">
      <c r="A443" s="55">
        <v>402</v>
      </c>
      <c r="B443" s="212" t="s">
        <v>64</v>
      </c>
      <c r="C443" s="55" t="s">
        <v>1778</v>
      </c>
      <c r="D443" s="61">
        <v>46259</v>
      </c>
      <c r="E443" s="55">
        <v>6000052976</v>
      </c>
      <c r="F443" s="62" t="s">
        <v>1811</v>
      </c>
      <c r="G443" s="55">
        <v>4</v>
      </c>
      <c r="H443" s="55">
        <v>4</v>
      </c>
      <c r="I443" s="55">
        <v>0</v>
      </c>
      <c r="J443" s="62" t="s">
        <v>66</v>
      </c>
      <c r="K443" s="55"/>
      <c r="L443" s="40"/>
      <c r="M443" s="45" t="s">
        <v>67</v>
      </c>
      <c r="N443" s="40"/>
      <c r="O443" s="40"/>
      <c r="P443" s="45" t="s">
        <v>67</v>
      </c>
      <c r="Q443" s="40"/>
      <c r="R443" s="40"/>
      <c r="S443" s="40" t="s">
        <v>66</v>
      </c>
      <c r="T443" s="40" t="s">
        <v>66</v>
      </c>
      <c r="U443" s="56"/>
      <c r="V443" s="64"/>
      <c r="W443" s="64"/>
      <c r="X443" s="64"/>
      <c r="Y443" s="64"/>
      <c r="Z443" s="64"/>
      <c r="AA443" s="64"/>
      <c r="AB443" s="64"/>
      <c r="AC443" s="64"/>
    </row>
    <row r="444" ht="14.5" spans="1:29">
      <c r="A444" s="55">
        <v>403</v>
      </c>
      <c r="B444" s="212" t="s">
        <v>64</v>
      </c>
      <c r="C444" s="55" t="s">
        <v>1778</v>
      </c>
      <c r="D444" s="61">
        <v>46259</v>
      </c>
      <c r="E444" s="55">
        <v>6000052976</v>
      </c>
      <c r="F444" s="62">
        <v>516300030826798</v>
      </c>
      <c r="G444" s="55">
        <v>1</v>
      </c>
      <c r="H444" s="55">
        <v>0</v>
      </c>
      <c r="I444" s="55">
        <v>1</v>
      </c>
      <c r="J444" s="258" t="s">
        <v>1559</v>
      </c>
      <c r="K444" s="55"/>
      <c r="L444" s="40"/>
      <c r="M444" s="45" t="s">
        <v>67</v>
      </c>
      <c r="N444" s="40"/>
      <c r="O444" s="40"/>
      <c r="P444" s="45" t="s">
        <v>67</v>
      </c>
      <c r="Q444" s="40"/>
      <c r="R444" s="40" t="s">
        <v>68</v>
      </c>
      <c r="S444" s="238" t="s">
        <v>78</v>
      </c>
      <c r="T444" s="40" t="s">
        <v>1552</v>
      </c>
      <c r="U444" s="56"/>
      <c r="V444" s="64"/>
      <c r="W444" s="64"/>
      <c r="X444" s="64"/>
      <c r="Y444" s="64"/>
      <c r="Z444" s="64"/>
      <c r="AA444" s="64"/>
      <c r="AB444" s="64"/>
      <c r="AC444" s="64"/>
    </row>
    <row r="445" ht="14.5" spans="1:29">
      <c r="A445" s="55">
        <v>404</v>
      </c>
      <c r="B445" s="212" t="s">
        <v>64</v>
      </c>
      <c r="C445" s="55" t="s">
        <v>1778</v>
      </c>
      <c r="D445" s="61">
        <v>46259</v>
      </c>
      <c r="E445" s="55">
        <v>6000052976</v>
      </c>
      <c r="F445" s="62" t="s">
        <v>1812</v>
      </c>
      <c r="G445" s="55">
        <v>2</v>
      </c>
      <c r="H445" s="55">
        <v>2</v>
      </c>
      <c r="I445" s="55">
        <v>0</v>
      </c>
      <c r="J445" s="62" t="s">
        <v>66</v>
      </c>
      <c r="K445" s="55"/>
      <c r="L445" s="40"/>
      <c r="M445" s="45" t="s">
        <v>67</v>
      </c>
      <c r="N445" s="40"/>
      <c r="O445" s="40"/>
      <c r="P445" s="45" t="s">
        <v>67</v>
      </c>
      <c r="Q445" s="40"/>
      <c r="R445" s="40"/>
      <c r="S445" s="40" t="s">
        <v>66</v>
      </c>
      <c r="T445" s="40" t="s">
        <v>66</v>
      </c>
      <c r="U445" s="56"/>
      <c r="V445" s="64"/>
      <c r="W445" s="64"/>
      <c r="X445" s="64"/>
      <c r="Y445" s="64"/>
      <c r="Z445" s="64"/>
      <c r="AA445" s="64"/>
      <c r="AB445" s="64"/>
      <c r="AC445" s="64"/>
    </row>
    <row r="446" ht="14.5" spans="1:29">
      <c r="A446" s="55">
        <v>405</v>
      </c>
      <c r="B446" s="212" t="s">
        <v>64</v>
      </c>
      <c r="C446" s="55" t="s">
        <v>1778</v>
      </c>
      <c r="D446" s="61">
        <v>46259</v>
      </c>
      <c r="E446" s="55">
        <v>6000052977</v>
      </c>
      <c r="F446" s="62" t="s">
        <v>1813</v>
      </c>
      <c r="G446" s="55">
        <v>2</v>
      </c>
      <c r="H446" s="55">
        <v>2</v>
      </c>
      <c r="I446" s="55">
        <v>0</v>
      </c>
      <c r="J446" s="62" t="s">
        <v>66</v>
      </c>
      <c r="K446" s="55"/>
      <c r="L446" s="40"/>
      <c r="M446" s="45" t="s">
        <v>67</v>
      </c>
      <c r="N446" s="40"/>
      <c r="O446" s="40"/>
      <c r="P446" s="45" t="s">
        <v>67</v>
      </c>
      <c r="Q446" s="40"/>
      <c r="R446" s="40"/>
      <c r="S446" s="40" t="s">
        <v>66</v>
      </c>
      <c r="T446" s="40" t="s">
        <v>66</v>
      </c>
      <c r="U446" s="56"/>
      <c r="V446" s="64"/>
      <c r="W446" s="64"/>
      <c r="X446" s="64"/>
      <c r="Y446" s="64"/>
      <c r="Z446" s="64"/>
      <c r="AA446" s="64"/>
      <c r="AB446" s="64"/>
      <c r="AC446" s="64"/>
    </row>
    <row r="447" ht="15.5" spans="1:29">
      <c r="A447" s="55">
        <v>406</v>
      </c>
      <c r="B447" s="212" t="s">
        <v>64</v>
      </c>
      <c r="C447" s="55" t="s">
        <v>1778</v>
      </c>
      <c r="D447" s="61">
        <v>46259</v>
      </c>
      <c r="E447" s="55">
        <v>6000052977</v>
      </c>
      <c r="F447" s="62">
        <v>516300040826795</v>
      </c>
      <c r="G447" s="55">
        <v>1</v>
      </c>
      <c r="H447" s="55">
        <v>0</v>
      </c>
      <c r="I447" s="55">
        <v>1</v>
      </c>
      <c r="J447" s="518" t="s">
        <v>1566</v>
      </c>
      <c r="K447" s="97" t="s">
        <v>1551</v>
      </c>
      <c r="L447" s="97" t="s">
        <v>76</v>
      </c>
      <c r="M447" s="45" t="s">
        <v>67</v>
      </c>
      <c r="N447" s="40"/>
      <c r="O447" s="515" t="s">
        <v>77</v>
      </c>
      <c r="P447" s="45" t="s">
        <v>67</v>
      </c>
      <c r="Q447" s="40"/>
      <c r="R447" s="40" t="s">
        <v>68</v>
      </c>
      <c r="S447" s="238" t="s">
        <v>78</v>
      </c>
      <c r="T447" s="62" t="s">
        <v>1552</v>
      </c>
      <c r="U447" s="56"/>
      <c r="V447" s="64"/>
      <c r="W447" s="64"/>
      <c r="X447" s="64"/>
      <c r="Y447" s="64"/>
      <c r="Z447" s="64"/>
      <c r="AA447" s="64"/>
      <c r="AB447" s="64"/>
      <c r="AC447" s="64"/>
    </row>
    <row r="448" ht="14.5" spans="1:29">
      <c r="A448" s="55">
        <v>407</v>
      </c>
      <c r="B448" s="212" t="s">
        <v>64</v>
      </c>
      <c r="C448" s="55" t="s">
        <v>1778</v>
      </c>
      <c r="D448" s="61">
        <v>46259</v>
      </c>
      <c r="E448" s="55">
        <v>6000052977</v>
      </c>
      <c r="F448" s="62" t="s">
        <v>1814</v>
      </c>
      <c r="G448" s="55">
        <v>3</v>
      </c>
      <c r="H448" s="55">
        <v>3</v>
      </c>
      <c r="I448" s="55">
        <v>0</v>
      </c>
      <c r="J448" s="62" t="s">
        <v>66</v>
      </c>
      <c r="K448" s="55"/>
      <c r="L448" s="40"/>
      <c r="M448" s="45" t="s">
        <v>67</v>
      </c>
      <c r="N448" s="40"/>
      <c r="O448" s="40"/>
      <c r="P448" s="45" t="s">
        <v>67</v>
      </c>
      <c r="Q448" s="40"/>
      <c r="R448" s="40"/>
      <c r="S448" s="40" t="s">
        <v>66</v>
      </c>
      <c r="T448" s="40" t="s">
        <v>66</v>
      </c>
      <c r="U448" s="56"/>
      <c r="V448" s="64"/>
      <c r="W448" s="64"/>
      <c r="X448" s="64"/>
      <c r="Y448" s="64"/>
      <c r="Z448" s="64"/>
      <c r="AA448" s="64"/>
      <c r="AB448" s="64"/>
      <c r="AC448" s="64"/>
    </row>
    <row r="449" ht="15.5" spans="1:29">
      <c r="A449" s="55">
        <v>408</v>
      </c>
      <c r="B449" s="212" t="s">
        <v>64</v>
      </c>
      <c r="C449" s="55" t="s">
        <v>1778</v>
      </c>
      <c r="D449" s="61">
        <v>46259</v>
      </c>
      <c r="E449" s="55">
        <v>6000052977</v>
      </c>
      <c r="F449" s="62">
        <v>516300040826799</v>
      </c>
      <c r="G449" s="55">
        <v>1</v>
      </c>
      <c r="H449" s="55">
        <v>0</v>
      </c>
      <c r="I449" s="55">
        <v>1</v>
      </c>
      <c r="J449" s="518" t="s">
        <v>1566</v>
      </c>
      <c r="K449" s="97" t="s">
        <v>1551</v>
      </c>
      <c r="L449" s="97" t="s">
        <v>76</v>
      </c>
      <c r="M449" s="45" t="s">
        <v>67</v>
      </c>
      <c r="N449" s="40"/>
      <c r="O449" s="515" t="s">
        <v>77</v>
      </c>
      <c r="P449" s="45" t="s">
        <v>67</v>
      </c>
      <c r="Q449" s="40"/>
      <c r="R449" s="40" t="s">
        <v>68</v>
      </c>
      <c r="S449" s="238" t="s">
        <v>78</v>
      </c>
      <c r="T449" s="62" t="s">
        <v>1552</v>
      </c>
      <c r="U449" s="56"/>
      <c r="V449" s="64"/>
      <c r="W449" s="64"/>
      <c r="X449" s="64"/>
      <c r="Y449" s="64"/>
      <c r="Z449" s="64"/>
      <c r="AA449" s="64"/>
      <c r="AB449" s="64"/>
      <c r="AC449" s="64"/>
    </row>
    <row r="450" ht="14.5" spans="1:29">
      <c r="A450" s="55">
        <v>409</v>
      </c>
      <c r="B450" s="212" t="s">
        <v>64</v>
      </c>
      <c r="C450" s="55" t="s">
        <v>1778</v>
      </c>
      <c r="D450" s="61">
        <v>46259</v>
      </c>
      <c r="E450" s="55">
        <v>6000052977</v>
      </c>
      <c r="F450" s="62">
        <v>516300040826800</v>
      </c>
      <c r="G450" s="55">
        <v>1</v>
      </c>
      <c r="H450" s="55">
        <v>1</v>
      </c>
      <c r="I450" s="55">
        <v>0</v>
      </c>
      <c r="J450" s="62" t="s">
        <v>66</v>
      </c>
      <c r="K450" s="55"/>
      <c r="L450" s="40"/>
      <c r="M450" s="45" t="s">
        <v>67</v>
      </c>
      <c r="N450" s="40"/>
      <c r="O450" s="40"/>
      <c r="P450" s="45" t="s">
        <v>67</v>
      </c>
      <c r="Q450" s="40"/>
      <c r="R450" s="40"/>
      <c r="S450" s="40" t="s">
        <v>66</v>
      </c>
      <c r="T450" s="40" t="s">
        <v>66</v>
      </c>
      <c r="U450" s="56"/>
      <c r="V450" s="64"/>
      <c r="W450" s="64"/>
      <c r="X450" s="64"/>
      <c r="Y450" s="64"/>
      <c r="Z450" s="64"/>
      <c r="AA450" s="64"/>
      <c r="AB450" s="64"/>
      <c r="AC450" s="64"/>
    </row>
    <row r="451" ht="14.5" spans="1:29">
      <c r="A451" s="55">
        <v>410</v>
      </c>
      <c r="B451" s="212" t="s">
        <v>64</v>
      </c>
      <c r="C451" s="55" t="s">
        <v>1815</v>
      </c>
      <c r="D451" s="61">
        <v>46260</v>
      </c>
      <c r="E451" s="55">
        <v>6000052976</v>
      </c>
      <c r="F451" s="62" t="s">
        <v>1816</v>
      </c>
      <c r="G451" s="55">
        <v>10</v>
      </c>
      <c r="H451" s="55">
        <v>10</v>
      </c>
      <c r="I451" s="55">
        <v>0</v>
      </c>
      <c r="J451" s="62" t="s">
        <v>66</v>
      </c>
      <c r="K451" s="55"/>
      <c r="L451" s="40"/>
      <c r="M451" s="45" t="s">
        <v>67</v>
      </c>
      <c r="N451" s="40"/>
      <c r="O451" s="40"/>
      <c r="P451" s="45" t="s">
        <v>67</v>
      </c>
      <c r="Q451" s="40"/>
      <c r="R451" s="40"/>
      <c r="S451" s="40" t="s">
        <v>66</v>
      </c>
      <c r="T451" s="40" t="s">
        <v>66</v>
      </c>
      <c r="U451" s="56"/>
      <c r="V451" s="64"/>
      <c r="W451" s="64"/>
      <c r="X451" s="64"/>
      <c r="Y451" s="64"/>
      <c r="Z451" s="64"/>
      <c r="AA451" s="64"/>
      <c r="AB451" s="64"/>
      <c r="AC451" s="64"/>
    </row>
    <row r="452" ht="14.5" spans="1:29">
      <c r="A452" s="55">
        <v>411</v>
      </c>
      <c r="B452" s="212" t="s">
        <v>64</v>
      </c>
      <c r="C452" s="55" t="s">
        <v>1815</v>
      </c>
      <c r="D452" s="61">
        <v>46260</v>
      </c>
      <c r="E452" s="55">
        <v>6000052977</v>
      </c>
      <c r="F452" s="62" t="s">
        <v>1817</v>
      </c>
      <c r="G452" s="55">
        <v>10</v>
      </c>
      <c r="H452" s="55">
        <v>10</v>
      </c>
      <c r="I452" s="55">
        <v>0</v>
      </c>
      <c r="J452" s="62" t="s">
        <v>66</v>
      </c>
      <c r="K452" s="55"/>
      <c r="L452" s="40"/>
      <c r="M452" s="45" t="s">
        <v>67</v>
      </c>
      <c r="N452" s="40"/>
      <c r="O452" s="40"/>
      <c r="P452" s="45" t="s">
        <v>67</v>
      </c>
      <c r="Q452" s="40"/>
      <c r="R452" s="40"/>
      <c r="S452" s="40" t="s">
        <v>66</v>
      </c>
      <c r="T452" s="40" t="s">
        <v>66</v>
      </c>
      <c r="U452" s="56"/>
      <c r="V452" s="64"/>
      <c r="W452" s="64"/>
      <c r="X452" s="64"/>
      <c r="Y452" s="64"/>
      <c r="Z452" s="64"/>
      <c r="AA452" s="64"/>
      <c r="AB452" s="64"/>
      <c r="AC452" s="64"/>
    </row>
    <row r="453" ht="14.5" spans="1:29">
      <c r="A453" s="55">
        <v>412</v>
      </c>
      <c r="B453" s="212" t="s">
        <v>64</v>
      </c>
      <c r="C453" s="55" t="s">
        <v>1815</v>
      </c>
      <c r="D453" s="61">
        <v>46260</v>
      </c>
      <c r="E453" s="55">
        <v>6000052976</v>
      </c>
      <c r="F453" s="62">
        <v>516300030826811</v>
      </c>
      <c r="G453" s="55">
        <v>1</v>
      </c>
      <c r="H453" s="55">
        <v>0</v>
      </c>
      <c r="I453" s="55">
        <v>1</v>
      </c>
      <c r="J453" s="258" t="s">
        <v>1559</v>
      </c>
      <c r="K453" s="55"/>
      <c r="L453" s="40"/>
      <c r="M453" s="45" t="s">
        <v>67</v>
      </c>
      <c r="N453" s="40"/>
      <c r="O453" s="40"/>
      <c r="P453" s="45" t="s">
        <v>67</v>
      </c>
      <c r="Q453" s="40"/>
      <c r="R453" s="40" t="s">
        <v>68</v>
      </c>
      <c r="S453" s="238" t="s">
        <v>78</v>
      </c>
      <c r="T453" s="40" t="s">
        <v>1552</v>
      </c>
      <c r="U453" s="56"/>
      <c r="V453" s="64"/>
      <c r="W453" s="64"/>
      <c r="X453" s="64"/>
      <c r="Y453" s="64"/>
      <c r="Z453" s="64"/>
      <c r="AA453" s="64"/>
      <c r="AB453" s="64"/>
      <c r="AC453" s="64"/>
    </row>
    <row r="454" ht="14.5" spans="1:29">
      <c r="A454" s="55">
        <v>413</v>
      </c>
      <c r="B454" s="212" t="s">
        <v>64</v>
      </c>
      <c r="C454" s="55" t="s">
        <v>1818</v>
      </c>
      <c r="D454" s="61">
        <v>46260</v>
      </c>
      <c r="E454" s="55">
        <v>6000052976</v>
      </c>
      <c r="F454" s="62">
        <v>516300030826812</v>
      </c>
      <c r="G454" s="55">
        <v>1</v>
      </c>
      <c r="H454" s="55">
        <v>0</v>
      </c>
      <c r="I454" s="55">
        <v>1</v>
      </c>
      <c r="J454" s="258" t="s">
        <v>1559</v>
      </c>
      <c r="K454" s="55"/>
      <c r="L454" s="40"/>
      <c r="M454" s="45" t="s">
        <v>67</v>
      </c>
      <c r="N454" s="40"/>
      <c r="O454" s="40"/>
      <c r="P454" s="45" t="s">
        <v>67</v>
      </c>
      <c r="Q454" s="40"/>
      <c r="R454" s="40" t="s">
        <v>68</v>
      </c>
      <c r="S454" s="238" t="s">
        <v>78</v>
      </c>
      <c r="T454" s="40" t="s">
        <v>1552</v>
      </c>
      <c r="U454" s="56"/>
      <c r="V454" s="64"/>
      <c r="W454" s="64"/>
      <c r="X454" s="64"/>
      <c r="Y454" s="64"/>
      <c r="Z454" s="64"/>
      <c r="AA454" s="64"/>
      <c r="AB454" s="64"/>
      <c r="AC454" s="64"/>
    </row>
    <row r="455" ht="14.5" spans="1:29">
      <c r="A455" s="55">
        <v>414</v>
      </c>
      <c r="B455" s="212" t="s">
        <v>64</v>
      </c>
      <c r="C455" s="55" t="s">
        <v>1818</v>
      </c>
      <c r="D455" s="61">
        <v>46260</v>
      </c>
      <c r="E455" s="55">
        <v>6000052976</v>
      </c>
      <c r="F455" s="62">
        <v>516300030826813</v>
      </c>
      <c r="G455" s="55">
        <v>1</v>
      </c>
      <c r="H455" s="55">
        <v>0</v>
      </c>
      <c r="I455" s="55">
        <v>1</v>
      </c>
      <c r="J455" s="258" t="s">
        <v>1559</v>
      </c>
      <c r="K455" s="55"/>
      <c r="L455" s="40"/>
      <c r="M455" s="45" t="s">
        <v>67</v>
      </c>
      <c r="N455" s="40"/>
      <c r="O455" s="40"/>
      <c r="P455" s="45" t="s">
        <v>67</v>
      </c>
      <c r="Q455" s="40"/>
      <c r="R455" s="40" t="s">
        <v>68</v>
      </c>
      <c r="S455" s="238" t="s">
        <v>78</v>
      </c>
      <c r="T455" s="40" t="s">
        <v>1552</v>
      </c>
      <c r="U455" s="56"/>
      <c r="V455" s="64"/>
      <c r="W455" s="64"/>
      <c r="X455" s="64"/>
      <c r="Y455" s="64"/>
      <c r="Z455" s="64"/>
      <c r="AA455" s="64"/>
      <c r="AB455" s="64"/>
      <c r="AC455" s="64"/>
    </row>
    <row r="456" ht="14.5" spans="1:29">
      <c r="A456" s="55">
        <v>415</v>
      </c>
      <c r="B456" s="212" t="s">
        <v>64</v>
      </c>
      <c r="C456" s="55" t="s">
        <v>1818</v>
      </c>
      <c r="D456" s="61">
        <v>46260</v>
      </c>
      <c r="E456" s="55">
        <v>6000052976</v>
      </c>
      <c r="F456" s="62" t="s">
        <v>1819</v>
      </c>
      <c r="G456" s="55">
        <v>7</v>
      </c>
      <c r="H456" s="55">
        <v>7</v>
      </c>
      <c r="I456" s="55">
        <v>0</v>
      </c>
      <c r="J456" s="62" t="s">
        <v>66</v>
      </c>
      <c r="K456" s="55"/>
      <c r="L456" s="40"/>
      <c r="M456" s="45" t="s">
        <v>67</v>
      </c>
      <c r="N456" s="40"/>
      <c r="O456" s="40"/>
      <c r="P456" s="45" t="s">
        <v>67</v>
      </c>
      <c r="Q456" s="40"/>
      <c r="R456" s="40"/>
      <c r="S456" s="40" t="s">
        <v>66</v>
      </c>
      <c r="T456" s="40" t="s">
        <v>66</v>
      </c>
      <c r="U456" s="56"/>
      <c r="V456" s="64"/>
      <c r="W456" s="64"/>
      <c r="X456" s="64"/>
      <c r="Y456" s="64"/>
      <c r="Z456" s="64"/>
      <c r="AA456" s="64"/>
      <c r="AB456" s="64"/>
      <c r="AC456" s="64"/>
    </row>
    <row r="457" ht="14.5" spans="1:29">
      <c r="A457" s="55">
        <v>416</v>
      </c>
      <c r="B457" s="212" t="s">
        <v>64</v>
      </c>
      <c r="C457" s="55" t="s">
        <v>1818</v>
      </c>
      <c r="D457" s="61">
        <v>46260</v>
      </c>
      <c r="E457" s="55">
        <v>6000052977</v>
      </c>
      <c r="F457" s="62">
        <v>516300040826811</v>
      </c>
      <c r="G457" s="55">
        <v>1</v>
      </c>
      <c r="H457" s="55">
        <v>1</v>
      </c>
      <c r="I457" s="55">
        <v>0</v>
      </c>
      <c r="J457" s="62" t="s">
        <v>66</v>
      </c>
      <c r="K457" s="55"/>
      <c r="L457" s="40"/>
      <c r="M457" s="45" t="s">
        <v>67</v>
      </c>
      <c r="N457" s="40"/>
      <c r="O457" s="40"/>
      <c r="P457" s="45" t="s">
        <v>67</v>
      </c>
      <c r="Q457" s="40"/>
      <c r="R457" s="40"/>
      <c r="S457" s="40" t="s">
        <v>66</v>
      </c>
      <c r="T457" s="40" t="s">
        <v>66</v>
      </c>
      <c r="U457" s="56"/>
      <c r="V457" s="64"/>
      <c r="W457" s="64"/>
      <c r="X457" s="64"/>
      <c r="Y457" s="64"/>
      <c r="Z457" s="64"/>
      <c r="AA457" s="64"/>
      <c r="AB457" s="64"/>
      <c r="AC457" s="64"/>
    </row>
    <row r="458" ht="14.5" spans="1:29">
      <c r="A458" s="55">
        <v>417</v>
      </c>
      <c r="B458" s="212" t="s">
        <v>64</v>
      </c>
      <c r="C458" s="55" t="s">
        <v>1818</v>
      </c>
      <c r="D458" s="61">
        <v>46260</v>
      </c>
      <c r="E458" s="55">
        <v>6000052977</v>
      </c>
      <c r="F458" s="62">
        <v>516300040826812</v>
      </c>
      <c r="G458" s="55">
        <v>1</v>
      </c>
      <c r="H458" s="55">
        <v>0</v>
      </c>
      <c r="I458" s="55">
        <v>1</v>
      </c>
      <c r="J458" s="258" t="s">
        <v>1559</v>
      </c>
      <c r="K458" s="55"/>
      <c r="L458" s="40"/>
      <c r="M458" s="45" t="s">
        <v>67</v>
      </c>
      <c r="N458" s="40"/>
      <c r="O458" s="40"/>
      <c r="P458" s="45" t="s">
        <v>67</v>
      </c>
      <c r="Q458" s="40"/>
      <c r="R458" s="40" t="s">
        <v>68</v>
      </c>
      <c r="S458" s="238" t="s">
        <v>78</v>
      </c>
      <c r="T458" s="40" t="s">
        <v>1552</v>
      </c>
      <c r="U458" s="56"/>
      <c r="V458" s="64"/>
      <c r="W458" s="64"/>
      <c r="X458" s="64"/>
      <c r="Y458" s="64"/>
      <c r="Z458" s="64"/>
      <c r="AA458" s="64"/>
      <c r="AB458" s="64"/>
      <c r="AC458" s="64"/>
    </row>
    <row r="459" ht="14.5" spans="1:29">
      <c r="A459" s="55">
        <v>418</v>
      </c>
      <c r="B459" s="212" t="s">
        <v>64</v>
      </c>
      <c r="C459" s="55" t="s">
        <v>1818</v>
      </c>
      <c r="D459" s="61">
        <v>46260</v>
      </c>
      <c r="E459" s="55">
        <v>6000052977</v>
      </c>
      <c r="F459" s="62">
        <v>516300040826813</v>
      </c>
      <c r="G459" s="55">
        <v>1</v>
      </c>
      <c r="H459" s="55">
        <v>1</v>
      </c>
      <c r="I459" s="55">
        <v>0</v>
      </c>
      <c r="J459" s="62" t="s">
        <v>66</v>
      </c>
      <c r="K459" s="55"/>
      <c r="L459" s="40"/>
      <c r="M459" s="45" t="s">
        <v>67</v>
      </c>
      <c r="N459" s="40"/>
      <c r="O459" s="40"/>
      <c r="P459" s="45" t="s">
        <v>67</v>
      </c>
      <c r="Q459" s="40"/>
      <c r="R459" s="40"/>
      <c r="S459" s="40" t="s">
        <v>66</v>
      </c>
      <c r="T459" s="40" t="s">
        <v>66</v>
      </c>
      <c r="U459" s="56"/>
      <c r="V459" s="64"/>
      <c r="W459" s="64"/>
      <c r="X459" s="64"/>
      <c r="Y459" s="64"/>
      <c r="Z459" s="64"/>
      <c r="AA459" s="64"/>
      <c r="AB459" s="64"/>
      <c r="AC459" s="64"/>
    </row>
    <row r="460" ht="14.5" spans="1:29">
      <c r="A460" s="55">
        <v>419</v>
      </c>
      <c r="B460" s="212" t="s">
        <v>64</v>
      </c>
      <c r="C460" s="55" t="s">
        <v>1818</v>
      </c>
      <c r="D460" s="61">
        <v>46260</v>
      </c>
      <c r="E460" s="55">
        <v>6000052977</v>
      </c>
      <c r="F460" s="62">
        <v>516300040826814</v>
      </c>
      <c r="G460" s="55">
        <v>1</v>
      </c>
      <c r="H460" s="55">
        <v>0</v>
      </c>
      <c r="I460" s="55">
        <v>1</v>
      </c>
      <c r="J460" s="258" t="s">
        <v>1559</v>
      </c>
      <c r="K460" s="55"/>
      <c r="L460" s="40"/>
      <c r="M460" s="45" t="s">
        <v>67</v>
      </c>
      <c r="N460" s="40"/>
      <c r="O460" s="40"/>
      <c r="P460" s="45" t="s">
        <v>67</v>
      </c>
      <c r="Q460" s="40"/>
      <c r="R460" s="40" t="s">
        <v>68</v>
      </c>
      <c r="S460" s="238" t="s">
        <v>78</v>
      </c>
      <c r="T460" s="40" t="s">
        <v>1552</v>
      </c>
      <c r="U460" s="56"/>
      <c r="V460" s="64"/>
      <c r="W460" s="64"/>
      <c r="X460" s="64"/>
      <c r="Y460" s="64"/>
      <c r="Z460" s="64"/>
      <c r="AA460" s="64"/>
      <c r="AB460" s="64"/>
      <c r="AC460" s="64"/>
    </row>
    <row r="461" ht="14.5" spans="1:29">
      <c r="A461" s="55">
        <v>420</v>
      </c>
      <c r="B461" s="212" t="s">
        <v>64</v>
      </c>
      <c r="C461" s="55" t="s">
        <v>1818</v>
      </c>
      <c r="D461" s="61">
        <v>46260</v>
      </c>
      <c r="E461" s="55">
        <v>6000052977</v>
      </c>
      <c r="F461" s="62">
        <v>516300040826815</v>
      </c>
      <c r="G461" s="55">
        <v>1</v>
      </c>
      <c r="H461" s="55">
        <v>0</v>
      </c>
      <c r="I461" s="55">
        <v>1</v>
      </c>
      <c r="J461" s="258" t="s">
        <v>1559</v>
      </c>
      <c r="K461" s="55"/>
      <c r="L461" s="40"/>
      <c r="M461" s="45" t="s">
        <v>67</v>
      </c>
      <c r="N461" s="40"/>
      <c r="O461" s="40"/>
      <c r="P461" s="45" t="s">
        <v>67</v>
      </c>
      <c r="Q461" s="40"/>
      <c r="R461" s="40" t="s">
        <v>68</v>
      </c>
      <c r="S461" s="238" t="s">
        <v>78</v>
      </c>
      <c r="T461" s="40" t="s">
        <v>1552</v>
      </c>
      <c r="U461" s="56"/>
      <c r="V461" s="64"/>
      <c r="W461" s="64"/>
      <c r="X461" s="64"/>
      <c r="Y461" s="64"/>
      <c r="Z461" s="64"/>
      <c r="AA461" s="64"/>
      <c r="AB461" s="64"/>
      <c r="AC461" s="64"/>
    </row>
    <row r="462" ht="14.5" spans="1:29">
      <c r="A462" s="55">
        <v>421</v>
      </c>
      <c r="B462" s="212" t="s">
        <v>64</v>
      </c>
      <c r="C462" s="55" t="s">
        <v>1818</v>
      </c>
      <c r="D462" s="61">
        <v>46260</v>
      </c>
      <c r="E462" s="55">
        <v>6000052977</v>
      </c>
      <c r="F462" s="62" t="s">
        <v>1820</v>
      </c>
      <c r="G462" s="55">
        <v>5</v>
      </c>
      <c r="H462" s="55">
        <v>5</v>
      </c>
      <c r="I462" s="55">
        <v>0</v>
      </c>
      <c r="J462" s="62" t="s">
        <v>66</v>
      </c>
      <c r="K462" s="55"/>
      <c r="L462" s="40"/>
      <c r="M462" s="45" t="s">
        <v>67</v>
      </c>
      <c r="N462" s="40"/>
      <c r="O462" s="40"/>
      <c r="P462" s="45" t="s">
        <v>67</v>
      </c>
      <c r="Q462" s="40"/>
      <c r="R462" s="40"/>
      <c r="S462" s="40" t="s">
        <v>66</v>
      </c>
      <c r="T462" s="40" t="s">
        <v>66</v>
      </c>
      <c r="U462" s="56"/>
      <c r="V462" s="64"/>
      <c r="W462" s="64"/>
      <c r="X462" s="64"/>
      <c r="Y462" s="64"/>
      <c r="Z462" s="64"/>
      <c r="AA462" s="64"/>
      <c r="AB462" s="64"/>
      <c r="AC462" s="64"/>
    </row>
    <row r="463" ht="14.5" spans="1:29">
      <c r="A463" s="55">
        <v>422</v>
      </c>
      <c r="B463" s="212" t="s">
        <v>64</v>
      </c>
      <c r="C463" s="55" t="s">
        <v>1818</v>
      </c>
      <c r="D463" s="61">
        <v>46261</v>
      </c>
      <c r="E463" s="55">
        <v>6000052976</v>
      </c>
      <c r="F463" s="62">
        <v>516300030826821</v>
      </c>
      <c r="G463" s="55">
        <v>1</v>
      </c>
      <c r="H463" s="55">
        <v>0</v>
      </c>
      <c r="I463" s="55">
        <v>1</v>
      </c>
      <c r="J463" s="258" t="s">
        <v>1559</v>
      </c>
      <c r="K463" s="55"/>
      <c r="L463" s="40"/>
      <c r="M463" s="45" t="s">
        <v>67</v>
      </c>
      <c r="N463" s="40"/>
      <c r="O463" s="40"/>
      <c r="P463" s="45" t="s">
        <v>67</v>
      </c>
      <c r="Q463" s="40"/>
      <c r="R463" s="40" t="s">
        <v>68</v>
      </c>
      <c r="S463" s="238" t="s">
        <v>78</v>
      </c>
      <c r="T463" s="40" t="s">
        <v>1552</v>
      </c>
      <c r="U463" s="56"/>
      <c r="V463" s="64"/>
      <c r="W463" s="64"/>
      <c r="X463" s="64"/>
      <c r="Y463" s="64"/>
      <c r="Z463" s="64"/>
      <c r="AA463" s="64"/>
      <c r="AB463" s="64"/>
      <c r="AC463" s="64"/>
    </row>
    <row r="464" ht="14.5" spans="1:29">
      <c r="A464" s="55">
        <v>423</v>
      </c>
      <c r="B464" s="212" t="s">
        <v>64</v>
      </c>
      <c r="C464" s="55" t="s">
        <v>1818</v>
      </c>
      <c r="D464" s="61">
        <v>46261</v>
      </c>
      <c r="E464" s="55">
        <v>6000052976</v>
      </c>
      <c r="F464" s="62">
        <v>516300030826822</v>
      </c>
      <c r="G464" s="55">
        <v>1</v>
      </c>
      <c r="H464" s="55">
        <v>1</v>
      </c>
      <c r="I464" s="55">
        <v>0</v>
      </c>
      <c r="J464" s="62" t="s">
        <v>66</v>
      </c>
      <c r="K464" s="55"/>
      <c r="L464" s="40"/>
      <c r="M464" s="45" t="s">
        <v>67</v>
      </c>
      <c r="N464" s="40"/>
      <c r="O464" s="40"/>
      <c r="P464" s="45" t="s">
        <v>67</v>
      </c>
      <c r="Q464" s="40"/>
      <c r="R464" s="40"/>
      <c r="S464" s="40" t="s">
        <v>66</v>
      </c>
      <c r="T464" s="40" t="s">
        <v>66</v>
      </c>
      <c r="U464" s="56"/>
      <c r="V464" s="64"/>
      <c r="W464" s="64"/>
      <c r="X464" s="64"/>
      <c r="Y464" s="64"/>
      <c r="Z464" s="64"/>
      <c r="AA464" s="64"/>
      <c r="AB464" s="64"/>
      <c r="AC464" s="64"/>
    </row>
    <row r="465" ht="14.5" spans="1:29">
      <c r="A465" s="55">
        <v>424</v>
      </c>
      <c r="B465" s="212" t="s">
        <v>64</v>
      </c>
      <c r="C465" s="55" t="s">
        <v>1818</v>
      </c>
      <c r="D465" s="61">
        <v>46261</v>
      </c>
      <c r="E465" s="55">
        <v>6000052976</v>
      </c>
      <c r="F465" s="62">
        <v>516300030826823</v>
      </c>
      <c r="G465" s="55">
        <v>1</v>
      </c>
      <c r="H465" s="55">
        <v>0</v>
      </c>
      <c r="I465" s="55">
        <v>1</v>
      </c>
      <c r="J465" s="258" t="s">
        <v>1559</v>
      </c>
      <c r="K465" s="55"/>
      <c r="L465" s="40"/>
      <c r="M465" s="45" t="s">
        <v>67</v>
      </c>
      <c r="N465" s="40"/>
      <c r="O465" s="40"/>
      <c r="P465" s="45" t="s">
        <v>67</v>
      </c>
      <c r="Q465" s="40"/>
      <c r="R465" s="40" t="s">
        <v>68</v>
      </c>
      <c r="S465" s="238" t="s">
        <v>78</v>
      </c>
      <c r="T465" s="40" t="s">
        <v>1552</v>
      </c>
      <c r="U465" s="56"/>
      <c r="V465" s="64"/>
      <c r="W465" s="64"/>
      <c r="X465" s="64"/>
      <c r="Y465" s="64"/>
      <c r="Z465" s="64"/>
      <c r="AA465" s="64"/>
      <c r="AB465" s="64"/>
      <c r="AC465" s="64"/>
    </row>
    <row r="466" ht="14.5" spans="1:29">
      <c r="A466" s="55">
        <v>425</v>
      </c>
      <c r="B466" s="212" t="s">
        <v>64</v>
      </c>
      <c r="C466" s="55" t="s">
        <v>1818</v>
      </c>
      <c r="D466" s="61">
        <v>46261</v>
      </c>
      <c r="E466" s="55">
        <v>6000052976</v>
      </c>
      <c r="F466" s="62">
        <v>516300030826824</v>
      </c>
      <c r="G466" s="55">
        <v>1</v>
      </c>
      <c r="H466" s="55">
        <v>0</v>
      </c>
      <c r="I466" s="55">
        <v>1</v>
      </c>
      <c r="J466" s="258" t="s">
        <v>1559</v>
      </c>
      <c r="K466" s="55"/>
      <c r="L466" s="40"/>
      <c r="M466" s="45" t="s">
        <v>67</v>
      </c>
      <c r="N466" s="40"/>
      <c r="O466" s="40"/>
      <c r="P466" s="45" t="s">
        <v>67</v>
      </c>
      <c r="Q466" s="40"/>
      <c r="R466" s="40" t="s">
        <v>68</v>
      </c>
      <c r="S466" s="238" t="s">
        <v>78</v>
      </c>
      <c r="T466" s="40" t="s">
        <v>1552</v>
      </c>
      <c r="U466" s="56"/>
      <c r="V466" s="64"/>
      <c r="W466" s="64"/>
      <c r="X466" s="64"/>
      <c r="Y466" s="64"/>
      <c r="Z466" s="64"/>
      <c r="AA466" s="64"/>
      <c r="AB466" s="64"/>
      <c r="AC466" s="64"/>
    </row>
    <row r="467" ht="14.5" spans="1:29">
      <c r="A467" s="55">
        <v>426</v>
      </c>
      <c r="B467" s="212" t="s">
        <v>64</v>
      </c>
      <c r="C467" s="55" t="s">
        <v>1818</v>
      </c>
      <c r="D467" s="61">
        <v>46261</v>
      </c>
      <c r="E467" s="55">
        <v>6000052976</v>
      </c>
      <c r="F467" s="62">
        <v>516300030826825</v>
      </c>
      <c r="G467" s="55">
        <v>1</v>
      </c>
      <c r="H467" s="55">
        <v>0</v>
      </c>
      <c r="I467" s="55">
        <v>1</v>
      </c>
      <c r="J467" s="258" t="s">
        <v>1559</v>
      </c>
      <c r="K467" s="55"/>
      <c r="L467" s="40"/>
      <c r="M467" s="45" t="s">
        <v>67</v>
      </c>
      <c r="N467" s="40"/>
      <c r="O467" s="40"/>
      <c r="P467" s="45" t="s">
        <v>67</v>
      </c>
      <c r="Q467" s="40"/>
      <c r="R467" s="40" t="s">
        <v>68</v>
      </c>
      <c r="S467" s="238" t="s">
        <v>78</v>
      </c>
      <c r="T467" s="40" t="s">
        <v>1552</v>
      </c>
      <c r="U467" s="56"/>
      <c r="V467" s="64"/>
      <c r="W467" s="64"/>
      <c r="X467" s="64"/>
      <c r="Y467" s="64"/>
      <c r="Z467" s="64"/>
      <c r="AA467" s="64"/>
      <c r="AB467" s="64"/>
      <c r="AC467" s="64"/>
    </row>
    <row r="468" ht="14.5" spans="1:29">
      <c r="A468" s="55">
        <v>427</v>
      </c>
      <c r="B468" s="212" t="s">
        <v>64</v>
      </c>
      <c r="C468" s="55" t="s">
        <v>1818</v>
      </c>
      <c r="D468" s="61">
        <v>46261</v>
      </c>
      <c r="E468" s="55">
        <v>6000052976</v>
      </c>
      <c r="F468" s="62" t="s">
        <v>1821</v>
      </c>
      <c r="G468" s="55">
        <v>3</v>
      </c>
      <c r="H468" s="55">
        <v>3</v>
      </c>
      <c r="I468" s="55">
        <v>0</v>
      </c>
      <c r="J468" s="62" t="s">
        <v>66</v>
      </c>
      <c r="K468" s="55"/>
      <c r="L468" s="40"/>
      <c r="M468" s="45" t="s">
        <v>67</v>
      </c>
      <c r="N468" s="40"/>
      <c r="O468" s="40"/>
      <c r="P468" s="45" t="s">
        <v>67</v>
      </c>
      <c r="Q468" s="40"/>
      <c r="R468" s="40"/>
      <c r="S468" s="40" t="s">
        <v>66</v>
      </c>
      <c r="T468" s="40" t="s">
        <v>66</v>
      </c>
      <c r="U468" s="56"/>
      <c r="V468" s="64"/>
      <c r="W468" s="64"/>
      <c r="X468" s="64"/>
      <c r="Y468" s="64"/>
      <c r="Z468" s="64"/>
      <c r="AA468" s="64"/>
      <c r="AB468" s="64"/>
      <c r="AC468" s="64"/>
    </row>
    <row r="469" ht="14.5" spans="1:29">
      <c r="A469" s="55">
        <v>428</v>
      </c>
      <c r="B469" s="212" t="s">
        <v>64</v>
      </c>
      <c r="C469" s="55" t="s">
        <v>1818</v>
      </c>
      <c r="D469" s="61">
        <v>46261</v>
      </c>
      <c r="E469" s="55">
        <v>6000052976</v>
      </c>
      <c r="F469" s="62">
        <v>516300030826829</v>
      </c>
      <c r="G469" s="55">
        <v>1</v>
      </c>
      <c r="H469" s="55">
        <v>0</v>
      </c>
      <c r="I469" s="55">
        <v>1</v>
      </c>
      <c r="J469" s="258" t="s">
        <v>1559</v>
      </c>
      <c r="K469" s="55"/>
      <c r="L469" s="40"/>
      <c r="M469" s="45" t="s">
        <v>67</v>
      </c>
      <c r="N469" s="40"/>
      <c r="O469" s="40"/>
      <c r="P469" s="45" t="s">
        <v>67</v>
      </c>
      <c r="Q469" s="40"/>
      <c r="R469" s="40" t="s">
        <v>68</v>
      </c>
      <c r="S469" s="238" t="s">
        <v>78</v>
      </c>
      <c r="T469" s="40" t="s">
        <v>1552</v>
      </c>
      <c r="U469" s="56"/>
      <c r="V469" s="64"/>
      <c r="W469" s="64"/>
      <c r="X469" s="64"/>
      <c r="Y469" s="64"/>
      <c r="Z469" s="64"/>
      <c r="AA469" s="64"/>
      <c r="AB469" s="64"/>
      <c r="AC469" s="64"/>
    </row>
    <row r="470" ht="14.5" spans="1:29">
      <c r="A470" s="55">
        <v>429</v>
      </c>
      <c r="B470" s="212" t="s">
        <v>64</v>
      </c>
      <c r="C470" s="55" t="s">
        <v>1818</v>
      </c>
      <c r="D470" s="61">
        <v>46261</v>
      </c>
      <c r="E470" s="55">
        <v>6000052976</v>
      </c>
      <c r="F470" s="62">
        <v>516300030826830</v>
      </c>
      <c r="G470" s="55">
        <v>1</v>
      </c>
      <c r="H470" s="55">
        <v>0</v>
      </c>
      <c r="I470" s="55">
        <v>1</v>
      </c>
      <c r="J470" s="258" t="s">
        <v>1559</v>
      </c>
      <c r="K470" s="55"/>
      <c r="L470" s="40"/>
      <c r="M470" s="45" t="s">
        <v>67</v>
      </c>
      <c r="N470" s="40"/>
      <c r="O470" s="40"/>
      <c r="P470" s="45" t="s">
        <v>67</v>
      </c>
      <c r="Q470" s="40"/>
      <c r="R470" s="40" t="s">
        <v>68</v>
      </c>
      <c r="S470" s="238" t="s">
        <v>78</v>
      </c>
      <c r="T470" s="40" t="s">
        <v>1552</v>
      </c>
      <c r="U470" s="56"/>
      <c r="V470" s="64"/>
      <c r="W470" s="64"/>
      <c r="X470" s="64"/>
      <c r="Y470" s="64"/>
      <c r="Z470" s="64"/>
      <c r="AA470" s="64"/>
      <c r="AB470" s="64"/>
      <c r="AC470" s="64"/>
    </row>
    <row r="471" ht="14.5" spans="1:29">
      <c r="A471" s="55">
        <v>430</v>
      </c>
      <c r="B471" s="212" t="s">
        <v>64</v>
      </c>
      <c r="C471" s="55" t="s">
        <v>1818</v>
      </c>
      <c r="D471" s="61">
        <v>46261</v>
      </c>
      <c r="E471" s="55">
        <v>6000052977</v>
      </c>
      <c r="F471" s="62">
        <v>516300040826821</v>
      </c>
      <c r="G471" s="55">
        <v>1</v>
      </c>
      <c r="H471" s="55">
        <v>1</v>
      </c>
      <c r="I471" s="55">
        <v>0</v>
      </c>
      <c r="J471" s="62" t="s">
        <v>66</v>
      </c>
      <c r="K471" s="55"/>
      <c r="L471" s="40"/>
      <c r="M471" s="45" t="s">
        <v>67</v>
      </c>
      <c r="N471" s="40"/>
      <c r="O471" s="40"/>
      <c r="P471" s="45" t="s">
        <v>67</v>
      </c>
      <c r="Q471" s="40"/>
      <c r="R471" s="40"/>
      <c r="S471" s="40" t="s">
        <v>66</v>
      </c>
      <c r="T471" s="40" t="s">
        <v>66</v>
      </c>
      <c r="U471" s="56"/>
      <c r="V471" s="64"/>
      <c r="W471" s="64"/>
      <c r="X471" s="64"/>
      <c r="Y471" s="64"/>
      <c r="Z471" s="64"/>
      <c r="AA471" s="64"/>
      <c r="AB471" s="64"/>
      <c r="AC471" s="64"/>
    </row>
    <row r="472" ht="14.5" spans="1:29">
      <c r="A472" s="55">
        <v>431</v>
      </c>
      <c r="B472" s="212" t="s">
        <v>64</v>
      </c>
      <c r="C472" s="55" t="s">
        <v>1818</v>
      </c>
      <c r="D472" s="61">
        <v>46261</v>
      </c>
      <c r="E472" s="55">
        <v>6000052977</v>
      </c>
      <c r="F472" s="62">
        <v>516300040826822</v>
      </c>
      <c r="G472" s="55">
        <v>1</v>
      </c>
      <c r="H472" s="55">
        <v>0</v>
      </c>
      <c r="I472" s="55">
        <v>1</v>
      </c>
      <c r="J472" s="258" t="s">
        <v>1559</v>
      </c>
      <c r="K472" s="55"/>
      <c r="L472" s="40"/>
      <c r="M472" s="45" t="s">
        <v>67</v>
      </c>
      <c r="N472" s="40"/>
      <c r="O472" s="40"/>
      <c r="P472" s="45" t="s">
        <v>67</v>
      </c>
      <c r="Q472" s="40"/>
      <c r="R472" s="40" t="s">
        <v>68</v>
      </c>
      <c r="S472" s="238" t="s">
        <v>78</v>
      </c>
      <c r="T472" s="40" t="s">
        <v>1552</v>
      </c>
      <c r="U472" s="56"/>
      <c r="V472" s="64"/>
      <c r="W472" s="64"/>
      <c r="X472" s="64"/>
      <c r="Y472" s="64"/>
      <c r="Z472" s="64"/>
      <c r="AA472" s="64"/>
      <c r="AB472" s="64"/>
      <c r="AC472" s="64"/>
    </row>
    <row r="473" ht="14.5" spans="1:29">
      <c r="A473" s="55">
        <v>432</v>
      </c>
      <c r="B473" s="212" t="s">
        <v>64</v>
      </c>
      <c r="C473" s="55" t="s">
        <v>1818</v>
      </c>
      <c r="D473" s="61">
        <v>46261</v>
      </c>
      <c r="E473" s="55">
        <v>6000052977</v>
      </c>
      <c r="F473" s="62">
        <v>516300040826823</v>
      </c>
      <c r="G473" s="55">
        <v>1</v>
      </c>
      <c r="H473" s="55">
        <v>1</v>
      </c>
      <c r="I473" s="55">
        <v>0</v>
      </c>
      <c r="J473" s="62" t="s">
        <v>66</v>
      </c>
      <c r="K473" s="55"/>
      <c r="L473" s="40"/>
      <c r="M473" s="45" t="s">
        <v>67</v>
      </c>
      <c r="N473" s="40"/>
      <c r="O473" s="40"/>
      <c r="P473" s="45" t="s">
        <v>67</v>
      </c>
      <c r="Q473" s="40"/>
      <c r="R473" s="40"/>
      <c r="S473" s="40" t="s">
        <v>66</v>
      </c>
      <c r="T473" s="40" t="s">
        <v>66</v>
      </c>
      <c r="U473" s="56"/>
      <c r="V473" s="64"/>
      <c r="W473" s="64"/>
      <c r="X473" s="64"/>
      <c r="Y473" s="64"/>
      <c r="Z473" s="64"/>
      <c r="AA473" s="64"/>
      <c r="AB473" s="64"/>
      <c r="AC473" s="64"/>
    </row>
    <row r="474" ht="14.5" spans="1:29">
      <c r="A474" s="55">
        <v>433</v>
      </c>
      <c r="B474" s="212" t="s">
        <v>64</v>
      </c>
      <c r="C474" s="55" t="s">
        <v>1818</v>
      </c>
      <c r="D474" s="61">
        <v>46261</v>
      </c>
      <c r="E474" s="55">
        <v>6000052977</v>
      </c>
      <c r="F474" s="62">
        <v>516300040826824</v>
      </c>
      <c r="G474" s="55">
        <v>1</v>
      </c>
      <c r="H474" s="55">
        <v>0</v>
      </c>
      <c r="I474" s="55">
        <v>1</v>
      </c>
      <c r="J474" s="258" t="s">
        <v>1559</v>
      </c>
      <c r="K474" s="55"/>
      <c r="L474" s="40"/>
      <c r="M474" s="45" t="s">
        <v>67</v>
      </c>
      <c r="N474" s="40"/>
      <c r="O474" s="40"/>
      <c r="P474" s="45" t="s">
        <v>67</v>
      </c>
      <c r="Q474" s="40"/>
      <c r="R474" s="40" t="s">
        <v>68</v>
      </c>
      <c r="S474" s="238" t="s">
        <v>78</v>
      </c>
      <c r="T474" s="40" t="s">
        <v>1552</v>
      </c>
      <c r="U474" s="56"/>
      <c r="V474" s="64"/>
      <c r="W474" s="64"/>
      <c r="X474" s="64"/>
      <c r="Y474" s="64"/>
      <c r="Z474" s="64"/>
      <c r="AA474" s="64"/>
      <c r="AB474" s="64"/>
      <c r="AC474" s="64"/>
    </row>
    <row r="475" ht="14.5" spans="1:29">
      <c r="A475" s="55">
        <v>434</v>
      </c>
      <c r="B475" s="212" t="s">
        <v>64</v>
      </c>
      <c r="C475" s="55" t="s">
        <v>1818</v>
      </c>
      <c r="D475" s="61">
        <v>46261</v>
      </c>
      <c r="E475" s="55">
        <v>6000052977</v>
      </c>
      <c r="F475" s="62">
        <v>516300040826825</v>
      </c>
      <c r="G475" s="55">
        <v>1</v>
      </c>
      <c r="H475" s="55">
        <v>0</v>
      </c>
      <c r="I475" s="55">
        <v>1</v>
      </c>
      <c r="J475" s="258" t="s">
        <v>1559</v>
      </c>
      <c r="K475" s="55"/>
      <c r="L475" s="40"/>
      <c r="M475" s="45" t="s">
        <v>67</v>
      </c>
      <c r="N475" s="40"/>
      <c r="O475" s="40"/>
      <c r="P475" s="45" t="s">
        <v>67</v>
      </c>
      <c r="Q475" s="40"/>
      <c r="R475" s="40" t="s">
        <v>68</v>
      </c>
      <c r="S475" s="238" t="s">
        <v>78</v>
      </c>
      <c r="T475" s="40" t="s">
        <v>1552</v>
      </c>
      <c r="U475" s="56"/>
      <c r="V475" s="64"/>
      <c r="W475" s="64"/>
      <c r="X475" s="64"/>
      <c r="Y475" s="64"/>
      <c r="Z475" s="64"/>
      <c r="AA475" s="64"/>
      <c r="AB475" s="64"/>
      <c r="AC475" s="64"/>
    </row>
    <row r="476" ht="14.5" spans="1:29">
      <c r="A476" s="55">
        <v>435</v>
      </c>
      <c r="B476" s="212" t="s">
        <v>64</v>
      </c>
      <c r="C476" s="55" t="s">
        <v>1818</v>
      </c>
      <c r="D476" s="61">
        <v>46261</v>
      </c>
      <c r="E476" s="55">
        <v>6000052977</v>
      </c>
      <c r="F476" s="62" t="s">
        <v>1822</v>
      </c>
      <c r="G476" s="55">
        <v>3</v>
      </c>
      <c r="H476" s="55">
        <v>3</v>
      </c>
      <c r="I476" s="55">
        <v>0</v>
      </c>
      <c r="J476" s="62" t="s">
        <v>66</v>
      </c>
      <c r="K476" s="55"/>
      <c r="L476" s="40"/>
      <c r="M476" s="45" t="s">
        <v>67</v>
      </c>
      <c r="N476" s="40"/>
      <c r="O476" s="40"/>
      <c r="P476" s="45" t="s">
        <v>67</v>
      </c>
      <c r="Q476" s="40"/>
      <c r="R476" s="40"/>
      <c r="S476" s="40" t="s">
        <v>66</v>
      </c>
      <c r="T476" s="40" t="s">
        <v>66</v>
      </c>
      <c r="U476" s="56"/>
      <c r="V476" s="64"/>
      <c r="W476" s="64"/>
      <c r="X476" s="64"/>
      <c r="Y476" s="64"/>
      <c r="Z476" s="64"/>
      <c r="AA476" s="64"/>
      <c r="AB476" s="64"/>
      <c r="AC476" s="64"/>
    </row>
    <row r="477" ht="14.5" spans="1:29">
      <c r="A477" s="55">
        <v>436</v>
      </c>
      <c r="B477" s="212" t="s">
        <v>64</v>
      </c>
      <c r="C477" s="55" t="s">
        <v>1818</v>
      </c>
      <c r="D477" s="61">
        <v>46261</v>
      </c>
      <c r="E477" s="55">
        <v>6000052977</v>
      </c>
      <c r="F477" s="62">
        <v>516300040826829</v>
      </c>
      <c r="G477" s="55">
        <v>1</v>
      </c>
      <c r="H477" s="55">
        <v>0</v>
      </c>
      <c r="I477" s="55">
        <v>1</v>
      </c>
      <c r="J477" s="258" t="s">
        <v>1559</v>
      </c>
      <c r="K477" s="55"/>
      <c r="L477" s="40"/>
      <c r="M477" s="45" t="s">
        <v>67</v>
      </c>
      <c r="N477" s="40"/>
      <c r="O477" s="40"/>
      <c r="P477" s="45" t="s">
        <v>67</v>
      </c>
      <c r="Q477" s="40"/>
      <c r="R477" s="40" t="s">
        <v>68</v>
      </c>
      <c r="S477" s="238" t="s">
        <v>78</v>
      </c>
      <c r="T477" s="40" t="s">
        <v>1552</v>
      </c>
      <c r="U477" s="56"/>
      <c r="V477" s="64"/>
      <c r="W477" s="64"/>
      <c r="X477" s="64"/>
      <c r="Y477" s="64"/>
      <c r="Z477" s="64"/>
      <c r="AA477" s="64"/>
      <c r="AB477" s="64"/>
      <c r="AC477" s="64"/>
    </row>
    <row r="478" ht="14.5" spans="1:29">
      <c r="A478" s="55">
        <v>437</v>
      </c>
      <c r="B478" s="212" t="s">
        <v>64</v>
      </c>
      <c r="C478" s="55" t="s">
        <v>1818</v>
      </c>
      <c r="D478" s="61">
        <v>46261</v>
      </c>
      <c r="E478" s="55">
        <v>6000052977</v>
      </c>
      <c r="F478" s="62">
        <v>516300040826830</v>
      </c>
      <c r="G478" s="55">
        <v>1</v>
      </c>
      <c r="H478" s="55">
        <v>0</v>
      </c>
      <c r="I478" s="55">
        <v>1</v>
      </c>
      <c r="J478" s="258" t="s">
        <v>1559</v>
      </c>
      <c r="K478" s="55"/>
      <c r="L478" s="40"/>
      <c r="M478" s="45" t="s">
        <v>67</v>
      </c>
      <c r="N478" s="40"/>
      <c r="O478" s="40"/>
      <c r="P478" s="45" t="s">
        <v>67</v>
      </c>
      <c r="Q478" s="40"/>
      <c r="R478" s="40" t="s">
        <v>68</v>
      </c>
      <c r="S478" s="238" t="s">
        <v>78</v>
      </c>
      <c r="T478" s="40" t="s">
        <v>1552</v>
      </c>
      <c r="U478" s="56"/>
      <c r="V478" s="64"/>
      <c r="W478" s="64"/>
      <c r="X478" s="64"/>
      <c r="Y478" s="64"/>
      <c r="Z478" s="64"/>
      <c r="AA478" s="64"/>
      <c r="AB478" s="64"/>
      <c r="AC478" s="64"/>
    </row>
    <row r="479" ht="14.5" spans="1:29">
      <c r="A479" s="55">
        <v>438</v>
      </c>
      <c r="B479" s="212" t="s">
        <v>64</v>
      </c>
      <c r="C479" s="55" t="s">
        <v>1818</v>
      </c>
      <c r="D479" s="61">
        <v>46262</v>
      </c>
      <c r="E479" s="55">
        <v>6000052976</v>
      </c>
      <c r="F479" s="62">
        <v>516300030826831</v>
      </c>
      <c r="G479" s="55">
        <v>1</v>
      </c>
      <c r="H479" s="55">
        <v>1</v>
      </c>
      <c r="I479" s="55">
        <v>0</v>
      </c>
      <c r="J479" s="62" t="s">
        <v>66</v>
      </c>
      <c r="K479" s="55"/>
      <c r="L479" s="40"/>
      <c r="M479" s="45" t="s">
        <v>67</v>
      </c>
      <c r="N479" s="40"/>
      <c r="O479" s="40"/>
      <c r="P479" s="45" t="s">
        <v>67</v>
      </c>
      <c r="Q479" s="40"/>
      <c r="R479" s="40"/>
      <c r="S479" s="40" t="s">
        <v>66</v>
      </c>
      <c r="T479" s="40" t="s">
        <v>66</v>
      </c>
      <c r="U479" s="56"/>
      <c r="V479" s="64"/>
      <c r="W479" s="64"/>
      <c r="X479" s="64"/>
      <c r="Y479" s="64"/>
      <c r="Z479" s="64"/>
      <c r="AA479" s="64"/>
      <c r="AB479" s="64"/>
      <c r="AC479" s="64"/>
    </row>
    <row r="480" ht="14.5" spans="1:29">
      <c r="A480" s="55">
        <v>439</v>
      </c>
      <c r="B480" s="212" t="s">
        <v>64</v>
      </c>
      <c r="C480" s="55" t="s">
        <v>1561</v>
      </c>
      <c r="D480" s="61">
        <v>46262</v>
      </c>
      <c r="E480" s="55">
        <v>6000052976</v>
      </c>
      <c r="F480" s="62">
        <v>516300030826832</v>
      </c>
      <c r="G480" s="55">
        <v>1</v>
      </c>
      <c r="H480" s="55">
        <v>1</v>
      </c>
      <c r="I480" s="55">
        <v>0</v>
      </c>
      <c r="J480" s="62" t="s">
        <v>66</v>
      </c>
      <c r="K480" s="55"/>
      <c r="L480" s="40"/>
      <c r="M480" s="45" t="s">
        <v>67</v>
      </c>
      <c r="N480" s="40"/>
      <c r="O480" s="40"/>
      <c r="P480" s="45" t="s">
        <v>67</v>
      </c>
      <c r="Q480" s="40"/>
      <c r="R480" s="40"/>
      <c r="S480" s="40" t="s">
        <v>66</v>
      </c>
      <c r="T480" s="40" t="s">
        <v>66</v>
      </c>
      <c r="U480" s="56"/>
      <c r="V480" s="64"/>
      <c r="W480" s="64"/>
      <c r="X480" s="64"/>
      <c r="Y480" s="64"/>
      <c r="Z480" s="64"/>
      <c r="AA480" s="64"/>
      <c r="AB480" s="64"/>
      <c r="AC480" s="64"/>
    </row>
    <row r="481" ht="14.5" spans="1:29">
      <c r="A481" s="55">
        <v>440</v>
      </c>
      <c r="B481" s="212" t="s">
        <v>64</v>
      </c>
      <c r="C481" s="55" t="s">
        <v>1561</v>
      </c>
      <c r="D481" s="61">
        <v>46262</v>
      </c>
      <c r="E481" s="55">
        <v>6000052976</v>
      </c>
      <c r="F481" s="62">
        <v>516300030826833</v>
      </c>
      <c r="G481" s="55">
        <v>1</v>
      </c>
      <c r="H481" s="55">
        <v>1</v>
      </c>
      <c r="I481" s="55">
        <v>0</v>
      </c>
      <c r="J481" s="62" t="s">
        <v>66</v>
      </c>
      <c r="K481" s="55"/>
      <c r="L481" s="40"/>
      <c r="M481" s="45" t="s">
        <v>67</v>
      </c>
      <c r="N481" s="40"/>
      <c r="O481" s="40"/>
      <c r="P481" s="45" t="s">
        <v>67</v>
      </c>
      <c r="Q481" s="40"/>
      <c r="R481" s="40"/>
      <c r="S481" s="40" t="s">
        <v>66</v>
      </c>
      <c r="T481" s="40" t="s">
        <v>66</v>
      </c>
      <c r="U481" s="56"/>
      <c r="V481" s="64"/>
      <c r="W481" s="64"/>
      <c r="X481" s="64"/>
      <c r="Y481" s="64"/>
      <c r="Z481" s="64"/>
      <c r="AA481" s="64"/>
      <c r="AB481" s="64"/>
      <c r="AC481" s="64"/>
    </row>
    <row r="482" ht="14.5" spans="1:29">
      <c r="A482" s="55">
        <v>441</v>
      </c>
      <c r="B482" s="212" t="s">
        <v>64</v>
      </c>
      <c r="C482" s="55" t="s">
        <v>1561</v>
      </c>
      <c r="D482" s="61">
        <v>46262</v>
      </c>
      <c r="E482" s="55">
        <v>6000052976</v>
      </c>
      <c r="F482" s="62">
        <v>516300030826834</v>
      </c>
      <c r="G482" s="55">
        <v>1</v>
      </c>
      <c r="H482" s="55">
        <v>1</v>
      </c>
      <c r="I482" s="55">
        <v>0</v>
      </c>
      <c r="J482" s="62" t="s">
        <v>66</v>
      </c>
      <c r="K482" s="55"/>
      <c r="L482" s="40"/>
      <c r="M482" s="45" t="s">
        <v>67</v>
      </c>
      <c r="N482" s="40"/>
      <c r="O482" s="40"/>
      <c r="P482" s="45" t="s">
        <v>67</v>
      </c>
      <c r="Q482" s="40"/>
      <c r="R482" s="40"/>
      <c r="S482" s="40" t="s">
        <v>66</v>
      </c>
      <c r="T482" s="40" t="s">
        <v>66</v>
      </c>
      <c r="U482" s="56"/>
      <c r="V482" s="64"/>
      <c r="W482" s="64"/>
      <c r="X482" s="64"/>
      <c r="Y482" s="64"/>
      <c r="Z482" s="64"/>
      <c r="AA482" s="64"/>
      <c r="AB482" s="64"/>
      <c r="AC482" s="64"/>
    </row>
    <row r="483" ht="14.5" spans="1:29">
      <c r="A483" s="55">
        <v>442</v>
      </c>
      <c r="B483" s="212" t="s">
        <v>64</v>
      </c>
      <c r="C483" s="55" t="s">
        <v>1818</v>
      </c>
      <c r="D483" s="61">
        <v>46262</v>
      </c>
      <c r="E483" s="55">
        <v>6000052976</v>
      </c>
      <c r="F483" s="62" t="s">
        <v>1823</v>
      </c>
      <c r="G483" s="55">
        <v>3</v>
      </c>
      <c r="H483" s="55">
        <v>3</v>
      </c>
      <c r="I483" s="55">
        <v>0</v>
      </c>
      <c r="J483" s="62" t="s">
        <v>66</v>
      </c>
      <c r="K483" s="55"/>
      <c r="L483" s="40"/>
      <c r="M483" s="45" t="s">
        <v>67</v>
      </c>
      <c r="N483" s="40"/>
      <c r="O483" s="40"/>
      <c r="P483" s="45" t="s">
        <v>67</v>
      </c>
      <c r="Q483" s="40"/>
      <c r="R483" s="40"/>
      <c r="S483" s="40" t="s">
        <v>66</v>
      </c>
      <c r="T483" s="40" t="s">
        <v>66</v>
      </c>
      <c r="U483" s="56"/>
      <c r="V483" s="64"/>
      <c r="W483" s="64"/>
      <c r="X483" s="64"/>
      <c r="Y483" s="64"/>
      <c r="Z483" s="64"/>
      <c r="AA483" s="64"/>
      <c r="AB483" s="64"/>
      <c r="AC483" s="64"/>
    </row>
    <row r="484" ht="14.5" spans="1:29">
      <c r="A484" s="55">
        <v>443</v>
      </c>
      <c r="B484" s="212" t="s">
        <v>64</v>
      </c>
      <c r="C484" s="55" t="s">
        <v>1818</v>
      </c>
      <c r="D484" s="61">
        <v>46262</v>
      </c>
      <c r="E484" s="55">
        <v>6000052976</v>
      </c>
      <c r="F484" s="62">
        <v>516300030826838</v>
      </c>
      <c r="G484" s="55">
        <v>1</v>
      </c>
      <c r="H484" s="55">
        <v>0</v>
      </c>
      <c r="I484" s="55">
        <v>1</v>
      </c>
      <c r="J484" s="258" t="s">
        <v>1559</v>
      </c>
      <c r="K484" s="55"/>
      <c r="L484" s="40"/>
      <c r="M484" s="45" t="s">
        <v>67</v>
      </c>
      <c r="N484" s="40"/>
      <c r="O484" s="40"/>
      <c r="P484" s="45" t="s">
        <v>67</v>
      </c>
      <c r="Q484" s="40"/>
      <c r="R484" s="40" t="s">
        <v>68</v>
      </c>
      <c r="S484" s="238" t="s">
        <v>78</v>
      </c>
      <c r="T484" s="40" t="s">
        <v>1552</v>
      </c>
      <c r="U484" s="56"/>
      <c r="V484" s="64"/>
      <c r="W484" s="64"/>
      <c r="X484" s="64"/>
      <c r="Y484" s="64"/>
      <c r="Z484" s="64"/>
      <c r="AA484" s="64"/>
      <c r="AB484" s="64"/>
      <c r="AC484" s="64"/>
    </row>
    <row r="485" ht="14.5" spans="1:29">
      <c r="A485" s="55">
        <v>444</v>
      </c>
      <c r="B485" s="212" t="s">
        <v>64</v>
      </c>
      <c r="C485" s="55" t="s">
        <v>1818</v>
      </c>
      <c r="D485" s="61">
        <v>46262</v>
      </c>
      <c r="E485" s="55">
        <v>6000052976</v>
      </c>
      <c r="F485" s="62">
        <v>516300030826839</v>
      </c>
      <c r="G485" s="55">
        <v>1</v>
      </c>
      <c r="H485" s="55">
        <v>1</v>
      </c>
      <c r="I485" s="55">
        <v>0</v>
      </c>
      <c r="J485" s="62" t="s">
        <v>66</v>
      </c>
      <c r="K485" s="55"/>
      <c r="L485" s="40"/>
      <c r="M485" s="45" t="s">
        <v>67</v>
      </c>
      <c r="N485" s="40"/>
      <c r="O485" s="40"/>
      <c r="P485" s="45" t="s">
        <v>67</v>
      </c>
      <c r="Q485" s="40"/>
      <c r="R485" s="40"/>
      <c r="S485" s="40" t="s">
        <v>66</v>
      </c>
      <c r="T485" s="40" t="s">
        <v>66</v>
      </c>
      <c r="U485" s="56"/>
      <c r="V485" s="64"/>
      <c r="W485" s="64"/>
      <c r="X485" s="64"/>
      <c r="Y485" s="64"/>
      <c r="Z485" s="64"/>
      <c r="AA485" s="64"/>
      <c r="AB485" s="64"/>
      <c r="AC485" s="64"/>
    </row>
    <row r="486" ht="14.5" spans="1:29">
      <c r="A486" s="55">
        <v>445</v>
      </c>
      <c r="B486" s="212" t="s">
        <v>64</v>
      </c>
      <c r="C486" s="55" t="s">
        <v>1818</v>
      </c>
      <c r="D486" s="61">
        <v>46262</v>
      </c>
      <c r="E486" s="55">
        <v>6000052976</v>
      </c>
      <c r="F486" s="62">
        <v>516300030826840</v>
      </c>
      <c r="G486" s="55">
        <v>1</v>
      </c>
      <c r="H486" s="55">
        <v>0</v>
      </c>
      <c r="I486" s="55">
        <v>1</v>
      </c>
      <c r="J486" s="258" t="s">
        <v>1559</v>
      </c>
      <c r="K486" s="55"/>
      <c r="L486" s="40"/>
      <c r="M486" s="45" t="s">
        <v>67</v>
      </c>
      <c r="N486" s="40"/>
      <c r="O486" s="40"/>
      <c r="P486" s="45" t="s">
        <v>67</v>
      </c>
      <c r="Q486" s="40"/>
      <c r="R486" s="40" t="s">
        <v>68</v>
      </c>
      <c r="S486" s="238" t="s">
        <v>78</v>
      </c>
      <c r="T486" s="40" t="s">
        <v>1552</v>
      </c>
      <c r="U486" s="56"/>
      <c r="V486" s="64"/>
      <c r="W486" s="64"/>
      <c r="X486" s="64"/>
      <c r="Y486" s="64"/>
      <c r="Z486" s="64"/>
      <c r="AA486" s="64"/>
      <c r="AB486" s="64"/>
      <c r="AC486" s="64"/>
    </row>
    <row r="487" ht="14.5" spans="1:29">
      <c r="A487" s="55">
        <v>446</v>
      </c>
      <c r="B487" s="212" t="s">
        <v>64</v>
      </c>
      <c r="C487" s="55" t="s">
        <v>1818</v>
      </c>
      <c r="D487" s="61">
        <v>46262</v>
      </c>
      <c r="E487" s="55">
        <v>6000052977</v>
      </c>
      <c r="F487" s="62">
        <v>516300040826831</v>
      </c>
      <c r="G487" s="55">
        <v>1</v>
      </c>
      <c r="H487" s="55">
        <v>0</v>
      </c>
      <c r="I487" s="55">
        <v>1</v>
      </c>
      <c r="J487" s="258" t="s">
        <v>1559</v>
      </c>
      <c r="K487" s="55"/>
      <c r="L487" s="40"/>
      <c r="M487" s="45" t="s">
        <v>67</v>
      </c>
      <c r="N487" s="40"/>
      <c r="O487" s="40"/>
      <c r="P487" s="45" t="s">
        <v>67</v>
      </c>
      <c r="Q487" s="40"/>
      <c r="R487" s="40" t="s">
        <v>68</v>
      </c>
      <c r="S487" s="238" t="s">
        <v>78</v>
      </c>
      <c r="T487" s="40" t="s">
        <v>1552</v>
      </c>
      <c r="U487" s="56"/>
      <c r="V487" s="64"/>
      <c r="W487" s="64"/>
      <c r="X487" s="64"/>
      <c r="Y487" s="64"/>
      <c r="Z487" s="64"/>
      <c r="AA487" s="64"/>
      <c r="AB487" s="64"/>
      <c r="AC487" s="64"/>
    </row>
    <row r="488" ht="14.5" spans="1:29">
      <c r="A488" s="55">
        <v>447</v>
      </c>
      <c r="B488" s="212" t="s">
        <v>64</v>
      </c>
      <c r="C488" s="55" t="s">
        <v>1561</v>
      </c>
      <c r="D488" s="61">
        <v>46262</v>
      </c>
      <c r="E488" s="55">
        <v>6000052977</v>
      </c>
      <c r="F488" s="62">
        <v>516300040826832</v>
      </c>
      <c r="G488" s="55">
        <v>1</v>
      </c>
      <c r="H488" s="55">
        <v>1</v>
      </c>
      <c r="I488" s="55">
        <v>0</v>
      </c>
      <c r="J488" s="62" t="s">
        <v>66</v>
      </c>
      <c r="K488" s="55"/>
      <c r="L488" s="40"/>
      <c r="M488" s="45" t="s">
        <v>67</v>
      </c>
      <c r="N488" s="40"/>
      <c r="O488" s="40"/>
      <c r="P488" s="45" t="s">
        <v>67</v>
      </c>
      <c r="Q488" s="40"/>
      <c r="R488" s="40"/>
      <c r="S488" s="40" t="s">
        <v>66</v>
      </c>
      <c r="T488" s="40" t="s">
        <v>66</v>
      </c>
      <c r="U488" s="56"/>
      <c r="V488" s="64"/>
      <c r="W488" s="64"/>
      <c r="X488" s="64"/>
      <c r="Y488" s="64"/>
      <c r="Z488" s="64"/>
      <c r="AA488" s="64"/>
      <c r="AB488" s="64"/>
      <c r="AC488" s="64"/>
    </row>
    <row r="489" ht="14.5" spans="1:29">
      <c r="A489" s="55">
        <v>448</v>
      </c>
      <c r="B489" s="212" t="s">
        <v>64</v>
      </c>
      <c r="C489" s="55" t="s">
        <v>1561</v>
      </c>
      <c r="D489" s="61">
        <v>46262</v>
      </c>
      <c r="E489" s="55">
        <v>6000052977</v>
      </c>
      <c r="F489" s="62">
        <v>516300040826833</v>
      </c>
      <c r="G489" s="55">
        <v>1</v>
      </c>
      <c r="H489" s="55">
        <v>1</v>
      </c>
      <c r="I489" s="55">
        <v>0</v>
      </c>
      <c r="J489" s="62" t="s">
        <v>66</v>
      </c>
      <c r="K489" s="55"/>
      <c r="L489" s="40"/>
      <c r="M489" s="45" t="s">
        <v>67</v>
      </c>
      <c r="N489" s="40"/>
      <c r="O489" s="40"/>
      <c r="P489" s="45" t="s">
        <v>67</v>
      </c>
      <c r="Q489" s="40"/>
      <c r="R489" s="40"/>
      <c r="S489" s="40" t="s">
        <v>66</v>
      </c>
      <c r="T489" s="40" t="s">
        <v>66</v>
      </c>
      <c r="U489" s="56"/>
      <c r="V489" s="64"/>
      <c r="W489" s="64"/>
      <c r="X489" s="64"/>
      <c r="Y489" s="64"/>
      <c r="Z489" s="64"/>
      <c r="AA489" s="64"/>
      <c r="AB489" s="64"/>
      <c r="AC489" s="64"/>
    </row>
    <row r="490" ht="14.5" spans="1:29">
      <c r="A490" s="55">
        <v>449</v>
      </c>
      <c r="B490" s="212" t="s">
        <v>64</v>
      </c>
      <c r="C490" s="55" t="s">
        <v>1561</v>
      </c>
      <c r="D490" s="61">
        <v>46262</v>
      </c>
      <c r="E490" s="55">
        <v>6000052977</v>
      </c>
      <c r="F490" s="62">
        <v>516300040826834</v>
      </c>
      <c r="G490" s="55">
        <v>1</v>
      </c>
      <c r="H490" s="55">
        <v>1</v>
      </c>
      <c r="I490" s="55">
        <v>0</v>
      </c>
      <c r="J490" s="62" t="s">
        <v>66</v>
      </c>
      <c r="K490" s="55"/>
      <c r="L490" s="40"/>
      <c r="M490" s="45" t="s">
        <v>67</v>
      </c>
      <c r="N490" s="40"/>
      <c r="O490" s="40"/>
      <c r="P490" s="45" t="s">
        <v>67</v>
      </c>
      <c r="Q490" s="40"/>
      <c r="R490" s="40"/>
      <c r="S490" s="40" t="s">
        <v>66</v>
      </c>
      <c r="T490" s="40" t="s">
        <v>66</v>
      </c>
      <c r="U490" s="56"/>
      <c r="V490" s="64"/>
      <c r="W490" s="64"/>
      <c r="X490" s="64"/>
      <c r="Y490" s="64"/>
      <c r="Z490" s="64"/>
      <c r="AA490" s="64"/>
      <c r="AB490" s="64"/>
      <c r="AC490" s="64"/>
    </row>
    <row r="491" ht="14.5" spans="1:29">
      <c r="A491" s="55">
        <v>450</v>
      </c>
      <c r="B491" s="212" t="s">
        <v>64</v>
      </c>
      <c r="C491" s="55" t="s">
        <v>1824</v>
      </c>
      <c r="D491" s="61">
        <v>46262</v>
      </c>
      <c r="E491" s="55">
        <v>6000052977</v>
      </c>
      <c r="F491" s="62" t="s">
        <v>1825</v>
      </c>
      <c r="G491" s="55">
        <v>6</v>
      </c>
      <c r="H491" s="55">
        <v>6</v>
      </c>
      <c r="I491" s="55">
        <v>0</v>
      </c>
      <c r="J491" s="62" t="s">
        <v>66</v>
      </c>
      <c r="K491" s="55"/>
      <c r="L491" s="40"/>
      <c r="M491" s="45" t="s">
        <v>67</v>
      </c>
      <c r="N491" s="40"/>
      <c r="O491" s="40"/>
      <c r="P491" s="45" t="s">
        <v>67</v>
      </c>
      <c r="Q491" s="40"/>
      <c r="R491" s="40"/>
      <c r="S491" s="40" t="s">
        <v>66</v>
      </c>
      <c r="T491" s="40" t="s">
        <v>66</v>
      </c>
      <c r="U491" s="56"/>
      <c r="V491" s="64"/>
      <c r="W491" s="64"/>
      <c r="X491" s="64"/>
      <c r="Y491" s="64"/>
      <c r="Z491" s="64"/>
      <c r="AA491" s="64"/>
      <c r="AB491" s="64"/>
      <c r="AC491" s="64"/>
    </row>
    <row r="492" ht="14.5" spans="1:29">
      <c r="A492" s="55">
        <v>451</v>
      </c>
      <c r="B492" s="212" t="s">
        <v>64</v>
      </c>
      <c r="C492" s="55" t="s">
        <v>1818</v>
      </c>
      <c r="D492" s="61">
        <v>46263</v>
      </c>
      <c r="E492" s="55">
        <v>6000052976</v>
      </c>
      <c r="F492" s="62">
        <v>516300030826841</v>
      </c>
      <c r="G492" s="55">
        <v>1</v>
      </c>
      <c r="H492" s="55">
        <v>1</v>
      </c>
      <c r="I492" s="55">
        <v>0</v>
      </c>
      <c r="J492" s="62" t="s">
        <v>66</v>
      </c>
      <c r="K492" s="55"/>
      <c r="L492" s="40"/>
      <c r="M492" s="45" t="s">
        <v>67</v>
      </c>
      <c r="N492" s="40"/>
      <c r="O492" s="40"/>
      <c r="P492" s="45" t="s">
        <v>67</v>
      </c>
      <c r="Q492" s="40"/>
      <c r="R492" s="40"/>
      <c r="S492" s="40" t="s">
        <v>66</v>
      </c>
      <c r="T492" s="40" t="s">
        <v>66</v>
      </c>
      <c r="U492" s="56"/>
      <c r="V492" s="64"/>
      <c r="W492" s="64"/>
      <c r="X492" s="64"/>
      <c r="Y492" s="64"/>
      <c r="Z492" s="64"/>
      <c r="AA492" s="64"/>
      <c r="AB492" s="64"/>
      <c r="AC492" s="64"/>
    </row>
    <row r="493" ht="14.5" spans="1:29">
      <c r="A493" s="55">
        <v>452</v>
      </c>
      <c r="B493" s="212" t="s">
        <v>64</v>
      </c>
      <c r="C493" s="55" t="s">
        <v>1818</v>
      </c>
      <c r="D493" s="61">
        <v>46263</v>
      </c>
      <c r="E493" s="55">
        <v>6000052976</v>
      </c>
      <c r="F493" s="62">
        <v>516300030826842</v>
      </c>
      <c r="G493" s="55">
        <v>1</v>
      </c>
      <c r="H493" s="55">
        <v>0</v>
      </c>
      <c r="I493" s="55">
        <v>1</v>
      </c>
      <c r="J493" s="258" t="s">
        <v>1559</v>
      </c>
      <c r="K493" s="55"/>
      <c r="L493" s="40"/>
      <c r="M493" s="45" t="s">
        <v>67</v>
      </c>
      <c r="N493" s="40"/>
      <c r="O493" s="40"/>
      <c r="P493" s="45" t="s">
        <v>67</v>
      </c>
      <c r="Q493" s="40"/>
      <c r="R493" s="40" t="s">
        <v>68</v>
      </c>
      <c r="S493" s="238" t="s">
        <v>78</v>
      </c>
      <c r="T493" s="40" t="s">
        <v>1552</v>
      </c>
      <c r="U493" s="56"/>
      <c r="V493" s="64"/>
      <c r="W493" s="64"/>
      <c r="X493" s="64"/>
      <c r="Y493" s="64"/>
      <c r="Z493" s="64"/>
      <c r="AA493" s="64"/>
      <c r="AB493" s="64"/>
      <c r="AC493" s="64"/>
    </row>
    <row r="494" ht="14.5" spans="1:29">
      <c r="A494" s="55">
        <v>453</v>
      </c>
      <c r="B494" s="212" t="s">
        <v>64</v>
      </c>
      <c r="C494" s="55" t="s">
        <v>1818</v>
      </c>
      <c r="D494" s="61">
        <v>46263</v>
      </c>
      <c r="E494" s="55">
        <v>6000052976</v>
      </c>
      <c r="F494" s="62">
        <v>516300030826843</v>
      </c>
      <c r="G494" s="55">
        <v>1</v>
      </c>
      <c r="H494" s="55">
        <v>0</v>
      </c>
      <c r="I494" s="55">
        <v>1</v>
      </c>
      <c r="J494" s="258" t="s">
        <v>1559</v>
      </c>
      <c r="K494" s="55"/>
      <c r="L494" s="40"/>
      <c r="M494" s="45" t="s">
        <v>67</v>
      </c>
      <c r="N494" s="40"/>
      <c r="O494" s="40"/>
      <c r="P494" s="45" t="s">
        <v>67</v>
      </c>
      <c r="Q494" s="40"/>
      <c r="R494" s="40" t="s">
        <v>68</v>
      </c>
      <c r="S494" s="238" t="s">
        <v>78</v>
      </c>
      <c r="T494" s="40" t="s">
        <v>1552</v>
      </c>
      <c r="U494" s="56"/>
      <c r="V494" s="64"/>
      <c r="W494" s="64"/>
      <c r="X494" s="64"/>
      <c r="Y494" s="64"/>
      <c r="Z494" s="64"/>
      <c r="AA494" s="64"/>
      <c r="AB494" s="64"/>
      <c r="AC494" s="64"/>
    </row>
    <row r="495" ht="14.5" spans="1:29">
      <c r="A495" s="55">
        <v>454</v>
      </c>
      <c r="B495" s="212" t="s">
        <v>64</v>
      </c>
      <c r="C495" s="55" t="s">
        <v>1818</v>
      </c>
      <c r="D495" s="61">
        <v>46263</v>
      </c>
      <c r="E495" s="55">
        <v>6000052976</v>
      </c>
      <c r="F495" s="62">
        <v>516300030826844</v>
      </c>
      <c r="G495" s="55">
        <v>1</v>
      </c>
      <c r="H495" s="55">
        <v>1</v>
      </c>
      <c r="I495" s="55">
        <v>0</v>
      </c>
      <c r="J495" s="62" t="s">
        <v>66</v>
      </c>
      <c r="K495" s="55"/>
      <c r="L495" s="40"/>
      <c r="M495" s="45" t="s">
        <v>67</v>
      </c>
      <c r="N495" s="40"/>
      <c r="O495" s="40"/>
      <c r="P495" s="45" t="s">
        <v>67</v>
      </c>
      <c r="Q495" s="40"/>
      <c r="R495" s="40"/>
      <c r="S495" s="40" t="s">
        <v>66</v>
      </c>
      <c r="T495" s="40" t="s">
        <v>66</v>
      </c>
      <c r="U495" s="56"/>
      <c r="V495" s="64"/>
      <c r="W495" s="64"/>
      <c r="X495" s="64"/>
      <c r="Y495" s="64"/>
      <c r="Z495" s="64"/>
      <c r="AA495" s="64"/>
      <c r="AB495" s="64"/>
      <c r="AC495" s="64"/>
    </row>
    <row r="496" ht="14.5" spans="1:29">
      <c r="A496" s="55">
        <v>455</v>
      </c>
      <c r="B496" s="212" t="s">
        <v>64</v>
      </c>
      <c r="C496" s="55" t="s">
        <v>1818</v>
      </c>
      <c r="D496" s="61">
        <v>46263</v>
      </c>
      <c r="E496" s="55">
        <v>6000052976</v>
      </c>
      <c r="F496" s="62">
        <v>516300030826845</v>
      </c>
      <c r="G496" s="55">
        <v>1</v>
      </c>
      <c r="H496" s="55">
        <v>0</v>
      </c>
      <c r="I496" s="55">
        <v>1</v>
      </c>
      <c r="J496" s="258" t="s">
        <v>1559</v>
      </c>
      <c r="K496" s="55"/>
      <c r="L496" s="40"/>
      <c r="M496" s="45" t="s">
        <v>67</v>
      </c>
      <c r="N496" s="40"/>
      <c r="O496" s="40"/>
      <c r="P496" s="45" t="s">
        <v>67</v>
      </c>
      <c r="Q496" s="40"/>
      <c r="R496" s="40" t="s">
        <v>68</v>
      </c>
      <c r="S496" s="238" t="s">
        <v>78</v>
      </c>
      <c r="T496" s="40" t="s">
        <v>1552</v>
      </c>
      <c r="U496" s="56"/>
      <c r="V496" s="64"/>
      <c r="W496" s="64"/>
      <c r="X496" s="64"/>
      <c r="Y496" s="64"/>
      <c r="Z496" s="64"/>
      <c r="AA496" s="64"/>
      <c r="AB496" s="64"/>
      <c r="AC496" s="64"/>
    </row>
    <row r="497" ht="14.5" spans="1:29">
      <c r="A497" s="55">
        <v>456</v>
      </c>
      <c r="B497" s="212" t="s">
        <v>64</v>
      </c>
      <c r="C497" s="55" t="s">
        <v>1818</v>
      </c>
      <c r="D497" s="61">
        <v>46263</v>
      </c>
      <c r="E497" s="55">
        <v>6000052976</v>
      </c>
      <c r="F497" s="62">
        <v>516300030826846</v>
      </c>
      <c r="G497" s="55">
        <v>1</v>
      </c>
      <c r="H497" s="55">
        <v>0</v>
      </c>
      <c r="I497" s="55">
        <v>1</v>
      </c>
      <c r="J497" s="258" t="s">
        <v>1559</v>
      </c>
      <c r="K497" s="55"/>
      <c r="L497" s="40"/>
      <c r="M497" s="45" t="s">
        <v>67</v>
      </c>
      <c r="N497" s="40"/>
      <c r="O497" s="40"/>
      <c r="P497" s="45" t="s">
        <v>67</v>
      </c>
      <c r="Q497" s="40"/>
      <c r="R497" s="40" t="s">
        <v>68</v>
      </c>
      <c r="S497" s="238" t="s">
        <v>78</v>
      </c>
      <c r="T497" s="40" t="s">
        <v>1552</v>
      </c>
      <c r="U497" s="56"/>
      <c r="V497" s="64"/>
      <c r="W497" s="64"/>
      <c r="X497" s="64"/>
      <c r="Y497" s="64"/>
      <c r="Z497" s="64"/>
      <c r="AA497" s="64"/>
      <c r="AB497" s="64"/>
      <c r="AC497" s="64"/>
    </row>
    <row r="498" ht="14.5" spans="1:29">
      <c r="A498" s="55">
        <v>457</v>
      </c>
      <c r="B498" s="212" t="s">
        <v>64</v>
      </c>
      <c r="C498" s="55" t="s">
        <v>1818</v>
      </c>
      <c r="D498" s="61">
        <v>46263</v>
      </c>
      <c r="E498" s="55">
        <v>6000052976</v>
      </c>
      <c r="F498" s="62" t="s">
        <v>1826</v>
      </c>
      <c r="G498" s="55">
        <v>1</v>
      </c>
      <c r="H498" s="55">
        <v>1</v>
      </c>
      <c r="I498" s="55">
        <v>0</v>
      </c>
      <c r="J498" s="62" t="s">
        <v>66</v>
      </c>
      <c r="K498" s="55"/>
      <c r="L498" s="40"/>
      <c r="M498" s="45" t="s">
        <v>67</v>
      </c>
      <c r="N498" s="40"/>
      <c r="O498" s="40"/>
      <c r="P498" s="45" t="s">
        <v>67</v>
      </c>
      <c r="Q498" s="40"/>
      <c r="R498" s="40"/>
      <c r="S498" s="40" t="s">
        <v>66</v>
      </c>
      <c r="T498" s="40" t="s">
        <v>66</v>
      </c>
      <c r="U498" s="56"/>
      <c r="V498" s="64"/>
      <c r="W498" s="64"/>
      <c r="X498" s="64"/>
      <c r="Y498" s="64"/>
      <c r="Z498" s="64"/>
      <c r="AA498" s="64"/>
      <c r="AB498" s="64"/>
      <c r="AC498" s="64"/>
    </row>
    <row r="499" ht="14.5" spans="1:29">
      <c r="A499" s="55">
        <v>458</v>
      </c>
      <c r="B499" s="212" t="s">
        <v>64</v>
      </c>
      <c r="C499" s="55" t="s">
        <v>1818</v>
      </c>
      <c r="D499" s="61">
        <v>46263</v>
      </c>
      <c r="E499" s="55">
        <v>6000052977</v>
      </c>
      <c r="F499" s="62">
        <v>516300040826841</v>
      </c>
      <c r="G499" s="55">
        <v>1</v>
      </c>
      <c r="H499" s="55">
        <v>1</v>
      </c>
      <c r="I499" s="55">
        <v>0</v>
      </c>
      <c r="J499" s="62" t="s">
        <v>66</v>
      </c>
      <c r="K499" s="55"/>
      <c r="L499" s="40"/>
      <c r="M499" s="45" t="s">
        <v>67</v>
      </c>
      <c r="N499" s="40"/>
      <c r="O499" s="40"/>
      <c r="P499" s="45" t="s">
        <v>67</v>
      </c>
      <c r="Q499" s="40"/>
      <c r="R499" s="40"/>
      <c r="S499" s="40" t="s">
        <v>66</v>
      </c>
      <c r="T499" s="40" t="s">
        <v>66</v>
      </c>
      <c r="U499" s="56"/>
      <c r="V499" s="64"/>
      <c r="W499" s="64"/>
      <c r="X499" s="64"/>
      <c r="Y499" s="64"/>
      <c r="Z499" s="64"/>
      <c r="AA499" s="64"/>
      <c r="AB499" s="64"/>
      <c r="AC499" s="64"/>
    </row>
    <row r="500" ht="14.5" spans="1:29">
      <c r="A500" s="55">
        <v>459</v>
      </c>
      <c r="B500" s="212" t="s">
        <v>64</v>
      </c>
      <c r="C500" s="55" t="s">
        <v>1818</v>
      </c>
      <c r="D500" s="61">
        <v>46263</v>
      </c>
      <c r="E500" s="55">
        <v>6000052977</v>
      </c>
      <c r="F500" s="62">
        <v>516300040826842</v>
      </c>
      <c r="G500" s="55">
        <v>1</v>
      </c>
      <c r="H500" s="55">
        <v>0</v>
      </c>
      <c r="I500" s="55">
        <v>1</v>
      </c>
      <c r="J500" s="258" t="s">
        <v>1559</v>
      </c>
      <c r="K500" s="55"/>
      <c r="L500" s="40"/>
      <c r="M500" s="45" t="s">
        <v>67</v>
      </c>
      <c r="N500" s="40"/>
      <c r="O500" s="40"/>
      <c r="P500" s="45" t="s">
        <v>67</v>
      </c>
      <c r="Q500" s="40"/>
      <c r="R500" s="40" t="s">
        <v>68</v>
      </c>
      <c r="S500" s="238" t="s">
        <v>78</v>
      </c>
      <c r="T500" s="40" t="s">
        <v>1552</v>
      </c>
      <c r="U500" s="56"/>
      <c r="V500" s="64"/>
      <c r="W500" s="64"/>
      <c r="X500" s="64"/>
      <c r="Y500" s="64"/>
      <c r="Z500" s="64"/>
      <c r="AA500" s="64"/>
      <c r="AB500" s="64"/>
      <c r="AC500" s="64"/>
    </row>
    <row r="501" ht="14.5" spans="1:29">
      <c r="A501" s="55">
        <v>460</v>
      </c>
      <c r="B501" s="212" t="s">
        <v>64</v>
      </c>
      <c r="C501" s="55" t="s">
        <v>1818</v>
      </c>
      <c r="D501" s="61">
        <v>46263</v>
      </c>
      <c r="E501" s="55">
        <v>6000052977</v>
      </c>
      <c r="F501" s="62" t="s">
        <v>1827</v>
      </c>
      <c r="G501" s="55">
        <v>5</v>
      </c>
      <c r="H501" s="55">
        <v>5</v>
      </c>
      <c r="I501" s="55">
        <v>0</v>
      </c>
      <c r="J501" s="62" t="s">
        <v>66</v>
      </c>
      <c r="K501" s="55"/>
      <c r="L501" s="40"/>
      <c r="M501" s="45" t="s">
        <v>67</v>
      </c>
      <c r="N501" s="40"/>
      <c r="O501" s="40"/>
      <c r="P501" s="45" t="s">
        <v>67</v>
      </c>
      <c r="Q501" s="40"/>
      <c r="R501" s="40"/>
      <c r="S501" s="40" t="s">
        <v>66</v>
      </c>
      <c r="T501" s="40" t="s">
        <v>66</v>
      </c>
      <c r="U501" s="56"/>
      <c r="V501" s="64"/>
      <c r="W501" s="64"/>
      <c r="X501" s="64"/>
      <c r="Y501" s="64"/>
      <c r="Z501" s="64"/>
      <c r="AA501" s="64"/>
      <c r="AB501" s="64"/>
      <c r="AC501" s="64"/>
    </row>
    <row r="502" ht="14.5" spans="1:29">
      <c r="A502" s="55">
        <v>461</v>
      </c>
      <c r="B502" s="212" t="s">
        <v>64</v>
      </c>
      <c r="C502" s="55" t="s">
        <v>1818</v>
      </c>
      <c r="D502" s="61">
        <v>46263</v>
      </c>
      <c r="E502" s="55">
        <v>6000052977</v>
      </c>
      <c r="F502" s="62">
        <v>516300040826848</v>
      </c>
      <c r="G502" s="55">
        <v>1</v>
      </c>
      <c r="H502" s="55">
        <v>0</v>
      </c>
      <c r="I502" s="55">
        <v>1</v>
      </c>
      <c r="J502" s="258" t="s">
        <v>1559</v>
      </c>
      <c r="K502" s="55"/>
      <c r="L502" s="40"/>
      <c r="M502" s="45" t="s">
        <v>67</v>
      </c>
      <c r="N502" s="40"/>
      <c r="O502" s="40"/>
      <c r="P502" s="45" t="s">
        <v>67</v>
      </c>
      <c r="Q502" s="40"/>
      <c r="R502" s="40" t="s">
        <v>68</v>
      </c>
      <c r="S502" s="238" t="s">
        <v>78</v>
      </c>
      <c r="T502" s="40" t="s">
        <v>1552</v>
      </c>
      <c r="U502" s="56"/>
      <c r="V502" s="64"/>
      <c r="W502" s="64"/>
      <c r="X502" s="64"/>
      <c r="Y502" s="64"/>
      <c r="Z502" s="64"/>
      <c r="AA502" s="64"/>
      <c r="AB502" s="64"/>
      <c r="AC502" s="64"/>
    </row>
    <row r="503" ht="14.5" spans="1:29">
      <c r="A503" s="55">
        <v>462</v>
      </c>
      <c r="B503" s="212" t="s">
        <v>64</v>
      </c>
      <c r="C503" s="55" t="s">
        <v>1818</v>
      </c>
      <c r="D503" s="61">
        <v>46264</v>
      </c>
      <c r="E503" s="55">
        <v>6000052976</v>
      </c>
      <c r="F503" s="62">
        <v>516300030826849</v>
      </c>
      <c r="G503" s="55">
        <v>1</v>
      </c>
      <c r="H503" s="55">
        <v>0</v>
      </c>
      <c r="I503" s="55">
        <v>1</v>
      </c>
      <c r="J503" s="258" t="s">
        <v>1559</v>
      </c>
      <c r="K503" s="55"/>
      <c r="L503" s="40"/>
      <c r="M503" s="45" t="s">
        <v>67</v>
      </c>
      <c r="N503" s="40"/>
      <c r="O503" s="40"/>
      <c r="P503" s="45" t="s">
        <v>67</v>
      </c>
      <c r="Q503" s="40"/>
      <c r="R503" s="40" t="s">
        <v>68</v>
      </c>
      <c r="S503" s="238" t="s">
        <v>78</v>
      </c>
      <c r="T503" s="40" t="s">
        <v>1552</v>
      </c>
      <c r="U503" s="56"/>
      <c r="V503" s="64"/>
      <c r="W503" s="64"/>
      <c r="X503" s="64"/>
      <c r="Y503" s="64"/>
      <c r="Z503" s="64"/>
      <c r="AA503" s="64"/>
      <c r="AB503" s="64"/>
      <c r="AC503" s="64"/>
    </row>
    <row r="504" ht="14.5" spans="1:29">
      <c r="A504" s="55">
        <v>463</v>
      </c>
      <c r="B504" s="212" t="s">
        <v>64</v>
      </c>
      <c r="C504" s="55" t="s">
        <v>1818</v>
      </c>
      <c r="D504" s="61">
        <v>46264</v>
      </c>
      <c r="E504" s="55">
        <v>6000052976</v>
      </c>
      <c r="F504" s="62">
        <v>516300030826850</v>
      </c>
      <c r="G504" s="55">
        <v>1</v>
      </c>
      <c r="H504" s="55">
        <v>1</v>
      </c>
      <c r="I504" s="55">
        <v>0</v>
      </c>
      <c r="J504" s="62" t="s">
        <v>66</v>
      </c>
      <c r="K504" s="55"/>
      <c r="L504" s="40"/>
      <c r="M504" s="45" t="s">
        <v>67</v>
      </c>
      <c r="N504" s="40"/>
      <c r="O504" s="40"/>
      <c r="P504" s="45" t="s">
        <v>67</v>
      </c>
      <c r="Q504" s="40"/>
      <c r="R504" s="40"/>
      <c r="S504" s="40" t="s">
        <v>66</v>
      </c>
      <c r="T504" s="40" t="s">
        <v>66</v>
      </c>
      <c r="U504" s="56"/>
      <c r="V504" s="64"/>
      <c r="W504" s="64"/>
      <c r="X504" s="64"/>
      <c r="Y504" s="64"/>
      <c r="Z504" s="64"/>
      <c r="AA504" s="64"/>
      <c r="AB504" s="64"/>
      <c r="AC504" s="64"/>
    </row>
    <row r="505" ht="14.5" spans="1:29">
      <c r="A505" s="55">
        <v>464</v>
      </c>
      <c r="B505" s="212" t="s">
        <v>64</v>
      </c>
      <c r="C505" s="55" t="s">
        <v>1818</v>
      </c>
      <c r="D505" s="61">
        <v>46264</v>
      </c>
      <c r="E505" s="55">
        <v>6000052976</v>
      </c>
      <c r="F505" s="62">
        <v>516300030826851</v>
      </c>
      <c r="G505" s="55">
        <v>1</v>
      </c>
      <c r="H505" s="55">
        <v>0</v>
      </c>
      <c r="I505" s="55">
        <v>1</v>
      </c>
      <c r="J505" s="258" t="s">
        <v>1559</v>
      </c>
      <c r="K505" s="55"/>
      <c r="L505" s="40"/>
      <c r="M505" s="45" t="s">
        <v>67</v>
      </c>
      <c r="N505" s="40"/>
      <c r="O505" s="40"/>
      <c r="P505" s="45" t="s">
        <v>67</v>
      </c>
      <c r="Q505" s="40"/>
      <c r="R505" s="40" t="s">
        <v>68</v>
      </c>
      <c r="S505" s="238" t="s">
        <v>78</v>
      </c>
      <c r="T505" s="40" t="s">
        <v>1552</v>
      </c>
      <c r="U505" s="56"/>
      <c r="V505" s="64"/>
      <c r="W505" s="64"/>
      <c r="X505" s="64"/>
      <c r="Y505" s="64"/>
      <c r="Z505" s="64"/>
      <c r="AA505" s="64"/>
      <c r="AB505" s="64"/>
      <c r="AC505" s="64"/>
    </row>
    <row r="506" ht="14.5" spans="1:29">
      <c r="A506" s="55">
        <v>465</v>
      </c>
      <c r="B506" s="212" t="s">
        <v>64</v>
      </c>
      <c r="C506" s="55" t="s">
        <v>1818</v>
      </c>
      <c r="D506" s="61">
        <v>46264</v>
      </c>
      <c r="E506" s="55">
        <v>6000052976</v>
      </c>
      <c r="F506" s="62" t="s">
        <v>1828</v>
      </c>
      <c r="G506" s="55">
        <v>2</v>
      </c>
      <c r="H506" s="55">
        <v>2</v>
      </c>
      <c r="I506" s="55">
        <v>0</v>
      </c>
      <c r="J506" s="62" t="s">
        <v>66</v>
      </c>
      <c r="K506" s="55"/>
      <c r="L506" s="40"/>
      <c r="M506" s="45" t="s">
        <v>67</v>
      </c>
      <c r="N506" s="40"/>
      <c r="O506" s="40"/>
      <c r="P506" s="45" t="s">
        <v>67</v>
      </c>
      <c r="Q506" s="40"/>
      <c r="R506" s="40"/>
      <c r="S506" s="40" t="s">
        <v>66</v>
      </c>
      <c r="T506" s="40" t="s">
        <v>66</v>
      </c>
      <c r="U506" s="56"/>
      <c r="V506" s="64"/>
      <c r="W506" s="64"/>
      <c r="X506" s="64"/>
      <c r="Y506" s="64"/>
      <c r="Z506" s="64"/>
      <c r="AA506" s="64"/>
      <c r="AB506" s="64"/>
      <c r="AC506" s="64"/>
    </row>
    <row r="507" ht="14.5" spans="1:29">
      <c r="A507" s="55">
        <v>466</v>
      </c>
      <c r="B507" s="212" t="s">
        <v>64</v>
      </c>
      <c r="C507" s="55" t="s">
        <v>1818</v>
      </c>
      <c r="D507" s="61">
        <v>46264</v>
      </c>
      <c r="E507" s="55">
        <v>6000052976</v>
      </c>
      <c r="F507" s="62">
        <v>516300030826854</v>
      </c>
      <c r="G507" s="55">
        <v>1</v>
      </c>
      <c r="H507" s="55">
        <v>0</v>
      </c>
      <c r="I507" s="55">
        <v>1</v>
      </c>
      <c r="J507" s="258" t="s">
        <v>1559</v>
      </c>
      <c r="K507" s="55"/>
      <c r="L507" s="40"/>
      <c r="M507" s="45" t="s">
        <v>67</v>
      </c>
      <c r="N507" s="40"/>
      <c r="O507" s="40"/>
      <c r="P507" s="45" t="s">
        <v>67</v>
      </c>
      <c r="Q507" s="40"/>
      <c r="R507" s="40" t="s">
        <v>68</v>
      </c>
      <c r="S507" s="238" t="s">
        <v>78</v>
      </c>
      <c r="T507" s="40" t="s">
        <v>1552</v>
      </c>
      <c r="U507" s="56"/>
      <c r="V507" s="64"/>
      <c r="W507" s="64"/>
      <c r="X507" s="64"/>
      <c r="Y507" s="64"/>
      <c r="Z507" s="64"/>
      <c r="AA507" s="64"/>
      <c r="AB507" s="64"/>
      <c r="AC507" s="64"/>
    </row>
    <row r="508" ht="14.5" spans="1:29">
      <c r="A508" s="55">
        <v>467</v>
      </c>
      <c r="B508" s="212" t="s">
        <v>64</v>
      </c>
      <c r="C508" s="55" t="s">
        <v>1818</v>
      </c>
      <c r="D508" s="61">
        <v>46264</v>
      </c>
      <c r="E508" s="55">
        <v>6000052976</v>
      </c>
      <c r="F508" s="62" t="s">
        <v>1829</v>
      </c>
      <c r="G508" s="55">
        <v>2</v>
      </c>
      <c r="H508" s="55">
        <v>2</v>
      </c>
      <c r="I508" s="55">
        <v>0</v>
      </c>
      <c r="J508" s="62" t="s">
        <v>66</v>
      </c>
      <c r="K508" s="55"/>
      <c r="L508" s="40"/>
      <c r="M508" s="45" t="s">
        <v>67</v>
      </c>
      <c r="N508" s="40"/>
      <c r="O508" s="40"/>
      <c r="P508" s="45" t="s">
        <v>67</v>
      </c>
      <c r="Q508" s="40"/>
      <c r="R508" s="40"/>
      <c r="S508" s="40" t="s">
        <v>66</v>
      </c>
      <c r="T508" s="40" t="s">
        <v>66</v>
      </c>
      <c r="U508" s="56"/>
      <c r="V508" s="64"/>
      <c r="W508" s="64"/>
      <c r="X508" s="64"/>
      <c r="Y508" s="64"/>
      <c r="Z508" s="64"/>
      <c r="AA508" s="64"/>
      <c r="AB508" s="64"/>
      <c r="AC508" s="64"/>
    </row>
    <row r="509" ht="14.5" spans="1:29">
      <c r="A509" s="55">
        <v>468</v>
      </c>
      <c r="B509" s="212" t="s">
        <v>64</v>
      </c>
      <c r="C509" s="55" t="s">
        <v>1818</v>
      </c>
      <c r="D509" s="61">
        <v>46264</v>
      </c>
      <c r="E509" s="55">
        <v>6000052977</v>
      </c>
      <c r="F509" s="62" t="s">
        <v>1830</v>
      </c>
      <c r="G509" s="55">
        <v>2</v>
      </c>
      <c r="H509" s="55">
        <v>2</v>
      </c>
      <c r="I509" s="55">
        <v>0</v>
      </c>
      <c r="J509" s="62" t="s">
        <v>66</v>
      </c>
      <c r="K509" s="55"/>
      <c r="L509" s="40"/>
      <c r="M509" s="45" t="s">
        <v>67</v>
      </c>
      <c r="N509" s="40"/>
      <c r="O509" s="40"/>
      <c r="P509" s="45" t="s">
        <v>67</v>
      </c>
      <c r="Q509" s="40"/>
      <c r="R509" s="40"/>
      <c r="S509" s="40" t="s">
        <v>66</v>
      </c>
      <c r="T509" s="40" t="s">
        <v>66</v>
      </c>
      <c r="U509" s="56"/>
      <c r="V509" s="64"/>
      <c r="W509" s="64"/>
      <c r="X509" s="64"/>
      <c r="Y509" s="64"/>
      <c r="Z509" s="64"/>
      <c r="AA509" s="64"/>
      <c r="AB509" s="64"/>
      <c r="AC509" s="64"/>
    </row>
    <row r="510" ht="14.5" spans="1:29">
      <c r="A510" s="55">
        <v>469</v>
      </c>
      <c r="B510" s="212" t="s">
        <v>64</v>
      </c>
      <c r="C510" s="55" t="s">
        <v>1818</v>
      </c>
      <c r="D510" s="61">
        <v>46264</v>
      </c>
      <c r="E510" s="55">
        <v>6000052977</v>
      </c>
      <c r="F510" s="62">
        <v>516300040826851</v>
      </c>
      <c r="G510" s="55">
        <v>1</v>
      </c>
      <c r="H510" s="55">
        <v>0</v>
      </c>
      <c r="I510" s="55">
        <v>1</v>
      </c>
      <c r="J510" s="258" t="s">
        <v>1559</v>
      </c>
      <c r="K510" s="55"/>
      <c r="L510" s="40"/>
      <c r="M510" s="45" t="s">
        <v>67</v>
      </c>
      <c r="N510" s="40"/>
      <c r="O510" s="40"/>
      <c r="P510" s="45" t="s">
        <v>67</v>
      </c>
      <c r="Q510" s="40"/>
      <c r="R510" s="40" t="s">
        <v>68</v>
      </c>
      <c r="S510" s="238" t="s">
        <v>78</v>
      </c>
      <c r="T510" s="40" t="s">
        <v>1552</v>
      </c>
      <c r="U510" s="56"/>
      <c r="V510" s="64"/>
      <c r="W510" s="64"/>
      <c r="X510" s="64"/>
      <c r="Y510" s="64"/>
      <c r="Z510" s="64"/>
      <c r="AA510" s="64"/>
      <c r="AB510" s="64"/>
      <c r="AC510" s="64"/>
    </row>
    <row r="511" ht="14.5" spans="1:29">
      <c r="A511" s="55">
        <v>470</v>
      </c>
      <c r="B511" s="212" t="s">
        <v>64</v>
      </c>
      <c r="C511" s="55" t="s">
        <v>1818</v>
      </c>
      <c r="D511" s="61">
        <v>46264</v>
      </c>
      <c r="E511" s="55">
        <v>6000052977</v>
      </c>
      <c r="F511" s="62">
        <v>516300040826852</v>
      </c>
      <c r="G511" s="55">
        <v>1</v>
      </c>
      <c r="H511" s="55">
        <v>0</v>
      </c>
      <c r="I511" s="55">
        <v>1</v>
      </c>
      <c r="J511" s="258" t="s">
        <v>1559</v>
      </c>
      <c r="K511" s="55"/>
      <c r="L511" s="40"/>
      <c r="M511" s="45" t="s">
        <v>67</v>
      </c>
      <c r="N511" s="40"/>
      <c r="O511" s="40"/>
      <c r="P511" s="45" t="s">
        <v>67</v>
      </c>
      <c r="Q511" s="40"/>
      <c r="R511" s="40" t="s">
        <v>68</v>
      </c>
      <c r="S511" s="238" t="s">
        <v>78</v>
      </c>
      <c r="T511" s="40" t="s">
        <v>1552</v>
      </c>
      <c r="U511" s="56"/>
      <c r="V511" s="64"/>
      <c r="W511" s="64"/>
      <c r="X511" s="64"/>
      <c r="Y511" s="64"/>
      <c r="Z511" s="64"/>
      <c r="AA511" s="64"/>
      <c r="AB511" s="64"/>
      <c r="AC511" s="64"/>
    </row>
    <row r="512" ht="14.5" spans="1:29">
      <c r="A512" s="55">
        <v>471</v>
      </c>
      <c r="B512" s="212" t="s">
        <v>64</v>
      </c>
      <c r="C512" s="55" t="s">
        <v>1818</v>
      </c>
      <c r="D512" s="61">
        <v>46264</v>
      </c>
      <c r="E512" s="55">
        <v>6000052977</v>
      </c>
      <c r="F512" s="62">
        <v>516300040826853</v>
      </c>
      <c r="G512" s="55">
        <v>1</v>
      </c>
      <c r="H512" s="55">
        <v>0</v>
      </c>
      <c r="I512" s="55">
        <v>1</v>
      </c>
      <c r="J512" s="258" t="s">
        <v>1559</v>
      </c>
      <c r="K512" s="55"/>
      <c r="L512" s="40"/>
      <c r="M512" s="45" t="s">
        <v>67</v>
      </c>
      <c r="N512" s="40"/>
      <c r="O512" s="40"/>
      <c r="P512" s="45" t="s">
        <v>67</v>
      </c>
      <c r="Q512" s="40"/>
      <c r="R512" s="40" t="s">
        <v>68</v>
      </c>
      <c r="S512" s="238" t="s">
        <v>78</v>
      </c>
      <c r="T512" s="40" t="s">
        <v>1552</v>
      </c>
      <c r="U512" s="56"/>
      <c r="V512" s="64"/>
      <c r="W512" s="64"/>
      <c r="X512" s="64"/>
      <c r="Y512" s="64"/>
      <c r="Z512" s="64"/>
      <c r="AA512" s="64"/>
      <c r="AB512" s="64"/>
      <c r="AC512" s="64"/>
    </row>
    <row r="513" ht="14.5" spans="1:29">
      <c r="A513" s="55">
        <v>472</v>
      </c>
      <c r="B513" s="212" t="s">
        <v>64</v>
      </c>
      <c r="C513" s="55" t="s">
        <v>1818</v>
      </c>
      <c r="D513" s="61">
        <v>46264</v>
      </c>
      <c r="E513" s="55">
        <v>6000052977</v>
      </c>
      <c r="F513" s="62">
        <v>516300040826854</v>
      </c>
      <c r="G513" s="55">
        <v>1</v>
      </c>
      <c r="H513" s="55">
        <v>0</v>
      </c>
      <c r="I513" s="55">
        <v>1</v>
      </c>
      <c r="J513" s="258" t="s">
        <v>1559</v>
      </c>
      <c r="K513" s="55"/>
      <c r="L513" s="40"/>
      <c r="M513" s="45" t="s">
        <v>67</v>
      </c>
      <c r="N513" s="40"/>
      <c r="O513" s="40"/>
      <c r="P513" s="45" t="s">
        <v>67</v>
      </c>
      <c r="Q513" s="40"/>
      <c r="R513" s="40" t="s">
        <v>68</v>
      </c>
      <c r="S513" s="238" t="s">
        <v>78</v>
      </c>
      <c r="T513" s="40" t="s">
        <v>1552</v>
      </c>
      <c r="U513" s="56"/>
      <c r="V513" s="64"/>
      <c r="W513" s="64"/>
      <c r="X513" s="64"/>
      <c r="Y513" s="64"/>
      <c r="Z513" s="64"/>
      <c r="AA513" s="64"/>
      <c r="AB513" s="64"/>
      <c r="AC513" s="64"/>
    </row>
    <row r="514" ht="14.5" spans="1:29">
      <c r="A514" s="55">
        <v>473</v>
      </c>
      <c r="B514" s="212" t="s">
        <v>64</v>
      </c>
      <c r="C514" s="55" t="s">
        <v>1818</v>
      </c>
      <c r="D514" s="61">
        <v>46264</v>
      </c>
      <c r="E514" s="55">
        <v>6000052977</v>
      </c>
      <c r="F514" s="62" t="s">
        <v>1831</v>
      </c>
      <c r="G514" s="55">
        <v>2</v>
      </c>
      <c r="H514" s="55">
        <v>2</v>
      </c>
      <c r="I514" s="55">
        <v>0</v>
      </c>
      <c r="J514" s="62" t="s">
        <v>66</v>
      </c>
      <c r="K514" s="55"/>
      <c r="L514" s="40"/>
      <c r="M514" s="45" t="s">
        <v>67</v>
      </c>
      <c r="N514" s="40"/>
      <c r="O514" s="40"/>
      <c r="P514" s="45" t="s">
        <v>67</v>
      </c>
      <c r="Q514" s="40"/>
      <c r="R514" s="40"/>
      <c r="S514" s="40" t="s">
        <v>66</v>
      </c>
      <c r="T514" s="40" t="s">
        <v>66</v>
      </c>
      <c r="U514" s="56"/>
      <c r="V514" s="64"/>
      <c r="W514" s="64"/>
      <c r="X514" s="64"/>
      <c r="Y514" s="64"/>
      <c r="Z514" s="64"/>
      <c r="AA514" s="64"/>
      <c r="AB514" s="64"/>
      <c r="AC514" s="64"/>
    </row>
    <row r="515" ht="14.5" spans="1:29">
      <c r="A515" s="55">
        <v>474</v>
      </c>
      <c r="B515" s="212" t="s">
        <v>64</v>
      </c>
      <c r="C515" s="55" t="s">
        <v>1756</v>
      </c>
      <c r="D515" s="61">
        <v>46266</v>
      </c>
      <c r="E515" s="55">
        <v>6000052976</v>
      </c>
      <c r="F515" s="62">
        <v>51300030826857</v>
      </c>
      <c r="G515" s="55">
        <v>1</v>
      </c>
      <c r="H515" s="55">
        <v>1</v>
      </c>
      <c r="I515" s="55">
        <v>0</v>
      </c>
      <c r="J515" s="62" t="s">
        <v>66</v>
      </c>
      <c r="K515" s="55"/>
      <c r="L515" s="40"/>
      <c r="M515" s="45" t="s">
        <v>67</v>
      </c>
      <c r="N515" s="40"/>
      <c r="O515" s="40"/>
      <c r="P515" s="45" t="s">
        <v>67</v>
      </c>
      <c r="Q515" s="40"/>
      <c r="R515" s="40"/>
      <c r="S515" s="40" t="s">
        <v>66</v>
      </c>
      <c r="T515" s="40" t="s">
        <v>66</v>
      </c>
      <c r="U515" s="56"/>
      <c r="V515" s="64"/>
      <c r="W515" s="64"/>
      <c r="X515" s="64"/>
      <c r="Y515" s="64"/>
      <c r="Z515" s="64"/>
      <c r="AA515" s="64"/>
      <c r="AB515" s="64"/>
      <c r="AC515" s="64"/>
    </row>
    <row r="516" ht="14.5" spans="1:29">
      <c r="A516" s="55">
        <v>475</v>
      </c>
      <c r="B516" s="212" t="s">
        <v>64</v>
      </c>
      <c r="C516" s="216" t="s">
        <v>1756</v>
      </c>
      <c r="D516" s="61">
        <v>46266</v>
      </c>
      <c r="E516" s="55">
        <v>6000052976</v>
      </c>
      <c r="F516" s="62">
        <v>51300030826858</v>
      </c>
      <c r="G516" s="55">
        <v>1</v>
      </c>
      <c r="H516" s="55">
        <v>0</v>
      </c>
      <c r="I516" s="55">
        <v>1</v>
      </c>
      <c r="J516" s="258" t="s">
        <v>1559</v>
      </c>
      <c r="K516" s="55"/>
      <c r="L516" s="40"/>
      <c r="M516" s="45" t="s">
        <v>67</v>
      </c>
      <c r="N516" s="40"/>
      <c r="O516" s="40"/>
      <c r="P516" s="45" t="s">
        <v>67</v>
      </c>
      <c r="Q516" s="40"/>
      <c r="R516" s="40"/>
      <c r="S516" s="238" t="s">
        <v>78</v>
      </c>
      <c r="T516" s="40" t="s">
        <v>1552</v>
      </c>
      <c r="U516" s="56"/>
      <c r="V516" s="64"/>
      <c r="W516" s="64"/>
      <c r="X516" s="64"/>
      <c r="Y516" s="64"/>
      <c r="Z516" s="64"/>
      <c r="AA516" s="64"/>
      <c r="AB516" s="64"/>
      <c r="AC516" s="64"/>
    </row>
    <row r="517" ht="14.5" spans="1:29">
      <c r="A517" s="55"/>
      <c r="B517" s="212" t="s">
        <v>64</v>
      </c>
      <c r="C517" s="216" t="s">
        <v>1756</v>
      </c>
      <c r="D517" s="61">
        <v>46266</v>
      </c>
      <c r="E517" s="55">
        <v>6000052976</v>
      </c>
      <c r="F517" s="62">
        <v>51300030826859</v>
      </c>
      <c r="G517" s="55">
        <v>1</v>
      </c>
      <c r="H517" s="55">
        <v>0</v>
      </c>
      <c r="I517" s="55">
        <v>1</v>
      </c>
      <c r="J517" s="258" t="s">
        <v>1559</v>
      </c>
      <c r="K517" s="55"/>
      <c r="L517" s="40"/>
      <c r="M517" s="45" t="s">
        <v>67</v>
      </c>
      <c r="N517" s="40"/>
      <c r="O517" s="40"/>
      <c r="P517" s="45" t="s">
        <v>67</v>
      </c>
      <c r="Q517" s="40"/>
      <c r="R517" s="40"/>
      <c r="S517" s="238" t="s">
        <v>78</v>
      </c>
      <c r="T517" s="40" t="s">
        <v>1552</v>
      </c>
      <c r="U517" s="56"/>
      <c r="V517" s="64"/>
      <c r="W517" s="64"/>
      <c r="X517" s="64"/>
      <c r="Y517" s="64"/>
      <c r="Z517" s="64"/>
      <c r="AA517" s="64"/>
      <c r="AB517" s="64"/>
      <c r="AC517" s="64"/>
    </row>
    <row r="518" ht="14.5" spans="1:29">
      <c r="A518" s="55">
        <v>476</v>
      </c>
      <c r="B518" s="212" t="s">
        <v>64</v>
      </c>
      <c r="C518" s="216" t="s">
        <v>1756</v>
      </c>
      <c r="D518" s="61">
        <v>46266</v>
      </c>
      <c r="E518" s="55">
        <v>6000052976</v>
      </c>
      <c r="F518" s="62" t="s">
        <v>1832</v>
      </c>
      <c r="G518" s="55">
        <v>5</v>
      </c>
      <c r="H518" s="55">
        <v>5</v>
      </c>
      <c r="I518" s="55">
        <v>0</v>
      </c>
      <c r="J518" s="62" t="s">
        <v>66</v>
      </c>
      <c r="K518" s="55"/>
      <c r="L518" s="40"/>
      <c r="M518" s="45" t="s">
        <v>67</v>
      </c>
      <c r="N518" s="40"/>
      <c r="O518" s="40"/>
      <c r="P518" s="45" t="s">
        <v>67</v>
      </c>
      <c r="Q518" s="40"/>
      <c r="R518" s="40"/>
      <c r="S518" s="40" t="s">
        <v>66</v>
      </c>
      <c r="T518" s="40" t="s">
        <v>66</v>
      </c>
      <c r="U518" s="56"/>
      <c r="V518" s="64"/>
      <c r="W518" s="64"/>
      <c r="X518" s="64"/>
      <c r="Y518" s="64"/>
      <c r="Z518" s="64"/>
      <c r="AA518" s="64"/>
      <c r="AB518" s="64"/>
      <c r="AC518" s="64"/>
    </row>
    <row r="519" ht="14.5" spans="1:29">
      <c r="A519" s="55">
        <v>477</v>
      </c>
      <c r="B519" s="212" t="s">
        <v>64</v>
      </c>
      <c r="C519" s="216" t="s">
        <v>1756</v>
      </c>
      <c r="D519" s="61">
        <v>46266</v>
      </c>
      <c r="E519" s="55">
        <v>6000052976</v>
      </c>
      <c r="F519" s="62">
        <v>51300030826865</v>
      </c>
      <c r="G519" s="55">
        <v>1</v>
      </c>
      <c r="H519" s="55">
        <v>0</v>
      </c>
      <c r="I519" s="55">
        <v>1</v>
      </c>
      <c r="J519" s="258" t="s">
        <v>1559</v>
      </c>
      <c r="K519" s="55"/>
      <c r="L519" s="40"/>
      <c r="M519" s="45" t="s">
        <v>67</v>
      </c>
      <c r="N519" s="40"/>
      <c r="O519" s="40"/>
      <c r="P519" s="45" t="s">
        <v>67</v>
      </c>
      <c r="Q519" s="40"/>
      <c r="R519" s="40"/>
      <c r="S519" s="238" t="s">
        <v>78</v>
      </c>
      <c r="T519" s="40" t="s">
        <v>1552</v>
      </c>
      <c r="U519" s="56"/>
      <c r="V519" s="64"/>
      <c r="W519" s="64"/>
      <c r="X519" s="64"/>
      <c r="Y519" s="64"/>
      <c r="Z519" s="64"/>
      <c r="AA519" s="64"/>
      <c r="AB519" s="64"/>
      <c r="AC519" s="64"/>
    </row>
    <row r="520" ht="14.5" spans="1:29">
      <c r="A520" s="55"/>
      <c r="B520" s="212" t="s">
        <v>64</v>
      </c>
      <c r="C520" s="216" t="s">
        <v>1756</v>
      </c>
      <c r="D520" s="61">
        <v>46266</v>
      </c>
      <c r="E520" s="55">
        <v>6000052976</v>
      </c>
      <c r="F520" s="62">
        <v>51300030826866</v>
      </c>
      <c r="G520" s="55">
        <v>1</v>
      </c>
      <c r="H520" s="55">
        <v>0</v>
      </c>
      <c r="I520" s="55">
        <v>1</v>
      </c>
      <c r="J520" s="258" t="s">
        <v>1559</v>
      </c>
      <c r="K520" s="55"/>
      <c r="L520" s="40"/>
      <c r="M520" s="45" t="s">
        <v>67</v>
      </c>
      <c r="N520" s="40"/>
      <c r="O520" s="40"/>
      <c r="P520" s="45" t="s">
        <v>67</v>
      </c>
      <c r="Q520" s="40"/>
      <c r="R520" s="40"/>
      <c r="S520" s="238" t="s">
        <v>78</v>
      </c>
      <c r="T520" s="40" t="s">
        <v>1552</v>
      </c>
      <c r="U520" s="56"/>
      <c r="V520" s="64"/>
      <c r="W520" s="64"/>
      <c r="X520" s="64"/>
      <c r="Y520" s="64"/>
      <c r="Z520" s="64"/>
      <c r="AA520" s="64"/>
      <c r="AB520" s="64"/>
      <c r="AC520" s="64"/>
    </row>
    <row r="521" ht="14.5" spans="1:29">
      <c r="A521" s="55">
        <v>478</v>
      </c>
      <c r="B521" s="212" t="s">
        <v>64</v>
      </c>
      <c r="C521" s="216" t="s">
        <v>1756</v>
      </c>
      <c r="D521" s="61">
        <v>46266</v>
      </c>
      <c r="E521" s="55">
        <v>6000052976</v>
      </c>
      <c r="F521" s="62">
        <v>51300030826867</v>
      </c>
      <c r="G521" s="55">
        <v>1</v>
      </c>
      <c r="H521" s="55">
        <v>0</v>
      </c>
      <c r="I521" s="55">
        <v>1</v>
      </c>
      <c r="J521" s="62" t="s">
        <v>1550</v>
      </c>
      <c r="K521" s="55"/>
      <c r="L521" s="40"/>
      <c r="M521" s="45"/>
      <c r="N521" s="40"/>
      <c r="O521" s="40"/>
      <c r="P521" s="45"/>
      <c r="Q521" s="40"/>
      <c r="R521" s="40"/>
      <c r="S521" s="238" t="s">
        <v>78</v>
      </c>
      <c r="T521" s="238" t="s">
        <v>13</v>
      </c>
      <c r="U521" s="56"/>
      <c r="V521" s="64"/>
      <c r="W521" s="64"/>
      <c r="X521" s="64"/>
      <c r="Y521" s="64"/>
      <c r="Z521" s="64"/>
      <c r="AA521" s="64"/>
      <c r="AB521" s="64"/>
      <c r="AC521" s="64"/>
    </row>
    <row r="522" ht="14.5" spans="1:29">
      <c r="A522" s="55">
        <v>479</v>
      </c>
      <c r="B522" s="212" t="s">
        <v>64</v>
      </c>
      <c r="C522" s="216" t="s">
        <v>1756</v>
      </c>
      <c r="D522" s="61">
        <v>46266</v>
      </c>
      <c r="E522" s="55">
        <v>6000052976</v>
      </c>
      <c r="F522" s="62" t="s">
        <v>1833</v>
      </c>
      <c r="G522" s="55">
        <v>4</v>
      </c>
      <c r="H522" s="55">
        <v>4</v>
      </c>
      <c r="I522" s="55">
        <v>0</v>
      </c>
      <c r="J522" s="62" t="s">
        <v>66</v>
      </c>
      <c r="K522" s="55"/>
      <c r="L522" s="40"/>
      <c r="M522" s="45" t="s">
        <v>67</v>
      </c>
      <c r="N522" s="40"/>
      <c r="O522" s="40"/>
      <c r="P522" s="45" t="s">
        <v>67</v>
      </c>
      <c r="Q522" s="40"/>
      <c r="R522" s="40"/>
      <c r="S522" s="40" t="s">
        <v>66</v>
      </c>
      <c r="T522" s="40" t="s">
        <v>66</v>
      </c>
      <c r="U522" s="56"/>
      <c r="V522" s="64"/>
      <c r="W522" s="64"/>
      <c r="X522" s="64"/>
      <c r="Y522" s="64"/>
      <c r="Z522" s="64"/>
      <c r="AA522" s="64"/>
      <c r="AB522" s="64"/>
      <c r="AC522" s="64"/>
    </row>
    <row r="523" ht="14.5" spans="1:29">
      <c r="A523" s="55">
        <v>480</v>
      </c>
      <c r="B523" s="212" t="s">
        <v>64</v>
      </c>
      <c r="C523" s="216" t="s">
        <v>1756</v>
      </c>
      <c r="D523" s="61">
        <v>46266</v>
      </c>
      <c r="E523" s="55">
        <v>6000052976</v>
      </c>
      <c r="F523" s="62">
        <v>51300030826872</v>
      </c>
      <c r="G523" s="55">
        <v>1</v>
      </c>
      <c r="H523" s="55">
        <v>0</v>
      </c>
      <c r="I523" s="55">
        <v>1</v>
      </c>
      <c r="J523" s="258" t="s">
        <v>1559</v>
      </c>
      <c r="K523" s="55"/>
      <c r="L523" s="40"/>
      <c r="M523" s="45" t="s">
        <v>67</v>
      </c>
      <c r="N523" s="40"/>
      <c r="O523" s="40"/>
      <c r="P523" s="45" t="s">
        <v>67</v>
      </c>
      <c r="Q523" s="40"/>
      <c r="R523" s="40"/>
      <c r="S523" s="238" t="s">
        <v>78</v>
      </c>
      <c r="T523" s="40" t="s">
        <v>1552</v>
      </c>
      <c r="U523" s="40"/>
      <c r="V523" s="64"/>
      <c r="W523" s="64"/>
      <c r="X523" s="64"/>
      <c r="Y523" s="64"/>
      <c r="Z523" s="64"/>
      <c r="AA523" s="64"/>
      <c r="AB523" s="64"/>
      <c r="AC523" s="64"/>
    </row>
    <row r="524" ht="14.5" spans="1:29">
      <c r="A524" s="55"/>
      <c r="B524" s="212" t="s">
        <v>64</v>
      </c>
      <c r="C524" s="216" t="s">
        <v>1756</v>
      </c>
      <c r="D524" s="61">
        <v>46266</v>
      </c>
      <c r="E524" s="55">
        <v>6000052976</v>
      </c>
      <c r="F524" s="62">
        <v>51300030826873</v>
      </c>
      <c r="G524" s="55">
        <v>1</v>
      </c>
      <c r="H524" s="55">
        <v>0</v>
      </c>
      <c r="I524" s="55">
        <v>1</v>
      </c>
      <c r="J524" s="258" t="s">
        <v>1559</v>
      </c>
      <c r="K524" s="55"/>
      <c r="L524" s="40"/>
      <c r="M524" s="45" t="s">
        <v>67</v>
      </c>
      <c r="N524" s="40"/>
      <c r="O524" s="40"/>
      <c r="P524" s="45" t="s">
        <v>67</v>
      </c>
      <c r="Q524" s="40"/>
      <c r="R524" s="40"/>
      <c r="S524" s="238" t="s">
        <v>78</v>
      </c>
      <c r="T524" s="40" t="s">
        <v>1552</v>
      </c>
      <c r="U524" s="40"/>
      <c r="V524" s="64"/>
      <c r="W524" s="64"/>
      <c r="X524" s="64"/>
      <c r="Y524" s="64"/>
      <c r="Z524" s="64"/>
      <c r="AA524" s="64"/>
      <c r="AB524" s="64"/>
      <c r="AC524" s="64"/>
    </row>
    <row r="525" ht="14.5" spans="1:29">
      <c r="A525" s="55">
        <v>481</v>
      </c>
      <c r="B525" s="212" t="s">
        <v>64</v>
      </c>
      <c r="C525" s="216" t="s">
        <v>1756</v>
      </c>
      <c r="D525" s="61">
        <v>46266</v>
      </c>
      <c r="E525" s="55">
        <v>6000052976</v>
      </c>
      <c r="F525" s="62">
        <v>51300030826874</v>
      </c>
      <c r="G525" s="55">
        <v>1</v>
      </c>
      <c r="H525" s="55">
        <v>1</v>
      </c>
      <c r="I525" s="55">
        <v>0</v>
      </c>
      <c r="J525" s="62" t="s">
        <v>66</v>
      </c>
      <c r="K525" s="55"/>
      <c r="L525" s="40"/>
      <c r="M525" s="45" t="s">
        <v>67</v>
      </c>
      <c r="N525" s="40"/>
      <c r="O525" s="40"/>
      <c r="P525" s="45" t="s">
        <v>67</v>
      </c>
      <c r="Q525" s="40"/>
      <c r="R525" s="40"/>
      <c r="S525" s="40" t="s">
        <v>66</v>
      </c>
      <c r="T525" s="40" t="s">
        <v>66</v>
      </c>
      <c r="U525" s="40"/>
      <c r="V525" s="64"/>
      <c r="W525" s="64"/>
      <c r="X525" s="64"/>
      <c r="Y525" s="64"/>
      <c r="Z525" s="64"/>
      <c r="AA525" s="64"/>
      <c r="AB525" s="64"/>
      <c r="AC525" s="64"/>
    </row>
    <row r="526" ht="14.5" spans="1:29">
      <c r="A526" s="55">
        <v>482</v>
      </c>
      <c r="B526" s="212" t="s">
        <v>64</v>
      </c>
      <c r="C526" s="216" t="s">
        <v>1756</v>
      </c>
      <c r="D526" s="61">
        <v>46266</v>
      </c>
      <c r="E526" s="55">
        <v>6000052977</v>
      </c>
      <c r="F526" s="62" t="s">
        <v>1834</v>
      </c>
      <c r="G526" s="55">
        <v>5</v>
      </c>
      <c r="H526" s="55">
        <v>5</v>
      </c>
      <c r="I526" s="55">
        <v>0</v>
      </c>
      <c r="J526" s="62" t="s">
        <v>66</v>
      </c>
      <c r="K526" s="55"/>
      <c r="L526" s="40"/>
      <c r="M526" s="45" t="s">
        <v>67</v>
      </c>
      <c r="N526" s="40"/>
      <c r="O526" s="40"/>
      <c r="P526" s="45" t="s">
        <v>67</v>
      </c>
      <c r="Q526" s="40"/>
      <c r="R526" s="40"/>
      <c r="S526" s="40" t="s">
        <v>66</v>
      </c>
      <c r="T526" s="40" t="s">
        <v>66</v>
      </c>
      <c r="U526" s="40"/>
      <c r="V526" s="64"/>
      <c r="W526" s="64"/>
      <c r="X526" s="64"/>
      <c r="Y526" s="64"/>
      <c r="Z526" s="64"/>
      <c r="AA526" s="64"/>
      <c r="AB526" s="64"/>
      <c r="AC526" s="64"/>
    </row>
    <row r="527" ht="14.5" spans="1:29">
      <c r="A527" s="55">
        <v>483</v>
      </c>
      <c r="B527" s="212" t="s">
        <v>64</v>
      </c>
      <c r="C527" s="55" t="s">
        <v>1756</v>
      </c>
      <c r="D527" s="61">
        <v>46266</v>
      </c>
      <c r="E527" s="55">
        <v>6000052977</v>
      </c>
      <c r="F527" s="62">
        <v>51300040826862</v>
      </c>
      <c r="G527" s="55">
        <v>1</v>
      </c>
      <c r="H527" s="55">
        <v>0</v>
      </c>
      <c r="I527" s="55">
        <v>1</v>
      </c>
      <c r="J527" s="258" t="s">
        <v>1559</v>
      </c>
      <c r="K527" s="62"/>
      <c r="L527" s="40"/>
      <c r="M527" s="40"/>
      <c r="N527" s="40"/>
      <c r="O527" s="40"/>
      <c r="P527" s="40"/>
      <c r="Q527" s="40"/>
      <c r="R527" s="40"/>
      <c r="S527" s="238" t="s">
        <v>78</v>
      </c>
      <c r="T527" s="40" t="s">
        <v>1552</v>
      </c>
      <c r="U527" s="40"/>
      <c r="V527" s="64"/>
      <c r="W527" s="64"/>
      <c r="X527" s="64"/>
      <c r="Y527" s="64"/>
      <c r="Z527" s="64"/>
      <c r="AA527" s="64"/>
      <c r="AB527" s="64"/>
      <c r="AC527" s="64"/>
    </row>
    <row r="528" ht="14.5" spans="1:29">
      <c r="A528" s="55">
        <v>484</v>
      </c>
      <c r="B528" s="212" t="s">
        <v>64</v>
      </c>
      <c r="C528" s="55" t="s">
        <v>1756</v>
      </c>
      <c r="D528" s="61">
        <v>46266</v>
      </c>
      <c r="E528" s="55">
        <v>6000052977</v>
      </c>
      <c r="F528" s="62" t="s">
        <v>1835</v>
      </c>
      <c r="G528" s="55">
        <v>4</v>
      </c>
      <c r="H528" s="55">
        <v>4</v>
      </c>
      <c r="I528" s="55">
        <v>0</v>
      </c>
      <c r="J528" s="62" t="s">
        <v>66</v>
      </c>
      <c r="K528" s="62"/>
      <c r="L528" s="40"/>
      <c r="M528" s="40"/>
      <c r="N528" s="40"/>
      <c r="O528" s="40"/>
      <c r="P528" s="40"/>
      <c r="Q528" s="40"/>
      <c r="R528" s="40"/>
      <c r="S528" s="40" t="s">
        <v>66</v>
      </c>
      <c r="T528" s="40" t="s">
        <v>66</v>
      </c>
      <c r="U528" s="40"/>
      <c r="V528" s="64"/>
      <c r="W528" s="64"/>
      <c r="X528" s="64"/>
      <c r="Y528" s="64"/>
      <c r="Z528" s="64"/>
      <c r="AA528" s="64"/>
      <c r="AB528" s="64"/>
      <c r="AC528" s="64"/>
    </row>
    <row r="529" ht="14.5" spans="1:29">
      <c r="A529" s="55">
        <v>485</v>
      </c>
      <c r="B529" s="212" t="s">
        <v>64</v>
      </c>
      <c r="C529" s="55" t="s">
        <v>1756</v>
      </c>
      <c r="D529" s="61">
        <v>46266</v>
      </c>
      <c r="E529" s="55">
        <v>6000052977</v>
      </c>
      <c r="F529" s="62">
        <v>51300040826867</v>
      </c>
      <c r="G529" s="55">
        <v>1</v>
      </c>
      <c r="H529" s="55">
        <v>0</v>
      </c>
      <c r="I529" s="55">
        <v>1</v>
      </c>
      <c r="J529" s="258" t="s">
        <v>1559</v>
      </c>
      <c r="K529" s="62"/>
      <c r="L529" s="40"/>
      <c r="M529" s="40"/>
      <c r="N529" s="40"/>
      <c r="O529" s="40"/>
      <c r="P529" s="40"/>
      <c r="Q529" s="40"/>
      <c r="R529" s="40"/>
      <c r="S529" s="238" t="s">
        <v>78</v>
      </c>
      <c r="T529" s="40" t="s">
        <v>1552</v>
      </c>
      <c r="U529" s="40"/>
      <c r="V529" s="64"/>
      <c r="W529" s="64"/>
      <c r="X529" s="64"/>
      <c r="Y529" s="64"/>
      <c r="Z529" s="64"/>
      <c r="AA529" s="64"/>
      <c r="AB529" s="64"/>
      <c r="AC529" s="64"/>
    </row>
    <row r="530" ht="14.5" spans="1:29">
      <c r="A530" s="55">
        <v>486</v>
      </c>
      <c r="B530" s="212" t="s">
        <v>64</v>
      </c>
      <c r="C530" s="55" t="s">
        <v>1756</v>
      </c>
      <c r="D530" s="61">
        <v>46266</v>
      </c>
      <c r="E530" s="55">
        <v>6000052977</v>
      </c>
      <c r="F530" s="62">
        <v>51300040826868</v>
      </c>
      <c r="G530" s="55">
        <v>1</v>
      </c>
      <c r="H530" s="55">
        <v>1</v>
      </c>
      <c r="I530" s="55">
        <v>0</v>
      </c>
      <c r="J530" s="62" t="s">
        <v>66</v>
      </c>
      <c r="K530" s="62"/>
      <c r="L530" s="40"/>
      <c r="M530" s="40"/>
      <c r="N530" s="40"/>
      <c r="O530" s="40"/>
      <c r="P530" s="40"/>
      <c r="Q530" s="40"/>
      <c r="R530" s="40"/>
      <c r="S530" s="40" t="s">
        <v>66</v>
      </c>
      <c r="T530" s="40" t="s">
        <v>66</v>
      </c>
      <c r="U530" s="40"/>
      <c r="V530" s="64"/>
      <c r="W530" s="64"/>
      <c r="X530" s="64"/>
      <c r="Y530" s="64"/>
      <c r="Z530" s="64"/>
      <c r="AA530" s="64"/>
      <c r="AB530" s="64"/>
      <c r="AC530" s="64"/>
    </row>
    <row r="531" ht="14.5" spans="1:29">
      <c r="A531" s="55">
        <v>487</v>
      </c>
      <c r="B531" s="212" t="s">
        <v>64</v>
      </c>
      <c r="C531" s="55" t="s">
        <v>1756</v>
      </c>
      <c r="D531" s="61">
        <v>46266</v>
      </c>
      <c r="E531" s="55">
        <v>6000052977</v>
      </c>
      <c r="F531" s="62">
        <v>51300040826869</v>
      </c>
      <c r="G531" s="55">
        <v>1</v>
      </c>
      <c r="H531" s="55">
        <v>0</v>
      </c>
      <c r="I531" s="55">
        <v>1</v>
      </c>
      <c r="J531" s="258" t="s">
        <v>1559</v>
      </c>
      <c r="K531" s="62"/>
      <c r="L531" s="40"/>
      <c r="M531" s="40"/>
      <c r="N531" s="40"/>
      <c r="O531" s="40"/>
      <c r="P531" s="40"/>
      <c r="Q531" s="40"/>
      <c r="R531" s="40"/>
      <c r="S531" s="238" t="s">
        <v>78</v>
      </c>
      <c r="T531" s="40" t="s">
        <v>1552</v>
      </c>
      <c r="U531" s="40"/>
      <c r="V531" s="64"/>
      <c r="W531" s="64"/>
      <c r="X531" s="64"/>
      <c r="Y531" s="64"/>
      <c r="Z531" s="64"/>
      <c r="AA531" s="64"/>
      <c r="AB531" s="64"/>
      <c r="AC531" s="64"/>
    </row>
    <row r="532" ht="14.5" spans="1:29">
      <c r="A532" s="55">
        <v>488</v>
      </c>
      <c r="B532" s="212" t="s">
        <v>64</v>
      </c>
      <c r="C532" s="55" t="s">
        <v>1756</v>
      </c>
      <c r="D532" s="61">
        <v>46267</v>
      </c>
      <c r="E532" s="55">
        <v>6000052976</v>
      </c>
      <c r="F532" s="62">
        <v>516300030826875</v>
      </c>
      <c r="G532" s="55">
        <v>1</v>
      </c>
      <c r="H532" s="55">
        <v>1</v>
      </c>
      <c r="I532" s="55">
        <v>0</v>
      </c>
      <c r="J532" s="62" t="s">
        <v>66</v>
      </c>
      <c r="K532" s="62"/>
      <c r="L532" s="40"/>
      <c r="M532" s="40"/>
      <c r="N532" s="40"/>
      <c r="O532" s="40"/>
      <c r="P532" s="40"/>
      <c r="Q532" s="40"/>
      <c r="R532" s="40"/>
      <c r="S532" s="40" t="s">
        <v>66</v>
      </c>
      <c r="T532" s="40" t="s">
        <v>66</v>
      </c>
      <c r="U532" s="40"/>
      <c r="V532" s="64"/>
      <c r="W532" s="64"/>
      <c r="X532" s="64"/>
      <c r="Y532" s="64"/>
      <c r="Z532" s="64"/>
      <c r="AA532" s="64"/>
      <c r="AB532" s="64"/>
      <c r="AC532" s="64"/>
    </row>
    <row r="533" ht="14.5" spans="1:29">
      <c r="A533" s="55">
        <v>489</v>
      </c>
      <c r="B533" s="212" t="s">
        <v>64</v>
      </c>
      <c r="C533" s="55" t="s">
        <v>1756</v>
      </c>
      <c r="D533" s="61">
        <v>46267</v>
      </c>
      <c r="E533" s="55">
        <v>6000052976</v>
      </c>
      <c r="F533" s="62">
        <v>516300030826876</v>
      </c>
      <c r="G533" s="55">
        <v>1</v>
      </c>
      <c r="H533" s="55">
        <v>0</v>
      </c>
      <c r="I533" s="55">
        <v>1</v>
      </c>
      <c r="J533" s="258" t="s">
        <v>1559</v>
      </c>
      <c r="K533" s="62"/>
      <c r="L533" s="40"/>
      <c r="M533" s="40"/>
      <c r="N533" s="40"/>
      <c r="O533" s="40"/>
      <c r="P533" s="40"/>
      <c r="Q533" s="40"/>
      <c r="R533" s="40"/>
      <c r="S533" s="238" t="s">
        <v>78</v>
      </c>
      <c r="T533" s="40" t="s">
        <v>1552</v>
      </c>
      <c r="U533" s="40"/>
      <c r="V533" s="64"/>
      <c r="W533" s="64"/>
      <c r="X533" s="64"/>
      <c r="Y533" s="64"/>
      <c r="Z533" s="64"/>
      <c r="AA533" s="64"/>
      <c r="AB533" s="64"/>
      <c r="AC533" s="64"/>
    </row>
    <row r="534" ht="14.5" spans="1:29">
      <c r="A534" s="55">
        <v>490</v>
      </c>
      <c r="B534" s="212" t="s">
        <v>64</v>
      </c>
      <c r="C534" s="55" t="s">
        <v>1756</v>
      </c>
      <c r="D534" s="61">
        <v>46267</v>
      </c>
      <c r="E534" s="55">
        <v>6000052976</v>
      </c>
      <c r="F534" s="62">
        <v>516300030826877</v>
      </c>
      <c r="G534" s="55">
        <v>1</v>
      </c>
      <c r="H534" s="55">
        <v>1</v>
      </c>
      <c r="I534" s="55">
        <v>0</v>
      </c>
      <c r="J534" s="62" t="s">
        <v>66</v>
      </c>
      <c r="K534" s="62"/>
      <c r="L534" s="40"/>
      <c r="M534" s="40"/>
      <c r="N534" s="40"/>
      <c r="O534" s="40"/>
      <c r="P534" s="40"/>
      <c r="Q534" s="40"/>
      <c r="R534" s="40"/>
      <c r="S534" s="40" t="s">
        <v>66</v>
      </c>
      <c r="T534" s="40" t="s">
        <v>66</v>
      </c>
      <c r="U534" s="40"/>
      <c r="V534" s="64"/>
      <c r="W534" s="64"/>
      <c r="X534" s="64"/>
      <c r="Y534" s="64"/>
      <c r="Z534" s="64"/>
      <c r="AA534" s="64"/>
      <c r="AB534" s="64"/>
      <c r="AC534" s="64"/>
    </row>
    <row r="535" ht="14.5" spans="1:29">
      <c r="A535" s="55">
        <v>491</v>
      </c>
      <c r="B535" s="212" t="s">
        <v>64</v>
      </c>
      <c r="C535" s="55" t="s">
        <v>1756</v>
      </c>
      <c r="D535" s="61">
        <v>46267</v>
      </c>
      <c r="E535" s="55">
        <v>6000052976</v>
      </c>
      <c r="F535" s="62">
        <v>516300030826878</v>
      </c>
      <c r="G535" s="55">
        <v>1</v>
      </c>
      <c r="H535" s="55">
        <v>0</v>
      </c>
      <c r="I535" s="55">
        <v>1</v>
      </c>
      <c r="J535" s="258" t="s">
        <v>1559</v>
      </c>
      <c r="K535" s="55"/>
      <c r="L535" s="40"/>
      <c r="M535" s="45" t="s">
        <v>67</v>
      </c>
      <c r="N535" s="40"/>
      <c r="O535" s="40"/>
      <c r="P535" s="45" t="s">
        <v>67</v>
      </c>
      <c r="Q535" s="40"/>
      <c r="R535" s="40"/>
      <c r="S535" s="238" t="s">
        <v>78</v>
      </c>
      <c r="T535" s="40" t="s">
        <v>1552</v>
      </c>
      <c r="U535" s="40"/>
      <c r="V535" s="64"/>
      <c r="W535" s="64"/>
      <c r="X535" s="64"/>
      <c r="Y535" s="64"/>
      <c r="Z535" s="64"/>
      <c r="AA535" s="64"/>
      <c r="AB535" s="64"/>
      <c r="AC535" s="64"/>
    </row>
    <row r="536" ht="14.5" spans="1:29">
      <c r="A536" s="55"/>
      <c r="B536" s="212" t="s">
        <v>64</v>
      </c>
      <c r="C536" s="55" t="s">
        <v>1756</v>
      </c>
      <c r="D536" s="61">
        <v>46267</v>
      </c>
      <c r="E536" s="55">
        <v>6000052976</v>
      </c>
      <c r="F536" s="62">
        <v>516300030826879</v>
      </c>
      <c r="G536" s="55">
        <v>1</v>
      </c>
      <c r="H536" s="55">
        <v>0</v>
      </c>
      <c r="I536" s="55">
        <v>1</v>
      </c>
      <c r="J536" s="258" t="s">
        <v>1559</v>
      </c>
      <c r="K536" s="55"/>
      <c r="L536" s="40"/>
      <c r="M536" s="45" t="s">
        <v>67</v>
      </c>
      <c r="N536" s="40"/>
      <c r="O536" s="40"/>
      <c r="P536" s="45" t="s">
        <v>67</v>
      </c>
      <c r="Q536" s="40"/>
      <c r="R536" s="40"/>
      <c r="S536" s="238" t="s">
        <v>78</v>
      </c>
      <c r="T536" s="40" t="s">
        <v>1552</v>
      </c>
      <c r="U536" s="40"/>
      <c r="V536" s="64"/>
      <c r="W536" s="64"/>
      <c r="X536" s="64"/>
      <c r="Y536" s="64"/>
      <c r="Z536" s="64"/>
      <c r="AA536" s="64"/>
      <c r="AB536" s="64"/>
      <c r="AC536" s="64"/>
    </row>
    <row r="537" ht="14.5" spans="1:29">
      <c r="A537" s="55">
        <v>492</v>
      </c>
      <c r="B537" s="212" t="s">
        <v>64</v>
      </c>
      <c r="C537" s="55" t="s">
        <v>1756</v>
      </c>
      <c r="D537" s="61">
        <v>46267</v>
      </c>
      <c r="E537" s="55">
        <v>6000052977</v>
      </c>
      <c r="F537" s="62" t="s">
        <v>1836</v>
      </c>
      <c r="G537" s="55">
        <v>2</v>
      </c>
      <c r="H537" s="55">
        <v>2</v>
      </c>
      <c r="I537" s="55">
        <v>0</v>
      </c>
      <c r="J537" s="62" t="s">
        <v>66</v>
      </c>
      <c r="K537" s="62"/>
      <c r="L537" s="40"/>
      <c r="M537" s="40"/>
      <c r="N537" s="40"/>
      <c r="O537" s="40"/>
      <c r="P537" s="40"/>
      <c r="Q537" s="40"/>
      <c r="R537" s="40"/>
      <c r="S537" s="40" t="s">
        <v>66</v>
      </c>
      <c r="T537" s="40" t="s">
        <v>66</v>
      </c>
      <c r="U537" s="40"/>
      <c r="V537" s="64"/>
      <c r="W537" s="64"/>
      <c r="X537" s="64"/>
      <c r="Y537" s="64"/>
      <c r="Z537" s="64"/>
      <c r="AA537" s="64"/>
      <c r="AB537" s="64"/>
      <c r="AC537" s="64"/>
    </row>
    <row r="538" ht="14.5" spans="1:29">
      <c r="A538" s="55">
        <v>493</v>
      </c>
      <c r="B538" s="212" t="s">
        <v>64</v>
      </c>
      <c r="C538" s="55" t="s">
        <v>1756</v>
      </c>
      <c r="D538" s="61">
        <v>46267</v>
      </c>
      <c r="E538" s="55">
        <v>6000052977</v>
      </c>
      <c r="F538" s="62">
        <v>516300040826872</v>
      </c>
      <c r="G538" s="55">
        <v>1</v>
      </c>
      <c r="H538" s="55">
        <v>0</v>
      </c>
      <c r="I538" s="55">
        <v>1</v>
      </c>
      <c r="J538" s="258" t="s">
        <v>1559</v>
      </c>
      <c r="K538" s="55"/>
      <c r="L538" s="40"/>
      <c r="M538" s="45" t="s">
        <v>67</v>
      </c>
      <c r="N538" s="40"/>
      <c r="O538" s="40"/>
      <c r="P538" s="45" t="s">
        <v>67</v>
      </c>
      <c r="Q538" s="40"/>
      <c r="R538" s="40"/>
      <c r="S538" s="238" t="s">
        <v>78</v>
      </c>
      <c r="T538" s="40" t="s">
        <v>1552</v>
      </c>
      <c r="U538" s="40"/>
      <c r="V538" s="64"/>
      <c r="W538" s="64"/>
      <c r="X538" s="64"/>
      <c r="Y538" s="64"/>
      <c r="Z538" s="64"/>
      <c r="AA538" s="64"/>
      <c r="AB538" s="64"/>
      <c r="AC538" s="64"/>
    </row>
    <row r="539" ht="14.5" spans="1:29">
      <c r="A539" s="55"/>
      <c r="B539" s="212" t="s">
        <v>64</v>
      </c>
      <c r="C539" s="55" t="s">
        <v>1756</v>
      </c>
      <c r="D539" s="61">
        <v>46267</v>
      </c>
      <c r="E539" s="55">
        <v>6000052977</v>
      </c>
      <c r="F539" s="62">
        <v>516300040826873</v>
      </c>
      <c r="G539" s="55">
        <v>1</v>
      </c>
      <c r="H539" s="55">
        <v>0</v>
      </c>
      <c r="I539" s="55">
        <v>1</v>
      </c>
      <c r="J539" s="258" t="s">
        <v>1559</v>
      </c>
      <c r="K539" s="55"/>
      <c r="L539" s="40"/>
      <c r="M539" s="45" t="s">
        <v>67</v>
      </c>
      <c r="N539" s="40"/>
      <c r="O539" s="40"/>
      <c r="P539" s="45" t="s">
        <v>67</v>
      </c>
      <c r="Q539" s="40"/>
      <c r="R539" s="40"/>
      <c r="S539" s="238" t="s">
        <v>78</v>
      </c>
      <c r="T539" s="40" t="s">
        <v>1552</v>
      </c>
      <c r="U539" s="40"/>
      <c r="V539" s="64"/>
      <c r="W539" s="64"/>
      <c r="X539" s="64"/>
      <c r="Y539" s="64"/>
      <c r="Z539" s="64"/>
      <c r="AA539" s="64"/>
      <c r="AB539" s="64"/>
      <c r="AC539" s="64"/>
    </row>
    <row r="540" ht="14.5" spans="1:29">
      <c r="A540" s="55"/>
      <c r="B540" s="212" t="s">
        <v>64</v>
      </c>
      <c r="C540" s="55" t="s">
        <v>1756</v>
      </c>
      <c r="D540" s="61">
        <v>46267</v>
      </c>
      <c r="E540" s="55">
        <v>6000052977</v>
      </c>
      <c r="F540" s="62">
        <v>516300040826874</v>
      </c>
      <c r="G540" s="55">
        <v>1</v>
      </c>
      <c r="H540" s="55">
        <v>0</v>
      </c>
      <c r="I540" s="55">
        <v>1</v>
      </c>
      <c r="J540" s="258" t="s">
        <v>1559</v>
      </c>
      <c r="K540" s="55"/>
      <c r="L540" s="40"/>
      <c r="M540" s="45" t="s">
        <v>67</v>
      </c>
      <c r="N540" s="40"/>
      <c r="O540" s="40"/>
      <c r="P540" s="45" t="s">
        <v>67</v>
      </c>
      <c r="Q540" s="40"/>
      <c r="R540" s="40"/>
      <c r="S540" s="238" t="s">
        <v>78</v>
      </c>
      <c r="T540" s="40" t="s">
        <v>1552</v>
      </c>
      <c r="U540" s="40"/>
      <c r="V540" s="64"/>
      <c r="W540" s="64"/>
      <c r="X540" s="64"/>
      <c r="Y540" s="64"/>
      <c r="Z540" s="64"/>
      <c r="AA540" s="64"/>
      <c r="AB540" s="64"/>
      <c r="AC540" s="64"/>
    </row>
    <row r="541" ht="14.5" spans="1:29">
      <c r="A541" s="55">
        <v>494</v>
      </c>
      <c r="B541" s="212" t="s">
        <v>64</v>
      </c>
      <c r="C541" s="55" t="s">
        <v>1756</v>
      </c>
      <c r="D541" s="61">
        <v>46267</v>
      </c>
      <c r="E541" s="55">
        <v>6000052977</v>
      </c>
      <c r="F541" s="62" t="s">
        <v>1837</v>
      </c>
      <c r="G541" s="55">
        <v>1</v>
      </c>
      <c r="H541" s="55">
        <v>1</v>
      </c>
      <c r="I541" s="55">
        <v>0</v>
      </c>
      <c r="J541" s="62" t="s">
        <v>66</v>
      </c>
      <c r="K541" s="62"/>
      <c r="L541" s="40"/>
      <c r="M541" s="40"/>
      <c r="N541" s="40"/>
      <c r="O541" s="40"/>
      <c r="P541" s="40"/>
      <c r="Q541" s="40"/>
      <c r="R541" s="40"/>
      <c r="S541" s="40" t="s">
        <v>66</v>
      </c>
      <c r="T541" s="40" t="s">
        <v>66</v>
      </c>
      <c r="U541" s="40"/>
      <c r="V541" s="64"/>
      <c r="W541" s="64"/>
      <c r="X541" s="64"/>
      <c r="Y541" s="64"/>
      <c r="Z541" s="64"/>
      <c r="AA541" s="64"/>
      <c r="AB541" s="64"/>
      <c r="AC541" s="64"/>
    </row>
    <row r="542" ht="14.5" spans="1:29">
      <c r="A542" s="55">
        <v>495</v>
      </c>
      <c r="B542" s="212" t="s">
        <v>64</v>
      </c>
      <c r="C542" s="55" t="s">
        <v>1756</v>
      </c>
      <c r="D542" s="61">
        <v>46267</v>
      </c>
      <c r="E542" s="55">
        <v>6000052977</v>
      </c>
      <c r="F542" s="62">
        <v>516300030826877</v>
      </c>
      <c r="G542" s="55">
        <v>1</v>
      </c>
      <c r="H542" s="55">
        <v>0</v>
      </c>
      <c r="I542" s="55">
        <v>1</v>
      </c>
      <c r="J542" s="258" t="s">
        <v>1559</v>
      </c>
      <c r="K542" s="55"/>
      <c r="L542" s="40"/>
      <c r="M542" s="45" t="s">
        <v>67</v>
      </c>
      <c r="N542" s="40"/>
      <c r="O542" s="40"/>
      <c r="P542" s="45" t="s">
        <v>67</v>
      </c>
      <c r="Q542" s="40"/>
      <c r="R542" s="40"/>
      <c r="S542" s="238" t="s">
        <v>78</v>
      </c>
      <c r="T542" s="40" t="s">
        <v>1552</v>
      </c>
      <c r="U542" s="40"/>
      <c r="V542" s="64"/>
      <c r="W542" s="64"/>
      <c r="X542" s="64"/>
      <c r="Y542" s="64"/>
      <c r="Z542" s="64"/>
      <c r="AA542" s="64"/>
      <c r="AB542" s="64"/>
      <c r="AC542" s="64"/>
    </row>
    <row r="543" ht="14.5" spans="1:29">
      <c r="A543" s="55"/>
      <c r="B543" s="212" t="s">
        <v>64</v>
      </c>
      <c r="C543" s="55" t="s">
        <v>1756</v>
      </c>
      <c r="D543" s="61">
        <v>46267</v>
      </c>
      <c r="E543" s="55">
        <v>6000052977</v>
      </c>
      <c r="F543" s="62">
        <v>516300030826878</v>
      </c>
      <c r="G543" s="55">
        <v>1</v>
      </c>
      <c r="H543" s="55">
        <v>0</v>
      </c>
      <c r="I543" s="55">
        <v>1</v>
      </c>
      <c r="J543" s="258" t="s">
        <v>1559</v>
      </c>
      <c r="K543" s="55"/>
      <c r="L543" s="40"/>
      <c r="M543" s="45" t="s">
        <v>67</v>
      </c>
      <c r="N543" s="40"/>
      <c r="O543" s="40"/>
      <c r="P543" s="45" t="s">
        <v>67</v>
      </c>
      <c r="Q543" s="40"/>
      <c r="R543" s="40"/>
      <c r="S543" s="238" t="s">
        <v>78</v>
      </c>
      <c r="T543" s="40" t="s">
        <v>1552</v>
      </c>
      <c r="U543" s="40"/>
      <c r="V543" s="64"/>
      <c r="W543" s="64"/>
      <c r="X543" s="64"/>
      <c r="Y543" s="64"/>
      <c r="Z543" s="64"/>
      <c r="AA543" s="64"/>
      <c r="AB543" s="64"/>
      <c r="AC543" s="64"/>
    </row>
    <row r="544" ht="14.5" spans="1:29">
      <c r="A544" s="55"/>
      <c r="B544" s="212" t="s">
        <v>64</v>
      </c>
      <c r="C544" s="55" t="s">
        <v>1756</v>
      </c>
      <c r="D544" s="61">
        <v>46267</v>
      </c>
      <c r="E544" s="55">
        <v>6000052977</v>
      </c>
      <c r="F544" s="62">
        <v>516300030826879</v>
      </c>
      <c r="G544" s="55">
        <v>1</v>
      </c>
      <c r="H544" s="55">
        <v>0</v>
      </c>
      <c r="I544" s="55">
        <v>1</v>
      </c>
      <c r="J544" s="258" t="s">
        <v>1559</v>
      </c>
      <c r="K544" s="55"/>
      <c r="L544" s="40"/>
      <c r="M544" s="45" t="s">
        <v>67</v>
      </c>
      <c r="N544" s="40"/>
      <c r="O544" s="40"/>
      <c r="P544" s="45" t="s">
        <v>67</v>
      </c>
      <c r="Q544" s="40"/>
      <c r="R544" s="40"/>
      <c r="S544" s="238" t="s">
        <v>78</v>
      </c>
      <c r="T544" s="40" t="s">
        <v>1552</v>
      </c>
      <c r="U544" s="40"/>
      <c r="V544" s="64"/>
      <c r="W544" s="64"/>
      <c r="X544" s="64"/>
      <c r="Y544" s="64"/>
      <c r="Z544" s="64"/>
      <c r="AA544" s="64"/>
      <c r="AB544" s="64"/>
      <c r="AC544" s="64"/>
    </row>
    <row r="545" ht="14.5" spans="1:29">
      <c r="A545" s="55">
        <v>496</v>
      </c>
      <c r="B545" s="212" t="s">
        <v>64</v>
      </c>
      <c r="C545" s="55" t="s">
        <v>1756</v>
      </c>
      <c r="D545" s="61">
        <v>46270</v>
      </c>
      <c r="E545" s="55">
        <v>6000052976</v>
      </c>
      <c r="F545" s="62">
        <v>516300030826880</v>
      </c>
      <c r="G545" s="55">
        <v>1</v>
      </c>
      <c r="H545" s="55">
        <v>1</v>
      </c>
      <c r="I545" s="55">
        <v>0</v>
      </c>
      <c r="J545" s="62" t="s">
        <v>66</v>
      </c>
      <c r="K545" s="62"/>
      <c r="L545" s="40"/>
      <c r="M545" s="40"/>
      <c r="N545" s="40"/>
      <c r="O545" s="40"/>
      <c r="P545" s="40"/>
      <c r="Q545" s="40"/>
      <c r="R545" s="40"/>
      <c r="S545" s="40" t="s">
        <v>66</v>
      </c>
      <c r="T545" s="40" t="s">
        <v>66</v>
      </c>
      <c r="U545" s="40"/>
      <c r="V545" s="64"/>
      <c r="W545" s="64"/>
      <c r="X545" s="64"/>
      <c r="Y545" s="64"/>
      <c r="Z545" s="64"/>
      <c r="AA545" s="64"/>
      <c r="AB545" s="64"/>
      <c r="AC545" s="64"/>
    </row>
    <row r="546" ht="14.5" spans="1:29">
      <c r="A546" s="55">
        <v>497</v>
      </c>
      <c r="B546" s="212" t="s">
        <v>64</v>
      </c>
      <c r="C546" s="55" t="s">
        <v>1756</v>
      </c>
      <c r="D546" s="61">
        <v>46270</v>
      </c>
      <c r="E546" s="55">
        <v>6000052976</v>
      </c>
      <c r="F546" s="62">
        <v>516300030826881</v>
      </c>
      <c r="G546" s="55">
        <v>1</v>
      </c>
      <c r="H546" s="55">
        <v>0</v>
      </c>
      <c r="I546" s="55">
        <v>1</v>
      </c>
      <c r="J546" s="238" t="s">
        <v>1581</v>
      </c>
      <c r="K546" s="62"/>
      <c r="L546" s="40"/>
      <c r="M546" s="40"/>
      <c r="N546" s="40"/>
      <c r="O546" s="40"/>
      <c r="P546" s="40"/>
      <c r="Q546" s="40"/>
      <c r="R546" s="40"/>
      <c r="S546" s="40" t="s">
        <v>517</v>
      </c>
      <c r="T546" s="40" t="s">
        <v>17</v>
      </c>
      <c r="U546" s="40"/>
      <c r="V546" s="64"/>
      <c r="W546" s="64"/>
      <c r="X546" s="64"/>
      <c r="Y546" s="64"/>
      <c r="Z546" s="64"/>
      <c r="AA546" s="64"/>
      <c r="AB546" s="64"/>
      <c r="AC546" s="64"/>
    </row>
    <row r="547" ht="14.5" spans="1:29">
      <c r="A547" s="55">
        <v>498</v>
      </c>
      <c r="B547" s="212" t="s">
        <v>64</v>
      </c>
      <c r="C547" s="55" t="s">
        <v>1756</v>
      </c>
      <c r="D547" s="61">
        <v>46270</v>
      </c>
      <c r="E547" s="55">
        <v>6000052976</v>
      </c>
      <c r="F547" s="62">
        <v>516300030826882</v>
      </c>
      <c r="G547" s="55">
        <v>1</v>
      </c>
      <c r="H547" s="55">
        <v>0</v>
      </c>
      <c r="I547" s="55">
        <v>1</v>
      </c>
      <c r="J547" s="258" t="s">
        <v>1559</v>
      </c>
      <c r="K547" s="62"/>
      <c r="L547" s="40"/>
      <c r="M547" s="40"/>
      <c r="N547" s="40"/>
      <c r="O547" s="40"/>
      <c r="P547" s="40"/>
      <c r="Q547" s="40"/>
      <c r="R547" s="40"/>
      <c r="S547" s="238" t="s">
        <v>78</v>
      </c>
      <c r="T547" s="40" t="s">
        <v>1552</v>
      </c>
      <c r="U547" s="40"/>
      <c r="V547" s="64"/>
      <c r="W547" s="64"/>
      <c r="X547" s="64"/>
      <c r="Y547" s="64"/>
      <c r="Z547" s="64"/>
      <c r="AA547" s="64"/>
      <c r="AB547" s="64"/>
      <c r="AC547" s="64"/>
    </row>
    <row r="548" ht="14.5" spans="1:29">
      <c r="A548" s="55"/>
      <c r="B548" s="212" t="s">
        <v>64</v>
      </c>
      <c r="C548" s="55" t="s">
        <v>1756</v>
      </c>
      <c r="D548" s="61">
        <v>46270</v>
      </c>
      <c r="E548" s="55">
        <v>6000052976</v>
      </c>
      <c r="F548" s="62">
        <v>516300030826883</v>
      </c>
      <c r="G548" s="55">
        <v>1</v>
      </c>
      <c r="H548" s="55">
        <v>0</v>
      </c>
      <c r="I548" s="55">
        <v>1</v>
      </c>
      <c r="J548" s="258" t="s">
        <v>1559</v>
      </c>
      <c r="K548" s="62"/>
      <c r="L548" s="40"/>
      <c r="M548" s="40"/>
      <c r="N548" s="40"/>
      <c r="O548" s="40"/>
      <c r="P548" s="40"/>
      <c r="Q548" s="40"/>
      <c r="R548" s="40"/>
      <c r="S548" s="238" t="s">
        <v>78</v>
      </c>
      <c r="T548" s="40" t="s">
        <v>1552</v>
      </c>
      <c r="U548" s="40"/>
      <c r="V548" s="64"/>
      <c r="W548" s="64"/>
      <c r="X548" s="64"/>
      <c r="Y548" s="64"/>
      <c r="Z548" s="64"/>
      <c r="AA548" s="64"/>
      <c r="AB548" s="64"/>
      <c r="AC548" s="64"/>
    </row>
    <row r="549" ht="14.5" spans="1:29">
      <c r="A549" s="55"/>
      <c r="B549" s="212" t="s">
        <v>64</v>
      </c>
      <c r="C549" s="55" t="s">
        <v>1756</v>
      </c>
      <c r="D549" s="61">
        <v>46270</v>
      </c>
      <c r="E549" s="55">
        <v>6000052976</v>
      </c>
      <c r="F549" s="62">
        <v>516300030826884</v>
      </c>
      <c r="G549" s="55">
        <v>1</v>
      </c>
      <c r="H549" s="55">
        <v>0</v>
      </c>
      <c r="I549" s="55">
        <v>1</v>
      </c>
      <c r="J549" s="258" t="s">
        <v>1559</v>
      </c>
      <c r="K549" s="62"/>
      <c r="L549" s="40"/>
      <c r="M549" s="40"/>
      <c r="N549" s="40"/>
      <c r="O549" s="40"/>
      <c r="P549" s="40"/>
      <c r="Q549" s="40"/>
      <c r="R549" s="40"/>
      <c r="S549" s="238" t="s">
        <v>78</v>
      </c>
      <c r="T549" s="40" t="s">
        <v>1552</v>
      </c>
      <c r="U549" s="40"/>
      <c r="V549" s="64"/>
      <c r="W549" s="64"/>
      <c r="X549" s="64"/>
      <c r="Y549" s="64"/>
      <c r="Z549" s="64"/>
      <c r="AA549" s="64"/>
      <c r="AB549" s="64"/>
      <c r="AC549" s="64"/>
    </row>
    <row r="550" ht="14.5" spans="1:29">
      <c r="A550" s="55"/>
      <c r="B550" s="212" t="s">
        <v>64</v>
      </c>
      <c r="C550" s="55" t="s">
        <v>1756</v>
      </c>
      <c r="D550" s="61">
        <v>46270</v>
      </c>
      <c r="E550" s="55">
        <v>6000052976</v>
      </c>
      <c r="F550" s="62">
        <v>516300030826885</v>
      </c>
      <c r="G550" s="55">
        <v>1</v>
      </c>
      <c r="H550" s="55">
        <v>0</v>
      </c>
      <c r="I550" s="55">
        <v>1</v>
      </c>
      <c r="J550" s="258" t="s">
        <v>1559</v>
      </c>
      <c r="K550" s="62"/>
      <c r="L550" s="40"/>
      <c r="M550" s="40"/>
      <c r="N550" s="40"/>
      <c r="O550" s="40"/>
      <c r="P550" s="40"/>
      <c r="Q550" s="40"/>
      <c r="R550" s="40"/>
      <c r="S550" s="238" t="s">
        <v>78</v>
      </c>
      <c r="T550" s="40" t="s">
        <v>1552</v>
      </c>
      <c r="U550" s="40"/>
      <c r="V550" s="64"/>
      <c r="W550" s="64"/>
      <c r="X550" s="64"/>
      <c r="Y550" s="64"/>
      <c r="Z550" s="64"/>
      <c r="AA550" s="64"/>
      <c r="AB550" s="64"/>
      <c r="AC550" s="64"/>
    </row>
    <row r="551" ht="14.5" spans="1:29">
      <c r="A551" s="55">
        <v>499</v>
      </c>
      <c r="B551" s="212" t="s">
        <v>64</v>
      </c>
      <c r="C551" s="55" t="s">
        <v>1756</v>
      </c>
      <c r="D551" s="61">
        <v>46270</v>
      </c>
      <c r="E551" s="55">
        <v>6000052976</v>
      </c>
      <c r="F551" s="62" t="s">
        <v>1838</v>
      </c>
      <c r="G551" s="55">
        <v>2</v>
      </c>
      <c r="H551" s="55">
        <v>2</v>
      </c>
      <c r="I551" s="55">
        <v>0</v>
      </c>
      <c r="J551" s="62" t="s">
        <v>66</v>
      </c>
      <c r="K551" s="62"/>
      <c r="L551" s="40"/>
      <c r="M551" s="40"/>
      <c r="N551" s="40"/>
      <c r="O551" s="40"/>
      <c r="P551" s="40"/>
      <c r="Q551" s="40"/>
      <c r="R551" s="40"/>
      <c r="S551" s="40" t="s">
        <v>66</v>
      </c>
      <c r="T551" s="40" t="s">
        <v>66</v>
      </c>
      <c r="U551" s="40"/>
      <c r="V551" s="64"/>
      <c r="W551" s="64"/>
      <c r="X551" s="64"/>
      <c r="Y551" s="64"/>
      <c r="Z551" s="64"/>
      <c r="AA551" s="64"/>
      <c r="AB551" s="64"/>
      <c r="AC551" s="64"/>
    </row>
    <row r="552" ht="14.5" spans="1:29">
      <c r="A552" s="55">
        <v>500</v>
      </c>
      <c r="B552" s="212" t="s">
        <v>64</v>
      </c>
      <c r="C552" s="55" t="s">
        <v>1756</v>
      </c>
      <c r="D552" s="61">
        <v>46270</v>
      </c>
      <c r="E552" s="55">
        <v>6000052976</v>
      </c>
      <c r="F552" s="62">
        <v>516300030826888</v>
      </c>
      <c r="G552" s="55">
        <v>1</v>
      </c>
      <c r="H552" s="55">
        <v>0</v>
      </c>
      <c r="I552" s="55">
        <v>1</v>
      </c>
      <c r="J552" s="258" t="s">
        <v>1559</v>
      </c>
      <c r="K552" s="62"/>
      <c r="L552" s="40"/>
      <c r="M552" s="40"/>
      <c r="N552" s="40"/>
      <c r="O552" s="40"/>
      <c r="P552" s="40"/>
      <c r="Q552" s="40"/>
      <c r="R552" s="40"/>
      <c r="S552" s="238" t="s">
        <v>78</v>
      </c>
      <c r="T552" s="40" t="s">
        <v>1552</v>
      </c>
      <c r="U552" s="40"/>
      <c r="V552" s="64"/>
      <c r="W552" s="64"/>
      <c r="X552" s="64"/>
      <c r="Y552" s="64"/>
      <c r="Z552" s="64"/>
      <c r="AA552" s="64"/>
      <c r="AB552" s="64"/>
      <c r="AC552" s="64"/>
    </row>
    <row r="553" ht="14.5" spans="1:29">
      <c r="A553" s="55"/>
      <c r="B553" s="212" t="s">
        <v>64</v>
      </c>
      <c r="C553" s="55" t="s">
        <v>1756</v>
      </c>
      <c r="D553" s="61">
        <v>46270</v>
      </c>
      <c r="E553" s="55">
        <v>6000052976</v>
      </c>
      <c r="F553" s="62">
        <v>516300030826889</v>
      </c>
      <c r="G553" s="55">
        <v>1</v>
      </c>
      <c r="H553" s="55">
        <v>0</v>
      </c>
      <c r="I553" s="55">
        <v>1</v>
      </c>
      <c r="J553" s="258" t="s">
        <v>1559</v>
      </c>
      <c r="K553" s="62"/>
      <c r="L553" s="40"/>
      <c r="M553" s="40"/>
      <c r="N553" s="40"/>
      <c r="O553" s="40"/>
      <c r="P553" s="40"/>
      <c r="Q553" s="40"/>
      <c r="R553" s="40"/>
      <c r="S553" s="238" t="s">
        <v>78</v>
      </c>
      <c r="T553" s="40" t="s">
        <v>1552</v>
      </c>
      <c r="U553" s="40"/>
      <c r="V553" s="64"/>
      <c r="W553" s="64"/>
      <c r="X553" s="64"/>
      <c r="Y553" s="64"/>
      <c r="Z553" s="64"/>
      <c r="AA553" s="64"/>
      <c r="AB553" s="64"/>
      <c r="AC553" s="64"/>
    </row>
    <row r="554" ht="14.5" spans="1:29">
      <c r="A554" s="55"/>
      <c r="B554" s="212" t="s">
        <v>64</v>
      </c>
      <c r="C554" s="55" t="s">
        <v>1756</v>
      </c>
      <c r="D554" s="61">
        <v>46270</v>
      </c>
      <c r="E554" s="55">
        <v>6000052976</v>
      </c>
      <c r="F554" s="62">
        <v>516300030826890</v>
      </c>
      <c r="G554" s="55">
        <v>1</v>
      </c>
      <c r="H554" s="55">
        <v>0</v>
      </c>
      <c r="I554" s="55">
        <v>1</v>
      </c>
      <c r="J554" s="258" t="s">
        <v>1559</v>
      </c>
      <c r="K554" s="62"/>
      <c r="L554" s="40"/>
      <c r="M554" s="40"/>
      <c r="N554" s="40"/>
      <c r="O554" s="40"/>
      <c r="P554" s="40"/>
      <c r="Q554" s="40"/>
      <c r="R554" s="40"/>
      <c r="S554" s="238" t="s">
        <v>78</v>
      </c>
      <c r="T554" s="40" t="s">
        <v>1552</v>
      </c>
      <c r="U554" s="40"/>
      <c r="V554" s="64"/>
      <c r="W554" s="64"/>
      <c r="X554" s="64"/>
      <c r="Y554" s="64"/>
      <c r="Z554" s="64"/>
      <c r="AA554" s="64"/>
      <c r="AB554" s="64"/>
      <c r="AC554" s="64"/>
    </row>
    <row r="555" ht="14.5" spans="1:29">
      <c r="A555" s="55"/>
      <c r="B555" s="212" t="s">
        <v>64</v>
      </c>
      <c r="C555" s="55" t="s">
        <v>1756</v>
      </c>
      <c r="D555" s="61">
        <v>46270</v>
      </c>
      <c r="E555" s="55">
        <v>6000052976</v>
      </c>
      <c r="F555" s="62">
        <v>516300030826891</v>
      </c>
      <c r="G555" s="55">
        <v>1</v>
      </c>
      <c r="H555" s="55">
        <v>0</v>
      </c>
      <c r="I555" s="55">
        <v>1</v>
      </c>
      <c r="J555" s="258" t="s">
        <v>1559</v>
      </c>
      <c r="K555" s="62"/>
      <c r="L555" s="40"/>
      <c r="M555" s="40"/>
      <c r="N555" s="40"/>
      <c r="O555" s="40"/>
      <c r="P555" s="40"/>
      <c r="Q555" s="40"/>
      <c r="R555" s="40"/>
      <c r="S555" s="238" t="s">
        <v>78</v>
      </c>
      <c r="T555" s="40" t="s">
        <v>1552</v>
      </c>
      <c r="U555" s="40"/>
      <c r="V555" s="64"/>
      <c r="W555" s="64"/>
      <c r="X555" s="64"/>
      <c r="Y555" s="64"/>
      <c r="Z555" s="64"/>
      <c r="AA555" s="64"/>
      <c r="AB555" s="64"/>
      <c r="AC555" s="64"/>
    </row>
    <row r="556" ht="14.5" spans="1:29">
      <c r="A556" s="55"/>
      <c r="B556" s="212" t="s">
        <v>64</v>
      </c>
      <c r="C556" s="55" t="s">
        <v>1756</v>
      </c>
      <c r="D556" s="61">
        <v>46270</v>
      </c>
      <c r="E556" s="55">
        <v>6000052976</v>
      </c>
      <c r="F556" s="62">
        <v>516300030826892</v>
      </c>
      <c r="G556" s="55">
        <v>1</v>
      </c>
      <c r="H556" s="55">
        <v>0</v>
      </c>
      <c r="I556" s="55">
        <v>1</v>
      </c>
      <c r="J556" s="258" t="s">
        <v>1559</v>
      </c>
      <c r="K556" s="62"/>
      <c r="L556" s="40"/>
      <c r="M556" s="40"/>
      <c r="N556" s="40"/>
      <c r="O556" s="40"/>
      <c r="P556" s="40"/>
      <c r="Q556" s="40"/>
      <c r="R556" s="40"/>
      <c r="S556" s="238" t="s">
        <v>78</v>
      </c>
      <c r="T556" s="40" t="s">
        <v>1552</v>
      </c>
      <c r="U556" s="40"/>
      <c r="V556" s="64"/>
      <c r="W556" s="64"/>
      <c r="X556" s="64"/>
      <c r="Y556" s="64"/>
      <c r="Z556" s="64"/>
      <c r="AA556" s="64"/>
      <c r="AB556" s="64"/>
      <c r="AC556" s="64"/>
    </row>
    <row r="557" ht="14.5" spans="1:29">
      <c r="A557" s="55">
        <v>501</v>
      </c>
      <c r="B557" s="212" t="s">
        <v>64</v>
      </c>
      <c r="C557" s="55" t="s">
        <v>1756</v>
      </c>
      <c r="D557" s="61">
        <v>46270</v>
      </c>
      <c r="E557" s="55">
        <v>6000052976</v>
      </c>
      <c r="F557" s="62" t="s">
        <v>1839</v>
      </c>
      <c r="G557" s="55">
        <v>2</v>
      </c>
      <c r="H557" s="55">
        <v>2</v>
      </c>
      <c r="I557" s="55">
        <v>0</v>
      </c>
      <c r="J557" s="62" t="s">
        <v>66</v>
      </c>
      <c r="K557" s="62"/>
      <c r="L557" s="40"/>
      <c r="M557" s="40"/>
      <c r="N557" s="40"/>
      <c r="O557" s="40"/>
      <c r="P557" s="40"/>
      <c r="Q557" s="40"/>
      <c r="R557" s="40"/>
      <c r="S557" s="40" t="s">
        <v>66</v>
      </c>
      <c r="T557" s="40" t="s">
        <v>66</v>
      </c>
      <c r="U557" s="40"/>
      <c r="V557" s="64"/>
      <c r="W557" s="64"/>
      <c r="X557" s="64"/>
      <c r="Y557" s="64"/>
      <c r="Z557" s="64"/>
      <c r="AA557" s="64"/>
      <c r="AB557" s="64"/>
      <c r="AC557" s="64"/>
    </row>
    <row r="558" ht="14.5" spans="1:29">
      <c r="A558" s="55">
        <v>502</v>
      </c>
      <c r="B558" s="212" t="s">
        <v>64</v>
      </c>
      <c r="C558" s="55" t="s">
        <v>1756</v>
      </c>
      <c r="D558" s="61">
        <v>46270</v>
      </c>
      <c r="E558" s="55">
        <v>6000052976</v>
      </c>
      <c r="F558" s="62">
        <v>516300030926895</v>
      </c>
      <c r="G558" s="55">
        <v>1</v>
      </c>
      <c r="H558" s="55">
        <v>0</v>
      </c>
      <c r="I558" s="55">
        <v>1</v>
      </c>
      <c r="J558" s="62" t="s">
        <v>1550</v>
      </c>
      <c r="K558" s="62"/>
      <c r="L558" s="40"/>
      <c r="M558" s="40"/>
      <c r="N558" s="40"/>
      <c r="O558" s="40"/>
      <c r="P558" s="40"/>
      <c r="Q558" s="40"/>
      <c r="R558" s="40"/>
      <c r="S558" s="238" t="s">
        <v>78</v>
      </c>
      <c r="T558" s="238" t="s">
        <v>1552</v>
      </c>
      <c r="U558" s="40"/>
      <c r="V558" s="64"/>
      <c r="W558" s="64"/>
      <c r="X558" s="64"/>
      <c r="Y558" s="64"/>
      <c r="Z558" s="64"/>
      <c r="AA558" s="64"/>
      <c r="AB558" s="64"/>
      <c r="AC558" s="64"/>
    </row>
    <row r="559" ht="14.5" spans="1:29">
      <c r="A559" s="55">
        <v>503</v>
      </c>
      <c r="B559" s="212" t="s">
        <v>64</v>
      </c>
      <c r="C559" s="55" t="s">
        <v>1756</v>
      </c>
      <c r="D559" s="61">
        <v>46270</v>
      </c>
      <c r="E559" s="55">
        <v>6000052976</v>
      </c>
      <c r="F559" s="62">
        <v>516300030926896</v>
      </c>
      <c r="G559" s="55">
        <v>1</v>
      </c>
      <c r="H559" s="55">
        <v>0</v>
      </c>
      <c r="I559" s="55">
        <v>1</v>
      </c>
      <c r="J559" s="62" t="s">
        <v>1550</v>
      </c>
      <c r="K559" s="62"/>
      <c r="L559" s="40"/>
      <c r="M559" s="40"/>
      <c r="N559" s="40"/>
      <c r="O559" s="40"/>
      <c r="P559" s="40"/>
      <c r="Q559" s="40"/>
      <c r="R559" s="40"/>
      <c r="S559" s="238" t="s">
        <v>78</v>
      </c>
      <c r="T559" s="238" t="s">
        <v>1552</v>
      </c>
      <c r="U559" s="40"/>
      <c r="V559" s="64"/>
      <c r="W559" s="64"/>
      <c r="X559" s="64"/>
      <c r="Y559" s="64"/>
      <c r="Z559" s="64"/>
      <c r="AA559" s="64"/>
      <c r="AB559" s="64"/>
      <c r="AC559" s="64"/>
    </row>
    <row r="560" ht="14.5" spans="1:29">
      <c r="A560" s="55">
        <v>504</v>
      </c>
      <c r="B560" s="212" t="s">
        <v>64</v>
      </c>
      <c r="C560" s="55" t="s">
        <v>1756</v>
      </c>
      <c r="D560" s="61">
        <v>46270</v>
      </c>
      <c r="E560" s="55">
        <v>6000052976</v>
      </c>
      <c r="F560" s="62">
        <v>516300030926897</v>
      </c>
      <c r="G560" s="55">
        <v>1</v>
      </c>
      <c r="H560" s="55">
        <v>0</v>
      </c>
      <c r="I560" s="55">
        <v>1</v>
      </c>
      <c r="J560" s="258" t="s">
        <v>1559</v>
      </c>
      <c r="K560" s="62"/>
      <c r="L560" s="40"/>
      <c r="M560" s="40"/>
      <c r="N560" s="40"/>
      <c r="O560" s="40"/>
      <c r="P560" s="40"/>
      <c r="Q560" s="40"/>
      <c r="R560" s="40"/>
      <c r="S560" s="238" t="s">
        <v>78</v>
      </c>
      <c r="T560" s="40" t="s">
        <v>1552</v>
      </c>
      <c r="U560" s="40"/>
      <c r="V560" s="64"/>
      <c r="W560" s="64"/>
      <c r="X560" s="64"/>
      <c r="Y560" s="64"/>
      <c r="Z560" s="64"/>
      <c r="AA560" s="64"/>
      <c r="AB560" s="64"/>
      <c r="AC560" s="64"/>
    </row>
    <row r="561" ht="14.5" spans="1:29">
      <c r="A561" s="55">
        <v>505</v>
      </c>
      <c r="B561" s="212" t="s">
        <v>64</v>
      </c>
      <c r="C561" s="55" t="s">
        <v>1756</v>
      </c>
      <c r="D561" s="61">
        <v>46270</v>
      </c>
      <c r="E561" s="55">
        <v>6000052976</v>
      </c>
      <c r="F561" s="62" t="s">
        <v>1840</v>
      </c>
      <c r="G561" s="55">
        <v>2</v>
      </c>
      <c r="H561" s="55">
        <v>2</v>
      </c>
      <c r="I561" s="55">
        <v>0</v>
      </c>
      <c r="J561" s="62" t="s">
        <v>66</v>
      </c>
      <c r="K561" s="62"/>
      <c r="L561" s="40"/>
      <c r="M561" s="40"/>
      <c r="N561" s="40"/>
      <c r="O561" s="40"/>
      <c r="P561" s="40"/>
      <c r="Q561" s="40"/>
      <c r="R561" s="40"/>
      <c r="S561" s="40" t="s">
        <v>66</v>
      </c>
      <c r="T561" s="40" t="s">
        <v>66</v>
      </c>
      <c r="U561" s="40"/>
      <c r="V561" s="64"/>
      <c r="W561" s="64"/>
      <c r="X561" s="64"/>
      <c r="Y561" s="64"/>
      <c r="Z561" s="64"/>
      <c r="AA561" s="64"/>
      <c r="AB561" s="64"/>
      <c r="AC561" s="64"/>
    </row>
    <row r="562" ht="14.5" spans="1:29">
      <c r="A562" s="55">
        <v>506</v>
      </c>
      <c r="B562" s="212" t="s">
        <v>64</v>
      </c>
      <c r="C562" s="55" t="s">
        <v>1756</v>
      </c>
      <c r="D562" s="61">
        <v>46270</v>
      </c>
      <c r="E562" s="55">
        <v>6000052977</v>
      </c>
      <c r="F562" s="62">
        <v>516300040926880</v>
      </c>
      <c r="G562" s="55">
        <v>1</v>
      </c>
      <c r="H562" s="55">
        <v>0</v>
      </c>
      <c r="I562" s="55">
        <v>1</v>
      </c>
      <c r="J562" s="258" t="s">
        <v>1559</v>
      </c>
      <c r="K562" s="55"/>
      <c r="L562" s="40"/>
      <c r="M562" s="45" t="s">
        <v>67</v>
      </c>
      <c r="N562" s="40"/>
      <c r="O562" s="40"/>
      <c r="P562" s="45" t="s">
        <v>67</v>
      </c>
      <c r="Q562" s="40"/>
      <c r="R562" s="40"/>
      <c r="S562" s="238" t="s">
        <v>78</v>
      </c>
      <c r="T562" s="40" t="s">
        <v>1552</v>
      </c>
      <c r="U562" s="40"/>
      <c r="V562" s="64"/>
      <c r="W562" s="64"/>
      <c r="X562" s="64"/>
      <c r="Y562" s="64"/>
      <c r="Z562" s="64"/>
      <c r="AA562" s="64"/>
      <c r="AB562" s="64"/>
      <c r="AC562" s="64"/>
    </row>
    <row r="563" ht="14.5" spans="1:29">
      <c r="A563" s="55"/>
      <c r="B563" s="212" t="s">
        <v>64</v>
      </c>
      <c r="C563" s="55" t="s">
        <v>1756</v>
      </c>
      <c r="D563" s="61">
        <v>46270</v>
      </c>
      <c r="E563" s="55">
        <v>6000052977</v>
      </c>
      <c r="F563" s="62">
        <v>516300040926881</v>
      </c>
      <c r="G563" s="55">
        <v>1</v>
      </c>
      <c r="H563" s="55">
        <v>0</v>
      </c>
      <c r="I563" s="55">
        <v>1</v>
      </c>
      <c r="J563" s="258" t="s">
        <v>1559</v>
      </c>
      <c r="K563" s="55"/>
      <c r="L563" s="40"/>
      <c r="M563" s="45" t="s">
        <v>67</v>
      </c>
      <c r="N563" s="40"/>
      <c r="O563" s="40"/>
      <c r="P563" s="45" t="s">
        <v>67</v>
      </c>
      <c r="Q563" s="40"/>
      <c r="R563" s="40"/>
      <c r="S563" s="238" t="s">
        <v>78</v>
      </c>
      <c r="T563" s="40" t="s">
        <v>1552</v>
      </c>
      <c r="U563" s="40"/>
      <c r="V563" s="64"/>
      <c r="W563" s="64"/>
      <c r="X563" s="64"/>
      <c r="Y563" s="64"/>
      <c r="Z563" s="64"/>
      <c r="AA563" s="64"/>
      <c r="AB563" s="64"/>
      <c r="AC563" s="64"/>
    </row>
    <row r="564" ht="14.5" spans="1:29">
      <c r="A564" s="55"/>
      <c r="B564" s="212" t="s">
        <v>64</v>
      </c>
      <c r="C564" s="55" t="s">
        <v>1756</v>
      </c>
      <c r="D564" s="61">
        <v>46270</v>
      </c>
      <c r="E564" s="55">
        <v>6000052977</v>
      </c>
      <c r="F564" s="62">
        <v>516300040926882</v>
      </c>
      <c r="G564" s="55">
        <v>1</v>
      </c>
      <c r="H564" s="55">
        <v>0</v>
      </c>
      <c r="I564" s="55">
        <v>1</v>
      </c>
      <c r="J564" s="258" t="s">
        <v>1559</v>
      </c>
      <c r="K564" s="55"/>
      <c r="L564" s="40"/>
      <c r="M564" s="45" t="s">
        <v>67</v>
      </c>
      <c r="N564" s="40"/>
      <c r="O564" s="40"/>
      <c r="P564" s="45" t="s">
        <v>67</v>
      </c>
      <c r="Q564" s="40"/>
      <c r="R564" s="40"/>
      <c r="S564" s="238" t="s">
        <v>78</v>
      </c>
      <c r="T564" s="40" t="s">
        <v>1552</v>
      </c>
      <c r="U564" s="40"/>
      <c r="V564" s="64"/>
      <c r="W564" s="64"/>
      <c r="X564" s="64"/>
      <c r="Y564" s="64"/>
      <c r="Z564" s="64"/>
      <c r="AA564" s="64"/>
      <c r="AB564" s="64"/>
      <c r="AC564" s="64"/>
    </row>
    <row r="565" ht="14.5" spans="1:29">
      <c r="A565" s="55">
        <v>507</v>
      </c>
      <c r="B565" s="212" t="s">
        <v>64</v>
      </c>
      <c r="C565" s="55" t="s">
        <v>1756</v>
      </c>
      <c r="D565" s="61">
        <v>46270</v>
      </c>
      <c r="E565" s="55">
        <v>6000052977</v>
      </c>
      <c r="F565" s="62">
        <v>516300040926883</v>
      </c>
      <c r="G565" s="55">
        <v>1</v>
      </c>
      <c r="H565" s="55">
        <v>0</v>
      </c>
      <c r="I565" s="55">
        <v>1</v>
      </c>
      <c r="J565" s="518" t="s">
        <v>1623</v>
      </c>
      <c r="K565" s="62"/>
      <c r="L565" s="40"/>
      <c r="M565" s="40"/>
      <c r="N565" s="40"/>
      <c r="O565" s="40"/>
      <c r="P565" s="40"/>
      <c r="Q565" s="40"/>
      <c r="R565" s="40"/>
      <c r="S565" s="238" t="s">
        <v>78</v>
      </c>
      <c r="T565" s="62" t="s">
        <v>1552</v>
      </c>
      <c r="U565" s="40"/>
      <c r="V565" s="64"/>
      <c r="W565" s="64"/>
      <c r="X565" s="64"/>
      <c r="Y565" s="64"/>
      <c r="Z565" s="64"/>
      <c r="AA565" s="64"/>
      <c r="AB565" s="64"/>
      <c r="AC565" s="64"/>
    </row>
    <row r="566" ht="14.5" spans="1:29">
      <c r="A566" s="55">
        <v>508</v>
      </c>
      <c r="B566" s="212" t="s">
        <v>64</v>
      </c>
      <c r="C566" s="55" t="s">
        <v>1756</v>
      </c>
      <c r="D566" s="61">
        <v>46270</v>
      </c>
      <c r="E566" s="55">
        <v>6000052977</v>
      </c>
      <c r="F566" s="62">
        <v>516300040926884</v>
      </c>
      <c r="G566" s="55">
        <v>1</v>
      </c>
      <c r="H566" s="55">
        <v>1</v>
      </c>
      <c r="I566" s="55">
        <v>0</v>
      </c>
      <c r="J566" s="62" t="s">
        <v>66</v>
      </c>
      <c r="K566" s="62"/>
      <c r="L566" s="40"/>
      <c r="M566" s="40"/>
      <c r="N566" s="40"/>
      <c r="O566" s="40"/>
      <c r="P566" s="40"/>
      <c r="Q566" s="40"/>
      <c r="R566" s="40"/>
      <c r="S566" s="40" t="s">
        <v>66</v>
      </c>
      <c r="T566" s="40" t="s">
        <v>66</v>
      </c>
      <c r="U566" s="40"/>
      <c r="V566" s="64"/>
      <c r="W566" s="64"/>
      <c r="X566" s="64"/>
      <c r="Y566" s="64"/>
      <c r="Z566" s="64"/>
      <c r="AA566" s="64"/>
      <c r="AB566" s="64"/>
      <c r="AC566" s="64"/>
    </row>
    <row r="567" ht="14.5" spans="1:29">
      <c r="A567" s="55">
        <v>509</v>
      </c>
      <c r="B567" s="212" t="s">
        <v>64</v>
      </c>
      <c r="C567" s="55" t="s">
        <v>1756</v>
      </c>
      <c r="D567" s="61">
        <v>46270</v>
      </c>
      <c r="E567" s="55">
        <v>6000052977</v>
      </c>
      <c r="F567" s="62">
        <v>516300040926885</v>
      </c>
      <c r="G567" s="55">
        <v>1</v>
      </c>
      <c r="H567" s="55">
        <v>0</v>
      </c>
      <c r="I567" s="55">
        <v>1</v>
      </c>
      <c r="J567" s="258" t="s">
        <v>1841</v>
      </c>
      <c r="K567" s="62"/>
      <c r="L567" s="40"/>
      <c r="M567" s="40"/>
      <c r="N567" s="40"/>
      <c r="O567" s="40"/>
      <c r="P567" s="40"/>
      <c r="Q567" s="40"/>
      <c r="R567" s="40"/>
      <c r="S567" s="526" t="s">
        <v>1541</v>
      </c>
      <c r="T567" s="40" t="s">
        <v>17</v>
      </c>
      <c r="U567" s="40"/>
      <c r="V567" s="64"/>
      <c r="W567" s="64"/>
      <c r="X567" s="64"/>
      <c r="Y567" s="64"/>
      <c r="Z567" s="64"/>
      <c r="AA567" s="64"/>
      <c r="AB567" s="64"/>
      <c r="AC567" s="64"/>
    </row>
    <row r="568" ht="14.5" spans="1:29">
      <c r="A568" s="55">
        <v>510</v>
      </c>
      <c r="B568" s="212" t="s">
        <v>64</v>
      </c>
      <c r="C568" s="55" t="s">
        <v>1756</v>
      </c>
      <c r="D568" s="61">
        <v>46270</v>
      </c>
      <c r="E568" s="55">
        <v>6000052977</v>
      </c>
      <c r="F568" s="62">
        <v>516300040926886</v>
      </c>
      <c r="G568" s="55">
        <v>1</v>
      </c>
      <c r="H568" s="55">
        <v>1</v>
      </c>
      <c r="I568" s="55">
        <v>0</v>
      </c>
      <c r="J568" s="62" t="s">
        <v>66</v>
      </c>
      <c r="K568" s="62"/>
      <c r="L568" s="40"/>
      <c r="M568" s="40"/>
      <c r="N568" s="40"/>
      <c r="O568" s="40"/>
      <c r="P568" s="40"/>
      <c r="Q568" s="40"/>
      <c r="R568" s="40"/>
      <c r="S568" s="40" t="s">
        <v>66</v>
      </c>
      <c r="T568" s="40" t="s">
        <v>66</v>
      </c>
      <c r="U568" s="40"/>
      <c r="V568" s="64"/>
      <c r="W568" s="64"/>
      <c r="X568" s="64"/>
      <c r="Y568" s="64"/>
      <c r="Z568" s="64"/>
      <c r="AA568" s="64"/>
      <c r="AB568" s="64"/>
      <c r="AC568" s="64"/>
    </row>
    <row r="569" ht="14.5" spans="1:29">
      <c r="A569" s="55">
        <v>511</v>
      </c>
      <c r="B569" s="212" t="s">
        <v>64</v>
      </c>
      <c r="C569" s="55" t="s">
        <v>1756</v>
      </c>
      <c r="D569" s="61">
        <v>46270</v>
      </c>
      <c r="E569" s="55">
        <v>6000052977</v>
      </c>
      <c r="F569" s="62">
        <v>516300040926887</v>
      </c>
      <c r="G569" s="55">
        <v>1</v>
      </c>
      <c r="H569" s="55">
        <v>0</v>
      </c>
      <c r="I569" s="55">
        <v>1</v>
      </c>
      <c r="J569" s="258" t="s">
        <v>1559</v>
      </c>
      <c r="K569" s="62"/>
      <c r="L569" s="40"/>
      <c r="M569" s="40"/>
      <c r="N569" s="40"/>
      <c r="O569" s="40"/>
      <c r="P569" s="40"/>
      <c r="Q569" s="40"/>
      <c r="R569" s="40"/>
      <c r="S569" s="238" t="s">
        <v>78</v>
      </c>
      <c r="T569" s="62" t="s">
        <v>1552</v>
      </c>
      <c r="U569" s="40"/>
      <c r="V569" s="64"/>
      <c r="W569" s="64"/>
      <c r="X569" s="64"/>
      <c r="Y569" s="64"/>
      <c r="Z569" s="64"/>
      <c r="AA569" s="64"/>
      <c r="AB569" s="64"/>
      <c r="AC569" s="64"/>
    </row>
    <row r="570" ht="15.5" spans="1:29">
      <c r="A570" s="55">
        <v>512</v>
      </c>
      <c r="B570" s="212" t="s">
        <v>64</v>
      </c>
      <c r="C570" s="55" t="s">
        <v>1756</v>
      </c>
      <c r="D570" s="61">
        <v>46270</v>
      </c>
      <c r="E570" s="55">
        <v>6000052977</v>
      </c>
      <c r="F570" s="62">
        <v>516300040926888</v>
      </c>
      <c r="G570" s="55">
        <v>1</v>
      </c>
      <c r="H570" s="55">
        <v>0</v>
      </c>
      <c r="I570" s="55">
        <v>1</v>
      </c>
      <c r="J570" s="518" t="s">
        <v>1566</v>
      </c>
      <c r="K570" s="97" t="s">
        <v>1551</v>
      </c>
      <c r="L570" s="97" t="s">
        <v>76</v>
      </c>
      <c r="M570" s="45" t="s">
        <v>67</v>
      </c>
      <c r="N570" s="40"/>
      <c r="O570" s="515" t="s">
        <v>77</v>
      </c>
      <c r="P570" s="45" t="s">
        <v>67</v>
      </c>
      <c r="Q570" s="40"/>
      <c r="R570" s="40" t="s">
        <v>68</v>
      </c>
      <c r="S570" s="238" t="s">
        <v>78</v>
      </c>
      <c r="T570" s="62" t="s">
        <v>1552</v>
      </c>
      <c r="U570" s="40"/>
      <c r="V570" s="64"/>
      <c r="W570" s="64"/>
      <c r="X570" s="64"/>
      <c r="Y570" s="64"/>
      <c r="Z570" s="64"/>
      <c r="AA570" s="64"/>
      <c r="AB570" s="64"/>
      <c r="AC570" s="64"/>
    </row>
    <row r="571" ht="14.5" spans="1:29">
      <c r="A571" s="55">
        <v>513</v>
      </c>
      <c r="B571" s="212" t="s">
        <v>64</v>
      </c>
      <c r="C571" s="55" t="s">
        <v>1756</v>
      </c>
      <c r="D571" s="61">
        <v>46270</v>
      </c>
      <c r="E571" s="55">
        <v>6000052977</v>
      </c>
      <c r="F571" s="62">
        <v>516300040926889</v>
      </c>
      <c r="G571" s="55">
        <v>1</v>
      </c>
      <c r="H571" s="55">
        <v>1</v>
      </c>
      <c r="I571" s="55">
        <v>0</v>
      </c>
      <c r="J571" s="62" t="s">
        <v>66</v>
      </c>
      <c r="K571" s="62"/>
      <c r="L571" s="40"/>
      <c r="M571" s="40"/>
      <c r="N571" s="40"/>
      <c r="O571" s="40"/>
      <c r="P571" s="40"/>
      <c r="Q571" s="40"/>
      <c r="R571" s="40"/>
      <c r="S571" s="40" t="s">
        <v>66</v>
      </c>
      <c r="T571" s="40" t="s">
        <v>66</v>
      </c>
      <c r="U571" s="40"/>
      <c r="V571" s="64"/>
      <c r="W571" s="64"/>
      <c r="X571" s="64"/>
      <c r="Y571" s="64"/>
      <c r="Z571" s="64"/>
      <c r="AA571" s="64"/>
      <c r="AB571" s="64"/>
      <c r="AC571" s="64"/>
    </row>
    <row r="572" ht="14.5" spans="1:29">
      <c r="A572" s="55">
        <v>514</v>
      </c>
      <c r="B572" s="212" t="s">
        <v>64</v>
      </c>
      <c r="C572" s="55" t="s">
        <v>1756</v>
      </c>
      <c r="D572" s="61">
        <v>46270</v>
      </c>
      <c r="E572" s="55">
        <v>6000052977</v>
      </c>
      <c r="F572" s="62">
        <v>516300040926890</v>
      </c>
      <c r="G572" s="55">
        <v>1</v>
      </c>
      <c r="H572" s="55">
        <v>0</v>
      </c>
      <c r="I572" s="55">
        <v>1</v>
      </c>
      <c r="J572" s="258" t="s">
        <v>1559</v>
      </c>
      <c r="K572" s="62"/>
      <c r="L572" s="40"/>
      <c r="M572" s="40"/>
      <c r="N572" s="40"/>
      <c r="O572" s="40"/>
      <c r="P572" s="40"/>
      <c r="Q572" s="40"/>
      <c r="R572" s="40"/>
      <c r="S572" s="238" t="s">
        <v>78</v>
      </c>
      <c r="T572" s="62" t="s">
        <v>1552</v>
      </c>
      <c r="U572" s="40"/>
      <c r="V572" s="64"/>
      <c r="W572" s="64"/>
      <c r="X572" s="64"/>
      <c r="Y572" s="64"/>
      <c r="Z572" s="64"/>
      <c r="AA572" s="64"/>
      <c r="AB572" s="64"/>
      <c r="AC572" s="64"/>
    </row>
    <row r="573" ht="14.5" spans="1:29">
      <c r="A573" s="55">
        <v>515</v>
      </c>
      <c r="B573" s="212" t="s">
        <v>64</v>
      </c>
      <c r="C573" s="55" t="s">
        <v>1756</v>
      </c>
      <c r="D573" s="61">
        <v>46270</v>
      </c>
      <c r="E573" s="55">
        <v>6000052977</v>
      </c>
      <c r="F573" s="62">
        <v>516300040926891</v>
      </c>
      <c r="G573" s="55">
        <v>1</v>
      </c>
      <c r="H573" s="55">
        <v>1</v>
      </c>
      <c r="I573" s="55">
        <v>0</v>
      </c>
      <c r="J573" s="62" t="s">
        <v>66</v>
      </c>
      <c r="K573" s="62"/>
      <c r="L573" s="40"/>
      <c r="M573" s="40"/>
      <c r="N573" s="40"/>
      <c r="O573" s="40"/>
      <c r="P573" s="40"/>
      <c r="Q573" s="40"/>
      <c r="R573" s="40"/>
      <c r="S573" s="40" t="s">
        <v>66</v>
      </c>
      <c r="T573" s="40" t="s">
        <v>66</v>
      </c>
      <c r="U573" s="40"/>
      <c r="V573" s="64"/>
      <c r="W573" s="64"/>
      <c r="X573" s="64"/>
      <c r="Y573" s="64"/>
      <c r="Z573" s="64"/>
      <c r="AA573" s="64"/>
      <c r="AB573" s="64"/>
      <c r="AC573" s="64"/>
    </row>
    <row r="574" ht="14.5" spans="1:29">
      <c r="A574" s="55">
        <v>516</v>
      </c>
      <c r="B574" s="212" t="s">
        <v>64</v>
      </c>
      <c r="C574" s="55" t="s">
        <v>1756</v>
      </c>
      <c r="D574" s="61">
        <v>46270</v>
      </c>
      <c r="E574" s="55">
        <v>6000052977</v>
      </c>
      <c r="F574" s="62">
        <v>516300040926892</v>
      </c>
      <c r="G574" s="55">
        <v>1</v>
      </c>
      <c r="H574" s="55">
        <v>0</v>
      </c>
      <c r="I574" s="55">
        <v>1</v>
      </c>
      <c r="J574" s="258" t="s">
        <v>1559</v>
      </c>
      <c r="K574" s="62"/>
      <c r="L574" s="40"/>
      <c r="M574" s="40"/>
      <c r="N574" s="40"/>
      <c r="O574" s="40"/>
      <c r="P574" s="40"/>
      <c r="Q574" s="40"/>
      <c r="R574" s="40"/>
      <c r="S574" s="238" t="s">
        <v>78</v>
      </c>
      <c r="T574" s="62" t="s">
        <v>1552</v>
      </c>
      <c r="U574" s="40"/>
      <c r="V574" s="64"/>
      <c r="W574" s="64"/>
      <c r="X574" s="64"/>
      <c r="Y574" s="64"/>
      <c r="Z574" s="64"/>
      <c r="AA574" s="64"/>
      <c r="AB574" s="64"/>
      <c r="AC574" s="64"/>
    </row>
    <row r="575" ht="14.5" spans="1:29">
      <c r="A575" s="55"/>
      <c r="B575" s="212" t="s">
        <v>64</v>
      </c>
      <c r="C575" s="55" t="s">
        <v>1756</v>
      </c>
      <c r="D575" s="61">
        <v>46270</v>
      </c>
      <c r="E575" s="55">
        <v>6000052977</v>
      </c>
      <c r="F575" s="62">
        <v>516300040926893</v>
      </c>
      <c r="G575" s="55">
        <v>1</v>
      </c>
      <c r="H575" s="55">
        <v>0</v>
      </c>
      <c r="I575" s="55">
        <v>1</v>
      </c>
      <c r="J575" s="258" t="s">
        <v>1559</v>
      </c>
      <c r="K575" s="62"/>
      <c r="L575" s="40"/>
      <c r="M575" s="40"/>
      <c r="N575" s="40"/>
      <c r="O575" s="40"/>
      <c r="P575" s="40"/>
      <c r="Q575" s="40"/>
      <c r="R575" s="40"/>
      <c r="S575" s="238" t="s">
        <v>78</v>
      </c>
      <c r="T575" s="62" t="s">
        <v>1552</v>
      </c>
      <c r="U575" s="40"/>
      <c r="V575" s="64"/>
      <c r="W575" s="64"/>
      <c r="X575" s="64"/>
      <c r="Y575" s="64"/>
      <c r="Z575" s="64"/>
      <c r="AA575" s="64"/>
      <c r="AB575" s="64"/>
      <c r="AC575" s="64"/>
    </row>
    <row r="576" ht="14.5" spans="1:29">
      <c r="A576" s="55"/>
      <c r="B576" s="212" t="s">
        <v>64</v>
      </c>
      <c r="C576" s="55" t="s">
        <v>1756</v>
      </c>
      <c r="D576" s="61">
        <v>46270</v>
      </c>
      <c r="E576" s="55">
        <v>6000052977</v>
      </c>
      <c r="F576" s="62">
        <v>516300040926894</v>
      </c>
      <c r="G576" s="55">
        <v>1</v>
      </c>
      <c r="H576" s="55">
        <v>0</v>
      </c>
      <c r="I576" s="55">
        <v>1</v>
      </c>
      <c r="J576" s="258" t="s">
        <v>1559</v>
      </c>
      <c r="K576" s="62"/>
      <c r="L576" s="40"/>
      <c r="M576" s="40"/>
      <c r="N576" s="40"/>
      <c r="O576" s="40"/>
      <c r="P576" s="40"/>
      <c r="Q576" s="40"/>
      <c r="R576" s="40"/>
      <c r="S576" s="238" t="s">
        <v>78</v>
      </c>
      <c r="T576" s="62" t="s">
        <v>1552</v>
      </c>
      <c r="U576" s="40"/>
      <c r="V576" s="64"/>
      <c r="W576" s="64"/>
      <c r="X576" s="64"/>
      <c r="Y576" s="64"/>
      <c r="Z576" s="64"/>
      <c r="AA576" s="64"/>
      <c r="AB576" s="64"/>
      <c r="AC576" s="64"/>
    </row>
    <row r="577" ht="14.5" spans="1:29">
      <c r="A577" s="55"/>
      <c r="B577" s="212" t="s">
        <v>64</v>
      </c>
      <c r="C577" s="55" t="s">
        <v>1756</v>
      </c>
      <c r="D577" s="61">
        <v>46270</v>
      </c>
      <c r="E577" s="55">
        <v>6000052977</v>
      </c>
      <c r="F577" s="62">
        <v>516300040926895</v>
      </c>
      <c r="G577" s="55">
        <v>1</v>
      </c>
      <c r="H577" s="55">
        <v>0</v>
      </c>
      <c r="I577" s="55">
        <v>1</v>
      </c>
      <c r="J577" s="258" t="s">
        <v>1559</v>
      </c>
      <c r="K577" s="62"/>
      <c r="L577" s="40"/>
      <c r="M577" s="40"/>
      <c r="N577" s="40"/>
      <c r="O577" s="40"/>
      <c r="P577" s="40"/>
      <c r="Q577" s="40"/>
      <c r="R577" s="40"/>
      <c r="S577" s="238" t="s">
        <v>78</v>
      </c>
      <c r="T577" s="62" t="s">
        <v>1552</v>
      </c>
      <c r="U577" s="40"/>
      <c r="V577" s="64"/>
      <c r="W577" s="64"/>
      <c r="X577" s="64"/>
      <c r="Y577" s="64"/>
      <c r="Z577" s="64"/>
      <c r="AA577" s="64"/>
      <c r="AB577" s="64"/>
      <c r="AC577" s="64"/>
    </row>
    <row r="578" ht="14.5" spans="1:29">
      <c r="A578" s="55"/>
      <c r="B578" s="212" t="s">
        <v>64</v>
      </c>
      <c r="C578" s="55" t="s">
        <v>1756</v>
      </c>
      <c r="D578" s="61">
        <v>46270</v>
      </c>
      <c r="E578" s="55">
        <v>6000052977</v>
      </c>
      <c r="F578" s="62">
        <v>516300040926896</v>
      </c>
      <c r="G578" s="55">
        <v>1</v>
      </c>
      <c r="H578" s="55">
        <v>0</v>
      </c>
      <c r="I578" s="55">
        <v>1</v>
      </c>
      <c r="J578" s="258" t="s">
        <v>1559</v>
      </c>
      <c r="K578" s="62"/>
      <c r="L578" s="40"/>
      <c r="M578" s="40"/>
      <c r="N578" s="40"/>
      <c r="O578" s="40"/>
      <c r="P578" s="40"/>
      <c r="Q578" s="40"/>
      <c r="R578" s="40"/>
      <c r="S578" s="238" t="s">
        <v>78</v>
      </c>
      <c r="T578" s="62" t="s">
        <v>1552</v>
      </c>
      <c r="U578" s="40"/>
      <c r="V578" s="64"/>
      <c r="W578" s="64"/>
      <c r="X578" s="64"/>
      <c r="Y578" s="64"/>
      <c r="Z578" s="64"/>
      <c r="AA578" s="64"/>
      <c r="AB578" s="64"/>
      <c r="AC578" s="64"/>
    </row>
    <row r="579" ht="14.5" spans="1:29">
      <c r="A579" s="55">
        <v>517</v>
      </c>
      <c r="B579" s="212" t="s">
        <v>64</v>
      </c>
      <c r="C579" s="55" t="s">
        <v>1756</v>
      </c>
      <c r="D579" s="61">
        <v>46270</v>
      </c>
      <c r="E579" s="55">
        <v>6000052977</v>
      </c>
      <c r="F579" s="62">
        <v>516300040926897</v>
      </c>
      <c r="G579" s="55">
        <v>1</v>
      </c>
      <c r="H579" s="55">
        <v>1</v>
      </c>
      <c r="I579" s="55">
        <v>0</v>
      </c>
      <c r="J579" s="62" t="s">
        <v>66</v>
      </c>
      <c r="K579" s="62"/>
      <c r="L579" s="40"/>
      <c r="M579" s="40"/>
      <c r="N579" s="40"/>
      <c r="O579" s="40"/>
      <c r="P579" s="40"/>
      <c r="Q579" s="40"/>
      <c r="R579" s="40"/>
      <c r="S579" s="40" t="s">
        <v>66</v>
      </c>
      <c r="T579" s="40" t="s">
        <v>66</v>
      </c>
      <c r="U579" s="40"/>
      <c r="V579" s="64"/>
      <c r="W579" s="64"/>
      <c r="X579" s="64"/>
      <c r="Y579" s="64"/>
      <c r="Z579" s="64"/>
      <c r="AA579" s="64"/>
      <c r="AB579" s="64"/>
      <c r="AC579" s="64"/>
    </row>
    <row r="580" ht="14.5" spans="1:29">
      <c r="A580" s="55">
        <v>518</v>
      </c>
      <c r="B580" s="212" t="s">
        <v>64</v>
      </c>
      <c r="C580" s="55" t="s">
        <v>1756</v>
      </c>
      <c r="D580" s="61">
        <v>46270</v>
      </c>
      <c r="E580" s="55">
        <v>6000052977</v>
      </c>
      <c r="F580" s="62">
        <v>516300040926898</v>
      </c>
      <c r="G580" s="55">
        <v>1</v>
      </c>
      <c r="H580" s="55">
        <v>0</v>
      </c>
      <c r="I580" s="55">
        <v>1</v>
      </c>
      <c r="J580" s="258" t="s">
        <v>1559</v>
      </c>
      <c r="K580" s="62"/>
      <c r="L580" s="40"/>
      <c r="M580" s="40"/>
      <c r="N580" s="40"/>
      <c r="O580" s="40"/>
      <c r="P580" s="40"/>
      <c r="Q580" s="40"/>
      <c r="R580" s="40"/>
      <c r="S580" s="238" t="s">
        <v>78</v>
      </c>
      <c r="T580" s="62" t="s">
        <v>1552</v>
      </c>
      <c r="U580" s="40"/>
      <c r="V580" s="64"/>
      <c r="W580" s="64"/>
      <c r="X580" s="64"/>
      <c r="Y580" s="64"/>
      <c r="Z580" s="64"/>
      <c r="AA580" s="64"/>
      <c r="AB580" s="64"/>
      <c r="AC580" s="64"/>
    </row>
    <row r="581" ht="14.5" spans="1:29">
      <c r="A581" s="55">
        <v>519</v>
      </c>
      <c r="B581" s="212" t="s">
        <v>64</v>
      </c>
      <c r="C581" s="55" t="s">
        <v>1756</v>
      </c>
      <c r="D581" s="61">
        <v>46270</v>
      </c>
      <c r="E581" s="55">
        <v>6000052977</v>
      </c>
      <c r="F581" s="62">
        <v>516300040926899</v>
      </c>
      <c r="G581" s="55">
        <v>1</v>
      </c>
      <c r="H581" s="55">
        <v>1</v>
      </c>
      <c r="I581" s="55">
        <v>0</v>
      </c>
      <c r="J581" s="62" t="s">
        <v>66</v>
      </c>
      <c r="K581" s="62"/>
      <c r="L581" s="40"/>
      <c r="M581" s="40"/>
      <c r="N581" s="40"/>
      <c r="O581" s="40"/>
      <c r="P581" s="40"/>
      <c r="Q581" s="40"/>
      <c r="R581" s="40"/>
      <c r="S581" s="40" t="s">
        <v>66</v>
      </c>
      <c r="T581" s="40" t="s">
        <v>66</v>
      </c>
      <c r="U581" s="40"/>
      <c r="V581" s="64"/>
      <c r="W581" s="64"/>
      <c r="X581" s="64"/>
      <c r="Y581" s="64"/>
      <c r="Z581" s="64"/>
      <c r="AA581" s="64"/>
      <c r="AB581" s="64"/>
      <c r="AC581" s="64"/>
    </row>
    <row r="582" ht="14.5" spans="1:29">
      <c r="A582" s="55">
        <v>520</v>
      </c>
      <c r="B582" s="212" t="s">
        <v>64</v>
      </c>
      <c r="C582" s="55" t="s">
        <v>1756</v>
      </c>
      <c r="D582" s="61">
        <v>46272</v>
      </c>
      <c r="E582" s="55">
        <v>6000052976</v>
      </c>
      <c r="F582" s="62">
        <v>516300030926900</v>
      </c>
      <c r="G582" s="55">
        <v>1</v>
      </c>
      <c r="H582" s="55">
        <v>0</v>
      </c>
      <c r="I582" s="55">
        <v>1</v>
      </c>
      <c r="J582" s="258" t="s">
        <v>1559</v>
      </c>
      <c r="K582" s="62"/>
      <c r="L582" s="40"/>
      <c r="M582" s="40"/>
      <c r="N582" s="40"/>
      <c r="O582" s="40"/>
      <c r="P582" s="40"/>
      <c r="Q582" s="40"/>
      <c r="R582" s="40"/>
      <c r="S582" s="238" t="s">
        <v>78</v>
      </c>
      <c r="T582" s="40" t="s">
        <v>1552</v>
      </c>
      <c r="U582" s="40"/>
      <c r="V582" s="64"/>
      <c r="W582" s="64"/>
      <c r="X582" s="64"/>
      <c r="Y582" s="64"/>
      <c r="Z582" s="64"/>
      <c r="AA582" s="64"/>
      <c r="AB582" s="64"/>
      <c r="AC582" s="64"/>
    </row>
    <row r="583" ht="14.5" spans="1:29">
      <c r="A583" s="55">
        <v>521</v>
      </c>
      <c r="B583" s="212" t="s">
        <v>64</v>
      </c>
      <c r="C583" s="55" t="s">
        <v>1756</v>
      </c>
      <c r="D583" s="61">
        <v>46272</v>
      </c>
      <c r="E583" s="55">
        <v>6000052976</v>
      </c>
      <c r="F583" s="62">
        <v>516300030926901</v>
      </c>
      <c r="G583" s="55">
        <v>1</v>
      </c>
      <c r="H583" s="55">
        <v>1</v>
      </c>
      <c r="I583" s="55">
        <v>0</v>
      </c>
      <c r="J583" s="62" t="s">
        <v>66</v>
      </c>
      <c r="K583" s="62"/>
      <c r="L583" s="40"/>
      <c r="M583" s="40"/>
      <c r="N583" s="40"/>
      <c r="O583" s="40"/>
      <c r="P583" s="40"/>
      <c r="Q583" s="40"/>
      <c r="R583" s="40"/>
      <c r="S583" s="40" t="s">
        <v>66</v>
      </c>
      <c r="T583" s="40" t="s">
        <v>66</v>
      </c>
      <c r="U583" s="40"/>
      <c r="V583" s="64"/>
      <c r="W583" s="64"/>
      <c r="X583" s="64"/>
      <c r="Y583" s="64"/>
      <c r="Z583" s="64"/>
      <c r="AA583" s="64"/>
      <c r="AB583" s="64"/>
      <c r="AC583" s="64"/>
    </row>
    <row r="584" ht="14.5" spans="1:29">
      <c r="A584" s="55">
        <v>522</v>
      </c>
      <c r="B584" s="212" t="s">
        <v>64</v>
      </c>
      <c r="C584" s="55" t="s">
        <v>1756</v>
      </c>
      <c r="D584" s="61">
        <v>46272</v>
      </c>
      <c r="E584" s="55">
        <v>6000052976</v>
      </c>
      <c r="F584" s="62">
        <v>516300030926902</v>
      </c>
      <c r="G584" s="55">
        <v>1</v>
      </c>
      <c r="H584" s="55">
        <v>0</v>
      </c>
      <c r="I584" s="55">
        <v>1</v>
      </c>
      <c r="J584" s="258" t="s">
        <v>1559</v>
      </c>
      <c r="K584" s="62"/>
      <c r="L584" s="40"/>
      <c r="M584" s="40"/>
      <c r="N584" s="40"/>
      <c r="O584" s="40"/>
      <c r="P584" s="40"/>
      <c r="Q584" s="40"/>
      <c r="R584" s="40"/>
      <c r="S584" s="238" t="s">
        <v>78</v>
      </c>
      <c r="T584" s="40" t="s">
        <v>1552</v>
      </c>
      <c r="U584" s="40"/>
      <c r="V584" s="64"/>
      <c r="W584" s="64"/>
      <c r="X584" s="64"/>
      <c r="Y584" s="64"/>
      <c r="Z584" s="64"/>
      <c r="AA584" s="64"/>
      <c r="AB584" s="64"/>
      <c r="AC584" s="64"/>
    </row>
    <row r="585" ht="14.5" spans="1:29">
      <c r="A585" s="55">
        <v>523</v>
      </c>
      <c r="B585" s="212" t="s">
        <v>64</v>
      </c>
      <c r="C585" s="55" t="s">
        <v>1756</v>
      </c>
      <c r="D585" s="61">
        <v>46272</v>
      </c>
      <c r="E585" s="55">
        <v>6000052976</v>
      </c>
      <c r="F585" s="62">
        <v>516300030926903</v>
      </c>
      <c r="G585" s="55">
        <v>1</v>
      </c>
      <c r="H585" s="55">
        <v>1</v>
      </c>
      <c r="I585" s="55">
        <v>0</v>
      </c>
      <c r="J585" s="62" t="s">
        <v>66</v>
      </c>
      <c r="K585" s="62"/>
      <c r="L585" s="40"/>
      <c r="M585" s="40"/>
      <c r="N585" s="40"/>
      <c r="O585" s="40"/>
      <c r="P585" s="40"/>
      <c r="Q585" s="40"/>
      <c r="R585" s="40"/>
      <c r="S585" s="40" t="s">
        <v>66</v>
      </c>
      <c r="T585" s="40" t="s">
        <v>66</v>
      </c>
      <c r="U585" s="40"/>
      <c r="V585" s="64"/>
      <c r="W585" s="64"/>
      <c r="X585" s="64"/>
      <c r="Y585" s="64"/>
      <c r="Z585" s="64"/>
      <c r="AA585" s="64"/>
      <c r="AB585" s="64"/>
      <c r="AC585" s="64"/>
    </row>
    <row r="586" ht="14.5" spans="1:29">
      <c r="A586" s="55">
        <v>524</v>
      </c>
      <c r="B586" s="212" t="s">
        <v>64</v>
      </c>
      <c r="C586" s="55" t="s">
        <v>1756</v>
      </c>
      <c r="D586" s="61">
        <v>46272</v>
      </c>
      <c r="E586" s="55">
        <v>6000052976</v>
      </c>
      <c r="F586" s="62">
        <v>516300030926904</v>
      </c>
      <c r="G586" s="55">
        <v>1</v>
      </c>
      <c r="H586" s="55">
        <v>0</v>
      </c>
      <c r="I586" s="55">
        <v>1</v>
      </c>
      <c r="J586" s="258" t="s">
        <v>1559</v>
      </c>
      <c r="K586" s="55"/>
      <c r="L586" s="40"/>
      <c r="M586" s="45" t="s">
        <v>67</v>
      </c>
      <c r="N586" s="40"/>
      <c r="O586" s="40"/>
      <c r="P586" s="45" t="s">
        <v>67</v>
      </c>
      <c r="Q586" s="40"/>
      <c r="R586" s="40"/>
      <c r="S586" s="238" t="s">
        <v>78</v>
      </c>
      <c r="T586" s="40" t="s">
        <v>1552</v>
      </c>
      <c r="U586" s="40"/>
      <c r="V586" s="64"/>
      <c r="W586" s="64"/>
      <c r="X586" s="64"/>
      <c r="Y586" s="64"/>
      <c r="Z586" s="64"/>
      <c r="AA586" s="64"/>
      <c r="AB586" s="64"/>
      <c r="AC586" s="64"/>
    </row>
    <row r="587" ht="14.5" spans="1:29">
      <c r="A587" s="55"/>
      <c r="B587" s="212" t="s">
        <v>64</v>
      </c>
      <c r="C587" s="55" t="s">
        <v>1756</v>
      </c>
      <c r="D587" s="61">
        <v>46272</v>
      </c>
      <c r="E587" s="55">
        <v>6000052976</v>
      </c>
      <c r="F587" s="62">
        <v>516300030926905</v>
      </c>
      <c r="G587" s="55">
        <v>1</v>
      </c>
      <c r="H587" s="55">
        <v>0</v>
      </c>
      <c r="I587" s="55">
        <v>1</v>
      </c>
      <c r="J587" s="258" t="s">
        <v>1559</v>
      </c>
      <c r="K587" s="55"/>
      <c r="L587" s="40"/>
      <c r="M587" s="45" t="s">
        <v>67</v>
      </c>
      <c r="N587" s="40"/>
      <c r="O587" s="40"/>
      <c r="P587" s="45" t="s">
        <v>67</v>
      </c>
      <c r="Q587" s="40"/>
      <c r="R587" s="40"/>
      <c r="S587" s="238" t="s">
        <v>78</v>
      </c>
      <c r="T587" s="40" t="s">
        <v>1552</v>
      </c>
      <c r="U587" s="40"/>
      <c r="V587" s="64"/>
      <c r="W587" s="64"/>
      <c r="X587" s="64"/>
      <c r="Y587" s="64"/>
      <c r="Z587" s="64"/>
      <c r="AA587" s="64"/>
      <c r="AB587" s="64"/>
      <c r="AC587" s="64"/>
    </row>
    <row r="588" ht="14.5" spans="1:29">
      <c r="A588" s="55"/>
      <c r="B588" s="212" t="s">
        <v>64</v>
      </c>
      <c r="C588" s="55" t="s">
        <v>1756</v>
      </c>
      <c r="D588" s="61">
        <v>46272</v>
      </c>
      <c r="E588" s="55">
        <v>6000052976</v>
      </c>
      <c r="F588" s="62">
        <v>516300030926906</v>
      </c>
      <c r="G588" s="55">
        <v>1</v>
      </c>
      <c r="H588" s="55">
        <v>0</v>
      </c>
      <c r="I588" s="55">
        <v>1</v>
      </c>
      <c r="J588" s="258" t="s">
        <v>1559</v>
      </c>
      <c r="K588" s="55"/>
      <c r="L588" s="40"/>
      <c r="M588" s="45" t="s">
        <v>67</v>
      </c>
      <c r="N588" s="40"/>
      <c r="O588" s="40"/>
      <c r="P588" s="45" t="s">
        <v>67</v>
      </c>
      <c r="Q588" s="40"/>
      <c r="R588" s="40"/>
      <c r="S588" s="238" t="s">
        <v>78</v>
      </c>
      <c r="T588" s="40" t="s">
        <v>1552</v>
      </c>
      <c r="U588" s="40"/>
      <c r="V588" s="64"/>
      <c r="W588" s="64"/>
      <c r="X588" s="64"/>
      <c r="Y588" s="64"/>
      <c r="Z588" s="64"/>
      <c r="AA588" s="64"/>
      <c r="AB588" s="64"/>
      <c r="AC588" s="64"/>
    </row>
    <row r="589" ht="14.5" spans="1:29">
      <c r="A589" s="55">
        <v>525</v>
      </c>
      <c r="B589" s="212" t="s">
        <v>64</v>
      </c>
      <c r="C589" s="55" t="s">
        <v>1756</v>
      </c>
      <c r="D589" s="61">
        <v>46272</v>
      </c>
      <c r="E589" s="55">
        <v>6000052976</v>
      </c>
      <c r="F589" s="62" t="s">
        <v>1842</v>
      </c>
      <c r="G589" s="55">
        <v>2</v>
      </c>
      <c r="H589" s="55">
        <v>2</v>
      </c>
      <c r="I589" s="55">
        <v>0</v>
      </c>
      <c r="J589" s="62" t="s">
        <v>66</v>
      </c>
      <c r="K589" s="62"/>
      <c r="L589" s="40"/>
      <c r="M589" s="40"/>
      <c r="N589" s="40"/>
      <c r="O589" s="40"/>
      <c r="P589" s="40"/>
      <c r="Q589" s="40"/>
      <c r="R589" s="40"/>
      <c r="S589" s="40" t="s">
        <v>66</v>
      </c>
      <c r="T589" s="40" t="s">
        <v>66</v>
      </c>
      <c r="U589" s="40"/>
      <c r="V589" s="64"/>
      <c r="W589" s="64"/>
      <c r="X589" s="64"/>
      <c r="Y589" s="64"/>
      <c r="Z589" s="64"/>
      <c r="AA589" s="64"/>
      <c r="AB589" s="64"/>
      <c r="AC589" s="64"/>
    </row>
    <row r="590" ht="14.5" spans="1:29">
      <c r="A590" s="55">
        <v>526</v>
      </c>
      <c r="B590" s="212" t="s">
        <v>64</v>
      </c>
      <c r="C590" s="55" t="s">
        <v>1756</v>
      </c>
      <c r="D590" s="61">
        <v>46272</v>
      </c>
      <c r="E590" s="55">
        <v>6000052976</v>
      </c>
      <c r="F590" s="62">
        <v>516300030926909</v>
      </c>
      <c r="G590" s="55">
        <v>1</v>
      </c>
      <c r="H590" s="55">
        <v>0</v>
      </c>
      <c r="I590" s="55">
        <v>1</v>
      </c>
      <c r="J590" s="258" t="s">
        <v>1559</v>
      </c>
      <c r="K590" s="55"/>
      <c r="L590" s="40"/>
      <c r="M590" s="45" t="s">
        <v>67</v>
      </c>
      <c r="N590" s="40"/>
      <c r="O590" s="40"/>
      <c r="P590" s="45" t="s">
        <v>67</v>
      </c>
      <c r="Q590" s="40"/>
      <c r="R590" s="40"/>
      <c r="S590" s="238" t="s">
        <v>78</v>
      </c>
      <c r="T590" s="40" t="s">
        <v>1552</v>
      </c>
      <c r="U590" s="40"/>
      <c r="V590" s="64"/>
      <c r="W590" s="64"/>
      <c r="X590" s="64"/>
      <c r="Y590" s="64"/>
      <c r="Z590" s="64"/>
      <c r="AA590" s="64"/>
      <c r="AB590" s="64"/>
      <c r="AC590" s="64"/>
    </row>
    <row r="591" ht="14.5" spans="1:29">
      <c r="A591" s="55"/>
      <c r="B591" s="212" t="s">
        <v>64</v>
      </c>
      <c r="C591" s="55" t="s">
        <v>1756</v>
      </c>
      <c r="D591" s="61">
        <v>46272</v>
      </c>
      <c r="E591" s="55">
        <v>6000052976</v>
      </c>
      <c r="F591" s="62">
        <v>516300030926910</v>
      </c>
      <c r="G591" s="55">
        <v>1</v>
      </c>
      <c r="H591" s="55">
        <v>0</v>
      </c>
      <c r="I591" s="55">
        <v>1</v>
      </c>
      <c r="J591" s="258" t="s">
        <v>1559</v>
      </c>
      <c r="K591" s="55"/>
      <c r="L591" s="40"/>
      <c r="M591" s="45" t="s">
        <v>67</v>
      </c>
      <c r="N591" s="40"/>
      <c r="O591" s="40"/>
      <c r="P591" s="45" t="s">
        <v>67</v>
      </c>
      <c r="Q591" s="40"/>
      <c r="R591" s="40"/>
      <c r="S591" s="238" t="s">
        <v>78</v>
      </c>
      <c r="T591" s="40" t="s">
        <v>1552</v>
      </c>
      <c r="U591" s="40"/>
      <c r="V591" s="64"/>
      <c r="W591" s="64"/>
      <c r="X591" s="64"/>
      <c r="Y591" s="64"/>
      <c r="Z591" s="64"/>
      <c r="AA591" s="64"/>
      <c r="AB591" s="64"/>
      <c r="AC591" s="64"/>
    </row>
    <row r="592" ht="14.5" spans="1:29">
      <c r="A592" s="55">
        <v>527</v>
      </c>
      <c r="B592" s="212" t="s">
        <v>64</v>
      </c>
      <c r="C592" s="55" t="s">
        <v>1756</v>
      </c>
      <c r="D592" s="61">
        <v>46272</v>
      </c>
      <c r="E592" s="55">
        <v>6000052976</v>
      </c>
      <c r="F592" s="62">
        <v>516300030926911</v>
      </c>
      <c r="G592" s="55">
        <v>1</v>
      </c>
      <c r="H592" s="55">
        <v>1</v>
      </c>
      <c r="I592" s="55">
        <v>0</v>
      </c>
      <c r="J592" s="62" t="s">
        <v>66</v>
      </c>
      <c r="K592" s="62"/>
      <c r="L592" s="40"/>
      <c r="M592" s="40"/>
      <c r="N592" s="40"/>
      <c r="O592" s="40"/>
      <c r="P592" s="40"/>
      <c r="Q592" s="40"/>
      <c r="R592" s="40"/>
      <c r="S592" s="40" t="s">
        <v>66</v>
      </c>
      <c r="T592" s="40" t="s">
        <v>66</v>
      </c>
      <c r="U592" s="40"/>
      <c r="V592" s="64"/>
      <c r="W592" s="64"/>
      <c r="X592" s="64"/>
      <c r="Y592" s="64"/>
      <c r="Z592" s="64"/>
      <c r="AA592" s="64"/>
      <c r="AB592" s="64"/>
      <c r="AC592" s="64"/>
    </row>
    <row r="593" ht="14.5" spans="1:29">
      <c r="A593" s="55">
        <v>528</v>
      </c>
      <c r="B593" s="212" t="s">
        <v>64</v>
      </c>
      <c r="C593" s="55" t="s">
        <v>1756</v>
      </c>
      <c r="D593" s="61">
        <v>46272</v>
      </c>
      <c r="E593" s="55">
        <v>6000052976</v>
      </c>
      <c r="F593" s="62">
        <v>516300030926912</v>
      </c>
      <c r="G593" s="55">
        <v>1</v>
      </c>
      <c r="H593" s="55">
        <v>0</v>
      </c>
      <c r="I593" s="55">
        <v>1</v>
      </c>
      <c r="J593" s="258" t="s">
        <v>1559</v>
      </c>
      <c r="K593" s="62"/>
      <c r="L593" s="40"/>
      <c r="M593" s="40"/>
      <c r="N593" s="40"/>
      <c r="O593" s="40"/>
      <c r="P593" s="40"/>
      <c r="Q593" s="40"/>
      <c r="R593" s="40"/>
      <c r="S593" s="238" t="s">
        <v>78</v>
      </c>
      <c r="T593" s="40" t="s">
        <v>1552</v>
      </c>
      <c r="U593" s="40"/>
      <c r="V593" s="64"/>
      <c r="W593" s="64"/>
      <c r="X593" s="64"/>
      <c r="Y593" s="64"/>
      <c r="Z593" s="64"/>
      <c r="AA593" s="64"/>
      <c r="AB593" s="64"/>
      <c r="AC593" s="64"/>
    </row>
    <row r="594" ht="14.5" spans="1:29">
      <c r="A594" s="55">
        <v>529</v>
      </c>
      <c r="B594" s="212" t="s">
        <v>64</v>
      </c>
      <c r="C594" s="55" t="s">
        <v>1756</v>
      </c>
      <c r="D594" s="61">
        <v>46272</v>
      </c>
      <c r="E594" s="55">
        <v>6000052976</v>
      </c>
      <c r="F594" s="62">
        <v>516300030926913</v>
      </c>
      <c r="G594" s="55">
        <v>1</v>
      </c>
      <c r="H594" s="55">
        <v>1</v>
      </c>
      <c r="I594" s="55">
        <v>0</v>
      </c>
      <c r="J594" s="62" t="s">
        <v>66</v>
      </c>
      <c r="K594" s="62"/>
      <c r="L594" s="40"/>
      <c r="M594" s="40"/>
      <c r="N594" s="40"/>
      <c r="O594" s="40"/>
      <c r="P594" s="40"/>
      <c r="Q594" s="40"/>
      <c r="R594" s="40"/>
      <c r="S594" s="40" t="s">
        <v>66</v>
      </c>
      <c r="T594" s="40" t="s">
        <v>66</v>
      </c>
      <c r="U594" s="40"/>
      <c r="V594" s="64"/>
      <c r="W594" s="64"/>
      <c r="X594" s="64"/>
      <c r="Y594" s="64"/>
      <c r="Z594" s="64"/>
      <c r="AA594" s="64"/>
      <c r="AB594" s="64"/>
      <c r="AC594" s="64"/>
    </row>
    <row r="595" ht="14.5" spans="1:29">
      <c r="A595" s="55">
        <v>530</v>
      </c>
      <c r="B595" s="212" t="s">
        <v>64</v>
      </c>
      <c r="C595" s="55" t="s">
        <v>1756</v>
      </c>
      <c r="D595" s="61">
        <v>46272</v>
      </c>
      <c r="E595" s="55">
        <v>6000052976</v>
      </c>
      <c r="F595" s="62">
        <v>516300030926914</v>
      </c>
      <c r="G595" s="55">
        <v>1</v>
      </c>
      <c r="H595" s="55">
        <v>0</v>
      </c>
      <c r="I595" s="55">
        <v>1</v>
      </c>
      <c r="J595" s="258" t="s">
        <v>1559</v>
      </c>
      <c r="K595" s="62"/>
      <c r="L595" s="40"/>
      <c r="M595" s="40"/>
      <c r="N595" s="40"/>
      <c r="O595" s="40"/>
      <c r="P595" s="40"/>
      <c r="Q595" s="40"/>
      <c r="R595" s="40"/>
      <c r="S595" s="238" t="s">
        <v>78</v>
      </c>
      <c r="T595" s="40" t="s">
        <v>1552</v>
      </c>
      <c r="U595" s="40"/>
      <c r="V595" s="64"/>
      <c r="W595" s="64"/>
      <c r="X595" s="64"/>
      <c r="Y595" s="64"/>
      <c r="Z595" s="64"/>
      <c r="AA595" s="64"/>
      <c r="AB595" s="64"/>
      <c r="AC595" s="64"/>
    </row>
    <row r="596" ht="14.5" spans="1:29">
      <c r="A596" s="55"/>
      <c r="B596" s="212" t="s">
        <v>64</v>
      </c>
      <c r="C596" s="55" t="s">
        <v>1756</v>
      </c>
      <c r="D596" s="61">
        <v>46272</v>
      </c>
      <c r="E596" s="55">
        <v>6000052976</v>
      </c>
      <c r="F596" s="62">
        <v>516300030926915</v>
      </c>
      <c r="G596" s="55">
        <v>1</v>
      </c>
      <c r="H596" s="55">
        <v>0</v>
      </c>
      <c r="I596" s="55">
        <v>1</v>
      </c>
      <c r="J596" s="258" t="s">
        <v>1559</v>
      </c>
      <c r="K596" s="62"/>
      <c r="L596" s="40"/>
      <c r="M596" s="40"/>
      <c r="N596" s="40"/>
      <c r="O596" s="40"/>
      <c r="P596" s="40"/>
      <c r="Q596" s="40"/>
      <c r="R596" s="40"/>
      <c r="S596" s="238" t="s">
        <v>78</v>
      </c>
      <c r="T596" s="40" t="s">
        <v>1552</v>
      </c>
      <c r="U596" s="40"/>
      <c r="V596" s="64"/>
      <c r="W596" s="64"/>
      <c r="X596" s="64"/>
      <c r="Y596" s="64"/>
      <c r="Z596" s="64"/>
      <c r="AA596" s="64"/>
      <c r="AB596" s="64"/>
      <c r="AC596" s="64"/>
    </row>
    <row r="597" ht="14.5" spans="1:29">
      <c r="A597" s="55">
        <v>531</v>
      </c>
      <c r="B597" s="212" t="s">
        <v>64</v>
      </c>
      <c r="C597" s="55" t="s">
        <v>1756</v>
      </c>
      <c r="D597" s="61">
        <v>46272</v>
      </c>
      <c r="E597" s="55">
        <v>6000052977</v>
      </c>
      <c r="F597" s="62">
        <v>516300040926900</v>
      </c>
      <c r="G597" s="55">
        <v>1</v>
      </c>
      <c r="H597" s="55">
        <v>0</v>
      </c>
      <c r="I597" s="55">
        <v>1</v>
      </c>
      <c r="J597" s="518" t="s">
        <v>1623</v>
      </c>
      <c r="K597" s="62"/>
      <c r="L597" s="40"/>
      <c r="M597" s="40"/>
      <c r="N597" s="40"/>
      <c r="O597" s="40"/>
      <c r="P597" s="40"/>
      <c r="Q597" s="40"/>
      <c r="R597" s="40"/>
      <c r="S597" s="238" t="s">
        <v>78</v>
      </c>
      <c r="T597" s="62" t="s">
        <v>1552</v>
      </c>
      <c r="U597" s="40"/>
      <c r="V597" s="64"/>
      <c r="W597" s="64"/>
      <c r="X597" s="64"/>
      <c r="Y597" s="64"/>
      <c r="Z597" s="64"/>
      <c r="AA597" s="64"/>
      <c r="AB597" s="64"/>
      <c r="AC597" s="64"/>
    </row>
    <row r="598" ht="14.5" spans="1:29">
      <c r="A598" s="55">
        <v>532</v>
      </c>
      <c r="B598" s="212" t="s">
        <v>64</v>
      </c>
      <c r="C598" s="55" t="s">
        <v>1756</v>
      </c>
      <c r="D598" s="61">
        <v>46272</v>
      </c>
      <c r="E598" s="55">
        <v>6000052977</v>
      </c>
      <c r="F598" s="62">
        <v>516300040926901</v>
      </c>
      <c r="G598" s="55">
        <v>1</v>
      </c>
      <c r="H598" s="55">
        <v>0</v>
      </c>
      <c r="I598" s="55">
        <v>1</v>
      </c>
      <c r="J598" s="258" t="s">
        <v>1559</v>
      </c>
      <c r="K598" s="62"/>
      <c r="L598" s="40"/>
      <c r="M598" s="40"/>
      <c r="N598" s="40"/>
      <c r="O598" s="40"/>
      <c r="P598" s="40"/>
      <c r="Q598" s="40"/>
      <c r="R598" s="40"/>
      <c r="S598" s="238" t="s">
        <v>78</v>
      </c>
      <c r="T598" s="40" t="s">
        <v>1552</v>
      </c>
      <c r="U598" s="40"/>
      <c r="V598" s="64"/>
      <c r="W598" s="64"/>
      <c r="X598" s="64"/>
      <c r="Y598" s="64"/>
      <c r="Z598" s="64"/>
      <c r="AA598" s="64"/>
      <c r="AB598" s="64"/>
      <c r="AC598" s="64"/>
    </row>
    <row r="599" ht="14.5" spans="1:29">
      <c r="A599" s="55"/>
      <c r="B599" s="212" t="s">
        <v>64</v>
      </c>
      <c r="C599" s="55" t="s">
        <v>1756</v>
      </c>
      <c r="D599" s="61">
        <v>46272</v>
      </c>
      <c r="E599" s="55">
        <v>6000052977</v>
      </c>
      <c r="F599" s="62">
        <v>516300040926902</v>
      </c>
      <c r="G599" s="55">
        <v>1</v>
      </c>
      <c r="H599" s="55">
        <v>0</v>
      </c>
      <c r="I599" s="55">
        <v>1</v>
      </c>
      <c r="J599" s="258" t="s">
        <v>1559</v>
      </c>
      <c r="K599" s="62"/>
      <c r="L599" s="40"/>
      <c r="M599" s="40"/>
      <c r="N599" s="40"/>
      <c r="O599" s="40"/>
      <c r="P599" s="40"/>
      <c r="Q599" s="40"/>
      <c r="R599" s="40"/>
      <c r="S599" s="238" t="s">
        <v>78</v>
      </c>
      <c r="T599" s="40" t="s">
        <v>1552</v>
      </c>
      <c r="U599" s="40"/>
      <c r="V599" s="64"/>
      <c r="W599" s="64"/>
      <c r="X599" s="64"/>
      <c r="Y599" s="64"/>
      <c r="Z599" s="64"/>
      <c r="AA599" s="64"/>
      <c r="AB599" s="64"/>
      <c r="AC599" s="64"/>
    </row>
    <row r="600" ht="14.5" spans="1:29">
      <c r="A600" s="55"/>
      <c r="B600" s="212" t="s">
        <v>64</v>
      </c>
      <c r="C600" s="55" t="s">
        <v>1756</v>
      </c>
      <c r="D600" s="61">
        <v>46272</v>
      </c>
      <c r="E600" s="55">
        <v>6000052977</v>
      </c>
      <c r="F600" s="62">
        <v>516300040926903</v>
      </c>
      <c r="G600" s="55">
        <v>1</v>
      </c>
      <c r="H600" s="55">
        <v>0</v>
      </c>
      <c r="I600" s="55">
        <v>1</v>
      </c>
      <c r="J600" s="258" t="s">
        <v>1559</v>
      </c>
      <c r="K600" s="62"/>
      <c r="L600" s="40"/>
      <c r="M600" s="40"/>
      <c r="N600" s="40"/>
      <c r="O600" s="40"/>
      <c r="P600" s="40"/>
      <c r="Q600" s="40"/>
      <c r="R600" s="40"/>
      <c r="S600" s="238" t="s">
        <v>78</v>
      </c>
      <c r="T600" s="40" t="s">
        <v>1552</v>
      </c>
      <c r="U600" s="40"/>
      <c r="V600" s="64"/>
      <c r="W600" s="64"/>
      <c r="X600" s="64"/>
      <c r="Y600" s="64"/>
      <c r="Z600" s="64"/>
      <c r="AA600" s="64"/>
      <c r="AB600" s="64"/>
      <c r="AC600" s="64"/>
    </row>
    <row r="601" ht="14.5" spans="1:29">
      <c r="A601" s="55">
        <v>533</v>
      </c>
      <c r="B601" s="212" t="s">
        <v>64</v>
      </c>
      <c r="C601" s="55" t="s">
        <v>1756</v>
      </c>
      <c r="D601" s="61">
        <v>46272</v>
      </c>
      <c r="E601" s="55">
        <v>6000052977</v>
      </c>
      <c r="F601" s="62" t="s">
        <v>1843</v>
      </c>
      <c r="G601" s="55">
        <v>2</v>
      </c>
      <c r="H601" s="55">
        <v>2</v>
      </c>
      <c r="I601" s="55">
        <v>0</v>
      </c>
      <c r="J601" s="62" t="s">
        <v>66</v>
      </c>
      <c r="K601" s="62"/>
      <c r="L601" s="40"/>
      <c r="M601" s="40"/>
      <c r="N601" s="40"/>
      <c r="O601" s="40"/>
      <c r="P601" s="40"/>
      <c r="Q601" s="40"/>
      <c r="R601" s="40"/>
      <c r="S601" s="40" t="s">
        <v>66</v>
      </c>
      <c r="T601" s="40" t="s">
        <v>66</v>
      </c>
      <c r="U601" s="40"/>
      <c r="V601" s="64"/>
      <c r="W601" s="64"/>
      <c r="X601" s="64"/>
      <c r="Y601" s="64"/>
      <c r="Z601" s="64"/>
      <c r="AA601" s="64"/>
      <c r="AB601" s="64"/>
      <c r="AC601" s="64"/>
    </row>
    <row r="602" ht="14.5" spans="1:29">
      <c r="A602" s="55">
        <v>534</v>
      </c>
      <c r="B602" s="212" t="s">
        <v>64</v>
      </c>
      <c r="C602" s="55" t="s">
        <v>1756</v>
      </c>
      <c r="D602" s="61">
        <v>46272</v>
      </c>
      <c r="E602" s="55">
        <v>6000052977</v>
      </c>
      <c r="F602" s="62">
        <v>516300040926906</v>
      </c>
      <c r="G602" s="55">
        <v>1</v>
      </c>
      <c r="H602" s="55">
        <v>0</v>
      </c>
      <c r="I602" s="55">
        <v>1</v>
      </c>
      <c r="J602" s="258" t="s">
        <v>1559</v>
      </c>
      <c r="K602" s="62"/>
      <c r="L602" s="40"/>
      <c r="M602" s="40"/>
      <c r="N602" s="40"/>
      <c r="O602" s="40"/>
      <c r="P602" s="40"/>
      <c r="Q602" s="40"/>
      <c r="R602" s="40"/>
      <c r="S602" s="238" t="s">
        <v>78</v>
      </c>
      <c r="T602" s="40" t="s">
        <v>1552</v>
      </c>
      <c r="U602" s="40"/>
      <c r="V602" s="64"/>
      <c r="W602" s="64"/>
      <c r="X602" s="64"/>
      <c r="Y602" s="64"/>
      <c r="Z602" s="64"/>
      <c r="AA602" s="64"/>
      <c r="AB602" s="64"/>
      <c r="AC602" s="64"/>
    </row>
    <row r="603" ht="14.5" spans="1:29">
      <c r="A603" s="55"/>
      <c r="B603" s="212" t="s">
        <v>64</v>
      </c>
      <c r="C603" s="55" t="s">
        <v>1756</v>
      </c>
      <c r="D603" s="61">
        <v>46272</v>
      </c>
      <c r="E603" s="55">
        <v>6000052977</v>
      </c>
      <c r="F603" s="62">
        <v>516300040926907</v>
      </c>
      <c r="G603" s="55">
        <v>1</v>
      </c>
      <c r="H603" s="55">
        <v>0</v>
      </c>
      <c r="I603" s="55">
        <v>1</v>
      </c>
      <c r="J603" s="258" t="s">
        <v>1559</v>
      </c>
      <c r="K603" s="62"/>
      <c r="L603" s="40"/>
      <c r="M603" s="40"/>
      <c r="N603" s="40"/>
      <c r="O603" s="40"/>
      <c r="P603" s="40"/>
      <c r="Q603" s="40"/>
      <c r="R603" s="40"/>
      <c r="S603" s="238" t="s">
        <v>78</v>
      </c>
      <c r="T603" s="40" t="s">
        <v>1552</v>
      </c>
      <c r="U603" s="40"/>
      <c r="V603" s="64"/>
      <c r="W603" s="64"/>
      <c r="X603" s="64"/>
      <c r="Y603" s="64"/>
      <c r="Z603" s="64"/>
      <c r="AA603" s="64"/>
      <c r="AB603" s="64"/>
      <c r="AC603" s="64"/>
    </row>
    <row r="604" ht="14.5" spans="1:29">
      <c r="A604" s="55"/>
      <c r="B604" s="212" t="s">
        <v>64</v>
      </c>
      <c r="C604" s="55" t="s">
        <v>1756</v>
      </c>
      <c r="D604" s="61">
        <v>46272</v>
      </c>
      <c r="E604" s="55">
        <v>6000052977</v>
      </c>
      <c r="F604" s="62">
        <v>516300040926908</v>
      </c>
      <c r="G604" s="55">
        <v>1</v>
      </c>
      <c r="H604" s="55">
        <v>0</v>
      </c>
      <c r="I604" s="55">
        <v>1</v>
      </c>
      <c r="J604" s="258" t="s">
        <v>1559</v>
      </c>
      <c r="K604" s="62"/>
      <c r="L604" s="40"/>
      <c r="M604" s="40"/>
      <c r="N604" s="40"/>
      <c r="O604" s="40"/>
      <c r="P604" s="40"/>
      <c r="Q604" s="40"/>
      <c r="R604" s="40"/>
      <c r="S604" s="238" t="s">
        <v>78</v>
      </c>
      <c r="T604" s="40" t="s">
        <v>1552</v>
      </c>
      <c r="U604" s="40"/>
      <c r="V604" s="64"/>
      <c r="W604" s="64"/>
      <c r="X604" s="64"/>
      <c r="Y604" s="64"/>
      <c r="Z604" s="64"/>
      <c r="AA604" s="64"/>
      <c r="AB604" s="64"/>
      <c r="AC604" s="64"/>
    </row>
    <row r="605" ht="14.5" spans="1:29">
      <c r="A605" s="55">
        <v>535</v>
      </c>
      <c r="B605" s="212" t="s">
        <v>64</v>
      </c>
      <c r="C605" s="55" t="s">
        <v>1756</v>
      </c>
      <c r="D605" s="61">
        <v>46272</v>
      </c>
      <c r="E605" s="55">
        <v>6000052977</v>
      </c>
      <c r="F605" s="62">
        <v>516300040926909</v>
      </c>
      <c r="G605" s="55">
        <v>1</v>
      </c>
      <c r="H605" s="55">
        <v>1</v>
      </c>
      <c r="I605" s="55">
        <v>0</v>
      </c>
      <c r="J605" s="62" t="s">
        <v>66</v>
      </c>
      <c r="K605" s="62"/>
      <c r="L605" s="40"/>
      <c r="M605" s="40"/>
      <c r="N605" s="40"/>
      <c r="O605" s="40"/>
      <c r="P605" s="40"/>
      <c r="Q605" s="40"/>
      <c r="R605" s="40"/>
      <c r="S605" s="40" t="s">
        <v>66</v>
      </c>
      <c r="T605" s="40" t="s">
        <v>66</v>
      </c>
      <c r="U605" s="40"/>
      <c r="V605" s="64"/>
      <c r="W605" s="64"/>
      <c r="X605" s="64"/>
      <c r="Y605" s="64"/>
      <c r="Z605" s="64"/>
      <c r="AA605" s="64"/>
      <c r="AB605" s="64"/>
      <c r="AC605" s="64"/>
    </row>
    <row r="606" ht="14.5" spans="1:29">
      <c r="A606" s="55">
        <v>536</v>
      </c>
      <c r="B606" s="212" t="s">
        <v>64</v>
      </c>
      <c r="C606" s="55" t="s">
        <v>1756</v>
      </c>
      <c r="D606" s="61">
        <v>46272</v>
      </c>
      <c r="E606" s="55">
        <v>6000052977</v>
      </c>
      <c r="F606" s="62">
        <v>516300040926910</v>
      </c>
      <c r="G606" s="55">
        <v>1</v>
      </c>
      <c r="H606" s="55">
        <v>0</v>
      </c>
      <c r="I606" s="55">
        <v>1</v>
      </c>
      <c r="J606" s="258" t="s">
        <v>1559</v>
      </c>
      <c r="K606" s="62"/>
      <c r="L606" s="40"/>
      <c r="M606" s="40"/>
      <c r="N606" s="40"/>
      <c r="O606" s="40"/>
      <c r="P606" s="40"/>
      <c r="Q606" s="40"/>
      <c r="R606" s="40"/>
      <c r="S606" s="238" t="s">
        <v>78</v>
      </c>
      <c r="T606" s="40" t="s">
        <v>1552</v>
      </c>
      <c r="U606" s="40"/>
      <c r="V606" s="64"/>
      <c r="W606" s="64"/>
      <c r="X606" s="64"/>
      <c r="Y606" s="64"/>
      <c r="Z606" s="64"/>
      <c r="AA606" s="64"/>
      <c r="AB606" s="64"/>
      <c r="AC606" s="64"/>
    </row>
    <row r="607" ht="14.5" spans="1:29">
      <c r="A607" s="55">
        <v>537</v>
      </c>
      <c r="B607" s="212" t="s">
        <v>64</v>
      </c>
      <c r="C607" s="55" t="s">
        <v>1756</v>
      </c>
      <c r="D607" s="61">
        <v>46272</v>
      </c>
      <c r="E607" s="55">
        <v>6000052977</v>
      </c>
      <c r="F607" s="62">
        <v>516300040926911</v>
      </c>
      <c r="G607" s="55">
        <v>1</v>
      </c>
      <c r="H607" s="55">
        <v>0</v>
      </c>
      <c r="I607" s="55">
        <v>1</v>
      </c>
      <c r="J607" s="258" t="s">
        <v>1559</v>
      </c>
      <c r="K607" s="62"/>
      <c r="L607" s="40"/>
      <c r="M607" s="40"/>
      <c r="N607" s="40"/>
      <c r="O607" s="40"/>
      <c r="P607" s="40"/>
      <c r="Q607" s="40"/>
      <c r="R607" s="40"/>
      <c r="S607" s="238" t="s">
        <v>78</v>
      </c>
      <c r="T607" s="40" t="s">
        <v>1552</v>
      </c>
      <c r="U607" s="40"/>
      <c r="V607" s="64"/>
      <c r="W607" s="64"/>
      <c r="X607" s="64"/>
      <c r="Y607" s="64"/>
      <c r="Z607" s="64"/>
      <c r="AA607" s="64"/>
      <c r="AB607" s="64"/>
      <c r="AC607" s="64"/>
    </row>
    <row r="608" ht="14.5" spans="1:29">
      <c r="A608" s="55"/>
      <c r="B608" s="212" t="s">
        <v>64</v>
      </c>
      <c r="C608" s="55" t="s">
        <v>1756</v>
      </c>
      <c r="D608" s="61">
        <v>46272</v>
      </c>
      <c r="E608" s="55">
        <v>6000052977</v>
      </c>
      <c r="F608" s="62">
        <v>516300040926912</v>
      </c>
      <c r="G608" s="55">
        <v>1</v>
      </c>
      <c r="H608" s="55">
        <v>0</v>
      </c>
      <c r="I608" s="55">
        <v>1</v>
      </c>
      <c r="J608" s="258" t="s">
        <v>1559</v>
      </c>
      <c r="K608" s="62"/>
      <c r="L608" s="40"/>
      <c r="M608" s="40"/>
      <c r="N608" s="40"/>
      <c r="O608" s="40"/>
      <c r="P608" s="40"/>
      <c r="Q608" s="40"/>
      <c r="R608" s="40"/>
      <c r="S608" s="238" t="s">
        <v>78</v>
      </c>
      <c r="T608" s="40" t="s">
        <v>1552</v>
      </c>
      <c r="U608" s="40"/>
      <c r="V608" s="64"/>
      <c r="W608" s="64"/>
      <c r="X608" s="64"/>
      <c r="Y608" s="64"/>
      <c r="Z608" s="64"/>
      <c r="AA608" s="64"/>
      <c r="AB608" s="64"/>
      <c r="AC608" s="64"/>
    </row>
    <row r="609" ht="14.5" spans="1:29">
      <c r="A609" s="55"/>
      <c r="B609" s="212" t="s">
        <v>64</v>
      </c>
      <c r="C609" s="55" t="s">
        <v>1756</v>
      </c>
      <c r="D609" s="61">
        <v>46272</v>
      </c>
      <c r="E609" s="55">
        <v>6000052977</v>
      </c>
      <c r="F609" s="62">
        <v>516300040926913</v>
      </c>
      <c r="G609" s="55">
        <v>1</v>
      </c>
      <c r="H609" s="55">
        <v>0</v>
      </c>
      <c r="I609" s="55">
        <v>1</v>
      </c>
      <c r="J609" s="258" t="s">
        <v>1559</v>
      </c>
      <c r="K609" s="62"/>
      <c r="L609" s="40"/>
      <c r="M609" s="40"/>
      <c r="N609" s="40"/>
      <c r="O609" s="40"/>
      <c r="P609" s="40"/>
      <c r="Q609" s="40"/>
      <c r="R609" s="40"/>
      <c r="S609" s="238" t="s">
        <v>78</v>
      </c>
      <c r="T609" s="40" t="s">
        <v>1552</v>
      </c>
      <c r="U609" s="40"/>
      <c r="V609" s="64"/>
      <c r="W609" s="64"/>
      <c r="X609" s="64"/>
      <c r="Y609" s="64"/>
      <c r="Z609" s="64"/>
      <c r="AA609" s="64"/>
      <c r="AB609" s="64"/>
      <c r="AC609" s="64"/>
    </row>
    <row r="610" ht="14.5" spans="1:29">
      <c r="A610" s="55"/>
      <c r="B610" s="212" t="s">
        <v>64</v>
      </c>
      <c r="C610" s="55" t="s">
        <v>1756</v>
      </c>
      <c r="D610" s="61">
        <v>46272</v>
      </c>
      <c r="E610" s="55">
        <v>6000052977</v>
      </c>
      <c r="F610" s="62">
        <v>516300040926914</v>
      </c>
      <c r="G610" s="55">
        <v>1</v>
      </c>
      <c r="H610" s="55">
        <v>0</v>
      </c>
      <c r="I610" s="55">
        <v>1</v>
      </c>
      <c r="J610" s="258" t="s">
        <v>1559</v>
      </c>
      <c r="K610" s="62"/>
      <c r="L610" s="40"/>
      <c r="M610" s="40"/>
      <c r="N610" s="40"/>
      <c r="O610" s="40"/>
      <c r="P610" s="40"/>
      <c r="Q610" s="40"/>
      <c r="R610" s="40"/>
      <c r="S610" s="238" t="s">
        <v>78</v>
      </c>
      <c r="T610" s="40" t="s">
        <v>1552</v>
      </c>
      <c r="U610" s="40"/>
      <c r="V610" s="64"/>
      <c r="W610" s="64"/>
      <c r="X610" s="64"/>
      <c r="Y610" s="64"/>
      <c r="Z610" s="64"/>
      <c r="AA610" s="64"/>
      <c r="AB610" s="64"/>
      <c r="AC610" s="64"/>
    </row>
    <row r="611" ht="14.5" spans="1:29">
      <c r="A611" s="55"/>
      <c r="B611" s="212" t="s">
        <v>64</v>
      </c>
      <c r="C611" s="55" t="s">
        <v>1756</v>
      </c>
      <c r="D611" s="61">
        <v>46272</v>
      </c>
      <c r="E611" s="55">
        <v>6000052977</v>
      </c>
      <c r="F611" s="62">
        <v>516300040926915</v>
      </c>
      <c r="G611" s="55">
        <v>1</v>
      </c>
      <c r="H611" s="55">
        <v>0</v>
      </c>
      <c r="I611" s="55">
        <v>1</v>
      </c>
      <c r="J611" s="258" t="s">
        <v>1559</v>
      </c>
      <c r="K611" s="62"/>
      <c r="L611" s="40"/>
      <c r="M611" s="40"/>
      <c r="N611" s="40"/>
      <c r="O611" s="40"/>
      <c r="P611" s="40"/>
      <c r="Q611" s="40"/>
      <c r="R611" s="40"/>
      <c r="S611" s="238" t="s">
        <v>78</v>
      </c>
      <c r="T611" s="40" t="s">
        <v>1552</v>
      </c>
      <c r="U611" s="40"/>
      <c r="V611" s="64"/>
      <c r="W611" s="64"/>
      <c r="X611" s="64"/>
      <c r="Y611" s="64"/>
      <c r="Z611" s="64"/>
      <c r="AA611" s="64"/>
      <c r="AB611" s="64"/>
      <c r="AC611" s="64"/>
    </row>
    <row r="612" ht="14.5" spans="1:29">
      <c r="A612" s="55">
        <v>538</v>
      </c>
      <c r="B612" s="212" t="s">
        <v>64</v>
      </c>
      <c r="C612" s="55" t="s">
        <v>1756</v>
      </c>
      <c r="D612" s="61">
        <v>46274</v>
      </c>
      <c r="E612" s="55">
        <v>6000052976</v>
      </c>
      <c r="F612" s="62" t="s">
        <v>1844</v>
      </c>
      <c r="G612" s="55">
        <v>4</v>
      </c>
      <c r="H612" s="55">
        <v>4</v>
      </c>
      <c r="I612" s="55">
        <v>0</v>
      </c>
      <c r="J612" s="62" t="s">
        <v>66</v>
      </c>
      <c r="K612" s="62"/>
      <c r="L612" s="40"/>
      <c r="M612" s="40"/>
      <c r="N612" s="40"/>
      <c r="O612" s="40"/>
      <c r="P612" s="40"/>
      <c r="Q612" s="40"/>
      <c r="R612" s="40"/>
      <c r="S612" s="40" t="s">
        <v>66</v>
      </c>
      <c r="T612" s="40" t="s">
        <v>66</v>
      </c>
      <c r="U612" s="40"/>
      <c r="V612" s="64"/>
      <c r="W612" s="64"/>
      <c r="X612" s="64"/>
      <c r="Y612" s="64"/>
      <c r="Z612" s="64"/>
      <c r="AA612" s="64"/>
      <c r="AB612" s="64"/>
      <c r="AC612" s="64"/>
    </row>
    <row r="613" ht="14.5" spans="1:29">
      <c r="A613" s="55">
        <v>539</v>
      </c>
      <c r="B613" s="212" t="s">
        <v>64</v>
      </c>
      <c r="C613" s="55" t="s">
        <v>1756</v>
      </c>
      <c r="D613" s="61">
        <v>46274</v>
      </c>
      <c r="E613" s="55">
        <v>6000052976</v>
      </c>
      <c r="F613" s="62">
        <v>516300030926920</v>
      </c>
      <c r="G613" s="55">
        <v>1</v>
      </c>
      <c r="H613" s="55">
        <v>0</v>
      </c>
      <c r="I613" s="55">
        <v>1</v>
      </c>
      <c r="J613" s="258" t="s">
        <v>1559</v>
      </c>
      <c r="K613" s="62"/>
      <c r="L613" s="40"/>
      <c r="M613" s="40"/>
      <c r="N613" s="40"/>
      <c r="O613" s="40"/>
      <c r="P613" s="40"/>
      <c r="Q613" s="40"/>
      <c r="R613" s="40"/>
      <c r="S613" s="238" t="s">
        <v>78</v>
      </c>
      <c r="T613" s="40" t="s">
        <v>1552</v>
      </c>
      <c r="U613" s="40"/>
      <c r="V613" s="64"/>
      <c r="W613" s="64"/>
      <c r="X613" s="64"/>
      <c r="Y613" s="64"/>
      <c r="Z613" s="64"/>
      <c r="AA613" s="64"/>
      <c r="AB613" s="64"/>
      <c r="AC613" s="64"/>
    </row>
    <row r="614" ht="14.5" spans="1:29">
      <c r="A614" s="55"/>
      <c r="B614" s="212" t="s">
        <v>64</v>
      </c>
      <c r="C614" s="55" t="s">
        <v>1756</v>
      </c>
      <c r="D614" s="61">
        <v>46274</v>
      </c>
      <c r="E614" s="55">
        <v>6000052976</v>
      </c>
      <c r="F614" s="62">
        <v>516300030926921</v>
      </c>
      <c r="G614" s="55">
        <v>1</v>
      </c>
      <c r="H614" s="55">
        <v>0</v>
      </c>
      <c r="I614" s="55">
        <v>1</v>
      </c>
      <c r="J614" s="258" t="s">
        <v>1559</v>
      </c>
      <c r="K614" s="62"/>
      <c r="L614" s="40"/>
      <c r="M614" s="40"/>
      <c r="N614" s="40"/>
      <c r="O614" s="40"/>
      <c r="P614" s="40"/>
      <c r="Q614" s="40"/>
      <c r="R614" s="40"/>
      <c r="S614" s="238" t="s">
        <v>78</v>
      </c>
      <c r="T614" s="62" t="s">
        <v>13</v>
      </c>
      <c r="U614" s="40"/>
      <c r="V614" s="64"/>
      <c r="W614" s="64"/>
      <c r="X614" s="64"/>
      <c r="Y614" s="64"/>
      <c r="Z614" s="64"/>
      <c r="AA614" s="64"/>
      <c r="AB614" s="64"/>
      <c r="AC614" s="64"/>
    </row>
    <row r="615" ht="14.5" spans="1:29">
      <c r="A615" s="55">
        <v>540</v>
      </c>
      <c r="B615" s="212" t="s">
        <v>64</v>
      </c>
      <c r="C615" s="55" t="s">
        <v>1756</v>
      </c>
      <c r="D615" s="61">
        <v>46274</v>
      </c>
      <c r="E615" s="55">
        <v>6000052976</v>
      </c>
      <c r="F615" s="62">
        <v>516300030926922</v>
      </c>
      <c r="G615" s="55">
        <v>1</v>
      </c>
      <c r="H615" s="55">
        <v>1</v>
      </c>
      <c r="I615" s="55">
        <v>0</v>
      </c>
      <c r="J615" s="62" t="s">
        <v>66</v>
      </c>
      <c r="K615" s="62"/>
      <c r="L615" s="40"/>
      <c r="M615" s="40"/>
      <c r="N615" s="40"/>
      <c r="O615" s="40"/>
      <c r="P615" s="40"/>
      <c r="Q615" s="40"/>
      <c r="R615" s="40"/>
      <c r="S615" s="40" t="s">
        <v>66</v>
      </c>
      <c r="T615" s="40" t="s">
        <v>66</v>
      </c>
      <c r="U615" s="40"/>
      <c r="V615" s="64"/>
      <c r="W615" s="64"/>
      <c r="X615" s="64"/>
      <c r="Y615" s="64"/>
      <c r="Z615" s="64"/>
      <c r="AA615" s="64"/>
      <c r="AB615" s="64"/>
      <c r="AC615" s="64"/>
    </row>
    <row r="616" ht="14.5" spans="1:29">
      <c r="A616" s="55">
        <v>541</v>
      </c>
      <c r="B616" s="212" t="s">
        <v>64</v>
      </c>
      <c r="C616" s="55" t="s">
        <v>1756</v>
      </c>
      <c r="D616" s="61">
        <v>46274</v>
      </c>
      <c r="E616" s="55">
        <v>6000052976</v>
      </c>
      <c r="F616" s="62">
        <v>516300030926923</v>
      </c>
      <c r="G616" s="55">
        <v>1</v>
      </c>
      <c r="H616" s="55">
        <v>0</v>
      </c>
      <c r="I616" s="55">
        <v>1</v>
      </c>
      <c r="J616" s="258" t="s">
        <v>1559</v>
      </c>
      <c r="K616" s="62"/>
      <c r="L616" s="40"/>
      <c r="M616" s="40"/>
      <c r="N616" s="40"/>
      <c r="O616" s="40"/>
      <c r="P616" s="40"/>
      <c r="Q616" s="40"/>
      <c r="R616" s="40"/>
      <c r="S616" s="238" t="s">
        <v>78</v>
      </c>
      <c r="T616" s="40" t="s">
        <v>1552</v>
      </c>
      <c r="U616" s="40"/>
      <c r="V616" s="64"/>
      <c r="W616" s="64"/>
      <c r="X616" s="64"/>
      <c r="Y616" s="64"/>
      <c r="Z616" s="64"/>
      <c r="AA616" s="64"/>
      <c r="AB616" s="64"/>
      <c r="AC616" s="64"/>
    </row>
    <row r="617" ht="14.5" spans="1:29">
      <c r="A617" s="55">
        <v>542</v>
      </c>
      <c r="B617" s="212" t="s">
        <v>64</v>
      </c>
      <c r="C617" s="55" t="s">
        <v>1756</v>
      </c>
      <c r="D617" s="61">
        <v>46274</v>
      </c>
      <c r="E617" s="55">
        <v>6000052976</v>
      </c>
      <c r="F617" s="62" t="s">
        <v>1845</v>
      </c>
      <c r="G617" s="55">
        <v>24</v>
      </c>
      <c r="H617" s="55">
        <v>24</v>
      </c>
      <c r="I617" s="55">
        <v>0</v>
      </c>
      <c r="J617" s="62" t="s">
        <v>66</v>
      </c>
      <c r="K617" s="62"/>
      <c r="L617" s="40"/>
      <c r="M617" s="40"/>
      <c r="N617" s="40"/>
      <c r="O617" s="40"/>
      <c r="P617" s="40"/>
      <c r="Q617" s="40"/>
      <c r="R617" s="40"/>
      <c r="S617" s="40" t="s">
        <v>66</v>
      </c>
      <c r="T617" s="40" t="s">
        <v>66</v>
      </c>
      <c r="U617" s="40"/>
      <c r="V617" s="64"/>
      <c r="W617" s="64"/>
      <c r="X617" s="64"/>
      <c r="Y617" s="64"/>
      <c r="Z617" s="64"/>
      <c r="AA617" s="64"/>
      <c r="AB617" s="64"/>
      <c r="AC617" s="64"/>
    </row>
    <row r="618" ht="14.5" spans="1:29">
      <c r="A618" s="55">
        <v>543</v>
      </c>
      <c r="B618" s="212" t="s">
        <v>64</v>
      </c>
      <c r="C618" s="55" t="s">
        <v>1756</v>
      </c>
      <c r="D618" s="61">
        <v>46274</v>
      </c>
      <c r="E618" s="55">
        <v>6000052976</v>
      </c>
      <c r="F618" s="62">
        <v>516300030926948</v>
      </c>
      <c r="G618" s="55">
        <v>1</v>
      </c>
      <c r="H618" s="55">
        <v>0</v>
      </c>
      <c r="I618" s="55">
        <v>1</v>
      </c>
      <c r="J618" s="258" t="s">
        <v>1559</v>
      </c>
      <c r="K618" s="62"/>
      <c r="L618" s="40"/>
      <c r="M618" s="40"/>
      <c r="N618" s="40"/>
      <c r="O618" s="40"/>
      <c r="P618" s="40"/>
      <c r="Q618" s="40"/>
      <c r="R618" s="40"/>
      <c r="S618" s="238" t="s">
        <v>78</v>
      </c>
      <c r="T618" s="40" t="s">
        <v>1552</v>
      </c>
      <c r="U618" s="40"/>
      <c r="V618" s="64"/>
      <c r="W618" s="64"/>
      <c r="X618" s="64"/>
      <c r="Y618" s="64"/>
      <c r="Z618" s="64"/>
      <c r="AA618" s="64"/>
      <c r="AB618" s="64"/>
      <c r="AC618" s="64"/>
    </row>
    <row r="619" ht="14.5" spans="1:29">
      <c r="A619" s="55">
        <v>544</v>
      </c>
      <c r="B619" s="212" t="s">
        <v>64</v>
      </c>
      <c r="C619" s="55" t="s">
        <v>1756</v>
      </c>
      <c r="D619" s="61">
        <v>46274</v>
      </c>
      <c r="E619" s="55">
        <v>6000052976</v>
      </c>
      <c r="F619" s="62" t="s">
        <v>1846</v>
      </c>
      <c r="G619" s="55">
        <v>6</v>
      </c>
      <c r="H619" s="55">
        <v>6</v>
      </c>
      <c r="I619" s="55">
        <v>0</v>
      </c>
      <c r="J619" s="62" t="s">
        <v>66</v>
      </c>
      <c r="K619" s="62"/>
      <c r="L619" s="40"/>
      <c r="M619" s="40"/>
      <c r="N619" s="40"/>
      <c r="O619" s="40"/>
      <c r="P619" s="40"/>
      <c r="Q619" s="40"/>
      <c r="R619" s="40"/>
      <c r="S619" s="40" t="s">
        <v>66</v>
      </c>
      <c r="T619" s="40" t="s">
        <v>66</v>
      </c>
      <c r="U619" s="40"/>
      <c r="V619" s="64"/>
      <c r="W619" s="64"/>
      <c r="X619" s="64"/>
      <c r="Y619" s="64"/>
      <c r="Z619" s="64"/>
      <c r="AA619" s="64"/>
      <c r="AB619" s="64"/>
      <c r="AC619" s="64"/>
    </row>
    <row r="620" ht="14.5" spans="1:29">
      <c r="A620" s="55">
        <v>545</v>
      </c>
      <c r="B620" s="212" t="s">
        <v>64</v>
      </c>
      <c r="C620" s="55" t="s">
        <v>1756</v>
      </c>
      <c r="D620" s="61">
        <v>46274</v>
      </c>
      <c r="E620" s="55">
        <v>6000052976</v>
      </c>
      <c r="F620" s="62">
        <v>516300030926955</v>
      </c>
      <c r="G620" s="55">
        <v>1</v>
      </c>
      <c r="H620" s="55">
        <v>0</v>
      </c>
      <c r="I620" s="55">
        <v>1</v>
      </c>
      <c r="J620" s="62" t="s">
        <v>1550</v>
      </c>
      <c r="K620" s="62"/>
      <c r="L620" s="40"/>
      <c r="M620" s="40"/>
      <c r="N620" s="40"/>
      <c r="O620" s="40"/>
      <c r="P620" s="40"/>
      <c r="Q620" s="40"/>
      <c r="R620" s="40"/>
      <c r="S620" s="238" t="s">
        <v>78</v>
      </c>
      <c r="T620" s="238" t="s">
        <v>1552</v>
      </c>
      <c r="U620" s="40"/>
      <c r="V620" s="64"/>
      <c r="W620" s="64"/>
      <c r="X620" s="64"/>
      <c r="Y620" s="64"/>
      <c r="Z620" s="64"/>
      <c r="AA620" s="64"/>
      <c r="AB620" s="64"/>
      <c r="AC620" s="64"/>
    </row>
    <row r="621" ht="14.5" spans="1:29">
      <c r="A621" s="55">
        <v>546</v>
      </c>
      <c r="B621" s="212" t="s">
        <v>64</v>
      </c>
      <c r="C621" s="55" t="s">
        <v>1756</v>
      </c>
      <c r="D621" s="61">
        <v>46274</v>
      </c>
      <c r="E621" s="55">
        <v>6000052977</v>
      </c>
      <c r="F621" s="62">
        <v>516300040926916</v>
      </c>
      <c r="G621" s="55">
        <v>1</v>
      </c>
      <c r="H621" s="55">
        <v>0</v>
      </c>
      <c r="I621" s="55">
        <v>1</v>
      </c>
      <c r="J621" s="258" t="s">
        <v>1559</v>
      </c>
      <c r="K621" s="62"/>
      <c r="L621" s="40"/>
      <c r="M621" s="40"/>
      <c r="N621" s="40"/>
      <c r="O621" s="40"/>
      <c r="P621" s="40"/>
      <c r="Q621" s="40"/>
      <c r="R621" s="40"/>
      <c r="S621" s="238" t="s">
        <v>78</v>
      </c>
      <c r="T621" s="40" t="s">
        <v>1552</v>
      </c>
      <c r="U621" s="40"/>
      <c r="V621" s="64"/>
      <c r="W621" s="64"/>
      <c r="X621" s="64"/>
      <c r="Y621" s="64"/>
      <c r="Z621" s="64"/>
      <c r="AA621" s="64"/>
      <c r="AB621" s="64"/>
      <c r="AC621" s="64"/>
    </row>
    <row r="622" ht="14.5" spans="1:29">
      <c r="A622" s="55"/>
      <c r="B622" s="212" t="s">
        <v>64</v>
      </c>
      <c r="C622" s="55" t="s">
        <v>1756</v>
      </c>
      <c r="D622" s="61">
        <v>46274</v>
      </c>
      <c r="E622" s="55">
        <v>6000052977</v>
      </c>
      <c r="F622" s="62">
        <v>516300040926917</v>
      </c>
      <c r="G622" s="55">
        <v>1</v>
      </c>
      <c r="H622" s="55">
        <v>0</v>
      </c>
      <c r="I622" s="55">
        <v>1</v>
      </c>
      <c r="J622" s="258" t="s">
        <v>1559</v>
      </c>
      <c r="K622" s="62"/>
      <c r="L622" s="40"/>
      <c r="M622" s="40"/>
      <c r="N622" s="40"/>
      <c r="O622" s="40"/>
      <c r="P622" s="40"/>
      <c r="Q622" s="40"/>
      <c r="R622" s="40"/>
      <c r="S622" s="238" t="s">
        <v>78</v>
      </c>
      <c r="T622" s="62" t="s">
        <v>13</v>
      </c>
      <c r="U622" s="40"/>
      <c r="V622" s="64"/>
      <c r="W622" s="64"/>
      <c r="X622" s="64"/>
      <c r="Y622" s="64"/>
      <c r="Z622" s="64"/>
      <c r="AA622" s="64"/>
      <c r="AB622" s="64"/>
      <c r="AC622" s="64"/>
    </row>
    <row r="623" ht="14.5" spans="1:29">
      <c r="A623" s="55">
        <v>547</v>
      </c>
      <c r="B623" s="212" t="s">
        <v>64</v>
      </c>
      <c r="C623" s="55" t="s">
        <v>1756</v>
      </c>
      <c r="D623" s="61">
        <v>46274</v>
      </c>
      <c r="E623" s="55">
        <v>6000052977</v>
      </c>
      <c r="F623" s="62">
        <v>516300040926918</v>
      </c>
      <c r="G623" s="55">
        <v>1</v>
      </c>
      <c r="H623" s="55">
        <v>1</v>
      </c>
      <c r="I623" s="55">
        <v>0</v>
      </c>
      <c r="J623" s="62" t="s">
        <v>66</v>
      </c>
      <c r="K623" s="62"/>
      <c r="L623" s="40"/>
      <c r="M623" s="40"/>
      <c r="N623" s="40"/>
      <c r="O623" s="40"/>
      <c r="P623" s="40"/>
      <c r="Q623" s="40"/>
      <c r="R623" s="40"/>
      <c r="S623" s="40" t="s">
        <v>66</v>
      </c>
      <c r="T623" s="40" t="s">
        <v>66</v>
      </c>
      <c r="U623" s="40"/>
      <c r="V623" s="64"/>
      <c r="W623" s="64"/>
      <c r="X623" s="64"/>
      <c r="Y623" s="64"/>
      <c r="Z623" s="64"/>
      <c r="AA623" s="64"/>
      <c r="AB623" s="64"/>
      <c r="AC623" s="64"/>
    </row>
    <row r="624" ht="14.5" spans="1:29">
      <c r="A624" s="55">
        <v>548</v>
      </c>
      <c r="B624" s="212" t="s">
        <v>64</v>
      </c>
      <c r="C624" s="55" t="s">
        <v>1756</v>
      </c>
      <c r="D624" s="61">
        <v>46274</v>
      </c>
      <c r="E624" s="55">
        <v>6000052977</v>
      </c>
      <c r="F624" s="62">
        <v>516300040926919</v>
      </c>
      <c r="G624" s="55">
        <v>1</v>
      </c>
      <c r="H624" s="55">
        <v>0</v>
      </c>
      <c r="I624" s="55">
        <v>1</v>
      </c>
      <c r="J624" s="258" t="s">
        <v>1559</v>
      </c>
      <c r="K624" s="62"/>
      <c r="L624" s="40"/>
      <c r="M624" s="40"/>
      <c r="N624" s="40"/>
      <c r="O624" s="40"/>
      <c r="P624" s="40"/>
      <c r="Q624" s="40"/>
      <c r="R624" s="40"/>
      <c r="S624" s="238" t="s">
        <v>78</v>
      </c>
      <c r="T624" s="40" t="s">
        <v>1552</v>
      </c>
      <c r="U624" s="40"/>
      <c r="V624" s="64"/>
      <c r="W624" s="64"/>
      <c r="X624" s="64"/>
      <c r="Y624" s="64"/>
      <c r="Z624" s="64"/>
      <c r="AA624" s="64"/>
      <c r="AB624" s="64"/>
      <c r="AC624" s="64"/>
    </row>
    <row r="625" ht="14.5" spans="1:29">
      <c r="A625" s="55"/>
      <c r="B625" s="212" t="s">
        <v>64</v>
      </c>
      <c r="C625" s="55" t="s">
        <v>1756</v>
      </c>
      <c r="D625" s="61">
        <v>46274</v>
      </c>
      <c r="E625" s="55">
        <v>6000052977</v>
      </c>
      <c r="F625" s="62">
        <v>516300040926920</v>
      </c>
      <c r="G625" s="55">
        <v>1</v>
      </c>
      <c r="H625" s="55">
        <v>0</v>
      </c>
      <c r="I625" s="55">
        <v>1</v>
      </c>
      <c r="J625" s="258" t="s">
        <v>1559</v>
      </c>
      <c r="K625" s="62"/>
      <c r="L625" s="40"/>
      <c r="M625" s="40"/>
      <c r="N625" s="40"/>
      <c r="O625" s="40"/>
      <c r="P625" s="40"/>
      <c r="Q625" s="40"/>
      <c r="R625" s="40"/>
      <c r="S625" s="238" t="s">
        <v>78</v>
      </c>
      <c r="T625" s="40" t="s">
        <v>1552</v>
      </c>
      <c r="U625" s="40"/>
      <c r="V625" s="64"/>
      <c r="W625" s="64"/>
      <c r="X625" s="64"/>
      <c r="Y625" s="64"/>
      <c r="Z625" s="64"/>
      <c r="AA625" s="64"/>
      <c r="AB625" s="64"/>
      <c r="AC625" s="64"/>
    </row>
    <row r="626" ht="14.5" spans="1:29">
      <c r="A626" s="55"/>
      <c r="B626" s="212" t="s">
        <v>64</v>
      </c>
      <c r="C626" s="55" t="s">
        <v>1756</v>
      </c>
      <c r="D626" s="61">
        <v>46274</v>
      </c>
      <c r="E626" s="55">
        <v>6000052977</v>
      </c>
      <c r="F626" s="62">
        <v>516300040926921</v>
      </c>
      <c r="G626" s="55">
        <v>1</v>
      </c>
      <c r="H626" s="55">
        <v>0</v>
      </c>
      <c r="I626" s="55">
        <v>1</v>
      </c>
      <c r="J626" s="258" t="s">
        <v>1559</v>
      </c>
      <c r="K626" s="62"/>
      <c r="L626" s="40"/>
      <c r="M626" s="40"/>
      <c r="N626" s="40"/>
      <c r="O626" s="40"/>
      <c r="P626" s="40"/>
      <c r="Q626" s="40"/>
      <c r="R626" s="40"/>
      <c r="S626" s="238" t="s">
        <v>78</v>
      </c>
      <c r="T626" s="40" t="s">
        <v>1552</v>
      </c>
      <c r="U626" s="40"/>
      <c r="V626" s="64"/>
      <c r="W626" s="64"/>
      <c r="X626" s="64"/>
      <c r="Y626" s="64"/>
      <c r="Z626" s="64"/>
      <c r="AA626" s="64"/>
      <c r="AB626" s="64"/>
      <c r="AC626" s="64"/>
    </row>
    <row r="627" ht="14.5" spans="1:29">
      <c r="A627" s="55"/>
      <c r="B627" s="212" t="s">
        <v>64</v>
      </c>
      <c r="C627" s="55" t="s">
        <v>1756</v>
      </c>
      <c r="D627" s="61">
        <v>46274</v>
      </c>
      <c r="E627" s="55">
        <v>6000052977</v>
      </c>
      <c r="F627" s="62">
        <v>516300040926922</v>
      </c>
      <c r="G627" s="55">
        <v>1</v>
      </c>
      <c r="H627" s="55">
        <v>0</v>
      </c>
      <c r="I627" s="55">
        <v>1</v>
      </c>
      <c r="J627" s="258" t="s">
        <v>1559</v>
      </c>
      <c r="K627" s="62"/>
      <c r="L627" s="40"/>
      <c r="M627" s="40"/>
      <c r="N627" s="40"/>
      <c r="O627" s="40"/>
      <c r="P627" s="40"/>
      <c r="Q627" s="40"/>
      <c r="R627" s="40"/>
      <c r="S627" s="238" t="s">
        <v>78</v>
      </c>
      <c r="T627" s="40" t="s">
        <v>1552</v>
      </c>
      <c r="U627" s="40"/>
      <c r="V627" s="64"/>
      <c r="W627" s="64"/>
      <c r="X627" s="64"/>
      <c r="Y627" s="64"/>
      <c r="Z627" s="64"/>
      <c r="AA627" s="64"/>
      <c r="AB627" s="64"/>
      <c r="AC627" s="64"/>
    </row>
    <row r="628" ht="14.5" spans="1:29">
      <c r="A628" s="55">
        <v>549</v>
      </c>
      <c r="B628" s="212" t="s">
        <v>64</v>
      </c>
      <c r="C628" s="55" t="s">
        <v>1756</v>
      </c>
      <c r="D628" s="61">
        <v>46274</v>
      </c>
      <c r="E628" s="55">
        <v>6000052977</v>
      </c>
      <c r="F628" s="62">
        <v>516300040926923</v>
      </c>
      <c r="G628" s="55">
        <v>1</v>
      </c>
      <c r="H628" s="55">
        <v>1</v>
      </c>
      <c r="I628" s="55">
        <v>0</v>
      </c>
      <c r="J628" s="62" t="s">
        <v>66</v>
      </c>
      <c r="K628" s="62"/>
      <c r="L628" s="40"/>
      <c r="M628" s="40"/>
      <c r="N628" s="40"/>
      <c r="O628" s="40"/>
      <c r="P628" s="40"/>
      <c r="Q628" s="40"/>
      <c r="R628" s="40"/>
      <c r="S628" s="40" t="s">
        <v>66</v>
      </c>
      <c r="T628" s="40" t="s">
        <v>66</v>
      </c>
      <c r="U628" s="40"/>
      <c r="V628" s="64"/>
      <c r="W628" s="64"/>
      <c r="X628" s="64"/>
      <c r="Y628" s="64"/>
      <c r="Z628" s="64"/>
      <c r="AA628" s="64"/>
      <c r="AB628" s="64"/>
      <c r="AC628" s="64"/>
    </row>
    <row r="629" ht="14.5" spans="1:29">
      <c r="A629" s="55">
        <v>550</v>
      </c>
      <c r="B629" s="212" t="s">
        <v>64</v>
      </c>
      <c r="C629" s="55" t="s">
        <v>1756</v>
      </c>
      <c r="D629" s="61">
        <v>46274</v>
      </c>
      <c r="E629" s="55">
        <v>6000052977</v>
      </c>
      <c r="F629" s="62">
        <v>516300040926924</v>
      </c>
      <c r="G629" s="55">
        <v>1</v>
      </c>
      <c r="H629" s="55">
        <v>0</v>
      </c>
      <c r="I629" s="55">
        <v>1</v>
      </c>
      <c r="J629" s="258" t="s">
        <v>1559</v>
      </c>
      <c r="K629" s="62"/>
      <c r="L629" s="40"/>
      <c r="M629" s="40"/>
      <c r="N629" s="40"/>
      <c r="O629" s="40"/>
      <c r="P629" s="40"/>
      <c r="Q629" s="40"/>
      <c r="R629" s="40"/>
      <c r="S629" s="238" t="s">
        <v>78</v>
      </c>
      <c r="T629" s="40" t="s">
        <v>1552</v>
      </c>
      <c r="U629" s="40"/>
      <c r="V629" s="64"/>
      <c r="W629" s="64"/>
      <c r="X629" s="64"/>
      <c r="Y629" s="64"/>
      <c r="Z629" s="64"/>
      <c r="AA629" s="64"/>
      <c r="AB629" s="64"/>
      <c r="AC629" s="64"/>
    </row>
    <row r="630" ht="14.5" spans="1:29">
      <c r="A630" s="55">
        <v>551</v>
      </c>
      <c r="B630" s="212" t="s">
        <v>64</v>
      </c>
      <c r="C630" s="55" t="s">
        <v>1756</v>
      </c>
      <c r="D630" s="61">
        <v>46274</v>
      </c>
      <c r="E630" s="55">
        <v>6000052977</v>
      </c>
      <c r="F630" s="62">
        <v>516300040926925</v>
      </c>
      <c r="G630" s="55">
        <v>1</v>
      </c>
      <c r="H630" s="55">
        <v>1</v>
      </c>
      <c r="I630" s="55">
        <v>0</v>
      </c>
      <c r="J630" s="62" t="s">
        <v>66</v>
      </c>
      <c r="K630" s="62"/>
      <c r="L630" s="40"/>
      <c r="M630" s="40"/>
      <c r="N630" s="40"/>
      <c r="O630" s="40"/>
      <c r="P630" s="40"/>
      <c r="Q630" s="40"/>
      <c r="R630" s="40"/>
      <c r="S630" s="40" t="s">
        <v>66</v>
      </c>
      <c r="T630" s="40" t="s">
        <v>66</v>
      </c>
      <c r="U630" s="40"/>
      <c r="V630" s="64"/>
      <c r="W630" s="64"/>
      <c r="X630" s="64"/>
      <c r="Y630" s="64"/>
      <c r="Z630" s="64"/>
      <c r="AA630" s="64"/>
      <c r="AB630" s="64"/>
      <c r="AC630" s="64"/>
    </row>
    <row r="631" ht="14.5" spans="1:29">
      <c r="A631" s="55">
        <v>552</v>
      </c>
      <c r="B631" s="212" t="s">
        <v>64</v>
      </c>
      <c r="C631" s="55" t="s">
        <v>1756</v>
      </c>
      <c r="D631" s="61">
        <v>46274</v>
      </c>
      <c r="E631" s="55">
        <v>6000052977</v>
      </c>
      <c r="F631" s="62">
        <v>516300040926926</v>
      </c>
      <c r="G631" s="55">
        <v>1</v>
      </c>
      <c r="H631" s="55">
        <v>0</v>
      </c>
      <c r="I631" s="55">
        <v>1</v>
      </c>
      <c r="J631" s="258" t="s">
        <v>1559</v>
      </c>
      <c r="K631" s="62"/>
      <c r="L631" s="40"/>
      <c r="M631" s="40"/>
      <c r="N631" s="40"/>
      <c r="O631" s="40"/>
      <c r="P631" s="40"/>
      <c r="Q631" s="40"/>
      <c r="R631" s="40"/>
      <c r="S631" s="238" t="s">
        <v>78</v>
      </c>
      <c r="T631" s="40" t="s">
        <v>1552</v>
      </c>
      <c r="U631" s="40"/>
      <c r="V631" s="64"/>
      <c r="W631" s="64"/>
      <c r="X631" s="64"/>
      <c r="Y631" s="64"/>
      <c r="Z631" s="64"/>
      <c r="AA631" s="64"/>
      <c r="AB631" s="64"/>
      <c r="AC631" s="64"/>
    </row>
    <row r="632" ht="14.5" spans="1:29">
      <c r="A632" s="55">
        <v>553</v>
      </c>
      <c r="B632" s="212" t="s">
        <v>64</v>
      </c>
      <c r="C632" s="55" t="s">
        <v>1756</v>
      </c>
      <c r="D632" s="61">
        <v>46274</v>
      </c>
      <c r="E632" s="55">
        <v>6000052977</v>
      </c>
      <c r="F632" s="62">
        <v>516300040926927</v>
      </c>
      <c r="G632" s="55">
        <v>1</v>
      </c>
      <c r="H632" s="55">
        <v>0</v>
      </c>
      <c r="I632" s="55">
        <v>1</v>
      </c>
      <c r="J632" s="518" t="s">
        <v>1623</v>
      </c>
      <c r="K632" s="62"/>
      <c r="L632" s="40"/>
      <c r="M632" s="40"/>
      <c r="N632" s="40"/>
      <c r="O632" s="40"/>
      <c r="P632" s="40"/>
      <c r="Q632" s="40"/>
      <c r="R632" s="40"/>
      <c r="S632" s="238" t="s">
        <v>78</v>
      </c>
      <c r="T632" s="62" t="s">
        <v>1552</v>
      </c>
      <c r="U632" s="40"/>
      <c r="V632" s="64"/>
      <c r="W632" s="64"/>
      <c r="X632" s="64"/>
      <c r="Y632" s="64"/>
      <c r="Z632" s="64"/>
      <c r="AA632" s="64"/>
      <c r="AB632" s="64"/>
      <c r="AC632" s="64"/>
    </row>
    <row r="633" ht="14.5" spans="1:29">
      <c r="A633" s="55">
        <v>554</v>
      </c>
      <c r="B633" s="212" t="s">
        <v>64</v>
      </c>
      <c r="C633" s="55" t="s">
        <v>1756</v>
      </c>
      <c r="D633" s="61">
        <v>46274</v>
      </c>
      <c r="E633" s="55">
        <v>6000052977</v>
      </c>
      <c r="F633" s="62" t="s">
        <v>1847</v>
      </c>
      <c r="G633" s="55">
        <v>4</v>
      </c>
      <c r="H633" s="55">
        <v>4</v>
      </c>
      <c r="I633" s="55">
        <v>0</v>
      </c>
      <c r="J633" s="62" t="s">
        <v>66</v>
      </c>
      <c r="K633" s="62"/>
      <c r="L633" s="40"/>
      <c r="M633" s="40"/>
      <c r="N633" s="40"/>
      <c r="O633" s="40"/>
      <c r="P633" s="40"/>
      <c r="Q633" s="40"/>
      <c r="R633" s="40"/>
      <c r="S633" s="40" t="s">
        <v>66</v>
      </c>
      <c r="T633" s="40" t="s">
        <v>66</v>
      </c>
      <c r="U633" s="40"/>
      <c r="V633" s="64"/>
      <c r="W633" s="64"/>
      <c r="X633" s="64"/>
      <c r="Y633" s="64"/>
      <c r="Z633" s="64"/>
      <c r="AA633" s="64"/>
      <c r="AB633" s="64"/>
      <c r="AC633" s="64"/>
    </row>
    <row r="634" ht="15.5" spans="1:29">
      <c r="A634" s="55">
        <v>555</v>
      </c>
      <c r="B634" s="212" t="s">
        <v>64</v>
      </c>
      <c r="C634" s="55" t="s">
        <v>1756</v>
      </c>
      <c r="D634" s="61">
        <v>46274</v>
      </c>
      <c r="E634" s="55">
        <v>6000052977</v>
      </c>
      <c r="F634" s="62">
        <v>516300040926932</v>
      </c>
      <c r="G634" s="55">
        <v>1</v>
      </c>
      <c r="H634" s="55">
        <v>0</v>
      </c>
      <c r="I634" s="55">
        <v>1</v>
      </c>
      <c r="J634" s="518" t="s">
        <v>1566</v>
      </c>
      <c r="K634" s="97" t="s">
        <v>1551</v>
      </c>
      <c r="L634" s="97" t="s">
        <v>76</v>
      </c>
      <c r="M634" s="45" t="s">
        <v>67</v>
      </c>
      <c r="N634" s="40"/>
      <c r="O634" s="515" t="s">
        <v>77</v>
      </c>
      <c r="P634" s="45" t="s">
        <v>67</v>
      </c>
      <c r="Q634" s="40"/>
      <c r="R634" s="40" t="s">
        <v>68</v>
      </c>
      <c r="S634" s="238" t="s">
        <v>78</v>
      </c>
      <c r="T634" s="62" t="s">
        <v>1552</v>
      </c>
      <c r="U634" s="40"/>
      <c r="V634" s="64"/>
      <c r="W634" s="64"/>
      <c r="X634" s="64"/>
      <c r="Y634" s="64"/>
      <c r="Z634" s="64"/>
      <c r="AA634" s="64"/>
      <c r="AB634" s="64"/>
      <c r="AC634" s="64"/>
    </row>
    <row r="635" ht="14.5" spans="1:29">
      <c r="A635" s="55">
        <v>556</v>
      </c>
      <c r="B635" s="212" t="s">
        <v>64</v>
      </c>
      <c r="C635" s="55" t="s">
        <v>1756</v>
      </c>
      <c r="D635" s="61">
        <v>46274</v>
      </c>
      <c r="E635" s="55">
        <v>6000052977</v>
      </c>
      <c r="F635" s="62" t="s">
        <v>1848</v>
      </c>
      <c r="G635" s="55">
        <v>2</v>
      </c>
      <c r="H635" s="55">
        <v>2</v>
      </c>
      <c r="I635" s="55">
        <v>0</v>
      </c>
      <c r="J635" s="62" t="s">
        <v>66</v>
      </c>
      <c r="K635" s="62"/>
      <c r="L635" s="40"/>
      <c r="M635" s="40"/>
      <c r="N635" s="40"/>
      <c r="O635" s="40"/>
      <c r="P635" s="40"/>
      <c r="Q635" s="40"/>
      <c r="R635" s="40"/>
      <c r="S635" s="40" t="s">
        <v>66</v>
      </c>
      <c r="T635" s="40" t="s">
        <v>66</v>
      </c>
      <c r="U635" s="40"/>
      <c r="V635" s="64"/>
      <c r="W635" s="64"/>
      <c r="X635" s="64"/>
      <c r="Y635" s="64"/>
      <c r="Z635" s="64"/>
      <c r="AA635" s="64"/>
      <c r="AB635" s="64"/>
      <c r="AC635" s="64"/>
    </row>
    <row r="636" ht="14.5" spans="1:29">
      <c r="A636" s="55">
        <v>557</v>
      </c>
      <c r="B636" s="212" t="s">
        <v>64</v>
      </c>
      <c r="C636" s="55" t="s">
        <v>1756</v>
      </c>
      <c r="D636" s="61">
        <v>46274</v>
      </c>
      <c r="E636" s="55">
        <v>6000052977</v>
      </c>
      <c r="F636" s="62">
        <v>516300040926935</v>
      </c>
      <c r="G636" s="55">
        <v>1</v>
      </c>
      <c r="H636" s="55">
        <v>0</v>
      </c>
      <c r="I636" s="55">
        <v>1</v>
      </c>
      <c r="J636" s="258" t="s">
        <v>1559</v>
      </c>
      <c r="K636" s="62"/>
      <c r="L636" s="40"/>
      <c r="M636" s="40"/>
      <c r="N636" s="40"/>
      <c r="O636" s="40"/>
      <c r="P636" s="40"/>
      <c r="Q636" s="40"/>
      <c r="R636" s="40"/>
      <c r="S636" s="238" t="s">
        <v>78</v>
      </c>
      <c r="T636" s="40" t="s">
        <v>1552</v>
      </c>
      <c r="U636" s="40"/>
      <c r="V636" s="64"/>
      <c r="W636" s="64"/>
      <c r="X636" s="64"/>
      <c r="Y636" s="64"/>
      <c r="Z636" s="64"/>
      <c r="AA636" s="64"/>
      <c r="AB636" s="64"/>
      <c r="AC636" s="64"/>
    </row>
    <row r="637" ht="14.5" spans="1:29">
      <c r="A637" s="55">
        <v>558</v>
      </c>
      <c r="B637" s="212" t="s">
        <v>64</v>
      </c>
      <c r="C637" s="55" t="s">
        <v>1756</v>
      </c>
      <c r="D637" s="61">
        <v>46274</v>
      </c>
      <c r="E637" s="55">
        <v>6000052977</v>
      </c>
      <c r="F637" s="62">
        <v>516300040926936</v>
      </c>
      <c r="G637" s="55">
        <v>1</v>
      </c>
      <c r="H637" s="55">
        <v>1</v>
      </c>
      <c r="I637" s="55">
        <v>0</v>
      </c>
      <c r="J637" s="62" t="s">
        <v>66</v>
      </c>
      <c r="K637" s="62"/>
      <c r="L637" s="40"/>
      <c r="M637" s="40"/>
      <c r="N637" s="40"/>
      <c r="O637" s="40"/>
      <c r="P637" s="40"/>
      <c r="Q637" s="40"/>
      <c r="R637" s="40"/>
      <c r="S637" s="40" t="s">
        <v>66</v>
      </c>
      <c r="T637" s="40" t="s">
        <v>66</v>
      </c>
      <c r="U637" s="40"/>
      <c r="V637" s="64"/>
      <c r="W637" s="64"/>
      <c r="X637" s="64"/>
      <c r="Y637" s="64"/>
      <c r="Z637" s="64"/>
      <c r="AA637" s="64"/>
      <c r="AB637" s="64"/>
      <c r="AC637" s="64"/>
    </row>
    <row r="638" ht="14.5" spans="1:29">
      <c r="A638" s="55">
        <v>559</v>
      </c>
      <c r="B638" s="212" t="s">
        <v>64</v>
      </c>
      <c r="C638" s="55" t="s">
        <v>1756</v>
      </c>
      <c r="D638" s="61">
        <v>46274</v>
      </c>
      <c r="E638" s="55">
        <v>6000052977</v>
      </c>
      <c r="F638" s="62">
        <v>516300040926937</v>
      </c>
      <c r="G638" s="55">
        <v>1</v>
      </c>
      <c r="H638" s="55">
        <v>0</v>
      </c>
      <c r="I638" s="55">
        <v>1</v>
      </c>
      <c r="J638" s="518" t="s">
        <v>1623</v>
      </c>
      <c r="K638" s="62"/>
      <c r="L638" s="40"/>
      <c r="M638" s="40"/>
      <c r="N638" s="40"/>
      <c r="O638" s="40"/>
      <c r="P638" s="40"/>
      <c r="Q638" s="40"/>
      <c r="R638" s="40"/>
      <c r="S638" s="238" t="s">
        <v>78</v>
      </c>
      <c r="T638" s="62" t="s">
        <v>1552</v>
      </c>
      <c r="U638" s="40"/>
      <c r="V638" s="64"/>
      <c r="W638" s="64"/>
      <c r="X638" s="64"/>
      <c r="Y638" s="64"/>
      <c r="Z638" s="64"/>
      <c r="AA638" s="64"/>
      <c r="AB638" s="64"/>
      <c r="AC638" s="64"/>
    </row>
    <row r="639" ht="14.5" spans="1:29">
      <c r="A639" s="55">
        <v>560</v>
      </c>
      <c r="B639" s="212" t="s">
        <v>64</v>
      </c>
      <c r="C639" s="55" t="s">
        <v>1756</v>
      </c>
      <c r="D639" s="61">
        <v>46274</v>
      </c>
      <c r="E639" s="55">
        <v>6000052977</v>
      </c>
      <c r="F639" s="62" t="s">
        <v>1849</v>
      </c>
      <c r="G639" s="55">
        <v>10</v>
      </c>
      <c r="H639" s="55">
        <v>10</v>
      </c>
      <c r="I639" s="55">
        <v>0</v>
      </c>
      <c r="J639" s="62" t="s">
        <v>66</v>
      </c>
      <c r="K639" s="62"/>
      <c r="L639" s="40"/>
      <c r="M639" s="40"/>
      <c r="N639" s="40"/>
      <c r="O639" s="40"/>
      <c r="P639" s="40"/>
      <c r="Q639" s="40"/>
      <c r="R639" s="40"/>
      <c r="S639" s="40" t="s">
        <v>66</v>
      </c>
      <c r="T639" s="40" t="s">
        <v>66</v>
      </c>
      <c r="U639" s="40"/>
      <c r="V639" s="64"/>
      <c r="W639" s="64"/>
      <c r="X639" s="64"/>
      <c r="Y639" s="64"/>
      <c r="Z639" s="64"/>
      <c r="AA639" s="64"/>
      <c r="AB639" s="64"/>
      <c r="AC639" s="64"/>
    </row>
    <row r="640" ht="14.5" spans="1:29">
      <c r="A640" s="55">
        <v>561</v>
      </c>
      <c r="B640" s="212" t="s">
        <v>64</v>
      </c>
      <c r="C640" s="55" t="s">
        <v>1756</v>
      </c>
      <c r="D640" s="61">
        <v>46274</v>
      </c>
      <c r="E640" s="55">
        <v>6000052977</v>
      </c>
      <c r="F640" s="62">
        <v>516300040926948</v>
      </c>
      <c r="G640" s="55">
        <v>1</v>
      </c>
      <c r="H640" s="55">
        <v>0</v>
      </c>
      <c r="I640" s="55">
        <v>1</v>
      </c>
      <c r="J640" s="518" t="s">
        <v>1623</v>
      </c>
      <c r="K640" s="62"/>
      <c r="L640" s="40"/>
      <c r="M640" s="40"/>
      <c r="N640" s="40"/>
      <c r="O640" s="40"/>
      <c r="P640" s="40"/>
      <c r="Q640" s="40"/>
      <c r="R640" s="40"/>
      <c r="S640" s="238" t="s">
        <v>78</v>
      </c>
      <c r="T640" s="62" t="s">
        <v>1552</v>
      </c>
      <c r="U640" s="40"/>
      <c r="V640" s="64"/>
      <c r="W640" s="64"/>
      <c r="X640" s="64"/>
      <c r="Y640" s="64"/>
      <c r="Z640" s="64"/>
      <c r="AA640" s="64"/>
      <c r="AB640" s="64"/>
      <c r="AC640" s="64"/>
    </row>
    <row r="641" ht="14.5" spans="1:29">
      <c r="A641" s="55">
        <v>562</v>
      </c>
      <c r="B641" s="212" t="s">
        <v>64</v>
      </c>
      <c r="C641" s="55" t="s">
        <v>1756</v>
      </c>
      <c r="D641" s="61">
        <v>46274</v>
      </c>
      <c r="E641" s="55">
        <v>6000052977</v>
      </c>
      <c r="F641" s="62" t="s">
        <v>1850</v>
      </c>
      <c r="G641" s="55">
        <v>6</v>
      </c>
      <c r="H641" s="55">
        <v>6</v>
      </c>
      <c r="I641" s="55">
        <v>0</v>
      </c>
      <c r="J641" s="62" t="s">
        <v>66</v>
      </c>
      <c r="K641" s="62"/>
      <c r="L641" s="40"/>
      <c r="M641" s="40"/>
      <c r="N641" s="40"/>
      <c r="O641" s="40"/>
      <c r="P641" s="40"/>
      <c r="Q641" s="40"/>
      <c r="R641" s="40"/>
      <c r="S641" s="40" t="s">
        <v>66</v>
      </c>
      <c r="T641" s="40" t="s">
        <v>66</v>
      </c>
      <c r="U641" s="40"/>
      <c r="V641" s="64"/>
      <c r="W641" s="64"/>
      <c r="X641" s="64"/>
      <c r="Y641" s="64"/>
      <c r="Z641" s="64"/>
      <c r="AA641" s="64"/>
      <c r="AB641" s="64"/>
      <c r="AC641" s="64"/>
    </row>
    <row r="642" ht="14.5" spans="1:29">
      <c r="A642" s="55">
        <v>563</v>
      </c>
      <c r="B642" s="212" t="s">
        <v>64</v>
      </c>
      <c r="C642" s="55" t="s">
        <v>1756</v>
      </c>
      <c r="D642" s="61">
        <v>46274</v>
      </c>
      <c r="E642" s="55">
        <v>6000052977</v>
      </c>
      <c r="F642" s="62">
        <v>516300040926955</v>
      </c>
      <c r="G642" s="55">
        <v>1</v>
      </c>
      <c r="H642" s="55">
        <v>0</v>
      </c>
      <c r="I642" s="55">
        <v>1</v>
      </c>
      <c r="J642" s="258" t="s">
        <v>1559</v>
      </c>
      <c r="K642" s="62"/>
      <c r="L642" s="40"/>
      <c r="M642" s="40"/>
      <c r="N642" s="40"/>
      <c r="O642" s="40"/>
      <c r="P642" s="40"/>
      <c r="Q642" s="40"/>
      <c r="R642" s="40"/>
      <c r="S642" s="238" t="s">
        <v>78</v>
      </c>
      <c r="T642" s="40" t="s">
        <v>1552</v>
      </c>
      <c r="U642" s="40"/>
      <c r="V642" s="64"/>
      <c r="W642" s="64"/>
      <c r="X642" s="64"/>
      <c r="Y642" s="64"/>
      <c r="Z642" s="64"/>
      <c r="AA642" s="64"/>
      <c r="AB642" s="64"/>
      <c r="AC642" s="64"/>
    </row>
    <row r="643" ht="14.5" spans="1:29">
      <c r="A643" s="55">
        <v>564</v>
      </c>
      <c r="B643" s="212" t="s">
        <v>64</v>
      </c>
      <c r="C643" s="55" t="s">
        <v>1756</v>
      </c>
      <c r="D643" s="61">
        <v>46275</v>
      </c>
      <c r="E643" s="55">
        <v>6000052976</v>
      </c>
      <c r="F643" s="62">
        <v>516300030926956</v>
      </c>
      <c r="G643" s="55">
        <v>1</v>
      </c>
      <c r="H643" s="55">
        <v>0</v>
      </c>
      <c r="I643" s="55">
        <v>1</v>
      </c>
      <c r="J643" s="258" t="s">
        <v>1559</v>
      </c>
      <c r="K643" s="62"/>
      <c r="L643" s="40"/>
      <c r="M643" s="40"/>
      <c r="N643" s="40"/>
      <c r="O643" s="40"/>
      <c r="P643" s="40"/>
      <c r="Q643" s="40"/>
      <c r="R643" s="40"/>
      <c r="S643" s="238" t="s">
        <v>78</v>
      </c>
      <c r="T643" s="40" t="s">
        <v>1552</v>
      </c>
      <c r="U643" s="40"/>
      <c r="V643" s="64"/>
      <c r="W643" s="64"/>
      <c r="X643" s="64"/>
      <c r="Y643" s="64"/>
      <c r="Z643" s="64"/>
      <c r="AA643" s="64"/>
      <c r="AB643" s="64"/>
      <c r="AC643" s="64"/>
    </row>
    <row r="644" ht="14.5" spans="1:29">
      <c r="A644" s="55">
        <v>565</v>
      </c>
      <c r="B644" s="212" t="s">
        <v>64</v>
      </c>
      <c r="C644" s="55" t="s">
        <v>1756</v>
      </c>
      <c r="D644" s="61">
        <v>46275</v>
      </c>
      <c r="E644" s="55">
        <v>6000052976</v>
      </c>
      <c r="F644" s="62" t="s">
        <v>1851</v>
      </c>
      <c r="G644" s="55">
        <v>5</v>
      </c>
      <c r="H644" s="55">
        <v>5</v>
      </c>
      <c r="I644" s="55">
        <v>0</v>
      </c>
      <c r="J644" s="62" t="s">
        <v>66</v>
      </c>
      <c r="K644" s="62"/>
      <c r="L644" s="40"/>
      <c r="M644" s="40"/>
      <c r="N644" s="40"/>
      <c r="O644" s="40"/>
      <c r="P644" s="40"/>
      <c r="Q644" s="40"/>
      <c r="R644" s="40"/>
      <c r="S644" s="40" t="s">
        <v>66</v>
      </c>
      <c r="T644" s="40" t="s">
        <v>66</v>
      </c>
      <c r="U644" s="40"/>
      <c r="V644" s="64"/>
      <c r="W644" s="64"/>
      <c r="X644" s="64"/>
      <c r="Y644" s="64"/>
      <c r="Z644" s="64"/>
      <c r="AA644" s="64"/>
      <c r="AB644" s="64"/>
      <c r="AC644" s="64"/>
    </row>
    <row r="645" ht="14.5" spans="1:29">
      <c r="A645" s="55">
        <v>566</v>
      </c>
      <c r="B645" s="212" t="s">
        <v>64</v>
      </c>
      <c r="C645" s="55" t="s">
        <v>1756</v>
      </c>
      <c r="D645" s="61">
        <v>46275</v>
      </c>
      <c r="E645" s="55">
        <v>6000052976</v>
      </c>
      <c r="F645" s="62">
        <v>516300030926962</v>
      </c>
      <c r="G645" s="55">
        <v>1</v>
      </c>
      <c r="H645" s="55">
        <v>0</v>
      </c>
      <c r="I645" s="55">
        <v>1</v>
      </c>
      <c r="J645" s="62" t="s">
        <v>1550</v>
      </c>
      <c r="K645" s="62"/>
      <c r="L645" s="40"/>
      <c r="M645" s="40"/>
      <c r="N645" s="40"/>
      <c r="O645" s="40"/>
      <c r="P645" s="40"/>
      <c r="Q645" s="40"/>
      <c r="R645" s="40"/>
      <c r="S645" s="238" t="s">
        <v>78</v>
      </c>
      <c r="T645" s="238" t="s">
        <v>1552</v>
      </c>
      <c r="U645" s="40"/>
      <c r="V645" s="64"/>
      <c r="W645" s="64"/>
      <c r="X645" s="64"/>
      <c r="Y645" s="64"/>
      <c r="Z645" s="64"/>
      <c r="AA645" s="64"/>
      <c r="AB645" s="64"/>
      <c r="AC645" s="64"/>
    </row>
    <row r="646" ht="14.5" spans="1:29">
      <c r="A646" s="55">
        <v>567</v>
      </c>
      <c r="B646" s="212" t="s">
        <v>64</v>
      </c>
      <c r="C646" s="55" t="s">
        <v>1756</v>
      </c>
      <c r="D646" s="61">
        <v>46275</v>
      </c>
      <c r="E646" s="55">
        <v>6000052976</v>
      </c>
      <c r="F646" s="62" t="s">
        <v>1852</v>
      </c>
      <c r="G646" s="55">
        <v>2</v>
      </c>
      <c r="H646" s="55">
        <v>2</v>
      </c>
      <c r="I646" s="55">
        <v>0</v>
      </c>
      <c r="J646" s="62" t="s">
        <v>66</v>
      </c>
      <c r="K646" s="62"/>
      <c r="L646" s="40"/>
      <c r="M646" s="40"/>
      <c r="N646" s="40"/>
      <c r="O646" s="40"/>
      <c r="P646" s="40"/>
      <c r="Q646" s="40"/>
      <c r="R646" s="40"/>
      <c r="S646" s="40" t="s">
        <v>66</v>
      </c>
      <c r="T646" s="40" t="s">
        <v>66</v>
      </c>
      <c r="U646" s="40"/>
      <c r="V646" s="64"/>
      <c r="W646" s="64"/>
      <c r="X646" s="64"/>
      <c r="Y646" s="64"/>
      <c r="Z646" s="64"/>
      <c r="AA646" s="64"/>
      <c r="AB646" s="64"/>
      <c r="AC646" s="64"/>
    </row>
    <row r="647" ht="14.5" spans="1:29">
      <c r="A647" s="55">
        <v>568</v>
      </c>
      <c r="B647" s="212" t="s">
        <v>64</v>
      </c>
      <c r="C647" s="55" t="s">
        <v>1756</v>
      </c>
      <c r="D647" s="61">
        <v>46275</v>
      </c>
      <c r="E647" s="55">
        <v>6000052976</v>
      </c>
      <c r="F647" s="62">
        <v>516300030926965</v>
      </c>
      <c r="G647" s="55">
        <v>1</v>
      </c>
      <c r="H647" s="55">
        <v>0</v>
      </c>
      <c r="I647" s="55">
        <v>1</v>
      </c>
      <c r="J647" s="151" t="s">
        <v>1596</v>
      </c>
      <c r="K647" s="62"/>
      <c r="L647" s="40"/>
      <c r="M647" s="40"/>
      <c r="N647" s="40"/>
      <c r="O647" s="40"/>
      <c r="P647" s="40"/>
      <c r="Q647" s="40"/>
      <c r="R647" s="40"/>
      <c r="S647" s="238" t="s">
        <v>78</v>
      </c>
      <c r="T647" s="238" t="s">
        <v>13</v>
      </c>
      <c r="U647" s="40"/>
      <c r="V647" s="64"/>
      <c r="W647" s="64"/>
      <c r="X647" s="64"/>
      <c r="Y647" s="64"/>
      <c r="Z647" s="64"/>
      <c r="AA647" s="64"/>
      <c r="AB647" s="64"/>
      <c r="AC647" s="64"/>
    </row>
    <row r="648" ht="14.5" spans="1:29">
      <c r="A648" s="55">
        <v>569</v>
      </c>
      <c r="B648" s="212" t="s">
        <v>64</v>
      </c>
      <c r="C648" s="55" t="s">
        <v>1756</v>
      </c>
      <c r="D648" s="61">
        <v>46275</v>
      </c>
      <c r="E648" s="55">
        <v>6000052977</v>
      </c>
      <c r="F648" s="62" t="s">
        <v>1853</v>
      </c>
      <c r="G648" s="55">
        <v>2</v>
      </c>
      <c r="H648" s="55">
        <v>2</v>
      </c>
      <c r="I648" s="55">
        <v>0</v>
      </c>
      <c r="J648" s="62" t="s">
        <v>66</v>
      </c>
      <c r="K648" s="62"/>
      <c r="L648" s="40"/>
      <c r="M648" s="40"/>
      <c r="N648" s="40"/>
      <c r="O648" s="40"/>
      <c r="P648" s="40"/>
      <c r="Q648" s="40"/>
      <c r="R648" s="40"/>
      <c r="S648" s="40" t="s">
        <v>66</v>
      </c>
      <c r="T648" s="40" t="s">
        <v>66</v>
      </c>
      <c r="U648" s="40"/>
      <c r="V648" s="64"/>
      <c r="W648" s="64"/>
      <c r="X648" s="64"/>
      <c r="Y648" s="64"/>
      <c r="Z648" s="64"/>
      <c r="AA648" s="64"/>
      <c r="AB648" s="64"/>
      <c r="AC648" s="64"/>
    </row>
    <row r="649" ht="14.5" spans="1:29">
      <c r="A649" s="55">
        <v>570</v>
      </c>
      <c r="B649" s="212" t="s">
        <v>64</v>
      </c>
      <c r="C649" s="55" t="s">
        <v>1756</v>
      </c>
      <c r="D649" s="61">
        <v>46275</v>
      </c>
      <c r="E649" s="55">
        <v>6000052977</v>
      </c>
      <c r="F649" s="62">
        <v>516300040926958</v>
      </c>
      <c r="G649" s="55">
        <v>1</v>
      </c>
      <c r="H649" s="55">
        <v>0</v>
      </c>
      <c r="I649" s="55">
        <v>1</v>
      </c>
      <c r="J649" s="518" t="s">
        <v>1623</v>
      </c>
      <c r="K649" s="62"/>
      <c r="L649" s="40"/>
      <c r="M649" s="40"/>
      <c r="N649" s="40"/>
      <c r="O649" s="40"/>
      <c r="P649" s="40"/>
      <c r="Q649" s="40"/>
      <c r="R649" s="40"/>
      <c r="S649" s="238" t="s">
        <v>78</v>
      </c>
      <c r="T649" s="62" t="s">
        <v>1552</v>
      </c>
      <c r="U649" s="40"/>
      <c r="V649" s="64"/>
      <c r="W649" s="64"/>
      <c r="X649" s="64"/>
      <c r="Y649" s="64"/>
      <c r="Z649" s="64"/>
      <c r="AA649" s="64"/>
      <c r="AB649" s="64"/>
      <c r="AC649" s="64"/>
    </row>
    <row r="650" ht="14.5" spans="1:29">
      <c r="A650" s="55"/>
      <c r="B650" s="212" t="s">
        <v>64</v>
      </c>
      <c r="C650" s="55" t="s">
        <v>1756</v>
      </c>
      <c r="D650" s="61">
        <v>46275</v>
      </c>
      <c r="E650" s="55">
        <v>6000052977</v>
      </c>
      <c r="F650" s="62">
        <v>516300040926959</v>
      </c>
      <c r="G650" s="55">
        <v>1</v>
      </c>
      <c r="H650" s="55">
        <v>0</v>
      </c>
      <c r="I650" s="55">
        <v>1</v>
      </c>
      <c r="J650" s="518" t="s">
        <v>1623</v>
      </c>
      <c r="K650" s="62"/>
      <c r="L650" s="40"/>
      <c r="M650" s="40"/>
      <c r="N650" s="40"/>
      <c r="O650" s="40"/>
      <c r="P650" s="40"/>
      <c r="Q650" s="40"/>
      <c r="R650" s="40"/>
      <c r="S650" s="238" t="s">
        <v>78</v>
      </c>
      <c r="T650" s="62" t="s">
        <v>1552</v>
      </c>
      <c r="U650" s="40"/>
      <c r="V650" s="64"/>
      <c r="W650" s="64"/>
      <c r="X650" s="64"/>
      <c r="Y650" s="64"/>
      <c r="Z650" s="64"/>
      <c r="AA650" s="64"/>
      <c r="AB650" s="64"/>
      <c r="AC650" s="64"/>
    </row>
    <row r="651" ht="14.5" spans="1:29">
      <c r="A651" s="55">
        <v>571</v>
      </c>
      <c r="B651" s="212" t="s">
        <v>64</v>
      </c>
      <c r="C651" s="55" t="s">
        <v>1756</v>
      </c>
      <c r="D651" s="61">
        <v>46275</v>
      </c>
      <c r="E651" s="55">
        <v>6000052977</v>
      </c>
      <c r="F651" s="62" t="s">
        <v>1854</v>
      </c>
      <c r="G651" s="55">
        <v>3</v>
      </c>
      <c r="H651" s="55">
        <v>3</v>
      </c>
      <c r="I651" s="55">
        <v>0</v>
      </c>
      <c r="J651" s="62" t="s">
        <v>66</v>
      </c>
      <c r="K651" s="62"/>
      <c r="L651" s="40"/>
      <c r="M651" s="40"/>
      <c r="N651" s="40"/>
      <c r="O651" s="40"/>
      <c r="P651" s="40"/>
      <c r="Q651" s="40"/>
      <c r="R651" s="40"/>
      <c r="S651" s="40" t="s">
        <v>66</v>
      </c>
      <c r="T651" s="40" t="s">
        <v>66</v>
      </c>
      <c r="U651" s="40"/>
      <c r="V651" s="64"/>
      <c r="W651" s="64"/>
      <c r="X651" s="64"/>
      <c r="Y651" s="64"/>
      <c r="Z651" s="64"/>
      <c r="AA651" s="64"/>
      <c r="AB651" s="64"/>
      <c r="AC651" s="64"/>
    </row>
    <row r="652" ht="15.5" spans="1:29">
      <c r="A652" s="55">
        <v>572</v>
      </c>
      <c r="B652" s="212" t="s">
        <v>64</v>
      </c>
      <c r="C652" s="55" t="s">
        <v>1756</v>
      </c>
      <c r="D652" s="61">
        <v>46275</v>
      </c>
      <c r="E652" s="55">
        <v>6000052977</v>
      </c>
      <c r="F652" s="62">
        <v>516300040926963</v>
      </c>
      <c r="G652" s="55">
        <v>1</v>
      </c>
      <c r="H652" s="55">
        <v>0</v>
      </c>
      <c r="I652" s="55">
        <v>1</v>
      </c>
      <c r="J652" s="518" t="s">
        <v>1566</v>
      </c>
      <c r="K652" s="97" t="s">
        <v>1551</v>
      </c>
      <c r="L652" s="97" t="s">
        <v>76</v>
      </c>
      <c r="M652" s="45" t="s">
        <v>67</v>
      </c>
      <c r="N652" s="40"/>
      <c r="O652" s="515" t="s">
        <v>77</v>
      </c>
      <c r="P652" s="45" t="s">
        <v>67</v>
      </c>
      <c r="Q652" s="40"/>
      <c r="R652" s="40" t="s">
        <v>68</v>
      </c>
      <c r="S652" s="238" t="s">
        <v>78</v>
      </c>
      <c r="T652" s="62" t="s">
        <v>1552</v>
      </c>
      <c r="U652" s="40"/>
      <c r="V652" s="64"/>
      <c r="W652" s="64"/>
      <c r="X652" s="64"/>
      <c r="Y652" s="64"/>
      <c r="Z652" s="64"/>
      <c r="AA652" s="64"/>
      <c r="AB652" s="64"/>
      <c r="AC652" s="64"/>
    </row>
    <row r="653" ht="14.5" spans="1:29">
      <c r="A653" s="55">
        <v>573</v>
      </c>
      <c r="B653" s="212" t="s">
        <v>64</v>
      </c>
      <c r="C653" s="55" t="s">
        <v>1756</v>
      </c>
      <c r="D653" s="61">
        <v>46275</v>
      </c>
      <c r="E653" s="55">
        <v>6000052977</v>
      </c>
      <c r="F653" s="62" t="s">
        <v>1855</v>
      </c>
      <c r="G653" s="55">
        <v>2</v>
      </c>
      <c r="H653" s="55">
        <v>2</v>
      </c>
      <c r="I653" s="55">
        <v>0</v>
      </c>
      <c r="J653" s="62" t="s">
        <v>66</v>
      </c>
      <c r="K653" s="62"/>
      <c r="L653" s="40"/>
      <c r="M653" s="40"/>
      <c r="N653" s="40"/>
      <c r="O653" s="40"/>
      <c r="P653" s="40"/>
      <c r="Q653" s="40"/>
      <c r="R653" s="40"/>
      <c r="S653" s="40" t="s">
        <v>66</v>
      </c>
      <c r="T653" s="40" t="s">
        <v>66</v>
      </c>
      <c r="U653" s="40"/>
      <c r="V653" s="64"/>
      <c r="W653" s="64"/>
      <c r="X653" s="64"/>
      <c r="Y653" s="64"/>
      <c r="Z653" s="64"/>
      <c r="AA653" s="64"/>
      <c r="AB653" s="64"/>
      <c r="AC653" s="64"/>
    </row>
    <row r="654" ht="14.5" spans="1:29">
      <c r="A654" s="55">
        <v>574</v>
      </c>
      <c r="B654" s="212" t="s">
        <v>64</v>
      </c>
      <c r="C654" s="55" t="s">
        <v>1756</v>
      </c>
      <c r="D654" s="61">
        <v>46276</v>
      </c>
      <c r="E654" s="55">
        <v>6000052976</v>
      </c>
      <c r="F654" s="62">
        <v>516300030926966</v>
      </c>
      <c r="G654" s="55">
        <v>1</v>
      </c>
      <c r="H654" s="55">
        <v>1</v>
      </c>
      <c r="I654" s="55">
        <v>0</v>
      </c>
      <c r="J654" s="62" t="s">
        <v>66</v>
      </c>
      <c r="K654" s="62"/>
      <c r="L654" s="40"/>
      <c r="M654" s="40"/>
      <c r="N654" s="40"/>
      <c r="O654" s="40"/>
      <c r="P654" s="40"/>
      <c r="Q654" s="40"/>
      <c r="R654" s="40"/>
      <c r="S654" s="40" t="s">
        <v>66</v>
      </c>
      <c r="T654" s="40" t="s">
        <v>66</v>
      </c>
      <c r="U654" s="40"/>
      <c r="V654" s="64"/>
      <c r="W654" s="64"/>
      <c r="X654" s="64"/>
      <c r="Y654" s="64"/>
      <c r="Z654" s="64"/>
      <c r="AA654" s="64"/>
      <c r="AB654" s="64"/>
      <c r="AC654" s="64"/>
    </row>
    <row r="655" ht="14.5" spans="1:29">
      <c r="A655" s="55">
        <v>575</v>
      </c>
      <c r="B655" s="212" t="s">
        <v>64</v>
      </c>
      <c r="C655" s="55" t="s">
        <v>1756</v>
      </c>
      <c r="D655" s="61">
        <v>46276</v>
      </c>
      <c r="E655" s="55">
        <v>6000052976</v>
      </c>
      <c r="F655" s="62">
        <v>516300030926967</v>
      </c>
      <c r="G655" s="55">
        <v>1</v>
      </c>
      <c r="H655" s="55">
        <v>0</v>
      </c>
      <c r="I655" s="55">
        <v>1</v>
      </c>
      <c r="J655" s="258" t="s">
        <v>1559</v>
      </c>
      <c r="K655" s="62"/>
      <c r="L655" s="40"/>
      <c r="M655" s="40"/>
      <c r="N655" s="40"/>
      <c r="O655" s="40"/>
      <c r="P655" s="40"/>
      <c r="Q655" s="40"/>
      <c r="R655" s="40"/>
      <c r="S655" s="238" t="s">
        <v>78</v>
      </c>
      <c r="T655" s="40" t="s">
        <v>1552</v>
      </c>
      <c r="U655" s="40"/>
      <c r="V655" s="64"/>
      <c r="W655" s="64"/>
      <c r="X655" s="64"/>
      <c r="Y655" s="64"/>
      <c r="Z655" s="64"/>
      <c r="AA655" s="64"/>
      <c r="AB655" s="64"/>
      <c r="AC655" s="64"/>
    </row>
    <row r="656" ht="14.5" spans="1:29">
      <c r="A656" s="55">
        <v>576</v>
      </c>
      <c r="B656" s="212" t="s">
        <v>64</v>
      </c>
      <c r="C656" s="55" t="s">
        <v>1756</v>
      </c>
      <c r="D656" s="61">
        <v>46276</v>
      </c>
      <c r="E656" s="55">
        <v>6000052976</v>
      </c>
      <c r="F656" s="62" t="s">
        <v>1856</v>
      </c>
      <c r="G656" s="55">
        <v>2</v>
      </c>
      <c r="H656" s="55">
        <v>2</v>
      </c>
      <c r="I656" s="55">
        <v>0</v>
      </c>
      <c r="J656" s="62" t="s">
        <v>66</v>
      </c>
      <c r="K656" s="62"/>
      <c r="L656" s="40"/>
      <c r="M656" s="40"/>
      <c r="N656" s="40"/>
      <c r="O656" s="40"/>
      <c r="P656" s="40"/>
      <c r="Q656" s="40"/>
      <c r="R656" s="40"/>
      <c r="S656" s="40" t="s">
        <v>66</v>
      </c>
      <c r="T656" s="40" t="s">
        <v>66</v>
      </c>
      <c r="U656" s="40"/>
      <c r="V656" s="40"/>
      <c r="W656" s="40"/>
      <c r="X656" s="40"/>
      <c r="Y656" s="40"/>
      <c r="Z656" s="40"/>
      <c r="AA656" s="40"/>
      <c r="AB656" s="40"/>
      <c r="AC656" s="40"/>
    </row>
    <row r="657" ht="14.5" spans="1:29">
      <c r="A657" s="55">
        <v>577</v>
      </c>
      <c r="B657" s="212" t="s">
        <v>64</v>
      </c>
      <c r="C657" s="55" t="s">
        <v>1756</v>
      </c>
      <c r="D657" s="61">
        <v>46276</v>
      </c>
      <c r="E657" s="55">
        <v>6000052976</v>
      </c>
      <c r="F657" s="62">
        <v>516300030926970</v>
      </c>
      <c r="G657" s="55">
        <v>1</v>
      </c>
      <c r="H657" s="55">
        <v>0</v>
      </c>
      <c r="I657" s="55">
        <v>1</v>
      </c>
      <c r="J657" s="258" t="s">
        <v>1559</v>
      </c>
      <c r="K657" s="62"/>
      <c r="L657" s="40"/>
      <c r="M657" s="40"/>
      <c r="N657" s="40"/>
      <c r="O657" s="40"/>
      <c r="P657" s="40"/>
      <c r="Q657" s="40"/>
      <c r="R657" s="40"/>
      <c r="S657" s="238" t="s">
        <v>78</v>
      </c>
      <c r="T657" s="40" t="s">
        <v>1552</v>
      </c>
      <c r="U657" s="40"/>
      <c r="V657" s="40"/>
      <c r="W657" s="40"/>
      <c r="X657" s="40"/>
      <c r="Y657" s="40"/>
      <c r="Z657" s="40"/>
      <c r="AA657" s="40"/>
      <c r="AB657" s="40"/>
      <c r="AC657" s="40"/>
    </row>
    <row r="658" ht="14.5" spans="1:29">
      <c r="A658" s="55">
        <v>578</v>
      </c>
      <c r="B658" s="212" t="s">
        <v>64</v>
      </c>
      <c r="C658" s="55" t="s">
        <v>1756</v>
      </c>
      <c r="D658" s="61">
        <v>46276</v>
      </c>
      <c r="E658" s="55">
        <v>6000052976</v>
      </c>
      <c r="F658" s="62" t="s">
        <v>1857</v>
      </c>
      <c r="G658" s="55">
        <v>8</v>
      </c>
      <c r="H658" s="55">
        <v>8</v>
      </c>
      <c r="I658" s="55">
        <v>0</v>
      </c>
      <c r="J658" s="62" t="s">
        <v>66</v>
      </c>
      <c r="K658" s="62"/>
      <c r="L658" s="40"/>
      <c r="M658" s="40"/>
      <c r="N658" s="40"/>
      <c r="O658" s="40"/>
      <c r="P658" s="40"/>
      <c r="Q658" s="40"/>
      <c r="R658" s="40"/>
      <c r="S658" s="40" t="s">
        <v>66</v>
      </c>
      <c r="T658" s="40" t="s">
        <v>66</v>
      </c>
      <c r="U658" s="40"/>
      <c r="V658" s="40"/>
      <c r="W658" s="40"/>
      <c r="X658" s="40"/>
      <c r="Y658" s="40"/>
      <c r="Z658" s="40"/>
      <c r="AA658" s="40"/>
      <c r="AB658" s="40"/>
      <c r="AC658" s="40"/>
    </row>
    <row r="659" ht="15.5" spans="1:29">
      <c r="A659" s="55">
        <v>579</v>
      </c>
      <c r="B659" s="212" t="s">
        <v>64</v>
      </c>
      <c r="C659" s="55" t="s">
        <v>1756</v>
      </c>
      <c r="D659" s="61">
        <v>46276</v>
      </c>
      <c r="E659" s="55">
        <v>6000052976</v>
      </c>
      <c r="F659" s="62">
        <v>516300030926979</v>
      </c>
      <c r="G659" s="55">
        <v>1</v>
      </c>
      <c r="H659" s="55">
        <v>0</v>
      </c>
      <c r="I659" s="55">
        <v>1</v>
      </c>
      <c r="J659" s="518" t="s">
        <v>1566</v>
      </c>
      <c r="K659" s="97" t="s">
        <v>1551</v>
      </c>
      <c r="L659" s="97" t="s">
        <v>76</v>
      </c>
      <c r="M659" s="45" t="s">
        <v>67</v>
      </c>
      <c r="N659" s="40"/>
      <c r="O659" s="515" t="s">
        <v>77</v>
      </c>
      <c r="P659" s="45" t="s">
        <v>67</v>
      </c>
      <c r="Q659" s="40"/>
      <c r="R659" s="40" t="s">
        <v>68</v>
      </c>
      <c r="S659" s="238" t="s">
        <v>78</v>
      </c>
      <c r="T659" s="62" t="s">
        <v>1552</v>
      </c>
      <c r="U659" s="40"/>
      <c r="V659" s="40"/>
      <c r="W659" s="40"/>
      <c r="X659" s="40"/>
      <c r="Y659" s="40"/>
      <c r="Z659" s="40"/>
      <c r="AA659" s="40"/>
      <c r="AB659" s="40"/>
      <c r="AC659" s="40"/>
    </row>
    <row r="660" ht="14.5" spans="1:29">
      <c r="A660" s="55">
        <v>580</v>
      </c>
      <c r="B660" s="212" t="s">
        <v>64</v>
      </c>
      <c r="C660" s="55" t="s">
        <v>1756</v>
      </c>
      <c r="D660" s="61">
        <v>46276</v>
      </c>
      <c r="E660" s="55">
        <v>6000052976</v>
      </c>
      <c r="F660" s="62" t="s">
        <v>1858</v>
      </c>
      <c r="G660" s="55">
        <v>9</v>
      </c>
      <c r="H660" s="55">
        <v>9</v>
      </c>
      <c r="I660" s="55">
        <v>0</v>
      </c>
      <c r="J660" s="62" t="s">
        <v>66</v>
      </c>
      <c r="K660" s="62"/>
      <c r="L660" s="40"/>
      <c r="M660" s="40"/>
      <c r="N660" s="40"/>
      <c r="O660" s="40"/>
      <c r="P660" s="40"/>
      <c r="Q660" s="40"/>
      <c r="R660" s="40"/>
      <c r="S660" s="40" t="s">
        <v>66</v>
      </c>
      <c r="T660" s="40" t="s">
        <v>66</v>
      </c>
      <c r="U660" s="40"/>
      <c r="V660" s="40"/>
      <c r="W660" s="40"/>
      <c r="X660" s="40"/>
      <c r="Y660" s="40"/>
      <c r="Z660" s="40"/>
      <c r="AA660" s="40"/>
      <c r="AB660" s="40"/>
      <c r="AC660" s="40"/>
    </row>
    <row r="661" ht="14.5" spans="1:29">
      <c r="A661" s="55">
        <v>581</v>
      </c>
      <c r="B661" s="212" t="s">
        <v>64</v>
      </c>
      <c r="C661" s="55" t="s">
        <v>1756</v>
      </c>
      <c r="D661" s="61">
        <v>46276</v>
      </c>
      <c r="E661" s="55">
        <v>6000052976</v>
      </c>
      <c r="F661" s="62">
        <v>516300030926989</v>
      </c>
      <c r="G661" s="55">
        <v>1</v>
      </c>
      <c r="H661" s="55">
        <v>0</v>
      </c>
      <c r="I661" s="55">
        <v>1</v>
      </c>
      <c r="J661" s="258" t="s">
        <v>1559</v>
      </c>
      <c r="K661" s="62"/>
      <c r="L661" s="40"/>
      <c r="M661" s="40"/>
      <c r="N661" s="40"/>
      <c r="O661" s="40"/>
      <c r="P661" s="40"/>
      <c r="Q661" s="40"/>
      <c r="R661" s="40"/>
      <c r="S661" s="238" t="s">
        <v>78</v>
      </c>
      <c r="T661" s="40" t="s">
        <v>1552</v>
      </c>
      <c r="U661" s="40"/>
      <c r="V661" s="40"/>
      <c r="W661" s="40"/>
      <c r="X661" s="40"/>
      <c r="Y661" s="40"/>
      <c r="Z661" s="40"/>
      <c r="AA661" s="40"/>
      <c r="AB661" s="40"/>
      <c r="AC661" s="40"/>
    </row>
    <row r="662" ht="14.5" spans="1:29">
      <c r="A662" s="55"/>
      <c r="B662" s="212" t="s">
        <v>64</v>
      </c>
      <c r="C662" s="55" t="s">
        <v>1756</v>
      </c>
      <c r="D662" s="61">
        <v>46276</v>
      </c>
      <c r="E662" s="55">
        <v>6000052976</v>
      </c>
      <c r="F662" s="62">
        <v>516300030926989</v>
      </c>
      <c r="G662" s="55">
        <v>1</v>
      </c>
      <c r="H662" s="55">
        <v>0</v>
      </c>
      <c r="I662" s="55">
        <v>1</v>
      </c>
      <c r="J662" s="258" t="s">
        <v>1559</v>
      </c>
      <c r="K662" s="62"/>
      <c r="L662" s="40"/>
      <c r="M662" s="40"/>
      <c r="N662" s="40"/>
      <c r="O662" s="40"/>
      <c r="P662" s="40"/>
      <c r="Q662" s="40"/>
      <c r="R662" s="40"/>
      <c r="S662" s="238" t="s">
        <v>78</v>
      </c>
      <c r="T662" s="40" t="s">
        <v>1552</v>
      </c>
      <c r="U662" s="40"/>
      <c r="V662" s="40"/>
      <c r="W662" s="40"/>
      <c r="X662" s="40"/>
      <c r="Y662" s="40"/>
      <c r="Z662" s="40"/>
      <c r="AA662" s="40"/>
      <c r="AB662" s="40"/>
      <c r="AC662" s="40"/>
    </row>
    <row r="663" ht="14.5" spans="1:29">
      <c r="A663" s="231">
        <v>582</v>
      </c>
      <c r="B663" s="364" t="s">
        <v>64</v>
      </c>
      <c r="C663" s="231" t="s">
        <v>1756</v>
      </c>
      <c r="D663" s="524">
        <v>46276</v>
      </c>
      <c r="E663" s="231">
        <v>6000052976</v>
      </c>
      <c r="F663" s="525">
        <v>516300030926991</v>
      </c>
      <c r="G663" s="231">
        <v>1</v>
      </c>
      <c r="H663" s="231">
        <v>1</v>
      </c>
      <c r="I663" s="231">
        <v>0</v>
      </c>
      <c r="J663" s="525" t="s">
        <v>66</v>
      </c>
      <c r="K663" s="525"/>
      <c r="L663" s="230"/>
      <c r="M663" s="230"/>
      <c r="N663" s="230"/>
      <c r="O663" s="230"/>
      <c r="P663" s="230"/>
      <c r="Q663" s="230"/>
      <c r="R663" s="230"/>
      <c r="S663" s="230" t="s">
        <v>66</v>
      </c>
      <c r="T663" s="230" t="s">
        <v>66</v>
      </c>
      <c r="U663" s="230"/>
      <c r="V663" s="230"/>
      <c r="W663" s="230"/>
      <c r="X663" s="230"/>
      <c r="Y663" s="230"/>
      <c r="Z663" s="230"/>
      <c r="AA663" s="230"/>
      <c r="AB663" s="230"/>
      <c r="AC663" s="230"/>
    </row>
    <row r="664" ht="14.5" spans="1:29">
      <c r="A664" s="55">
        <v>583</v>
      </c>
      <c r="B664" s="212" t="s">
        <v>64</v>
      </c>
      <c r="C664" s="55" t="s">
        <v>1756</v>
      </c>
      <c r="D664" s="61">
        <v>46276</v>
      </c>
      <c r="E664" s="55">
        <v>6000052976</v>
      </c>
      <c r="F664" s="62">
        <v>516300030926992</v>
      </c>
      <c r="G664" s="55">
        <v>1</v>
      </c>
      <c r="H664" s="55">
        <v>0</v>
      </c>
      <c r="I664" s="55">
        <v>1</v>
      </c>
      <c r="J664" s="151" t="s">
        <v>1550</v>
      </c>
      <c r="K664" s="62"/>
      <c r="L664" s="40"/>
      <c r="M664" s="40"/>
      <c r="N664" s="40"/>
      <c r="O664" s="40"/>
      <c r="P664" s="40"/>
      <c r="Q664" s="40"/>
      <c r="R664" s="40"/>
      <c r="S664" s="238" t="s">
        <v>78</v>
      </c>
      <c r="T664" s="238" t="s">
        <v>13</v>
      </c>
      <c r="U664" s="40"/>
      <c r="V664" s="64"/>
      <c r="W664" s="64"/>
      <c r="X664" s="64"/>
      <c r="Y664" s="64"/>
      <c r="Z664" s="64"/>
      <c r="AA664" s="64"/>
      <c r="AB664" s="64"/>
      <c r="AC664" s="64"/>
    </row>
    <row r="665" ht="14.5" spans="1:29">
      <c r="A665" s="142">
        <v>584</v>
      </c>
      <c r="B665" s="535" t="s">
        <v>64</v>
      </c>
      <c r="C665" s="142" t="s">
        <v>1756</v>
      </c>
      <c r="D665" s="536">
        <v>46276</v>
      </c>
      <c r="E665" s="142">
        <v>6000052976</v>
      </c>
      <c r="F665" s="162">
        <v>516300030926993</v>
      </c>
      <c r="G665" s="142">
        <v>1</v>
      </c>
      <c r="H665" s="142">
        <v>1</v>
      </c>
      <c r="I665" s="142">
        <v>0</v>
      </c>
      <c r="J665" s="162" t="s">
        <v>66</v>
      </c>
      <c r="K665" s="162"/>
      <c r="L665" s="64"/>
      <c r="M665" s="64"/>
      <c r="N665" s="64"/>
      <c r="O665" s="64"/>
      <c r="P665" s="64"/>
      <c r="Q665" s="64"/>
      <c r="R665" s="64"/>
      <c r="S665" s="64" t="s">
        <v>66</v>
      </c>
      <c r="T665" s="64" t="s">
        <v>66</v>
      </c>
      <c r="U665" s="64"/>
      <c r="V665" s="64"/>
      <c r="W665" s="64"/>
      <c r="X665" s="64"/>
      <c r="Y665" s="64"/>
      <c r="Z665" s="64"/>
      <c r="AA665" s="64"/>
      <c r="AB665" s="64"/>
      <c r="AC665" s="64"/>
    </row>
    <row r="666" ht="14.5" spans="1:29">
      <c r="A666" s="55">
        <v>585</v>
      </c>
      <c r="B666" s="212" t="s">
        <v>64</v>
      </c>
      <c r="C666" s="55" t="s">
        <v>1756</v>
      </c>
      <c r="D666" s="61">
        <v>46276</v>
      </c>
      <c r="E666" s="55">
        <v>6000052976</v>
      </c>
      <c r="F666" s="62">
        <v>516300030926994</v>
      </c>
      <c r="G666" s="55">
        <v>1</v>
      </c>
      <c r="H666" s="55">
        <v>0</v>
      </c>
      <c r="I666" s="55">
        <v>1</v>
      </c>
      <c r="J666" s="518" t="s">
        <v>1550</v>
      </c>
      <c r="K666" s="62"/>
      <c r="L666" s="40"/>
      <c r="M666" s="40"/>
      <c r="N666" s="40"/>
      <c r="O666" s="40"/>
      <c r="P666" s="40"/>
      <c r="Q666" s="40"/>
      <c r="R666" s="40"/>
      <c r="S666" s="238" t="s">
        <v>78</v>
      </c>
      <c r="T666" s="62" t="s">
        <v>13</v>
      </c>
      <c r="U666" s="40"/>
      <c r="V666" s="64"/>
      <c r="W666" s="64"/>
      <c r="X666" s="64"/>
      <c r="Y666" s="64"/>
      <c r="Z666" s="64"/>
      <c r="AA666" s="64"/>
      <c r="AB666" s="64"/>
      <c r="AC666" s="64"/>
    </row>
    <row r="667" ht="14.5" spans="1:29">
      <c r="A667" s="537">
        <v>586</v>
      </c>
      <c r="B667" s="538" t="s">
        <v>64</v>
      </c>
      <c r="C667" s="537" t="s">
        <v>1756</v>
      </c>
      <c r="D667" s="539">
        <v>46276</v>
      </c>
      <c r="E667" s="537">
        <v>6000052976</v>
      </c>
      <c r="F667" s="540">
        <v>516300030926995</v>
      </c>
      <c r="G667" s="537">
        <v>1</v>
      </c>
      <c r="H667" s="537">
        <v>0</v>
      </c>
      <c r="I667" s="537">
        <v>1</v>
      </c>
      <c r="J667" s="541" t="s">
        <v>1559</v>
      </c>
      <c r="K667" s="540"/>
      <c r="L667" s="542"/>
      <c r="M667" s="542"/>
      <c r="N667" s="542"/>
      <c r="O667" s="542"/>
      <c r="P667" s="542"/>
      <c r="Q667" s="542"/>
      <c r="R667" s="542"/>
      <c r="S667" s="543" t="s">
        <v>78</v>
      </c>
      <c r="T667" s="542" t="s">
        <v>1552</v>
      </c>
      <c r="U667" s="542"/>
      <c r="V667" s="542"/>
      <c r="W667" s="542"/>
      <c r="X667" s="542"/>
      <c r="Y667" s="542"/>
      <c r="Z667" s="542"/>
      <c r="AA667" s="542"/>
      <c r="AB667" s="542"/>
      <c r="AC667" s="542"/>
    </row>
    <row r="668" ht="14.5" spans="1:29">
      <c r="A668" s="55">
        <v>587</v>
      </c>
      <c r="B668" s="212" t="s">
        <v>64</v>
      </c>
      <c r="C668" s="55" t="s">
        <v>1756</v>
      </c>
      <c r="D668" s="61">
        <v>46276</v>
      </c>
      <c r="E668" s="55">
        <v>6000052976</v>
      </c>
      <c r="F668" s="62" t="s">
        <v>1859</v>
      </c>
      <c r="G668" s="55">
        <v>2</v>
      </c>
      <c r="H668" s="55">
        <v>2</v>
      </c>
      <c r="I668" s="55">
        <v>0</v>
      </c>
      <c r="J668" s="62" t="s">
        <v>66</v>
      </c>
      <c r="K668" s="62"/>
      <c r="L668" s="40"/>
      <c r="M668" s="40"/>
      <c r="N668" s="40"/>
      <c r="O668" s="40"/>
      <c r="P668" s="40"/>
      <c r="Q668" s="40"/>
      <c r="R668" s="40"/>
      <c r="S668" s="40" t="s">
        <v>66</v>
      </c>
      <c r="T668" s="40" t="s">
        <v>66</v>
      </c>
      <c r="U668" s="40"/>
      <c r="V668" s="40"/>
      <c r="W668" s="40"/>
      <c r="X668" s="40"/>
      <c r="Y668" s="40"/>
      <c r="Z668" s="40"/>
      <c r="AA668" s="40"/>
      <c r="AB668" s="40"/>
      <c r="AC668" s="40"/>
    </row>
    <row r="669" ht="14.5" spans="1:29">
      <c r="A669" s="55">
        <v>588</v>
      </c>
      <c r="B669" s="212" t="s">
        <v>64</v>
      </c>
      <c r="C669" s="55" t="s">
        <v>1756</v>
      </c>
      <c r="D669" s="61">
        <v>46276</v>
      </c>
      <c r="E669" s="55">
        <v>6000052977</v>
      </c>
      <c r="F669" s="62" t="s">
        <v>1860</v>
      </c>
      <c r="G669" s="55">
        <v>4</v>
      </c>
      <c r="H669" s="55">
        <v>4</v>
      </c>
      <c r="I669" s="55">
        <v>0</v>
      </c>
      <c r="J669" s="62" t="s">
        <v>66</v>
      </c>
      <c r="K669" s="62"/>
      <c r="L669" s="40"/>
      <c r="M669" s="40"/>
      <c r="N669" s="40"/>
      <c r="O669" s="40"/>
      <c r="P669" s="40"/>
      <c r="Q669" s="40"/>
      <c r="R669" s="40"/>
      <c r="S669" s="40" t="s">
        <v>66</v>
      </c>
      <c r="T669" s="40" t="s">
        <v>66</v>
      </c>
      <c r="U669" s="40"/>
      <c r="V669" s="40"/>
      <c r="W669" s="40"/>
      <c r="X669" s="40"/>
      <c r="Y669" s="40"/>
      <c r="Z669" s="40"/>
      <c r="AA669" s="40"/>
      <c r="AB669" s="40"/>
      <c r="AC669" s="40"/>
    </row>
    <row r="670" ht="14.5" spans="1:29">
      <c r="A670" s="55">
        <v>589</v>
      </c>
      <c r="B670" s="212" t="s">
        <v>64</v>
      </c>
      <c r="C670" s="55" t="s">
        <v>1756</v>
      </c>
      <c r="D670" s="61">
        <v>46276</v>
      </c>
      <c r="E670" s="55">
        <v>6000052977</v>
      </c>
      <c r="F670" s="62">
        <v>516300040926970</v>
      </c>
      <c r="G670" s="55">
        <v>1</v>
      </c>
      <c r="H670" s="55">
        <v>0</v>
      </c>
      <c r="I670" s="55">
        <v>1</v>
      </c>
      <c r="J670" s="258" t="s">
        <v>1559</v>
      </c>
      <c r="K670" s="62"/>
      <c r="L670" s="40"/>
      <c r="M670" s="40"/>
      <c r="N670" s="40"/>
      <c r="O670" s="40"/>
      <c r="P670" s="40"/>
      <c r="Q670" s="40"/>
      <c r="R670" s="40"/>
      <c r="S670" s="238" t="s">
        <v>78</v>
      </c>
      <c r="T670" s="40" t="s">
        <v>1552</v>
      </c>
      <c r="U670" s="40"/>
      <c r="V670" s="40"/>
      <c r="W670" s="40"/>
      <c r="X670" s="40"/>
      <c r="Y670" s="40"/>
      <c r="Z670" s="40"/>
      <c r="AA670" s="40"/>
      <c r="AB670" s="40"/>
      <c r="AC670" s="40"/>
    </row>
    <row r="671" ht="14.5" spans="1:29">
      <c r="A671" s="55"/>
      <c r="B671" s="212" t="s">
        <v>64</v>
      </c>
      <c r="C671" s="55" t="s">
        <v>1756</v>
      </c>
      <c r="D671" s="61">
        <v>46276</v>
      </c>
      <c r="E671" s="55">
        <v>6000052977</v>
      </c>
      <c r="F671" s="62">
        <v>516300040926971</v>
      </c>
      <c r="G671" s="55">
        <v>1</v>
      </c>
      <c r="H671" s="55">
        <v>0</v>
      </c>
      <c r="I671" s="55">
        <v>1</v>
      </c>
      <c r="J671" s="258" t="s">
        <v>1559</v>
      </c>
      <c r="K671" s="62"/>
      <c r="L671" s="40"/>
      <c r="M671" s="40"/>
      <c r="N671" s="40"/>
      <c r="O671" s="40"/>
      <c r="P671" s="40"/>
      <c r="Q671" s="40"/>
      <c r="R671" s="40"/>
      <c r="S671" s="238" t="s">
        <v>78</v>
      </c>
      <c r="T671" s="40" t="s">
        <v>1552</v>
      </c>
      <c r="U671" s="40"/>
      <c r="V671" s="40"/>
      <c r="W671" s="40"/>
      <c r="X671" s="40"/>
      <c r="Y671" s="40"/>
      <c r="Z671" s="40"/>
      <c r="AA671" s="40"/>
      <c r="AB671" s="40"/>
      <c r="AC671" s="40"/>
    </row>
    <row r="672" ht="14.5" spans="1:29">
      <c r="A672" s="55">
        <v>590</v>
      </c>
      <c r="B672" s="212" t="s">
        <v>64</v>
      </c>
      <c r="C672" s="55" t="s">
        <v>1756</v>
      </c>
      <c r="D672" s="61">
        <v>46276</v>
      </c>
      <c r="E672" s="55">
        <v>6000052977</v>
      </c>
      <c r="F672" s="62" t="s">
        <v>1861</v>
      </c>
      <c r="G672" s="55">
        <v>4</v>
      </c>
      <c r="H672" s="55">
        <v>4</v>
      </c>
      <c r="I672" s="55">
        <v>0</v>
      </c>
      <c r="J672" s="62" t="s">
        <v>66</v>
      </c>
      <c r="K672" s="62"/>
      <c r="L672" s="40"/>
      <c r="M672" s="40"/>
      <c r="N672" s="40"/>
      <c r="O672" s="40"/>
      <c r="P672" s="40"/>
      <c r="Q672" s="40"/>
      <c r="R672" s="40"/>
      <c r="S672" s="40" t="s">
        <v>66</v>
      </c>
      <c r="T672" s="40" t="s">
        <v>66</v>
      </c>
      <c r="U672" s="40"/>
      <c r="V672" s="40"/>
      <c r="W672" s="40"/>
      <c r="X672" s="40"/>
      <c r="Y672" s="40"/>
      <c r="Z672" s="40"/>
      <c r="AA672" s="40"/>
      <c r="AB672" s="40"/>
      <c r="AC672" s="40"/>
    </row>
    <row r="673" ht="14.5" spans="1:29">
      <c r="A673" s="55">
        <v>591</v>
      </c>
      <c r="B673" s="212" t="s">
        <v>64</v>
      </c>
      <c r="C673" s="55" t="s">
        <v>1756</v>
      </c>
      <c r="D673" s="61">
        <v>46276</v>
      </c>
      <c r="E673" s="55">
        <v>6000052977</v>
      </c>
      <c r="F673" s="62">
        <v>516300040926976</v>
      </c>
      <c r="G673" s="55">
        <v>1</v>
      </c>
      <c r="H673" s="55">
        <v>0</v>
      </c>
      <c r="I673" s="55">
        <v>1</v>
      </c>
      <c r="J673" s="258" t="s">
        <v>1559</v>
      </c>
      <c r="K673" s="62"/>
      <c r="L673" s="40"/>
      <c r="M673" s="40"/>
      <c r="N673" s="40"/>
      <c r="O673" s="40"/>
      <c r="P673" s="40"/>
      <c r="Q673" s="40"/>
      <c r="R673" s="40"/>
      <c r="S673" s="238" t="s">
        <v>78</v>
      </c>
      <c r="T673" s="40" t="s">
        <v>1552</v>
      </c>
      <c r="U673" s="40"/>
      <c r="V673" s="40"/>
      <c r="W673" s="40"/>
      <c r="X673" s="40"/>
      <c r="Y673" s="40"/>
      <c r="Z673" s="40"/>
      <c r="AA673" s="40"/>
      <c r="AB673" s="40"/>
      <c r="AC673" s="40"/>
    </row>
    <row r="674" ht="14.5" spans="1:29">
      <c r="A674" s="55"/>
      <c r="B674" s="212" t="s">
        <v>64</v>
      </c>
      <c r="C674" s="55" t="s">
        <v>1756</v>
      </c>
      <c r="D674" s="61">
        <v>46276</v>
      </c>
      <c r="E674" s="55">
        <v>6000052977</v>
      </c>
      <c r="F674" s="62">
        <v>516300040926976</v>
      </c>
      <c r="G674" s="55">
        <v>1</v>
      </c>
      <c r="H674" s="55">
        <v>0</v>
      </c>
      <c r="I674" s="55">
        <v>1</v>
      </c>
      <c r="J674" s="258" t="s">
        <v>1559</v>
      </c>
      <c r="K674" s="62"/>
      <c r="L674" s="40"/>
      <c r="M674" s="40"/>
      <c r="N674" s="40"/>
      <c r="O674" s="40"/>
      <c r="P674" s="40"/>
      <c r="Q674" s="40"/>
      <c r="R674" s="40"/>
      <c r="S674" s="238" t="s">
        <v>78</v>
      </c>
      <c r="T674" s="40" t="s">
        <v>1552</v>
      </c>
      <c r="U674" s="40"/>
      <c r="V674" s="40"/>
      <c r="W674" s="40"/>
      <c r="X674" s="40"/>
      <c r="Y674" s="40"/>
      <c r="Z674" s="40"/>
      <c r="AA674" s="40"/>
      <c r="AB674" s="40"/>
      <c r="AC674" s="40"/>
    </row>
    <row r="675" ht="14.5" spans="1:29">
      <c r="A675" s="55">
        <v>592</v>
      </c>
      <c r="B675" s="212" t="s">
        <v>64</v>
      </c>
      <c r="C675" s="55" t="s">
        <v>1756</v>
      </c>
      <c r="D675" s="61">
        <v>46276</v>
      </c>
      <c r="E675" s="55">
        <v>6000052977</v>
      </c>
      <c r="F675" s="62">
        <v>516300040926978</v>
      </c>
      <c r="G675" s="55">
        <v>1</v>
      </c>
      <c r="H675" s="55">
        <v>1</v>
      </c>
      <c r="I675" s="55">
        <v>0</v>
      </c>
      <c r="J675" s="62" t="s">
        <v>66</v>
      </c>
      <c r="K675" s="62"/>
      <c r="L675" s="40"/>
      <c r="M675" s="40"/>
      <c r="N675" s="40"/>
      <c r="O675" s="40"/>
      <c r="P675" s="40"/>
      <c r="Q675" s="40"/>
      <c r="R675" s="40"/>
      <c r="S675" s="40" t="s">
        <v>66</v>
      </c>
      <c r="T675" s="40" t="s">
        <v>66</v>
      </c>
      <c r="U675" s="40"/>
      <c r="V675" s="40"/>
      <c r="W675" s="40"/>
      <c r="X675" s="40"/>
      <c r="Y675" s="40"/>
      <c r="Z675" s="40"/>
      <c r="AA675" s="40"/>
      <c r="AB675" s="40"/>
      <c r="AC675" s="40"/>
    </row>
    <row r="676" ht="14.5" spans="1:29">
      <c r="A676" s="55">
        <v>593</v>
      </c>
      <c r="B676" s="212" t="s">
        <v>64</v>
      </c>
      <c r="C676" s="55" t="s">
        <v>1756</v>
      </c>
      <c r="D676" s="61">
        <v>46276</v>
      </c>
      <c r="E676" s="55">
        <v>6000052977</v>
      </c>
      <c r="F676" s="62">
        <v>516300040926979</v>
      </c>
      <c r="G676" s="55">
        <v>1</v>
      </c>
      <c r="H676" s="55">
        <v>0</v>
      </c>
      <c r="I676" s="55">
        <v>1</v>
      </c>
      <c r="J676" s="258" t="s">
        <v>1559</v>
      </c>
      <c r="K676" s="62"/>
      <c r="L676" s="40"/>
      <c r="M676" s="40"/>
      <c r="N676" s="40"/>
      <c r="O676" s="40"/>
      <c r="P676" s="40"/>
      <c r="Q676" s="40"/>
      <c r="R676" s="40"/>
      <c r="S676" s="238" t="s">
        <v>78</v>
      </c>
      <c r="T676" s="40" t="s">
        <v>1552</v>
      </c>
      <c r="U676" s="40"/>
      <c r="V676" s="40"/>
      <c r="W676" s="40"/>
      <c r="X676" s="40"/>
      <c r="Y676" s="40"/>
      <c r="Z676" s="40"/>
      <c r="AA676" s="40"/>
      <c r="AB676" s="40"/>
      <c r="AC676" s="40"/>
    </row>
    <row r="677" ht="14.5" spans="1:29">
      <c r="A677" s="55">
        <v>594</v>
      </c>
      <c r="B677" s="212" t="s">
        <v>64</v>
      </c>
      <c r="C677" s="55" t="s">
        <v>1756</v>
      </c>
      <c r="D677" s="61">
        <v>46276</v>
      </c>
      <c r="E677" s="55">
        <v>6000052977</v>
      </c>
      <c r="F677" s="62">
        <v>516300040926980</v>
      </c>
      <c r="G677" s="55">
        <v>1</v>
      </c>
      <c r="H677" s="55">
        <v>1</v>
      </c>
      <c r="I677" s="55">
        <v>0</v>
      </c>
      <c r="J677" s="62" t="s">
        <v>66</v>
      </c>
      <c r="K677" s="62"/>
      <c r="L677" s="40"/>
      <c r="M677" s="40"/>
      <c r="N677" s="40"/>
      <c r="O677" s="40"/>
      <c r="P677" s="40"/>
      <c r="Q677" s="40"/>
      <c r="R677" s="40"/>
      <c r="S677" s="40" t="s">
        <v>66</v>
      </c>
      <c r="T677" s="40" t="s">
        <v>66</v>
      </c>
      <c r="U677" s="40"/>
      <c r="V677" s="40"/>
      <c r="W677" s="40"/>
      <c r="X677" s="40"/>
      <c r="Y677" s="40"/>
      <c r="Z677" s="40"/>
      <c r="AA677" s="40"/>
      <c r="AB677" s="40"/>
      <c r="AC677" s="40"/>
    </row>
    <row r="678" ht="14.5" spans="1:29">
      <c r="A678" s="55">
        <v>595</v>
      </c>
      <c r="B678" s="212" t="s">
        <v>64</v>
      </c>
      <c r="C678" s="55" t="s">
        <v>1756</v>
      </c>
      <c r="D678" s="61">
        <v>46276</v>
      </c>
      <c r="E678" s="55">
        <v>6000052977</v>
      </c>
      <c r="F678" s="62">
        <v>516300040926981</v>
      </c>
      <c r="G678" s="55">
        <v>1</v>
      </c>
      <c r="H678" s="55">
        <v>0</v>
      </c>
      <c r="I678" s="55">
        <v>1</v>
      </c>
      <c r="J678" s="258" t="s">
        <v>1559</v>
      </c>
      <c r="K678" s="62"/>
      <c r="L678" s="40"/>
      <c r="M678" s="40"/>
      <c r="N678" s="40"/>
      <c r="O678" s="40"/>
      <c r="P678" s="40"/>
      <c r="Q678" s="40"/>
      <c r="R678" s="40"/>
      <c r="S678" s="238" t="s">
        <v>78</v>
      </c>
      <c r="T678" s="40" t="s">
        <v>1552</v>
      </c>
      <c r="U678" s="40"/>
      <c r="V678" s="40"/>
      <c r="W678" s="40"/>
      <c r="X678" s="40"/>
      <c r="Y678" s="40"/>
      <c r="Z678" s="40"/>
      <c r="AA678" s="40"/>
      <c r="AB678" s="40"/>
      <c r="AC678" s="40"/>
    </row>
    <row r="679" ht="14.5" spans="1:29">
      <c r="A679" s="55">
        <v>596</v>
      </c>
      <c r="B679" s="212" t="s">
        <v>64</v>
      </c>
      <c r="C679" s="55" t="s">
        <v>1756</v>
      </c>
      <c r="D679" s="61">
        <v>46276</v>
      </c>
      <c r="E679" s="55">
        <v>6000052977</v>
      </c>
      <c r="F679" s="62" t="s">
        <v>1862</v>
      </c>
      <c r="G679" s="55">
        <v>15</v>
      </c>
      <c r="H679" s="55">
        <v>15</v>
      </c>
      <c r="I679" s="55">
        <v>0</v>
      </c>
      <c r="J679" s="62" t="s">
        <v>66</v>
      </c>
      <c r="K679" s="62"/>
      <c r="L679" s="40"/>
      <c r="M679" s="40"/>
      <c r="N679" s="40"/>
      <c r="O679" s="40"/>
      <c r="P679" s="40"/>
      <c r="Q679" s="40"/>
      <c r="R679" s="40"/>
      <c r="S679" s="40" t="s">
        <v>66</v>
      </c>
      <c r="T679" s="40" t="s">
        <v>66</v>
      </c>
      <c r="U679" s="40"/>
      <c r="V679" s="40"/>
      <c r="W679" s="40"/>
      <c r="X679" s="40"/>
      <c r="Y679" s="40"/>
      <c r="Z679" s="40"/>
      <c r="AA679" s="40"/>
      <c r="AB679" s="40"/>
      <c r="AC679" s="40"/>
    </row>
    <row r="680" ht="14.5" spans="1:29">
      <c r="A680" s="55">
        <v>597</v>
      </c>
      <c r="B680" s="212" t="s">
        <v>64</v>
      </c>
      <c r="C680" s="55" t="s">
        <v>1756</v>
      </c>
      <c r="D680" s="61">
        <v>46276</v>
      </c>
      <c r="E680" s="55">
        <v>6000052977</v>
      </c>
      <c r="F680" s="62">
        <v>516300040926997</v>
      </c>
      <c r="G680" s="55">
        <v>1</v>
      </c>
      <c r="H680" s="55">
        <v>0</v>
      </c>
      <c r="I680" s="55">
        <v>1</v>
      </c>
      <c r="J680" s="258" t="s">
        <v>1559</v>
      </c>
      <c r="K680" s="62"/>
      <c r="L680" s="40"/>
      <c r="M680" s="40"/>
      <c r="N680" s="40"/>
      <c r="O680" s="40"/>
      <c r="P680" s="40"/>
      <c r="Q680" s="40"/>
      <c r="R680" s="40"/>
      <c r="S680" s="238" t="s">
        <v>78</v>
      </c>
      <c r="T680" s="40" t="s">
        <v>1552</v>
      </c>
      <c r="U680" s="40"/>
      <c r="V680" s="40"/>
      <c r="W680" s="40"/>
      <c r="X680" s="40"/>
      <c r="Y680" s="40"/>
      <c r="Z680" s="40"/>
      <c r="AA680" s="40"/>
      <c r="AB680" s="40"/>
      <c r="AC680" s="40"/>
    </row>
    <row r="681" ht="14.5" spans="1:29">
      <c r="A681" s="55">
        <v>598</v>
      </c>
      <c r="B681" s="212" t="s">
        <v>64</v>
      </c>
      <c r="C681" s="55" t="s">
        <v>1756</v>
      </c>
      <c r="D681" s="61">
        <v>46280</v>
      </c>
      <c r="E681" s="55">
        <v>6000052976</v>
      </c>
      <c r="F681" s="62" t="s">
        <v>1863</v>
      </c>
      <c r="G681" s="55">
        <v>2</v>
      </c>
      <c r="H681" s="55">
        <v>2</v>
      </c>
      <c r="I681" s="55">
        <v>0</v>
      </c>
      <c r="J681" s="62" t="s">
        <v>66</v>
      </c>
      <c r="K681" s="62"/>
      <c r="L681" s="40"/>
      <c r="M681" s="40"/>
      <c r="N681" s="40"/>
      <c r="O681" s="40"/>
      <c r="P681" s="40"/>
      <c r="Q681" s="40"/>
      <c r="R681" s="40"/>
      <c r="S681" s="40" t="s">
        <v>66</v>
      </c>
      <c r="T681" s="40" t="s">
        <v>66</v>
      </c>
      <c r="U681" s="40"/>
      <c r="V681" s="40"/>
      <c r="W681" s="40"/>
      <c r="X681" s="40"/>
      <c r="Y681" s="40"/>
      <c r="Z681" s="40"/>
      <c r="AA681" s="40"/>
      <c r="AB681" s="40"/>
      <c r="AC681" s="40"/>
    </row>
    <row r="682" ht="14.5" spans="1:29">
      <c r="A682" s="55">
        <v>599</v>
      </c>
      <c r="B682" s="212" t="s">
        <v>64</v>
      </c>
      <c r="C682" s="55" t="s">
        <v>1778</v>
      </c>
      <c r="D682" s="61">
        <v>46280</v>
      </c>
      <c r="E682" s="55">
        <v>6000052976</v>
      </c>
      <c r="F682" s="62">
        <v>516300030961000</v>
      </c>
      <c r="G682" s="55">
        <v>1</v>
      </c>
      <c r="H682" s="55">
        <v>1</v>
      </c>
      <c r="I682" s="55">
        <v>0</v>
      </c>
      <c r="J682" s="62" t="s">
        <v>66</v>
      </c>
      <c r="K682" s="62"/>
      <c r="L682" s="40"/>
      <c r="M682" s="40"/>
      <c r="N682" s="40"/>
      <c r="O682" s="40"/>
      <c r="P682" s="40"/>
      <c r="Q682" s="40"/>
      <c r="R682" s="40"/>
      <c r="S682" s="40" t="s">
        <v>66</v>
      </c>
      <c r="T682" s="40" t="s">
        <v>66</v>
      </c>
      <c r="U682" s="40"/>
      <c r="V682" s="40"/>
      <c r="W682" s="40"/>
      <c r="X682" s="40"/>
      <c r="Y682" s="40"/>
      <c r="Z682" s="40"/>
      <c r="AA682" s="40"/>
      <c r="AB682" s="40"/>
      <c r="AC682" s="40"/>
    </row>
    <row r="683" ht="14.5" spans="1:29">
      <c r="A683" s="55">
        <v>600</v>
      </c>
      <c r="B683" s="212" t="s">
        <v>64</v>
      </c>
      <c r="C683" s="55" t="s">
        <v>1778</v>
      </c>
      <c r="D683" s="61">
        <v>46280</v>
      </c>
      <c r="E683" s="55">
        <v>6000052976</v>
      </c>
      <c r="F683" s="62">
        <v>516300030961001</v>
      </c>
      <c r="G683" s="55">
        <v>1</v>
      </c>
      <c r="H683" s="55">
        <v>0</v>
      </c>
      <c r="I683" s="55">
        <v>1</v>
      </c>
      <c r="J683" s="258" t="s">
        <v>1559</v>
      </c>
      <c r="K683" s="62"/>
      <c r="L683" s="40"/>
      <c r="M683" s="40"/>
      <c r="N683" s="40"/>
      <c r="O683" s="40"/>
      <c r="P683" s="40"/>
      <c r="Q683" s="40"/>
      <c r="R683" s="40"/>
      <c r="S683" s="238" t="s">
        <v>78</v>
      </c>
      <c r="T683" s="40" t="s">
        <v>1552</v>
      </c>
      <c r="U683" s="40"/>
      <c r="V683" s="40"/>
      <c r="W683" s="40"/>
      <c r="X683" s="40"/>
      <c r="Y683" s="40"/>
      <c r="Z683" s="40"/>
      <c r="AA683" s="40"/>
      <c r="AB683" s="40"/>
      <c r="AC683" s="40"/>
    </row>
    <row r="684" ht="14.5" spans="1:29">
      <c r="A684" s="55">
        <v>601</v>
      </c>
      <c r="B684" s="212" t="s">
        <v>64</v>
      </c>
      <c r="C684" s="55" t="s">
        <v>1778</v>
      </c>
      <c r="D684" s="61">
        <v>46280</v>
      </c>
      <c r="E684" s="55">
        <v>6000052976</v>
      </c>
      <c r="F684" s="62">
        <v>516300030961002</v>
      </c>
      <c r="G684" s="55">
        <v>1</v>
      </c>
      <c r="H684" s="55">
        <v>1</v>
      </c>
      <c r="I684" s="55">
        <v>0</v>
      </c>
      <c r="J684" s="62" t="s">
        <v>66</v>
      </c>
      <c r="K684" s="62"/>
      <c r="L684" s="40"/>
      <c r="M684" s="40"/>
      <c r="N684" s="40"/>
      <c r="O684" s="40"/>
      <c r="P684" s="40"/>
      <c r="Q684" s="40"/>
      <c r="R684" s="40"/>
      <c r="S684" s="40" t="s">
        <v>66</v>
      </c>
      <c r="T684" s="40" t="s">
        <v>66</v>
      </c>
      <c r="U684" s="40"/>
      <c r="V684" s="40"/>
      <c r="W684" s="40"/>
      <c r="X684" s="40"/>
      <c r="Y684" s="40"/>
      <c r="Z684" s="40"/>
      <c r="AA684" s="40"/>
      <c r="AB684" s="40"/>
      <c r="AC684" s="40"/>
    </row>
    <row r="685" ht="14.5" spans="1:29">
      <c r="A685" s="55">
        <v>602</v>
      </c>
      <c r="B685" s="212" t="s">
        <v>64</v>
      </c>
      <c r="C685" s="55" t="s">
        <v>1778</v>
      </c>
      <c r="D685" s="61">
        <v>46280</v>
      </c>
      <c r="E685" s="55">
        <v>6000052976</v>
      </c>
      <c r="F685" s="62">
        <v>516300030961003</v>
      </c>
      <c r="G685" s="55">
        <v>1</v>
      </c>
      <c r="H685" s="55">
        <v>0</v>
      </c>
      <c r="I685" s="55">
        <v>1</v>
      </c>
      <c r="J685" s="258" t="s">
        <v>1559</v>
      </c>
      <c r="K685" s="62"/>
      <c r="L685" s="40"/>
      <c r="M685" s="40"/>
      <c r="N685" s="40"/>
      <c r="O685" s="40"/>
      <c r="P685" s="40"/>
      <c r="Q685" s="40"/>
      <c r="R685" s="40"/>
      <c r="S685" s="238" t="s">
        <v>78</v>
      </c>
      <c r="T685" s="40" t="s">
        <v>1552</v>
      </c>
      <c r="U685" s="40"/>
      <c r="V685" s="40"/>
      <c r="W685" s="40"/>
      <c r="X685" s="40"/>
      <c r="Y685" s="40"/>
      <c r="Z685" s="40"/>
      <c r="AA685" s="64"/>
      <c r="AB685" s="64"/>
      <c r="AC685" s="64"/>
    </row>
    <row r="686" ht="14.5" spans="1:29">
      <c r="A686" s="55">
        <v>603</v>
      </c>
      <c r="B686" s="212" t="s">
        <v>64</v>
      </c>
      <c r="C686" s="55" t="s">
        <v>1778</v>
      </c>
      <c r="D686" s="61">
        <v>46280</v>
      </c>
      <c r="E686" s="55">
        <v>6000052976</v>
      </c>
      <c r="F686" s="62">
        <v>516300030961004</v>
      </c>
      <c r="G686" s="55">
        <v>1</v>
      </c>
      <c r="H686" s="55">
        <v>1</v>
      </c>
      <c r="I686" s="55">
        <v>0</v>
      </c>
      <c r="J686" s="62" t="s">
        <v>66</v>
      </c>
      <c r="K686" s="62"/>
      <c r="L686" s="40"/>
      <c r="M686" s="40"/>
      <c r="N686" s="40"/>
      <c r="O686" s="40"/>
      <c r="P686" s="40"/>
      <c r="Q686" s="40"/>
      <c r="R686" s="40"/>
      <c r="S686" s="40" t="s">
        <v>66</v>
      </c>
      <c r="T686" s="40" t="s">
        <v>66</v>
      </c>
      <c r="U686" s="40"/>
      <c r="V686" s="40"/>
      <c r="W686" s="40"/>
      <c r="X686" s="40"/>
      <c r="Y686" s="40"/>
      <c r="Z686" s="40"/>
      <c r="AA686" s="64"/>
      <c r="AB686" s="64"/>
      <c r="AC686" s="64"/>
    </row>
    <row r="687" ht="14.5" spans="1:29">
      <c r="A687" s="55">
        <v>604</v>
      </c>
      <c r="B687" s="212" t="s">
        <v>64</v>
      </c>
      <c r="C687" s="55" t="s">
        <v>1778</v>
      </c>
      <c r="D687" s="61">
        <v>46280</v>
      </c>
      <c r="E687" s="55">
        <v>6000052976</v>
      </c>
      <c r="F687" s="62">
        <v>516300030961005</v>
      </c>
      <c r="G687" s="55">
        <v>1</v>
      </c>
      <c r="H687" s="55">
        <v>0</v>
      </c>
      <c r="I687" s="55">
        <v>1</v>
      </c>
      <c r="J687" s="258" t="s">
        <v>1559</v>
      </c>
      <c r="K687" s="62"/>
      <c r="L687" s="40"/>
      <c r="M687" s="40"/>
      <c r="N687" s="40"/>
      <c r="O687" s="40"/>
      <c r="P687" s="40"/>
      <c r="Q687" s="40"/>
      <c r="R687" s="40"/>
      <c r="S687" s="238" t="s">
        <v>78</v>
      </c>
      <c r="T687" s="40" t="s">
        <v>1552</v>
      </c>
      <c r="U687" s="40"/>
      <c r="V687" s="40"/>
      <c r="W687" s="40"/>
      <c r="X687" s="40"/>
      <c r="Y687" s="40"/>
      <c r="Z687" s="40"/>
      <c r="AA687" s="64"/>
      <c r="AB687" s="64"/>
      <c r="AC687" s="64"/>
    </row>
    <row r="688" ht="14.5" spans="1:29">
      <c r="A688" s="55">
        <v>605</v>
      </c>
      <c r="B688" s="212" t="s">
        <v>64</v>
      </c>
      <c r="C688" s="55" t="s">
        <v>1778</v>
      </c>
      <c r="D688" s="61">
        <v>46280</v>
      </c>
      <c r="E688" s="55">
        <v>6000052976</v>
      </c>
      <c r="F688" s="62" t="s">
        <v>1864</v>
      </c>
      <c r="G688" s="55">
        <v>4</v>
      </c>
      <c r="H688" s="55">
        <v>4</v>
      </c>
      <c r="I688" s="55">
        <v>0</v>
      </c>
      <c r="J688" s="62" t="s">
        <v>66</v>
      </c>
      <c r="K688" s="62"/>
      <c r="L688" s="40"/>
      <c r="M688" s="40"/>
      <c r="N688" s="40"/>
      <c r="O688" s="40"/>
      <c r="P688" s="40"/>
      <c r="Q688" s="40"/>
      <c r="R688" s="40"/>
      <c r="S688" s="40" t="s">
        <v>66</v>
      </c>
      <c r="T688" s="40" t="s">
        <v>66</v>
      </c>
      <c r="U688" s="40"/>
      <c r="V688" s="40"/>
      <c r="W688" s="40"/>
      <c r="X688" s="40"/>
      <c r="Y688" s="40"/>
      <c r="Z688" s="40"/>
      <c r="AA688" s="64"/>
      <c r="AB688" s="64"/>
      <c r="AC688" s="64"/>
    </row>
    <row r="689" ht="14.5" spans="1:29">
      <c r="A689" s="55">
        <v>606</v>
      </c>
      <c r="B689" s="212" t="s">
        <v>64</v>
      </c>
      <c r="C689" s="55" t="s">
        <v>1778</v>
      </c>
      <c r="D689" s="61">
        <v>46280</v>
      </c>
      <c r="E689" s="55">
        <v>6000052976</v>
      </c>
      <c r="F689" s="62">
        <v>516300030961010</v>
      </c>
      <c r="G689" s="55">
        <v>1</v>
      </c>
      <c r="H689" s="55">
        <v>0</v>
      </c>
      <c r="I689" s="55">
        <v>1</v>
      </c>
      <c r="J689" s="258" t="s">
        <v>1559</v>
      </c>
      <c r="K689" s="62"/>
      <c r="L689" s="40"/>
      <c r="M689" s="40"/>
      <c r="N689" s="40"/>
      <c r="O689" s="40"/>
      <c r="P689" s="40"/>
      <c r="Q689" s="40"/>
      <c r="R689" s="40"/>
      <c r="S689" s="238" t="s">
        <v>78</v>
      </c>
      <c r="T689" s="40" t="s">
        <v>1552</v>
      </c>
      <c r="U689" s="40"/>
      <c r="V689" s="40"/>
      <c r="W689" s="40"/>
      <c r="X689" s="40"/>
      <c r="Y689" s="40"/>
      <c r="Z689" s="40"/>
      <c r="AA689" s="64"/>
      <c r="AB689" s="64"/>
      <c r="AC689" s="64"/>
    </row>
    <row r="690" ht="14.5" spans="1:29">
      <c r="A690" s="55">
        <v>607</v>
      </c>
      <c r="B690" s="212" t="s">
        <v>64</v>
      </c>
      <c r="C690" s="55" t="s">
        <v>1778</v>
      </c>
      <c r="D690" s="61">
        <v>46280</v>
      </c>
      <c r="E690" s="55">
        <v>6000052976</v>
      </c>
      <c r="F690" s="62">
        <v>516300030961011</v>
      </c>
      <c r="G690" s="55">
        <v>1</v>
      </c>
      <c r="H690" s="55">
        <v>1</v>
      </c>
      <c r="I690" s="55">
        <v>0</v>
      </c>
      <c r="J690" s="62" t="s">
        <v>66</v>
      </c>
      <c r="K690" s="62"/>
      <c r="L690" s="40"/>
      <c r="M690" s="40"/>
      <c r="N690" s="40"/>
      <c r="O690" s="40"/>
      <c r="P690" s="40"/>
      <c r="Q690" s="40"/>
      <c r="R690" s="40"/>
      <c r="S690" s="40" t="s">
        <v>66</v>
      </c>
      <c r="T690" s="40" t="s">
        <v>66</v>
      </c>
      <c r="U690" s="40"/>
      <c r="V690" s="40"/>
      <c r="W690" s="40"/>
      <c r="X690" s="40"/>
      <c r="Y690" s="40"/>
      <c r="Z690" s="40"/>
      <c r="AA690" s="64"/>
      <c r="AB690" s="64"/>
      <c r="AC690" s="64"/>
    </row>
    <row r="691" ht="14.5" spans="1:29">
      <c r="A691" s="55">
        <v>608</v>
      </c>
      <c r="B691" s="212" t="s">
        <v>64</v>
      </c>
      <c r="C691" s="55" t="s">
        <v>1778</v>
      </c>
      <c r="D691" s="61">
        <v>46280</v>
      </c>
      <c r="E691" s="55">
        <v>6000052977</v>
      </c>
      <c r="F691" s="62" t="s">
        <v>1865</v>
      </c>
      <c r="G691" s="55">
        <v>2</v>
      </c>
      <c r="H691" s="55">
        <v>2</v>
      </c>
      <c r="I691" s="55">
        <v>0</v>
      </c>
      <c r="J691" s="62" t="s">
        <v>66</v>
      </c>
      <c r="K691" s="62"/>
      <c r="L691" s="40"/>
      <c r="M691" s="40"/>
      <c r="N691" s="40"/>
      <c r="O691" s="40"/>
      <c r="P691" s="40"/>
      <c r="Q691" s="40"/>
      <c r="R691" s="40"/>
      <c r="S691" s="40" t="s">
        <v>66</v>
      </c>
      <c r="T691" s="40" t="s">
        <v>66</v>
      </c>
      <c r="U691" s="40"/>
      <c r="V691" s="40"/>
      <c r="W691" s="40"/>
      <c r="X691" s="40"/>
      <c r="Y691" s="40"/>
      <c r="Z691" s="40"/>
      <c r="AA691" s="64"/>
      <c r="AB691" s="64"/>
      <c r="AC691" s="64"/>
    </row>
    <row r="692" ht="14.5" spans="1:29">
      <c r="A692" s="55">
        <v>609</v>
      </c>
      <c r="B692" s="212" t="s">
        <v>64</v>
      </c>
      <c r="C692" s="55" t="s">
        <v>1778</v>
      </c>
      <c r="D692" s="61">
        <v>46280</v>
      </c>
      <c r="E692" s="55">
        <v>6000052977</v>
      </c>
      <c r="F692" s="62">
        <v>516300040961000</v>
      </c>
      <c r="G692" s="55">
        <v>1</v>
      </c>
      <c r="H692" s="55">
        <v>0</v>
      </c>
      <c r="I692" s="55">
        <v>1</v>
      </c>
      <c r="J692" s="518" t="s">
        <v>1623</v>
      </c>
      <c r="K692" s="62"/>
      <c r="L692" s="40"/>
      <c r="M692" s="40"/>
      <c r="N692" s="40"/>
      <c r="O692" s="40"/>
      <c r="P692" s="40"/>
      <c r="Q692" s="40"/>
      <c r="R692" s="40"/>
      <c r="S692" s="238" t="s">
        <v>78</v>
      </c>
      <c r="T692" s="62" t="s">
        <v>1552</v>
      </c>
      <c r="U692" s="40"/>
      <c r="V692" s="40"/>
      <c r="W692" s="40"/>
      <c r="X692" s="40"/>
      <c r="Y692" s="40"/>
      <c r="Z692" s="40"/>
      <c r="AA692" s="64"/>
      <c r="AB692" s="64"/>
      <c r="AC692" s="64"/>
    </row>
    <row r="693" ht="14.5" spans="1:29">
      <c r="A693" s="55">
        <v>610</v>
      </c>
      <c r="B693" s="212" t="s">
        <v>64</v>
      </c>
      <c r="C693" s="55" t="s">
        <v>1778</v>
      </c>
      <c r="D693" s="61">
        <v>46280</v>
      </c>
      <c r="E693" s="55">
        <v>6000052977</v>
      </c>
      <c r="F693" s="62" t="s">
        <v>1866</v>
      </c>
      <c r="G693" s="55">
        <v>7</v>
      </c>
      <c r="H693" s="55">
        <v>7</v>
      </c>
      <c r="I693" s="55">
        <v>0</v>
      </c>
      <c r="J693" s="62" t="s">
        <v>66</v>
      </c>
      <c r="K693" s="62"/>
      <c r="L693" s="40"/>
      <c r="M693" s="40"/>
      <c r="N693" s="40"/>
      <c r="O693" s="40"/>
      <c r="P693" s="40"/>
      <c r="Q693" s="40"/>
      <c r="R693" s="40"/>
      <c r="S693" s="40" t="s">
        <v>66</v>
      </c>
      <c r="T693" s="40" t="s">
        <v>66</v>
      </c>
      <c r="U693" s="40"/>
      <c r="V693" s="40"/>
      <c r="W693" s="40"/>
      <c r="X693" s="40"/>
      <c r="Y693" s="40"/>
      <c r="Z693" s="40"/>
      <c r="AA693" s="64"/>
      <c r="AB693" s="64"/>
      <c r="AC693" s="64"/>
    </row>
    <row r="694" ht="14.5" spans="1:29">
      <c r="A694" s="55">
        <v>611</v>
      </c>
      <c r="B694" s="212" t="s">
        <v>64</v>
      </c>
      <c r="C694" s="55" t="s">
        <v>1778</v>
      </c>
      <c r="D694" s="61">
        <v>46280</v>
      </c>
      <c r="E694" s="55">
        <v>6000052977</v>
      </c>
      <c r="F694" s="62">
        <v>516300040961008</v>
      </c>
      <c r="G694" s="55">
        <v>1</v>
      </c>
      <c r="H694" s="55">
        <v>0</v>
      </c>
      <c r="I694" s="55">
        <v>1</v>
      </c>
      <c r="J694" s="518" t="s">
        <v>1623</v>
      </c>
      <c r="K694" s="62"/>
      <c r="L694" s="40"/>
      <c r="M694" s="40"/>
      <c r="N694" s="40"/>
      <c r="O694" s="40"/>
      <c r="P694" s="40"/>
      <c r="Q694" s="40"/>
      <c r="R694" s="40"/>
      <c r="S694" s="238" t="s">
        <v>78</v>
      </c>
      <c r="T694" s="62" t="s">
        <v>1552</v>
      </c>
      <c r="U694" s="40"/>
      <c r="V694" s="40"/>
      <c r="W694" s="40"/>
      <c r="X694" s="40"/>
      <c r="Y694" s="40"/>
      <c r="Z694" s="40"/>
      <c r="AA694" s="64"/>
      <c r="AB694" s="64"/>
      <c r="AC694" s="64"/>
    </row>
    <row r="695" ht="14.5" spans="1:29">
      <c r="A695" s="55">
        <v>612</v>
      </c>
      <c r="B695" s="212" t="s">
        <v>64</v>
      </c>
      <c r="C695" s="55" t="s">
        <v>1778</v>
      </c>
      <c r="D695" s="61">
        <v>46280</v>
      </c>
      <c r="E695" s="55">
        <v>6000052977</v>
      </c>
      <c r="F695" s="62" t="s">
        <v>1867</v>
      </c>
      <c r="G695" s="55">
        <v>3</v>
      </c>
      <c r="H695" s="55">
        <v>3</v>
      </c>
      <c r="I695" s="55">
        <v>0</v>
      </c>
      <c r="J695" s="62" t="s">
        <v>66</v>
      </c>
      <c r="K695" s="62"/>
      <c r="L695" s="40"/>
      <c r="M695" s="40"/>
      <c r="N695" s="40"/>
      <c r="O695" s="40"/>
      <c r="P695" s="40"/>
      <c r="Q695" s="40"/>
      <c r="R695" s="40"/>
      <c r="S695" s="40" t="s">
        <v>66</v>
      </c>
      <c r="T695" s="40" t="s">
        <v>66</v>
      </c>
      <c r="U695" s="40"/>
      <c r="V695" s="40"/>
      <c r="W695" s="40"/>
      <c r="X695" s="40"/>
      <c r="Y695" s="40"/>
      <c r="Z695" s="40"/>
      <c r="AA695" s="64"/>
      <c r="AB695" s="64"/>
      <c r="AC695" s="64"/>
    </row>
    <row r="696" ht="14.5" spans="1:29">
      <c r="A696" s="55">
        <v>613</v>
      </c>
      <c r="B696" s="212" t="s">
        <v>64</v>
      </c>
      <c r="C696" s="55" t="s">
        <v>1778</v>
      </c>
      <c r="D696" s="61">
        <v>46219</v>
      </c>
      <c r="E696" s="55">
        <v>6000052976</v>
      </c>
      <c r="F696" s="62" t="s">
        <v>1868</v>
      </c>
      <c r="G696" s="55">
        <v>6</v>
      </c>
      <c r="H696" s="55">
        <v>6</v>
      </c>
      <c r="I696" s="55">
        <v>0</v>
      </c>
      <c r="J696" s="62" t="s">
        <v>66</v>
      </c>
      <c r="K696" s="62"/>
      <c r="L696" s="40"/>
      <c r="M696" s="40"/>
      <c r="N696" s="40"/>
      <c r="O696" s="40"/>
      <c r="P696" s="40"/>
      <c r="Q696" s="40"/>
      <c r="R696" s="40"/>
      <c r="S696" s="40" t="s">
        <v>66</v>
      </c>
      <c r="T696" s="40" t="s">
        <v>66</v>
      </c>
      <c r="U696" s="40"/>
      <c r="V696" s="40"/>
      <c r="W696" s="40"/>
      <c r="X696" s="40"/>
      <c r="Y696" s="40"/>
      <c r="Z696" s="40"/>
      <c r="AA696" s="64"/>
      <c r="AB696" s="64"/>
      <c r="AC696" s="64"/>
    </row>
    <row r="697" ht="14.5" spans="1:29">
      <c r="A697" s="62">
        <v>614</v>
      </c>
      <c r="B697" s="212" t="s">
        <v>64</v>
      </c>
      <c r="C697" s="55" t="s">
        <v>1778</v>
      </c>
      <c r="D697" s="61">
        <v>46219</v>
      </c>
      <c r="E697" s="55">
        <v>6000052977</v>
      </c>
      <c r="F697" s="62" t="s">
        <v>1869</v>
      </c>
      <c r="G697" s="55">
        <v>6</v>
      </c>
      <c r="H697" s="55">
        <v>6</v>
      </c>
      <c r="I697" s="55">
        <v>0</v>
      </c>
      <c r="J697" s="62" t="s">
        <v>66</v>
      </c>
      <c r="K697" s="62"/>
      <c r="L697" s="40"/>
      <c r="M697" s="40"/>
      <c r="N697" s="40"/>
      <c r="O697" s="40"/>
      <c r="P697" s="40"/>
      <c r="Q697" s="40"/>
      <c r="R697" s="40"/>
      <c r="S697" s="40" t="s">
        <v>66</v>
      </c>
      <c r="T697" s="40" t="s">
        <v>66</v>
      </c>
      <c r="U697" s="40"/>
      <c r="V697" s="40"/>
      <c r="W697" s="40"/>
      <c r="X697" s="40"/>
      <c r="Y697" s="40"/>
      <c r="Z697" s="40"/>
      <c r="AA697" s="64"/>
      <c r="AB697" s="64"/>
      <c r="AC697" s="64"/>
    </row>
    <row r="698" ht="14.5" spans="1:29">
      <c r="A698" s="62">
        <v>615</v>
      </c>
      <c r="B698" s="212" t="s">
        <v>64</v>
      </c>
      <c r="C698" s="55" t="s">
        <v>1778</v>
      </c>
      <c r="D698" s="61">
        <v>46282</v>
      </c>
      <c r="E698" s="55">
        <v>6000052976</v>
      </c>
      <c r="F698" s="62" t="s">
        <v>1870</v>
      </c>
      <c r="G698" s="55">
        <v>3</v>
      </c>
      <c r="H698" s="55">
        <v>3</v>
      </c>
      <c r="I698" s="55">
        <v>0</v>
      </c>
      <c r="J698" s="62" t="s">
        <v>66</v>
      </c>
      <c r="K698" s="62"/>
      <c r="L698" s="40"/>
      <c r="M698" s="40"/>
      <c r="N698" s="40"/>
      <c r="O698" s="40"/>
      <c r="P698" s="40"/>
      <c r="Q698" s="40"/>
      <c r="R698" s="40"/>
      <c r="S698" s="40" t="s">
        <v>66</v>
      </c>
      <c r="T698" s="40" t="s">
        <v>66</v>
      </c>
      <c r="U698" s="40"/>
      <c r="V698" s="40"/>
      <c r="W698" s="40"/>
      <c r="X698" s="40"/>
      <c r="Y698" s="40"/>
      <c r="Z698" s="40"/>
      <c r="AA698" s="64"/>
      <c r="AB698" s="64"/>
      <c r="AC698" s="64"/>
    </row>
    <row r="699" ht="15.5" spans="1:29">
      <c r="A699" s="62">
        <v>616</v>
      </c>
      <c r="B699" s="212" t="s">
        <v>64</v>
      </c>
      <c r="C699" s="55" t="s">
        <v>1778</v>
      </c>
      <c r="D699" s="61">
        <v>46282</v>
      </c>
      <c r="E699" s="55">
        <v>6000052976</v>
      </c>
      <c r="F699" s="62">
        <v>516300030961021</v>
      </c>
      <c r="G699" s="55">
        <v>1</v>
      </c>
      <c r="H699" s="55">
        <v>0</v>
      </c>
      <c r="I699" s="55">
        <v>1</v>
      </c>
      <c r="J699" s="518" t="s">
        <v>1566</v>
      </c>
      <c r="K699" s="97" t="s">
        <v>1551</v>
      </c>
      <c r="L699" s="97" t="s">
        <v>76</v>
      </c>
      <c r="M699" s="45" t="s">
        <v>67</v>
      </c>
      <c r="N699" s="40"/>
      <c r="O699" s="515" t="s">
        <v>77</v>
      </c>
      <c r="P699" s="45" t="s">
        <v>67</v>
      </c>
      <c r="Q699" s="40"/>
      <c r="R699" s="40" t="s">
        <v>68</v>
      </c>
      <c r="S699" s="238" t="s">
        <v>78</v>
      </c>
      <c r="T699" s="62" t="s">
        <v>1552</v>
      </c>
      <c r="U699" s="40"/>
      <c r="V699" s="40"/>
      <c r="W699" s="40"/>
      <c r="X699" s="40"/>
      <c r="Y699" s="40"/>
      <c r="Z699" s="40"/>
      <c r="AA699" s="64"/>
      <c r="AB699" s="64"/>
      <c r="AC699" s="64"/>
    </row>
    <row r="700" ht="14.5" spans="1:29">
      <c r="A700" s="62">
        <v>617</v>
      </c>
      <c r="B700" s="212" t="s">
        <v>64</v>
      </c>
      <c r="C700" s="55" t="s">
        <v>1778</v>
      </c>
      <c r="D700" s="61">
        <v>46282</v>
      </c>
      <c r="E700" s="55">
        <v>6000052976</v>
      </c>
      <c r="F700" s="62" t="s">
        <v>1871</v>
      </c>
      <c r="G700" s="55">
        <v>4</v>
      </c>
      <c r="H700" s="55">
        <v>4</v>
      </c>
      <c r="I700" s="55">
        <v>0</v>
      </c>
      <c r="J700" s="62" t="s">
        <v>66</v>
      </c>
      <c r="K700" s="162"/>
      <c r="L700" s="64"/>
      <c r="M700" s="64"/>
      <c r="N700" s="64"/>
      <c r="O700" s="64"/>
      <c r="P700" s="64"/>
      <c r="Q700" s="64"/>
      <c r="R700" s="64"/>
      <c r="S700" s="40" t="s">
        <v>66</v>
      </c>
      <c r="T700" s="40" t="s">
        <v>66</v>
      </c>
      <c r="U700" s="40"/>
      <c r="V700" s="40"/>
      <c r="W700" s="40"/>
      <c r="X700" s="40"/>
      <c r="Y700" s="40"/>
      <c r="Z700" s="40"/>
      <c r="AA700" s="64"/>
      <c r="AB700" s="64"/>
      <c r="AC700" s="64"/>
    </row>
    <row r="701" ht="15.5" spans="1:29">
      <c r="A701" s="55">
        <v>618</v>
      </c>
      <c r="B701" s="212" t="s">
        <v>64</v>
      </c>
      <c r="C701" s="55" t="s">
        <v>1778</v>
      </c>
      <c r="D701" s="61">
        <v>46282</v>
      </c>
      <c r="E701" s="55">
        <v>6000052976</v>
      </c>
      <c r="F701" s="62">
        <v>516300030961026</v>
      </c>
      <c r="G701" s="55">
        <v>1</v>
      </c>
      <c r="H701" s="55">
        <v>0</v>
      </c>
      <c r="I701" s="55">
        <v>1</v>
      </c>
      <c r="J701" s="518" t="s">
        <v>1566</v>
      </c>
      <c r="K701" s="97" t="s">
        <v>1551</v>
      </c>
      <c r="L701" s="97" t="s">
        <v>76</v>
      </c>
      <c r="M701" s="45" t="s">
        <v>67</v>
      </c>
      <c r="N701" s="40"/>
      <c r="O701" s="515" t="s">
        <v>77</v>
      </c>
      <c r="P701" s="45" t="s">
        <v>67</v>
      </c>
      <c r="Q701" s="40"/>
      <c r="R701" s="40" t="s">
        <v>68</v>
      </c>
      <c r="S701" s="238" t="s">
        <v>78</v>
      </c>
      <c r="T701" s="62" t="s">
        <v>1552</v>
      </c>
      <c r="U701" s="40"/>
      <c r="V701" s="40"/>
      <c r="W701" s="40"/>
      <c r="X701" s="40"/>
      <c r="Y701" s="40"/>
      <c r="Z701" s="40"/>
      <c r="AA701" s="64"/>
      <c r="AB701" s="64"/>
      <c r="AC701" s="64"/>
    </row>
    <row r="702" ht="14.5" spans="1:29">
      <c r="A702" s="55">
        <v>619</v>
      </c>
      <c r="B702" s="212" t="s">
        <v>64</v>
      </c>
      <c r="C702" s="55" t="s">
        <v>1778</v>
      </c>
      <c r="D702" s="61">
        <v>46282</v>
      </c>
      <c r="E702" s="55">
        <v>6000052976</v>
      </c>
      <c r="F702" s="62" t="s">
        <v>1872</v>
      </c>
      <c r="G702" s="55">
        <v>3</v>
      </c>
      <c r="H702" s="55">
        <v>3</v>
      </c>
      <c r="I702" s="55">
        <v>0</v>
      </c>
      <c r="J702" s="62" t="s">
        <v>66</v>
      </c>
      <c r="K702" s="162"/>
      <c r="L702" s="64"/>
      <c r="M702" s="64"/>
      <c r="N702" s="64"/>
      <c r="O702" s="64"/>
      <c r="P702" s="64"/>
      <c r="Q702" s="64"/>
      <c r="R702" s="64"/>
      <c r="S702" s="40" t="s">
        <v>66</v>
      </c>
      <c r="T702" s="40" t="s">
        <v>66</v>
      </c>
      <c r="U702" s="40"/>
      <c r="V702" s="40"/>
      <c r="W702" s="40"/>
      <c r="X702" s="40"/>
      <c r="Y702" s="40"/>
      <c r="Z702" s="40"/>
      <c r="AA702" s="64"/>
      <c r="AB702" s="64"/>
      <c r="AC702" s="64"/>
    </row>
    <row r="703" ht="14.5" spans="1:29">
      <c r="A703" s="62">
        <v>620</v>
      </c>
      <c r="B703" s="212" t="s">
        <v>64</v>
      </c>
      <c r="C703" s="55" t="s">
        <v>1778</v>
      </c>
      <c r="D703" s="61">
        <v>46282</v>
      </c>
      <c r="E703" s="55">
        <v>6000052976</v>
      </c>
      <c r="F703" s="62">
        <v>516300030961030</v>
      </c>
      <c r="G703" s="55">
        <v>1</v>
      </c>
      <c r="H703" s="55">
        <v>0</v>
      </c>
      <c r="I703" s="55">
        <v>1</v>
      </c>
      <c r="J703" s="518" t="s">
        <v>1873</v>
      </c>
      <c r="K703" s="162"/>
      <c r="L703" s="64"/>
      <c r="M703" s="64"/>
      <c r="N703" s="64"/>
      <c r="O703" s="64"/>
      <c r="P703" s="64"/>
      <c r="Q703" s="64"/>
      <c r="R703" s="64"/>
      <c r="S703" s="238" t="s">
        <v>78</v>
      </c>
      <c r="T703" s="62" t="s">
        <v>1552</v>
      </c>
      <c r="U703" s="40"/>
      <c r="V703" s="40"/>
      <c r="W703" s="40"/>
      <c r="X703" s="40"/>
      <c r="Y703" s="40"/>
      <c r="Z703" s="40"/>
      <c r="AA703" s="64"/>
      <c r="AB703" s="64"/>
      <c r="AC703" s="64"/>
    </row>
    <row r="704" ht="15.5" spans="1:29">
      <c r="A704" s="55">
        <v>621</v>
      </c>
      <c r="B704" s="212" t="s">
        <v>64</v>
      </c>
      <c r="C704" s="55" t="s">
        <v>1778</v>
      </c>
      <c r="D704" s="61">
        <v>46282</v>
      </c>
      <c r="E704" s="55">
        <v>6000052976</v>
      </c>
      <c r="F704" s="62">
        <v>516300030961031</v>
      </c>
      <c r="G704" s="55">
        <v>1</v>
      </c>
      <c r="H704" s="55">
        <v>0</v>
      </c>
      <c r="I704" s="55">
        <v>1</v>
      </c>
      <c r="J704" s="518" t="s">
        <v>1566</v>
      </c>
      <c r="K704" s="97" t="s">
        <v>1551</v>
      </c>
      <c r="L704" s="97" t="s">
        <v>76</v>
      </c>
      <c r="M704" s="45" t="s">
        <v>67</v>
      </c>
      <c r="N704" s="40"/>
      <c r="O704" s="515" t="s">
        <v>77</v>
      </c>
      <c r="P704" s="45" t="s">
        <v>67</v>
      </c>
      <c r="Q704" s="40"/>
      <c r="R704" s="40" t="s">
        <v>68</v>
      </c>
      <c r="S704" s="238" t="s">
        <v>78</v>
      </c>
      <c r="T704" s="62" t="s">
        <v>1552</v>
      </c>
      <c r="U704" s="40"/>
      <c r="V704" s="40"/>
      <c r="W704" s="40"/>
      <c r="X704" s="40"/>
      <c r="Y704" s="40"/>
      <c r="Z704" s="40"/>
      <c r="AA704" s="64"/>
      <c r="AB704" s="64"/>
      <c r="AC704" s="64"/>
    </row>
    <row r="705" ht="14.5" spans="1:29">
      <c r="A705" s="55">
        <v>622</v>
      </c>
      <c r="B705" s="212" t="s">
        <v>64</v>
      </c>
      <c r="C705" s="55" t="s">
        <v>1778</v>
      </c>
      <c r="D705" s="61">
        <v>46282</v>
      </c>
      <c r="E705" s="55">
        <v>6000052976</v>
      </c>
      <c r="F705" s="62">
        <v>516300030961032</v>
      </c>
      <c r="G705" s="55">
        <v>1</v>
      </c>
      <c r="H705" s="55">
        <v>1</v>
      </c>
      <c r="I705" s="55">
        <v>0</v>
      </c>
      <c r="J705" s="62" t="s">
        <v>66</v>
      </c>
      <c r="K705" s="62"/>
      <c r="L705" s="40"/>
      <c r="M705" s="40"/>
      <c r="N705" s="40"/>
      <c r="O705" s="40"/>
      <c r="P705" s="40"/>
      <c r="Q705" s="40"/>
      <c r="R705" s="40"/>
      <c r="S705" s="40" t="s">
        <v>66</v>
      </c>
      <c r="T705" s="40" t="s">
        <v>66</v>
      </c>
      <c r="U705" s="40"/>
      <c r="V705" s="40"/>
      <c r="W705" s="40"/>
      <c r="X705" s="40"/>
      <c r="Y705" s="40"/>
      <c r="Z705" s="40"/>
      <c r="AA705" s="64"/>
      <c r="AB705" s="64"/>
      <c r="AC705" s="64"/>
    </row>
    <row r="706" ht="14.5" spans="1:29">
      <c r="A706" s="55">
        <v>623</v>
      </c>
      <c r="B706" s="212" t="s">
        <v>64</v>
      </c>
      <c r="C706" s="55" t="s">
        <v>1778</v>
      </c>
      <c r="D706" s="61">
        <v>46282</v>
      </c>
      <c r="E706" s="55">
        <v>6000052976</v>
      </c>
      <c r="F706" s="62">
        <v>516300030961033</v>
      </c>
      <c r="G706" s="55">
        <v>1</v>
      </c>
      <c r="H706" s="55">
        <v>0</v>
      </c>
      <c r="I706" s="55">
        <v>1</v>
      </c>
      <c r="J706" s="518" t="s">
        <v>1873</v>
      </c>
      <c r="K706" s="62"/>
      <c r="L706" s="40"/>
      <c r="M706" s="40"/>
      <c r="N706" s="40"/>
      <c r="O706" s="40"/>
      <c r="P706" s="40"/>
      <c r="Q706" s="40"/>
      <c r="R706" s="40"/>
      <c r="S706" s="238" t="s">
        <v>78</v>
      </c>
      <c r="T706" s="62" t="s">
        <v>1552</v>
      </c>
      <c r="U706" s="40"/>
      <c r="V706" s="40"/>
      <c r="W706" s="40"/>
      <c r="X706" s="40"/>
      <c r="Y706" s="40"/>
      <c r="Z706" s="40"/>
      <c r="AA706" s="64"/>
      <c r="AB706" s="64"/>
      <c r="AC706" s="64"/>
    </row>
    <row r="707" ht="14.5" spans="1:29">
      <c r="A707" s="55">
        <v>624</v>
      </c>
      <c r="B707" s="212" t="s">
        <v>64</v>
      </c>
      <c r="C707" s="55" t="s">
        <v>1778</v>
      </c>
      <c r="D707" s="61">
        <v>46282</v>
      </c>
      <c r="E707" s="55">
        <v>6000052976</v>
      </c>
      <c r="F707" s="62" t="s">
        <v>1874</v>
      </c>
      <c r="G707" s="55">
        <v>4</v>
      </c>
      <c r="H707" s="55">
        <v>4</v>
      </c>
      <c r="I707" s="55">
        <v>0</v>
      </c>
      <c r="J707" s="62" t="s">
        <v>66</v>
      </c>
      <c r="K707" s="62"/>
      <c r="L707" s="40"/>
      <c r="M707" s="40"/>
      <c r="N707" s="40"/>
      <c r="O707" s="40"/>
      <c r="P707" s="40"/>
      <c r="Q707" s="40"/>
      <c r="R707" s="40"/>
      <c r="S707" s="40" t="s">
        <v>66</v>
      </c>
      <c r="T707" s="40" t="s">
        <v>66</v>
      </c>
      <c r="U707" s="40"/>
      <c r="V707" s="40"/>
      <c r="W707" s="40"/>
      <c r="X707" s="40"/>
      <c r="Y707" s="40"/>
      <c r="Z707" s="40"/>
      <c r="AA707" s="64"/>
      <c r="AB707" s="64"/>
      <c r="AC707" s="64"/>
    </row>
    <row r="708" ht="14.5" spans="1:29">
      <c r="A708" s="55">
        <v>625</v>
      </c>
      <c r="B708" s="212" t="s">
        <v>64</v>
      </c>
      <c r="C708" s="55" t="s">
        <v>1778</v>
      </c>
      <c r="D708" s="61">
        <v>46282</v>
      </c>
      <c r="E708" s="55">
        <v>6000052977</v>
      </c>
      <c r="F708" s="62" t="s">
        <v>1875</v>
      </c>
      <c r="G708" s="55">
        <v>7</v>
      </c>
      <c r="H708" s="55">
        <v>7</v>
      </c>
      <c r="I708" s="55">
        <v>0</v>
      </c>
      <c r="J708" s="62" t="s">
        <v>66</v>
      </c>
      <c r="K708" s="62"/>
      <c r="L708" s="40"/>
      <c r="M708" s="40"/>
      <c r="N708" s="40"/>
      <c r="O708" s="40"/>
      <c r="P708" s="40"/>
      <c r="Q708" s="40"/>
      <c r="R708" s="40"/>
      <c r="S708" s="40" t="s">
        <v>66</v>
      </c>
      <c r="T708" s="40" t="s">
        <v>66</v>
      </c>
      <c r="U708" s="40"/>
      <c r="V708" s="40"/>
      <c r="W708" s="40"/>
      <c r="X708" s="40"/>
      <c r="Y708" s="40"/>
      <c r="Z708" s="40"/>
      <c r="AA708" s="64"/>
      <c r="AB708" s="64"/>
      <c r="AC708" s="64"/>
    </row>
    <row r="709" ht="15.5" spans="1:29">
      <c r="A709" s="55">
        <v>626</v>
      </c>
      <c r="B709" s="212" t="s">
        <v>64</v>
      </c>
      <c r="C709" s="55" t="s">
        <v>1778</v>
      </c>
      <c r="D709" s="61">
        <v>46282</v>
      </c>
      <c r="E709" s="55">
        <v>6000052977</v>
      </c>
      <c r="F709" s="62">
        <v>516300040961025</v>
      </c>
      <c r="G709" s="55">
        <v>1</v>
      </c>
      <c r="H709" s="55">
        <v>0</v>
      </c>
      <c r="I709" s="55">
        <v>1</v>
      </c>
      <c r="J709" s="518" t="s">
        <v>1566</v>
      </c>
      <c r="K709" s="97" t="s">
        <v>1551</v>
      </c>
      <c r="L709" s="97" t="s">
        <v>76</v>
      </c>
      <c r="M709" s="45" t="s">
        <v>67</v>
      </c>
      <c r="N709" s="40"/>
      <c r="O709" s="515" t="s">
        <v>77</v>
      </c>
      <c r="P709" s="45" t="s">
        <v>67</v>
      </c>
      <c r="Q709" s="40"/>
      <c r="R709" s="40" t="s">
        <v>68</v>
      </c>
      <c r="S709" s="238" t="s">
        <v>78</v>
      </c>
      <c r="T709" s="62" t="s">
        <v>1552</v>
      </c>
      <c r="U709" s="40"/>
      <c r="V709" s="40"/>
      <c r="W709" s="40"/>
      <c r="X709" s="40"/>
      <c r="Y709" s="40"/>
      <c r="Z709" s="40"/>
      <c r="AA709" s="64"/>
      <c r="AB709" s="64"/>
      <c r="AC709" s="64"/>
    </row>
    <row r="710" ht="15.5" spans="1:29">
      <c r="A710" s="55"/>
      <c r="B710" s="212" t="s">
        <v>64</v>
      </c>
      <c r="C710" s="55" t="s">
        <v>1778</v>
      </c>
      <c r="D710" s="61">
        <v>46282</v>
      </c>
      <c r="E710" s="55">
        <v>6000052977</v>
      </c>
      <c r="F710" s="62">
        <v>516300040961026</v>
      </c>
      <c r="G710" s="55">
        <v>1</v>
      </c>
      <c r="H710" s="55">
        <v>0</v>
      </c>
      <c r="I710" s="55">
        <v>1</v>
      </c>
      <c r="J710" s="518" t="s">
        <v>1566</v>
      </c>
      <c r="K710" s="97"/>
      <c r="L710" s="97"/>
      <c r="M710" s="45"/>
      <c r="N710" s="40"/>
      <c r="O710" s="515"/>
      <c r="P710" s="85"/>
      <c r="Q710" s="64"/>
      <c r="R710" s="64"/>
      <c r="S710" s="238" t="s">
        <v>78</v>
      </c>
      <c r="T710" s="62" t="s">
        <v>1552</v>
      </c>
      <c r="U710" s="40"/>
      <c r="V710" s="40"/>
      <c r="W710" s="40"/>
      <c r="X710" s="40"/>
      <c r="Y710" s="40"/>
      <c r="Z710" s="40"/>
      <c r="AA710" s="64"/>
      <c r="AB710" s="64"/>
      <c r="AC710" s="64"/>
    </row>
    <row r="711" ht="14.5" spans="1:29">
      <c r="A711" s="55">
        <v>627</v>
      </c>
      <c r="B711" s="212" t="s">
        <v>64</v>
      </c>
      <c r="C711" s="55" t="s">
        <v>1778</v>
      </c>
      <c r="D711" s="61">
        <v>46282</v>
      </c>
      <c r="E711" s="55">
        <v>6000052977</v>
      </c>
      <c r="F711" s="62" t="s">
        <v>1876</v>
      </c>
      <c r="G711" s="55">
        <v>11</v>
      </c>
      <c r="H711" s="55">
        <v>11</v>
      </c>
      <c r="I711" s="55">
        <v>0</v>
      </c>
      <c r="J711" s="62" t="s">
        <v>66</v>
      </c>
      <c r="K711" s="62"/>
      <c r="L711" s="40"/>
      <c r="M711" s="40"/>
      <c r="N711" s="40"/>
      <c r="O711" s="40"/>
      <c r="P711" s="64"/>
      <c r="Q711" s="64"/>
      <c r="R711" s="64"/>
      <c r="S711" s="40" t="s">
        <v>66</v>
      </c>
      <c r="T711" s="40" t="s">
        <v>66</v>
      </c>
      <c r="U711" s="40"/>
      <c r="V711" s="40"/>
      <c r="W711" s="40"/>
      <c r="X711" s="40"/>
      <c r="Y711" s="40"/>
      <c r="Z711" s="40"/>
      <c r="AA711" s="64"/>
      <c r="AB711" s="64"/>
      <c r="AC711" s="64"/>
    </row>
    <row r="712" ht="14.5" spans="1:29">
      <c r="A712" s="55">
        <v>628</v>
      </c>
      <c r="B712" s="212" t="s">
        <v>64</v>
      </c>
      <c r="C712" s="55" t="s">
        <v>1778</v>
      </c>
      <c r="D712" s="61">
        <v>46283</v>
      </c>
      <c r="E712" s="55">
        <v>6000052976</v>
      </c>
      <c r="F712" s="62" t="s">
        <v>1877</v>
      </c>
      <c r="G712" s="55">
        <v>2</v>
      </c>
      <c r="H712" s="55">
        <v>2</v>
      </c>
      <c r="I712" s="55">
        <v>0</v>
      </c>
      <c r="J712" s="62" t="s">
        <v>66</v>
      </c>
      <c r="K712" s="62"/>
      <c r="L712" s="40"/>
      <c r="M712" s="40"/>
      <c r="N712" s="40"/>
      <c r="O712" s="40"/>
      <c r="P712" s="64"/>
      <c r="Q712" s="64"/>
      <c r="R712" s="64"/>
      <c r="S712" s="40" t="s">
        <v>66</v>
      </c>
      <c r="T712" s="40" t="s">
        <v>66</v>
      </c>
      <c r="U712" s="40"/>
      <c r="V712" s="40"/>
      <c r="W712" s="40"/>
      <c r="X712" s="40"/>
      <c r="Y712" s="40"/>
      <c r="Z712" s="40"/>
      <c r="AA712" s="64"/>
      <c r="AB712" s="64"/>
      <c r="AC712" s="64"/>
    </row>
    <row r="713" ht="14.5" spans="1:29">
      <c r="A713" s="55">
        <v>629</v>
      </c>
      <c r="B713" s="212" t="s">
        <v>64</v>
      </c>
      <c r="C713" s="55" t="s">
        <v>1778</v>
      </c>
      <c r="D713" s="61">
        <v>46283</v>
      </c>
      <c r="E713" s="55">
        <v>6000052976</v>
      </c>
      <c r="F713" s="62">
        <v>516300030961040</v>
      </c>
      <c r="G713" s="55">
        <v>1</v>
      </c>
      <c r="H713" s="55">
        <v>0</v>
      </c>
      <c r="I713" s="55">
        <v>1</v>
      </c>
      <c r="J713" s="258" t="s">
        <v>1559</v>
      </c>
      <c r="K713" s="62"/>
      <c r="L713" s="40"/>
      <c r="M713" s="40"/>
      <c r="N713" s="40"/>
      <c r="O713" s="40"/>
      <c r="P713" s="64"/>
      <c r="Q713" s="64"/>
      <c r="R713" s="64"/>
      <c r="S713" s="238" t="s">
        <v>78</v>
      </c>
      <c r="T713" s="62" t="s">
        <v>1552</v>
      </c>
      <c r="U713" s="40"/>
      <c r="V713" s="40"/>
      <c r="W713" s="40"/>
      <c r="X713" s="40"/>
      <c r="Y713" s="40"/>
      <c r="Z713" s="40"/>
      <c r="AA713" s="64"/>
      <c r="AB713" s="64"/>
      <c r="AC713" s="64"/>
    </row>
    <row r="714" ht="14.5" spans="1:29">
      <c r="A714" s="55">
        <v>630</v>
      </c>
      <c r="B714" s="212" t="s">
        <v>64</v>
      </c>
      <c r="C714" s="55" t="s">
        <v>1778</v>
      </c>
      <c r="D714" s="61">
        <v>46283</v>
      </c>
      <c r="E714" s="55">
        <v>6000052976</v>
      </c>
      <c r="F714" s="62" t="s">
        <v>1878</v>
      </c>
      <c r="G714" s="55">
        <v>3</v>
      </c>
      <c r="H714" s="55">
        <v>3</v>
      </c>
      <c r="I714" s="55">
        <v>0</v>
      </c>
      <c r="J714" s="62" t="s">
        <v>66</v>
      </c>
      <c r="K714" s="62"/>
      <c r="L714" s="40"/>
      <c r="M714" s="40"/>
      <c r="N714" s="40"/>
      <c r="O714" s="40"/>
      <c r="P714" s="64"/>
      <c r="Q714" s="64"/>
      <c r="R714" s="64"/>
      <c r="S714" s="40" t="s">
        <v>66</v>
      </c>
      <c r="T714" s="40" t="s">
        <v>66</v>
      </c>
      <c r="U714" s="40"/>
      <c r="V714" s="40"/>
      <c r="W714" s="40"/>
      <c r="X714" s="40"/>
      <c r="Y714" s="40"/>
      <c r="Z714" s="40"/>
      <c r="AA714" s="64"/>
      <c r="AB714" s="64"/>
      <c r="AC714" s="64"/>
    </row>
    <row r="715" ht="14.5" spans="1:29">
      <c r="A715" s="55">
        <v>631</v>
      </c>
      <c r="B715" s="212" t="s">
        <v>64</v>
      </c>
      <c r="C715" s="55" t="s">
        <v>1778</v>
      </c>
      <c r="D715" s="61">
        <v>46283</v>
      </c>
      <c r="E715" s="55">
        <v>6000052976</v>
      </c>
      <c r="F715" s="62">
        <v>516300030961044</v>
      </c>
      <c r="G715" s="55">
        <v>1</v>
      </c>
      <c r="H715" s="55">
        <v>0</v>
      </c>
      <c r="I715" s="55">
        <v>1</v>
      </c>
      <c r="J715" s="258" t="s">
        <v>1559</v>
      </c>
      <c r="K715" s="62"/>
      <c r="L715" s="40"/>
      <c r="M715" s="40"/>
      <c r="N715" s="40"/>
      <c r="O715" s="40"/>
      <c r="P715" s="64"/>
      <c r="Q715" s="64"/>
      <c r="R715" s="64"/>
      <c r="S715" s="238" t="s">
        <v>78</v>
      </c>
      <c r="T715" s="62" t="s">
        <v>1552</v>
      </c>
      <c r="U715" s="40"/>
      <c r="V715" s="40"/>
      <c r="W715" s="40"/>
      <c r="X715" s="40"/>
      <c r="Y715" s="40"/>
      <c r="Z715" s="40"/>
      <c r="AA715" s="64"/>
      <c r="AB715" s="64"/>
      <c r="AC715" s="64"/>
    </row>
    <row r="716" ht="14.5" spans="1:29">
      <c r="A716" s="55">
        <v>632</v>
      </c>
      <c r="B716" s="212" t="s">
        <v>64</v>
      </c>
      <c r="C716" s="55" t="s">
        <v>1778</v>
      </c>
      <c r="D716" s="61">
        <v>46283</v>
      </c>
      <c r="E716" s="55">
        <v>6000052976</v>
      </c>
      <c r="F716" s="62">
        <v>516300030961045</v>
      </c>
      <c r="G716" s="55">
        <v>1</v>
      </c>
      <c r="H716" s="55">
        <v>1</v>
      </c>
      <c r="I716" s="55">
        <v>0</v>
      </c>
      <c r="J716" s="62" t="s">
        <v>66</v>
      </c>
      <c r="K716" s="62"/>
      <c r="L716" s="40"/>
      <c r="M716" s="40"/>
      <c r="N716" s="40"/>
      <c r="O716" s="40"/>
      <c r="P716" s="64"/>
      <c r="Q716" s="64"/>
      <c r="R716" s="64"/>
      <c r="S716" s="40" t="s">
        <v>66</v>
      </c>
      <c r="T716" s="40" t="s">
        <v>66</v>
      </c>
      <c r="U716" s="40"/>
      <c r="V716" s="40"/>
      <c r="W716" s="40"/>
      <c r="X716" s="40"/>
      <c r="Y716" s="40"/>
      <c r="Z716" s="40"/>
      <c r="AA716" s="64"/>
      <c r="AB716" s="64"/>
      <c r="AC716" s="64"/>
    </row>
    <row r="717" ht="14.5" spans="1:29">
      <c r="A717" s="55">
        <v>633</v>
      </c>
      <c r="B717" s="212" t="s">
        <v>64</v>
      </c>
      <c r="C717" s="55" t="s">
        <v>1778</v>
      </c>
      <c r="D717" s="61">
        <v>46283</v>
      </c>
      <c r="E717" s="55">
        <v>6000052976</v>
      </c>
      <c r="F717" s="62">
        <v>516300030961046</v>
      </c>
      <c r="G717" s="55">
        <v>1</v>
      </c>
      <c r="H717" s="55">
        <v>0</v>
      </c>
      <c r="I717" s="55">
        <v>1</v>
      </c>
      <c r="J717" s="258" t="s">
        <v>1559</v>
      </c>
      <c r="K717" s="62"/>
      <c r="L717" s="40"/>
      <c r="M717" s="40"/>
      <c r="N717" s="40"/>
      <c r="O717" s="40"/>
      <c r="P717" s="64"/>
      <c r="Q717" s="64"/>
      <c r="R717" s="64"/>
      <c r="S717" s="238" t="s">
        <v>78</v>
      </c>
      <c r="T717" s="62" t="s">
        <v>1552</v>
      </c>
      <c r="U717" s="40"/>
      <c r="V717" s="40"/>
      <c r="W717" s="40"/>
      <c r="X717" s="40"/>
      <c r="Y717" s="40"/>
      <c r="Z717" s="40"/>
      <c r="AA717" s="64"/>
      <c r="AB717" s="64"/>
      <c r="AC717" s="64"/>
    </row>
    <row r="718" ht="14.5" spans="1:29">
      <c r="A718" s="55">
        <v>634</v>
      </c>
      <c r="B718" s="212" t="s">
        <v>64</v>
      </c>
      <c r="C718" s="55" t="s">
        <v>1778</v>
      </c>
      <c r="D718" s="61">
        <v>46283</v>
      </c>
      <c r="E718" s="55">
        <v>6000052976</v>
      </c>
      <c r="F718" s="62" t="s">
        <v>1879</v>
      </c>
      <c r="G718" s="55">
        <v>7</v>
      </c>
      <c r="H718" s="55">
        <v>7</v>
      </c>
      <c r="I718" s="55">
        <v>0</v>
      </c>
      <c r="J718" s="62" t="s">
        <v>66</v>
      </c>
      <c r="K718" s="62"/>
      <c r="L718" s="40"/>
      <c r="M718" s="40"/>
      <c r="N718" s="40"/>
      <c r="O718" s="40"/>
      <c r="P718" s="64"/>
      <c r="Q718" s="64"/>
      <c r="R718" s="64"/>
      <c r="S718" s="40" t="s">
        <v>66</v>
      </c>
      <c r="T718" s="40" t="s">
        <v>66</v>
      </c>
      <c r="U718" s="40"/>
      <c r="V718" s="40"/>
      <c r="W718" s="40"/>
      <c r="X718" s="40"/>
      <c r="Y718" s="40"/>
      <c r="Z718" s="40"/>
      <c r="AA718" s="64"/>
      <c r="AB718" s="64"/>
      <c r="AC718" s="64"/>
    </row>
    <row r="719" ht="15.5" spans="1:29">
      <c r="A719" s="55">
        <v>635</v>
      </c>
      <c r="B719" s="212" t="s">
        <v>64</v>
      </c>
      <c r="C719" s="55" t="s">
        <v>1778</v>
      </c>
      <c r="D719" s="61">
        <v>46283</v>
      </c>
      <c r="E719" s="55">
        <v>6000052976</v>
      </c>
      <c r="F719" s="62">
        <v>516300030961054</v>
      </c>
      <c r="G719" s="55">
        <v>1</v>
      </c>
      <c r="H719" s="55">
        <v>0</v>
      </c>
      <c r="I719" s="55">
        <v>1</v>
      </c>
      <c r="J719" s="518" t="s">
        <v>1566</v>
      </c>
      <c r="K719" s="97" t="s">
        <v>1551</v>
      </c>
      <c r="L719" s="97" t="s">
        <v>76</v>
      </c>
      <c r="M719" s="45" t="s">
        <v>67</v>
      </c>
      <c r="N719" s="40"/>
      <c r="O719" s="515" t="s">
        <v>77</v>
      </c>
      <c r="P719" s="45" t="s">
        <v>67</v>
      </c>
      <c r="Q719" s="40"/>
      <c r="R719" s="40" t="s">
        <v>68</v>
      </c>
      <c r="S719" s="238" t="s">
        <v>78</v>
      </c>
      <c r="T719" s="62" t="s">
        <v>1552</v>
      </c>
      <c r="U719" s="40"/>
      <c r="V719" s="40"/>
      <c r="W719" s="40"/>
      <c r="X719" s="40"/>
      <c r="Y719" s="40"/>
      <c r="Z719" s="40"/>
      <c r="AA719" s="64"/>
      <c r="AB719" s="64"/>
      <c r="AC719" s="64"/>
    </row>
    <row r="720" ht="14.5" spans="1:29">
      <c r="A720" s="55">
        <v>636</v>
      </c>
      <c r="B720" s="212" t="s">
        <v>64</v>
      </c>
      <c r="C720" s="55" t="s">
        <v>1778</v>
      </c>
      <c r="D720" s="61">
        <v>46283</v>
      </c>
      <c r="E720" s="55">
        <v>6000052976</v>
      </c>
      <c r="F720" s="62">
        <v>516300030961055</v>
      </c>
      <c r="G720" s="55">
        <v>1</v>
      </c>
      <c r="H720" s="55">
        <v>1</v>
      </c>
      <c r="I720" s="55">
        <v>0</v>
      </c>
      <c r="J720" s="62" t="s">
        <v>66</v>
      </c>
      <c r="K720" s="62"/>
      <c r="L720" s="40"/>
      <c r="M720" s="40"/>
      <c r="N720" s="40"/>
      <c r="O720" s="40"/>
      <c r="P720" s="40"/>
      <c r="Q720" s="40"/>
      <c r="R720" s="40"/>
      <c r="S720" s="40" t="s">
        <v>66</v>
      </c>
      <c r="T720" s="40" t="s">
        <v>66</v>
      </c>
      <c r="U720" s="40"/>
      <c r="V720" s="40"/>
      <c r="W720" s="40"/>
      <c r="X720" s="40"/>
      <c r="Y720" s="40"/>
      <c r="Z720" s="40"/>
      <c r="AA720" s="64"/>
      <c r="AB720" s="64"/>
      <c r="AC720" s="64"/>
    </row>
    <row r="721" ht="14.5" spans="1:29">
      <c r="A721" s="55">
        <v>637</v>
      </c>
      <c r="B721" s="212" t="s">
        <v>64</v>
      </c>
      <c r="C721" s="55" t="s">
        <v>1778</v>
      </c>
      <c r="D721" s="61">
        <v>46283</v>
      </c>
      <c r="E721" s="55">
        <v>6000052976</v>
      </c>
      <c r="F721" s="62">
        <v>516300030961056</v>
      </c>
      <c r="G721" s="55">
        <v>1</v>
      </c>
      <c r="H721" s="55">
        <v>0</v>
      </c>
      <c r="I721" s="55">
        <v>1</v>
      </c>
      <c r="J721" s="258" t="s">
        <v>1559</v>
      </c>
      <c r="K721" s="62"/>
      <c r="L721" s="40"/>
      <c r="M721" s="40"/>
      <c r="N721" s="40"/>
      <c r="O721" s="40"/>
      <c r="P721" s="40"/>
      <c r="Q721" s="40"/>
      <c r="R721" s="40"/>
      <c r="S721" s="238" t="s">
        <v>78</v>
      </c>
      <c r="T721" s="62" t="s">
        <v>1552</v>
      </c>
      <c r="U721" s="40"/>
      <c r="V721" s="40"/>
      <c r="W721" s="40"/>
      <c r="X721" s="40"/>
      <c r="Y721" s="40"/>
      <c r="Z721" s="40"/>
      <c r="AA721" s="64"/>
      <c r="AB721" s="64"/>
      <c r="AC721" s="64"/>
    </row>
    <row r="722" ht="14.5" spans="1:29">
      <c r="A722" s="55"/>
      <c r="B722" s="212" t="s">
        <v>64</v>
      </c>
      <c r="C722" s="55" t="s">
        <v>1778</v>
      </c>
      <c r="D722" s="61">
        <v>46283</v>
      </c>
      <c r="E722" s="55">
        <v>6000052976</v>
      </c>
      <c r="F722" s="62">
        <v>516300030961057</v>
      </c>
      <c r="G722" s="55">
        <v>1</v>
      </c>
      <c r="H722" s="55">
        <v>0</v>
      </c>
      <c r="I722" s="55">
        <v>1</v>
      </c>
      <c r="J722" s="258" t="s">
        <v>1559</v>
      </c>
      <c r="K722" s="62"/>
      <c r="L722" s="40"/>
      <c r="M722" s="40"/>
      <c r="N722" s="40"/>
      <c r="O722" s="40"/>
      <c r="P722" s="40"/>
      <c r="Q722" s="40"/>
      <c r="R722" s="40"/>
      <c r="S722" s="238" t="s">
        <v>78</v>
      </c>
      <c r="T722" s="62" t="s">
        <v>1552</v>
      </c>
      <c r="U722" s="40"/>
      <c r="V722" s="40"/>
      <c r="W722" s="40"/>
      <c r="X722" s="40"/>
      <c r="Y722" s="40"/>
      <c r="Z722" s="40"/>
      <c r="AA722" s="64"/>
      <c r="AB722" s="64"/>
      <c r="AC722" s="64"/>
    </row>
    <row r="723" ht="14.5" spans="1:29">
      <c r="A723" s="55">
        <v>638</v>
      </c>
      <c r="B723" s="212" t="s">
        <v>64</v>
      </c>
      <c r="C723" s="55" t="s">
        <v>1778</v>
      </c>
      <c r="D723" s="61">
        <v>46283</v>
      </c>
      <c r="E723" s="55">
        <v>6000052976</v>
      </c>
      <c r="F723" s="62" t="s">
        <v>1880</v>
      </c>
      <c r="G723" s="55">
        <v>5</v>
      </c>
      <c r="H723" s="55">
        <v>5</v>
      </c>
      <c r="I723" s="55">
        <v>0</v>
      </c>
      <c r="J723" s="62" t="s">
        <v>66</v>
      </c>
      <c r="K723" s="62"/>
      <c r="L723" s="40"/>
      <c r="M723" s="40"/>
      <c r="N723" s="40"/>
      <c r="O723" s="40"/>
      <c r="P723" s="40"/>
      <c r="Q723" s="40"/>
      <c r="R723" s="40"/>
      <c r="S723" s="40" t="s">
        <v>66</v>
      </c>
      <c r="T723" s="40" t="s">
        <v>66</v>
      </c>
      <c r="U723" s="40"/>
      <c r="V723" s="40"/>
      <c r="W723" s="40"/>
      <c r="X723" s="40"/>
      <c r="Y723" s="40"/>
      <c r="Z723" s="40"/>
      <c r="AA723" s="64"/>
      <c r="AB723" s="64"/>
      <c r="AC723" s="64"/>
    </row>
    <row r="724" ht="14.5" spans="1:29">
      <c r="A724" s="55">
        <v>639</v>
      </c>
      <c r="B724" s="212" t="s">
        <v>64</v>
      </c>
      <c r="C724" s="55" t="s">
        <v>1778</v>
      </c>
      <c r="D724" s="55" t="s">
        <v>1881</v>
      </c>
      <c r="E724" s="55">
        <v>6000052976</v>
      </c>
      <c r="F724" s="62">
        <v>516300030961064</v>
      </c>
      <c r="G724" s="55">
        <v>1</v>
      </c>
      <c r="H724" s="55">
        <v>0</v>
      </c>
      <c r="I724" s="55">
        <v>1</v>
      </c>
      <c r="J724" s="518" t="s">
        <v>1873</v>
      </c>
      <c r="K724" s="62"/>
      <c r="L724" s="40"/>
      <c r="M724" s="40"/>
      <c r="N724" s="40"/>
      <c r="O724" s="40"/>
      <c r="P724" s="40"/>
      <c r="Q724" s="40"/>
      <c r="R724" s="40"/>
      <c r="S724" s="238" t="s">
        <v>78</v>
      </c>
      <c r="T724" s="62" t="s">
        <v>1552</v>
      </c>
      <c r="U724" s="40"/>
      <c r="V724" s="40"/>
      <c r="W724" s="40"/>
      <c r="X724" s="40"/>
      <c r="Y724" s="40"/>
      <c r="Z724" s="40"/>
      <c r="AA724" s="64"/>
      <c r="AB724" s="64"/>
      <c r="AC724" s="64"/>
    </row>
    <row r="725" ht="14.5" spans="1:29">
      <c r="A725" s="55">
        <v>640</v>
      </c>
      <c r="B725" s="212" t="s">
        <v>64</v>
      </c>
      <c r="C725" s="55" t="s">
        <v>1778</v>
      </c>
      <c r="D725" s="61">
        <v>46283</v>
      </c>
      <c r="E725" s="55">
        <v>6000052976</v>
      </c>
      <c r="F725" s="62">
        <v>516300030961065</v>
      </c>
      <c r="G725" s="55">
        <v>1</v>
      </c>
      <c r="H725" s="55">
        <v>0</v>
      </c>
      <c r="I725" s="55">
        <v>1</v>
      </c>
      <c r="J725" s="518" t="s">
        <v>1555</v>
      </c>
      <c r="K725" s="62"/>
      <c r="L725" s="40"/>
      <c r="M725" s="40"/>
      <c r="N725" s="40"/>
      <c r="O725" s="40"/>
      <c r="P725" s="40"/>
      <c r="Q725" s="40"/>
      <c r="R725" s="40"/>
      <c r="S725" s="238" t="s">
        <v>78</v>
      </c>
      <c r="T725" s="62" t="s">
        <v>1552</v>
      </c>
      <c r="U725" s="40"/>
      <c r="V725" s="40"/>
      <c r="W725" s="40"/>
      <c r="X725" s="40"/>
      <c r="Y725" s="40"/>
      <c r="Z725" s="40"/>
      <c r="AA725" s="64"/>
      <c r="AB725" s="64"/>
      <c r="AC725" s="64"/>
    </row>
    <row r="726" ht="15.5" spans="1:29">
      <c r="A726" s="55">
        <v>641</v>
      </c>
      <c r="B726" s="212" t="s">
        <v>64</v>
      </c>
      <c r="C726" s="55" t="s">
        <v>1778</v>
      </c>
      <c r="D726" s="61">
        <v>46283</v>
      </c>
      <c r="E726" s="55">
        <v>6000052976</v>
      </c>
      <c r="F726" s="62">
        <v>516300030961066</v>
      </c>
      <c r="G726" s="55">
        <v>1</v>
      </c>
      <c r="H726" s="55">
        <v>0</v>
      </c>
      <c r="I726" s="55">
        <v>1</v>
      </c>
      <c r="J726" s="518" t="s">
        <v>1566</v>
      </c>
      <c r="K726" s="97" t="s">
        <v>1551</v>
      </c>
      <c r="L726" s="97" t="s">
        <v>76</v>
      </c>
      <c r="M726" s="45" t="s">
        <v>67</v>
      </c>
      <c r="N726" s="40"/>
      <c r="O726" s="515" t="s">
        <v>77</v>
      </c>
      <c r="P726" s="45" t="s">
        <v>67</v>
      </c>
      <c r="Q726" s="40"/>
      <c r="R726" s="40" t="s">
        <v>68</v>
      </c>
      <c r="S726" s="238" t="s">
        <v>78</v>
      </c>
      <c r="T726" s="62" t="s">
        <v>1552</v>
      </c>
      <c r="U726" s="40"/>
      <c r="V726" s="40"/>
      <c r="W726" s="40"/>
      <c r="X726" s="40"/>
      <c r="Y726" s="40"/>
      <c r="Z726" s="40"/>
      <c r="AA726" s="64"/>
      <c r="AB726" s="64"/>
      <c r="AC726" s="64"/>
    </row>
    <row r="727" ht="14.5" spans="1:29">
      <c r="A727" s="55">
        <v>642</v>
      </c>
      <c r="B727" s="212" t="s">
        <v>64</v>
      </c>
      <c r="C727" s="55" t="s">
        <v>1778</v>
      </c>
      <c r="D727" s="61">
        <v>46283</v>
      </c>
      <c r="E727" s="55">
        <v>6000052976</v>
      </c>
      <c r="F727" s="62">
        <v>516300030961067</v>
      </c>
      <c r="G727" s="55">
        <v>1</v>
      </c>
      <c r="H727" s="55">
        <v>0</v>
      </c>
      <c r="I727" s="55">
        <v>1</v>
      </c>
      <c r="J727" s="518" t="s">
        <v>1555</v>
      </c>
      <c r="K727" s="62"/>
      <c r="L727" s="40"/>
      <c r="M727" s="40"/>
      <c r="N727" s="40"/>
      <c r="O727" s="40"/>
      <c r="P727" s="40"/>
      <c r="Q727" s="40"/>
      <c r="R727" s="40"/>
      <c r="S727" s="238" t="s">
        <v>78</v>
      </c>
      <c r="T727" s="62" t="s">
        <v>1552</v>
      </c>
      <c r="U727" s="40"/>
      <c r="V727" s="40"/>
      <c r="W727" s="40"/>
      <c r="X727" s="40"/>
      <c r="Y727" s="40"/>
      <c r="Z727" s="40"/>
      <c r="AA727" s="64"/>
      <c r="AB727" s="64"/>
      <c r="AC727" s="64"/>
    </row>
    <row r="728" ht="14.5" spans="1:29">
      <c r="A728" s="55">
        <v>643</v>
      </c>
      <c r="B728" s="212" t="s">
        <v>64</v>
      </c>
      <c r="C728" s="55" t="s">
        <v>1778</v>
      </c>
      <c r="D728" s="61">
        <v>46283</v>
      </c>
      <c r="E728" s="55">
        <v>6000052976</v>
      </c>
      <c r="F728" s="62" t="s">
        <v>1882</v>
      </c>
      <c r="G728" s="55">
        <v>4</v>
      </c>
      <c r="H728" s="55">
        <v>4</v>
      </c>
      <c r="I728" s="55">
        <v>0</v>
      </c>
      <c r="J728" s="62" t="s">
        <v>66</v>
      </c>
      <c r="K728" s="62"/>
      <c r="L728" s="40"/>
      <c r="M728" s="40"/>
      <c r="N728" s="40"/>
      <c r="O728" s="40"/>
      <c r="P728" s="40"/>
      <c r="Q728" s="40"/>
      <c r="R728" s="40"/>
      <c r="S728" s="40" t="s">
        <v>66</v>
      </c>
      <c r="T728" s="40" t="s">
        <v>66</v>
      </c>
      <c r="U728" s="40"/>
      <c r="V728" s="40"/>
      <c r="W728" s="40"/>
      <c r="X728" s="40"/>
      <c r="Y728" s="40"/>
      <c r="Z728" s="40"/>
      <c r="AA728" s="64"/>
      <c r="AB728" s="64"/>
      <c r="AC728" s="64"/>
    </row>
    <row r="729" ht="14.5" spans="1:29">
      <c r="A729" s="55">
        <v>644</v>
      </c>
      <c r="B729" s="212" t="s">
        <v>64</v>
      </c>
      <c r="C729" s="55" t="s">
        <v>1778</v>
      </c>
      <c r="D729" s="61">
        <v>46283</v>
      </c>
      <c r="E729" s="55">
        <v>6000052977</v>
      </c>
      <c r="F729" s="62" t="s">
        <v>1883</v>
      </c>
      <c r="G729" s="55">
        <v>4</v>
      </c>
      <c r="H729" s="55">
        <v>4</v>
      </c>
      <c r="I729" s="55">
        <v>0</v>
      </c>
      <c r="J729" s="62" t="s">
        <v>66</v>
      </c>
      <c r="K729" s="62"/>
      <c r="L729" s="40"/>
      <c r="M729" s="40"/>
      <c r="N729" s="40"/>
      <c r="O729" s="40"/>
      <c r="P729" s="40"/>
      <c r="Q729" s="40"/>
      <c r="R729" s="40"/>
      <c r="S729" s="40" t="s">
        <v>66</v>
      </c>
      <c r="T729" s="40" t="s">
        <v>66</v>
      </c>
      <c r="U729" s="40"/>
      <c r="V729" s="40"/>
      <c r="W729" s="40"/>
      <c r="X729" s="40"/>
      <c r="Y729" s="40"/>
      <c r="Z729" s="40"/>
      <c r="AA729" s="64"/>
      <c r="AB729" s="64"/>
      <c r="AC729" s="64"/>
    </row>
    <row r="730" ht="15.5" spans="1:29">
      <c r="A730" s="55">
        <v>645</v>
      </c>
      <c r="B730" s="212" t="s">
        <v>64</v>
      </c>
      <c r="C730" s="55" t="s">
        <v>1778</v>
      </c>
      <c r="D730" s="61">
        <v>46283</v>
      </c>
      <c r="E730" s="55">
        <v>6000052977</v>
      </c>
      <c r="F730" s="62">
        <v>516300040961042</v>
      </c>
      <c r="G730" s="55">
        <v>1</v>
      </c>
      <c r="H730" s="55">
        <v>0</v>
      </c>
      <c r="I730" s="55">
        <v>1</v>
      </c>
      <c r="J730" s="518" t="s">
        <v>1566</v>
      </c>
      <c r="K730" s="97" t="s">
        <v>1551</v>
      </c>
      <c r="L730" s="97" t="s">
        <v>76</v>
      </c>
      <c r="M730" s="45" t="s">
        <v>67</v>
      </c>
      <c r="N730" s="40"/>
      <c r="O730" s="515" t="s">
        <v>77</v>
      </c>
      <c r="P730" s="45" t="s">
        <v>67</v>
      </c>
      <c r="Q730" s="40"/>
      <c r="R730" s="40" t="s">
        <v>68</v>
      </c>
      <c r="S730" s="238" t="s">
        <v>78</v>
      </c>
      <c r="T730" s="62" t="s">
        <v>1552</v>
      </c>
      <c r="U730" s="40"/>
      <c r="V730" s="40"/>
      <c r="W730" s="40"/>
      <c r="X730" s="40"/>
      <c r="Y730" s="40"/>
      <c r="Z730" s="40"/>
      <c r="AA730" s="64"/>
      <c r="AB730" s="64"/>
      <c r="AC730" s="64"/>
    </row>
    <row r="731" ht="14.5" spans="1:29">
      <c r="A731" s="55">
        <v>646</v>
      </c>
      <c r="B731" s="212" t="s">
        <v>64</v>
      </c>
      <c r="C731" s="55" t="s">
        <v>1778</v>
      </c>
      <c r="D731" s="61">
        <v>46283</v>
      </c>
      <c r="E731" s="55">
        <v>6000052977</v>
      </c>
      <c r="F731" s="62" t="s">
        <v>1884</v>
      </c>
      <c r="G731" s="55">
        <v>2</v>
      </c>
      <c r="H731" s="55">
        <v>2</v>
      </c>
      <c r="I731" s="55">
        <v>0</v>
      </c>
      <c r="J731" s="62" t="s">
        <v>66</v>
      </c>
      <c r="K731" s="62"/>
      <c r="L731" s="40"/>
      <c r="M731" s="40"/>
      <c r="N731" s="40"/>
      <c r="O731" s="40"/>
      <c r="P731" s="40"/>
      <c r="Q731" s="40"/>
      <c r="R731" s="40"/>
      <c r="S731" s="40" t="s">
        <v>66</v>
      </c>
      <c r="T731" s="40" t="s">
        <v>66</v>
      </c>
      <c r="U731" s="40"/>
      <c r="V731" s="40"/>
      <c r="W731" s="40"/>
      <c r="X731" s="40"/>
      <c r="Y731" s="40"/>
      <c r="Z731" s="40"/>
      <c r="AA731" s="64"/>
      <c r="AB731" s="64"/>
      <c r="AC731" s="64"/>
    </row>
    <row r="732" ht="14.5" spans="1:29">
      <c r="A732" s="55">
        <v>647</v>
      </c>
      <c r="B732" s="212" t="s">
        <v>64</v>
      </c>
      <c r="C732" s="55" t="s">
        <v>1778</v>
      </c>
      <c r="D732" s="61">
        <v>46283</v>
      </c>
      <c r="E732" s="55">
        <v>6000052977</v>
      </c>
      <c r="F732" s="62">
        <v>516300040961045</v>
      </c>
      <c r="G732" s="55">
        <v>1</v>
      </c>
      <c r="H732" s="55">
        <v>0</v>
      </c>
      <c r="I732" s="55">
        <v>1</v>
      </c>
      <c r="J732" s="258" t="s">
        <v>1559</v>
      </c>
      <c r="K732" s="62"/>
      <c r="L732" s="40"/>
      <c r="M732" s="40"/>
      <c r="N732" s="40"/>
      <c r="O732" s="40"/>
      <c r="P732" s="40"/>
      <c r="Q732" s="40"/>
      <c r="R732" s="40"/>
      <c r="S732" s="238" t="s">
        <v>78</v>
      </c>
      <c r="T732" s="62" t="s">
        <v>1552</v>
      </c>
      <c r="U732" s="40"/>
      <c r="V732" s="40"/>
      <c r="W732" s="40"/>
      <c r="X732" s="40"/>
      <c r="Y732" s="40"/>
      <c r="Z732" s="40"/>
      <c r="AA732" s="64"/>
      <c r="AB732" s="64"/>
      <c r="AC732" s="64"/>
    </row>
    <row r="733" ht="14.5" spans="1:29">
      <c r="A733" s="55">
        <v>648</v>
      </c>
      <c r="B733" s="212" t="s">
        <v>64</v>
      </c>
      <c r="C733" s="55" t="s">
        <v>1778</v>
      </c>
      <c r="D733" s="61">
        <v>46283</v>
      </c>
      <c r="E733" s="55">
        <v>6000052977</v>
      </c>
      <c r="F733" s="62" t="s">
        <v>1885</v>
      </c>
      <c r="G733" s="55">
        <v>4</v>
      </c>
      <c r="H733" s="55">
        <v>4</v>
      </c>
      <c r="I733" s="55">
        <v>0</v>
      </c>
      <c r="J733" s="62" t="s">
        <v>66</v>
      </c>
      <c r="K733" s="62"/>
      <c r="L733" s="40"/>
      <c r="M733" s="40"/>
      <c r="N733" s="40"/>
      <c r="O733" s="40"/>
      <c r="P733" s="40"/>
      <c r="Q733" s="40"/>
      <c r="R733" s="40"/>
      <c r="S733" s="40" t="s">
        <v>66</v>
      </c>
      <c r="T733" s="40" t="s">
        <v>66</v>
      </c>
      <c r="U733" s="40"/>
      <c r="V733" s="40"/>
      <c r="W733" s="40"/>
      <c r="X733" s="40"/>
      <c r="Y733" s="40"/>
      <c r="Z733" s="40"/>
      <c r="AA733" s="64"/>
      <c r="AB733" s="64"/>
      <c r="AC733" s="64"/>
    </row>
    <row r="734" ht="14.5" spans="1:29">
      <c r="A734" s="55">
        <v>649</v>
      </c>
      <c r="B734" s="212" t="s">
        <v>64</v>
      </c>
      <c r="C734" s="55" t="s">
        <v>1778</v>
      </c>
      <c r="D734" s="61">
        <v>46283</v>
      </c>
      <c r="E734" s="55">
        <v>6000052977</v>
      </c>
      <c r="F734" s="62">
        <v>516300040961050</v>
      </c>
      <c r="G734" s="55">
        <v>1</v>
      </c>
      <c r="H734" s="55">
        <v>0</v>
      </c>
      <c r="I734" s="55">
        <v>1</v>
      </c>
      <c r="J734" s="518" t="s">
        <v>1623</v>
      </c>
      <c r="K734" s="62"/>
      <c r="L734" s="40"/>
      <c r="M734" s="40"/>
      <c r="N734" s="40"/>
      <c r="O734" s="40"/>
      <c r="P734" s="40"/>
      <c r="Q734" s="40"/>
      <c r="R734" s="40"/>
      <c r="S734" s="238" t="s">
        <v>78</v>
      </c>
      <c r="T734" s="62" t="s">
        <v>1552</v>
      </c>
      <c r="U734" s="40"/>
      <c r="V734" s="40"/>
      <c r="W734" s="40"/>
      <c r="X734" s="40"/>
      <c r="Y734" s="40"/>
      <c r="Z734" s="40"/>
      <c r="AA734" s="64"/>
      <c r="AB734" s="64"/>
      <c r="AC734" s="64"/>
    </row>
    <row r="735" ht="14.5" spans="1:29">
      <c r="A735" s="55">
        <v>650</v>
      </c>
      <c r="B735" s="212" t="s">
        <v>64</v>
      </c>
      <c r="C735" s="55" t="s">
        <v>1778</v>
      </c>
      <c r="D735" s="61">
        <v>46283</v>
      </c>
      <c r="E735" s="55">
        <v>6000052977</v>
      </c>
      <c r="F735" s="62" t="s">
        <v>1886</v>
      </c>
      <c r="G735" s="55">
        <v>2</v>
      </c>
      <c r="H735" s="55">
        <v>2</v>
      </c>
      <c r="I735" s="55">
        <v>0</v>
      </c>
      <c r="J735" s="62" t="s">
        <v>66</v>
      </c>
      <c r="K735" s="62"/>
      <c r="L735" s="40"/>
      <c r="M735" s="40"/>
      <c r="N735" s="40"/>
      <c r="O735" s="40"/>
      <c r="P735" s="40"/>
      <c r="Q735" s="40"/>
      <c r="R735" s="40"/>
      <c r="S735" s="40" t="s">
        <v>66</v>
      </c>
      <c r="T735" s="40" t="s">
        <v>66</v>
      </c>
      <c r="U735" s="40"/>
      <c r="V735" s="40"/>
      <c r="W735" s="40"/>
      <c r="X735" s="40"/>
      <c r="Y735" s="40"/>
      <c r="Z735" s="40"/>
      <c r="AA735" s="64"/>
      <c r="AB735" s="64"/>
      <c r="AC735" s="64"/>
    </row>
    <row r="736" ht="14.5" spans="1:29">
      <c r="A736" s="55">
        <v>651</v>
      </c>
      <c r="B736" s="212" t="s">
        <v>64</v>
      </c>
      <c r="C736" s="55" t="s">
        <v>1778</v>
      </c>
      <c r="D736" s="61" t="s">
        <v>1887</v>
      </c>
      <c r="E736" s="55">
        <v>6000052977</v>
      </c>
      <c r="F736" s="62">
        <v>516300040961053</v>
      </c>
      <c r="G736" s="55">
        <v>1</v>
      </c>
      <c r="H736" s="55">
        <v>0</v>
      </c>
      <c r="I736" s="55">
        <v>1</v>
      </c>
      <c r="J736" s="518" t="s">
        <v>1623</v>
      </c>
      <c r="K736" s="62"/>
      <c r="L736" s="40"/>
      <c r="M736" s="40"/>
      <c r="N736" s="40"/>
      <c r="O736" s="40"/>
      <c r="P736" s="40"/>
      <c r="Q736" s="40"/>
      <c r="R736" s="40"/>
      <c r="S736" s="238" t="s">
        <v>78</v>
      </c>
      <c r="T736" s="62" t="s">
        <v>1552</v>
      </c>
      <c r="U736" s="40"/>
      <c r="V736" s="40"/>
      <c r="W736" s="40"/>
      <c r="X736" s="40"/>
      <c r="Y736" s="40"/>
      <c r="Z736" s="40"/>
      <c r="AA736" s="64"/>
      <c r="AB736" s="64"/>
      <c r="AC736" s="64"/>
    </row>
    <row r="737" ht="14.5" spans="1:29">
      <c r="A737" s="55">
        <v>652</v>
      </c>
      <c r="B737" s="212" t="s">
        <v>64</v>
      </c>
      <c r="C737" s="55" t="s">
        <v>1778</v>
      </c>
      <c r="D737" s="61">
        <v>46283</v>
      </c>
      <c r="E737" s="55">
        <v>6000052977</v>
      </c>
      <c r="F737" s="62" t="s">
        <v>1888</v>
      </c>
      <c r="G737" s="55">
        <v>11</v>
      </c>
      <c r="H737" s="55">
        <v>11</v>
      </c>
      <c r="I737" s="55">
        <v>0</v>
      </c>
      <c r="J737" s="62" t="s">
        <v>66</v>
      </c>
      <c r="K737" s="62"/>
      <c r="L737" s="40"/>
      <c r="M737" s="40"/>
      <c r="N737" s="40"/>
      <c r="O737" s="40"/>
      <c r="P737" s="40"/>
      <c r="Q737" s="40"/>
      <c r="R737" s="40"/>
      <c r="S737" s="40" t="s">
        <v>66</v>
      </c>
      <c r="T737" s="40" t="s">
        <v>66</v>
      </c>
      <c r="U737" s="40"/>
      <c r="V737" s="40"/>
      <c r="W737" s="40"/>
      <c r="X737" s="40"/>
      <c r="Y737" s="40"/>
      <c r="Z737" s="40"/>
      <c r="AA737" s="64"/>
      <c r="AB737" s="64"/>
      <c r="AC737" s="64"/>
    </row>
    <row r="738" ht="14.5" spans="1:29">
      <c r="A738" s="55">
        <v>653</v>
      </c>
      <c r="B738" s="212" t="s">
        <v>64</v>
      </c>
      <c r="C738" s="55" t="s">
        <v>1778</v>
      </c>
      <c r="D738" s="61">
        <v>46283</v>
      </c>
      <c r="E738" s="55">
        <v>6000052977</v>
      </c>
      <c r="F738" s="62">
        <v>516300040961065</v>
      </c>
      <c r="G738" s="55">
        <v>1</v>
      </c>
      <c r="H738" s="55">
        <v>0</v>
      </c>
      <c r="I738" s="55">
        <v>1</v>
      </c>
      <c r="J738" s="258" t="s">
        <v>1559</v>
      </c>
      <c r="K738" s="62"/>
      <c r="L738" s="40"/>
      <c r="M738" s="40"/>
      <c r="N738" s="40"/>
      <c r="O738" s="40"/>
      <c r="P738" s="40"/>
      <c r="Q738" s="40"/>
      <c r="R738" s="40"/>
      <c r="S738" s="238" t="s">
        <v>78</v>
      </c>
      <c r="T738" s="62" t="s">
        <v>1552</v>
      </c>
      <c r="U738" s="40"/>
      <c r="V738" s="40"/>
      <c r="W738" s="40"/>
      <c r="X738" s="40"/>
      <c r="Y738" s="40"/>
      <c r="Z738" s="40"/>
      <c r="AA738" s="64"/>
      <c r="AB738" s="64"/>
      <c r="AC738" s="64"/>
    </row>
    <row r="739" ht="14.5" spans="1:29">
      <c r="A739" s="55"/>
      <c r="B739" s="212" t="s">
        <v>64</v>
      </c>
      <c r="C739" s="55" t="s">
        <v>1778</v>
      </c>
      <c r="D739" s="61">
        <v>46283</v>
      </c>
      <c r="E739" s="55">
        <v>6000052977</v>
      </c>
      <c r="F739" s="62">
        <v>516300040961065</v>
      </c>
      <c r="G739" s="55">
        <v>1</v>
      </c>
      <c r="H739" s="55">
        <v>0</v>
      </c>
      <c r="I739" s="55">
        <v>1</v>
      </c>
      <c r="J739" s="258" t="s">
        <v>1559</v>
      </c>
      <c r="K739" s="62"/>
      <c r="L739" s="40"/>
      <c r="M739" s="40"/>
      <c r="N739" s="40"/>
      <c r="O739" s="40"/>
      <c r="P739" s="40"/>
      <c r="Q739" s="40"/>
      <c r="R739" s="40"/>
      <c r="S739" s="238" t="s">
        <v>78</v>
      </c>
      <c r="T739" s="62" t="s">
        <v>1552</v>
      </c>
      <c r="U739" s="40"/>
      <c r="V739" s="40"/>
      <c r="W739" s="40"/>
      <c r="X739" s="40"/>
      <c r="Y739" s="40"/>
      <c r="Z739" s="40"/>
      <c r="AA739" s="64"/>
      <c r="AB739" s="64"/>
      <c r="AC739" s="64"/>
    </row>
    <row r="740" ht="14.5" spans="1:29">
      <c r="A740" s="55">
        <v>654</v>
      </c>
      <c r="B740" s="212" t="s">
        <v>64</v>
      </c>
      <c r="C740" s="55" t="s">
        <v>1778</v>
      </c>
      <c r="D740" s="61">
        <v>46283</v>
      </c>
      <c r="E740" s="55">
        <v>6000052977</v>
      </c>
      <c r="F740" s="62" t="s">
        <v>1889</v>
      </c>
      <c r="G740" s="55">
        <v>3</v>
      </c>
      <c r="H740" s="55">
        <v>3</v>
      </c>
      <c r="I740" s="55">
        <v>0</v>
      </c>
      <c r="J740" s="62" t="s">
        <v>66</v>
      </c>
      <c r="K740" s="62"/>
      <c r="L740" s="40"/>
      <c r="M740" s="40"/>
      <c r="N740" s="40"/>
      <c r="O740" s="40"/>
      <c r="P740" s="40"/>
      <c r="Q740" s="40"/>
      <c r="R740" s="40"/>
      <c r="S740" s="40" t="s">
        <v>66</v>
      </c>
      <c r="T740" s="40" t="s">
        <v>66</v>
      </c>
      <c r="U740" s="40"/>
      <c r="V740" s="40"/>
      <c r="W740" s="40"/>
      <c r="X740" s="40"/>
      <c r="Y740" s="40"/>
      <c r="Z740" s="40"/>
      <c r="AA740" s="64"/>
      <c r="AB740" s="64"/>
      <c r="AC740" s="64"/>
    </row>
    <row r="741" ht="14.5" spans="1:29">
      <c r="A741" s="55">
        <v>655</v>
      </c>
      <c r="B741" s="212" t="s">
        <v>64</v>
      </c>
      <c r="C741" s="55" t="s">
        <v>1778</v>
      </c>
      <c r="D741" s="61">
        <v>46283</v>
      </c>
      <c r="E741" s="55">
        <v>6000052977</v>
      </c>
      <c r="F741" s="62">
        <v>516300040961070</v>
      </c>
      <c r="G741" s="55">
        <v>1</v>
      </c>
      <c r="H741" s="55">
        <v>0</v>
      </c>
      <c r="I741" s="55">
        <v>1</v>
      </c>
      <c r="J741" s="518" t="s">
        <v>1623</v>
      </c>
      <c r="K741" s="62"/>
      <c r="L741" s="40"/>
      <c r="M741" s="40"/>
      <c r="N741" s="40"/>
      <c r="O741" s="40"/>
      <c r="P741" s="40"/>
      <c r="Q741" s="40"/>
      <c r="R741" s="40"/>
      <c r="S741" s="238" t="s">
        <v>78</v>
      </c>
      <c r="T741" s="62" t="s">
        <v>1552</v>
      </c>
      <c r="U741" s="40"/>
      <c r="V741" s="40"/>
      <c r="W741" s="40"/>
      <c r="X741" s="40"/>
      <c r="Y741" s="40"/>
      <c r="Z741" s="40"/>
      <c r="AA741" s="64"/>
      <c r="AB741" s="64"/>
      <c r="AC741" s="64"/>
    </row>
    <row r="742" ht="14.5" spans="1:29">
      <c r="A742" s="55">
        <v>656</v>
      </c>
      <c r="B742" s="212" t="s">
        <v>64</v>
      </c>
      <c r="C742" s="55" t="s">
        <v>1778</v>
      </c>
      <c r="D742" s="61">
        <v>46283</v>
      </c>
      <c r="E742" s="55">
        <v>6000052977</v>
      </c>
      <c r="F742" s="62">
        <v>516300040961071</v>
      </c>
      <c r="G742" s="55">
        <v>1</v>
      </c>
      <c r="H742" s="55">
        <v>1</v>
      </c>
      <c r="I742" s="55">
        <v>0</v>
      </c>
      <c r="J742" s="62" t="s">
        <v>66</v>
      </c>
      <c r="K742" s="62"/>
      <c r="L742" s="40"/>
      <c r="M742" s="40"/>
      <c r="N742" s="40"/>
      <c r="O742" s="40"/>
      <c r="P742" s="40"/>
      <c r="Q742" s="40"/>
      <c r="R742" s="40"/>
      <c r="S742" s="40" t="s">
        <v>66</v>
      </c>
      <c r="T742" s="40" t="s">
        <v>66</v>
      </c>
      <c r="U742" s="40"/>
      <c r="V742" s="40"/>
      <c r="W742" s="40"/>
      <c r="X742" s="40"/>
      <c r="Y742" s="40"/>
      <c r="Z742" s="40"/>
      <c r="AA742" s="64"/>
      <c r="AB742" s="64"/>
      <c r="AC742" s="64"/>
    </row>
    <row r="743" ht="14.5" spans="1:29">
      <c r="A743" s="55">
        <v>657</v>
      </c>
      <c r="B743" s="212" t="s">
        <v>64</v>
      </c>
      <c r="C743" s="55" t="s">
        <v>1756</v>
      </c>
      <c r="D743" s="61">
        <v>46284</v>
      </c>
      <c r="E743" s="55">
        <v>6000052976</v>
      </c>
      <c r="F743" s="62" t="s">
        <v>1890</v>
      </c>
      <c r="G743" s="55">
        <v>2</v>
      </c>
      <c r="H743" s="55">
        <v>2</v>
      </c>
      <c r="I743" s="55">
        <v>0</v>
      </c>
      <c r="J743" s="62" t="s">
        <v>66</v>
      </c>
      <c r="K743" s="62"/>
      <c r="L743" s="40"/>
      <c r="M743" s="40"/>
      <c r="N743" s="40"/>
      <c r="O743" s="40"/>
      <c r="P743" s="40"/>
      <c r="Q743" s="40"/>
      <c r="R743" s="40"/>
      <c r="S743" s="40" t="s">
        <v>66</v>
      </c>
      <c r="T743" s="40" t="s">
        <v>66</v>
      </c>
      <c r="U743" s="40"/>
      <c r="V743" s="40"/>
      <c r="W743" s="40"/>
      <c r="X743" s="40"/>
      <c r="Y743" s="40"/>
      <c r="Z743" s="40"/>
      <c r="AA743" s="64"/>
      <c r="AB743" s="64"/>
      <c r="AC743" s="64"/>
    </row>
    <row r="744" ht="14.5" spans="1:29">
      <c r="A744" s="55">
        <v>658</v>
      </c>
      <c r="B744" s="212" t="s">
        <v>64</v>
      </c>
      <c r="C744" s="55" t="s">
        <v>1756</v>
      </c>
      <c r="D744" s="61">
        <v>46284</v>
      </c>
      <c r="E744" s="55">
        <v>6000052976</v>
      </c>
      <c r="F744" s="62">
        <v>516300030961074</v>
      </c>
      <c r="G744" s="55">
        <v>1</v>
      </c>
      <c r="H744" s="55">
        <v>0</v>
      </c>
      <c r="I744" s="55">
        <v>1</v>
      </c>
      <c r="J744" s="518" t="s">
        <v>1555</v>
      </c>
      <c r="K744" s="62"/>
      <c r="L744" s="40"/>
      <c r="M744" s="40"/>
      <c r="N744" s="40"/>
      <c r="O744" s="40"/>
      <c r="P744" s="40"/>
      <c r="Q744" s="40"/>
      <c r="R744" s="40"/>
      <c r="S744" s="238" t="s">
        <v>78</v>
      </c>
      <c r="T744" s="62" t="s">
        <v>1552</v>
      </c>
      <c r="U744" s="40"/>
      <c r="V744" s="40"/>
      <c r="W744" s="40"/>
      <c r="X744" s="40"/>
      <c r="Y744" s="40"/>
      <c r="Z744" s="40"/>
      <c r="AA744" s="64"/>
      <c r="AB744" s="64"/>
      <c r="AC744" s="64"/>
    </row>
    <row r="745" ht="14.5" spans="1:29">
      <c r="A745" s="55"/>
      <c r="B745" s="212" t="s">
        <v>64</v>
      </c>
      <c r="C745" s="55" t="s">
        <v>1756</v>
      </c>
      <c r="D745" s="61">
        <v>46284</v>
      </c>
      <c r="E745" s="55">
        <v>6000052976</v>
      </c>
      <c r="F745" s="62">
        <v>516300030961075</v>
      </c>
      <c r="G745" s="55">
        <v>1</v>
      </c>
      <c r="H745" s="55">
        <v>0</v>
      </c>
      <c r="I745" s="55">
        <v>1</v>
      </c>
      <c r="J745" s="518" t="s">
        <v>1555</v>
      </c>
      <c r="K745" s="62"/>
      <c r="L745" s="40"/>
      <c r="M745" s="40"/>
      <c r="N745" s="40"/>
      <c r="O745" s="40"/>
      <c r="P745" s="40"/>
      <c r="Q745" s="40"/>
      <c r="R745" s="40"/>
      <c r="S745" s="238" t="s">
        <v>78</v>
      </c>
      <c r="T745" s="62" t="s">
        <v>1552</v>
      </c>
      <c r="U745" s="40"/>
      <c r="V745" s="40"/>
      <c r="W745" s="40"/>
      <c r="X745" s="40"/>
      <c r="Y745" s="40"/>
      <c r="Z745" s="40"/>
      <c r="AA745" s="64"/>
      <c r="AB745" s="64"/>
      <c r="AC745" s="64"/>
    </row>
    <row r="746" ht="14.5" spans="1:29">
      <c r="A746" s="55">
        <v>659</v>
      </c>
      <c r="B746" s="212" t="s">
        <v>64</v>
      </c>
      <c r="C746" s="55" t="s">
        <v>1756</v>
      </c>
      <c r="D746" s="61">
        <v>46284</v>
      </c>
      <c r="E746" s="55">
        <v>6000052976</v>
      </c>
      <c r="F746" s="62">
        <v>516300030961076</v>
      </c>
      <c r="G746" s="55">
        <v>1</v>
      </c>
      <c r="H746" s="55">
        <v>0</v>
      </c>
      <c r="I746" s="55">
        <v>1</v>
      </c>
      <c r="J746" s="518" t="s">
        <v>1555</v>
      </c>
      <c r="K746" s="62"/>
      <c r="L746" s="40"/>
      <c r="M746" s="40"/>
      <c r="N746" s="40"/>
      <c r="O746" s="40"/>
      <c r="P746" s="40"/>
      <c r="Q746" s="40"/>
      <c r="R746" s="40"/>
      <c r="S746" s="238" t="s">
        <v>78</v>
      </c>
      <c r="T746" s="62" t="s">
        <v>1552</v>
      </c>
      <c r="U746" s="40"/>
      <c r="V746" s="40"/>
      <c r="W746" s="40"/>
      <c r="X746" s="40"/>
      <c r="Y746" s="40"/>
      <c r="Z746" s="40"/>
      <c r="AA746" s="64"/>
      <c r="AB746" s="64"/>
      <c r="AC746" s="64"/>
    </row>
    <row r="747" ht="14.5" spans="1:29">
      <c r="A747" s="55"/>
      <c r="B747" s="212" t="s">
        <v>64</v>
      </c>
      <c r="C747" s="55" t="s">
        <v>1756</v>
      </c>
      <c r="D747" s="61">
        <v>46284</v>
      </c>
      <c r="E747" s="55">
        <v>6000052976</v>
      </c>
      <c r="F747" s="62">
        <v>516300030961077</v>
      </c>
      <c r="G747" s="55">
        <v>1</v>
      </c>
      <c r="H747" s="55">
        <v>0</v>
      </c>
      <c r="I747" s="55">
        <v>1</v>
      </c>
      <c r="J747" s="518" t="s">
        <v>1555</v>
      </c>
      <c r="K747" s="62"/>
      <c r="L747" s="40"/>
      <c r="M747" s="40"/>
      <c r="N747" s="40"/>
      <c r="O747" s="40"/>
      <c r="P747" s="40"/>
      <c r="Q747" s="40"/>
      <c r="R747" s="40"/>
      <c r="S747" s="238" t="s">
        <v>78</v>
      </c>
      <c r="T747" s="62" t="s">
        <v>1552</v>
      </c>
      <c r="U747" s="40"/>
      <c r="V747" s="40"/>
      <c r="W747" s="40"/>
      <c r="X747" s="40"/>
      <c r="Y747" s="40"/>
      <c r="Z747" s="40"/>
      <c r="AA747" s="64"/>
      <c r="AB747" s="64"/>
      <c r="AC747" s="64"/>
    </row>
    <row r="748" ht="14.5" spans="1:29">
      <c r="A748" s="55"/>
      <c r="B748" s="212" t="s">
        <v>64</v>
      </c>
      <c r="C748" s="55" t="s">
        <v>1756</v>
      </c>
      <c r="D748" s="61">
        <v>46284</v>
      </c>
      <c r="E748" s="55">
        <v>6000052976</v>
      </c>
      <c r="F748" s="62">
        <v>516300030961078</v>
      </c>
      <c r="G748" s="55">
        <v>1</v>
      </c>
      <c r="H748" s="55">
        <v>0</v>
      </c>
      <c r="I748" s="55">
        <v>1</v>
      </c>
      <c r="J748" s="518" t="s">
        <v>1555</v>
      </c>
      <c r="K748" s="62"/>
      <c r="L748" s="40"/>
      <c r="M748" s="40"/>
      <c r="N748" s="40"/>
      <c r="O748" s="40"/>
      <c r="P748" s="40"/>
      <c r="Q748" s="40"/>
      <c r="R748" s="40"/>
      <c r="S748" s="238" t="s">
        <v>78</v>
      </c>
      <c r="T748" s="62" t="s">
        <v>1552</v>
      </c>
      <c r="U748" s="40"/>
      <c r="V748" s="40"/>
      <c r="W748" s="40"/>
      <c r="X748" s="40"/>
      <c r="Y748" s="40"/>
      <c r="Z748" s="40"/>
      <c r="AA748" s="64"/>
      <c r="AB748" s="64"/>
      <c r="AC748" s="64"/>
    </row>
    <row r="749" ht="14.5" spans="1:29">
      <c r="A749" s="55">
        <v>660</v>
      </c>
      <c r="B749" s="212" t="s">
        <v>64</v>
      </c>
      <c r="C749" s="55" t="s">
        <v>1756</v>
      </c>
      <c r="D749" s="61">
        <v>46284</v>
      </c>
      <c r="E749" s="55">
        <v>6000052976</v>
      </c>
      <c r="F749" s="62">
        <v>516300030961079</v>
      </c>
      <c r="G749" s="55">
        <v>1</v>
      </c>
      <c r="H749" s="55">
        <v>0</v>
      </c>
      <c r="I749" s="55">
        <v>1</v>
      </c>
      <c r="J749" s="258" t="s">
        <v>1559</v>
      </c>
      <c r="K749" s="62"/>
      <c r="L749" s="40"/>
      <c r="M749" s="40"/>
      <c r="N749" s="40"/>
      <c r="O749" s="40"/>
      <c r="P749" s="40"/>
      <c r="Q749" s="40"/>
      <c r="R749" s="40"/>
      <c r="S749" s="238" t="s">
        <v>78</v>
      </c>
      <c r="T749" s="62" t="s">
        <v>1552</v>
      </c>
      <c r="U749" s="40"/>
      <c r="V749" s="40"/>
      <c r="W749" s="40"/>
      <c r="X749" s="40"/>
      <c r="Y749" s="40"/>
      <c r="Z749" s="40"/>
      <c r="AA749" s="64"/>
      <c r="AB749" s="64"/>
      <c r="AC749" s="64"/>
    </row>
    <row r="750" ht="14.5" spans="1:29">
      <c r="A750" s="55">
        <v>661</v>
      </c>
      <c r="B750" s="212" t="s">
        <v>64</v>
      </c>
      <c r="C750" s="55" t="s">
        <v>1756</v>
      </c>
      <c r="D750" s="61">
        <v>46284</v>
      </c>
      <c r="E750" s="55">
        <v>6000052976</v>
      </c>
      <c r="F750" s="62" t="s">
        <v>1891</v>
      </c>
      <c r="G750" s="55">
        <v>6</v>
      </c>
      <c r="H750" s="55">
        <v>6</v>
      </c>
      <c r="I750" s="55">
        <v>0</v>
      </c>
      <c r="J750" s="62" t="s">
        <v>66</v>
      </c>
      <c r="K750" s="62"/>
      <c r="L750" s="40"/>
      <c r="M750" s="40"/>
      <c r="N750" s="40"/>
      <c r="O750" s="40"/>
      <c r="P750" s="40"/>
      <c r="Q750" s="40"/>
      <c r="R750" s="40"/>
      <c r="S750" s="40" t="s">
        <v>66</v>
      </c>
      <c r="T750" s="40" t="s">
        <v>66</v>
      </c>
      <c r="U750" s="40"/>
      <c r="V750" s="40"/>
      <c r="W750" s="40"/>
      <c r="X750" s="40"/>
      <c r="Y750" s="40"/>
      <c r="Z750" s="40"/>
      <c r="AA750" s="64"/>
      <c r="AB750" s="64"/>
      <c r="AC750" s="64"/>
    </row>
    <row r="751" ht="14.5" spans="1:29">
      <c r="A751" s="55">
        <v>662</v>
      </c>
      <c r="B751" s="212" t="s">
        <v>64</v>
      </c>
      <c r="C751" s="55" t="s">
        <v>1756</v>
      </c>
      <c r="D751" s="61">
        <v>46284</v>
      </c>
      <c r="E751" s="55">
        <v>6000052976</v>
      </c>
      <c r="F751" s="62">
        <v>51630030961086</v>
      </c>
      <c r="G751" s="55">
        <v>1</v>
      </c>
      <c r="H751" s="55">
        <v>0</v>
      </c>
      <c r="I751" s="55">
        <v>1</v>
      </c>
      <c r="J751" s="258" t="s">
        <v>1559</v>
      </c>
      <c r="K751" s="62"/>
      <c r="L751" s="40"/>
      <c r="M751" s="40"/>
      <c r="N751" s="40"/>
      <c r="O751" s="40"/>
      <c r="P751" s="40"/>
      <c r="Q751" s="40"/>
      <c r="R751" s="40"/>
      <c r="S751" s="238" t="s">
        <v>78</v>
      </c>
      <c r="T751" s="62" t="s">
        <v>1552</v>
      </c>
      <c r="U751" s="40"/>
      <c r="V751" s="40"/>
      <c r="W751" s="40"/>
      <c r="X751" s="40"/>
      <c r="Y751" s="40"/>
      <c r="Z751" s="40"/>
      <c r="AA751" s="64"/>
      <c r="AB751" s="64"/>
      <c r="AC751" s="64"/>
    </row>
    <row r="752" ht="14.5" spans="1:29">
      <c r="A752" s="55">
        <v>663</v>
      </c>
      <c r="B752" s="212" t="s">
        <v>64</v>
      </c>
      <c r="C752" s="55" t="s">
        <v>1756</v>
      </c>
      <c r="D752" s="61">
        <v>46284</v>
      </c>
      <c r="E752" s="55">
        <v>6000052976</v>
      </c>
      <c r="F752" s="62">
        <v>516300030961087</v>
      </c>
      <c r="G752" s="55">
        <v>1</v>
      </c>
      <c r="H752" s="55">
        <v>1</v>
      </c>
      <c r="I752" s="55">
        <v>0</v>
      </c>
      <c r="J752" s="62" t="s">
        <v>66</v>
      </c>
      <c r="K752" s="62"/>
      <c r="L752" s="40"/>
      <c r="M752" s="40"/>
      <c r="N752" s="40"/>
      <c r="O752" s="40"/>
      <c r="P752" s="40"/>
      <c r="Q752" s="40"/>
      <c r="R752" s="40"/>
      <c r="S752" s="40" t="s">
        <v>66</v>
      </c>
      <c r="T752" s="40" t="s">
        <v>66</v>
      </c>
      <c r="U752" s="40"/>
      <c r="V752" s="40"/>
      <c r="W752" s="40"/>
      <c r="X752" s="40"/>
      <c r="Y752" s="40"/>
      <c r="Z752" s="40"/>
      <c r="AA752" s="64"/>
      <c r="AB752" s="64"/>
      <c r="AC752" s="64"/>
    </row>
    <row r="753" ht="14.5" spans="1:29">
      <c r="A753" s="55">
        <v>664</v>
      </c>
      <c r="B753" s="212" t="s">
        <v>64</v>
      </c>
      <c r="C753" s="55" t="s">
        <v>1756</v>
      </c>
      <c r="D753" s="61">
        <v>46284</v>
      </c>
      <c r="E753" s="55">
        <v>6000052976</v>
      </c>
      <c r="F753" s="62">
        <v>516300030961088</v>
      </c>
      <c r="G753" s="55">
        <v>1</v>
      </c>
      <c r="H753" s="55">
        <v>0</v>
      </c>
      <c r="I753" s="55">
        <v>1</v>
      </c>
      <c r="J753" s="258" t="s">
        <v>1559</v>
      </c>
      <c r="K753" s="62"/>
      <c r="L753" s="40"/>
      <c r="M753" s="40"/>
      <c r="N753" s="40"/>
      <c r="O753" s="40"/>
      <c r="P753" s="40"/>
      <c r="Q753" s="40"/>
      <c r="R753" s="40"/>
      <c r="S753" s="238" t="s">
        <v>78</v>
      </c>
      <c r="T753" s="62" t="s">
        <v>1552</v>
      </c>
      <c r="U753" s="40"/>
      <c r="V753" s="40"/>
      <c r="W753" s="40"/>
      <c r="X753" s="40"/>
      <c r="Y753" s="40"/>
      <c r="Z753" s="40"/>
      <c r="AA753" s="64"/>
      <c r="AB753" s="64"/>
      <c r="AC753" s="64"/>
    </row>
    <row r="754" ht="14.5" spans="1:29">
      <c r="A754" s="55">
        <v>665</v>
      </c>
      <c r="B754" s="212" t="s">
        <v>64</v>
      </c>
      <c r="C754" s="55" t="s">
        <v>1756</v>
      </c>
      <c r="D754" s="61">
        <v>46284</v>
      </c>
      <c r="E754" s="55">
        <v>6000052976</v>
      </c>
      <c r="F754" s="62">
        <v>516300030961089</v>
      </c>
      <c r="G754" s="55">
        <v>1</v>
      </c>
      <c r="H754" s="55">
        <v>0</v>
      </c>
      <c r="I754" s="55">
        <v>1</v>
      </c>
      <c r="J754" s="518" t="s">
        <v>1873</v>
      </c>
      <c r="K754" s="62"/>
      <c r="L754" s="40"/>
      <c r="M754" s="40"/>
      <c r="N754" s="40"/>
      <c r="O754" s="40"/>
      <c r="P754" s="40"/>
      <c r="Q754" s="40"/>
      <c r="R754" s="40"/>
      <c r="S754" s="238" t="s">
        <v>78</v>
      </c>
      <c r="T754" s="62" t="s">
        <v>1552</v>
      </c>
      <c r="U754" s="40"/>
      <c r="V754" s="40"/>
      <c r="W754" s="40"/>
      <c r="X754" s="40"/>
      <c r="Y754" s="40"/>
      <c r="Z754" s="40"/>
      <c r="AA754" s="64"/>
      <c r="AB754" s="64"/>
      <c r="AC754" s="64"/>
    </row>
    <row r="755" ht="14.5" spans="1:29">
      <c r="A755" s="55">
        <v>666</v>
      </c>
      <c r="B755" s="212" t="s">
        <v>64</v>
      </c>
      <c r="C755" s="55" t="s">
        <v>1756</v>
      </c>
      <c r="D755" s="61">
        <v>46284</v>
      </c>
      <c r="E755" s="55">
        <v>6000052976</v>
      </c>
      <c r="F755" s="62">
        <v>516300030961090</v>
      </c>
      <c r="G755" s="55">
        <v>1</v>
      </c>
      <c r="H755" s="55">
        <v>0</v>
      </c>
      <c r="I755" s="55">
        <v>1</v>
      </c>
      <c r="J755" s="258" t="s">
        <v>1559</v>
      </c>
      <c r="K755" s="62"/>
      <c r="L755" s="40"/>
      <c r="M755" s="40"/>
      <c r="N755" s="40"/>
      <c r="O755" s="40"/>
      <c r="P755" s="40"/>
      <c r="Q755" s="40"/>
      <c r="R755" s="40"/>
      <c r="S755" s="238" t="s">
        <v>78</v>
      </c>
      <c r="T755" s="40" t="s">
        <v>1552</v>
      </c>
      <c r="U755" s="40"/>
      <c r="V755" s="64"/>
      <c r="W755" s="40"/>
      <c r="X755" s="40"/>
      <c r="Y755" s="40"/>
      <c r="Z755" s="40"/>
      <c r="AA755" s="64"/>
      <c r="AB755" s="64"/>
      <c r="AC755" s="64"/>
    </row>
    <row r="756" ht="14.5" spans="1:29">
      <c r="A756" s="55"/>
      <c r="B756" s="212" t="s">
        <v>64</v>
      </c>
      <c r="C756" s="55" t="s">
        <v>1756</v>
      </c>
      <c r="D756" s="61">
        <v>46284</v>
      </c>
      <c r="E756" s="55">
        <v>6000052976</v>
      </c>
      <c r="F756" s="62">
        <v>516300030961091</v>
      </c>
      <c r="G756" s="55">
        <v>1</v>
      </c>
      <c r="H756" s="55">
        <v>0</v>
      </c>
      <c r="I756" s="55">
        <v>1</v>
      </c>
      <c r="J756" s="258" t="s">
        <v>1559</v>
      </c>
      <c r="K756" s="62"/>
      <c r="L756" s="40"/>
      <c r="M756" s="40"/>
      <c r="N756" s="40"/>
      <c r="O756" s="40"/>
      <c r="P756" s="40"/>
      <c r="Q756" s="40"/>
      <c r="R756" s="40"/>
      <c r="S756" s="238" t="s">
        <v>78</v>
      </c>
      <c r="T756" s="40" t="s">
        <v>1552</v>
      </c>
      <c r="U756" s="40"/>
      <c r="V756" s="64"/>
      <c r="W756" s="40"/>
      <c r="X756" s="40"/>
      <c r="Y756" s="40"/>
      <c r="Z756" s="40"/>
      <c r="AA756" s="64"/>
      <c r="AB756" s="64"/>
      <c r="AC756" s="64"/>
    </row>
    <row r="757" ht="14.5" spans="1:29">
      <c r="A757" s="55"/>
      <c r="B757" s="212" t="s">
        <v>64</v>
      </c>
      <c r="C757" s="55" t="s">
        <v>1756</v>
      </c>
      <c r="D757" s="61">
        <v>46284</v>
      </c>
      <c r="E757" s="55">
        <v>6000052976</v>
      </c>
      <c r="F757" s="62">
        <v>516300030961092</v>
      </c>
      <c r="G757" s="55">
        <v>1</v>
      </c>
      <c r="H757" s="55">
        <v>0</v>
      </c>
      <c r="I757" s="55">
        <v>1</v>
      </c>
      <c r="J757" s="258" t="s">
        <v>1559</v>
      </c>
      <c r="K757" s="62"/>
      <c r="L757" s="40"/>
      <c r="M757" s="40"/>
      <c r="N757" s="40"/>
      <c r="O757" s="40"/>
      <c r="P757" s="40"/>
      <c r="Q757" s="40"/>
      <c r="R757" s="40"/>
      <c r="S757" s="238" t="s">
        <v>78</v>
      </c>
      <c r="T757" s="40" t="s">
        <v>1552</v>
      </c>
      <c r="U757" s="40"/>
      <c r="V757" s="64"/>
      <c r="W757" s="40"/>
      <c r="X757" s="40"/>
      <c r="Y757" s="40"/>
      <c r="Z757" s="40"/>
      <c r="AA757" s="64"/>
      <c r="AB757" s="64"/>
      <c r="AC757" s="64"/>
    </row>
    <row r="758" ht="14.5" spans="1:29">
      <c r="A758" s="55"/>
      <c r="B758" s="212" t="s">
        <v>64</v>
      </c>
      <c r="C758" s="55" t="s">
        <v>1756</v>
      </c>
      <c r="D758" s="61">
        <v>46284</v>
      </c>
      <c r="E758" s="55">
        <v>6000052976</v>
      </c>
      <c r="F758" s="62">
        <v>516300030961093</v>
      </c>
      <c r="G758" s="55">
        <v>1</v>
      </c>
      <c r="H758" s="55">
        <v>0</v>
      </c>
      <c r="I758" s="55">
        <v>1</v>
      </c>
      <c r="J758" s="258" t="s">
        <v>1559</v>
      </c>
      <c r="K758" s="62"/>
      <c r="L758" s="40"/>
      <c r="M758" s="40"/>
      <c r="N758" s="40"/>
      <c r="O758" s="40"/>
      <c r="P758" s="40"/>
      <c r="Q758" s="40"/>
      <c r="R758" s="40"/>
      <c r="S758" s="238" t="s">
        <v>78</v>
      </c>
      <c r="T758" s="40" t="s">
        <v>1552</v>
      </c>
      <c r="U758" s="40"/>
      <c r="V758" s="64"/>
      <c r="W758" s="40"/>
      <c r="X758" s="40"/>
      <c r="Y758" s="40"/>
      <c r="Z758" s="40"/>
      <c r="AA758" s="64"/>
      <c r="AB758" s="64"/>
      <c r="AC758" s="64"/>
    </row>
    <row r="759" ht="15.5" spans="1:29">
      <c r="A759" s="55">
        <v>667</v>
      </c>
      <c r="B759" s="212" t="s">
        <v>64</v>
      </c>
      <c r="C759" s="55" t="s">
        <v>1756</v>
      </c>
      <c r="D759" s="61">
        <v>46284</v>
      </c>
      <c r="E759" s="55">
        <v>6000052976</v>
      </c>
      <c r="F759" s="62">
        <v>516300030961094</v>
      </c>
      <c r="G759" s="55">
        <v>1</v>
      </c>
      <c r="H759" s="55">
        <v>0</v>
      </c>
      <c r="I759" s="55">
        <v>1</v>
      </c>
      <c r="J759" s="518" t="s">
        <v>1566</v>
      </c>
      <c r="K759" s="97" t="s">
        <v>1551</v>
      </c>
      <c r="L759" s="97" t="s">
        <v>76</v>
      </c>
      <c r="M759" s="45" t="s">
        <v>67</v>
      </c>
      <c r="N759" s="40"/>
      <c r="O759" s="515" t="s">
        <v>77</v>
      </c>
      <c r="P759" s="45" t="s">
        <v>67</v>
      </c>
      <c r="Q759" s="40"/>
      <c r="R759" s="40" t="s">
        <v>68</v>
      </c>
      <c r="S759" s="238" t="s">
        <v>78</v>
      </c>
      <c r="T759" s="62" t="s">
        <v>1552</v>
      </c>
      <c r="U759" s="40"/>
      <c r="V759" s="40"/>
      <c r="W759" s="40"/>
      <c r="X759" s="40"/>
      <c r="Y759" s="40"/>
      <c r="Z759" s="40"/>
      <c r="AA759" s="64"/>
      <c r="AB759" s="64"/>
      <c r="AC759" s="64"/>
    </row>
    <row r="760" ht="14.5" spans="1:29">
      <c r="A760" s="55">
        <v>668</v>
      </c>
      <c r="B760" s="212" t="s">
        <v>64</v>
      </c>
      <c r="C760" s="55" t="s">
        <v>1756</v>
      </c>
      <c r="D760" s="61">
        <v>46284</v>
      </c>
      <c r="E760" s="55">
        <v>6000052976</v>
      </c>
      <c r="F760" s="62" t="s">
        <v>1892</v>
      </c>
      <c r="G760" s="55">
        <v>7</v>
      </c>
      <c r="H760" s="55">
        <v>7</v>
      </c>
      <c r="I760" s="55">
        <v>0</v>
      </c>
      <c r="J760" s="62" t="s">
        <v>66</v>
      </c>
      <c r="K760" s="62"/>
      <c r="L760" s="40"/>
      <c r="M760" s="40"/>
      <c r="N760" s="40"/>
      <c r="O760" s="40"/>
      <c r="P760" s="40"/>
      <c r="Q760" s="40"/>
      <c r="R760" s="40"/>
      <c r="S760" s="40" t="s">
        <v>66</v>
      </c>
      <c r="T760" s="40" t="s">
        <v>66</v>
      </c>
      <c r="U760" s="40"/>
      <c r="V760" s="40"/>
      <c r="W760" s="40"/>
      <c r="X760" s="40"/>
      <c r="Y760" s="40"/>
      <c r="Z760" s="40"/>
      <c r="AA760" s="64"/>
      <c r="AB760" s="64"/>
      <c r="AC760" s="64"/>
    </row>
    <row r="761" ht="14.5" spans="1:29">
      <c r="A761" s="55">
        <v>669</v>
      </c>
      <c r="B761" s="212" t="s">
        <v>64</v>
      </c>
      <c r="C761" s="55" t="s">
        <v>1756</v>
      </c>
      <c r="D761" s="61">
        <v>46284</v>
      </c>
      <c r="E761" s="55">
        <v>6000052977</v>
      </c>
      <c r="F761" s="62" t="s">
        <v>1893</v>
      </c>
      <c r="G761" s="55">
        <v>7</v>
      </c>
      <c r="H761" s="55">
        <v>7</v>
      </c>
      <c r="I761" s="55">
        <v>0</v>
      </c>
      <c r="J761" s="62" t="s">
        <v>66</v>
      </c>
      <c r="K761" s="62"/>
      <c r="L761" s="40"/>
      <c r="M761" s="40"/>
      <c r="N761" s="40"/>
      <c r="O761" s="40"/>
      <c r="P761" s="40"/>
      <c r="Q761" s="40"/>
      <c r="R761" s="40"/>
      <c r="S761" s="40" t="s">
        <v>66</v>
      </c>
      <c r="T761" s="40" t="s">
        <v>66</v>
      </c>
      <c r="U761" s="40"/>
      <c r="V761" s="40"/>
      <c r="W761" s="40"/>
      <c r="X761" s="40"/>
      <c r="Y761" s="40"/>
      <c r="Z761" s="40"/>
      <c r="AA761" s="64"/>
      <c r="AB761" s="64"/>
      <c r="AC761" s="64"/>
    </row>
    <row r="762" ht="14.5" spans="1:29">
      <c r="A762" s="55">
        <v>670</v>
      </c>
      <c r="B762" s="212" t="s">
        <v>64</v>
      </c>
      <c r="C762" s="55" t="s">
        <v>1756</v>
      </c>
      <c r="D762" s="61">
        <v>46284</v>
      </c>
      <c r="E762" s="55">
        <v>6000052977</v>
      </c>
      <c r="F762" s="62">
        <v>516300040961079</v>
      </c>
      <c r="G762" s="55">
        <v>1</v>
      </c>
      <c r="H762" s="55">
        <v>0</v>
      </c>
      <c r="I762" s="55">
        <v>1</v>
      </c>
      <c r="J762" s="518" t="s">
        <v>1623</v>
      </c>
      <c r="K762" s="62"/>
      <c r="L762" s="40"/>
      <c r="M762" s="40"/>
      <c r="N762" s="40"/>
      <c r="O762" s="40"/>
      <c r="P762" s="40"/>
      <c r="Q762" s="40"/>
      <c r="R762" s="40"/>
      <c r="S762" s="238" t="s">
        <v>78</v>
      </c>
      <c r="T762" s="62" t="s">
        <v>1552</v>
      </c>
      <c r="U762" s="40"/>
      <c r="V762" s="40"/>
      <c r="W762" s="40"/>
      <c r="X762" s="40"/>
      <c r="Y762" s="40"/>
      <c r="Z762" s="40"/>
      <c r="AA762" s="64"/>
      <c r="AB762" s="64"/>
      <c r="AC762" s="64"/>
    </row>
    <row r="763" ht="14.5" spans="1:29">
      <c r="A763" s="55">
        <v>671</v>
      </c>
      <c r="B763" s="212" t="s">
        <v>64</v>
      </c>
      <c r="C763" s="55" t="s">
        <v>1756</v>
      </c>
      <c r="D763" s="61">
        <v>46284</v>
      </c>
      <c r="E763" s="55">
        <v>6000052977</v>
      </c>
      <c r="F763" s="62">
        <v>516300040961080</v>
      </c>
      <c r="G763" s="55">
        <v>1</v>
      </c>
      <c r="H763" s="55">
        <v>1</v>
      </c>
      <c r="I763" s="55">
        <v>0</v>
      </c>
      <c r="J763" s="518" t="s">
        <v>66</v>
      </c>
      <c r="K763" s="62"/>
      <c r="L763" s="40"/>
      <c r="M763" s="40"/>
      <c r="N763" s="40"/>
      <c r="O763" s="40"/>
      <c r="P763" s="40"/>
      <c r="Q763" s="40"/>
      <c r="R763" s="40"/>
      <c r="S763" s="40" t="s">
        <v>66</v>
      </c>
      <c r="T763" s="40" t="s">
        <v>66</v>
      </c>
      <c r="U763" s="40"/>
      <c r="V763" s="40"/>
      <c r="W763" s="40"/>
      <c r="X763" s="40"/>
      <c r="Y763" s="40"/>
      <c r="Z763" s="40"/>
      <c r="AA763" s="64"/>
      <c r="AB763" s="64"/>
      <c r="AC763" s="64"/>
    </row>
    <row r="764" ht="14.5" spans="1:29">
      <c r="A764" s="55">
        <v>672</v>
      </c>
      <c r="B764" s="212" t="s">
        <v>64</v>
      </c>
      <c r="C764" s="55" t="s">
        <v>1756</v>
      </c>
      <c r="D764" s="61">
        <v>46284</v>
      </c>
      <c r="E764" s="55">
        <v>6000052977</v>
      </c>
      <c r="F764" s="62">
        <v>516300040961081</v>
      </c>
      <c r="G764" s="55">
        <v>1</v>
      </c>
      <c r="H764" s="55">
        <v>0</v>
      </c>
      <c r="I764" s="55">
        <v>1</v>
      </c>
      <c r="J764" s="518" t="s">
        <v>1623</v>
      </c>
      <c r="K764" s="62"/>
      <c r="L764" s="40"/>
      <c r="M764" s="40"/>
      <c r="N764" s="40"/>
      <c r="O764" s="40"/>
      <c r="P764" s="40"/>
      <c r="Q764" s="40"/>
      <c r="R764" s="40"/>
      <c r="S764" s="238" t="s">
        <v>78</v>
      </c>
      <c r="T764" s="62" t="s">
        <v>1552</v>
      </c>
      <c r="U764" s="40"/>
      <c r="V764" s="40"/>
      <c r="W764" s="40"/>
      <c r="X764" s="40"/>
      <c r="Y764" s="40"/>
      <c r="Z764" s="40"/>
      <c r="AA764" s="64"/>
      <c r="AB764" s="64"/>
      <c r="AC764" s="64"/>
    </row>
    <row r="765" ht="14.5" spans="1:29">
      <c r="A765" s="55">
        <v>673</v>
      </c>
      <c r="B765" s="212" t="s">
        <v>64</v>
      </c>
      <c r="C765" s="55" t="s">
        <v>1756</v>
      </c>
      <c r="D765" s="61">
        <v>46284</v>
      </c>
      <c r="E765" s="55">
        <v>6000052977</v>
      </c>
      <c r="F765" s="62" t="s">
        <v>1894</v>
      </c>
      <c r="G765" s="55">
        <v>3</v>
      </c>
      <c r="H765" s="55">
        <v>3</v>
      </c>
      <c r="I765" s="55">
        <v>0</v>
      </c>
      <c r="J765" s="518" t="s">
        <v>66</v>
      </c>
      <c r="K765" s="62"/>
      <c r="L765" s="40"/>
      <c r="M765" s="40"/>
      <c r="N765" s="40"/>
      <c r="O765" s="40"/>
      <c r="P765" s="40"/>
      <c r="Q765" s="40"/>
      <c r="R765" s="40"/>
      <c r="S765" s="40" t="s">
        <v>66</v>
      </c>
      <c r="T765" s="40" t="s">
        <v>66</v>
      </c>
      <c r="U765" s="40"/>
      <c r="V765" s="40"/>
      <c r="W765" s="40"/>
      <c r="X765" s="40"/>
      <c r="Y765" s="40"/>
      <c r="Z765" s="40"/>
      <c r="AA765" s="64"/>
      <c r="AB765" s="64"/>
      <c r="AC765" s="64"/>
    </row>
    <row r="766" ht="14.5" spans="1:29">
      <c r="A766" s="55">
        <v>674</v>
      </c>
      <c r="B766" s="212" t="s">
        <v>64</v>
      </c>
      <c r="C766" s="55" t="s">
        <v>1756</v>
      </c>
      <c r="D766" s="61">
        <v>46284</v>
      </c>
      <c r="E766" s="55">
        <v>6000052977</v>
      </c>
      <c r="F766" s="62">
        <v>516300040961085</v>
      </c>
      <c r="G766" s="55">
        <v>1</v>
      </c>
      <c r="H766" s="55">
        <v>0</v>
      </c>
      <c r="I766" s="55">
        <v>1</v>
      </c>
      <c r="J766" s="518" t="s">
        <v>1623</v>
      </c>
      <c r="K766" s="62"/>
      <c r="L766" s="40"/>
      <c r="M766" s="40"/>
      <c r="N766" s="40"/>
      <c r="O766" s="40"/>
      <c r="P766" s="40"/>
      <c r="Q766" s="40"/>
      <c r="R766" s="40"/>
      <c r="S766" s="238" t="s">
        <v>78</v>
      </c>
      <c r="T766" s="62" t="s">
        <v>1552</v>
      </c>
      <c r="U766" s="40"/>
      <c r="V766" s="40"/>
      <c r="W766" s="40"/>
      <c r="X766" s="40"/>
      <c r="Y766" s="40"/>
      <c r="Z766" s="40"/>
      <c r="AA766" s="64"/>
      <c r="AB766" s="64"/>
      <c r="AC766" s="64"/>
    </row>
    <row r="767" ht="14.5" spans="1:29">
      <c r="A767" s="55">
        <v>675</v>
      </c>
      <c r="B767" s="212" t="s">
        <v>64</v>
      </c>
      <c r="C767" s="55" t="s">
        <v>1756</v>
      </c>
      <c r="D767" s="61">
        <v>46284</v>
      </c>
      <c r="E767" s="55">
        <v>6000052977</v>
      </c>
      <c r="F767" s="62" t="s">
        <v>1895</v>
      </c>
      <c r="G767" s="55">
        <v>5</v>
      </c>
      <c r="H767" s="55">
        <v>5</v>
      </c>
      <c r="I767" s="55">
        <v>0</v>
      </c>
      <c r="J767" s="518" t="s">
        <v>66</v>
      </c>
      <c r="K767" s="62"/>
      <c r="L767" s="40"/>
      <c r="M767" s="40"/>
      <c r="N767" s="40"/>
      <c r="O767" s="40"/>
      <c r="P767" s="40"/>
      <c r="Q767" s="40"/>
      <c r="R767" s="40"/>
      <c r="S767" s="40" t="s">
        <v>66</v>
      </c>
      <c r="T767" s="40" t="s">
        <v>66</v>
      </c>
      <c r="U767" s="40"/>
      <c r="V767" s="40"/>
      <c r="W767" s="40"/>
      <c r="X767" s="40"/>
      <c r="Y767" s="40"/>
      <c r="Z767" s="40"/>
      <c r="AA767" s="64"/>
      <c r="AB767" s="64"/>
      <c r="AC767" s="64"/>
    </row>
    <row r="768" ht="14.5" spans="1:29">
      <c r="A768" s="55">
        <v>676</v>
      </c>
      <c r="B768" s="212" t="s">
        <v>64</v>
      </c>
      <c r="C768" s="55" t="s">
        <v>1756</v>
      </c>
      <c r="D768" s="61">
        <v>46284</v>
      </c>
      <c r="E768" s="55">
        <v>6000052977</v>
      </c>
      <c r="F768" s="62">
        <v>516300040961091</v>
      </c>
      <c r="G768" s="55">
        <v>1</v>
      </c>
      <c r="H768" s="55">
        <v>0</v>
      </c>
      <c r="I768" s="55">
        <v>1</v>
      </c>
      <c r="J768" s="518" t="s">
        <v>1623</v>
      </c>
      <c r="K768" s="62"/>
      <c r="L768" s="40"/>
      <c r="M768" s="40"/>
      <c r="N768" s="40"/>
      <c r="O768" s="40"/>
      <c r="P768" s="40"/>
      <c r="Q768" s="40"/>
      <c r="R768" s="40"/>
      <c r="S768" s="238" t="s">
        <v>78</v>
      </c>
      <c r="T768" s="62" t="s">
        <v>1552</v>
      </c>
      <c r="U768" s="40"/>
      <c r="V768" s="40"/>
      <c r="W768" s="40"/>
      <c r="X768" s="40"/>
      <c r="Y768" s="40"/>
      <c r="Z768" s="40"/>
      <c r="AA768" s="64"/>
      <c r="AB768" s="64"/>
      <c r="AC768" s="64"/>
    </row>
    <row r="769" ht="14.5" spans="1:29">
      <c r="A769" s="55">
        <v>677</v>
      </c>
      <c r="B769" s="212" t="s">
        <v>64</v>
      </c>
      <c r="C769" s="55" t="s">
        <v>1756</v>
      </c>
      <c r="D769" s="61">
        <v>46284</v>
      </c>
      <c r="E769" s="55">
        <v>6000052977</v>
      </c>
      <c r="F769" s="62">
        <v>516300040961092</v>
      </c>
      <c r="G769" s="55">
        <v>1</v>
      </c>
      <c r="H769" s="55">
        <v>0</v>
      </c>
      <c r="I769" s="55">
        <v>1</v>
      </c>
      <c r="J769" s="258" t="s">
        <v>1559</v>
      </c>
      <c r="K769" s="62"/>
      <c r="L769" s="40"/>
      <c r="M769" s="40"/>
      <c r="N769" s="40"/>
      <c r="O769" s="40"/>
      <c r="P769" s="40"/>
      <c r="Q769" s="40"/>
      <c r="R769" s="40"/>
      <c r="S769" s="238" t="s">
        <v>78</v>
      </c>
      <c r="T769" s="62" t="s">
        <v>1552</v>
      </c>
      <c r="U769" s="40"/>
      <c r="V769" s="40"/>
      <c r="W769" s="40"/>
      <c r="X769" s="40"/>
      <c r="Y769" s="40"/>
      <c r="Z769" s="40"/>
      <c r="AA769" s="64"/>
      <c r="AB769" s="64"/>
      <c r="AC769" s="64"/>
    </row>
    <row r="770" ht="16.5" spans="1:29">
      <c r="A770" s="468">
        <v>678</v>
      </c>
      <c r="B770" s="527" t="s">
        <v>64</v>
      </c>
      <c r="C770" s="55" t="s">
        <v>1756</v>
      </c>
      <c r="D770" s="61">
        <v>46284</v>
      </c>
      <c r="E770" s="55">
        <v>6000052977</v>
      </c>
      <c r="F770" s="528">
        <v>516300040961093</v>
      </c>
      <c r="G770" s="55">
        <v>1</v>
      </c>
      <c r="H770" s="55">
        <v>0</v>
      </c>
      <c r="I770" s="55">
        <v>1</v>
      </c>
      <c r="J770" s="518" t="s">
        <v>1623</v>
      </c>
      <c r="K770" s="528"/>
      <c r="L770" s="530"/>
      <c r="M770" s="530"/>
      <c r="N770" s="530"/>
      <c r="O770" s="530"/>
      <c r="P770" s="530"/>
      <c r="Q770" s="530"/>
      <c r="R770" s="530"/>
      <c r="S770" s="238" t="s">
        <v>78</v>
      </c>
      <c r="T770" s="62" t="s">
        <v>1552</v>
      </c>
      <c r="U770" s="530"/>
      <c r="V770" s="530"/>
      <c r="W770" s="530"/>
      <c r="X770" s="530"/>
      <c r="Y770" s="530"/>
      <c r="Z770" s="530"/>
      <c r="AA770" s="532"/>
      <c r="AB770" s="532"/>
      <c r="AC770" s="532"/>
    </row>
    <row r="771" ht="16.5" spans="1:29">
      <c r="A771" s="468">
        <v>679</v>
      </c>
      <c r="B771" s="527" t="s">
        <v>64</v>
      </c>
      <c r="C771" s="55" t="s">
        <v>1756</v>
      </c>
      <c r="D771" s="61">
        <v>46284</v>
      </c>
      <c r="E771" s="55">
        <v>6000052977</v>
      </c>
      <c r="F771" s="528" t="s">
        <v>1896</v>
      </c>
      <c r="G771" s="468">
        <v>2</v>
      </c>
      <c r="H771" s="468">
        <v>2</v>
      </c>
      <c r="I771" s="468">
        <v>0</v>
      </c>
      <c r="J771" s="528" t="s">
        <v>66</v>
      </c>
      <c r="K771" s="528"/>
      <c r="L771" s="530"/>
      <c r="M771" s="530"/>
      <c r="N771" s="530"/>
      <c r="O771" s="530"/>
      <c r="P771" s="530"/>
      <c r="Q771" s="530"/>
      <c r="R771" s="530"/>
      <c r="S771" s="528" t="s">
        <v>66</v>
      </c>
      <c r="T771" s="528" t="s">
        <v>66</v>
      </c>
      <c r="U771" s="530"/>
      <c r="V771" s="530"/>
      <c r="W771" s="530"/>
      <c r="X771" s="530"/>
      <c r="Y771" s="530"/>
      <c r="Z771" s="530"/>
      <c r="AA771" s="532"/>
      <c r="AB771" s="532"/>
      <c r="AC771" s="532"/>
    </row>
    <row r="772" ht="16.5" spans="1:29">
      <c r="A772" s="468">
        <v>680</v>
      </c>
      <c r="B772" s="212" t="s">
        <v>64</v>
      </c>
      <c r="C772" s="55" t="s">
        <v>1756</v>
      </c>
      <c r="D772" s="61">
        <v>46284</v>
      </c>
      <c r="E772" s="55">
        <v>6000052977</v>
      </c>
      <c r="F772" s="528">
        <v>516300040961096</v>
      </c>
      <c r="G772" s="55">
        <v>1</v>
      </c>
      <c r="H772" s="55">
        <v>0</v>
      </c>
      <c r="I772" s="55">
        <v>1</v>
      </c>
      <c r="J772" s="258" t="s">
        <v>1559</v>
      </c>
      <c r="K772" s="528"/>
      <c r="L772" s="530"/>
      <c r="M772" s="530"/>
      <c r="N772" s="530"/>
      <c r="O772" s="530"/>
      <c r="P772" s="530"/>
      <c r="Q772" s="530"/>
      <c r="R772" s="530"/>
      <c r="S772" s="238" t="s">
        <v>78</v>
      </c>
      <c r="T772" s="62" t="s">
        <v>1552</v>
      </c>
      <c r="U772" s="530"/>
      <c r="V772" s="530"/>
      <c r="W772" s="530"/>
      <c r="X772" s="530"/>
      <c r="Y772" s="530"/>
      <c r="Z772" s="530"/>
      <c r="AA772" s="532"/>
      <c r="AB772" s="532"/>
      <c r="AC772" s="532"/>
    </row>
    <row r="773" ht="16.5" spans="1:29">
      <c r="A773" s="468"/>
      <c r="B773" s="212" t="s">
        <v>64</v>
      </c>
      <c r="C773" s="55" t="s">
        <v>1756</v>
      </c>
      <c r="D773" s="61">
        <v>46284</v>
      </c>
      <c r="E773" s="55">
        <v>6000052977</v>
      </c>
      <c r="F773" s="528">
        <v>516300040961097</v>
      </c>
      <c r="G773" s="55">
        <v>1</v>
      </c>
      <c r="H773" s="55">
        <v>0</v>
      </c>
      <c r="I773" s="55">
        <v>1</v>
      </c>
      <c r="J773" s="258" t="s">
        <v>1559</v>
      </c>
      <c r="K773" s="528"/>
      <c r="L773" s="530"/>
      <c r="M773" s="530"/>
      <c r="N773" s="530"/>
      <c r="O773" s="530"/>
      <c r="P773" s="530"/>
      <c r="Q773" s="530"/>
      <c r="R773" s="530"/>
      <c r="S773" s="238" t="s">
        <v>78</v>
      </c>
      <c r="T773" s="62" t="s">
        <v>1552</v>
      </c>
      <c r="U773" s="530"/>
      <c r="V773" s="530"/>
      <c r="W773" s="530"/>
      <c r="X773" s="530"/>
      <c r="Y773" s="530"/>
      <c r="Z773" s="530"/>
      <c r="AA773" s="532"/>
      <c r="AB773" s="532"/>
      <c r="AC773" s="532"/>
    </row>
    <row r="774" ht="16.5" spans="1:29">
      <c r="A774" s="468">
        <v>681</v>
      </c>
      <c r="B774" s="527" t="s">
        <v>64</v>
      </c>
      <c r="C774" s="55" t="s">
        <v>1756</v>
      </c>
      <c r="D774" s="61">
        <v>46284</v>
      </c>
      <c r="E774" s="55">
        <v>6000052977</v>
      </c>
      <c r="F774" s="528">
        <v>516300040961098</v>
      </c>
      <c r="G774" s="468">
        <v>1</v>
      </c>
      <c r="H774" s="468">
        <v>1</v>
      </c>
      <c r="I774" s="468">
        <v>0</v>
      </c>
      <c r="J774" s="528" t="s">
        <v>66</v>
      </c>
      <c r="K774" s="528"/>
      <c r="L774" s="530"/>
      <c r="M774" s="530"/>
      <c r="N774" s="530"/>
      <c r="O774" s="530"/>
      <c r="P774" s="530"/>
      <c r="Q774" s="530"/>
      <c r="R774" s="530"/>
      <c r="S774" s="528" t="s">
        <v>66</v>
      </c>
      <c r="T774" s="528" t="s">
        <v>66</v>
      </c>
      <c r="U774" s="530"/>
      <c r="V774" s="530"/>
      <c r="W774" s="530"/>
      <c r="X774" s="530"/>
      <c r="Y774" s="530"/>
      <c r="Z774" s="530"/>
      <c r="AA774" s="532"/>
      <c r="AB774" s="532"/>
      <c r="AC774" s="532"/>
    </row>
    <row r="775" ht="16.5" spans="1:29">
      <c r="A775" s="468">
        <v>682</v>
      </c>
      <c r="B775" s="527" t="s">
        <v>64</v>
      </c>
      <c r="C775" s="55" t="s">
        <v>1778</v>
      </c>
      <c r="D775" s="61">
        <v>46286</v>
      </c>
      <c r="E775" s="55">
        <v>6000052977</v>
      </c>
      <c r="F775" s="528" t="s">
        <v>1897</v>
      </c>
      <c r="G775" s="468">
        <v>3</v>
      </c>
      <c r="H775" s="468">
        <v>3</v>
      </c>
      <c r="I775" s="468">
        <v>0</v>
      </c>
      <c r="J775" s="528" t="s">
        <v>66</v>
      </c>
      <c r="K775" s="528"/>
      <c r="L775" s="530"/>
      <c r="M775" s="530"/>
      <c r="N775" s="530"/>
      <c r="O775" s="530"/>
      <c r="P775" s="530"/>
      <c r="Q775" s="530"/>
      <c r="R775" s="530"/>
      <c r="S775" s="528" t="s">
        <v>66</v>
      </c>
      <c r="T775" s="528" t="s">
        <v>66</v>
      </c>
      <c r="U775" s="530"/>
      <c r="V775" s="530"/>
      <c r="W775" s="530"/>
      <c r="X775" s="530"/>
      <c r="Y775" s="530"/>
      <c r="Z775" s="530"/>
      <c r="AA775" s="532"/>
      <c r="AB775" s="532"/>
      <c r="AC775" s="532"/>
    </row>
    <row r="776" ht="16.5" spans="1:29">
      <c r="A776" s="468">
        <v>683</v>
      </c>
      <c r="B776" s="527" t="s">
        <v>64</v>
      </c>
      <c r="C776" s="55" t="s">
        <v>1778</v>
      </c>
      <c r="D776" s="469">
        <v>46287</v>
      </c>
      <c r="E776" s="55">
        <v>6000052976</v>
      </c>
      <c r="F776" s="528">
        <v>516300030961102</v>
      </c>
      <c r="G776" s="468">
        <v>1</v>
      </c>
      <c r="H776" s="468">
        <v>1</v>
      </c>
      <c r="I776" s="468">
        <v>0</v>
      </c>
      <c r="J776" s="528" t="s">
        <v>66</v>
      </c>
      <c r="K776" s="528"/>
      <c r="L776" s="530"/>
      <c r="M776" s="530"/>
      <c r="N776" s="530"/>
      <c r="O776" s="530"/>
      <c r="P776" s="530"/>
      <c r="Q776" s="530"/>
      <c r="R776" s="530"/>
      <c r="S776" s="528" t="s">
        <v>66</v>
      </c>
      <c r="T776" s="528" t="s">
        <v>66</v>
      </c>
      <c r="U776" s="530"/>
      <c r="V776" s="530"/>
      <c r="W776" s="530"/>
      <c r="X776" s="530"/>
      <c r="Y776" s="530"/>
      <c r="Z776" s="530"/>
      <c r="AA776" s="532"/>
      <c r="AB776" s="532"/>
      <c r="AC776" s="532"/>
    </row>
    <row r="777" ht="16.5" spans="1:29">
      <c r="A777" s="468">
        <v>684</v>
      </c>
      <c r="B777" s="527" t="s">
        <v>64</v>
      </c>
      <c r="C777" s="55" t="s">
        <v>1778</v>
      </c>
      <c r="D777" s="469">
        <v>46287</v>
      </c>
      <c r="E777" s="55">
        <v>6000052976</v>
      </c>
      <c r="F777" s="528">
        <v>516300030961103</v>
      </c>
      <c r="G777" s="55">
        <v>1</v>
      </c>
      <c r="H777" s="55">
        <v>0</v>
      </c>
      <c r="I777" s="55">
        <v>1</v>
      </c>
      <c r="J777" s="258" t="s">
        <v>1559</v>
      </c>
      <c r="K777" s="528"/>
      <c r="L777" s="530"/>
      <c r="M777" s="530"/>
      <c r="N777" s="530"/>
      <c r="O777" s="530"/>
      <c r="P777" s="530"/>
      <c r="Q777" s="530"/>
      <c r="R777" s="530"/>
      <c r="S777" s="238" t="s">
        <v>78</v>
      </c>
      <c r="T777" s="62" t="s">
        <v>1552</v>
      </c>
      <c r="U777" s="530"/>
      <c r="V777" s="530"/>
      <c r="W777" s="530"/>
      <c r="X777" s="530"/>
      <c r="Y777" s="530"/>
      <c r="Z777" s="530"/>
      <c r="AA777" s="532"/>
      <c r="AB777" s="532"/>
      <c r="AC777" s="532"/>
    </row>
    <row r="778" ht="16.5" spans="1:29">
      <c r="A778" s="468">
        <v>685</v>
      </c>
      <c r="B778" s="527" t="s">
        <v>64</v>
      </c>
      <c r="C778" s="55" t="s">
        <v>1778</v>
      </c>
      <c r="D778" s="469">
        <v>46287</v>
      </c>
      <c r="E778" s="55">
        <v>6000052976</v>
      </c>
      <c r="F778" s="528">
        <v>516300030961104</v>
      </c>
      <c r="G778" s="468">
        <v>1</v>
      </c>
      <c r="H778" s="468">
        <v>1</v>
      </c>
      <c r="I778" s="468">
        <v>0</v>
      </c>
      <c r="J778" s="528" t="s">
        <v>66</v>
      </c>
      <c r="K778" s="528"/>
      <c r="L778" s="530"/>
      <c r="M778" s="530"/>
      <c r="N778" s="530"/>
      <c r="O778" s="530"/>
      <c r="P778" s="530"/>
      <c r="Q778" s="530"/>
      <c r="R778" s="530"/>
      <c r="S778" s="528" t="s">
        <v>66</v>
      </c>
      <c r="T778" s="528" t="s">
        <v>66</v>
      </c>
      <c r="U778" s="530"/>
      <c r="V778" s="530"/>
      <c r="W778" s="530"/>
      <c r="X778" s="530"/>
      <c r="Y778" s="530"/>
      <c r="Z778" s="530"/>
      <c r="AA778" s="532"/>
      <c r="AB778" s="532"/>
      <c r="AC778" s="532"/>
    </row>
    <row r="779" ht="16.5" spans="1:29">
      <c r="A779" s="468">
        <v>686</v>
      </c>
      <c r="B779" s="527" t="s">
        <v>64</v>
      </c>
      <c r="C779" s="55" t="s">
        <v>1778</v>
      </c>
      <c r="D779" s="469">
        <v>46287</v>
      </c>
      <c r="E779" s="55">
        <v>6000052976</v>
      </c>
      <c r="F779" s="528">
        <v>516300030961105</v>
      </c>
      <c r="G779" s="55">
        <v>1</v>
      </c>
      <c r="H779" s="55">
        <v>0</v>
      </c>
      <c r="I779" s="55">
        <v>1</v>
      </c>
      <c r="J779" s="518" t="s">
        <v>1873</v>
      </c>
      <c r="K779" s="528"/>
      <c r="L779" s="530"/>
      <c r="M779" s="530"/>
      <c r="N779" s="530"/>
      <c r="O779" s="530"/>
      <c r="P779" s="530"/>
      <c r="Q779" s="530"/>
      <c r="R779" s="530"/>
      <c r="S779" s="238" t="s">
        <v>78</v>
      </c>
      <c r="T779" s="62" t="s">
        <v>1552</v>
      </c>
      <c r="U779" s="530"/>
      <c r="V779" s="530"/>
      <c r="W779" s="530"/>
      <c r="X779" s="530"/>
      <c r="Y779" s="530"/>
      <c r="Z779" s="530"/>
      <c r="AA779" s="532"/>
      <c r="AB779" s="532"/>
      <c r="AC779" s="532"/>
    </row>
    <row r="780" ht="16.5" spans="1:29">
      <c r="A780" s="468">
        <v>687</v>
      </c>
      <c r="B780" s="527" t="s">
        <v>64</v>
      </c>
      <c r="C780" s="55" t="s">
        <v>1778</v>
      </c>
      <c r="D780" s="469">
        <v>46287</v>
      </c>
      <c r="E780" s="55">
        <v>6000052976</v>
      </c>
      <c r="F780" s="528">
        <v>516300030961106</v>
      </c>
      <c r="G780" s="468">
        <v>1</v>
      </c>
      <c r="H780" s="468">
        <v>1</v>
      </c>
      <c r="I780" s="468">
        <v>0</v>
      </c>
      <c r="J780" s="528" t="s">
        <v>66</v>
      </c>
      <c r="K780" s="528"/>
      <c r="L780" s="530"/>
      <c r="M780" s="530"/>
      <c r="N780" s="530"/>
      <c r="O780" s="530"/>
      <c r="P780" s="530"/>
      <c r="Q780" s="530"/>
      <c r="R780" s="530"/>
      <c r="S780" s="530" t="s">
        <v>66</v>
      </c>
      <c r="T780" s="530" t="s">
        <v>66</v>
      </c>
      <c r="U780" s="530"/>
      <c r="V780" s="530"/>
      <c r="W780" s="530"/>
      <c r="X780" s="530"/>
      <c r="Y780" s="530"/>
      <c r="Z780" s="530"/>
      <c r="AA780" s="532"/>
      <c r="AB780" s="532"/>
      <c r="AC780" s="532"/>
    </row>
    <row r="781" ht="16.5" spans="1:29">
      <c r="A781" s="468">
        <v>688</v>
      </c>
      <c r="B781" s="527" t="s">
        <v>64</v>
      </c>
      <c r="C781" s="55" t="s">
        <v>1778</v>
      </c>
      <c r="D781" s="469">
        <v>46287</v>
      </c>
      <c r="E781" s="55">
        <v>6000052976</v>
      </c>
      <c r="F781" s="528">
        <v>516300030961107</v>
      </c>
      <c r="G781" s="55">
        <v>1</v>
      </c>
      <c r="H781" s="55">
        <v>0</v>
      </c>
      <c r="I781" s="55">
        <v>1</v>
      </c>
      <c r="J781" s="518" t="s">
        <v>1566</v>
      </c>
      <c r="K781" s="97" t="s">
        <v>1551</v>
      </c>
      <c r="L781" s="97" t="s">
        <v>76</v>
      </c>
      <c r="M781" s="45" t="s">
        <v>67</v>
      </c>
      <c r="N781" s="40"/>
      <c r="O781" s="515" t="s">
        <v>77</v>
      </c>
      <c r="P781" s="45" t="s">
        <v>67</v>
      </c>
      <c r="Q781" s="40"/>
      <c r="R781" s="40" t="s">
        <v>68</v>
      </c>
      <c r="S781" s="238" t="s">
        <v>78</v>
      </c>
      <c r="T781" s="62" t="s">
        <v>1552</v>
      </c>
      <c r="U781" s="530"/>
      <c r="V781" s="530"/>
      <c r="W781" s="530"/>
      <c r="X781" s="530"/>
      <c r="Y781" s="530"/>
      <c r="Z781" s="530"/>
      <c r="AA781" s="532"/>
      <c r="AB781" s="532"/>
      <c r="AC781" s="532"/>
    </row>
    <row r="782" ht="16.5" spans="1:29">
      <c r="A782" s="468">
        <v>689</v>
      </c>
      <c r="B782" s="527" t="s">
        <v>64</v>
      </c>
      <c r="C782" s="55" t="s">
        <v>1778</v>
      </c>
      <c r="D782" s="469">
        <v>46287</v>
      </c>
      <c r="E782" s="55">
        <v>6000052976</v>
      </c>
      <c r="F782" s="528">
        <v>516300030961108</v>
      </c>
      <c r="G782" s="468">
        <v>1</v>
      </c>
      <c r="H782" s="468">
        <v>1</v>
      </c>
      <c r="I782" s="468">
        <v>0</v>
      </c>
      <c r="J782" s="528" t="s">
        <v>66</v>
      </c>
      <c r="K782" s="528"/>
      <c r="L782" s="530"/>
      <c r="M782" s="530"/>
      <c r="N782" s="530"/>
      <c r="O782" s="530"/>
      <c r="P782" s="530"/>
      <c r="Q782" s="530"/>
      <c r="R782" s="530"/>
      <c r="S782" s="528" t="s">
        <v>66</v>
      </c>
      <c r="T782" s="530" t="s">
        <v>66</v>
      </c>
      <c r="U782" s="530"/>
      <c r="V782" s="530"/>
      <c r="W782" s="530"/>
      <c r="X782" s="530"/>
      <c r="Y782" s="530"/>
      <c r="Z782" s="530"/>
      <c r="AA782" s="532"/>
      <c r="AB782" s="532"/>
      <c r="AC782" s="532"/>
    </row>
    <row r="783" ht="16.5" spans="1:29">
      <c r="A783" s="468">
        <v>690</v>
      </c>
      <c r="B783" s="527" t="s">
        <v>64</v>
      </c>
      <c r="C783" s="55" t="s">
        <v>1778</v>
      </c>
      <c r="D783" s="469">
        <v>46287</v>
      </c>
      <c r="E783" s="55">
        <v>6000052976</v>
      </c>
      <c r="F783" s="528">
        <v>516300030961109</v>
      </c>
      <c r="G783" s="55">
        <v>1</v>
      </c>
      <c r="H783" s="55">
        <v>0</v>
      </c>
      <c r="I783" s="55">
        <v>1</v>
      </c>
      <c r="J783" s="518" t="s">
        <v>1555</v>
      </c>
      <c r="K783" s="528"/>
      <c r="L783" s="530"/>
      <c r="M783" s="530"/>
      <c r="N783" s="530"/>
      <c r="O783" s="530"/>
      <c r="P783" s="530"/>
      <c r="Q783" s="530"/>
      <c r="R783" s="530"/>
      <c r="S783" s="238" t="s">
        <v>78</v>
      </c>
      <c r="T783" s="62" t="s">
        <v>1552</v>
      </c>
      <c r="U783" s="530"/>
      <c r="V783" s="530"/>
      <c r="W783" s="530"/>
      <c r="X783" s="530"/>
      <c r="Y783" s="530"/>
      <c r="Z783" s="530"/>
      <c r="AA783" s="532"/>
      <c r="AB783" s="532"/>
      <c r="AC783" s="532"/>
    </row>
    <row r="784" ht="16.5" spans="1:29">
      <c r="A784" s="468">
        <v>691</v>
      </c>
      <c r="B784" s="527" t="s">
        <v>64</v>
      </c>
      <c r="C784" s="55" t="s">
        <v>1778</v>
      </c>
      <c r="D784" s="469">
        <v>46287</v>
      </c>
      <c r="E784" s="55">
        <v>6000052976</v>
      </c>
      <c r="F784" s="528" t="s">
        <v>1898</v>
      </c>
      <c r="G784" s="468">
        <v>8</v>
      </c>
      <c r="H784" s="468">
        <v>8</v>
      </c>
      <c r="I784" s="468">
        <v>0</v>
      </c>
      <c r="J784" s="528" t="s">
        <v>66</v>
      </c>
      <c r="K784" s="528"/>
      <c r="L784" s="530"/>
      <c r="M784" s="530"/>
      <c r="N784" s="530"/>
      <c r="O784" s="530"/>
      <c r="P784" s="530"/>
      <c r="Q784" s="530"/>
      <c r="R784" s="530"/>
      <c r="S784" s="530" t="s">
        <v>66</v>
      </c>
      <c r="T784" s="530" t="s">
        <v>66</v>
      </c>
      <c r="U784" s="530"/>
      <c r="V784" s="530"/>
      <c r="W784" s="530"/>
      <c r="X784" s="530"/>
      <c r="Y784" s="530"/>
      <c r="Z784" s="530"/>
      <c r="AA784" s="532"/>
      <c r="AB784" s="532"/>
      <c r="AC784" s="532"/>
    </row>
    <row r="785" ht="16.5" spans="1:29">
      <c r="A785" s="468">
        <v>692</v>
      </c>
      <c r="B785" s="527" t="s">
        <v>64</v>
      </c>
      <c r="C785" s="55" t="s">
        <v>1778</v>
      </c>
      <c r="D785" s="61">
        <v>46287</v>
      </c>
      <c r="E785" s="55">
        <v>6000052977</v>
      </c>
      <c r="F785" s="528">
        <v>516300040961102</v>
      </c>
      <c r="G785" s="55">
        <v>1</v>
      </c>
      <c r="H785" s="55">
        <v>0</v>
      </c>
      <c r="I785" s="55">
        <v>1</v>
      </c>
      <c r="J785" s="518" t="s">
        <v>1555</v>
      </c>
      <c r="K785" s="528"/>
      <c r="L785" s="530"/>
      <c r="M785" s="530"/>
      <c r="N785" s="530"/>
      <c r="O785" s="530"/>
      <c r="P785" s="530"/>
      <c r="Q785" s="530"/>
      <c r="R785" s="530"/>
      <c r="S785" s="238" t="s">
        <v>78</v>
      </c>
      <c r="T785" s="62" t="s">
        <v>1552</v>
      </c>
      <c r="U785" s="530"/>
      <c r="V785" s="530"/>
      <c r="W785" s="530"/>
      <c r="X785" s="530"/>
      <c r="Y785" s="530"/>
      <c r="Z785" s="530"/>
      <c r="AA785" s="532"/>
      <c r="AB785" s="532"/>
      <c r="AC785" s="532"/>
    </row>
    <row r="786" ht="16.5" spans="1:29">
      <c r="A786" s="468">
        <v>693</v>
      </c>
      <c r="B786" s="527" t="s">
        <v>64</v>
      </c>
      <c r="C786" s="55" t="s">
        <v>1778</v>
      </c>
      <c r="D786" s="61">
        <v>46287</v>
      </c>
      <c r="E786" s="55">
        <v>6000052977</v>
      </c>
      <c r="F786" s="528" t="s">
        <v>1899</v>
      </c>
      <c r="G786" s="468">
        <v>2</v>
      </c>
      <c r="H786" s="468">
        <v>2</v>
      </c>
      <c r="I786" s="468">
        <v>0</v>
      </c>
      <c r="J786" s="528" t="s">
        <v>66</v>
      </c>
      <c r="K786" s="528"/>
      <c r="L786" s="530"/>
      <c r="M786" s="530"/>
      <c r="N786" s="530"/>
      <c r="O786" s="530"/>
      <c r="P786" s="530"/>
      <c r="Q786" s="530"/>
      <c r="R786" s="530"/>
      <c r="S786" s="530" t="s">
        <v>66</v>
      </c>
      <c r="T786" s="530" t="s">
        <v>66</v>
      </c>
      <c r="U786" s="530"/>
      <c r="V786" s="530"/>
      <c r="W786" s="530"/>
      <c r="X786" s="530"/>
      <c r="Y786" s="530"/>
      <c r="Z786" s="530"/>
      <c r="AA786" s="532"/>
      <c r="AB786" s="532"/>
      <c r="AC786" s="532"/>
    </row>
    <row r="787" ht="16.5" spans="1:29">
      <c r="A787" s="468">
        <v>694</v>
      </c>
      <c r="B787" s="527" t="s">
        <v>64</v>
      </c>
      <c r="C787" s="55" t="s">
        <v>1778</v>
      </c>
      <c r="D787" s="61">
        <v>46287</v>
      </c>
      <c r="E787" s="55">
        <v>6000052977</v>
      </c>
      <c r="F787" s="528">
        <v>516300040961105</v>
      </c>
      <c r="G787" s="55">
        <v>1</v>
      </c>
      <c r="H787" s="55">
        <v>0</v>
      </c>
      <c r="I787" s="55">
        <v>1</v>
      </c>
      <c r="J787" s="258" t="s">
        <v>1559</v>
      </c>
      <c r="K787" s="528"/>
      <c r="L787" s="530"/>
      <c r="M787" s="530"/>
      <c r="N787" s="530"/>
      <c r="O787" s="530"/>
      <c r="P787" s="530"/>
      <c r="Q787" s="530"/>
      <c r="R787" s="530"/>
      <c r="S787" s="238" t="s">
        <v>78</v>
      </c>
      <c r="T787" s="62" t="s">
        <v>1552</v>
      </c>
      <c r="U787" s="530"/>
      <c r="V787" s="530"/>
      <c r="W787" s="530"/>
      <c r="X787" s="530"/>
      <c r="Y787" s="530"/>
      <c r="Z787" s="530"/>
      <c r="AA787" s="532"/>
      <c r="AB787" s="532"/>
      <c r="AC787" s="532"/>
    </row>
    <row r="788" ht="16.5" spans="1:29">
      <c r="A788" s="468">
        <v>695</v>
      </c>
      <c r="B788" s="527" t="s">
        <v>64</v>
      </c>
      <c r="C788" s="55" t="s">
        <v>1778</v>
      </c>
      <c r="D788" s="61">
        <v>46287</v>
      </c>
      <c r="E788" s="55">
        <v>6000052977</v>
      </c>
      <c r="F788" s="528">
        <v>516300040961106</v>
      </c>
      <c r="G788" s="468">
        <v>1</v>
      </c>
      <c r="H788" s="468">
        <v>1</v>
      </c>
      <c r="I788" s="468">
        <v>0</v>
      </c>
      <c r="J788" s="528" t="s">
        <v>66</v>
      </c>
      <c r="K788" s="528"/>
      <c r="L788" s="530"/>
      <c r="M788" s="530"/>
      <c r="N788" s="530"/>
      <c r="O788" s="530"/>
      <c r="P788" s="530"/>
      <c r="Q788" s="530"/>
      <c r="R788" s="530"/>
      <c r="S788" s="530" t="s">
        <v>66</v>
      </c>
      <c r="T788" s="530" t="s">
        <v>66</v>
      </c>
      <c r="U788" s="530"/>
      <c r="V788" s="530"/>
      <c r="W788" s="530"/>
      <c r="X788" s="530"/>
      <c r="Y788" s="530"/>
      <c r="Z788" s="530"/>
      <c r="AA788" s="532"/>
      <c r="AB788" s="532"/>
      <c r="AC788" s="532"/>
    </row>
    <row r="789" ht="16.5" spans="1:29">
      <c r="A789" s="468">
        <v>696</v>
      </c>
      <c r="B789" s="527" t="s">
        <v>64</v>
      </c>
      <c r="C789" s="55" t="s">
        <v>1778</v>
      </c>
      <c r="D789" s="61">
        <v>46287</v>
      </c>
      <c r="E789" s="55">
        <v>6000052977</v>
      </c>
      <c r="F789" s="528">
        <v>516300040961107</v>
      </c>
      <c r="G789" s="55">
        <v>1</v>
      </c>
      <c r="H789" s="55">
        <v>0</v>
      </c>
      <c r="I789" s="55">
        <v>1</v>
      </c>
      <c r="J789" s="258" t="s">
        <v>1559</v>
      </c>
      <c r="K789" s="528"/>
      <c r="L789" s="530"/>
      <c r="M789" s="530"/>
      <c r="N789" s="530"/>
      <c r="O789" s="530"/>
      <c r="P789" s="530"/>
      <c r="Q789" s="530"/>
      <c r="R789" s="530"/>
      <c r="S789" s="238" t="s">
        <v>78</v>
      </c>
      <c r="T789" s="62" t="s">
        <v>1552</v>
      </c>
      <c r="U789" s="530"/>
      <c r="V789" s="530"/>
      <c r="W789" s="530"/>
      <c r="X789" s="530"/>
      <c r="Y789" s="530"/>
      <c r="Z789" s="530"/>
      <c r="AA789" s="532"/>
      <c r="AB789" s="532"/>
      <c r="AC789" s="532"/>
    </row>
    <row r="790" ht="16.5" spans="1:29">
      <c r="A790" s="468">
        <v>697</v>
      </c>
      <c r="B790" s="527" t="s">
        <v>64</v>
      </c>
      <c r="C790" s="55" t="s">
        <v>1778</v>
      </c>
      <c r="D790" s="61">
        <v>46287</v>
      </c>
      <c r="E790" s="55">
        <v>6000052977</v>
      </c>
      <c r="F790" s="528" t="s">
        <v>1900</v>
      </c>
      <c r="G790" s="468">
        <v>2</v>
      </c>
      <c r="H790" s="468">
        <v>2</v>
      </c>
      <c r="I790" s="468">
        <v>0</v>
      </c>
      <c r="J790" s="528" t="s">
        <v>66</v>
      </c>
      <c r="K790" s="528"/>
      <c r="L790" s="530"/>
      <c r="M790" s="530"/>
      <c r="N790" s="530"/>
      <c r="O790" s="530"/>
      <c r="P790" s="530"/>
      <c r="Q790" s="530"/>
      <c r="R790" s="530"/>
      <c r="S790" s="530" t="s">
        <v>66</v>
      </c>
      <c r="T790" s="530" t="s">
        <v>66</v>
      </c>
      <c r="U790" s="530"/>
      <c r="V790" s="530"/>
      <c r="W790" s="530"/>
      <c r="X790" s="530"/>
      <c r="Y790" s="530"/>
      <c r="Z790" s="530"/>
      <c r="AA790" s="532"/>
      <c r="AB790" s="532"/>
      <c r="AC790" s="532"/>
    </row>
    <row r="791" ht="16.5" spans="1:29">
      <c r="A791" s="468">
        <v>698</v>
      </c>
      <c r="B791" s="527" t="s">
        <v>64</v>
      </c>
      <c r="C791" s="55" t="s">
        <v>1778</v>
      </c>
      <c r="D791" s="61">
        <v>46287</v>
      </c>
      <c r="E791" s="55">
        <v>6000052977</v>
      </c>
      <c r="F791" s="528">
        <v>516300040961110</v>
      </c>
      <c r="G791" s="55">
        <v>1</v>
      </c>
      <c r="H791" s="55">
        <v>0</v>
      </c>
      <c r="I791" s="55">
        <v>1</v>
      </c>
      <c r="J791" s="258" t="s">
        <v>1559</v>
      </c>
      <c r="K791" s="528"/>
      <c r="L791" s="530"/>
      <c r="M791" s="530"/>
      <c r="N791" s="530"/>
      <c r="O791" s="530"/>
      <c r="P791" s="530"/>
      <c r="Q791" s="530"/>
      <c r="R791" s="530"/>
      <c r="S791" s="238" t="s">
        <v>78</v>
      </c>
      <c r="T791" s="62" t="s">
        <v>1552</v>
      </c>
      <c r="U791" s="530"/>
      <c r="V791" s="530"/>
      <c r="W791" s="530"/>
      <c r="X791" s="530"/>
      <c r="Y791" s="530"/>
      <c r="Z791" s="530"/>
      <c r="AA791" s="532"/>
      <c r="AB791" s="532"/>
      <c r="AC791" s="532"/>
    </row>
    <row r="792" ht="16.5" spans="1:29">
      <c r="A792" s="468">
        <v>699</v>
      </c>
      <c r="B792" s="527" t="s">
        <v>64</v>
      </c>
      <c r="C792" s="55" t="s">
        <v>1778</v>
      </c>
      <c r="D792" s="61">
        <v>46287</v>
      </c>
      <c r="E792" s="55">
        <v>6000052977</v>
      </c>
      <c r="F792" s="528" t="s">
        <v>1901</v>
      </c>
      <c r="G792" s="468">
        <v>7</v>
      </c>
      <c r="H792" s="468">
        <v>7</v>
      </c>
      <c r="I792" s="468">
        <v>0</v>
      </c>
      <c r="J792" s="528" t="s">
        <v>66</v>
      </c>
      <c r="K792" s="528"/>
      <c r="L792" s="530"/>
      <c r="M792" s="530"/>
      <c r="N792" s="530"/>
      <c r="O792" s="530"/>
      <c r="P792" s="530"/>
      <c r="Q792" s="530"/>
      <c r="R792" s="530"/>
      <c r="S792" s="530" t="s">
        <v>66</v>
      </c>
      <c r="T792" s="530" t="s">
        <v>66</v>
      </c>
      <c r="U792" s="530"/>
      <c r="V792" s="530"/>
      <c r="W792" s="530"/>
      <c r="X792" s="530"/>
      <c r="Y792" s="530"/>
      <c r="Z792" s="530"/>
      <c r="AA792" s="532"/>
      <c r="AB792" s="532"/>
      <c r="AC792" s="532"/>
    </row>
    <row r="793" ht="16.5" spans="1:29">
      <c r="A793" s="468">
        <v>700</v>
      </c>
      <c r="B793" s="527" t="s">
        <v>64</v>
      </c>
      <c r="C793" s="55" t="s">
        <v>1756</v>
      </c>
      <c r="D793" s="469">
        <v>46288</v>
      </c>
      <c r="E793" s="55">
        <v>6000052976</v>
      </c>
      <c r="F793" s="528">
        <v>516300030961118</v>
      </c>
      <c r="G793" s="55">
        <v>1</v>
      </c>
      <c r="H793" s="55">
        <v>0</v>
      </c>
      <c r="I793" s="55">
        <v>1</v>
      </c>
      <c r="J793" s="518" t="s">
        <v>1566</v>
      </c>
      <c r="K793" s="97" t="s">
        <v>1551</v>
      </c>
      <c r="L793" s="97" t="s">
        <v>76</v>
      </c>
      <c r="M793" s="45" t="s">
        <v>67</v>
      </c>
      <c r="N793" s="40"/>
      <c r="O793" s="515" t="s">
        <v>77</v>
      </c>
      <c r="P793" s="45" t="s">
        <v>67</v>
      </c>
      <c r="Q793" s="40"/>
      <c r="R793" s="40" t="s">
        <v>68</v>
      </c>
      <c r="S793" s="238" t="s">
        <v>78</v>
      </c>
      <c r="T793" s="62" t="s">
        <v>1552</v>
      </c>
      <c r="U793" s="530"/>
      <c r="V793" s="530"/>
      <c r="W793" s="530"/>
      <c r="X793" s="530"/>
      <c r="Y793" s="530"/>
      <c r="Z793" s="530"/>
      <c r="AA793" s="532"/>
      <c r="AB793" s="532"/>
      <c r="AC793" s="532"/>
    </row>
    <row r="794" ht="16.5" spans="1:29">
      <c r="A794" s="468">
        <v>701</v>
      </c>
      <c r="B794" s="527" t="s">
        <v>64</v>
      </c>
      <c r="C794" s="55" t="s">
        <v>1756</v>
      </c>
      <c r="D794" s="469">
        <v>46288</v>
      </c>
      <c r="E794" s="55">
        <v>6000052976</v>
      </c>
      <c r="F794" s="528">
        <v>516300030961119</v>
      </c>
      <c r="G794" s="55">
        <v>1</v>
      </c>
      <c r="H794" s="55">
        <v>0</v>
      </c>
      <c r="I794" s="55">
        <v>1</v>
      </c>
      <c r="J794" s="518" t="s">
        <v>1566</v>
      </c>
      <c r="K794" s="97" t="s">
        <v>1551</v>
      </c>
      <c r="L794" s="97" t="s">
        <v>76</v>
      </c>
      <c r="M794" s="45" t="s">
        <v>67</v>
      </c>
      <c r="N794" s="40"/>
      <c r="O794" s="515" t="s">
        <v>77</v>
      </c>
      <c r="P794" s="45" t="s">
        <v>67</v>
      </c>
      <c r="Q794" s="40"/>
      <c r="R794" s="40" t="s">
        <v>68</v>
      </c>
      <c r="S794" s="238" t="s">
        <v>78</v>
      </c>
      <c r="T794" s="62" t="s">
        <v>1552</v>
      </c>
      <c r="U794" s="530"/>
      <c r="V794" s="530"/>
      <c r="W794" s="530"/>
      <c r="X794" s="530"/>
      <c r="Y794" s="530"/>
      <c r="Z794" s="530"/>
      <c r="AA794" s="532"/>
      <c r="AB794" s="532"/>
      <c r="AC794" s="532"/>
    </row>
    <row r="795" ht="16.5" spans="1:29">
      <c r="A795" s="468">
        <v>702</v>
      </c>
      <c r="B795" s="527" t="s">
        <v>64</v>
      </c>
      <c r="C795" s="55" t="s">
        <v>1756</v>
      </c>
      <c r="D795" s="469">
        <v>46288</v>
      </c>
      <c r="E795" s="55">
        <v>6000052976</v>
      </c>
      <c r="F795" s="528" t="s">
        <v>1902</v>
      </c>
      <c r="G795" s="468">
        <v>3</v>
      </c>
      <c r="H795" s="468">
        <v>3</v>
      </c>
      <c r="I795" s="468">
        <v>0</v>
      </c>
      <c r="J795" s="528" t="s">
        <v>66</v>
      </c>
      <c r="K795" s="528"/>
      <c r="L795" s="530"/>
      <c r="M795" s="530"/>
      <c r="N795" s="530"/>
      <c r="O795" s="530"/>
      <c r="P795" s="530"/>
      <c r="Q795" s="530"/>
      <c r="R795" s="530"/>
      <c r="S795" s="530" t="s">
        <v>66</v>
      </c>
      <c r="T795" s="530" t="s">
        <v>66</v>
      </c>
      <c r="U795" s="530"/>
      <c r="V795" s="530"/>
      <c r="W795" s="530"/>
      <c r="X795" s="530"/>
      <c r="Y795" s="530"/>
      <c r="Z795" s="530"/>
      <c r="AA795" s="532"/>
      <c r="AB795" s="532"/>
      <c r="AC795" s="532"/>
    </row>
    <row r="796" ht="16.5" spans="1:29">
      <c r="A796" s="468">
        <v>703</v>
      </c>
      <c r="B796" s="527" t="s">
        <v>64</v>
      </c>
      <c r="C796" s="55" t="s">
        <v>1756</v>
      </c>
      <c r="D796" s="469">
        <v>46288</v>
      </c>
      <c r="E796" s="55">
        <v>6000052976</v>
      </c>
      <c r="F796" s="528">
        <v>516300030961123</v>
      </c>
      <c r="G796" s="55">
        <v>1</v>
      </c>
      <c r="H796" s="55">
        <v>0</v>
      </c>
      <c r="I796" s="55">
        <v>1</v>
      </c>
      <c r="J796" s="518" t="s">
        <v>1873</v>
      </c>
      <c r="K796" s="528"/>
      <c r="L796" s="530"/>
      <c r="M796" s="530"/>
      <c r="N796" s="530"/>
      <c r="O796" s="530"/>
      <c r="P796" s="530"/>
      <c r="Q796" s="530"/>
      <c r="R796" s="530"/>
      <c r="S796" s="238" t="s">
        <v>78</v>
      </c>
      <c r="T796" s="62" t="s">
        <v>1552</v>
      </c>
      <c r="U796" s="530"/>
      <c r="V796" s="530"/>
      <c r="W796" s="530"/>
      <c r="X796" s="530"/>
      <c r="Y796" s="530"/>
      <c r="Z796" s="530"/>
      <c r="AA796" s="532"/>
      <c r="AB796" s="532"/>
      <c r="AC796" s="532"/>
    </row>
    <row r="797" ht="16.5" spans="1:29">
      <c r="A797" s="468">
        <v>704</v>
      </c>
      <c r="B797" s="527" t="s">
        <v>64</v>
      </c>
      <c r="C797" s="55" t="s">
        <v>1756</v>
      </c>
      <c r="D797" s="469">
        <v>46288</v>
      </c>
      <c r="E797" s="55">
        <v>6000052976</v>
      </c>
      <c r="F797" s="528">
        <v>516300030961124</v>
      </c>
      <c r="G797" s="55">
        <v>1</v>
      </c>
      <c r="H797" s="55">
        <v>0</v>
      </c>
      <c r="I797" s="55">
        <v>1</v>
      </c>
      <c r="J797" s="518" t="s">
        <v>1873</v>
      </c>
      <c r="K797" s="528"/>
      <c r="L797" s="530"/>
      <c r="M797" s="530"/>
      <c r="N797" s="530"/>
      <c r="O797" s="530"/>
      <c r="P797" s="530"/>
      <c r="Q797" s="530"/>
      <c r="R797" s="530"/>
      <c r="S797" s="238" t="s">
        <v>78</v>
      </c>
      <c r="T797" s="62" t="s">
        <v>1552</v>
      </c>
      <c r="U797" s="530"/>
      <c r="V797" s="530"/>
      <c r="W797" s="530"/>
      <c r="X797" s="530"/>
      <c r="Y797" s="530"/>
      <c r="Z797" s="530"/>
      <c r="AA797" s="532"/>
      <c r="AB797" s="532"/>
      <c r="AC797" s="532"/>
    </row>
    <row r="798" ht="16.5" spans="1:29">
      <c r="A798" s="468">
        <v>705</v>
      </c>
      <c r="B798" s="527" t="s">
        <v>64</v>
      </c>
      <c r="C798" s="55" t="s">
        <v>1756</v>
      </c>
      <c r="D798" s="469">
        <v>46288</v>
      </c>
      <c r="E798" s="55">
        <v>6000052976</v>
      </c>
      <c r="F798" s="528" t="s">
        <v>1903</v>
      </c>
      <c r="G798" s="468">
        <v>2</v>
      </c>
      <c r="H798" s="468">
        <v>2</v>
      </c>
      <c r="I798" s="468">
        <v>0</v>
      </c>
      <c r="J798" s="528" t="s">
        <v>66</v>
      </c>
      <c r="K798" s="528"/>
      <c r="L798" s="530"/>
      <c r="M798" s="530"/>
      <c r="N798" s="530"/>
      <c r="O798" s="530"/>
      <c r="P798" s="530"/>
      <c r="Q798" s="530"/>
      <c r="R798" s="530"/>
      <c r="S798" s="530" t="s">
        <v>66</v>
      </c>
      <c r="T798" s="530" t="s">
        <v>66</v>
      </c>
      <c r="U798" s="530"/>
      <c r="V798" s="530"/>
      <c r="W798" s="530"/>
      <c r="X798" s="530"/>
      <c r="Y798" s="530"/>
      <c r="Z798" s="530"/>
      <c r="AA798" s="532"/>
      <c r="AB798" s="532"/>
      <c r="AC798" s="532"/>
    </row>
    <row r="799" ht="16.5" spans="1:29">
      <c r="A799" s="468">
        <v>706</v>
      </c>
      <c r="B799" s="527" t="s">
        <v>64</v>
      </c>
      <c r="C799" s="55" t="s">
        <v>1756</v>
      </c>
      <c r="D799" s="61">
        <v>46288</v>
      </c>
      <c r="E799" s="55">
        <v>6000052977</v>
      </c>
      <c r="F799" s="528" t="s">
        <v>1904</v>
      </c>
      <c r="G799" s="468">
        <v>2</v>
      </c>
      <c r="H799" s="468">
        <v>2</v>
      </c>
      <c r="I799" s="468">
        <v>0</v>
      </c>
      <c r="J799" s="528" t="s">
        <v>66</v>
      </c>
      <c r="K799" s="528"/>
      <c r="L799" s="530"/>
      <c r="M799" s="530"/>
      <c r="N799" s="530"/>
      <c r="O799" s="530"/>
      <c r="P799" s="530"/>
      <c r="Q799" s="530"/>
      <c r="R799" s="530"/>
      <c r="S799" s="530" t="s">
        <v>66</v>
      </c>
      <c r="T799" s="530" t="s">
        <v>66</v>
      </c>
      <c r="U799" s="530"/>
      <c r="V799" s="530"/>
      <c r="W799" s="530"/>
      <c r="X799" s="530"/>
      <c r="Y799" s="530"/>
      <c r="Z799" s="530"/>
      <c r="AA799" s="532"/>
      <c r="AB799" s="532"/>
      <c r="AC799" s="532"/>
    </row>
    <row r="800" ht="16.5" spans="1:29">
      <c r="A800" s="468">
        <v>707</v>
      </c>
      <c r="B800" s="527" t="s">
        <v>64</v>
      </c>
      <c r="C800" s="55" t="s">
        <v>1756</v>
      </c>
      <c r="D800" s="61">
        <v>46288</v>
      </c>
      <c r="E800" s="55">
        <v>6000052977</v>
      </c>
      <c r="F800" s="528">
        <v>516300040961120</v>
      </c>
      <c r="G800" s="55">
        <v>1</v>
      </c>
      <c r="H800" s="55">
        <v>0</v>
      </c>
      <c r="I800" s="55">
        <v>1</v>
      </c>
      <c r="J800" s="518" t="s">
        <v>1566</v>
      </c>
      <c r="K800" s="97" t="s">
        <v>1551</v>
      </c>
      <c r="L800" s="97" t="s">
        <v>76</v>
      </c>
      <c r="M800" s="45" t="s">
        <v>67</v>
      </c>
      <c r="N800" s="40"/>
      <c r="O800" s="515" t="s">
        <v>77</v>
      </c>
      <c r="P800" s="45" t="s">
        <v>67</v>
      </c>
      <c r="Q800" s="40"/>
      <c r="R800" s="40" t="s">
        <v>68</v>
      </c>
      <c r="S800" s="238" t="s">
        <v>78</v>
      </c>
      <c r="T800" s="62" t="s">
        <v>1552</v>
      </c>
      <c r="U800" s="530"/>
      <c r="V800" s="530"/>
      <c r="W800" s="530"/>
      <c r="X800" s="530"/>
      <c r="Y800" s="530"/>
      <c r="Z800" s="530"/>
      <c r="AA800" s="532"/>
      <c r="AB800" s="532"/>
      <c r="AC800" s="532"/>
    </row>
    <row r="801" ht="16.5" spans="1:29">
      <c r="A801" s="468">
        <v>708</v>
      </c>
      <c r="B801" s="527" t="s">
        <v>64</v>
      </c>
      <c r="C801" s="55" t="s">
        <v>1756</v>
      </c>
      <c r="D801" s="61">
        <v>46288</v>
      </c>
      <c r="E801" s="55">
        <v>6000052977</v>
      </c>
      <c r="F801" s="528" t="s">
        <v>1905</v>
      </c>
      <c r="G801" s="468">
        <v>7</v>
      </c>
      <c r="H801" s="468">
        <v>7</v>
      </c>
      <c r="I801" s="468">
        <v>0</v>
      </c>
      <c r="J801" s="528" t="s">
        <v>66</v>
      </c>
      <c r="K801" s="528"/>
      <c r="L801" s="530"/>
      <c r="M801" s="530"/>
      <c r="N801" s="530"/>
      <c r="O801" s="530"/>
      <c r="P801" s="530"/>
      <c r="Q801" s="530"/>
      <c r="R801" s="530"/>
      <c r="S801" s="530" t="s">
        <v>66</v>
      </c>
      <c r="T801" s="530" t="s">
        <v>66</v>
      </c>
      <c r="U801" s="530"/>
      <c r="V801" s="530"/>
      <c r="W801" s="530"/>
      <c r="X801" s="530"/>
      <c r="Y801" s="530"/>
      <c r="Z801" s="530"/>
      <c r="AA801" s="530"/>
      <c r="AB801" s="530"/>
      <c r="AC801" s="530"/>
    </row>
    <row r="802" ht="16.5" spans="1:29">
      <c r="A802" s="468">
        <v>709</v>
      </c>
      <c r="B802" s="527" t="s">
        <v>64</v>
      </c>
      <c r="C802" s="55" t="s">
        <v>1906</v>
      </c>
      <c r="D802" s="61">
        <v>46298</v>
      </c>
      <c r="E802" s="55">
        <v>6000052976</v>
      </c>
      <c r="F802" s="528" t="s">
        <v>1907</v>
      </c>
      <c r="G802" s="468">
        <v>6</v>
      </c>
      <c r="H802" s="468">
        <v>6</v>
      </c>
      <c r="I802" s="468">
        <v>0</v>
      </c>
      <c r="J802" s="528" t="s">
        <v>66</v>
      </c>
      <c r="K802" s="528"/>
      <c r="L802" s="530"/>
      <c r="M802" s="530"/>
      <c r="N802" s="530"/>
      <c r="O802" s="530"/>
      <c r="P802" s="530"/>
      <c r="Q802" s="530"/>
      <c r="R802" s="530"/>
      <c r="S802" s="530" t="s">
        <v>66</v>
      </c>
      <c r="T802" s="530" t="s">
        <v>66</v>
      </c>
      <c r="U802" s="530"/>
      <c r="V802" s="530"/>
      <c r="W802" s="530"/>
      <c r="X802" s="530"/>
      <c r="Y802" s="530"/>
      <c r="Z802" s="530"/>
      <c r="AA802" s="530"/>
      <c r="AB802" s="530"/>
      <c r="AC802" s="530"/>
    </row>
    <row r="803" ht="16.5" spans="1:29">
      <c r="A803" s="468">
        <v>710</v>
      </c>
      <c r="B803" s="527" t="s">
        <v>64</v>
      </c>
      <c r="C803" s="55" t="s">
        <v>1906</v>
      </c>
      <c r="D803" s="61">
        <v>46298</v>
      </c>
      <c r="E803" s="55">
        <v>6000052977</v>
      </c>
      <c r="F803" s="528" t="s">
        <v>1908</v>
      </c>
      <c r="G803" s="55">
        <v>3</v>
      </c>
      <c r="H803" s="55">
        <v>3</v>
      </c>
      <c r="I803" s="55">
        <v>0</v>
      </c>
      <c r="J803" s="528" t="s">
        <v>66</v>
      </c>
      <c r="K803" s="528"/>
      <c r="L803" s="530"/>
      <c r="M803" s="530"/>
      <c r="N803" s="530"/>
      <c r="O803" s="530"/>
      <c r="P803" s="530"/>
      <c r="Q803" s="530"/>
      <c r="R803" s="530"/>
      <c r="S803" s="530" t="s">
        <v>66</v>
      </c>
      <c r="T803" s="530" t="s">
        <v>66</v>
      </c>
      <c r="U803" s="530"/>
      <c r="V803" s="530"/>
      <c r="W803" s="530"/>
      <c r="X803" s="530"/>
      <c r="Y803" s="530"/>
      <c r="Z803" s="530"/>
      <c r="AA803" s="530"/>
      <c r="AB803" s="530"/>
      <c r="AC803" s="530"/>
    </row>
    <row r="804" ht="16.5" spans="1:29">
      <c r="A804" s="468">
        <v>711</v>
      </c>
      <c r="B804" s="527" t="s">
        <v>64</v>
      </c>
      <c r="C804" s="55" t="s">
        <v>1906</v>
      </c>
      <c r="D804" s="61">
        <v>46298</v>
      </c>
      <c r="E804" s="55">
        <v>6000052977</v>
      </c>
      <c r="F804" s="528">
        <v>516300040961131</v>
      </c>
      <c r="G804" s="37">
        <v>1</v>
      </c>
      <c r="H804" s="55">
        <v>0</v>
      </c>
      <c r="I804" s="55">
        <v>1</v>
      </c>
      <c r="J804" s="528" t="s">
        <v>1566</v>
      </c>
      <c r="K804" s="528"/>
      <c r="L804" s="530"/>
      <c r="M804" s="530"/>
      <c r="N804" s="530"/>
      <c r="O804" s="530"/>
      <c r="P804" s="530"/>
      <c r="Q804" s="530"/>
      <c r="R804" s="530"/>
      <c r="S804" s="238" t="s">
        <v>78</v>
      </c>
      <c r="T804" s="62" t="s">
        <v>1552</v>
      </c>
      <c r="U804" s="530"/>
      <c r="V804" s="530"/>
      <c r="W804" s="530"/>
      <c r="X804" s="530"/>
      <c r="Y804" s="530"/>
      <c r="Z804" s="530"/>
      <c r="AA804" s="530"/>
      <c r="AB804" s="530"/>
      <c r="AC804" s="530"/>
    </row>
    <row r="805" ht="16.5" spans="1:29">
      <c r="A805" s="468">
        <v>712</v>
      </c>
      <c r="B805" s="527" t="s">
        <v>64</v>
      </c>
      <c r="C805" s="55" t="s">
        <v>1906</v>
      </c>
      <c r="D805" s="61">
        <v>46298</v>
      </c>
      <c r="E805" s="55">
        <v>6000052977</v>
      </c>
      <c r="F805" s="528">
        <v>516300040961132</v>
      </c>
      <c r="G805" s="37">
        <v>1</v>
      </c>
      <c r="H805" s="55">
        <v>0</v>
      </c>
      <c r="I805" s="55">
        <v>1</v>
      </c>
      <c r="J805" s="528" t="s">
        <v>1555</v>
      </c>
      <c r="K805" s="528"/>
      <c r="L805" s="530"/>
      <c r="M805" s="530"/>
      <c r="N805" s="530"/>
      <c r="O805" s="530"/>
      <c r="P805" s="530"/>
      <c r="Q805" s="530"/>
      <c r="R805" s="530"/>
      <c r="S805" s="238" t="s">
        <v>78</v>
      </c>
      <c r="T805" s="62" t="s">
        <v>1552</v>
      </c>
      <c r="U805" s="530"/>
      <c r="V805" s="530"/>
      <c r="W805" s="530"/>
      <c r="X805" s="530"/>
      <c r="Y805" s="530"/>
      <c r="Z805" s="530"/>
      <c r="AA805" s="530"/>
      <c r="AB805" s="530"/>
      <c r="AC805" s="530"/>
    </row>
    <row r="806" ht="16.5" spans="1:29">
      <c r="A806" s="468">
        <v>713</v>
      </c>
      <c r="B806" s="527" t="s">
        <v>64</v>
      </c>
      <c r="C806" s="55" t="s">
        <v>1906</v>
      </c>
      <c r="D806" s="61">
        <v>46298</v>
      </c>
      <c r="E806" s="55">
        <v>6000052977</v>
      </c>
      <c r="F806" s="528">
        <v>516300040961133</v>
      </c>
      <c r="G806" s="37">
        <v>1</v>
      </c>
      <c r="H806" s="55">
        <v>0</v>
      </c>
      <c r="I806" s="55">
        <v>1</v>
      </c>
      <c r="J806" s="528" t="s">
        <v>1566</v>
      </c>
      <c r="K806" s="528"/>
      <c r="L806" s="530"/>
      <c r="M806" s="530"/>
      <c r="N806" s="530"/>
      <c r="O806" s="530"/>
      <c r="P806" s="530"/>
      <c r="Q806" s="530"/>
      <c r="R806" s="530"/>
      <c r="S806" s="238" t="s">
        <v>78</v>
      </c>
      <c r="T806" s="62" t="s">
        <v>1552</v>
      </c>
      <c r="U806" s="530"/>
      <c r="V806" s="530"/>
      <c r="W806" s="530"/>
      <c r="X806" s="530"/>
      <c r="Y806" s="530"/>
      <c r="Z806" s="530"/>
      <c r="AA806" s="530"/>
      <c r="AB806" s="530"/>
      <c r="AC806" s="530"/>
    </row>
    <row r="807" ht="16.5" spans="1:29">
      <c r="A807" s="468">
        <v>714</v>
      </c>
      <c r="B807" s="527" t="s">
        <v>64</v>
      </c>
      <c r="C807" s="185"/>
      <c r="D807" s="40"/>
      <c r="E807" s="55">
        <v>6000052976</v>
      </c>
      <c r="F807" s="40"/>
      <c r="G807" s="40"/>
      <c r="H807" s="40"/>
      <c r="I807" s="40"/>
      <c r="J807" s="40"/>
      <c r="K807" s="528"/>
      <c r="L807" s="530"/>
      <c r="M807" s="530"/>
      <c r="N807" s="530"/>
      <c r="O807" s="530"/>
      <c r="P807" s="530"/>
      <c r="Q807" s="530"/>
      <c r="R807" s="530"/>
      <c r="S807" s="528"/>
      <c r="T807" s="528"/>
      <c r="U807" s="530"/>
      <c r="V807" s="530"/>
      <c r="W807" s="530"/>
      <c r="X807" s="530"/>
      <c r="Y807" s="530"/>
      <c r="Z807" s="530"/>
      <c r="AA807" s="530"/>
      <c r="AB807" s="530"/>
      <c r="AC807" s="530"/>
    </row>
    <row r="808" ht="16.5" spans="1:29">
      <c r="A808" s="468"/>
      <c r="B808" s="527" t="s">
        <v>64</v>
      </c>
      <c r="C808" s="40"/>
      <c r="D808" s="40"/>
      <c r="E808" s="55">
        <v>6000052976</v>
      </c>
      <c r="F808" s="40"/>
      <c r="G808" s="40"/>
      <c r="H808" s="40"/>
      <c r="I808" s="40"/>
      <c r="J808" s="40"/>
      <c r="K808" s="528"/>
      <c r="L808" s="530"/>
      <c r="M808" s="530"/>
      <c r="N808" s="530"/>
      <c r="O808" s="530"/>
      <c r="P808" s="530"/>
      <c r="Q808" s="530"/>
      <c r="R808" s="530"/>
      <c r="S808" s="528"/>
      <c r="T808" s="528"/>
      <c r="U808" s="532"/>
      <c r="V808" s="532"/>
      <c r="W808" s="532"/>
      <c r="X808" s="532"/>
      <c r="Y808" s="532"/>
      <c r="Z808" s="532"/>
      <c r="AA808" s="532"/>
      <c r="AB808" s="532"/>
      <c r="AC808" s="532"/>
    </row>
    <row r="809" ht="16.5" spans="1:29">
      <c r="A809" s="468"/>
      <c r="B809" s="527" t="s">
        <v>64</v>
      </c>
      <c r="C809" s="40"/>
      <c r="D809" s="185"/>
      <c r="E809" s="55">
        <v>6000052976</v>
      </c>
      <c r="F809" s="185"/>
      <c r="G809" s="185"/>
      <c r="H809" s="185"/>
      <c r="I809" s="185"/>
      <c r="J809" s="40"/>
      <c r="K809" s="528"/>
      <c r="L809" s="530"/>
      <c r="M809" s="530"/>
      <c r="N809" s="530"/>
      <c r="O809" s="530"/>
      <c r="P809" s="530"/>
      <c r="Q809" s="530"/>
      <c r="R809" s="530"/>
      <c r="S809" s="528"/>
      <c r="T809" s="528"/>
      <c r="U809" s="532"/>
      <c r="V809" s="532"/>
      <c r="W809" s="532"/>
      <c r="X809" s="532"/>
      <c r="Y809" s="532"/>
      <c r="Z809" s="532"/>
      <c r="AA809" s="532"/>
      <c r="AB809" s="532"/>
      <c r="AC809" s="532"/>
    </row>
    <row r="810" ht="16.5" spans="1:29">
      <c r="A810" s="468"/>
      <c r="B810" s="527" t="s">
        <v>64</v>
      </c>
      <c r="C810" s="40"/>
      <c r="D810" s="185"/>
      <c r="E810" s="55">
        <v>6000052976</v>
      </c>
      <c r="F810" s="185"/>
      <c r="G810" s="185"/>
      <c r="H810" s="185"/>
      <c r="I810" s="40"/>
      <c r="J810" s="185"/>
      <c r="K810" s="528"/>
      <c r="L810" s="530"/>
      <c r="M810" s="530"/>
      <c r="N810" s="530"/>
      <c r="O810" s="530"/>
      <c r="P810" s="530"/>
      <c r="Q810" s="530"/>
      <c r="R810" s="530"/>
      <c r="S810" s="528"/>
      <c r="T810" s="528"/>
      <c r="U810" s="532"/>
      <c r="V810" s="532"/>
      <c r="W810" s="532"/>
      <c r="X810" s="532"/>
      <c r="Y810" s="532"/>
      <c r="Z810" s="532"/>
      <c r="AA810" s="532"/>
      <c r="AB810" s="532"/>
      <c r="AC810" s="532"/>
    </row>
    <row r="811" ht="16.5" spans="1:29">
      <c r="A811" s="468"/>
      <c r="B811" s="527" t="s">
        <v>64</v>
      </c>
      <c r="C811" s="40"/>
      <c r="D811" s="239"/>
      <c r="E811" s="55">
        <v>6000052976</v>
      </c>
      <c r="F811" s="40"/>
      <c r="G811" s="40"/>
      <c r="H811" s="544"/>
      <c r="I811" s="40"/>
      <c r="J811" s="40"/>
      <c r="K811" s="528"/>
      <c r="L811" s="530"/>
      <c r="M811" s="530"/>
      <c r="N811" s="530"/>
      <c r="O811" s="530"/>
      <c r="P811" s="530"/>
      <c r="Q811" s="530"/>
      <c r="R811" s="530"/>
      <c r="S811" s="528"/>
      <c r="T811" s="528"/>
      <c r="U811" s="532"/>
      <c r="V811" s="532"/>
      <c r="W811" s="532"/>
      <c r="X811" s="532"/>
      <c r="Y811" s="532"/>
      <c r="Z811" s="532"/>
      <c r="AA811" s="532"/>
      <c r="AB811" s="532"/>
      <c r="AC811" s="532"/>
    </row>
    <row r="812" ht="16.5" spans="1:29">
      <c r="A812" s="468"/>
      <c r="B812" s="527" t="s">
        <v>64</v>
      </c>
      <c r="C812" s="40"/>
      <c r="D812" s="239"/>
      <c r="E812" s="55">
        <v>6000052976</v>
      </c>
      <c r="F812" s="40"/>
      <c r="G812" s="40"/>
      <c r="H812" s="544"/>
      <c r="I812" s="40"/>
      <c r="J812" s="40"/>
      <c r="K812" s="528"/>
      <c r="L812" s="530"/>
      <c r="M812" s="530"/>
      <c r="N812" s="530"/>
      <c r="O812" s="530"/>
      <c r="P812" s="530"/>
      <c r="Q812" s="530"/>
      <c r="R812" s="530"/>
      <c r="S812" s="528"/>
      <c r="T812" s="528"/>
      <c r="U812" s="532"/>
      <c r="V812" s="532"/>
      <c r="W812" s="532"/>
      <c r="X812" s="532"/>
      <c r="Y812" s="532"/>
      <c r="Z812" s="532"/>
      <c r="AA812" s="532"/>
      <c r="AB812" s="532"/>
      <c r="AC812" s="532"/>
    </row>
    <row r="813" ht="16.5" spans="1:29">
      <c r="A813" s="468"/>
      <c r="B813" s="527" t="s">
        <v>64</v>
      </c>
      <c r="C813" s="185"/>
      <c r="D813" s="239"/>
      <c r="E813" s="55">
        <v>6000052976</v>
      </c>
      <c r="F813" s="40"/>
      <c r="G813" s="40"/>
      <c r="H813" s="544"/>
      <c r="I813" s="40"/>
      <c r="J813" s="40"/>
      <c r="K813" s="528"/>
      <c r="L813" s="530"/>
      <c r="M813" s="530"/>
      <c r="N813" s="530"/>
      <c r="O813" s="530"/>
      <c r="P813" s="530"/>
      <c r="Q813" s="530"/>
      <c r="R813" s="530"/>
      <c r="S813" s="528"/>
      <c r="T813" s="528"/>
      <c r="U813" s="532"/>
      <c r="V813" s="532"/>
      <c r="W813" s="532"/>
      <c r="X813" s="532"/>
      <c r="Y813" s="532"/>
      <c r="Z813" s="532"/>
      <c r="AA813" s="532"/>
      <c r="AB813" s="532"/>
      <c r="AC813" s="532"/>
    </row>
    <row r="814" ht="16.5" spans="1:29">
      <c r="A814" s="468"/>
      <c r="B814" s="527" t="s">
        <v>64</v>
      </c>
      <c r="C814" s="40"/>
      <c r="D814" s="239"/>
      <c r="E814" s="55">
        <v>6000052976</v>
      </c>
      <c r="F814" s="40"/>
      <c r="G814" s="40"/>
      <c r="H814" s="544"/>
      <c r="I814" s="40"/>
      <c r="J814" s="40"/>
      <c r="K814" s="528"/>
      <c r="L814" s="530"/>
      <c r="M814" s="530"/>
      <c r="N814" s="530"/>
      <c r="O814" s="530"/>
      <c r="P814" s="530"/>
      <c r="Q814" s="530"/>
      <c r="R814" s="530"/>
      <c r="S814" s="528"/>
      <c r="T814" s="528"/>
      <c r="U814" s="532"/>
      <c r="V814" s="532"/>
      <c r="W814" s="532"/>
      <c r="X814" s="532"/>
      <c r="Y814" s="532"/>
      <c r="Z814" s="532"/>
      <c r="AA814" s="532"/>
      <c r="AB814" s="532"/>
      <c r="AC814" s="532"/>
    </row>
    <row r="815" ht="16.5" spans="1:29">
      <c r="A815" s="468"/>
      <c r="B815" s="527" t="s">
        <v>64</v>
      </c>
      <c r="C815" s="40"/>
      <c r="D815" s="239"/>
      <c r="E815" s="55">
        <v>6000052976</v>
      </c>
      <c r="F815" s="40"/>
      <c r="G815" s="40"/>
      <c r="H815" s="544"/>
      <c r="I815" s="40"/>
      <c r="J815" s="40"/>
      <c r="K815" s="528"/>
      <c r="L815" s="530"/>
      <c r="M815" s="530"/>
      <c r="N815" s="530"/>
      <c r="O815" s="530"/>
      <c r="P815" s="530"/>
      <c r="Q815" s="530"/>
      <c r="R815" s="530"/>
      <c r="S815" s="528"/>
      <c r="T815" s="528"/>
      <c r="U815" s="532"/>
      <c r="V815" s="532"/>
      <c r="W815" s="532"/>
      <c r="X815" s="532"/>
      <c r="Y815" s="532"/>
      <c r="Z815" s="532"/>
      <c r="AA815" s="532"/>
      <c r="AB815" s="532"/>
      <c r="AC815" s="532"/>
    </row>
    <row r="816" ht="16.5" spans="1:29">
      <c r="A816" s="468"/>
      <c r="B816" s="527" t="s">
        <v>64</v>
      </c>
      <c r="C816" s="40"/>
      <c r="D816" s="239"/>
      <c r="E816" s="55">
        <v>6000052976</v>
      </c>
      <c r="F816" s="40"/>
      <c r="G816" s="40"/>
      <c r="H816" s="544"/>
      <c r="I816" s="40"/>
      <c r="J816" s="40"/>
      <c r="K816" s="528"/>
      <c r="L816" s="530"/>
      <c r="M816" s="530"/>
      <c r="N816" s="530"/>
      <c r="O816" s="530"/>
      <c r="P816" s="530"/>
      <c r="Q816" s="530"/>
      <c r="R816" s="530"/>
      <c r="S816" s="528"/>
      <c r="T816" s="528"/>
      <c r="U816" s="532"/>
      <c r="V816" s="532"/>
      <c r="W816" s="532"/>
      <c r="X816" s="532"/>
      <c r="Y816" s="532"/>
      <c r="Z816" s="532"/>
      <c r="AA816" s="532"/>
      <c r="AB816" s="532"/>
      <c r="AC816" s="532"/>
    </row>
    <row r="817" ht="16.5" spans="1:29">
      <c r="A817" s="468"/>
      <c r="B817" s="527" t="s">
        <v>64</v>
      </c>
      <c r="C817" s="40"/>
      <c r="D817" s="239"/>
      <c r="E817" s="55">
        <v>6000052976</v>
      </c>
      <c r="F817" s="40"/>
      <c r="G817" s="40"/>
      <c r="H817" s="544"/>
      <c r="I817" s="40"/>
      <c r="J817" s="40"/>
      <c r="K817" s="528"/>
      <c r="L817" s="530"/>
      <c r="M817" s="530"/>
      <c r="N817" s="530"/>
      <c r="O817" s="530"/>
      <c r="P817" s="530"/>
      <c r="Q817" s="530"/>
      <c r="R817" s="530"/>
      <c r="S817" s="528"/>
      <c r="T817" s="528"/>
      <c r="U817" s="532"/>
      <c r="V817" s="532"/>
      <c r="W817" s="532"/>
      <c r="X817" s="532"/>
      <c r="Y817" s="532"/>
      <c r="Z817" s="532"/>
      <c r="AA817" s="532"/>
      <c r="AB817" s="532"/>
      <c r="AC817" s="532"/>
    </row>
    <row r="818" ht="16.5" spans="1:29">
      <c r="A818" s="468"/>
      <c r="B818" s="527" t="s">
        <v>64</v>
      </c>
      <c r="C818" s="40"/>
      <c r="D818" s="239"/>
      <c r="E818" s="55">
        <v>6000052976</v>
      </c>
      <c r="F818" s="40"/>
      <c r="G818" s="40"/>
      <c r="H818" s="544"/>
      <c r="I818" s="40"/>
      <c r="J818" s="40"/>
      <c r="K818" s="528"/>
      <c r="L818" s="530"/>
      <c r="M818" s="530"/>
      <c r="N818" s="530"/>
      <c r="O818" s="530"/>
      <c r="P818" s="530"/>
      <c r="Q818" s="530"/>
      <c r="R818" s="530"/>
      <c r="S818" s="528"/>
      <c r="T818" s="528"/>
      <c r="U818" s="532"/>
      <c r="V818" s="532"/>
      <c r="W818" s="532"/>
      <c r="X818" s="532"/>
      <c r="Y818" s="532"/>
      <c r="Z818" s="532"/>
      <c r="AA818" s="532"/>
      <c r="AB818" s="532"/>
      <c r="AC818" s="532"/>
    </row>
    <row r="819" ht="16.5" spans="1:29">
      <c r="A819" s="468"/>
      <c r="B819" s="527" t="s">
        <v>64</v>
      </c>
      <c r="C819" s="185"/>
      <c r="D819" s="239"/>
      <c r="E819" s="55">
        <v>6000052976</v>
      </c>
      <c r="F819" s="40"/>
      <c r="G819" s="40"/>
      <c r="H819" s="544"/>
      <c r="I819" s="40"/>
      <c r="J819" s="40"/>
      <c r="K819" s="528"/>
      <c r="L819" s="530"/>
      <c r="M819" s="530"/>
      <c r="N819" s="530"/>
      <c r="O819" s="530"/>
      <c r="P819" s="530"/>
      <c r="Q819" s="530"/>
      <c r="R819" s="530"/>
      <c r="S819" s="528"/>
      <c r="T819" s="528"/>
      <c r="U819" s="532"/>
      <c r="V819" s="532"/>
      <c r="W819" s="532"/>
      <c r="X819" s="532"/>
      <c r="Y819" s="532"/>
      <c r="Z819" s="532"/>
      <c r="AA819" s="532"/>
      <c r="AB819" s="532"/>
      <c r="AC819" s="532"/>
    </row>
    <row r="820" ht="16.5" spans="1:29">
      <c r="A820" s="468"/>
      <c r="B820" s="527" t="s">
        <v>64</v>
      </c>
      <c r="C820" s="40"/>
      <c r="D820" s="239"/>
      <c r="E820" s="55">
        <v>6000052976</v>
      </c>
      <c r="F820" s="40"/>
      <c r="G820" s="40"/>
      <c r="H820" s="544"/>
      <c r="I820" s="40"/>
      <c r="J820" s="40"/>
      <c r="K820" s="528"/>
      <c r="L820" s="530"/>
      <c r="M820" s="530"/>
      <c r="N820" s="530"/>
      <c r="O820" s="530"/>
      <c r="P820" s="530"/>
      <c r="Q820" s="530"/>
      <c r="R820" s="530"/>
      <c r="S820" s="528"/>
      <c r="T820" s="528"/>
      <c r="U820" s="532"/>
      <c r="V820" s="532"/>
      <c r="W820" s="532"/>
      <c r="X820" s="532"/>
      <c r="Y820" s="532"/>
      <c r="Z820" s="532"/>
      <c r="AA820" s="532"/>
      <c r="AB820" s="532"/>
      <c r="AC820" s="532"/>
    </row>
    <row r="821" ht="16.5" spans="1:29">
      <c r="A821" s="468"/>
      <c r="B821" s="527" t="s">
        <v>64</v>
      </c>
      <c r="C821" s="40"/>
      <c r="D821" s="239"/>
      <c r="E821" s="55">
        <v>6000052976</v>
      </c>
      <c r="F821" s="40"/>
      <c r="G821" s="40"/>
      <c r="H821" s="544"/>
      <c r="I821" s="40"/>
      <c r="J821" s="40"/>
      <c r="K821" s="528"/>
      <c r="L821" s="530"/>
      <c r="M821" s="530"/>
      <c r="N821" s="530"/>
      <c r="O821" s="530"/>
      <c r="P821" s="530"/>
      <c r="Q821" s="530"/>
      <c r="R821" s="530"/>
      <c r="S821" s="528"/>
      <c r="T821" s="528"/>
      <c r="U821" s="532"/>
      <c r="V821" s="532"/>
      <c r="W821" s="532"/>
      <c r="X821" s="532"/>
      <c r="Y821" s="532"/>
      <c r="Z821" s="532"/>
      <c r="AA821" s="532"/>
      <c r="AB821" s="532"/>
      <c r="AC821" s="532"/>
    </row>
    <row r="822" ht="16.5" spans="1:29">
      <c r="A822" s="468"/>
      <c r="B822" s="527" t="s">
        <v>64</v>
      </c>
      <c r="C822" s="40"/>
      <c r="D822" s="40"/>
      <c r="E822" s="55">
        <v>6000052976</v>
      </c>
      <c r="F822" s="40"/>
      <c r="G822" s="40"/>
      <c r="H822" s="40"/>
      <c r="I822" s="40"/>
      <c r="J822" s="40"/>
      <c r="K822" s="528"/>
      <c r="L822" s="530"/>
      <c r="M822" s="530"/>
      <c r="N822" s="530"/>
      <c r="O822" s="530"/>
      <c r="P822" s="530"/>
      <c r="Q822" s="530"/>
      <c r="R822" s="530"/>
      <c r="S822" s="528"/>
      <c r="T822" s="528"/>
      <c r="U822" s="532"/>
      <c r="V822" s="532"/>
      <c r="W822" s="532"/>
      <c r="X822" s="532"/>
      <c r="Y822" s="532"/>
      <c r="Z822" s="532"/>
      <c r="AA822" s="532"/>
      <c r="AB822" s="532"/>
      <c r="AC822" s="532"/>
    </row>
    <row r="823" ht="16.5" spans="1:29">
      <c r="A823" s="468"/>
      <c r="B823" s="527" t="s">
        <v>64</v>
      </c>
      <c r="C823" s="40"/>
      <c r="D823" s="40"/>
      <c r="E823" s="55">
        <v>6000052976</v>
      </c>
      <c r="F823" s="40"/>
      <c r="G823" s="40"/>
      <c r="H823" s="40"/>
      <c r="I823" s="40"/>
      <c r="J823" s="40"/>
      <c r="K823" s="528"/>
      <c r="L823" s="530"/>
      <c r="M823" s="530"/>
      <c r="N823" s="530"/>
      <c r="O823" s="530"/>
      <c r="P823" s="530"/>
      <c r="Q823" s="530"/>
      <c r="R823" s="530"/>
      <c r="S823" s="528"/>
      <c r="T823" s="528"/>
      <c r="U823" s="532"/>
      <c r="V823" s="532"/>
      <c r="W823" s="532"/>
      <c r="X823" s="532"/>
      <c r="Y823" s="532"/>
      <c r="Z823" s="532"/>
      <c r="AA823" s="532"/>
      <c r="AB823" s="532"/>
      <c r="AC823" s="532"/>
    </row>
    <row r="824" ht="16.5" spans="1:29">
      <c r="A824" s="468"/>
      <c r="B824" s="527" t="s">
        <v>64</v>
      </c>
      <c r="C824" s="40"/>
      <c r="D824" s="185"/>
      <c r="E824" s="55">
        <v>6000052976</v>
      </c>
      <c r="F824" s="185"/>
      <c r="G824" s="185"/>
      <c r="H824" s="430"/>
      <c r="I824" s="40"/>
      <c r="J824" s="40"/>
      <c r="K824" s="528"/>
      <c r="L824" s="530"/>
      <c r="M824" s="530"/>
      <c r="N824" s="530"/>
      <c r="O824" s="530"/>
      <c r="P824" s="530"/>
      <c r="Q824" s="530"/>
      <c r="R824" s="530"/>
      <c r="S824" s="528"/>
      <c r="T824" s="528"/>
      <c r="U824" s="532"/>
      <c r="V824" s="532"/>
      <c r="W824" s="532"/>
      <c r="X824" s="532"/>
      <c r="Y824" s="532"/>
      <c r="Z824" s="532"/>
      <c r="AA824" s="532"/>
      <c r="AB824" s="532"/>
      <c r="AC824" s="532"/>
    </row>
    <row r="825" ht="16.5" spans="1:29">
      <c r="A825" s="468"/>
      <c r="B825" s="527" t="s">
        <v>64</v>
      </c>
      <c r="C825" s="40"/>
      <c r="D825" s="62"/>
      <c r="E825" s="55">
        <v>6000052976</v>
      </c>
      <c r="F825" s="509"/>
      <c r="G825" s="322"/>
      <c r="H825" s="322"/>
      <c r="I825" s="40"/>
      <c r="J825" s="40"/>
      <c r="K825" s="528"/>
      <c r="L825" s="530"/>
      <c r="M825" s="530"/>
      <c r="N825" s="530"/>
      <c r="O825" s="530"/>
      <c r="P825" s="530"/>
      <c r="Q825" s="530"/>
      <c r="R825" s="530"/>
      <c r="S825" s="528"/>
      <c r="T825" s="528"/>
      <c r="U825" s="532"/>
      <c r="V825" s="532"/>
      <c r="W825" s="532"/>
      <c r="X825" s="532"/>
      <c r="Y825" s="532"/>
      <c r="Z825" s="532"/>
      <c r="AA825" s="532"/>
      <c r="AB825" s="532"/>
      <c r="AC825" s="532"/>
    </row>
    <row r="826" ht="16.5" spans="1:29">
      <c r="A826" s="468"/>
      <c r="B826" s="527" t="s">
        <v>64</v>
      </c>
      <c r="C826" s="40"/>
      <c r="D826" s="62"/>
      <c r="E826" s="55">
        <v>6000052976</v>
      </c>
      <c r="F826" s="509"/>
      <c r="G826" s="322"/>
      <c r="H826" s="322"/>
      <c r="I826" s="40"/>
      <c r="J826" s="40"/>
      <c r="K826" s="528"/>
      <c r="L826" s="530"/>
      <c r="M826" s="530"/>
      <c r="N826" s="530"/>
      <c r="O826" s="530"/>
      <c r="P826" s="530"/>
      <c r="Q826" s="530"/>
      <c r="R826" s="530"/>
      <c r="S826" s="528"/>
      <c r="T826" s="528"/>
      <c r="U826" s="532"/>
      <c r="V826" s="532"/>
      <c r="W826" s="532"/>
      <c r="X826" s="532"/>
      <c r="Y826" s="532"/>
      <c r="Z826" s="532"/>
      <c r="AA826" s="532"/>
      <c r="AB826" s="532"/>
      <c r="AC826" s="532"/>
    </row>
    <row r="827" ht="16.5" spans="1:29">
      <c r="A827" s="468"/>
      <c r="B827" s="527" t="s">
        <v>64</v>
      </c>
      <c r="C827" s="40"/>
      <c r="D827" s="62"/>
      <c r="E827" s="55">
        <v>6000052976</v>
      </c>
      <c r="F827" s="509"/>
      <c r="G827" s="322"/>
      <c r="H827" s="322"/>
      <c r="I827" s="40"/>
      <c r="J827" s="40"/>
      <c r="K827" s="528"/>
      <c r="L827" s="530"/>
      <c r="M827" s="530"/>
      <c r="N827" s="530"/>
      <c r="O827" s="530"/>
      <c r="P827" s="530"/>
      <c r="Q827" s="530"/>
      <c r="R827" s="530"/>
      <c r="S827" s="528"/>
      <c r="T827" s="528"/>
      <c r="U827" s="532"/>
      <c r="V827" s="532"/>
      <c r="W827" s="532"/>
      <c r="X827" s="532"/>
      <c r="Y827" s="532"/>
      <c r="Z827" s="532"/>
      <c r="AA827" s="532"/>
      <c r="AB827" s="532"/>
      <c r="AC827" s="532"/>
    </row>
    <row r="828" ht="16.5" spans="1:29">
      <c r="A828" s="468"/>
      <c r="B828" s="527" t="s">
        <v>64</v>
      </c>
      <c r="C828" s="40"/>
      <c r="D828" s="62"/>
      <c r="E828" s="509"/>
      <c r="F828" s="509"/>
      <c r="G828" s="322"/>
      <c r="H828" s="322"/>
      <c r="I828" s="40"/>
      <c r="J828" s="40"/>
      <c r="K828" s="528"/>
      <c r="L828" s="530"/>
      <c r="M828" s="530"/>
      <c r="N828" s="530"/>
      <c r="O828" s="530"/>
      <c r="P828" s="530"/>
      <c r="Q828" s="530"/>
      <c r="R828" s="530"/>
      <c r="S828" s="528"/>
      <c r="T828" s="528"/>
      <c r="U828" s="532"/>
      <c r="V828" s="532"/>
      <c r="W828" s="532"/>
      <c r="X828" s="532"/>
      <c r="Y828" s="532"/>
      <c r="Z828" s="532"/>
      <c r="AA828" s="532"/>
      <c r="AB828" s="532"/>
      <c r="AC828" s="532"/>
    </row>
    <row r="829" ht="16.5" spans="1:29">
      <c r="A829" s="468"/>
      <c r="B829" s="527" t="s">
        <v>64</v>
      </c>
      <c r="C829" s="40"/>
      <c r="D829" s="40"/>
      <c r="E829" s="40"/>
      <c r="F829" s="40"/>
      <c r="G829" s="40"/>
      <c r="H829" s="40"/>
      <c r="I829" s="40"/>
      <c r="J829" s="40"/>
      <c r="K829" s="528"/>
      <c r="L829" s="530"/>
      <c r="M829" s="530"/>
      <c r="N829" s="530"/>
      <c r="O829" s="530"/>
      <c r="P829" s="530"/>
      <c r="Q829" s="530"/>
      <c r="R829" s="530"/>
      <c r="S829" s="528"/>
      <c r="T829" s="528"/>
      <c r="U829" s="532"/>
      <c r="V829" s="532"/>
      <c r="W829" s="532"/>
      <c r="X829" s="532"/>
      <c r="Y829" s="532"/>
      <c r="Z829" s="532"/>
      <c r="AA829" s="532"/>
      <c r="AB829" s="532"/>
      <c r="AC829" s="532"/>
    </row>
    <row r="830" ht="16.5" spans="1:29">
      <c r="A830" s="468"/>
      <c r="B830" s="40"/>
      <c r="C830" s="40"/>
      <c r="D830" s="40"/>
      <c r="E830" s="40"/>
      <c r="F830" s="40"/>
      <c r="G830" s="40"/>
      <c r="H830" s="40"/>
      <c r="I830" s="40"/>
      <c r="J830" s="40"/>
      <c r="K830" s="528"/>
      <c r="L830" s="530"/>
      <c r="M830" s="530"/>
      <c r="N830" s="530"/>
      <c r="O830" s="530"/>
      <c r="P830" s="530"/>
      <c r="Q830" s="530"/>
      <c r="R830" s="530"/>
      <c r="S830" s="528"/>
      <c r="T830" s="528"/>
      <c r="U830" s="532"/>
      <c r="V830" s="532"/>
      <c r="W830" s="532"/>
      <c r="X830" s="532"/>
      <c r="Y830" s="532"/>
      <c r="Z830" s="532"/>
      <c r="AA830" s="532"/>
      <c r="AB830" s="532"/>
      <c r="AC830" s="532"/>
    </row>
    <row r="831" ht="16.5" spans="1:29">
      <c r="A831" s="468"/>
      <c r="B831" s="40"/>
      <c r="C831" s="40"/>
      <c r="D831" s="40"/>
      <c r="E831" s="40"/>
      <c r="F831" s="40"/>
      <c r="G831" s="40"/>
      <c r="H831" s="40"/>
      <c r="I831" s="40"/>
      <c r="J831" s="40"/>
      <c r="K831" s="528"/>
      <c r="L831" s="530"/>
      <c r="M831" s="530"/>
      <c r="N831" s="530"/>
      <c r="O831" s="530"/>
      <c r="P831" s="530"/>
      <c r="Q831" s="530"/>
      <c r="R831" s="530"/>
      <c r="S831" s="528"/>
      <c r="T831" s="528"/>
      <c r="U831" s="532"/>
      <c r="V831" s="532"/>
      <c r="W831" s="532"/>
      <c r="X831" s="532"/>
      <c r="Y831" s="532"/>
      <c r="Z831" s="532"/>
      <c r="AA831" s="532"/>
      <c r="AB831" s="532"/>
      <c r="AC831" s="532"/>
    </row>
    <row r="832" ht="16.5" spans="1:29">
      <c r="A832" s="468"/>
      <c r="B832" s="40"/>
      <c r="C832" s="40"/>
      <c r="D832" s="40"/>
      <c r="E832" s="40"/>
      <c r="F832" s="40"/>
      <c r="G832" s="40"/>
      <c r="H832" s="40"/>
      <c r="I832" s="40"/>
      <c r="J832" s="40"/>
      <c r="K832" s="528"/>
      <c r="L832" s="530"/>
      <c r="M832" s="530"/>
      <c r="N832" s="530"/>
      <c r="O832" s="530"/>
      <c r="P832" s="530"/>
      <c r="Q832" s="530"/>
      <c r="R832" s="530"/>
      <c r="S832" s="528"/>
      <c r="T832" s="528"/>
      <c r="U832" s="532"/>
      <c r="V832" s="532"/>
      <c r="W832" s="532"/>
      <c r="X832" s="532"/>
      <c r="Y832" s="532"/>
      <c r="Z832" s="532"/>
      <c r="AA832" s="532"/>
      <c r="AB832" s="532"/>
      <c r="AC832" s="532"/>
    </row>
    <row r="833" ht="16.5" spans="1:29">
      <c r="A833" s="468"/>
      <c r="B833" s="40"/>
      <c r="C833" s="40"/>
      <c r="D833" s="40"/>
      <c r="E833" s="40"/>
      <c r="F833" s="40"/>
      <c r="G833" s="40"/>
      <c r="H833" s="40"/>
      <c r="I833" s="40"/>
      <c r="J833" s="40"/>
      <c r="K833" s="528"/>
      <c r="L833" s="530"/>
      <c r="M833" s="530"/>
      <c r="N833" s="530"/>
      <c r="O833" s="530"/>
      <c r="P833" s="530"/>
      <c r="Q833" s="530"/>
      <c r="R833" s="530"/>
      <c r="S833" s="528"/>
      <c r="T833" s="528"/>
      <c r="U833" s="532"/>
      <c r="V833" s="532"/>
      <c r="W833" s="532"/>
      <c r="X833" s="532"/>
      <c r="Y833" s="532"/>
      <c r="Z833" s="532"/>
      <c r="AA833" s="532"/>
      <c r="AB833" s="532"/>
      <c r="AC833" s="532"/>
    </row>
    <row r="834" ht="16.5" spans="1:29">
      <c r="A834" s="468"/>
      <c r="B834" s="40"/>
      <c r="C834" s="40"/>
      <c r="D834" s="40"/>
      <c r="E834" s="40"/>
      <c r="F834" s="40"/>
      <c r="G834" s="40"/>
      <c r="H834" s="40"/>
      <c r="I834" s="40"/>
      <c r="J834" s="40"/>
      <c r="K834" s="528"/>
      <c r="L834" s="530"/>
      <c r="M834" s="530"/>
      <c r="N834" s="530"/>
      <c r="O834" s="530"/>
      <c r="P834" s="530"/>
      <c r="Q834" s="530"/>
      <c r="R834" s="530"/>
      <c r="S834" s="528"/>
      <c r="T834" s="528"/>
      <c r="U834" s="532"/>
      <c r="V834" s="532"/>
      <c r="W834" s="532"/>
      <c r="X834" s="532"/>
      <c r="Y834" s="532"/>
      <c r="Z834" s="532"/>
      <c r="AA834" s="532"/>
      <c r="AB834" s="532"/>
      <c r="AC834" s="532"/>
    </row>
    <row r="835" ht="16.5" spans="1:29">
      <c r="A835" s="468"/>
      <c r="B835" s="527"/>
      <c r="C835" s="468"/>
      <c r="D835" s="40"/>
      <c r="E835" s="40"/>
      <c r="F835" s="40"/>
      <c r="G835" s="40"/>
      <c r="H835" s="40"/>
      <c r="I835" s="40"/>
      <c r="J835" s="40"/>
      <c r="K835" s="528"/>
      <c r="L835" s="530"/>
      <c r="M835" s="530"/>
      <c r="N835" s="530"/>
      <c r="O835" s="530"/>
      <c r="P835" s="530"/>
      <c r="Q835" s="530"/>
      <c r="R835" s="530"/>
      <c r="S835" s="528"/>
      <c r="T835" s="528"/>
      <c r="U835" s="532"/>
      <c r="V835" s="532"/>
      <c r="W835" s="532"/>
      <c r="X835" s="532"/>
      <c r="Y835" s="532"/>
      <c r="Z835" s="532"/>
      <c r="AA835" s="532"/>
      <c r="AB835" s="532"/>
      <c r="AC835" s="532"/>
    </row>
    <row r="836" ht="16.5" spans="1:29">
      <c r="A836" s="468"/>
      <c r="B836" s="527"/>
      <c r="C836" s="468"/>
      <c r="D836" s="40"/>
      <c r="E836" s="40"/>
      <c r="F836" s="40"/>
      <c r="G836" s="40"/>
      <c r="H836" s="40"/>
      <c r="I836" s="40"/>
      <c r="J836" s="40"/>
      <c r="K836" s="528"/>
      <c r="L836" s="530"/>
      <c r="M836" s="530"/>
      <c r="N836" s="530"/>
      <c r="O836" s="530"/>
      <c r="P836" s="530"/>
      <c r="Q836" s="530"/>
      <c r="R836" s="530"/>
      <c r="S836" s="528"/>
      <c r="T836" s="528"/>
      <c r="U836" s="532"/>
      <c r="V836" s="532"/>
      <c r="W836" s="532"/>
      <c r="X836" s="532"/>
      <c r="Y836" s="532"/>
      <c r="Z836" s="532"/>
      <c r="AA836" s="532"/>
      <c r="AB836" s="532"/>
      <c r="AC836" s="532"/>
    </row>
    <row r="837" ht="16.5" spans="1:29">
      <c r="A837" s="468"/>
      <c r="B837" s="527"/>
      <c r="C837" s="468"/>
      <c r="D837" s="40"/>
      <c r="E837" s="40"/>
      <c r="F837" s="40"/>
      <c r="G837" s="40"/>
      <c r="H837" s="40"/>
      <c r="I837" s="40"/>
      <c r="J837" s="40"/>
      <c r="K837" s="528"/>
      <c r="L837" s="530"/>
      <c r="M837" s="530"/>
      <c r="N837" s="530"/>
      <c r="O837" s="530"/>
      <c r="P837" s="530"/>
      <c r="Q837" s="530"/>
      <c r="R837" s="530"/>
      <c r="S837" s="528"/>
      <c r="T837" s="528"/>
      <c r="U837" s="532"/>
      <c r="V837" s="532"/>
      <c r="W837" s="532"/>
      <c r="X837" s="532"/>
      <c r="Y837" s="532"/>
      <c r="Z837" s="532"/>
      <c r="AA837" s="532"/>
      <c r="AB837" s="532"/>
      <c r="AC837" s="532"/>
    </row>
    <row r="838" ht="16.5" spans="1:29">
      <c r="A838" s="468"/>
      <c r="B838" s="527"/>
      <c r="C838" s="468"/>
      <c r="D838" s="40"/>
      <c r="E838" s="40"/>
      <c r="F838" s="40"/>
      <c r="G838" s="40"/>
      <c r="H838" s="40"/>
      <c r="I838" s="40"/>
      <c r="J838" s="40"/>
      <c r="K838" s="528"/>
      <c r="L838" s="530"/>
      <c r="M838" s="530"/>
      <c r="N838" s="530"/>
      <c r="O838" s="530"/>
      <c r="P838" s="530"/>
      <c r="Q838" s="530"/>
      <c r="R838" s="530"/>
      <c r="S838" s="528"/>
      <c r="T838" s="528"/>
      <c r="U838" s="532"/>
      <c r="V838" s="532"/>
      <c r="W838" s="532"/>
      <c r="X838" s="532"/>
      <c r="Y838" s="532"/>
      <c r="Z838" s="532"/>
      <c r="AA838" s="532"/>
      <c r="AB838" s="532"/>
      <c r="AC838" s="532"/>
    </row>
    <row r="839" ht="16.5" spans="1:29">
      <c r="A839" s="468"/>
      <c r="B839" s="527"/>
      <c r="C839" s="468"/>
      <c r="D839" s="40"/>
      <c r="E839" s="40"/>
      <c r="F839" s="40"/>
      <c r="G839" s="40"/>
      <c r="H839" s="40"/>
      <c r="I839" s="40"/>
      <c r="J839" s="40"/>
      <c r="K839" s="528"/>
      <c r="L839" s="530"/>
      <c r="M839" s="530"/>
      <c r="N839" s="530"/>
      <c r="O839" s="530"/>
      <c r="P839" s="530"/>
      <c r="Q839" s="530"/>
      <c r="R839" s="530"/>
      <c r="S839" s="528"/>
      <c r="T839" s="528"/>
      <c r="U839" s="532"/>
      <c r="V839" s="532"/>
      <c r="W839" s="532"/>
      <c r="X839" s="532"/>
      <c r="Y839" s="532"/>
      <c r="Z839" s="532"/>
      <c r="AA839" s="532"/>
      <c r="AB839" s="532"/>
      <c r="AC839" s="532"/>
    </row>
    <row r="840" ht="16.5" spans="1:29">
      <c r="A840" s="468"/>
      <c r="B840" s="527"/>
      <c r="C840" s="468"/>
      <c r="D840" s="40"/>
      <c r="E840" s="40"/>
      <c r="F840" s="40"/>
      <c r="G840" s="40"/>
      <c r="H840" s="40"/>
      <c r="I840" s="40"/>
      <c r="J840" s="40"/>
      <c r="K840" s="528"/>
      <c r="L840" s="530"/>
      <c r="M840" s="530"/>
      <c r="N840" s="530"/>
      <c r="O840" s="530"/>
      <c r="P840" s="530"/>
      <c r="Q840" s="530"/>
      <c r="R840" s="530"/>
      <c r="S840" s="528"/>
      <c r="T840" s="528"/>
      <c r="U840" s="532"/>
      <c r="V840" s="532"/>
      <c r="W840" s="532"/>
      <c r="X840" s="532"/>
      <c r="Y840" s="532"/>
      <c r="Z840" s="532"/>
      <c r="AA840" s="532"/>
      <c r="AB840" s="532"/>
      <c r="AC840" s="532"/>
    </row>
    <row r="841" ht="16.5" spans="1:29">
      <c r="A841" s="468"/>
      <c r="B841" s="527"/>
      <c r="C841" s="468"/>
      <c r="D841" s="40"/>
      <c r="E841" s="40"/>
      <c r="F841" s="40"/>
      <c r="G841" s="40"/>
      <c r="H841" s="40"/>
      <c r="I841" s="40"/>
      <c r="J841" s="40"/>
      <c r="K841" s="528"/>
      <c r="L841" s="530"/>
      <c r="M841" s="530"/>
      <c r="N841" s="530"/>
      <c r="O841" s="530"/>
      <c r="P841" s="530"/>
      <c r="Q841" s="530"/>
      <c r="R841" s="530"/>
      <c r="S841" s="528"/>
      <c r="T841" s="528"/>
      <c r="U841" s="532"/>
      <c r="V841" s="532"/>
      <c r="W841" s="532"/>
      <c r="X841" s="532"/>
      <c r="Y841" s="532"/>
      <c r="Z841" s="532"/>
      <c r="AA841" s="532"/>
      <c r="AB841" s="532"/>
      <c r="AC841" s="532"/>
    </row>
    <row r="842" ht="16.5" spans="1:29">
      <c r="A842" s="468"/>
      <c r="B842" s="527"/>
      <c r="C842" s="468"/>
      <c r="D842" s="40"/>
      <c r="E842" s="40"/>
      <c r="F842" s="40"/>
      <c r="G842" s="40"/>
      <c r="H842" s="40"/>
      <c r="I842" s="40"/>
      <c r="J842" s="40"/>
      <c r="K842" s="528"/>
      <c r="L842" s="530"/>
      <c r="M842" s="530"/>
      <c r="N842" s="530"/>
      <c r="O842" s="530"/>
      <c r="P842" s="530"/>
      <c r="Q842" s="530"/>
      <c r="R842" s="530"/>
      <c r="S842" s="528"/>
      <c r="T842" s="528"/>
      <c r="U842" s="532"/>
      <c r="V842" s="532"/>
      <c r="W842" s="532"/>
      <c r="X842" s="532"/>
      <c r="Y842" s="532"/>
      <c r="Z842" s="532"/>
      <c r="AA842" s="532"/>
      <c r="AB842" s="532"/>
      <c r="AC842" s="532"/>
    </row>
    <row r="843" ht="16.5" spans="1:29">
      <c r="A843" s="468"/>
      <c r="B843" s="527"/>
      <c r="C843" s="468"/>
      <c r="D843" s="40"/>
      <c r="E843" s="40"/>
      <c r="F843" s="40"/>
      <c r="G843" s="40"/>
      <c r="H843" s="40"/>
      <c r="I843" s="40"/>
      <c r="J843" s="40"/>
      <c r="K843" s="528"/>
      <c r="L843" s="530"/>
      <c r="M843" s="530"/>
      <c r="N843" s="530"/>
      <c r="O843" s="530"/>
      <c r="P843" s="530"/>
      <c r="Q843" s="530"/>
      <c r="R843" s="530"/>
      <c r="S843" s="528"/>
      <c r="T843" s="528"/>
      <c r="U843" s="532"/>
      <c r="V843" s="532"/>
      <c r="W843" s="532"/>
      <c r="X843" s="532"/>
      <c r="Y843" s="532"/>
      <c r="Z843" s="532"/>
      <c r="AA843" s="532"/>
      <c r="AB843" s="532"/>
      <c r="AC843" s="532"/>
    </row>
    <row r="844" ht="16.5" spans="1:29">
      <c r="A844" s="468"/>
      <c r="B844" s="527"/>
      <c r="C844" s="468"/>
      <c r="D844" s="40"/>
      <c r="E844" s="40"/>
      <c r="F844" s="40"/>
      <c r="G844" s="40"/>
      <c r="H844" s="40"/>
      <c r="I844" s="40"/>
      <c r="J844" s="40"/>
      <c r="K844" s="528"/>
      <c r="L844" s="530"/>
      <c r="M844" s="530"/>
      <c r="N844" s="530"/>
      <c r="O844" s="530"/>
      <c r="P844" s="530"/>
      <c r="Q844" s="530"/>
      <c r="R844" s="530"/>
      <c r="S844" s="528"/>
      <c r="T844" s="528"/>
      <c r="U844" s="532"/>
      <c r="V844" s="532"/>
      <c r="W844" s="532"/>
      <c r="X844" s="532"/>
      <c r="Y844" s="532"/>
      <c r="Z844" s="532"/>
      <c r="AA844" s="532"/>
      <c r="AB844" s="532"/>
      <c r="AC844" s="532"/>
    </row>
    <row r="845" ht="16.5" spans="1:29">
      <c r="A845" s="468"/>
      <c r="B845" s="527"/>
      <c r="C845" s="468"/>
      <c r="D845" s="40"/>
      <c r="E845" s="40"/>
      <c r="F845" s="40"/>
      <c r="G845" s="40"/>
      <c r="H845" s="40"/>
      <c r="I845" s="40"/>
      <c r="J845" s="40"/>
      <c r="K845" s="528"/>
      <c r="L845" s="530"/>
      <c r="M845" s="530"/>
      <c r="N845" s="530"/>
      <c r="O845" s="530"/>
      <c r="P845" s="530"/>
      <c r="Q845" s="530"/>
      <c r="R845" s="530"/>
      <c r="S845" s="528"/>
      <c r="T845" s="528"/>
      <c r="U845" s="532"/>
      <c r="V845" s="532"/>
      <c r="W845" s="532"/>
      <c r="X845" s="532"/>
      <c r="Y845" s="532"/>
      <c r="Z845" s="532"/>
      <c r="AA845" s="532"/>
      <c r="AB845" s="532"/>
      <c r="AC845" s="532"/>
    </row>
    <row r="846" ht="16.5" spans="1:29">
      <c r="A846" s="468"/>
      <c r="B846" s="527"/>
      <c r="C846" s="468"/>
      <c r="D846" s="40"/>
      <c r="E846" s="40"/>
      <c r="F846" s="40"/>
      <c r="G846" s="40"/>
      <c r="H846" s="40"/>
      <c r="I846" s="40"/>
      <c r="J846" s="40"/>
      <c r="K846" s="528"/>
      <c r="L846" s="530"/>
      <c r="M846" s="530"/>
      <c r="N846" s="530"/>
      <c r="O846" s="530"/>
      <c r="P846" s="530"/>
      <c r="Q846" s="530"/>
      <c r="R846" s="530"/>
      <c r="S846" s="528"/>
      <c r="T846" s="528"/>
      <c r="U846" s="532"/>
      <c r="V846" s="532"/>
      <c r="W846" s="532"/>
      <c r="X846" s="532"/>
      <c r="Y846" s="532"/>
      <c r="Z846" s="532"/>
      <c r="AA846" s="532"/>
      <c r="AB846" s="532"/>
      <c r="AC846" s="532"/>
    </row>
    <row r="847" ht="16.5" spans="1:29">
      <c r="A847" s="468"/>
      <c r="B847" s="527"/>
      <c r="C847" s="468"/>
      <c r="D847" s="40"/>
      <c r="E847" s="40"/>
      <c r="F847" s="40"/>
      <c r="G847" s="40"/>
      <c r="H847" s="40"/>
      <c r="I847" s="40"/>
      <c r="J847" s="40"/>
      <c r="K847" s="528"/>
      <c r="L847" s="530"/>
      <c r="M847" s="530"/>
      <c r="N847" s="530"/>
      <c r="O847" s="530"/>
      <c r="P847" s="530"/>
      <c r="Q847" s="530"/>
      <c r="R847" s="530"/>
      <c r="S847" s="528"/>
      <c r="T847" s="528"/>
      <c r="U847" s="532"/>
      <c r="V847" s="532"/>
      <c r="W847" s="532"/>
      <c r="X847" s="532"/>
      <c r="Y847" s="532"/>
      <c r="Z847" s="532"/>
      <c r="AA847" s="532"/>
      <c r="AB847" s="532"/>
      <c r="AC847" s="532"/>
    </row>
    <row r="848" ht="16.5" spans="1:29">
      <c r="A848" s="468"/>
      <c r="B848" s="527"/>
      <c r="C848" s="468"/>
      <c r="D848" s="40"/>
      <c r="E848" s="40"/>
      <c r="F848" s="40"/>
      <c r="G848" s="40"/>
      <c r="H848" s="40"/>
      <c r="I848" s="40"/>
      <c r="J848" s="40"/>
      <c r="K848" s="528"/>
      <c r="L848" s="530"/>
      <c r="M848" s="530"/>
      <c r="N848" s="530"/>
      <c r="O848" s="530"/>
      <c r="P848" s="530"/>
      <c r="Q848" s="530"/>
      <c r="R848" s="530"/>
      <c r="S848" s="528"/>
      <c r="T848" s="528"/>
      <c r="U848" s="532"/>
      <c r="V848" s="532"/>
      <c r="W848" s="532"/>
      <c r="X848" s="532"/>
      <c r="Y848" s="532"/>
      <c r="Z848" s="532"/>
      <c r="AA848" s="532"/>
      <c r="AB848" s="532"/>
      <c r="AC848" s="532"/>
    </row>
    <row r="849" ht="16.5" spans="1:29">
      <c r="A849" s="468"/>
      <c r="B849" s="527"/>
      <c r="C849" s="468"/>
      <c r="D849" s="40"/>
      <c r="E849" s="40"/>
      <c r="F849" s="40"/>
      <c r="G849" s="40"/>
      <c r="H849" s="40"/>
      <c r="I849" s="40"/>
      <c r="J849" s="40"/>
      <c r="K849" s="528"/>
      <c r="L849" s="530"/>
      <c r="M849" s="530"/>
      <c r="N849" s="530"/>
      <c r="O849" s="530"/>
      <c r="P849" s="530"/>
      <c r="Q849" s="530"/>
      <c r="R849" s="530"/>
      <c r="S849" s="528"/>
      <c r="T849" s="528"/>
      <c r="U849" s="532"/>
      <c r="V849" s="532"/>
      <c r="W849" s="532"/>
      <c r="X849" s="532"/>
      <c r="Y849" s="532"/>
      <c r="Z849" s="532"/>
      <c r="AA849" s="532"/>
      <c r="AB849" s="532"/>
      <c r="AC849" s="532"/>
    </row>
    <row r="850" ht="16.5" spans="1:29">
      <c r="A850" s="468"/>
      <c r="B850" s="527"/>
      <c r="C850" s="468"/>
      <c r="D850" s="40"/>
      <c r="E850" s="40"/>
      <c r="F850" s="40"/>
      <c r="G850" s="40"/>
      <c r="H850" s="40"/>
      <c r="I850" s="40"/>
      <c r="J850" s="40"/>
      <c r="K850" s="528"/>
      <c r="L850" s="530"/>
      <c r="M850" s="530"/>
      <c r="N850" s="530"/>
      <c r="O850" s="530"/>
      <c r="P850" s="530"/>
      <c r="Q850" s="530"/>
      <c r="R850" s="530"/>
      <c r="S850" s="528"/>
      <c r="T850" s="528"/>
      <c r="U850" s="532"/>
      <c r="V850" s="532"/>
      <c r="W850" s="532"/>
      <c r="X850" s="532"/>
      <c r="Y850" s="532"/>
      <c r="Z850" s="532"/>
      <c r="AA850" s="532"/>
      <c r="AB850" s="532"/>
      <c r="AC850" s="532"/>
    </row>
    <row r="851" ht="16.5" spans="1:29">
      <c r="A851" s="468"/>
      <c r="B851" s="527"/>
      <c r="C851" s="468"/>
      <c r="D851" s="40"/>
      <c r="E851" s="40"/>
      <c r="F851" s="40"/>
      <c r="G851" s="40"/>
      <c r="H851" s="40"/>
      <c r="I851" s="40"/>
      <c r="J851" s="40"/>
      <c r="K851" s="528"/>
      <c r="L851" s="530"/>
      <c r="M851" s="530"/>
      <c r="N851" s="530"/>
      <c r="O851" s="530"/>
      <c r="P851" s="530"/>
      <c r="Q851" s="530"/>
      <c r="R851" s="530"/>
      <c r="S851" s="528"/>
      <c r="T851" s="528"/>
      <c r="U851" s="532"/>
      <c r="V851" s="532"/>
      <c r="W851" s="532"/>
      <c r="X851" s="532"/>
      <c r="Y851" s="532"/>
      <c r="Z851" s="532"/>
      <c r="AA851" s="532"/>
      <c r="AB851" s="532"/>
      <c r="AC851" s="532"/>
    </row>
    <row r="852" ht="16.5" spans="1:29">
      <c r="A852" s="468"/>
      <c r="B852" s="527"/>
      <c r="C852" s="468"/>
      <c r="D852" s="40"/>
      <c r="E852" s="40"/>
      <c r="F852" s="40"/>
      <c r="G852" s="40"/>
      <c r="H852" s="40"/>
      <c r="I852" s="40"/>
      <c r="J852" s="40"/>
      <c r="K852" s="528"/>
      <c r="L852" s="530"/>
      <c r="M852" s="530"/>
      <c r="N852" s="530"/>
      <c r="O852" s="530"/>
      <c r="P852" s="530"/>
      <c r="Q852" s="530"/>
      <c r="R852" s="530"/>
      <c r="S852" s="528"/>
      <c r="T852" s="528"/>
      <c r="U852" s="532"/>
      <c r="V852" s="532"/>
      <c r="W852" s="532"/>
      <c r="X852" s="532"/>
      <c r="Y852" s="532"/>
      <c r="Z852" s="532"/>
      <c r="AA852" s="532"/>
      <c r="AB852" s="532"/>
      <c r="AC852" s="532"/>
    </row>
    <row r="853" ht="16.5" spans="1:29">
      <c r="A853" s="468"/>
      <c r="B853" s="527"/>
      <c r="C853" s="468"/>
      <c r="D853" s="40"/>
      <c r="E853" s="40"/>
      <c r="F853" s="40"/>
      <c r="G853" s="40"/>
      <c r="H853" s="40"/>
      <c r="I853" s="40"/>
      <c r="J853" s="40"/>
      <c r="K853" s="528"/>
      <c r="L853" s="530"/>
      <c r="M853" s="530"/>
      <c r="N853" s="530"/>
      <c r="O853" s="530"/>
      <c r="P853" s="530"/>
      <c r="Q853" s="530"/>
      <c r="R853" s="530"/>
      <c r="S853" s="528"/>
      <c r="T853" s="528"/>
      <c r="U853" s="532"/>
      <c r="V853" s="532"/>
      <c r="W853" s="532"/>
      <c r="X853" s="532"/>
      <c r="Y853" s="532"/>
      <c r="Z853" s="532"/>
      <c r="AA853" s="532"/>
      <c r="AB853" s="532"/>
      <c r="AC853" s="532"/>
    </row>
    <row r="854" ht="16.5" spans="1:29">
      <c r="A854" s="468"/>
      <c r="B854" s="527"/>
      <c r="C854" s="468"/>
      <c r="D854" s="40"/>
      <c r="E854" s="40"/>
      <c r="F854" s="40"/>
      <c r="G854" s="40"/>
      <c r="H854" s="40"/>
      <c r="I854" s="40"/>
      <c r="J854" s="40"/>
      <c r="K854" s="528"/>
      <c r="L854" s="530"/>
      <c r="M854" s="530"/>
      <c r="N854" s="530"/>
      <c r="O854" s="530"/>
      <c r="P854" s="530"/>
      <c r="Q854" s="530"/>
      <c r="R854" s="530"/>
      <c r="S854" s="528"/>
      <c r="T854" s="528"/>
      <c r="U854" s="532"/>
      <c r="V854" s="532"/>
      <c r="W854" s="532"/>
      <c r="X854" s="532"/>
      <c r="Y854" s="532"/>
      <c r="Z854" s="532"/>
      <c r="AA854" s="532"/>
      <c r="AB854" s="532"/>
      <c r="AC854" s="532"/>
    </row>
    <row r="855" ht="16.5" spans="1:29">
      <c r="A855" s="468"/>
      <c r="B855" s="527"/>
      <c r="C855" s="468"/>
      <c r="D855" s="40"/>
      <c r="E855" s="40"/>
      <c r="F855" s="40"/>
      <c r="G855" s="40"/>
      <c r="H855" s="40"/>
      <c r="I855" s="40"/>
      <c r="J855" s="40"/>
      <c r="K855" s="528"/>
      <c r="L855" s="530"/>
      <c r="M855" s="530"/>
      <c r="N855" s="530"/>
      <c r="O855" s="530"/>
      <c r="P855" s="530"/>
      <c r="Q855" s="530"/>
      <c r="R855" s="530"/>
      <c r="S855" s="528"/>
      <c r="T855" s="528"/>
      <c r="U855" s="532"/>
      <c r="V855" s="532"/>
      <c r="W855" s="532"/>
      <c r="X855" s="532"/>
      <c r="Y855" s="532"/>
      <c r="Z855" s="532"/>
      <c r="AA855" s="532"/>
      <c r="AB855" s="532"/>
      <c r="AC855" s="532"/>
    </row>
    <row r="856" ht="16.5" spans="1:29">
      <c r="A856" s="468"/>
      <c r="B856" s="527"/>
      <c r="C856" s="468"/>
      <c r="D856" s="40"/>
      <c r="E856" s="40"/>
      <c r="F856" s="40"/>
      <c r="G856" s="40"/>
      <c r="H856" s="40"/>
      <c r="I856" s="40"/>
      <c r="J856" s="40"/>
      <c r="K856" s="528"/>
      <c r="L856" s="530"/>
      <c r="M856" s="530"/>
      <c r="N856" s="530"/>
      <c r="O856" s="530"/>
      <c r="P856" s="530"/>
      <c r="Q856" s="530"/>
      <c r="R856" s="530"/>
      <c r="S856" s="528"/>
      <c r="T856" s="528"/>
      <c r="U856" s="532"/>
      <c r="V856" s="532"/>
      <c r="W856" s="532"/>
      <c r="X856" s="532"/>
      <c r="Y856" s="532"/>
      <c r="Z856" s="532"/>
      <c r="AA856" s="532"/>
      <c r="AB856" s="532"/>
      <c r="AC856" s="532"/>
    </row>
    <row r="857" ht="16.5" spans="1:29">
      <c r="A857" s="468"/>
      <c r="B857" s="527"/>
      <c r="C857" s="468"/>
      <c r="D857" s="40"/>
      <c r="E857" s="40"/>
      <c r="F857" s="40"/>
      <c r="G857" s="40"/>
      <c r="H857" s="40"/>
      <c r="I857" s="40"/>
      <c r="J857" s="40"/>
      <c r="K857" s="528"/>
      <c r="L857" s="530"/>
      <c r="M857" s="530"/>
      <c r="N857" s="530"/>
      <c r="O857" s="530"/>
      <c r="P857" s="530"/>
      <c r="Q857" s="530"/>
      <c r="R857" s="530"/>
      <c r="S857" s="528"/>
      <c r="T857" s="528"/>
      <c r="U857" s="532"/>
      <c r="V857" s="532"/>
      <c r="W857" s="532"/>
      <c r="X857" s="532"/>
      <c r="Y857" s="532"/>
      <c r="Z857" s="532"/>
      <c r="AA857" s="532"/>
      <c r="AB857" s="532"/>
      <c r="AC857" s="532"/>
    </row>
    <row r="858" ht="16.5" spans="1:29">
      <c r="A858" s="468"/>
      <c r="B858" s="527"/>
      <c r="C858" s="468"/>
      <c r="D858" s="40"/>
      <c r="E858" s="40"/>
      <c r="F858" s="40"/>
      <c r="G858" s="40"/>
      <c r="H858" s="55"/>
      <c r="I858" s="40"/>
      <c r="J858" s="40"/>
      <c r="K858" s="528"/>
      <c r="L858" s="530"/>
      <c r="M858" s="530"/>
      <c r="N858" s="530"/>
      <c r="O858" s="530"/>
      <c r="P858" s="530"/>
      <c r="Q858" s="530"/>
      <c r="R858" s="530"/>
      <c r="S858" s="528"/>
      <c r="T858" s="528"/>
      <c r="U858" s="532"/>
      <c r="V858" s="532"/>
      <c r="W858" s="532"/>
      <c r="X858" s="532"/>
      <c r="Y858" s="532"/>
      <c r="Z858" s="532"/>
      <c r="AA858" s="532"/>
      <c r="AB858" s="532"/>
      <c r="AC858" s="532"/>
    </row>
    <row r="859" ht="16.5" spans="1:29">
      <c r="A859" s="468"/>
      <c r="B859" s="527"/>
      <c r="C859" s="468"/>
      <c r="D859" s="40"/>
      <c r="E859" s="40"/>
      <c r="F859" s="40"/>
      <c r="G859" s="40"/>
      <c r="H859" s="55"/>
      <c r="I859" s="40"/>
      <c r="J859" s="40"/>
      <c r="K859" s="528"/>
      <c r="L859" s="530"/>
      <c r="M859" s="530"/>
      <c r="N859" s="530"/>
      <c r="O859" s="530"/>
      <c r="P859" s="530"/>
      <c r="Q859" s="530"/>
      <c r="R859" s="530"/>
      <c r="S859" s="528"/>
      <c r="T859" s="528"/>
      <c r="U859" s="532"/>
      <c r="V859" s="532"/>
      <c r="W859" s="532"/>
      <c r="X859" s="532"/>
      <c r="Y859" s="532"/>
      <c r="Z859" s="532"/>
      <c r="AA859" s="532"/>
      <c r="AB859" s="532"/>
      <c r="AC859" s="532"/>
    </row>
    <row r="860" ht="16.5" spans="1:29">
      <c r="A860" s="468"/>
      <c r="B860" s="527"/>
      <c r="C860" s="468"/>
      <c r="D860" s="40"/>
      <c r="E860" s="40"/>
      <c r="F860" s="40"/>
      <c r="G860" s="40"/>
      <c r="H860" s="55"/>
      <c r="I860" s="40"/>
      <c r="J860" s="40"/>
      <c r="K860" s="528"/>
      <c r="L860" s="530"/>
      <c r="M860" s="530"/>
      <c r="N860" s="530"/>
      <c r="O860" s="530"/>
      <c r="P860" s="530"/>
      <c r="Q860" s="530"/>
      <c r="R860" s="530"/>
      <c r="S860" s="528"/>
      <c r="T860" s="528"/>
      <c r="U860" s="532"/>
      <c r="V860" s="532"/>
      <c r="W860" s="532"/>
      <c r="X860" s="532"/>
      <c r="Y860" s="532"/>
      <c r="Z860" s="532"/>
      <c r="AA860" s="532"/>
      <c r="AB860" s="532"/>
      <c r="AC860" s="532"/>
    </row>
    <row r="861" ht="16.5" spans="1:29">
      <c r="A861" s="468"/>
      <c r="B861" s="527"/>
      <c r="C861" s="468"/>
      <c r="D861" s="469"/>
      <c r="E861" s="468"/>
      <c r="F861" s="528"/>
      <c r="G861" s="468"/>
      <c r="H861" s="468"/>
      <c r="I861" s="468"/>
      <c r="J861" s="528"/>
      <c r="K861" s="528"/>
      <c r="L861" s="530"/>
      <c r="M861" s="530"/>
      <c r="N861" s="530"/>
      <c r="O861" s="530"/>
      <c r="P861" s="530"/>
      <c r="Q861" s="530"/>
      <c r="R861" s="530"/>
      <c r="S861" s="528"/>
      <c r="T861" s="528"/>
      <c r="U861" s="532"/>
      <c r="V861" s="532"/>
      <c r="W861" s="532"/>
      <c r="X861" s="532"/>
      <c r="Y861" s="532"/>
      <c r="Z861" s="532"/>
      <c r="AA861" s="532"/>
      <c r="AB861" s="532"/>
      <c r="AC861" s="532"/>
    </row>
    <row r="862" ht="16.5" spans="1:29">
      <c r="A862" s="468"/>
      <c r="B862" s="527"/>
      <c r="C862" s="468"/>
      <c r="D862" s="469"/>
      <c r="E862" s="468"/>
      <c r="F862" s="528"/>
      <c r="G862" s="468"/>
      <c r="H862" s="468"/>
      <c r="I862" s="468"/>
      <c r="J862" s="528"/>
      <c r="K862" s="528"/>
      <c r="L862" s="530"/>
      <c r="M862" s="530"/>
      <c r="N862" s="530"/>
      <c r="O862" s="530"/>
      <c r="P862" s="530"/>
      <c r="Q862" s="530"/>
      <c r="R862" s="530"/>
      <c r="S862" s="528"/>
      <c r="T862" s="528"/>
      <c r="U862" s="532"/>
      <c r="V862" s="532"/>
      <c r="W862" s="532"/>
      <c r="X862" s="532"/>
      <c r="Y862" s="532"/>
      <c r="Z862" s="532"/>
      <c r="AA862" s="532"/>
      <c r="AB862" s="532"/>
      <c r="AC862" s="532"/>
    </row>
    <row r="863" ht="16.5" spans="1:29">
      <c r="A863" s="468"/>
      <c r="B863" s="527"/>
      <c r="C863" s="468"/>
      <c r="D863" s="469"/>
      <c r="E863" s="468"/>
      <c r="F863" s="528"/>
      <c r="G863" s="468"/>
      <c r="H863" s="468"/>
      <c r="I863" s="468"/>
      <c r="J863" s="528"/>
      <c r="K863" s="528"/>
      <c r="L863" s="530"/>
      <c r="M863" s="530"/>
      <c r="N863" s="530"/>
      <c r="O863" s="530"/>
      <c r="P863" s="530"/>
      <c r="Q863" s="530"/>
      <c r="R863" s="530"/>
      <c r="S863" s="528"/>
      <c r="T863" s="528"/>
      <c r="U863" s="532"/>
      <c r="V863" s="532"/>
      <c r="W863" s="532"/>
      <c r="X863" s="532"/>
      <c r="Y863" s="532"/>
      <c r="Z863" s="532"/>
      <c r="AA863" s="532"/>
      <c r="AB863" s="532"/>
      <c r="AC863" s="532"/>
    </row>
    <row r="864" ht="16.5" spans="1:29">
      <c r="A864" s="468"/>
      <c r="B864" s="527"/>
      <c r="C864" s="468"/>
      <c r="D864" s="469"/>
      <c r="E864" s="468"/>
      <c r="F864" s="528"/>
      <c r="G864" s="468"/>
      <c r="H864" s="468"/>
      <c r="I864" s="468"/>
      <c r="J864" s="528"/>
      <c r="K864" s="528"/>
      <c r="L864" s="530"/>
      <c r="M864" s="530"/>
      <c r="N864" s="530"/>
      <c r="O864" s="530"/>
      <c r="P864" s="530"/>
      <c r="Q864" s="530"/>
      <c r="R864" s="530"/>
      <c r="S864" s="528"/>
      <c r="T864" s="528"/>
      <c r="U864" s="532"/>
      <c r="V864" s="532"/>
      <c r="W864" s="532"/>
      <c r="X864" s="532"/>
      <c r="Y864" s="532"/>
      <c r="Z864" s="532"/>
      <c r="AA864" s="532"/>
      <c r="AB864" s="532"/>
      <c r="AC864" s="532"/>
    </row>
    <row r="865" ht="16.5" spans="1:29">
      <c r="A865" s="468"/>
      <c r="B865" s="527"/>
      <c r="C865" s="468"/>
      <c r="D865" s="469"/>
      <c r="E865" s="468"/>
      <c r="F865" s="528"/>
      <c r="G865" s="468"/>
      <c r="H865" s="468"/>
      <c r="I865" s="468"/>
      <c r="J865" s="528"/>
      <c r="K865" s="528"/>
      <c r="L865" s="530"/>
      <c r="M865" s="530"/>
      <c r="N865" s="530"/>
      <c r="O865" s="530"/>
      <c r="P865" s="530"/>
      <c r="Q865" s="530"/>
      <c r="R865" s="530"/>
      <c r="S865" s="528"/>
      <c r="T865" s="528"/>
      <c r="U865" s="532"/>
      <c r="V865" s="532"/>
      <c r="W865" s="532"/>
      <c r="X865" s="532"/>
      <c r="Y865" s="532"/>
      <c r="Z865" s="532"/>
      <c r="AA865" s="532"/>
      <c r="AB865" s="532"/>
      <c r="AC865" s="532"/>
    </row>
    <row r="866" ht="16.5" spans="1:29">
      <c r="A866" s="468"/>
      <c r="B866" s="527"/>
      <c r="C866" s="468"/>
      <c r="D866" s="469"/>
      <c r="E866" s="468"/>
      <c r="F866" s="528"/>
      <c r="G866" s="468"/>
      <c r="H866" s="468"/>
      <c r="I866" s="468"/>
      <c r="J866" s="528"/>
      <c r="K866" s="528"/>
      <c r="L866" s="530"/>
      <c r="M866" s="530"/>
      <c r="N866" s="530"/>
      <c r="O866" s="530"/>
      <c r="P866" s="530"/>
      <c r="Q866" s="530"/>
      <c r="R866" s="530"/>
      <c r="S866" s="528"/>
      <c r="T866" s="528"/>
      <c r="U866" s="532"/>
      <c r="V866" s="532"/>
      <c r="W866" s="532"/>
      <c r="X866" s="532"/>
      <c r="Y866" s="532"/>
      <c r="Z866" s="532"/>
      <c r="AA866" s="532"/>
      <c r="AB866" s="532"/>
      <c r="AC866" s="532"/>
    </row>
    <row r="867" ht="16.5" spans="1:29">
      <c r="A867" s="468"/>
      <c r="B867" s="527"/>
      <c r="C867" s="468"/>
      <c r="D867" s="469"/>
      <c r="E867" s="468"/>
      <c r="F867" s="528"/>
      <c r="G867" s="468"/>
      <c r="H867" s="468"/>
      <c r="I867" s="468"/>
      <c r="J867" s="528"/>
      <c r="K867" s="528"/>
      <c r="L867" s="530"/>
      <c r="M867" s="530"/>
      <c r="N867" s="530"/>
      <c r="O867" s="530"/>
      <c r="P867" s="530"/>
      <c r="Q867" s="530"/>
      <c r="R867" s="530"/>
      <c r="S867" s="528"/>
      <c r="T867" s="528"/>
      <c r="U867" s="532"/>
      <c r="V867" s="532"/>
      <c r="W867" s="532"/>
      <c r="X867" s="532"/>
      <c r="Y867" s="532"/>
      <c r="Z867" s="532"/>
      <c r="AA867" s="532"/>
      <c r="AB867" s="532"/>
      <c r="AC867" s="532"/>
    </row>
    <row r="868" ht="16.5" spans="1:29">
      <c r="A868" s="468"/>
      <c r="B868" s="527"/>
      <c r="C868" s="468"/>
      <c r="D868" s="469"/>
      <c r="E868" s="468"/>
      <c r="F868" s="528"/>
      <c r="G868" s="468"/>
      <c r="H868" s="468"/>
      <c r="I868" s="468"/>
      <c r="J868" s="528"/>
      <c r="K868" s="528"/>
      <c r="L868" s="530"/>
      <c r="M868" s="530"/>
      <c r="N868" s="530"/>
      <c r="O868" s="530"/>
      <c r="P868" s="530"/>
      <c r="Q868" s="530"/>
      <c r="R868" s="530"/>
      <c r="S868" s="528"/>
      <c r="T868" s="528"/>
      <c r="U868" s="532"/>
      <c r="V868" s="532"/>
      <c r="W868" s="532"/>
      <c r="X868" s="532"/>
      <c r="Y868" s="532"/>
      <c r="Z868" s="532"/>
      <c r="AA868" s="532"/>
      <c r="AB868" s="532"/>
      <c r="AC868" s="532"/>
    </row>
    <row r="869" ht="16.5" spans="1:29">
      <c r="A869" s="468"/>
      <c r="B869" s="527"/>
      <c r="C869" s="468"/>
      <c r="D869" s="469"/>
      <c r="E869" s="468"/>
      <c r="F869" s="528"/>
      <c r="G869" s="468"/>
      <c r="H869" s="468"/>
      <c r="I869" s="468"/>
      <c r="J869" s="528"/>
      <c r="K869" s="528"/>
      <c r="L869" s="530"/>
      <c r="M869" s="530"/>
      <c r="N869" s="530"/>
      <c r="O869" s="530"/>
      <c r="P869" s="530"/>
      <c r="Q869" s="530"/>
      <c r="R869" s="530"/>
      <c r="S869" s="528"/>
      <c r="T869" s="528"/>
      <c r="U869" s="532"/>
      <c r="V869" s="532"/>
      <c r="W869" s="532"/>
      <c r="X869" s="532"/>
      <c r="Y869" s="532"/>
      <c r="Z869" s="532"/>
      <c r="AA869" s="532"/>
      <c r="AB869" s="532"/>
      <c r="AC869" s="532"/>
    </row>
    <row r="870" ht="16.5" spans="1:29">
      <c r="A870" s="468"/>
      <c r="B870" s="527"/>
      <c r="C870" s="468"/>
      <c r="D870" s="469"/>
      <c r="E870" s="468"/>
      <c r="F870" s="528"/>
      <c r="G870" s="468"/>
      <c r="H870" s="468"/>
      <c r="I870" s="468"/>
      <c r="J870" s="528"/>
      <c r="K870" s="528"/>
      <c r="L870" s="530"/>
      <c r="M870" s="530"/>
      <c r="N870" s="530"/>
      <c r="O870" s="530"/>
      <c r="P870" s="530"/>
      <c r="Q870" s="530"/>
      <c r="R870" s="530"/>
      <c r="S870" s="528"/>
      <c r="T870" s="528"/>
      <c r="U870" s="532"/>
      <c r="V870" s="532"/>
      <c r="W870" s="532"/>
      <c r="X870" s="532"/>
      <c r="Y870" s="532"/>
      <c r="Z870" s="532"/>
      <c r="AA870" s="532"/>
      <c r="AB870" s="532"/>
      <c r="AC870" s="532"/>
    </row>
    <row r="871" ht="16.5" spans="1:29">
      <c r="A871" s="468"/>
      <c r="B871" s="527"/>
      <c r="C871" s="468"/>
      <c r="D871" s="469"/>
      <c r="E871" s="468"/>
      <c r="F871" s="528"/>
      <c r="G871" s="468"/>
      <c r="H871" s="468"/>
      <c r="I871" s="468"/>
      <c r="J871" s="528"/>
      <c r="K871" s="528"/>
      <c r="L871" s="530"/>
      <c r="M871" s="530"/>
      <c r="N871" s="530"/>
      <c r="O871" s="530"/>
      <c r="P871" s="530"/>
      <c r="Q871" s="530"/>
      <c r="R871" s="530"/>
      <c r="S871" s="528"/>
      <c r="T871" s="528"/>
      <c r="U871" s="532"/>
      <c r="V871" s="532"/>
      <c r="W871" s="532"/>
      <c r="X871" s="532"/>
      <c r="Y871" s="532"/>
      <c r="Z871" s="532"/>
      <c r="AA871" s="532"/>
      <c r="AB871" s="532"/>
      <c r="AC871" s="532"/>
    </row>
    <row r="872" ht="16.5" spans="1:29">
      <c r="A872" s="468"/>
      <c r="B872" s="527"/>
      <c r="C872" s="468"/>
      <c r="D872" s="469"/>
      <c r="E872" s="468"/>
      <c r="F872" s="528"/>
      <c r="G872" s="468"/>
      <c r="H872" s="468"/>
      <c r="I872" s="468"/>
      <c r="J872" s="528"/>
      <c r="K872" s="528"/>
      <c r="L872" s="530"/>
      <c r="M872" s="530"/>
      <c r="N872" s="530"/>
      <c r="O872" s="530"/>
      <c r="P872" s="530"/>
      <c r="Q872" s="530"/>
      <c r="R872" s="530"/>
      <c r="S872" s="528"/>
      <c r="T872" s="528"/>
      <c r="U872" s="532"/>
      <c r="V872" s="532"/>
      <c r="W872" s="532"/>
      <c r="X872" s="532"/>
      <c r="Y872" s="532"/>
      <c r="Z872" s="532"/>
      <c r="AA872" s="532"/>
      <c r="AB872" s="532"/>
      <c r="AC872" s="532"/>
    </row>
    <row r="873" ht="16.5" spans="1:29">
      <c r="A873" s="468"/>
      <c r="B873" s="527"/>
      <c r="C873" s="468"/>
      <c r="D873" s="469"/>
      <c r="E873" s="468"/>
      <c r="F873" s="528"/>
      <c r="G873" s="468"/>
      <c r="H873" s="468"/>
      <c r="I873" s="468"/>
      <c r="J873" s="528"/>
      <c r="K873" s="528"/>
      <c r="L873" s="530"/>
      <c r="M873" s="530"/>
      <c r="N873" s="530"/>
      <c r="O873" s="530"/>
      <c r="P873" s="530"/>
      <c r="Q873" s="530"/>
      <c r="R873" s="530"/>
      <c r="S873" s="528"/>
      <c r="T873" s="528"/>
      <c r="U873" s="532"/>
      <c r="V873" s="532"/>
      <c r="W873" s="532"/>
      <c r="X873" s="532"/>
      <c r="Y873" s="532"/>
      <c r="Z873" s="532"/>
      <c r="AA873" s="532"/>
      <c r="AB873" s="532"/>
      <c r="AC873" s="532"/>
    </row>
    <row r="874" ht="16.5" spans="1:29">
      <c r="A874" s="468"/>
      <c r="B874" s="527"/>
      <c r="C874" s="468"/>
      <c r="D874" s="469"/>
      <c r="E874" s="468"/>
      <c r="F874" s="528"/>
      <c r="G874" s="468"/>
      <c r="H874" s="468"/>
      <c r="I874" s="468"/>
      <c r="J874" s="528"/>
      <c r="K874" s="528"/>
      <c r="L874" s="530"/>
      <c r="M874" s="530"/>
      <c r="N874" s="530"/>
      <c r="O874" s="530"/>
      <c r="P874" s="530"/>
      <c r="Q874" s="530"/>
      <c r="R874" s="530"/>
      <c r="S874" s="528"/>
      <c r="T874" s="528"/>
      <c r="U874" s="532"/>
      <c r="V874" s="532"/>
      <c r="W874" s="532"/>
      <c r="X874" s="532"/>
      <c r="Y874" s="532"/>
      <c r="Z874" s="532"/>
      <c r="AA874" s="532"/>
      <c r="AB874" s="532"/>
      <c r="AC874" s="532"/>
    </row>
    <row r="875" ht="16.5" spans="1:29">
      <c r="A875" s="468"/>
      <c r="B875" s="527"/>
      <c r="C875" s="468"/>
      <c r="D875" s="469"/>
      <c r="E875" s="468"/>
      <c r="F875" s="528"/>
      <c r="G875" s="468"/>
      <c r="H875" s="468"/>
      <c r="I875" s="468"/>
      <c r="J875" s="528"/>
      <c r="K875" s="528"/>
      <c r="L875" s="530"/>
      <c r="M875" s="530"/>
      <c r="N875" s="530"/>
      <c r="O875" s="530"/>
      <c r="P875" s="530"/>
      <c r="Q875" s="530"/>
      <c r="R875" s="530"/>
      <c r="S875" s="528"/>
      <c r="T875" s="528"/>
      <c r="U875" s="532"/>
      <c r="V875" s="532"/>
      <c r="W875" s="532"/>
      <c r="X875" s="532"/>
      <c r="Y875" s="532"/>
      <c r="Z875" s="532"/>
      <c r="AA875" s="532"/>
      <c r="AB875" s="532"/>
      <c r="AC875" s="532"/>
    </row>
    <row r="876" ht="16.5" spans="1:29">
      <c r="A876" s="468"/>
      <c r="B876" s="527"/>
      <c r="C876" s="468"/>
      <c r="D876" s="469"/>
      <c r="E876" s="468"/>
      <c r="F876" s="528"/>
      <c r="G876" s="468"/>
      <c r="H876" s="468"/>
      <c r="I876" s="468"/>
      <c r="J876" s="528"/>
      <c r="K876" s="528"/>
      <c r="L876" s="530"/>
      <c r="M876" s="530"/>
      <c r="N876" s="530"/>
      <c r="O876" s="530"/>
      <c r="P876" s="530"/>
      <c r="Q876" s="530"/>
      <c r="R876" s="530"/>
      <c r="S876" s="528"/>
      <c r="T876" s="528"/>
      <c r="U876" s="532"/>
      <c r="V876" s="532"/>
      <c r="W876" s="532"/>
      <c r="X876" s="532"/>
      <c r="Y876" s="532"/>
      <c r="Z876" s="532"/>
      <c r="AA876" s="532"/>
      <c r="AB876" s="532"/>
      <c r="AC876" s="532"/>
    </row>
    <row r="877" ht="16.5" spans="1:29">
      <c r="A877" s="468"/>
      <c r="B877" s="527"/>
      <c r="C877" s="468"/>
      <c r="D877" s="469"/>
      <c r="E877" s="468"/>
      <c r="F877" s="528"/>
      <c r="G877" s="468"/>
      <c r="H877" s="468"/>
      <c r="I877" s="468"/>
      <c r="J877" s="528"/>
      <c r="K877" s="528"/>
      <c r="L877" s="530"/>
      <c r="M877" s="530"/>
      <c r="N877" s="530"/>
      <c r="O877" s="530"/>
      <c r="P877" s="530"/>
      <c r="Q877" s="530"/>
      <c r="R877" s="530"/>
      <c r="S877" s="528"/>
      <c r="T877" s="528"/>
      <c r="U877" s="532"/>
      <c r="V877" s="532"/>
      <c r="W877" s="532"/>
      <c r="X877" s="532"/>
      <c r="Y877" s="532"/>
      <c r="Z877" s="532"/>
      <c r="AA877" s="532"/>
      <c r="AB877" s="532"/>
      <c r="AC877" s="532"/>
    </row>
    <row r="878" ht="16.5" spans="1:29">
      <c r="A878" s="468"/>
      <c r="B878" s="527"/>
      <c r="C878" s="468"/>
      <c r="D878" s="469"/>
      <c r="E878" s="468"/>
      <c r="F878" s="528"/>
      <c r="G878" s="468"/>
      <c r="H878" s="468"/>
      <c r="I878" s="468"/>
      <c r="J878" s="528"/>
      <c r="K878" s="528"/>
      <c r="L878" s="530"/>
      <c r="M878" s="530"/>
      <c r="N878" s="530"/>
      <c r="O878" s="530"/>
      <c r="P878" s="530"/>
      <c r="Q878" s="530"/>
      <c r="R878" s="530"/>
      <c r="S878" s="528"/>
      <c r="T878" s="528"/>
      <c r="U878" s="532"/>
      <c r="V878" s="532"/>
      <c r="W878" s="532"/>
      <c r="X878" s="532"/>
      <c r="Y878" s="532"/>
      <c r="Z878" s="532"/>
      <c r="AA878" s="532"/>
      <c r="AB878" s="532"/>
      <c r="AC878" s="532"/>
    </row>
    <row r="879" ht="16.5" spans="1:29">
      <c r="A879" s="468"/>
      <c r="B879" s="527"/>
      <c r="C879" s="468"/>
      <c r="D879" s="469"/>
      <c r="E879" s="468"/>
      <c r="F879" s="528"/>
      <c r="G879" s="468"/>
      <c r="H879" s="468"/>
      <c r="I879" s="468"/>
      <c r="J879" s="528"/>
      <c r="K879" s="528"/>
      <c r="L879" s="530"/>
      <c r="M879" s="530"/>
      <c r="N879" s="530"/>
      <c r="O879" s="530"/>
      <c r="P879" s="530"/>
      <c r="Q879" s="530"/>
      <c r="R879" s="530"/>
      <c r="S879" s="528"/>
      <c r="T879" s="528"/>
      <c r="U879" s="532"/>
      <c r="V879" s="532"/>
      <c r="W879" s="532"/>
      <c r="X879" s="532"/>
      <c r="Y879" s="532"/>
      <c r="Z879" s="532"/>
      <c r="AA879" s="532"/>
      <c r="AB879" s="532"/>
      <c r="AC879" s="532"/>
    </row>
    <row r="880" ht="16.5" spans="1:29">
      <c r="A880" s="468"/>
      <c r="B880" s="527"/>
      <c r="C880" s="468"/>
      <c r="D880" s="469"/>
      <c r="E880" s="468"/>
      <c r="F880" s="528"/>
      <c r="G880" s="468"/>
      <c r="H880" s="468"/>
      <c r="I880" s="468"/>
      <c r="J880" s="528"/>
      <c r="K880" s="528"/>
      <c r="L880" s="530"/>
      <c r="M880" s="530"/>
      <c r="N880" s="530"/>
      <c r="O880" s="530"/>
      <c r="P880" s="530"/>
      <c r="Q880" s="530"/>
      <c r="R880" s="530"/>
      <c r="S880" s="528"/>
      <c r="T880" s="528"/>
      <c r="U880" s="532"/>
      <c r="V880" s="532"/>
      <c r="W880" s="532"/>
      <c r="X880" s="532"/>
      <c r="Y880" s="532"/>
      <c r="Z880" s="532"/>
      <c r="AA880" s="532"/>
      <c r="AB880" s="532"/>
      <c r="AC880" s="532"/>
    </row>
    <row r="881" ht="16.5" spans="1:29">
      <c r="A881" s="468"/>
      <c r="B881" s="527"/>
      <c r="C881" s="468"/>
      <c r="D881" s="469"/>
      <c r="E881" s="468"/>
      <c r="F881" s="528"/>
      <c r="G881" s="468"/>
      <c r="H881" s="468"/>
      <c r="I881" s="468"/>
      <c r="J881" s="528"/>
      <c r="K881" s="528"/>
      <c r="L881" s="530"/>
      <c r="M881" s="530"/>
      <c r="N881" s="530"/>
      <c r="O881" s="530"/>
      <c r="P881" s="530"/>
      <c r="Q881" s="530"/>
      <c r="R881" s="530"/>
      <c r="S881" s="528"/>
      <c r="T881" s="528"/>
      <c r="U881" s="532"/>
      <c r="V881" s="532"/>
      <c r="W881" s="532"/>
      <c r="X881" s="532"/>
      <c r="Y881" s="532"/>
      <c r="Z881" s="532"/>
      <c r="AA881" s="532"/>
      <c r="AB881" s="532"/>
      <c r="AC881" s="532"/>
    </row>
    <row r="882" ht="16.5" spans="1:29">
      <c r="A882" s="468"/>
      <c r="B882" s="527"/>
      <c r="C882" s="468"/>
      <c r="D882" s="469"/>
      <c r="E882" s="468"/>
      <c r="F882" s="528"/>
      <c r="G882" s="468"/>
      <c r="H882" s="468"/>
      <c r="I882" s="468"/>
      <c r="J882" s="528"/>
      <c r="K882" s="528"/>
      <c r="L882" s="530"/>
      <c r="M882" s="530"/>
      <c r="N882" s="530"/>
      <c r="O882" s="530"/>
      <c r="P882" s="530"/>
      <c r="Q882" s="530"/>
      <c r="R882" s="530"/>
      <c r="S882" s="528"/>
      <c r="T882" s="528"/>
      <c r="U882" s="532"/>
      <c r="V882" s="532"/>
      <c r="W882" s="532"/>
      <c r="X882" s="532"/>
      <c r="Y882" s="532"/>
      <c r="Z882" s="532"/>
      <c r="AA882" s="532"/>
      <c r="AB882" s="532"/>
      <c r="AC882" s="532"/>
    </row>
    <row r="883" ht="16.5" spans="1:29">
      <c r="A883" s="468"/>
      <c r="B883" s="527"/>
      <c r="C883" s="468"/>
      <c r="D883" s="469"/>
      <c r="E883" s="468"/>
      <c r="F883" s="528"/>
      <c r="G883" s="468"/>
      <c r="H883" s="468"/>
      <c r="I883" s="468"/>
      <c r="J883" s="528"/>
      <c r="K883" s="528"/>
      <c r="L883" s="530"/>
      <c r="M883" s="530"/>
      <c r="N883" s="530"/>
      <c r="O883" s="530"/>
      <c r="P883" s="530"/>
      <c r="Q883" s="530"/>
      <c r="R883" s="530"/>
      <c r="S883" s="528"/>
      <c r="T883" s="528"/>
      <c r="U883" s="532"/>
      <c r="V883" s="532"/>
      <c r="W883" s="532"/>
      <c r="X883" s="532"/>
      <c r="Y883" s="532"/>
      <c r="Z883" s="532"/>
      <c r="AA883" s="532"/>
      <c r="AB883" s="532"/>
      <c r="AC883" s="532"/>
    </row>
    <row r="884" ht="16.5" spans="1:29">
      <c r="A884" s="468"/>
      <c r="B884" s="527"/>
      <c r="C884" s="468"/>
      <c r="D884" s="469"/>
      <c r="E884" s="468"/>
      <c r="F884" s="528"/>
      <c r="G884" s="468"/>
      <c r="H884" s="468"/>
      <c r="I884" s="468"/>
      <c r="J884" s="528"/>
      <c r="K884" s="528"/>
      <c r="L884" s="530"/>
      <c r="M884" s="530"/>
      <c r="N884" s="530"/>
      <c r="O884" s="530"/>
      <c r="P884" s="530"/>
      <c r="Q884" s="530"/>
      <c r="R884" s="530"/>
      <c r="S884" s="528"/>
      <c r="T884" s="528"/>
      <c r="U884" s="532"/>
      <c r="V884" s="532"/>
      <c r="W884" s="532"/>
      <c r="X884" s="532"/>
      <c r="Y884" s="532"/>
      <c r="Z884" s="532"/>
      <c r="AA884" s="532"/>
      <c r="AB884" s="532"/>
      <c r="AC884" s="532"/>
    </row>
    <row r="885" ht="16.5" spans="1:29">
      <c r="A885" s="468"/>
      <c r="B885" s="527"/>
      <c r="C885" s="468"/>
      <c r="D885" s="469"/>
      <c r="E885" s="468"/>
      <c r="F885" s="528"/>
      <c r="G885" s="468"/>
      <c r="H885" s="468"/>
      <c r="I885" s="468"/>
      <c r="J885" s="528"/>
      <c r="K885" s="528"/>
      <c r="L885" s="530"/>
      <c r="M885" s="530"/>
      <c r="N885" s="530"/>
      <c r="O885" s="530"/>
      <c r="P885" s="530"/>
      <c r="Q885" s="530"/>
      <c r="R885" s="530"/>
      <c r="S885" s="528"/>
      <c r="T885" s="528"/>
      <c r="U885" s="532"/>
      <c r="V885" s="532"/>
      <c r="W885" s="532"/>
      <c r="X885" s="532"/>
      <c r="Y885" s="532"/>
      <c r="Z885" s="532"/>
      <c r="AA885" s="532"/>
      <c r="AB885" s="532"/>
      <c r="AC885" s="532"/>
    </row>
    <row r="886" ht="16.5" spans="1:29">
      <c r="A886" s="468"/>
      <c r="B886" s="527"/>
      <c r="C886" s="468"/>
      <c r="D886" s="469"/>
      <c r="E886" s="468"/>
      <c r="F886" s="528"/>
      <c r="G886" s="468"/>
      <c r="H886" s="468"/>
      <c r="I886" s="468"/>
      <c r="J886" s="528"/>
      <c r="K886" s="528"/>
      <c r="L886" s="530"/>
      <c r="M886" s="530"/>
      <c r="N886" s="530"/>
      <c r="O886" s="530"/>
      <c r="P886" s="530"/>
      <c r="Q886" s="530"/>
      <c r="R886" s="530"/>
      <c r="S886" s="528"/>
      <c r="T886" s="528"/>
      <c r="U886" s="532"/>
      <c r="V886" s="532"/>
      <c r="W886" s="532"/>
      <c r="X886" s="532"/>
      <c r="Y886" s="532"/>
      <c r="Z886" s="532"/>
      <c r="AA886" s="532"/>
      <c r="AB886" s="532"/>
      <c r="AC886" s="532"/>
    </row>
    <row r="887" ht="16.5" spans="1:29">
      <c r="A887" s="468"/>
      <c r="B887" s="527"/>
      <c r="C887" s="468"/>
      <c r="D887" s="469"/>
      <c r="E887" s="468"/>
      <c r="F887" s="528"/>
      <c r="G887" s="468"/>
      <c r="H887" s="468"/>
      <c r="I887" s="468"/>
      <c r="J887" s="528"/>
      <c r="K887" s="528"/>
      <c r="L887" s="530"/>
      <c r="M887" s="530"/>
      <c r="N887" s="530"/>
      <c r="O887" s="530"/>
      <c r="P887" s="530"/>
      <c r="Q887" s="530"/>
      <c r="R887" s="530"/>
      <c r="S887" s="528"/>
      <c r="T887" s="528"/>
      <c r="U887" s="532"/>
      <c r="V887" s="532"/>
      <c r="W887" s="532"/>
      <c r="X887" s="532"/>
      <c r="Y887" s="532"/>
      <c r="Z887" s="532"/>
      <c r="AA887" s="532"/>
      <c r="AB887" s="532"/>
      <c r="AC887" s="532"/>
    </row>
    <row r="888" ht="16.5" spans="1:29">
      <c r="A888" s="468"/>
      <c r="B888" s="527"/>
      <c r="C888" s="468"/>
      <c r="D888" s="469"/>
      <c r="E888" s="468"/>
      <c r="F888" s="528"/>
      <c r="G888" s="468"/>
      <c r="H888" s="468"/>
      <c r="I888" s="468"/>
      <c r="J888" s="528"/>
      <c r="K888" s="528"/>
      <c r="L888" s="530"/>
      <c r="M888" s="530"/>
      <c r="N888" s="530"/>
      <c r="O888" s="530"/>
      <c r="P888" s="530"/>
      <c r="Q888" s="530"/>
      <c r="R888" s="530"/>
      <c r="S888" s="528"/>
      <c r="T888" s="528"/>
      <c r="U888" s="532"/>
      <c r="V888" s="532"/>
      <c r="W888" s="532"/>
      <c r="X888" s="532"/>
      <c r="Y888" s="532"/>
      <c r="Z888" s="532"/>
      <c r="AA888" s="532"/>
      <c r="AB888" s="532"/>
      <c r="AC888" s="532"/>
    </row>
    <row r="889" ht="16.5" spans="1:29">
      <c r="A889" s="468"/>
      <c r="B889" s="527"/>
      <c r="C889" s="468"/>
      <c r="D889" s="469"/>
      <c r="E889" s="468"/>
      <c r="F889" s="528"/>
      <c r="G889" s="468"/>
      <c r="H889" s="468"/>
      <c r="I889" s="468"/>
      <c r="J889" s="528"/>
      <c r="K889" s="528"/>
      <c r="L889" s="530"/>
      <c r="M889" s="530"/>
      <c r="N889" s="530"/>
      <c r="O889" s="530"/>
      <c r="P889" s="530"/>
      <c r="Q889" s="530"/>
      <c r="R889" s="530"/>
      <c r="S889" s="528"/>
      <c r="T889" s="528"/>
      <c r="U889" s="532"/>
      <c r="V889" s="532"/>
      <c r="W889" s="532"/>
      <c r="X889" s="532"/>
      <c r="Y889" s="532"/>
      <c r="Z889" s="532"/>
      <c r="AA889" s="532"/>
      <c r="AB889" s="532"/>
      <c r="AC889" s="532"/>
    </row>
    <row r="890" ht="16.5" spans="1:29">
      <c r="A890" s="468"/>
      <c r="B890" s="527"/>
      <c r="C890" s="468"/>
      <c r="D890" s="469"/>
      <c r="E890" s="468"/>
      <c r="F890" s="528"/>
      <c r="G890" s="468"/>
      <c r="H890" s="468"/>
      <c r="I890" s="468"/>
      <c r="J890" s="528"/>
      <c r="K890" s="528"/>
      <c r="L890" s="530"/>
      <c r="M890" s="530"/>
      <c r="N890" s="530"/>
      <c r="O890" s="530"/>
      <c r="P890" s="530"/>
      <c r="Q890" s="530"/>
      <c r="R890" s="530"/>
      <c r="S890" s="528"/>
      <c r="T890" s="528"/>
      <c r="U890" s="532"/>
      <c r="V890" s="532"/>
      <c r="W890" s="532"/>
      <c r="X890" s="532"/>
      <c r="Y890" s="532"/>
      <c r="Z890" s="532"/>
      <c r="AA890" s="532"/>
      <c r="AB890" s="532"/>
      <c r="AC890" s="532"/>
    </row>
    <row r="891" ht="16.5" spans="1:29">
      <c r="A891" s="468"/>
      <c r="B891" s="527"/>
      <c r="C891" s="468"/>
      <c r="D891" s="469"/>
      <c r="E891" s="468"/>
      <c r="F891" s="528"/>
      <c r="G891" s="468"/>
      <c r="H891" s="468"/>
      <c r="I891" s="468"/>
      <c r="J891" s="528"/>
      <c r="K891" s="528"/>
      <c r="L891" s="530"/>
      <c r="M891" s="530"/>
      <c r="N891" s="530"/>
      <c r="O891" s="530"/>
      <c r="P891" s="530"/>
      <c r="Q891" s="530"/>
      <c r="R891" s="530"/>
      <c r="S891" s="528"/>
      <c r="T891" s="528"/>
      <c r="U891" s="532"/>
      <c r="V891" s="532"/>
      <c r="W891" s="532"/>
      <c r="X891" s="532"/>
      <c r="Y891" s="532"/>
      <c r="Z891" s="532"/>
      <c r="AA891" s="532"/>
      <c r="AB891" s="532"/>
      <c r="AC891" s="532"/>
    </row>
    <row r="892" ht="16.5" spans="1:29">
      <c r="A892" s="468"/>
      <c r="B892" s="527"/>
      <c r="C892" s="468"/>
      <c r="D892" s="469"/>
      <c r="E892" s="468"/>
      <c r="F892" s="528"/>
      <c r="G892" s="468"/>
      <c r="H892" s="468"/>
      <c r="I892" s="468"/>
      <c r="J892" s="528"/>
      <c r="K892" s="528"/>
      <c r="L892" s="530"/>
      <c r="M892" s="530"/>
      <c r="N892" s="530"/>
      <c r="O892" s="530"/>
      <c r="P892" s="530"/>
      <c r="Q892" s="530"/>
      <c r="R892" s="530"/>
      <c r="S892" s="528"/>
      <c r="T892" s="528"/>
      <c r="U892" s="532"/>
      <c r="V892" s="532"/>
      <c r="W892" s="532"/>
      <c r="X892" s="532"/>
      <c r="Y892" s="532"/>
      <c r="Z892" s="532"/>
      <c r="AA892" s="532"/>
      <c r="AB892" s="532"/>
      <c r="AC892" s="532"/>
    </row>
    <row r="893" ht="16.5" spans="1:29">
      <c r="A893" s="468"/>
      <c r="B893" s="527"/>
      <c r="C893" s="468"/>
      <c r="D893" s="469"/>
      <c r="E893" s="468"/>
      <c r="F893" s="528"/>
      <c r="G893" s="468"/>
      <c r="H893" s="468"/>
      <c r="I893" s="468"/>
      <c r="J893" s="528"/>
      <c r="K893" s="528"/>
      <c r="L893" s="530"/>
      <c r="M893" s="530"/>
      <c r="N893" s="530"/>
      <c r="O893" s="530"/>
      <c r="P893" s="530"/>
      <c r="Q893" s="530"/>
      <c r="R893" s="530"/>
      <c r="S893" s="528"/>
      <c r="T893" s="528"/>
      <c r="U893" s="532"/>
      <c r="V893" s="532"/>
      <c r="W893" s="532"/>
      <c r="X893" s="532"/>
      <c r="Y893" s="532"/>
      <c r="Z893" s="532"/>
      <c r="AA893" s="532"/>
      <c r="AB893" s="532"/>
      <c r="AC893" s="532"/>
    </row>
    <row r="894" ht="16.5" spans="1:29">
      <c r="A894" s="468"/>
      <c r="B894" s="527"/>
      <c r="C894" s="468"/>
      <c r="D894" s="469"/>
      <c r="E894" s="468"/>
      <c r="F894" s="528"/>
      <c r="G894" s="468"/>
      <c r="H894" s="468"/>
      <c r="I894" s="468"/>
      <c r="J894" s="528"/>
      <c r="K894" s="528"/>
      <c r="L894" s="530"/>
      <c r="M894" s="530"/>
      <c r="N894" s="530"/>
      <c r="O894" s="530"/>
      <c r="P894" s="530"/>
      <c r="Q894" s="530"/>
      <c r="R894" s="530"/>
      <c r="S894" s="528"/>
      <c r="T894" s="528"/>
      <c r="U894" s="532"/>
      <c r="V894" s="532"/>
      <c r="W894" s="532"/>
      <c r="X894" s="532"/>
      <c r="Y894" s="532"/>
      <c r="Z894" s="532"/>
      <c r="AA894" s="532"/>
      <c r="AB894" s="532"/>
      <c r="AC894" s="532"/>
    </row>
    <row r="895" ht="16.5" spans="1:29">
      <c r="A895" s="468"/>
      <c r="B895" s="527"/>
      <c r="C895" s="468"/>
      <c r="D895" s="469"/>
      <c r="E895" s="468"/>
      <c r="F895" s="528"/>
      <c r="G895" s="468"/>
      <c r="H895" s="468"/>
      <c r="I895" s="468"/>
      <c r="J895" s="528"/>
      <c r="K895" s="528"/>
      <c r="L895" s="530"/>
      <c r="M895" s="530"/>
      <c r="N895" s="530"/>
      <c r="O895" s="530"/>
      <c r="P895" s="530"/>
      <c r="Q895" s="530"/>
      <c r="R895" s="530"/>
      <c r="S895" s="528"/>
      <c r="T895" s="528"/>
      <c r="U895" s="532"/>
      <c r="V895" s="532"/>
      <c r="W895" s="532"/>
      <c r="X895" s="532"/>
      <c r="Y895" s="532"/>
      <c r="Z895" s="532"/>
      <c r="AA895" s="532"/>
      <c r="AB895" s="532"/>
      <c r="AC895" s="532"/>
    </row>
    <row r="896" ht="16.5" spans="1:29">
      <c r="A896" s="468"/>
      <c r="B896" s="527"/>
      <c r="C896" s="468"/>
      <c r="D896" s="469"/>
      <c r="E896" s="468"/>
      <c r="F896" s="528"/>
      <c r="G896" s="468"/>
      <c r="H896" s="468"/>
      <c r="I896" s="468"/>
      <c r="J896" s="528"/>
      <c r="K896" s="528"/>
      <c r="L896" s="530"/>
      <c r="M896" s="530"/>
      <c r="N896" s="530"/>
      <c r="O896" s="530"/>
      <c r="P896" s="530"/>
      <c r="Q896" s="530"/>
      <c r="R896" s="530"/>
      <c r="S896" s="528"/>
      <c r="T896" s="528"/>
      <c r="U896" s="532"/>
      <c r="V896" s="532"/>
      <c r="W896" s="532"/>
      <c r="X896" s="532"/>
      <c r="Y896" s="532"/>
      <c r="Z896" s="532"/>
      <c r="AA896" s="532"/>
      <c r="AB896" s="532"/>
      <c r="AC896" s="532"/>
    </row>
    <row r="897" ht="16.5" spans="1:29">
      <c r="A897" s="468"/>
      <c r="B897" s="527"/>
      <c r="C897" s="468"/>
      <c r="D897" s="469"/>
      <c r="E897" s="468"/>
      <c r="F897" s="528"/>
      <c r="G897" s="468"/>
      <c r="H897" s="468"/>
      <c r="I897" s="468"/>
      <c r="J897" s="528"/>
      <c r="K897" s="528"/>
      <c r="L897" s="530"/>
      <c r="M897" s="530"/>
      <c r="N897" s="530"/>
      <c r="O897" s="530"/>
      <c r="P897" s="530"/>
      <c r="Q897" s="530"/>
      <c r="R897" s="530"/>
      <c r="S897" s="528"/>
      <c r="T897" s="528"/>
      <c r="U897" s="532"/>
      <c r="V897" s="532"/>
      <c r="W897" s="532"/>
      <c r="X897" s="532"/>
      <c r="Y897" s="532"/>
      <c r="Z897" s="532"/>
      <c r="AA897" s="532"/>
      <c r="AB897" s="532"/>
      <c r="AC897" s="532"/>
    </row>
    <row r="898" ht="16.5" spans="1:29">
      <c r="A898" s="468"/>
      <c r="B898" s="527"/>
      <c r="C898" s="468"/>
      <c r="D898" s="469"/>
      <c r="E898" s="468"/>
      <c r="F898" s="528"/>
      <c r="G898" s="468"/>
      <c r="H898" s="468"/>
      <c r="I898" s="468"/>
      <c r="J898" s="528"/>
      <c r="K898" s="528"/>
      <c r="L898" s="530"/>
      <c r="M898" s="530"/>
      <c r="N898" s="530"/>
      <c r="O898" s="530"/>
      <c r="P898" s="530"/>
      <c r="Q898" s="530"/>
      <c r="R898" s="530"/>
      <c r="S898" s="528"/>
      <c r="T898" s="528"/>
      <c r="U898" s="532"/>
      <c r="V898" s="532"/>
      <c r="W898" s="532"/>
      <c r="X898" s="532"/>
      <c r="Y898" s="532"/>
      <c r="Z898" s="532"/>
      <c r="AA898" s="532"/>
      <c r="AB898" s="532"/>
      <c r="AC898" s="532"/>
    </row>
    <row r="899" ht="16.5" spans="1:29">
      <c r="A899" s="468"/>
      <c r="B899" s="527"/>
      <c r="C899" s="468"/>
      <c r="D899" s="469"/>
      <c r="E899" s="468"/>
      <c r="F899" s="528"/>
      <c r="G899" s="468"/>
      <c r="H899" s="468"/>
      <c r="I899" s="468"/>
      <c r="J899" s="528"/>
      <c r="K899" s="528"/>
      <c r="L899" s="530"/>
      <c r="M899" s="530"/>
      <c r="N899" s="530"/>
      <c r="O899" s="530"/>
      <c r="P899" s="530"/>
      <c r="Q899" s="530"/>
      <c r="R899" s="530"/>
      <c r="S899" s="528"/>
      <c r="T899" s="528"/>
      <c r="U899" s="532"/>
      <c r="V899" s="532"/>
      <c r="W899" s="532"/>
      <c r="X899" s="532"/>
      <c r="Y899" s="532"/>
      <c r="Z899" s="532"/>
      <c r="AA899" s="532"/>
      <c r="AB899" s="532"/>
      <c r="AC899" s="532"/>
    </row>
    <row r="900" ht="16.5" spans="1:29">
      <c r="A900" s="468"/>
      <c r="B900" s="527"/>
      <c r="C900" s="468"/>
      <c r="D900" s="469"/>
      <c r="E900" s="468"/>
      <c r="F900" s="528"/>
      <c r="G900" s="468"/>
      <c r="H900" s="468"/>
      <c r="I900" s="468"/>
      <c r="J900" s="528"/>
      <c r="K900" s="528"/>
      <c r="L900" s="530"/>
      <c r="M900" s="530"/>
      <c r="N900" s="530"/>
      <c r="O900" s="530"/>
      <c r="P900" s="530"/>
      <c r="Q900" s="530"/>
      <c r="R900" s="530"/>
      <c r="S900" s="528"/>
      <c r="T900" s="528"/>
      <c r="U900" s="532"/>
      <c r="V900" s="532"/>
      <c r="W900" s="532"/>
      <c r="X900" s="532"/>
      <c r="Y900" s="532"/>
      <c r="Z900" s="532"/>
      <c r="AA900" s="532"/>
      <c r="AB900" s="532"/>
      <c r="AC900" s="532"/>
    </row>
    <row r="901" ht="16.5" spans="1:29">
      <c r="A901" s="468"/>
      <c r="B901" s="527"/>
      <c r="C901" s="468"/>
      <c r="D901" s="469"/>
      <c r="E901" s="468"/>
      <c r="F901" s="528"/>
      <c r="G901" s="468"/>
      <c r="H901" s="468"/>
      <c r="I901" s="468"/>
      <c r="J901" s="528"/>
      <c r="K901" s="528"/>
      <c r="L901" s="530"/>
      <c r="M901" s="530"/>
      <c r="N901" s="530"/>
      <c r="O901" s="530"/>
      <c r="P901" s="530"/>
      <c r="Q901" s="530"/>
      <c r="R901" s="530"/>
      <c r="S901" s="528"/>
      <c r="T901" s="528"/>
      <c r="U901" s="532"/>
      <c r="V901" s="532"/>
      <c r="W901" s="532"/>
      <c r="X901" s="532"/>
      <c r="Y901" s="532"/>
      <c r="Z901" s="532"/>
      <c r="AA901" s="532"/>
      <c r="AB901" s="532"/>
      <c r="AC901" s="532"/>
    </row>
    <row r="902" ht="16.5" spans="1:29">
      <c r="A902" s="468"/>
      <c r="B902" s="527"/>
      <c r="C902" s="468"/>
      <c r="D902" s="469"/>
      <c r="E902" s="468"/>
      <c r="F902" s="528"/>
      <c r="G902" s="468"/>
      <c r="H902" s="468"/>
      <c r="I902" s="468"/>
      <c r="J902" s="528"/>
      <c r="K902" s="528"/>
      <c r="L902" s="530"/>
      <c r="M902" s="530"/>
      <c r="N902" s="530"/>
      <c r="O902" s="530"/>
      <c r="P902" s="530"/>
      <c r="Q902" s="530"/>
      <c r="R902" s="530"/>
      <c r="S902" s="528"/>
      <c r="T902" s="528"/>
      <c r="U902" s="532"/>
      <c r="V902" s="532"/>
      <c r="W902" s="532"/>
      <c r="X902" s="532"/>
      <c r="Y902" s="532"/>
      <c r="Z902" s="532"/>
      <c r="AA902" s="532"/>
      <c r="AB902" s="532"/>
      <c r="AC902" s="532"/>
    </row>
    <row r="903" ht="16.5" spans="1:29">
      <c r="A903" s="468"/>
      <c r="B903" s="527"/>
      <c r="C903" s="468"/>
      <c r="D903" s="469"/>
      <c r="E903" s="468"/>
      <c r="F903" s="528"/>
      <c r="G903" s="468"/>
      <c r="H903" s="468"/>
      <c r="I903" s="468"/>
      <c r="J903" s="528"/>
      <c r="K903" s="528"/>
      <c r="L903" s="530"/>
      <c r="M903" s="530"/>
      <c r="N903" s="530"/>
      <c r="O903" s="530"/>
      <c r="P903" s="530"/>
      <c r="Q903" s="530"/>
      <c r="R903" s="530"/>
      <c r="S903" s="528"/>
      <c r="T903" s="528"/>
      <c r="U903" s="532"/>
      <c r="V903" s="532"/>
      <c r="W903" s="532"/>
      <c r="X903" s="532"/>
      <c r="Y903" s="532"/>
      <c r="Z903" s="532"/>
      <c r="AA903" s="532"/>
      <c r="AB903" s="532"/>
      <c r="AC903" s="532"/>
    </row>
    <row r="904" ht="16.5" spans="1:29">
      <c r="A904" s="468"/>
      <c r="B904" s="527"/>
      <c r="C904" s="468"/>
      <c r="D904" s="469"/>
      <c r="E904" s="468"/>
      <c r="F904" s="528"/>
      <c r="G904" s="468"/>
      <c r="H904" s="468"/>
      <c r="I904" s="468"/>
      <c r="J904" s="528"/>
      <c r="K904" s="528"/>
      <c r="L904" s="530"/>
      <c r="M904" s="530"/>
      <c r="N904" s="530"/>
      <c r="O904" s="530"/>
      <c r="P904" s="530"/>
      <c r="Q904" s="530"/>
      <c r="R904" s="530"/>
      <c r="S904" s="528"/>
      <c r="T904" s="528"/>
      <c r="U904" s="532"/>
      <c r="V904" s="532"/>
      <c r="W904" s="532"/>
      <c r="X904" s="532"/>
      <c r="Y904" s="532"/>
      <c r="Z904" s="532"/>
      <c r="AA904" s="532"/>
      <c r="AB904" s="532"/>
      <c r="AC904" s="532"/>
    </row>
    <row r="905" ht="16.5" spans="1:29">
      <c r="A905" s="468"/>
      <c r="B905" s="527"/>
      <c r="C905" s="468"/>
      <c r="D905" s="469"/>
      <c r="E905" s="468"/>
      <c r="F905" s="528"/>
      <c r="G905" s="468"/>
      <c r="H905" s="468"/>
      <c r="I905" s="468"/>
      <c r="J905" s="528"/>
      <c r="K905" s="528"/>
      <c r="L905" s="530"/>
      <c r="M905" s="530"/>
      <c r="N905" s="530"/>
      <c r="O905" s="530"/>
      <c r="P905" s="530"/>
      <c r="Q905" s="530"/>
      <c r="R905" s="530"/>
      <c r="S905" s="528"/>
      <c r="T905" s="528"/>
      <c r="U905" s="532"/>
      <c r="V905" s="532"/>
      <c r="W905" s="532"/>
      <c r="X905" s="532"/>
      <c r="Y905" s="532"/>
      <c r="Z905" s="532"/>
      <c r="AA905" s="532"/>
      <c r="AB905" s="532"/>
      <c r="AC905" s="532"/>
    </row>
    <row r="906" ht="16.5" spans="1:29">
      <c r="A906" s="468"/>
      <c r="B906" s="527"/>
      <c r="C906" s="468"/>
      <c r="D906" s="469"/>
      <c r="E906" s="468"/>
      <c r="F906" s="528"/>
      <c r="G906" s="468"/>
      <c r="H906" s="468"/>
      <c r="I906" s="468"/>
      <c r="J906" s="528"/>
      <c r="K906" s="528"/>
      <c r="L906" s="530"/>
      <c r="M906" s="530"/>
      <c r="N906" s="530"/>
      <c r="O906" s="530"/>
      <c r="P906" s="530"/>
      <c r="Q906" s="530"/>
      <c r="R906" s="530"/>
      <c r="S906" s="528"/>
      <c r="T906" s="528"/>
      <c r="U906" s="532"/>
      <c r="V906" s="532"/>
      <c r="W906" s="532"/>
      <c r="X906" s="532"/>
      <c r="Y906" s="532"/>
      <c r="Z906" s="532"/>
      <c r="AA906" s="532"/>
      <c r="AB906" s="532"/>
      <c r="AC906" s="532"/>
    </row>
    <row r="907" ht="16.5" spans="1:29">
      <c r="A907" s="468"/>
      <c r="B907" s="527"/>
      <c r="C907" s="468"/>
      <c r="D907" s="469"/>
      <c r="E907" s="468"/>
      <c r="F907" s="528"/>
      <c r="G907" s="468"/>
      <c r="H907" s="468"/>
      <c r="I907" s="468"/>
      <c r="J907" s="528"/>
      <c r="K907" s="528"/>
      <c r="L907" s="530"/>
      <c r="M907" s="530"/>
      <c r="N907" s="530"/>
      <c r="O907" s="530"/>
      <c r="P907" s="530"/>
      <c r="Q907" s="530"/>
      <c r="R907" s="530"/>
      <c r="S907" s="528"/>
      <c r="T907" s="528"/>
      <c r="U907" s="532"/>
      <c r="V907" s="532"/>
      <c r="W907" s="532"/>
      <c r="X907" s="532"/>
      <c r="Y907" s="532"/>
      <c r="Z907" s="532"/>
      <c r="AA907" s="532"/>
      <c r="AB907" s="532"/>
      <c r="AC907" s="532"/>
    </row>
    <row r="908" ht="16.5" spans="1:29">
      <c r="A908" s="468"/>
      <c r="B908" s="527"/>
      <c r="C908" s="468"/>
      <c r="D908" s="469"/>
      <c r="E908" s="468"/>
      <c r="F908" s="528"/>
      <c r="G908" s="468"/>
      <c r="H908" s="468"/>
      <c r="I908" s="468"/>
      <c r="J908" s="528"/>
      <c r="K908" s="528"/>
      <c r="L908" s="530"/>
      <c r="M908" s="530"/>
      <c r="N908" s="530"/>
      <c r="O908" s="530"/>
      <c r="P908" s="530"/>
      <c r="Q908" s="530"/>
      <c r="R908" s="530"/>
      <c r="S908" s="528"/>
      <c r="T908" s="528"/>
      <c r="U908" s="532"/>
      <c r="V908" s="532"/>
      <c r="W908" s="532"/>
      <c r="X908" s="532"/>
      <c r="Y908" s="532"/>
      <c r="Z908" s="532"/>
      <c r="AA908" s="532"/>
      <c r="AB908" s="532"/>
      <c r="AC908" s="532"/>
    </row>
    <row r="909" ht="16.5" spans="1:29">
      <c r="A909" s="468"/>
      <c r="B909" s="527"/>
      <c r="C909" s="468"/>
      <c r="D909" s="469"/>
      <c r="E909" s="468"/>
      <c r="F909" s="528"/>
      <c r="G909" s="468"/>
      <c r="H909" s="468"/>
      <c r="I909" s="468"/>
      <c r="J909" s="528"/>
      <c r="K909" s="528"/>
      <c r="L909" s="530"/>
      <c r="M909" s="530"/>
      <c r="N909" s="530"/>
      <c r="O909" s="530"/>
      <c r="P909" s="530"/>
      <c r="Q909" s="530"/>
      <c r="R909" s="530"/>
      <c r="S909" s="528"/>
      <c r="T909" s="528"/>
      <c r="U909" s="532"/>
      <c r="V909" s="532"/>
      <c r="W909" s="532"/>
      <c r="X909" s="532"/>
      <c r="Y909" s="532"/>
      <c r="Z909" s="532"/>
      <c r="AA909" s="532"/>
      <c r="AB909" s="532"/>
      <c r="AC909" s="532"/>
    </row>
    <row r="910" ht="16.5" spans="1:29">
      <c r="A910" s="468"/>
      <c r="B910" s="527"/>
      <c r="C910" s="468"/>
      <c r="D910" s="469"/>
      <c r="E910" s="468"/>
      <c r="F910" s="528"/>
      <c r="G910" s="468"/>
      <c r="H910" s="468"/>
      <c r="I910" s="468"/>
      <c r="J910" s="528"/>
      <c r="K910" s="528"/>
      <c r="L910" s="530"/>
      <c r="M910" s="530"/>
      <c r="N910" s="530"/>
      <c r="O910" s="530"/>
      <c r="P910" s="530"/>
      <c r="Q910" s="530"/>
      <c r="R910" s="530"/>
      <c r="S910" s="528"/>
      <c r="T910" s="528"/>
      <c r="U910" s="532"/>
      <c r="V910" s="532"/>
      <c r="W910" s="532"/>
      <c r="X910" s="532"/>
      <c r="Y910" s="532"/>
      <c r="Z910" s="532"/>
      <c r="AA910" s="532"/>
      <c r="AB910" s="532"/>
      <c r="AC910" s="532"/>
    </row>
    <row r="911" ht="16.5" spans="1:29">
      <c r="A911" s="468"/>
      <c r="B911" s="527"/>
      <c r="C911" s="468"/>
      <c r="D911" s="469"/>
      <c r="E911" s="468"/>
      <c r="F911" s="528"/>
      <c r="G911" s="468"/>
      <c r="H911" s="468"/>
      <c r="I911" s="468"/>
      <c r="J911" s="528"/>
      <c r="K911" s="528"/>
      <c r="L911" s="530"/>
      <c r="M911" s="530"/>
      <c r="N911" s="530"/>
      <c r="O911" s="530"/>
      <c r="P911" s="530"/>
      <c r="Q911" s="530"/>
      <c r="R911" s="530"/>
      <c r="S911" s="528"/>
      <c r="T911" s="528"/>
      <c r="U911" s="532"/>
      <c r="V911" s="532"/>
      <c r="W911" s="532"/>
      <c r="X911" s="532"/>
      <c r="Y911" s="532"/>
      <c r="Z911" s="532"/>
      <c r="AA911" s="532"/>
      <c r="AB911" s="532"/>
      <c r="AC911" s="532"/>
    </row>
    <row r="912" ht="16.5" spans="1:29">
      <c r="A912" s="468"/>
      <c r="B912" s="527"/>
      <c r="C912" s="468"/>
      <c r="D912" s="469"/>
      <c r="E912" s="468"/>
      <c r="F912" s="528"/>
      <c r="G912" s="468"/>
      <c r="H912" s="468"/>
      <c r="I912" s="468"/>
      <c r="J912" s="528"/>
      <c r="K912" s="528"/>
      <c r="L912" s="530"/>
      <c r="M912" s="530"/>
      <c r="N912" s="530"/>
      <c r="O912" s="530"/>
      <c r="P912" s="530"/>
      <c r="Q912" s="530"/>
      <c r="R912" s="530"/>
      <c r="S912" s="528"/>
      <c r="T912" s="528"/>
      <c r="U912" s="532"/>
      <c r="V912" s="532"/>
      <c r="W912" s="532"/>
      <c r="X912" s="532"/>
      <c r="Y912" s="532"/>
      <c r="Z912" s="532"/>
      <c r="AA912" s="532"/>
      <c r="AB912" s="532"/>
      <c r="AC912" s="532"/>
    </row>
    <row r="913" ht="16.5" spans="1:29">
      <c r="A913" s="468"/>
      <c r="B913" s="527"/>
      <c r="C913" s="468"/>
      <c r="D913" s="469"/>
      <c r="E913" s="468"/>
      <c r="F913" s="528"/>
      <c r="G913" s="468"/>
      <c r="H913" s="468"/>
      <c r="I913" s="468"/>
      <c r="J913" s="528"/>
      <c r="K913" s="528"/>
      <c r="L913" s="530"/>
      <c r="M913" s="530"/>
      <c r="N913" s="530"/>
      <c r="O913" s="530"/>
      <c r="P913" s="530"/>
      <c r="Q913" s="530"/>
      <c r="R913" s="530"/>
      <c r="S913" s="528"/>
      <c r="T913" s="528"/>
      <c r="U913" s="532"/>
      <c r="V913" s="532"/>
      <c r="W913" s="532"/>
      <c r="X913" s="532"/>
      <c r="Y913" s="532"/>
      <c r="Z913" s="532"/>
      <c r="AA913" s="532"/>
      <c r="AB913" s="532"/>
      <c r="AC913" s="532"/>
    </row>
    <row r="914" ht="16.5" spans="1:29">
      <c r="A914" s="468"/>
      <c r="B914" s="527"/>
      <c r="C914" s="468"/>
      <c r="D914" s="469"/>
      <c r="E914" s="468"/>
      <c r="F914" s="528"/>
      <c r="G914" s="468"/>
      <c r="H914" s="468"/>
      <c r="I914" s="468"/>
      <c r="J914" s="528"/>
      <c r="K914" s="528"/>
      <c r="L914" s="530"/>
      <c r="M914" s="530"/>
      <c r="N914" s="530"/>
      <c r="O914" s="530"/>
      <c r="P914" s="530"/>
      <c r="Q914" s="530"/>
      <c r="R914" s="530"/>
      <c r="S914" s="528"/>
      <c r="T914" s="528"/>
      <c r="U914" s="532"/>
      <c r="V914" s="532"/>
      <c r="W914" s="532"/>
      <c r="X914" s="532"/>
      <c r="Y914" s="532"/>
      <c r="Z914" s="532"/>
      <c r="AA914" s="532"/>
      <c r="AB914" s="532"/>
      <c r="AC914" s="532"/>
    </row>
    <row r="915" ht="16.5" spans="1:29">
      <c r="A915" s="545"/>
      <c r="B915" s="546"/>
      <c r="C915" s="545"/>
      <c r="D915" s="547"/>
      <c r="E915" s="545"/>
      <c r="F915" s="548"/>
      <c r="G915" s="545"/>
      <c r="H915" s="545"/>
      <c r="I915" s="545"/>
      <c r="J915" s="548"/>
      <c r="K915" s="548"/>
      <c r="L915" s="532"/>
      <c r="M915" s="532"/>
      <c r="N915" s="532"/>
      <c r="O915" s="532"/>
      <c r="P915" s="532"/>
      <c r="Q915" s="532"/>
      <c r="R915" s="532"/>
      <c r="S915" s="548"/>
      <c r="T915" s="548"/>
      <c r="U915" s="532"/>
      <c r="V915" s="532"/>
      <c r="W915" s="532"/>
      <c r="X915" s="532"/>
      <c r="Y915" s="532"/>
      <c r="Z915" s="532"/>
      <c r="AA915" s="532"/>
      <c r="AB915" s="532"/>
      <c r="AC915" s="532"/>
    </row>
    <row r="916" ht="16.5" spans="1:29">
      <c r="A916" s="545"/>
      <c r="B916" s="546"/>
      <c r="C916" s="545"/>
      <c r="D916" s="547"/>
      <c r="E916" s="545"/>
      <c r="F916" s="548"/>
      <c r="G916" s="545"/>
      <c r="H916" s="545"/>
      <c r="I916" s="545"/>
      <c r="J916" s="548"/>
      <c r="K916" s="548"/>
      <c r="L916" s="532"/>
      <c r="M916" s="532"/>
      <c r="N916" s="532"/>
      <c r="O916" s="532"/>
      <c r="P916" s="532"/>
      <c r="Q916" s="532"/>
      <c r="R916" s="532"/>
      <c r="S916" s="548"/>
      <c r="T916" s="548"/>
      <c r="U916" s="532"/>
      <c r="V916" s="532"/>
      <c r="W916" s="532"/>
      <c r="X916" s="532"/>
      <c r="Y916" s="532"/>
      <c r="Z916" s="532"/>
      <c r="AA916" s="532"/>
      <c r="AB916" s="532"/>
      <c r="AC916" s="532"/>
    </row>
    <row r="917" ht="16.5" spans="1:29">
      <c r="A917" s="545"/>
      <c r="B917" s="546"/>
      <c r="C917" s="545"/>
      <c r="D917" s="547"/>
      <c r="E917" s="545"/>
      <c r="F917" s="548"/>
      <c r="G917" s="545"/>
      <c r="H917" s="545"/>
      <c r="I917" s="545"/>
      <c r="J917" s="548"/>
      <c r="K917" s="548"/>
      <c r="L917" s="532"/>
      <c r="M917" s="532"/>
      <c r="N917" s="532"/>
      <c r="O917" s="532"/>
      <c r="P917" s="532"/>
      <c r="Q917" s="532"/>
      <c r="R917" s="532"/>
      <c r="S917" s="548"/>
      <c r="T917" s="548"/>
      <c r="U917" s="532"/>
      <c r="V917" s="532"/>
      <c r="W917" s="532"/>
      <c r="X917" s="532"/>
      <c r="Y917" s="532"/>
      <c r="Z917" s="532"/>
      <c r="AA917" s="532"/>
      <c r="AB917" s="532"/>
      <c r="AC917" s="532"/>
    </row>
    <row r="918" ht="16.5" spans="1:29">
      <c r="A918" s="545"/>
      <c r="B918" s="546"/>
      <c r="C918" s="545"/>
      <c r="D918" s="547"/>
      <c r="E918" s="545"/>
      <c r="F918" s="548"/>
      <c r="G918" s="545"/>
      <c r="H918" s="545"/>
      <c r="I918" s="545"/>
      <c r="J918" s="548"/>
      <c r="K918" s="548"/>
      <c r="L918" s="532"/>
      <c r="M918" s="532"/>
      <c r="N918" s="532"/>
      <c r="O918" s="532"/>
      <c r="P918" s="532"/>
      <c r="Q918" s="532"/>
      <c r="R918" s="532"/>
      <c r="S918" s="548"/>
      <c r="T918" s="548"/>
      <c r="U918" s="532"/>
      <c r="V918" s="532"/>
      <c r="W918" s="532"/>
      <c r="X918" s="532"/>
      <c r="Y918" s="532"/>
      <c r="Z918" s="532"/>
      <c r="AA918" s="532"/>
      <c r="AB918" s="532"/>
      <c r="AC918" s="532"/>
    </row>
    <row r="919" ht="16.5" spans="1:29">
      <c r="A919" s="545"/>
      <c r="B919" s="546"/>
      <c r="C919" s="545"/>
      <c r="D919" s="547"/>
      <c r="E919" s="545"/>
      <c r="F919" s="548"/>
      <c r="G919" s="545"/>
      <c r="H919" s="545"/>
      <c r="I919" s="545"/>
      <c r="J919" s="548"/>
      <c r="K919" s="548"/>
      <c r="L919" s="532"/>
      <c r="M919" s="532"/>
      <c r="N919" s="532"/>
      <c r="O919" s="532"/>
      <c r="P919" s="532"/>
      <c r="Q919" s="532"/>
      <c r="R919" s="532"/>
      <c r="S919" s="548"/>
      <c r="T919" s="548"/>
      <c r="U919" s="532"/>
      <c r="V919" s="532"/>
      <c r="W919" s="532"/>
      <c r="X919" s="532"/>
      <c r="Y919" s="532"/>
      <c r="Z919" s="532"/>
      <c r="AA919" s="532"/>
      <c r="AB919" s="532"/>
      <c r="AC919" s="532"/>
    </row>
    <row r="920" ht="16.5" spans="1:29">
      <c r="A920" s="545"/>
      <c r="B920" s="546"/>
      <c r="C920" s="545"/>
      <c r="D920" s="547"/>
      <c r="E920" s="545"/>
      <c r="F920" s="548"/>
      <c r="G920" s="545"/>
      <c r="H920" s="545"/>
      <c r="I920" s="545"/>
      <c r="J920" s="548"/>
      <c r="K920" s="548"/>
      <c r="L920" s="532"/>
      <c r="M920" s="532"/>
      <c r="N920" s="532"/>
      <c r="O920" s="532"/>
      <c r="P920" s="532"/>
      <c r="Q920" s="532"/>
      <c r="R920" s="532"/>
      <c r="S920" s="548"/>
      <c r="T920" s="548"/>
      <c r="U920" s="532"/>
      <c r="V920" s="532"/>
      <c r="W920" s="532"/>
      <c r="X920" s="532"/>
      <c r="Y920" s="532"/>
      <c r="Z920" s="532"/>
      <c r="AA920" s="532"/>
      <c r="AB920" s="532"/>
      <c r="AC920" s="532"/>
    </row>
    <row r="921" ht="16.5" spans="1:29">
      <c r="A921" s="545"/>
      <c r="B921" s="546"/>
      <c r="C921" s="545"/>
      <c r="D921" s="547"/>
      <c r="E921" s="545"/>
      <c r="F921" s="548"/>
      <c r="G921" s="545"/>
      <c r="H921" s="545"/>
      <c r="I921" s="545"/>
      <c r="J921" s="548"/>
      <c r="K921" s="548"/>
      <c r="L921" s="532"/>
      <c r="M921" s="532"/>
      <c r="N921" s="532"/>
      <c r="O921" s="532"/>
      <c r="P921" s="532"/>
      <c r="Q921" s="532"/>
      <c r="R921" s="532"/>
      <c r="S921" s="548"/>
      <c r="T921" s="548"/>
      <c r="U921" s="532"/>
      <c r="V921" s="532"/>
      <c r="W921" s="532"/>
      <c r="X921" s="532"/>
      <c r="Y921" s="532"/>
      <c r="Z921" s="532"/>
      <c r="AA921" s="532"/>
      <c r="AB921" s="532"/>
      <c r="AC921" s="532"/>
    </row>
    <row r="922" ht="16.5" spans="1:29">
      <c r="A922" s="545"/>
      <c r="B922" s="546"/>
      <c r="C922" s="545"/>
      <c r="D922" s="547"/>
      <c r="E922" s="545"/>
      <c r="F922" s="548"/>
      <c r="G922" s="545"/>
      <c r="H922" s="545"/>
      <c r="I922" s="545"/>
      <c r="J922" s="548"/>
      <c r="K922" s="548"/>
      <c r="L922" s="532"/>
      <c r="M922" s="532"/>
      <c r="N922" s="532"/>
      <c r="O922" s="532"/>
      <c r="P922" s="532"/>
      <c r="Q922" s="532"/>
      <c r="R922" s="532"/>
      <c r="S922" s="548"/>
      <c r="T922" s="548"/>
      <c r="U922" s="532"/>
      <c r="V922" s="532"/>
      <c r="W922" s="532"/>
      <c r="X922" s="532"/>
      <c r="Y922" s="532"/>
      <c r="Z922" s="532"/>
      <c r="AA922" s="532"/>
      <c r="AB922" s="532"/>
      <c r="AC922" s="532"/>
    </row>
    <row r="923" ht="16.5" spans="1:29">
      <c r="A923" s="545"/>
      <c r="B923" s="546"/>
      <c r="C923" s="545"/>
      <c r="D923" s="547"/>
      <c r="E923" s="545"/>
      <c r="F923" s="548"/>
      <c r="G923" s="545"/>
      <c r="H923" s="545"/>
      <c r="I923" s="545"/>
      <c r="J923" s="548"/>
      <c r="K923" s="548"/>
      <c r="L923" s="532"/>
      <c r="M923" s="532"/>
      <c r="N923" s="532"/>
      <c r="O923" s="532"/>
      <c r="P923" s="532"/>
      <c r="Q923" s="532"/>
      <c r="R923" s="532"/>
      <c r="S923" s="548"/>
      <c r="T923" s="548"/>
      <c r="U923" s="532"/>
      <c r="V923" s="532"/>
      <c r="W923" s="532"/>
      <c r="X923" s="532"/>
      <c r="Y923" s="532"/>
      <c r="Z923" s="532"/>
      <c r="AA923" s="532"/>
      <c r="AB923" s="532"/>
      <c r="AC923" s="532"/>
    </row>
    <row r="924" ht="16.5" spans="1:29">
      <c r="A924" s="545"/>
      <c r="B924" s="546"/>
      <c r="C924" s="545"/>
      <c r="D924" s="547"/>
      <c r="E924" s="545"/>
      <c r="F924" s="548"/>
      <c r="G924" s="545"/>
      <c r="H924" s="545"/>
      <c r="I924" s="545"/>
      <c r="J924" s="548"/>
      <c r="K924" s="548"/>
      <c r="L924" s="532"/>
      <c r="M924" s="532"/>
      <c r="N924" s="532"/>
      <c r="O924" s="532"/>
      <c r="P924" s="532"/>
      <c r="Q924" s="532"/>
      <c r="R924" s="532"/>
      <c r="S924" s="548"/>
      <c r="T924" s="548"/>
      <c r="U924" s="532"/>
      <c r="V924" s="532"/>
      <c r="W924" s="532"/>
      <c r="X924" s="532"/>
      <c r="Y924" s="532"/>
      <c r="Z924" s="532"/>
      <c r="AA924" s="532"/>
      <c r="AB924" s="532"/>
      <c r="AC924" s="532"/>
    </row>
    <row r="925" ht="16.5" spans="1:29">
      <c r="A925" s="545"/>
      <c r="B925" s="546"/>
      <c r="C925" s="545"/>
      <c r="D925" s="547"/>
      <c r="E925" s="545"/>
      <c r="F925" s="548"/>
      <c r="G925" s="545"/>
      <c r="H925" s="545"/>
      <c r="I925" s="545"/>
      <c r="J925" s="548"/>
      <c r="K925" s="548"/>
      <c r="L925" s="532"/>
      <c r="M925" s="532"/>
      <c r="N925" s="532"/>
      <c r="O925" s="532"/>
      <c r="P925" s="532"/>
      <c r="Q925" s="532"/>
      <c r="R925" s="532"/>
      <c r="S925" s="548"/>
      <c r="T925" s="548"/>
      <c r="U925" s="532"/>
      <c r="V925" s="532"/>
      <c r="W925" s="532"/>
      <c r="X925" s="532"/>
      <c r="Y925" s="532"/>
      <c r="Z925" s="532"/>
      <c r="AA925" s="532"/>
      <c r="AB925" s="532"/>
      <c r="AC925" s="532"/>
    </row>
    <row r="926" ht="16.5" spans="1:29">
      <c r="A926" s="545"/>
      <c r="B926" s="546"/>
      <c r="C926" s="545"/>
      <c r="D926" s="547"/>
      <c r="E926" s="545"/>
      <c r="F926" s="548"/>
      <c r="G926" s="545"/>
      <c r="H926" s="545"/>
      <c r="I926" s="545"/>
      <c r="J926" s="548"/>
      <c r="K926" s="548"/>
      <c r="L926" s="532"/>
      <c r="M926" s="532"/>
      <c r="N926" s="532"/>
      <c r="O926" s="532"/>
      <c r="P926" s="532"/>
      <c r="Q926" s="532"/>
      <c r="R926" s="532"/>
      <c r="S926" s="548"/>
      <c r="T926" s="548"/>
      <c r="U926" s="532"/>
      <c r="V926" s="532"/>
      <c r="W926" s="532"/>
      <c r="X926" s="532"/>
      <c r="Y926" s="532"/>
      <c r="Z926" s="532"/>
      <c r="AA926" s="532"/>
      <c r="AB926" s="532"/>
      <c r="AC926" s="532"/>
    </row>
    <row r="927" ht="16.5" spans="1:29">
      <c r="A927" s="545"/>
      <c r="B927" s="546"/>
      <c r="C927" s="545"/>
      <c r="D927" s="547"/>
      <c r="E927" s="545"/>
      <c r="F927" s="548"/>
      <c r="G927" s="545"/>
      <c r="H927" s="545"/>
      <c r="I927" s="545"/>
      <c r="J927" s="548"/>
      <c r="K927" s="548"/>
      <c r="L927" s="532"/>
      <c r="M927" s="532"/>
      <c r="N927" s="532"/>
      <c r="O927" s="532"/>
      <c r="P927" s="532"/>
      <c r="Q927" s="532"/>
      <c r="R927" s="532"/>
      <c r="S927" s="548"/>
      <c r="T927" s="548"/>
      <c r="U927" s="532"/>
      <c r="V927" s="532"/>
      <c r="W927" s="532"/>
      <c r="X927" s="532"/>
      <c r="Y927" s="532"/>
      <c r="Z927" s="532"/>
      <c r="AA927" s="532"/>
      <c r="AB927" s="532"/>
      <c r="AC927" s="532"/>
    </row>
    <row r="928" ht="16.5" spans="1:29">
      <c r="A928" s="545"/>
      <c r="B928" s="546"/>
      <c r="C928" s="545"/>
      <c r="D928" s="547"/>
      <c r="E928" s="545"/>
      <c r="F928" s="548"/>
      <c r="G928" s="545"/>
      <c r="H928" s="545"/>
      <c r="I928" s="545"/>
      <c r="J928" s="548"/>
      <c r="K928" s="548"/>
      <c r="L928" s="532"/>
      <c r="M928" s="532"/>
      <c r="N928" s="532"/>
      <c r="O928" s="532"/>
      <c r="P928" s="532"/>
      <c r="Q928" s="532"/>
      <c r="R928" s="532"/>
      <c r="S928" s="548"/>
      <c r="T928" s="548"/>
      <c r="U928" s="532"/>
      <c r="V928" s="532"/>
      <c r="W928" s="532"/>
      <c r="X928" s="532"/>
      <c r="Y928" s="532"/>
      <c r="Z928" s="532"/>
      <c r="AA928" s="532"/>
      <c r="AB928" s="532"/>
      <c r="AC928" s="532"/>
    </row>
    <row r="929" ht="16.5" spans="1:29">
      <c r="A929" s="545"/>
      <c r="B929" s="546"/>
      <c r="C929" s="545"/>
      <c r="D929" s="547"/>
      <c r="E929" s="545"/>
      <c r="F929" s="548"/>
      <c r="G929" s="545"/>
      <c r="H929" s="545"/>
      <c r="I929" s="545"/>
      <c r="J929" s="548"/>
      <c r="K929" s="548"/>
      <c r="L929" s="532"/>
      <c r="M929" s="532"/>
      <c r="N929" s="532"/>
      <c r="O929" s="532"/>
      <c r="P929" s="532"/>
      <c r="Q929" s="532"/>
      <c r="R929" s="532"/>
      <c r="S929" s="548"/>
      <c r="T929" s="548"/>
      <c r="U929" s="532"/>
      <c r="V929" s="532"/>
      <c r="W929" s="532"/>
      <c r="X929" s="532"/>
      <c r="Y929" s="532"/>
      <c r="Z929" s="532"/>
      <c r="AA929" s="532"/>
      <c r="AB929" s="532"/>
      <c r="AC929" s="532"/>
    </row>
    <row r="930" ht="16.5" spans="1:29">
      <c r="A930" s="545"/>
      <c r="B930" s="546"/>
      <c r="C930" s="545"/>
      <c r="D930" s="547"/>
      <c r="E930" s="545"/>
      <c r="F930" s="548"/>
      <c r="G930" s="545"/>
      <c r="H930" s="545"/>
      <c r="I930" s="545"/>
      <c r="J930" s="548"/>
      <c r="K930" s="548"/>
      <c r="L930" s="532"/>
      <c r="M930" s="532"/>
      <c r="N930" s="532"/>
      <c r="O930" s="532"/>
      <c r="P930" s="532"/>
      <c r="Q930" s="532"/>
      <c r="R930" s="532"/>
      <c r="S930" s="548"/>
      <c r="T930" s="548"/>
      <c r="U930" s="532"/>
      <c r="V930" s="532"/>
      <c r="W930" s="532"/>
      <c r="X930" s="532"/>
      <c r="Y930" s="532"/>
      <c r="Z930" s="532"/>
      <c r="AA930" s="532"/>
      <c r="AB930" s="532"/>
      <c r="AC930" s="532"/>
    </row>
    <row r="931" ht="16.5" spans="1:29">
      <c r="A931" s="545"/>
      <c r="B931" s="546"/>
      <c r="C931" s="545"/>
      <c r="D931" s="547"/>
      <c r="E931" s="545"/>
      <c r="F931" s="548"/>
      <c r="G931" s="545"/>
      <c r="H931" s="545"/>
      <c r="I931" s="545"/>
      <c r="J931" s="548"/>
      <c r="K931" s="548"/>
      <c r="L931" s="532"/>
      <c r="M931" s="532"/>
      <c r="N931" s="532"/>
      <c r="O931" s="532"/>
      <c r="P931" s="532"/>
      <c r="Q931" s="532"/>
      <c r="R931" s="532"/>
      <c r="S931" s="548"/>
      <c r="T931" s="548"/>
      <c r="U931" s="532"/>
      <c r="V931" s="532"/>
      <c r="W931" s="532"/>
      <c r="X931" s="532"/>
      <c r="Y931" s="532"/>
      <c r="Z931" s="532"/>
      <c r="AA931" s="532"/>
      <c r="AB931" s="532"/>
      <c r="AC931" s="532"/>
    </row>
    <row r="932" ht="16.5" spans="1:29">
      <c r="A932" s="545"/>
      <c r="B932" s="546"/>
      <c r="C932" s="545"/>
      <c r="D932" s="547"/>
      <c r="E932" s="545"/>
      <c r="F932" s="548"/>
      <c r="G932" s="545"/>
      <c r="H932" s="545"/>
      <c r="I932" s="545"/>
      <c r="J932" s="548"/>
      <c r="K932" s="548"/>
      <c r="L932" s="532"/>
      <c r="M932" s="532"/>
      <c r="N932" s="532"/>
      <c r="O932" s="532"/>
      <c r="P932" s="532"/>
      <c r="Q932" s="532"/>
      <c r="R932" s="532"/>
      <c r="S932" s="548"/>
      <c r="T932" s="548"/>
      <c r="U932" s="532"/>
      <c r="V932" s="532"/>
      <c r="W932" s="532"/>
      <c r="X932" s="532"/>
      <c r="Y932" s="532"/>
      <c r="Z932" s="532"/>
      <c r="AA932" s="532"/>
      <c r="AB932" s="532"/>
      <c r="AC932" s="532"/>
    </row>
    <row r="933" ht="16.5" spans="1:29">
      <c r="A933" s="545"/>
      <c r="B933" s="546"/>
      <c r="C933" s="545"/>
      <c r="D933" s="547"/>
      <c r="E933" s="545"/>
      <c r="F933" s="548"/>
      <c r="G933" s="545"/>
      <c r="H933" s="545"/>
      <c r="I933" s="545"/>
      <c r="J933" s="548"/>
      <c r="K933" s="548"/>
      <c r="L933" s="532"/>
      <c r="M933" s="532"/>
      <c r="N933" s="532"/>
      <c r="O933" s="532"/>
      <c r="P933" s="532"/>
      <c r="Q933" s="532"/>
      <c r="R933" s="532"/>
      <c r="S933" s="548"/>
      <c r="T933" s="548"/>
      <c r="U933" s="532"/>
      <c r="V933" s="532"/>
      <c r="W933" s="532"/>
      <c r="X933" s="532"/>
      <c r="Y933" s="532"/>
      <c r="Z933" s="532"/>
      <c r="AA933" s="532"/>
      <c r="AB933" s="532"/>
      <c r="AC933" s="532"/>
    </row>
    <row r="934" ht="16.5" spans="1:29">
      <c r="A934" s="545"/>
      <c r="B934" s="546"/>
      <c r="C934" s="545"/>
      <c r="D934" s="547"/>
      <c r="E934" s="545"/>
      <c r="F934" s="548"/>
      <c r="G934" s="545"/>
      <c r="H934" s="545"/>
      <c r="I934" s="545"/>
      <c r="J934" s="548"/>
      <c r="K934" s="548"/>
      <c r="L934" s="532"/>
      <c r="M934" s="532"/>
      <c r="N934" s="532"/>
      <c r="O934" s="532"/>
      <c r="P934" s="532"/>
      <c r="Q934" s="532"/>
      <c r="R934" s="532"/>
      <c r="S934" s="548"/>
      <c r="T934" s="548"/>
      <c r="U934" s="532"/>
      <c r="V934" s="532"/>
      <c r="W934" s="532"/>
      <c r="X934" s="532"/>
      <c r="Y934" s="532"/>
      <c r="Z934" s="532"/>
      <c r="AA934" s="532"/>
      <c r="AB934" s="532"/>
      <c r="AC934" s="532"/>
    </row>
    <row r="935" ht="16.5" spans="1:29">
      <c r="A935" s="545"/>
      <c r="B935" s="546"/>
      <c r="C935" s="545"/>
      <c r="D935" s="547"/>
      <c r="E935" s="545"/>
      <c r="F935" s="548"/>
      <c r="G935" s="545"/>
      <c r="H935" s="545"/>
      <c r="I935" s="545"/>
      <c r="J935" s="548"/>
      <c r="K935" s="548"/>
      <c r="L935" s="532"/>
      <c r="M935" s="532"/>
      <c r="N935" s="532"/>
      <c r="O935" s="532"/>
      <c r="P935" s="532"/>
      <c r="Q935" s="532"/>
      <c r="R935" s="532"/>
      <c r="S935" s="548"/>
      <c r="T935" s="548"/>
      <c r="U935" s="532"/>
      <c r="V935" s="532"/>
      <c r="W935" s="532"/>
      <c r="X935" s="532"/>
      <c r="Y935" s="532"/>
      <c r="Z935" s="532"/>
      <c r="AA935" s="532"/>
      <c r="AB935" s="532"/>
      <c r="AC935" s="532"/>
    </row>
    <row r="936" ht="16.5" spans="1:29">
      <c r="A936" s="545"/>
      <c r="B936" s="546"/>
      <c r="C936" s="545"/>
      <c r="D936" s="547"/>
      <c r="E936" s="545"/>
      <c r="F936" s="548"/>
      <c r="G936" s="545"/>
      <c r="H936" s="545"/>
      <c r="I936" s="545"/>
      <c r="J936" s="548"/>
      <c r="K936" s="548"/>
      <c r="L936" s="532"/>
      <c r="M936" s="532"/>
      <c r="N936" s="532"/>
      <c r="O936" s="532"/>
      <c r="P936" s="532"/>
      <c r="Q936" s="532"/>
      <c r="R936" s="532"/>
      <c r="S936" s="548"/>
      <c r="T936" s="548"/>
      <c r="U936" s="532"/>
      <c r="V936" s="532"/>
      <c r="W936" s="532"/>
      <c r="X936" s="532"/>
      <c r="Y936" s="532"/>
      <c r="Z936" s="532"/>
      <c r="AA936" s="532"/>
      <c r="AB936" s="532"/>
      <c r="AC936" s="532"/>
    </row>
    <row r="937" ht="16.5" spans="1:29">
      <c r="A937" s="545"/>
      <c r="B937" s="546"/>
      <c r="C937" s="545"/>
      <c r="D937" s="547"/>
      <c r="E937" s="545"/>
      <c r="F937" s="548"/>
      <c r="G937" s="545"/>
      <c r="H937" s="545"/>
      <c r="I937" s="545"/>
      <c r="J937" s="548"/>
      <c r="K937" s="548"/>
      <c r="L937" s="532"/>
      <c r="M937" s="532"/>
      <c r="N937" s="532"/>
      <c r="O937" s="532"/>
      <c r="P937" s="532"/>
      <c r="Q937" s="532"/>
      <c r="R937" s="532"/>
      <c r="S937" s="548"/>
      <c r="T937" s="548"/>
      <c r="U937" s="532"/>
      <c r="V937" s="532"/>
      <c r="W937" s="532"/>
      <c r="X937" s="532"/>
      <c r="Y937" s="532"/>
      <c r="Z937" s="532"/>
      <c r="AA937" s="532"/>
      <c r="AB937" s="532"/>
      <c r="AC937" s="532"/>
    </row>
    <row r="938" ht="16.5" spans="1:29">
      <c r="A938" s="545"/>
      <c r="B938" s="546"/>
      <c r="C938" s="545"/>
      <c r="D938" s="547"/>
      <c r="E938" s="545"/>
      <c r="F938" s="548"/>
      <c r="G938" s="545"/>
      <c r="H938" s="545"/>
      <c r="I938" s="545"/>
      <c r="J938" s="548"/>
      <c r="K938" s="548"/>
      <c r="L938" s="532"/>
      <c r="M938" s="532"/>
      <c r="N938" s="532"/>
      <c r="O938" s="532"/>
      <c r="P938" s="532"/>
      <c r="Q938" s="532"/>
      <c r="R938" s="532"/>
      <c r="S938" s="548"/>
      <c r="T938" s="548"/>
      <c r="U938" s="532"/>
      <c r="V938" s="532"/>
      <c r="W938" s="532"/>
      <c r="X938" s="532"/>
      <c r="Y938" s="532"/>
      <c r="Z938" s="532"/>
      <c r="AA938" s="532"/>
      <c r="AB938" s="532"/>
      <c r="AC938" s="532"/>
    </row>
    <row r="939" ht="16.5" spans="1:29">
      <c r="A939" s="545"/>
      <c r="B939" s="546"/>
      <c r="C939" s="545"/>
      <c r="D939" s="547"/>
      <c r="E939" s="545"/>
      <c r="F939" s="548"/>
      <c r="G939" s="545"/>
      <c r="H939" s="545"/>
      <c r="I939" s="545"/>
      <c r="J939" s="548"/>
      <c r="K939" s="548"/>
      <c r="L939" s="532"/>
      <c r="M939" s="532"/>
      <c r="N939" s="532"/>
      <c r="O939" s="532"/>
      <c r="P939" s="532"/>
      <c r="Q939" s="532"/>
      <c r="R939" s="532"/>
      <c r="S939" s="548"/>
      <c r="T939" s="548"/>
      <c r="U939" s="532"/>
      <c r="V939" s="532"/>
      <c r="W939" s="532"/>
      <c r="X939" s="532"/>
      <c r="Y939" s="532"/>
      <c r="Z939" s="532"/>
      <c r="AA939" s="532"/>
      <c r="AB939" s="532"/>
      <c r="AC939" s="532"/>
    </row>
    <row r="940" ht="16.5" spans="1:29">
      <c r="A940" s="545"/>
      <c r="B940" s="546"/>
      <c r="C940" s="545"/>
      <c r="D940" s="547"/>
      <c r="E940" s="545"/>
      <c r="F940" s="548"/>
      <c r="G940" s="545"/>
      <c r="H940" s="545"/>
      <c r="I940" s="545"/>
      <c r="J940" s="548"/>
      <c r="K940" s="548"/>
      <c r="L940" s="532"/>
      <c r="M940" s="532"/>
      <c r="N940" s="532"/>
      <c r="O940" s="532"/>
      <c r="P940" s="532"/>
      <c r="Q940" s="532"/>
      <c r="R940" s="532"/>
      <c r="S940" s="548"/>
      <c r="T940" s="548"/>
      <c r="U940" s="532"/>
      <c r="V940" s="532"/>
      <c r="W940" s="532"/>
      <c r="X940" s="532"/>
      <c r="Y940" s="532"/>
      <c r="Z940" s="532"/>
      <c r="AA940" s="532"/>
      <c r="AB940" s="532"/>
      <c r="AC940" s="532"/>
    </row>
    <row r="941" ht="16.5" spans="1:29">
      <c r="A941" s="545"/>
      <c r="B941" s="546"/>
      <c r="C941" s="545"/>
      <c r="D941" s="547"/>
      <c r="E941" s="545"/>
      <c r="F941" s="548"/>
      <c r="G941" s="545"/>
      <c r="H941" s="545"/>
      <c r="I941" s="545"/>
      <c r="J941" s="548"/>
      <c r="K941" s="548"/>
      <c r="L941" s="532"/>
      <c r="M941" s="532"/>
      <c r="N941" s="532"/>
      <c r="O941" s="532"/>
      <c r="P941" s="532"/>
      <c r="Q941" s="532"/>
      <c r="R941" s="532"/>
      <c r="S941" s="548"/>
      <c r="T941" s="548"/>
      <c r="U941" s="532"/>
      <c r="V941" s="532"/>
      <c r="W941" s="532"/>
      <c r="X941" s="532"/>
      <c r="Y941" s="532"/>
      <c r="Z941" s="532"/>
      <c r="AA941" s="532"/>
      <c r="AB941" s="532"/>
      <c r="AC941" s="532"/>
    </row>
    <row r="942" ht="16.5" spans="1:29">
      <c r="A942" s="545"/>
      <c r="B942" s="546"/>
      <c r="C942" s="545"/>
      <c r="D942" s="547"/>
      <c r="E942" s="545"/>
      <c r="F942" s="548"/>
      <c r="G942" s="545"/>
      <c r="H942" s="545"/>
      <c r="I942" s="545"/>
      <c r="J942" s="548"/>
      <c r="K942" s="548"/>
      <c r="L942" s="532"/>
      <c r="M942" s="532"/>
      <c r="N942" s="532"/>
      <c r="O942" s="532"/>
      <c r="P942" s="532"/>
      <c r="Q942" s="532"/>
      <c r="R942" s="532"/>
      <c r="S942" s="548"/>
      <c r="T942" s="548"/>
      <c r="U942" s="532"/>
      <c r="V942" s="532"/>
      <c r="W942" s="532"/>
      <c r="X942" s="532"/>
      <c r="Y942" s="532"/>
      <c r="Z942" s="532"/>
      <c r="AA942" s="532"/>
      <c r="AB942" s="532"/>
      <c r="AC942" s="532"/>
    </row>
    <row r="943" ht="16.5" spans="1:29">
      <c r="A943" s="545"/>
      <c r="B943" s="546"/>
      <c r="C943" s="545"/>
      <c r="D943" s="547"/>
      <c r="E943" s="545"/>
      <c r="F943" s="548"/>
      <c r="G943" s="545"/>
      <c r="H943" s="545"/>
      <c r="I943" s="545"/>
      <c r="J943" s="548"/>
      <c r="K943" s="548"/>
      <c r="L943" s="532"/>
      <c r="M943" s="532"/>
      <c r="N943" s="532"/>
      <c r="O943" s="532"/>
      <c r="P943" s="532"/>
      <c r="Q943" s="532"/>
      <c r="R943" s="532"/>
      <c r="S943" s="548"/>
      <c r="T943" s="548"/>
      <c r="U943" s="532"/>
      <c r="V943" s="532"/>
      <c r="W943" s="532"/>
      <c r="X943" s="532"/>
      <c r="Y943" s="532"/>
      <c r="Z943" s="532"/>
      <c r="AA943" s="532"/>
      <c r="AB943" s="532"/>
      <c r="AC943" s="532"/>
    </row>
    <row r="944" ht="16.5" spans="1:29">
      <c r="A944" s="545"/>
      <c r="B944" s="546"/>
      <c r="C944" s="545"/>
      <c r="D944" s="547"/>
      <c r="E944" s="545"/>
      <c r="F944" s="548"/>
      <c r="G944" s="545"/>
      <c r="H944" s="545"/>
      <c r="I944" s="545"/>
      <c r="J944" s="548"/>
      <c r="K944" s="548"/>
      <c r="L944" s="532"/>
      <c r="M944" s="532"/>
      <c r="N944" s="532"/>
      <c r="O944" s="532"/>
      <c r="P944" s="532"/>
      <c r="Q944" s="532"/>
      <c r="R944" s="532"/>
      <c r="S944" s="548"/>
      <c r="T944" s="548"/>
      <c r="U944" s="532"/>
      <c r="V944" s="532"/>
      <c r="W944" s="532"/>
      <c r="X944" s="532"/>
      <c r="Y944" s="532"/>
      <c r="Z944" s="532"/>
      <c r="AA944" s="532"/>
      <c r="AB944" s="532"/>
      <c r="AC944" s="532"/>
    </row>
    <row r="945" ht="16.5" spans="1:29">
      <c r="A945" s="545"/>
      <c r="B945" s="546"/>
      <c r="C945" s="545"/>
      <c r="D945" s="547"/>
      <c r="E945" s="545"/>
      <c r="F945" s="548"/>
      <c r="G945" s="545"/>
      <c r="H945" s="545"/>
      <c r="I945" s="545"/>
      <c r="J945" s="548"/>
      <c r="K945" s="548"/>
      <c r="L945" s="532"/>
      <c r="M945" s="532"/>
      <c r="N945" s="532"/>
      <c r="O945" s="532"/>
      <c r="P945" s="532"/>
      <c r="Q945" s="532"/>
      <c r="R945" s="532"/>
      <c r="S945" s="548"/>
      <c r="T945" s="548"/>
      <c r="U945" s="532"/>
      <c r="V945" s="532"/>
      <c r="W945" s="532"/>
      <c r="X945" s="532"/>
      <c r="Y945" s="532"/>
      <c r="Z945" s="532"/>
      <c r="AA945" s="532"/>
      <c r="AB945" s="532"/>
      <c r="AC945" s="532"/>
    </row>
    <row r="946" ht="16.5" spans="1:29">
      <c r="A946" s="545"/>
      <c r="B946" s="546"/>
      <c r="C946" s="545"/>
      <c r="D946" s="547"/>
      <c r="E946" s="545"/>
      <c r="F946" s="548"/>
      <c r="G946" s="545"/>
      <c r="H946" s="545"/>
      <c r="I946" s="545"/>
      <c r="J946" s="548"/>
      <c r="K946" s="548"/>
      <c r="L946" s="532"/>
      <c r="M946" s="532"/>
      <c r="N946" s="532"/>
      <c r="O946" s="532"/>
      <c r="P946" s="532"/>
      <c r="Q946" s="532"/>
      <c r="R946" s="532"/>
      <c r="S946" s="548"/>
      <c r="T946" s="548"/>
      <c r="U946" s="532"/>
      <c r="V946" s="532"/>
      <c r="W946" s="532"/>
      <c r="X946" s="532"/>
      <c r="Y946" s="532"/>
      <c r="Z946" s="532"/>
      <c r="AA946" s="532"/>
      <c r="AB946" s="532"/>
      <c r="AC946" s="532"/>
    </row>
    <row r="947" ht="16.5" spans="1:29">
      <c r="A947" s="545"/>
      <c r="B947" s="546"/>
      <c r="C947" s="545"/>
      <c r="D947" s="547"/>
      <c r="E947" s="545"/>
      <c r="F947" s="548"/>
      <c r="G947" s="545"/>
      <c r="H947" s="545"/>
      <c r="I947" s="545"/>
      <c r="J947" s="548"/>
      <c r="K947" s="548"/>
      <c r="L947" s="532"/>
      <c r="M947" s="532"/>
      <c r="N947" s="532"/>
      <c r="O947" s="532"/>
      <c r="P947" s="532"/>
      <c r="Q947" s="532"/>
      <c r="R947" s="532"/>
      <c r="S947" s="548"/>
      <c r="T947" s="548"/>
      <c r="U947" s="532"/>
      <c r="V947" s="532"/>
      <c r="W947" s="532"/>
      <c r="X947" s="532"/>
      <c r="Y947" s="532"/>
      <c r="Z947" s="532"/>
      <c r="AA947" s="532"/>
      <c r="AB947" s="532"/>
      <c r="AC947" s="532"/>
    </row>
    <row r="948" ht="16.5" spans="1:29">
      <c r="A948" s="545"/>
      <c r="B948" s="546"/>
      <c r="C948" s="545"/>
      <c r="D948" s="547"/>
      <c r="E948" s="545"/>
      <c r="F948" s="548"/>
      <c r="G948" s="545"/>
      <c r="H948" s="545"/>
      <c r="I948" s="545"/>
      <c r="J948" s="548"/>
      <c r="K948" s="548"/>
      <c r="L948" s="532"/>
      <c r="M948" s="532"/>
      <c r="N948" s="532"/>
      <c r="O948" s="532"/>
      <c r="P948" s="532"/>
      <c r="Q948" s="532"/>
      <c r="R948" s="532"/>
      <c r="S948" s="548"/>
      <c r="T948" s="548"/>
      <c r="U948" s="532"/>
      <c r="V948" s="532"/>
      <c r="W948" s="532"/>
      <c r="X948" s="532"/>
      <c r="Y948" s="532"/>
      <c r="Z948" s="532"/>
      <c r="AA948" s="532"/>
      <c r="AB948" s="532"/>
      <c r="AC948" s="532"/>
    </row>
    <row r="949" ht="16.5" spans="1:29">
      <c r="A949" s="545"/>
      <c r="B949" s="546"/>
      <c r="C949" s="545"/>
      <c r="D949" s="547"/>
      <c r="E949" s="545"/>
      <c r="F949" s="548"/>
      <c r="G949" s="545"/>
      <c r="H949" s="545"/>
      <c r="I949" s="545"/>
      <c r="J949" s="548"/>
      <c r="K949" s="548"/>
      <c r="L949" s="532"/>
      <c r="M949" s="532"/>
      <c r="N949" s="532"/>
      <c r="O949" s="532"/>
      <c r="P949" s="532"/>
      <c r="Q949" s="532"/>
      <c r="R949" s="532"/>
      <c r="S949" s="548"/>
      <c r="T949" s="548"/>
      <c r="U949" s="532"/>
      <c r="V949" s="532"/>
      <c r="W949" s="532"/>
      <c r="X949" s="532"/>
      <c r="Y949" s="532"/>
      <c r="Z949" s="532"/>
      <c r="AA949" s="532"/>
      <c r="AB949" s="532"/>
      <c r="AC949" s="532"/>
    </row>
    <row r="950" ht="16.5" spans="1:29">
      <c r="A950" s="545"/>
      <c r="B950" s="546"/>
      <c r="C950" s="545"/>
      <c r="D950" s="547"/>
      <c r="E950" s="545"/>
      <c r="F950" s="548"/>
      <c r="G950" s="545"/>
      <c r="H950" s="545"/>
      <c r="I950" s="545"/>
      <c r="J950" s="548"/>
      <c r="K950" s="548"/>
      <c r="L950" s="532"/>
      <c r="M950" s="532"/>
      <c r="N950" s="532"/>
      <c r="O950" s="532"/>
      <c r="P950" s="532"/>
      <c r="Q950" s="532"/>
      <c r="R950" s="532"/>
      <c r="S950" s="548"/>
      <c r="T950" s="548"/>
      <c r="U950" s="532"/>
      <c r="V950" s="532"/>
      <c r="W950" s="532"/>
      <c r="X950" s="532"/>
      <c r="Y950" s="532"/>
      <c r="Z950" s="532"/>
      <c r="AA950" s="532"/>
      <c r="AB950" s="532"/>
      <c r="AC950" s="532"/>
    </row>
    <row r="951" ht="16.5" spans="1:29">
      <c r="A951" s="545"/>
      <c r="B951" s="546"/>
      <c r="C951" s="545"/>
      <c r="D951" s="547"/>
      <c r="E951" s="545"/>
      <c r="F951" s="548"/>
      <c r="G951" s="545"/>
      <c r="H951" s="545"/>
      <c r="I951" s="545"/>
      <c r="J951" s="548"/>
      <c r="K951" s="548"/>
      <c r="L951" s="532"/>
      <c r="M951" s="532"/>
      <c r="N951" s="532"/>
      <c r="O951" s="532"/>
      <c r="P951" s="532"/>
      <c r="Q951" s="532"/>
      <c r="R951" s="532"/>
      <c r="S951" s="548"/>
      <c r="T951" s="548"/>
      <c r="U951" s="532"/>
      <c r="V951" s="532"/>
      <c r="W951" s="532"/>
      <c r="X951" s="532"/>
      <c r="Y951" s="532"/>
      <c r="Z951" s="532"/>
      <c r="AA951" s="532"/>
      <c r="AB951" s="532"/>
      <c r="AC951" s="532"/>
    </row>
    <row r="952" ht="16.5" spans="1:29">
      <c r="A952" s="545"/>
      <c r="B952" s="546"/>
      <c r="C952" s="545"/>
      <c r="D952" s="547"/>
      <c r="E952" s="545"/>
      <c r="F952" s="548"/>
      <c r="G952" s="545"/>
      <c r="H952" s="545"/>
      <c r="I952" s="545"/>
      <c r="J952" s="548"/>
      <c r="K952" s="548"/>
      <c r="L952" s="532"/>
      <c r="M952" s="532"/>
      <c r="N952" s="532"/>
      <c r="O952" s="532"/>
      <c r="P952" s="532"/>
      <c r="Q952" s="532"/>
      <c r="R952" s="532"/>
      <c r="S952" s="548"/>
      <c r="T952" s="548"/>
      <c r="U952" s="532"/>
      <c r="V952" s="532"/>
      <c r="W952" s="532"/>
      <c r="X952" s="532"/>
      <c r="Y952" s="532"/>
      <c r="Z952" s="532"/>
      <c r="AA952" s="532"/>
      <c r="AB952" s="532"/>
      <c r="AC952" s="532"/>
    </row>
    <row r="953" ht="16.5" spans="1:29">
      <c r="A953" s="545"/>
      <c r="B953" s="546"/>
      <c r="C953" s="545"/>
      <c r="D953" s="547"/>
      <c r="E953" s="545"/>
      <c r="F953" s="548"/>
      <c r="G953" s="545"/>
      <c r="H953" s="545"/>
      <c r="I953" s="545"/>
      <c r="J953" s="548"/>
      <c r="K953" s="548"/>
      <c r="L953" s="532"/>
      <c r="M953" s="532"/>
      <c r="N953" s="532"/>
      <c r="O953" s="532"/>
      <c r="P953" s="532"/>
      <c r="Q953" s="532"/>
      <c r="R953" s="532"/>
      <c r="S953" s="548"/>
      <c r="T953" s="548"/>
      <c r="U953" s="532"/>
      <c r="V953" s="532"/>
      <c r="W953" s="532"/>
      <c r="X953" s="532"/>
      <c r="Y953" s="532"/>
      <c r="Z953" s="532"/>
      <c r="AA953" s="532"/>
      <c r="AB953" s="532"/>
      <c r="AC953" s="532"/>
    </row>
    <row r="954" ht="16.5" spans="1:29">
      <c r="A954" s="545"/>
      <c r="B954" s="546"/>
      <c r="C954" s="545"/>
      <c r="D954" s="547"/>
      <c r="E954" s="545"/>
      <c r="F954" s="548"/>
      <c r="G954" s="545"/>
      <c r="H954" s="545"/>
      <c r="I954" s="545"/>
      <c r="J954" s="548"/>
      <c r="K954" s="548"/>
      <c r="L954" s="532"/>
      <c r="M954" s="532"/>
      <c r="N954" s="532"/>
      <c r="O954" s="532"/>
      <c r="P954" s="532"/>
      <c r="Q954" s="532"/>
      <c r="R954" s="532"/>
      <c r="S954" s="548"/>
      <c r="T954" s="548"/>
      <c r="U954" s="532"/>
      <c r="V954" s="532"/>
      <c r="W954" s="532"/>
      <c r="X954" s="532"/>
      <c r="Y954" s="532"/>
      <c r="Z954" s="532"/>
      <c r="AA954" s="532"/>
      <c r="AB954" s="532"/>
      <c r="AC954" s="532"/>
    </row>
    <row r="955" ht="16.5" spans="1:29">
      <c r="A955" s="545"/>
      <c r="B955" s="546"/>
      <c r="C955" s="545"/>
      <c r="D955" s="547"/>
      <c r="E955" s="545"/>
      <c r="F955" s="548"/>
      <c r="G955" s="545"/>
      <c r="H955" s="545"/>
      <c r="I955" s="545"/>
      <c r="J955" s="548"/>
      <c r="K955" s="548"/>
      <c r="L955" s="532"/>
      <c r="M955" s="532"/>
      <c r="N955" s="532"/>
      <c r="O955" s="532"/>
      <c r="P955" s="532"/>
      <c r="Q955" s="532"/>
      <c r="R955" s="532"/>
      <c r="S955" s="548"/>
      <c r="T955" s="548"/>
      <c r="U955" s="532"/>
      <c r="V955" s="532"/>
      <c r="W955" s="532"/>
      <c r="X955" s="532"/>
      <c r="Y955" s="532"/>
      <c r="Z955" s="532"/>
      <c r="AA955" s="532"/>
      <c r="AB955" s="532"/>
      <c r="AC955" s="532"/>
    </row>
    <row r="956" ht="16.5" spans="1:29">
      <c r="A956" s="545"/>
      <c r="B956" s="546"/>
      <c r="C956" s="545"/>
      <c r="D956" s="547"/>
      <c r="E956" s="545"/>
      <c r="F956" s="548"/>
      <c r="G956" s="545"/>
      <c r="H956" s="545"/>
      <c r="I956" s="545"/>
      <c r="J956" s="548"/>
      <c r="K956" s="548"/>
      <c r="L956" s="532"/>
      <c r="M956" s="532"/>
      <c r="N956" s="532"/>
      <c r="O956" s="532"/>
      <c r="P956" s="532"/>
      <c r="Q956" s="532"/>
      <c r="R956" s="532"/>
      <c r="S956" s="548"/>
      <c r="T956" s="548"/>
      <c r="U956" s="532"/>
      <c r="V956" s="532"/>
      <c r="W956" s="532"/>
      <c r="X956" s="532"/>
      <c r="Y956" s="532"/>
      <c r="Z956" s="532"/>
      <c r="AA956" s="532"/>
      <c r="AB956" s="532"/>
      <c r="AC956" s="532"/>
    </row>
    <row r="957" ht="16.5" spans="1:29">
      <c r="A957" s="545"/>
      <c r="B957" s="546"/>
      <c r="C957" s="545"/>
      <c r="D957" s="547"/>
      <c r="E957" s="545"/>
      <c r="F957" s="548"/>
      <c r="G957" s="545"/>
      <c r="H957" s="545"/>
      <c r="I957" s="545"/>
      <c r="J957" s="548"/>
      <c r="K957" s="548"/>
      <c r="L957" s="532"/>
      <c r="M957" s="532"/>
      <c r="N957" s="532"/>
      <c r="O957" s="532"/>
      <c r="P957" s="532"/>
      <c r="Q957" s="532"/>
      <c r="R957" s="532"/>
      <c r="S957" s="548"/>
      <c r="T957" s="548"/>
      <c r="U957" s="532"/>
      <c r="V957" s="532"/>
      <c r="W957" s="532"/>
      <c r="X957" s="532"/>
      <c r="Y957" s="532"/>
      <c r="Z957" s="532"/>
      <c r="AA957" s="532"/>
      <c r="AB957" s="532"/>
      <c r="AC957" s="532"/>
    </row>
    <row r="958" ht="16.5" spans="1:29">
      <c r="A958" s="545"/>
      <c r="B958" s="546"/>
      <c r="C958" s="545"/>
      <c r="D958" s="547"/>
      <c r="E958" s="545"/>
      <c r="F958" s="548"/>
      <c r="G958" s="545"/>
      <c r="H958" s="545"/>
      <c r="I958" s="545"/>
      <c r="J958" s="548"/>
      <c r="K958" s="548"/>
      <c r="L958" s="532"/>
      <c r="M958" s="532"/>
      <c r="N958" s="532"/>
      <c r="O958" s="532"/>
      <c r="P958" s="532"/>
      <c r="Q958" s="532"/>
      <c r="R958" s="532"/>
      <c r="S958" s="548"/>
      <c r="T958" s="548"/>
      <c r="U958" s="532"/>
      <c r="V958" s="532"/>
      <c r="W958" s="532"/>
      <c r="X958" s="532"/>
      <c r="Y958" s="532"/>
      <c r="Z958" s="532"/>
      <c r="AA958" s="532"/>
      <c r="AB958" s="532"/>
      <c r="AC958" s="532"/>
    </row>
    <row r="959" ht="16.5" spans="1:29">
      <c r="A959" s="545"/>
      <c r="B959" s="546"/>
      <c r="C959" s="545"/>
      <c r="D959" s="547"/>
      <c r="E959" s="545"/>
      <c r="F959" s="548"/>
      <c r="G959" s="545"/>
      <c r="H959" s="545"/>
      <c r="I959" s="545"/>
      <c r="J959" s="548"/>
      <c r="K959" s="548"/>
      <c r="L959" s="532"/>
      <c r="M959" s="532"/>
      <c r="N959" s="532"/>
      <c r="O959" s="532"/>
      <c r="P959" s="532"/>
      <c r="Q959" s="532"/>
      <c r="R959" s="532"/>
      <c r="S959" s="548"/>
      <c r="T959" s="548"/>
      <c r="U959" s="532"/>
      <c r="V959" s="532"/>
      <c r="W959" s="532"/>
      <c r="X959" s="532"/>
      <c r="Y959" s="532"/>
      <c r="Z959" s="532"/>
      <c r="AA959" s="532"/>
      <c r="AB959" s="532"/>
      <c r="AC959" s="532"/>
    </row>
    <row r="960" ht="16.5" spans="1:29">
      <c r="A960" s="545"/>
      <c r="B960" s="546"/>
      <c r="C960" s="545"/>
      <c r="D960" s="547"/>
      <c r="E960" s="545"/>
      <c r="F960" s="548"/>
      <c r="G960" s="545"/>
      <c r="H960" s="545"/>
      <c r="I960" s="545"/>
      <c r="J960" s="548"/>
      <c r="K960" s="548"/>
      <c r="L960" s="532"/>
      <c r="M960" s="532"/>
      <c r="N960" s="532"/>
      <c r="O960" s="532"/>
      <c r="P960" s="532"/>
      <c r="Q960" s="532"/>
      <c r="R960" s="532"/>
      <c r="S960" s="548"/>
      <c r="T960" s="548"/>
      <c r="U960" s="532"/>
      <c r="V960" s="532"/>
      <c r="W960" s="532"/>
      <c r="X960" s="532"/>
      <c r="Y960" s="532"/>
      <c r="Z960" s="532"/>
      <c r="AA960" s="532"/>
      <c r="AB960" s="532"/>
      <c r="AC960" s="532"/>
    </row>
    <row r="961" ht="16.5" spans="1:29">
      <c r="A961" s="545"/>
      <c r="B961" s="546"/>
      <c r="C961" s="545"/>
      <c r="D961" s="547"/>
      <c r="E961" s="545"/>
      <c r="F961" s="548"/>
      <c r="G961" s="545"/>
      <c r="H961" s="545"/>
      <c r="I961" s="545"/>
      <c r="J961" s="548"/>
      <c r="K961" s="548"/>
      <c r="L961" s="532"/>
      <c r="M961" s="532"/>
      <c r="N961" s="532"/>
      <c r="O961" s="532"/>
      <c r="P961" s="532"/>
      <c r="Q961" s="532"/>
      <c r="R961" s="532"/>
      <c r="S961" s="548"/>
      <c r="T961" s="548"/>
      <c r="U961" s="532"/>
      <c r="V961" s="532"/>
      <c r="W961" s="532"/>
      <c r="X961" s="532"/>
      <c r="Y961" s="532"/>
      <c r="Z961" s="532"/>
      <c r="AA961" s="532"/>
      <c r="AB961" s="532"/>
      <c r="AC961" s="532"/>
    </row>
    <row r="962" ht="16.5" spans="1:29">
      <c r="A962" s="545"/>
      <c r="B962" s="546"/>
      <c r="C962" s="545"/>
      <c r="D962" s="547"/>
      <c r="E962" s="545"/>
      <c r="F962" s="548"/>
      <c r="G962" s="545"/>
      <c r="H962" s="545"/>
      <c r="I962" s="545"/>
      <c r="J962" s="548"/>
      <c r="K962" s="548"/>
      <c r="L962" s="532"/>
      <c r="M962" s="532"/>
      <c r="N962" s="532"/>
      <c r="O962" s="532"/>
      <c r="P962" s="532"/>
      <c r="Q962" s="532"/>
      <c r="R962" s="532"/>
      <c r="S962" s="548"/>
      <c r="T962" s="548"/>
      <c r="U962" s="532"/>
      <c r="V962" s="532"/>
      <c r="W962" s="532"/>
      <c r="X962" s="532"/>
      <c r="Y962" s="532"/>
      <c r="Z962" s="532"/>
      <c r="AA962" s="532"/>
      <c r="AB962" s="532"/>
      <c r="AC962" s="532"/>
    </row>
    <row r="963" ht="16.5" spans="1:29">
      <c r="A963" s="545"/>
      <c r="B963" s="546"/>
      <c r="C963" s="545"/>
      <c r="D963" s="547"/>
      <c r="E963" s="545"/>
      <c r="F963" s="548"/>
      <c r="G963" s="545"/>
      <c r="H963" s="545"/>
      <c r="I963" s="545"/>
      <c r="J963" s="548"/>
      <c r="K963" s="548"/>
      <c r="L963" s="532"/>
      <c r="M963" s="532"/>
      <c r="N963" s="532"/>
      <c r="O963" s="532"/>
      <c r="P963" s="532"/>
      <c r="Q963" s="532"/>
      <c r="R963" s="532"/>
      <c r="S963" s="548"/>
      <c r="T963" s="548"/>
      <c r="U963" s="532"/>
      <c r="V963" s="532"/>
      <c r="W963" s="532"/>
      <c r="X963" s="532"/>
      <c r="Y963" s="532"/>
      <c r="Z963" s="532"/>
      <c r="AA963" s="532"/>
      <c r="AB963" s="532"/>
      <c r="AC963" s="532"/>
    </row>
    <row r="964" ht="16.5" spans="1:29">
      <c r="A964" s="545"/>
      <c r="B964" s="546"/>
      <c r="C964" s="545"/>
      <c r="D964" s="547"/>
      <c r="E964" s="545"/>
      <c r="F964" s="548"/>
      <c r="G964" s="545"/>
      <c r="H964" s="545"/>
      <c r="I964" s="545"/>
      <c r="J964" s="548"/>
      <c r="K964" s="548"/>
      <c r="L964" s="532"/>
      <c r="M964" s="532"/>
      <c r="N964" s="532"/>
      <c r="O964" s="532"/>
      <c r="P964" s="532"/>
      <c r="Q964" s="532"/>
      <c r="R964" s="532"/>
      <c r="S964" s="548"/>
      <c r="T964" s="548"/>
      <c r="U964" s="532"/>
      <c r="V964" s="532"/>
      <c r="W964" s="532"/>
      <c r="X964" s="532"/>
      <c r="Y964" s="532"/>
      <c r="Z964" s="532"/>
      <c r="AA964" s="532"/>
      <c r="AB964" s="532"/>
      <c r="AC964" s="532"/>
    </row>
    <row r="965" ht="16.5" spans="1:29">
      <c r="A965" s="545"/>
      <c r="B965" s="546"/>
      <c r="C965" s="545"/>
      <c r="D965" s="547"/>
      <c r="E965" s="545"/>
      <c r="F965" s="548"/>
      <c r="G965" s="545"/>
      <c r="H965" s="545"/>
      <c r="I965" s="545"/>
      <c r="J965" s="548"/>
      <c r="K965" s="548"/>
      <c r="L965" s="532"/>
      <c r="M965" s="532"/>
      <c r="N965" s="532"/>
      <c r="O965" s="532"/>
      <c r="P965" s="532"/>
      <c r="Q965" s="532"/>
      <c r="R965" s="532"/>
      <c r="S965" s="548"/>
      <c r="T965" s="548"/>
      <c r="U965" s="532"/>
      <c r="V965" s="532"/>
      <c r="W965" s="532"/>
      <c r="X965" s="532"/>
      <c r="Y965" s="532"/>
      <c r="Z965" s="532"/>
      <c r="AA965" s="532"/>
      <c r="AB965" s="532"/>
      <c r="AC965" s="532"/>
    </row>
    <row r="966" ht="16.5" spans="1:29">
      <c r="A966" s="545"/>
      <c r="B966" s="546"/>
      <c r="C966" s="545"/>
      <c r="D966" s="547"/>
      <c r="E966" s="545"/>
      <c r="F966" s="548"/>
      <c r="G966" s="545"/>
      <c r="H966" s="545"/>
      <c r="I966" s="545"/>
      <c r="J966" s="548"/>
      <c r="K966" s="548"/>
      <c r="L966" s="532"/>
      <c r="M966" s="532"/>
      <c r="N966" s="532"/>
      <c r="O966" s="532"/>
      <c r="P966" s="532"/>
      <c r="Q966" s="532"/>
      <c r="R966" s="532"/>
      <c r="S966" s="548"/>
      <c r="T966" s="548"/>
      <c r="U966" s="532"/>
      <c r="V966" s="532"/>
      <c r="W966" s="532"/>
      <c r="X966" s="532"/>
      <c r="Y966" s="532"/>
      <c r="Z966" s="532"/>
      <c r="AA966" s="532"/>
      <c r="AB966" s="532"/>
      <c r="AC966" s="532"/>
    </row>
    <row r="967" ht="16.5" spans="1:29">
      <c r="A967" s="545"/>
      <c r="B967" s="546"/>
      <c r="C967" s="545"/>
      <c r="D967" s="547"/>
      <c r="E967" s="545"/>
      <c r="F967" s="548"/>
      <c r="G967" s="545"/>
      <c r="H967" s="545"/>
      <c r="I967" s="545"/>
      <c r="J967" s="548"/>
      <c r="K967" s="548"/>
      <c r="L967" s="532"/>
      <c r="M967" s="532"/>
      <c r="N967" s="532"/>
      <c r="O967" s="532"/>
      <c r="P967" s="532"/>
      <c r="Q967" s="532"/>
      <c r="R967" s="532"/>
      <c r="S967" s="548"/>
      <c r="T967" s="548"/>
      <c r="U967" s="532"/>
      <c r="V967" s="532"/>
      <c r="W967" s="532"/>
      <c r="X967" s="532"/>
      <c r="Y967" s="532"/>
      <c r="Z967" s="532"/>
      <c r="AA967" s="532"/>
      <c r="AB967" s="532"/>
      <c r="AC967" s="532"/>
    </row>
    <row r="968" ht="16.5" spans="1:29">
      <c r="A968" s="545"/>
      <c r="B968" s="546"/>
      <c r="C968" s="545"/>
      <c r="D968" s="547"/>
      <c r="E968" s="545"/>
      <c r="F968" s="548"/>
      <c r="G968" s="545"/>
      <c r="H968" s="545"/>
      <c r="I968" s="545"/>
      <c r="J968" s="548"/>
      <c r="K968" s="548"/>
      <c r="L968" s="532"/>
      <c r="M968" s="532"/>
      <c r="N968" s="532"/>
      <c r="O968" s="532"/>
      <c r="P968" s="532"/>
      <c r="Q968" s="532"/>
      <c r="R968" s="532"/>
      <c r="S968" s="548"/>
      <c r="T968" s="548"/>
      <c r="U968" s="532"/>
      <c r="V968" s="532"/>
      <c r="W968" s="532"/>
      <c r="X968" s="532"/>
      <c r="Y968" s="532"/>
      <c r="Z968" s="532"/>
      <c r="AA968" s="532"/>
      <c r="AB968" s="532"/>
      <c r="AC968" s="532"/>
    </row>
    <row r="969" ht="16.5" spans="1:29">
      <c r="A969" s="545"/>
      <c r="B969" s="546"/>
      <c r="C969" s="545"/>
      <c r="D969" s="547"/>
      <c r="E969" s="545"/>
      <c r="F969" s="548"/>
      <c r="G969" s="545"/>
      <c r="H969" s="545"/>
      <c r="I969" s="545"/>
      <c r="J969" s="548"/>
      <c r="K969" s="548"/>
      <c r="L969" s="532"/>
      <c r="M969" s="532"/>
      <c r="N969" s="532"/>
      <c r="O969" s="532"/>
      <c r="P969" s="532"/>
      <c r="Q969" s="532"/>
      <c r="R969" s="532"/>
      <c r="S969" s="548"/>
      <c r="T969" s="548"/>
      <c r="U969" s="532"/>
      <c r="V969" s="532"/>
      <c r="W969" s="532"/>
      <c r="X969" s="532"/>
      <c r="Y969" s="532"/>
      <c r="Z969" s="532"/>
      <c r="AA969" s="532"/>
      <c r="AB969" s="532"/>
      <c r="AC969" s="532"/>
    </row>
    <row r="970" ht="16.5" spans="1:29">
      <c r="A970" s="545"/>
      <c r="B970" s="546"/>
      <c r="C970" s="545"/>
      <c r="D970" s="547"/>
      <c r="E970" s="545"/>
      <c r="F970" s="548"/>
      <c r="G970" s="545"/>
      <c r="H970" s="545"/>
      <c r="I970" s="545"/>
      <c r="J970" s="548"/>
      <c r="K970" s="548"/>
      <c r="L970" s="532"/>
      <c r="M970" s="532"/>
      <c r="N970" s="532"/>
      <c r="O970" s="532"/>
      <c r="P970" s="532"/>
      <c r="Q970" s="532"/>
      <c r="R970" s="532"/>
      <c r="S970" s="548"/>
      <c r="T970" s="548"/>
      <c r="U970" s="532"/>
      <c r="V970" s="532"/>
      <c r="W970" s="532"/>
      <c r="X970" s="532"/>
      <c r="Y970" s="532"/>
      <c r="Z970" s="532"/>
      <c r="AA970" s="532"/>
      <c r="AB970" s="532"/>
      <c r="AC970" s="532"/>
    </row>
    <row r="971" ht="16.5" spans="1:29">
      <c r="A971" s="545"/>
      <c r="B971" s="546"/>
      <c r="C971" s="545"/>
      <c r="D971" s="547"/>
      <c r="E971" s="545"/>
      <c r="F971" s="548"/>
      <c r="G971" s="545"/>
      <c r="H971" s="545"/>
      <c r="I971" s="545"/>
      <c r="J971" s="548"/>
      <c r="K971" s="548"/>
      <c r="L971" s="532"/>
      <c r="M971" s="532"/>
      <c r="N971" s="532"/>
      <c r="O971" s="532"/>
      <c r="P971" s="532"/>
      <c r="Q971" s="532"/>
      <c r="R971" s="532"/>
      <c r="S971" s="548"/>
      <c r="T971" s="548"/>
      <c r="U971" s="532"/>
      <c r="V971" s="532"/>
      <c r="W971" s="532"/>
      <c r="X971" s="532"/>
      <c r="Y971" s="532"/>
      <c r="Z971" s="532"/>
      <c r="AA971" s="532"/>
      <c r="AB971" s="532"/>
      <c r="AC971" s="532"/>
    </row>
    <row r="972" ht="16.5" spans="1:29">
      <c r="A972" s="545"/>
      <c r="B972" s="546"/>
      <c r="C972" s="545"/>
      <c r="D972" s="547"/>
      <c r="E972" s="545"/>
      <c r="F972" s="548"/>
      <c r="G972" s="545"/>
      <c r="H972" s="545"/>
      <c r="I972" s="545"/>
      <c r="J972" s="548"/>
      <c r="K972" s="548"/>
      <c r="L972" s="532"/>
      <c r="M972" s="532"/>
      <c r="N972" s="532"/>
      <c r="O972" s="532"/>
      <c r="P972" s="532"/>
      <c r="Q972" s="532"/>
      <c r="R972" s="532"/>
      <c r="S972" s="548"/>
      <c r="T972" s="548"/>
      <c r="U972" s="532"/>
      <c r="V972" s="532"/>
      <c r="W972" s="532"/>
      <c r="X972" s="532"/>
      <c r="Y972" s="532"/>
      <c r="Z972" s="532"/>
      <c r="AA972" s="532"/>
      <c r="AB972" s="532"/>
      <c r="AC972" s="532"/>
    </row>
    <row r="973" ht="16.5" spans="1:29">
      <c r="A973" s="545"/>
      <c r="B973" s="546"/>
      <c r="C973" s="545"/>
      <c r="D973" s="547"/>
      <c r="E973" s="545"/>
      <c r="F973" s="548"/>
      <c r="G973" s="545"/>
      <c r="H973" s="545"/>
      <c r="I973" s="545"/>
      <c r="J973" s="548"/>
      <c r="K973" s="548"/>
      <c r="L973" s="532"/>
      <c r="M973" s="532"/>
      <c r="N973" s="532"/>
      <c r="O973" s="532"/>
      <c r="P973" s="532"/>
      <c r="Q973" s="532"/>
      <c r="R973" s="532"/>
      <c r="S973" s="548"/>
      <c r="T973" s="548"/>
      <c r="U973" s="532"/>
      <c r="V973" s="532"/>
      <c r="W973" s="532"/>
      <c r="X973" s="532"/>
      <c r="Y973" s="532"/>
      <c r="Z973" s="532"/>
      <c r="AA973" s="532"/>
      <c r="AB973" s="532"/>
      <c r="AC973" s="532"/>
    </row>
    <row r="974" ht="16.5" spans="1:29">
      <c r="A974" s="545"/>
      <c r="B974" s="546"/>
      <c r="C974" s="545"/>
      <c r="D974" s="547"/>
      <c r="E974" s="545"/>
      <c r="F974" s="548"/>
      <c r="G974" s="545"/>
      <c r="H974" s="545"/>
      <c r="I974" s="545"/>
      <c r="J974" s="548"/>
      <c r="K974" s="548"/>
      <c r="L974" s="532"/>
      <c r="M974" s="532"/>
      <c r="N974" s="532"/>
      <c r="O974" s="532"/>
      <c r="P974" s="532"/>
      <c r="Q974" s="532"/>
      <c r="R974" s="532"/>
      <c r="S974" s="548"/>
      <c r="T974" s="548"/>
      <c r="U974" s="532"/>
      <c r="V974" s="532"/>
      <c r="W974" s="532"/>
      <c r="X974" s="532"/>
      <c r="Y974" s="532"/>
      <c r="Z974" s="532"/>
      <c r="AA974" s="532"/>
      <c r="AB974" s="532"/>
      <c r="AC974" s="532"/>
    </row>
    <row r="975" ht="16.5" spans="1:29">
      <c r="A975" s="545"/>
      <c r="B975" s="546"/>
      <c r="C975" s="545"/>
      <c r="D975" s="547"/>
      <c r="E975" s="545"/>
      <c r="F975" s="548"/>
      <c r="G975" s="545"/>
      <c r="H975" s="545"/>
      <c r="I975" s="545"/>
      <c r="J975" s="548"/>
      <c r="K975" s="548"/>
      <c r="L975" s="532"/>
      <c r="M975" s="532"/>
      <c r="N975" s="532"/>
      <c r="O975" s="532"/>
      <c r="P975" s="532"/>
      <c r="Q975" s="532"/>
      <c r="R975" s="532"/>
      <c r="S975" s="548"/>
      <c r="T975" s="548"/>
      <c r="U975" s="532"/>
      <c r="V975" s="532"/>
      <c r="W975" s="532"/>
      <c r="X975" s="532"/>
      <c r="Y975" s="532"/>
      <c r="Z975" s="532"/>
      <c r="AA975" s="532"/>
      <c r="AB975" s="532"/>
      <c r="AC975" s="532"/>
    </row>
    <row r="976" ht="16.5" spans="1:29">
      <c r="A976" s="545"/>
      <c r="B976" s="546"/>
      <c r="C976" s="545"/>
      <c r="D976" s="547"/>
      <c r="E976" s="545"/>
      <c r="F976" s="548"/>
      <c r="G976" s="545"/>
      <c r="H976" s="545"/>
      <c r="I976" s="545"/>
      <c r="J976" s="548"/>
      <c r="K976" s="548"/>
      <c r="L976" s="532"/>
      <c r="M976" s="532"/>
      <c r="N976" s="532"/>
      <c r="O976" s="532"/>
      <c r="P976" s="532"/>
      <c r="Q976" s="532"/>
      <c r="R976" s="532"/>
      <c r="S976" s="548"/>
      <c r="T976" s="548"/>
      <c r="U976" s="532"/>
      <c r="V976" s="532"/>
      <c r="W976" s="532"/>
      <c r="X976" s="532"/>
      <c r="Y976" s="532"/>
      <c r="Z976" s="532"/>
      <c r="AA976" s="532"/>
      <c r="AB976" s="532"/>
      <c r="AC976" s="532"/>
    </row>
    <row r="977" ht="16.5" spans="1:29">
      <c r="A977" s="545"/>
      <c r="B977" s="546"/>
      <c r="C977" s="545"/>
      <c r="D977" s="547"/>
      <c r="E977" s="545"/>
      <c r="F977" s="548"/>
      <c r="G977" s="545"/>
      <c r="H977" s="545"/>
      <c r="I977" s="545"/>
      <c r="J977" s="548"/>
      <c r="K977" s="548"/>
      <c r="L977" s="532"/>
      <c r="M977" s="532"/>
      <c r="N977" s="532"/>
      <c r="O977" s="532"/>
      <c r="P977" s="532"/>
      <c r="Q977" s="532"/>
      <c r="R977" s="532"/>
      <c r="S977" s="548"/>
      <c r="T977" s="548"/>
      <c r="U977" s="532"/>
      <c r="V977" s="532"/>
      <c r="W977" s="532"/>
      <c r="X977" s="532"/>
      <c r="Y977" s="532"/>
      <c r="Z977" s="532"/>
      <c r="AA977" s="532"/>
      <c r="AB977" s="532"/>
      <c r="AC977" s="532"/>
    </row>
    <row r="978" ht="16.5" spans="1:29">
      <c r="A978" s="545"/>
      <c r="B978" s="546"/>
      <c r="C978" s="545"/>
      <c r="D978" s="547"/>
      <c r="E978" s="545"/>
      <c r="F978" s="548"/>
      <c r="G978" s="545"/>
      <c r="H978" s="545"/>
      <c r="I978" s="545"/>
      <c r="J978" s="548"/>
      <c r="K978" s="548"/>
      <c r="L978" s="532"/>
      <c r="M978" s="532"/>
      <c r="N978" s="532"/>
      <c r="O978" s="532"/>
      <c r="P978" s="532"/>
      <c r="Q978" s="532"/>
      <c r="R978" s="532"/>
      <c r="S978" s="548"/>
      <c r="T978" s="548"/>
      <c r="U978" s="532"/>
      <c r="V978" s="532"/>
      <c r="W978" s="532"/>
      <c r="X978" s="532"/>
      <c r="Y978" s="532"/>
      <c r="Z978" s="532"/>
      <c r="AA978" s="532"/>
      <c r="AB978" s="532"/>
      <c r="AC978" s="532"/>
    </row>
    <row r="979" ht="16.5" spans="1:29">
      <c r="A979" s="545"/>
      <c r="B979" s="546"/>
      <c r="C979" s="545"/>
      <c r="D979" s="547"/>
      <c r="E979" s="545"/>
      <c r="F979" s="548"/>
      <c r="G979" s="545"/>
      <c r="H979" s="545"/>
      <c r="I979" s="545"/>
      <c r="J979" s="548"/>
      <c r="K979" s="548"/>
      <c r="L979" s="532"/>
      <c r="M979" s="532"/>
      <c r="N979" s="532"/>
      <c r="O979" s="532"/>
      <c r="P979" s="532"/>
      <c r="Q979" s="532"/>
      <c r="R979" s="532"/>
      <c r="S979" s="548"/>
      <c r="T979" s="548"/>
      <c r="U979" s="532"/>
      <c r="V979" s="532"/>
      <c r="W979" s="532"/>
      <c r="X979" s="532"/>
      <c r="Y979" s="532"/>
      <c r="Z979" s="532"/>
      <c r="AA979" s="532"/>
      <c r="AB979" s="532"/>
      <c r="AC979" s="532"/>
    </row>
    <row r="980" ht="16.5" spans="1:29">
      <c r="A980" s="545"/>
      <c r="B980" s="546"/>
      <c r="C980" s="545"/>
      <c r="D980" s="547"/>
      <c r="E980" s="545"/>
      <c r="F980" s="548"/>
      <c r="G980" s="545"/>
      <c r="H980" s="545"/>
      <c r="I980" s="545"/>
      <c r="J980" s="548"/>
      <c r="K980" s="548"/>
      <c r="L980" s="532"/>
      <c r="M980" s="532"/>
      <c r="N980" s="532"/>
      <c r="O980" s="532"/>
      <c r="P980" s="532"/>
      <c r="Q980" s="532"/>
      <c r="R980" s="532"/>
      <c r="S980" s="548"/>
      <c r="T980" s="548"/>
      <c r="U980" s="532"/>
      <c r="V980" s="532"/>
      <c r="W980" s="532"/>
      <c r="X980" s="532"/>
      <c r="Y980" s="532"/>
      <c r="Z980" s="532"/>
      <c r="AA980" s="532"/>
      <c r="AB980" s="532"/>
      <c r="AC980" s="532"/>
    </row>
    <row r="981" ht="16.5" spans="1:29">
      <c r="A981" s="545"/>
      <c r="B981" s="546"/>
      <c r="C981" s="545"/>
      <c r="D981" s="547"/>
      <c r="E981" s="545"/>
      <c r="F981" s="548"/>
      <c r="G981" s="545"/>
      <c r="H981" s="545"/>
      <c r="I981" s="545"/>
      <c r="J981" s="548"/>
      <c r="K981" s="548"/>
      <c r="L981" s="532"/>
      <c r="M981" s="532"/>
      <c r="N981" s="532"/>
      <c r="O981" s="532"/>
      <c r="P981" s="532"/>
      <c r="Q981" s="532"/>
      <c r="R981" s="532"/>
      <c r="S981" s="548"/>
      <c r="T981" s="548"/>
      <c r="U981" s="532"/>
      <c r="V981" s="532"/>
      <c r="W981" s="532"/>
      <c r="X981" s="532"/>
      <c r="Y981" s="532"/>
      <c r="Z981" s="532"/>
      <c r="AA981" s="532"/>
      <c r="AB981" s="532"/>
      <c r="AC981" s="532"/>
    </row>
    <row r="982" ht="16.5" spans="1:29">
      <c r="A982" s="545"/>
      <c r="B982" s="546"/>
      <c r="C982" s="545"/>
      <c r="D982" s="547"/>
      <c r="E982" s="545"/>
      <c r="F982" s="548"/>
      <c r="G982" s="545"/>
      <c r="H982" s="545"/>
      <c r="I982" s="545"/>
      <c r="J982" s="548"/>
      <c r="K982" s="548"/>
      <c r="L982" s="532"/>
      <c r="M982" s="532"/>
      <c r="N982" s="532"/>
      <c r="O982" s="532"/>
      <c r="P982" s="532"/>
      <c r="Q982" s="532"/>
      <c r="R982" s="532"/>
      <c r="S982" s="548"/>
      <c r="T982" s="548"/>
      <c r="U982" s="532"/>
      <c r="V982" s="532"/>
      <c r="W982" s="532"/>
      <c r="X982" s="532"/>
      <c r="Y982" s="532"/>
      <c r="Z982" s="532"/>
      <c r="AA982" s="532"/>
      <c r="AB982" s="532"/>
      <c r="AC982" s="532"/>
    </row>
    <row r="983" ht="16.5" spans="1:29">
      <c r="A983" s="545"/>
      <c r="B983" s="546"/>
      <c r="C983" s="545"/>
      <c r="D983" s="547"/>
      <c r="E983" s="545"/>
      <c r="F983" s="548"/>
      <c r="G983" s="545"/>
      <c r="H983" s="545"/>
      <c r="I983" s="545"/>
      <c r="J983" s="548"/>
      <c r="K983" s="548"/>
      <c r="L983" s="532"/>
      <c r="M983" s="532"/>
      <c r="N983" s="532"/>
      <c r="O983" s="532"/>
      <c r="P983" s="532"/>
      <c r="Q983" s="532"/>
      <c r="R983" s="532"/>
      <c r="S983" s="548"/>
      <c r="T983" s="548"/>
      <c r="U983" s="532"/>
      <c r="V983" s="532"/>
      <c r="W983" s="532"/>
      <c r="X983" s="532"/>
      <c r="Y983" s="532"/>
      <c r="Z983" s="532"/>
      <c r="AA983" s="532"/>
      <c r="AB983" s="532"/>
      <c r="AC983" s="532"/>
    </row>
    <row r="984" ht="16.5" spans="1:29">
      <c r="A984" s="545"/>
      <c r="B984" s="546"/>
      <c r="C984" s="545"/>
      <c r="D984" s="547"/>
      <c r="E984" s="545"/>
      <c r="F984" s="548"/>
      <c r="G984" s="545"/>
      <c r="H984" s="545"/>
      <c r="I984" s="545"/>
      <c r="J984" s="548"/>
      <c r="K984" s="548"/>
      <c r="L984" s="532"/>
      <c r="M984" s="532"/>
      <c r="N984" s="532"/>
      <c r="O984" s="532"/>
      <c r="P984" s="532"/>
      <c r="Q984" s="532"/>
      <c r="R984" s="532"/>
      <c r="S984" s="548"/>
      <c r="T984" s="548"/>
      <c r="U984" s="532"/>
      <c r="V984" s="532"/>
      <c r="W984" s="532"/>
      <c r="X984" s="532"/>
      <c r="Y984" s="532"/>
      <c r="Z984" s="532"/>
      <c r="AA984" s="532"/>
      <c r="AB984" s="532"/>
      <c r="AC984" s="532"/>
    </row>
    <row r="985" ht="16.5" spans="1:29">
      <c r="A985" s="545"/>
      <c r="B985" s="546"/>
      <c r="C985" s="545"/>
      <c r="D985" s="547"/>
      <c r="E985" s="545"/>
      <c r="F985" s="548"/>
      <c r="G985" s="545"/>
      <c r="H985" s="545"/>
      <c r="I985" s="545"/>
      <c r="J985" s="548"/>
      <c r="K985" s="548"/>
      <c r="L985" s="532"/>
      <c r="M985" s="532"/>
      <c r="N985" s="532"/>
      <c r="O985" s="532"/>
      <c r="P985" s="532"/>
      <c r="Q985" s="532"/>
      <c r="R985" s="532"/>
      <c r="S985" s="548"/>
      <c r="T985" s="548"/>
      <c r="U985" s="532"/>
      <c r="V985" s="532"/>
      <c r="W985" s="532"/>
      <c r="X985" s="532"/>
      <c r="Y985" s="532"/>
      <c r="Z985" s="532"/>
      <c r="AA985" s="532"/>
      <c r="AB985" s="532"/>
      <c r="AC985" s="532"/>
    </row>
    <row r="986" ht="16.5" spans="1:29">
      <c r="A986" s="545"/>
      <c r="B986" s="546"/>
      <c r="C986" s="545"/>
      <c r="D986" s="547"/>
      <c r="E986" s="545"/>
      <c r="F986" s="548"/>
      <c r="G986" s="545"/>
      <c r="H986" s="545"/>
      <c r="I986" s="545"/>
      <c r="J986" s="548"/>
      <c r="K986" s="548"/>
      <c r="L986" s="532"/>
      <c r="M986" s="532"/>
      <c r="N986" s="532"/>
      <c r="O986" s="532"/>
      <c r="P986" s="532"/>
      <c r="Q986" s="532"/>
      <c r="R986" s="532"/>
      <c r="S986" s="548"/>
      <c r="T986" s="548"/>
      <c r="U986" s="532"/>
      <c r="V986" s="532"/>
      <c r="W986" s="532"/>
      <c r="X986" s="532"/>
      <c r="Y986" s="532"/>
      <c r="Z986" s="532"/>
      <c r="AA986" s="532"/>
      <c r="AB986" s="532"/>
      <c r="AC986" s="532"/>
    </row>
    <row r="987" ht="16.5" spans="1:29">
      <c r="A987" s="545"/>
      <c r="B987" s="546"/>
      <c r="C987" s="545"/>
      <c r="D987" s="547"/>
      <c r="E987" s="545"/>
      <c r="F987" s="548"/>
      <c r="G987" s="545"/>
      <c r="H987" s="545"/>
      <c r="I987" s="545"/>
      <c r="J987" s="548"/>
      <c r="K987" s="548"/>
      <c r="L987" s="532"/>
      <c r="M987" s="532"/>
      <c r="N987" s="532"/>
      <c r="O987" s="532"/>
      <c r="P987" s="532"/>
      <c r="Q987" s="532"/>
      <c r="R987" s="532"/>
      <c r="S987" s="548"/>
      <c r="T987" s="548"/>
      <c r="U987" s="532"/>
      <c r="V987" s="532"/>
      <c r="W987" s="532"/>
      <c r="X987" s="532"/>
      <c r="Y987" s="532"/>
      <c r="Z987" s="532"/>
      <c r="AA987" s="532"/>
      <c r="AB987" s="532"/>
      <c r="AC987" s="532"/>
    </row>
    <row r="988" ht="16.5" spans="1:29">
      <c r="A988" s="545"/>
      <c r="B988" s="546"/>
      <c r="C988" s="545"/>
      <c r="D988" s="547"/>
      <c r="E988" s="545"/>
      <c r="F988" s="548"/>
      <c r="G988" s="545"/>
      <c r="H988" s="545"/>
      <c r="I988" s="545"/>
      <c r="J988" s="548"/>
      <c r="K988" s="548"/>
      <c r="L988" s="532"/>
      <c r="M988" s="532"/>
      <c r="N988" s="532"/>
      <c r="O988" s="532"/>
      <c r="P988" s="532"/>
      <c r="Q988" s="532"/>
      <c r="R988" s="532"/>
      <c r="S988" s="548"/>
      <c r="T988" s="548"/>
      <c r="U988" s="532"/>
      <c r="V988" s="532"/>
      <c r="W988" s="532"/>
      <c r="X988" s="532"/>
      <c r="Y988" s="532"/>
      <c r="Z988" s="532"/>
      <c r="AA988" s="532"/>
      <c r="AB988" s="532"/>
      <c r="AC988" s="532"/>
    </row>
    <row r="989" ht="16.5" spans="1:29">
      <c r="A989" s="545"/>
      <c r="B989" s="546"/>
      <c r="C989" s="545"/>
      <c r="D989" s="547"/>
      <c r="E989" s="545"/>
      <c r="F989" s="548"/>
      <c r="G989" s="545"/>
      <c r="H989" s="545"/>
      <c r="I989" s="545"/>
      <c r="J989" s="548"/>
      <c r="K989" s="548"/>
      <c r="L989" s="532"/>
      <c r="M989" s="532"/>
      <c r="N989" s="532"/>
      <c r="O989" s="532"/>
      <c r="P989" s="532"/>
      <c r="Q989" s="532"/>
      <c r="R989" s="532"/>
      <c r="S989" s="548"/>
      <c r="T989" s="548"/>
      <c r="U989" s="532"/>
      <c r="V989" s="532"/>
      <c r="W989" s="532"/>
      <c r="X989" s="532"/>
      <c r="Y989" s="532"/>
      <c r="Z989" s="532"/>
      <c r="AA989" s="532"/>
      <c r="AB989" s="532"/>
      <c r="AC989" s="532"/>
    </row>
    <row r="990" ht="16.5" spans="1:29">
      <c r="A990" s="545"/>
      <c r="B990" s="546"/>
      <c r="C990" s="545"/>
      <c r="D990" s="547"/>
      <c r="E990" s="545"/>
      <c r="F990" s="548"/>
      <c r="G990" s="545"/>
      <c r="H990" s="545"/>
      <c r="I990" s="545"/>
      <c r="J990" s="548"/>
      <c r="K990" s="548"/>
      <c r="L990" s="532"/>
      <c r="M990" s="532"/>
      <c r="N990" s="532"/>
      <c r="O990" s="532"/>
      <c r="P990" s="532"/>
      <c r="Q990" s="532"/>
      <c r="R990" s="532"/>
      <c r="S990" s="548"/>
      <c r="T990" s="548"/>
      <c r="U990" s="532"/>
      <c r="V990" s="532"/>
      <c r="W990" s="532"/>
      <c r="X990" s="532"/>
      <c r="Y990" s="532"/>
      <c r="Z990" s="532"/>
      <c r="AA990" s="532"/>
      <c r="AB990" s="532"/>
      <c r="AC990" s="532"/>
    </row>
    <row r="991" ht="16.5" spans="1:29">
      <c r="A991" s="545"/>
      <c r="B991" s="546"/>
      <c r="C991" s="545"/>
      <c r="D991" s="547"/>
      <c r="E991" s="545"/>
      <c r="F991" s="548"/>
      <c r="G991" s="545"/>
      <c r="H991" s="545"/>
      <c r="I991" s="545"/>
      <c r="J991" s="548"/>
      <c r="K991" s="548"/>
      <c r="L991" s="532"/>
      <c r="M991" s="532"/>
      <c r="N991" s="532"/>
      <c r="O991" s="532"/>
      <c r="P991" s="532"/>
      <c r="Q991" s="532"/>
      <c r="R991" s="532"/>
      <c r="S991" s="548"/>
      <c r="T991" s="548"/>
      <c r="U991" s="532"/>
      <c r="V991" s="532"/>
      <c r="W991" s="532"/>
      <c r="X991" s="532"/>
      <c r="Y991" s="532"/>
      <c r="Z991" s="532"/>
      <c r="AA991" s="532"/>
      <c r="AB991" s="532"/>
      <c r="AC991" s="532"/>
    </row>
    <row r="992" ht="16.5" spans="1:29">
      <c r="A992" s="545"/>
      <c r="B992" s="546"/>
      <c r="C992" s="545"/>
      <c r="D992" s="547"/>
      <c r="E992" s="545"/>
      <c r="F992" s="548"/>
      <c r="G992" s="545"/>
      <c r="H992" s="545"/>
      <c r="I992" s="545"/>
      <c r="J992" s="548"/>
      <c r="K992" s="548"/>
      <c r="L992" s="532"/>
      <c r="M992" s="532"/>
      <c r="N992" s="532"/>
      <c r="O992" s="532"/>
      <c r="P992" s="532"/>
      <c r="Q992" s="532"/>
      <c r="R992" s="532"/>
      <c r="S992" s="548"/>
      <c r="T992" s="548"/>
      <c r="U992" s="532"/>
      <c r="V992" s="532"/>
      <c r="W992" s="532"/>
      <c r="X992" s="532"/>
      <c r="Y992" s="532"/>
      <c r="Z992" s="532"/>
      <c r="AA992" s="532"/>
      <c r="AB992" s="532"/>
      <c r="AC992" s="532"/>
    </row>
    <row r="993" ht="16.5" spans="1:29">
      <c r="A993" s="545"/>
      <c r="B993" s="546"/>
      <c r="C993" s="545"/>
      <c r="D993" s="547"/>
      <c r="E993" s="545"/>
      <c r="F993" s="548"/>
      <c r="G993" s="545"/>
      <c r="H993" s="545"/>
      <c r="I993" s="545"/>
      <c r="J993" s="548"/>
      <c r="K993" s="548"/>
      <c r="L993" s="532"/>
      <c r="M993" s="532"/>
      <c r="N993" s="532"/>
      <c r="O993" s="532"/>
      <c r="P993" s="532"/>
      <c r="Q993" s="532"/>
      <c r="R993" s="532"/>
      <c r="S993" s="548"/>
      <c r="T993" s="548"/>
      <c r="U993" s="532"/>
      <c r="V993" s="532"/>
      <c r="W993" s="532"/>
      <c r="X993" s="532"/>
      <c r="Y993" s="532"/>
      <c r="Z993" s="532"/>
      <c r="AA993" s="532"/>
      <c r="AB993" s="532"/>
      <c r="AC993" s="532"/>
    </row>
    <row r="994" ht="16.5" spans="1:29">
      <c r="A994" s="545"/>
      <c r="B994" s="546"/>
      <c r="C994" s="545"/>
      <c r="D994" s="547"/>
      <c r="E994" s="545"/>
      <c r="F994" s="548"/>
      <c r="G994" s="545"/>
      <c r="H994" s="545"/>
      <c r="I994" s="545"/>
      <c r="J994" s="548"/>
      <c r="K994" s="548"/>
      <c r="L994" s="532"/>
      <c r="M994" s="532"/>
      <c r="N994" s="532"/>
      <c r="O994" s="532"/>
      <c r="P994" s="532"/>
      <c r="Q994" s="532"/>
      <c r="R994" s="532"/>
      <c r="S994" s="548"/>
      <c r="T994" s="548"/>
      <c r="U994" s="532"/>
      <c r="V994" s="532"/>
      <c r="W994" s="532"/>
      <c r="X994" s="532"/>
      <c r="Y994" s="532"/>
      <c r="Z994" s="532"/>
      <c r="AA994" s="532"/>
      <c r="AB994" s="532"/>
      <c r="AC994" s="532"/>
    </row>
    <row r="995" ht="16.5" spans="1:29">
      <c r="A995" s="545"/>
      <c r="B995" s="546"/>
      <c r="C995" s="545"/>
      <c r="D995" s="547"/>
      <c r="E995" s="545"/>
      <c r="F995" s="548"/>
      <c r="G995" s="545"/>
      <c r="H995" s="545"/>
      <c r="I995" s="545"/>
      <c r="J995" s="548"/>
      <c r="K995" s="548"/>
      <c r="L995" s="532"/>
      <c r="M995" s="532"/>
      <c r="N995" s="532"/>
      <c r="O995" s="532"/>
      <c r="P995" s="532"/>
      <c r="Q995" s="532"/>
      <c r="R995" s="532"/>
      <c r="S995" s="548"/>
      <c r="T995" s="548"/>
      <c r="U995" s="532"/>
      <c r="V995" s="532"/>
      <c r="W995" s="532"/>
      <c r="X995" s="532"/>
      <c r="Y995" s="532"/>
      <c r="Z995" s="532"/>
      <c r="AA995" s="532"/>
      <c r="AB995" s="532"/>
      <c r="AC995" s="532"/>
    </row>
    <row r="996" ht="16.5" spans="1:29">
      <c r="A996" s="545"/>
      <c r="B996" s="546"/>
      <c r="C996" s="545"/>
      <c r="D996" s="547"/>
      <c r="E996" s="545"/>
      <c r="F996" s="548"/>
      <c r="G996" s="545"/>
      <c r="H996" s="545"/>
      <c r="I996" s="545"/>
      <c r="J996" s="548"/>
      <c r="K996" s="548"/>
      <c r="L996" s="532"/>
      <c r="M996" s="532"/>
      <c r="N996" s="532"/>
      <c r="O996" s="532"/>
      <c r="P996" s="532"/>
      <c r="Q996" s="532"/>
      <c r="R996" s="532"/>
      <c r="S996" s="548"/>
      <c r="T996" s="548"/>
      <c r="U996" s="532"/>
      <c r="V996" s="532"/>
      <c r="W996" s="532"/>
      <c r="X996" s="532"/>
      <c r="Y996" s="532"/>
      <c r="Z996" s="532"/>
      <c r="AA996" s="532"/>
      <c r="AB996" s="532"/>
      <c r="AC996" s="532"/>
    </row>
    <row r="997" ht="16.5" spans="1:29">
      <c r="A997" s="545"/>
      <c r="B997" s="546"/>
      <c r="C997" s="545"/>
      <c r="D997" s="547"/>
      <c r="E997" s="545"/>
      <c r="F997" s="548"/>
      <c r="G997" s="545"/>
      <c r="H997" s="545"/>
      <c r="I997" s="545"/>
      <c r="J997" s="548"/>
      <c r="K997" s="548"/>
      <c r="L997" s="532"/>
      <c r="M997" s="532"/>
      <c r="N997" s="532"/>
      <c r="O997" s="532"/>
      <c r="P997" s="532"/>
      <c r="Q997" s="532"/>
      <c r="R997" s="532"/>
      <c r="S997" s="548"/>
      <c r="T997" s="548"/>
      <c r="U997" s="532"/>
      <c r="V997" s="532"/>
      <c r="W997" s="532"/>
      <c r="X997" s="532"/>
      <c r="Y997" s="532"/>
      <c r="Z997" s="532"/>
      <c r="AA997" s="532"/>
      <c r="AB997" s="532"/>
      <c r="AC997" s="532"/>
    </row>
    <row r="998" ht="16.5" spans="1:29">
      <c r="A998" s="545"/>
      <c r="B998" s="546"/>
      <c r="C998" s="545"/>
      <c r="D998" s="547"/>
      <c r="E998" s="545"/>
      <c r="F998" s="548"/>
      <c r="G998" s="545"/>
      <c r="H998" s="545"/>
      <c r="I998" s="545"/>
      <c r="J998" s="548"/>
      <c r="K998" s="548"/>
      <c r="L998" s="532"/>
      <c r="M998" s="532"/>
      <c r="N998" s="532"/>
      <c r="O998" s="532"/>
      <c r="P998" s="532"/>
      <c r="Q998" s="532"/>
      <c r="R998" s="532"/>
      <c r="S998" s="548"/>
      <c r="T998" s="548"/>
      <c r="U998" s="532"/>
      <c r="V998" s="532"/>
      <c r="W998" s="532"/>
      <c r="X998" s="532"/>
      <c r="Y998" s="532"/>
      <c r="Z998" s="532"/>
      <c r="AA998" s="532"/>
      <c r="AB998" s="532"/>
      <c r="AC998" s="532"/>
    </row>
    <row r="999" ht="16.5" spans="1:29">
      <c r="A999" s="545"/>
      <c r="B999" s="546"/>
      <c r="C999" s="545"/>
      <c r="D999" s="547"/>
      <c r="E999" s="545"/>
      <c r="F999" s="548"/>
      <c r="G999" s="545"/>
      <c r="H999" s="545"/>
      <c r="I999" s="545"/>
      <c r="J999" s="548"/>
      <c r="K999" s="548"/>
      <c r="L999" s="532"/>
      <c r="M999" s="532"/>
      <c r="N999" s="532"/>
      <c r="O999" s="532"/>
      <c r="P999" s="532"/>
      <c r="Q999" s="532"/>
      <c r="R999" s="532"/>
      <c r="S999" s="548"/>
      <c r="T999" s="548"/>
      <c r="U999" s="532"/>
      <c r="V999" s="532"/>
      <c r="W999" s="532"/>
      <c r="X999" s="532"/>
      <c r="Y999" s="532"/>
      <c r="Z999" s="532"/>
      <c r="AA999" s="532"/>
      <c r="AB999" s="532"/>
      <c r="AC999" s="532"/>
    </row>
    <row r="1000" ht="16.5" spans="1:29">
      <c r="A1000" s="545"/>
      <c r="B1000" s="546"/>
      <c r="C1000" s="545"/>
      <c r="D1000" s="547"/>
      <c r="E1000" s="545"/>
      <c r="F1000" s="548"/>
      <c r="G1000" s="545"/>
      <c r="H1000" s="545"/>
      <c r="I1000" s="545"/>
      <c r="J1000" s="548"/>
      <c r="K1000" s="548"/>
      <c r="L1000" s="532"/>
      <c r="M1000" s="532"/>
      <c r="N1000" s="532"/>
      <c r="O1000" s="532"/>
      <c r="P1000" s="532"/>
      <c r="Q1000" s="532"/>
      <c r="R1000" s="532"/>
      <c r="S1000" s="548"/>
      <c r="T1000" s="548"/>
      <c r="U1000" s="532"/>
      <c r="V1000" s="532"/>
      <c r="W1000" s="532"/>
      <c r="X1000" s="532"/>
      <c r="Y1000" s="532"/>
      <c r="Z1000" s="532"/>
      <c r="AA1000" s="532"/>
      <c r="AB1000" s="532"/>
      <c r="AC1000" s="532"/>
    </row>
    <row r="1001" ht="16.5" spans="1:29">
      <c r="A1001" s="545"/>
      <c r="B1001" s="546"/>
      <c r="C1001" s="545"/>
      <c r="D1001" s="547"/>
      <c r="E1001" s="545"/>
      <c r="F1001" s="548"/>
      <c r="G1001" s="545"/>
      <c r="H1001" s="545"/>
      <c r="I1001" s="545"/>
      <c r="J1001" s="548"/>
      <c r="K1001" s="548"/>
      <c r="L1001" s="532"/>
      <c r="M1001" s="532"/>
      <c r="N1001" s="532"/>
      <c r="O1001" s="532"/>
      <c r="P1001" s="532"/>
      <c r="Q1001" s="532"/>
      <c r="R1001" s="532"/>
      <c r="S1001" s="548"/>
      <c r="T1001" s="548"/>
      <c r="U1001" s="532"/>
      <c r="V1001" s="532"/>
      <c r="W1001" s="532"/>
      <c r="X1001" s="532"/>
      <c r="Y1001" s="532"/>
      <c r="Z1001" s="532"/>
      <c r="AA1001" s="532"/>
      <c r="AB1001" s="532"/>
      <c r="AC1001" s="532"/>
    </row>
    <row r="1002" ht="16.5" spans="1:29">
      <c r="A1002" s="545"/>
      <c r="B1002" s="546"/>
      <c r="C1002" s="545"/>
      <c r="D1002" s="547"/>
      <c r="E1002" s="545"/>
      <c r="F1002" s="548"/>
      <c r="G1002" s="545"/>
      <c r="H1002" s="545"/>
      <c r="I1002" s="545"/>
      <c r="J1002" s="548"/>
      <c r="K1002" s="548"/>
      <c r="L1002" s="532"/>
      <c r="M1002" s="532"/>
      <c r="N1002" s="532"/>
      <c r="O1002" s="532"/>
      <c r="P1002" s="532"/>
      <c r="Q1002" s="532"/>
      <c r="R1002" s="532"/>
      <c r="S1002" s="548"/>
      <c r="T1002" s="548"/>
      <c r="U1002" s="532"/>
      <c r="V1002" s="532"/>
      <c r="W1002" s="532"/>
      <c r="X1002" s="532"/>
      <c r="Y1002" s="532"/>
      <c r="Z1002" s="532"/>
      <c r="AA1002" s="532"/>
      <c r="AB1002" s="532"/>
      <c r="AC1002" s="532"/>
    </row>
    <row r="1003" ht="16.5" spans="1:29">
      <c r="A1003" s="545"/>
      <c r="B1003" s="546"/>
      <c r="C1003" s="545"/>
      <c r="D1003" s="547"/>
      <c r="E1003" s="545"/>
      <c r="F1003" s="548"/>
      <c r="G1003" s="545"/>
      <c r="H1003" s="545"/>
      <c r="I1003" s="545"/>
      <c r="J1003" s="548"/>
      <c r="K1003" s="548"/>
      <c r="L1003" s="532"/>
      <c r="M1003" s="532"/>
      <c r="N1003" s="532"/>
      <c r="O1003" s="532"/>
      <c r="P1003" s="532"/>
      <c r="Q1003" s="532"/>
      <c r="R1003" s="532"/>
      <c r="S1003" s="548"/>
      <c r="T1003" s="548"/>
      <c r="U1003" s="532"/>
      <c r="V1003" s="532"/>
      <c r="W1003" s="532"/>
      <c r="X1003" s="532"/>
      <c r="Y1003" s="532"/>
      <c r="Z1003" s="532"/>
      <c r="AA1003" s="532"/>
      <c r="AB1003" s="532"/>
      <c r="AC1003" s="532"/>
    </row>
    <row r="1004" ht="16.5" spans="1:29">
      <c r="A1004" s="545"/>
      <c r="B1004" s="546"/>
      <c r="C1004" s="545"/>
      <c r="D1004" s="547"/>
      <c r="E1004" s="545"/>
      <c r="F1004" s="548"/>
      <c r="G1004" s="545"/>
      <c r="H1004" s="545"/>
      <c r="I1004" s="545"/>
      <c r="J1004" s="548"/>
      <c r="K1004" s="548"/>
      <c r="L1004" s="532"/>
      <c r="M1004" s="532"/>
      <c r="N1004" s="532"/>
      <c r="O1004" s="532"/>
      <c r="P1004" s="532"/>
      <c r="Q1004" s="532"/>
      <c r="R1004" s="532"/>
      <c r="S1004" s="548"/>
      <c r="T1004" s="548"/>
      <c r="U1004" s="532"/>
      <c r="V1004" s="532"/>
      <c r="W1004" s="532"/>
      <c r="X1004" s="532"/>
      <c r="Y1004" s="532"/>
      <c r="Z1004" s="532"/>
      <c r="AA1004" s="532"/>
      <c r="AB1004" s="532"/>
      <c r="AC1004" s="532"/>
    </row>
    <row r="1005" ht="16.5" spans="1:29">
      <c r="A1005" s="545"/>
      <c r="B1005" s="546"/>
      <c r="C1005" s="545"/>
      <c r="D1005" s="547"/>
      <c r="E1005" s="545"/>
      <c r="F1005" s="548"/>
      <c r="G1005" s="545"/>
      <c r="H1005" s="545"/>
      <c r="I1005" s="545"/>
      <c r="J1005" s="548"/>
      <c r="K1005" s="548"/>
      <c r="L1005" s="532"/>
      <c r="M1005" s="532"/>
      <c r="N1005" s="532"/>
      <c r="O1005" s="532"/>
      <c r="P1005" s="532"/>
      <c r="Q1005" s="532"/>
      <c r="R1005" s="532"/>
      <c r="S1005" s="548"/>
      <c r="T1005" s="548"/>
      <c r="U1005" s="532"/>
      <c r="V1005" s="532"/>
      <c r="W1005" s="532"/>
      <c r="X1005" s="532"/>
      <c r="Y1005" s="532"/>
      <c r="Z1005" s="532"/>
      <c r="AA1005" s="532"/>
      <c r="AB1005" s="532"/>
      <c r="AC1005" s="532"/>
    </row>
    <row r="1006" ht="16.5" spans="1:29">
      <c r="A1006" s="545"/>
      <c r="B1006" s="546"/>
      <c r="C1006" s="545"/>
      <c r="D1006" s="547"/>
      <c r="E1006" s="545"/>
      <c r="F1006" s="548"/>
      <c r="G1006" s="545"/>
      <c r="H1006" s="545"/>
      <c r="I1006" s="545"/>
      <c r="J1006" s="548"/>
      <c r="K1006" s="548"/>
      <c r="L1006" s="532"/>
      <c r="M1006" s="532"/>
      <c r="N1006" s="532"/>
      <c r="O1006" s="532"/>
      <c r="P1006" s="532"/>
      <c r="Q1006" s="532"/>
      <c r="R1006" s="532"/>
      <c r="S1006" s="548"/>
      <c r="T1006" s="548"/>
      <c r="U1006" s="532"/>
      <c r="V1006" s="532"/>
      <c r="W1006" s="532"/>
      <c r="X1006" s="532"/>
      <c r="Y1006" s="532"/>
      <c r="Z1006" s="532"/>
      <c r="AA1006" s="532"/>
      <c r="AB1006" s="532"/>
      <c r="AC1006" s="532"/>
    </row>
    <row r="1007" ht="16.5" spans="1:29">
      <c r="A1007" s="545"/>
      <c r="B1007" s="546"/>
      <c r="C1007" s="545"/>
      <c r="D1007" s="547"/>
      <c r="E1007" s="545"/>
      <c r="F1007" s="548"/>
      <c r="G1007" s="545"/>
      <c r="H1007" s="545"/>
      <c r="I1007" s="545"/>
      <c r="J1007" s="548"/>
      <c r="K1007" s="548"/>
      <c r="L1007" s="532"/>
      <c r="M1007" s="532"/>
      <c r="N1007" s="532"/>
      <c r="O1007" s="532"/>
      <c r="P1007" s="532"/>
      <c r="Q1007" s="532"/>
      <c r="R1007" s="532"/>
      <c r="S1007" s="548"/>
      <c r="T1007" s="548"/>
      <c r="U1007" s="532"/>
      <c r="V1007" s="532"/>
      <c r="W1007" s="532"/>
      <c r="X1007" s="532"/>
      <c r="Y1007" s="532"/>
      <c r="Z1007" s="532"/>
      <c r="AA1007" s="532"/>
      <c r="AB1007" s="532"/>
      <c r="AC1007" s="532"/>
    </row>
    <row r="1008" ht="16.5" spans="1:29">
      <c r="A1008" s="545"/>
      <c r="B1008" s="546"/>
      <c r="C1008" s="545"/>
      <c r="D1008" s="547"/>
      <c r="E1008" s="545"/>
      <c r="F1008" s="548"/>
      <c r="G1008" s="545"/>
      <c r="H1008" s="545"/>
      <c r="I1008" s="545"/>
      <c r="J1008" s="548"/>
      <c r="K1008" s="548"/>
      <c r="L1008" s="532"/>
      <c r="M1008" s="532"/>
      <c r="N1008" s="532"/>
      <c r="O1008" s="532"/>
      <c r="P1008" s="532"/>
      <c r="Q1008" s="532"/>
      <c r="R1008" s="532"/>
      <c r="S1008" s="548"/>
      <c r="T1008" s="548"/>
      <c r="U1008" s="532"/>
      <c r="V1008" s="532"/>
      <c r="W1008" s="532"/>
      <c r="X1008" s="532"/>
      <c r="Y1008" s="532"/>
      <c r="Z1008" s="532"/>
      <c r="AA1008" s="532"/>
      <c r="AB1008" s="532"/>
      <c r="AC1008" s="532"/>
    </row>
    <row r="1009" ht="16.5" spans="1:29">
      <c r="A1009" s="545"/>
      <c r="B1009" s="546"/>
      <c r="C1009" s="545"/>
      <c r="D1009" s="547"/>
      <c r="E1009" s="545"/>
      <c r="F1009" s="548"/>
      <c r="G1009" s="545"/>
      <c r="H1009" s="545"/>
      <c r="I1009" s="545"/>
      <c r="J1009" s="548"/>
      <c r="K1009" s="548"/>
      <c r="L1009" s="532"/>
      <c r="M1009" s="532"/>
      <c r="N1009" s="532"/>
      <c r="O1009" s="532"/>
      <c r="P1009" s="532"/>
      <c r="Q1009" s="532"/>
      <c r="R1009" s="532"/>
      <c r="S1009" s="548"/>
      <c r="T1009" s="548"/>
      <c r="U1009" s="532"/>
      <c r="V1009" s="532"/>
      <c r="W1009" s="532"/>
      <c r="X1009" s="532"/>
      <c r="Y1009" s="532"/>
      <c r="Z1009" s="532"/>
      <c r="AA1009" s="532"/>
      <c r="AB1009" s="532"/>
      <c r="AC1009" s="532"/>
    </row>
    <row r="1010" ht="16.5" spans="1:29">
      <c r="A1010" s="545"/>
      <c r="B1010" s="546"/>
      <c r="C1010" s="545"/>
      <c r="D1010" s="547"/>
      <c r="E1010" s="545"/>
      <c r="F1010" s="548"/>
      <c r="G1010" s="545"/>
      <c r="H1010" s="545"/>
      <c r="I1010" s="545"/>
      <c r="J1010" s="548"/>
      <c r="K1010" s="548"/>
      <c r="L1010" s="532"/>
      <c r="M1010" s="532"/>
      <c r="N1010" s="532"/>
      <c r="O1010" s="532"/>
      <c r="P1010" s="532"/>
      <c r="Q1010" s="532"/>
      <c r="R1010" s="532"/>
      <c r="S1010" s="548"/>
      <c r="T1010" s="548"/>
      <c r="U1010" s="532"/>
      <c r="V1010" s="532"/>
      <c r="W1010" s="532"/>
      <c r="X1010" s="532"/>
      <c r="Y1010" s="532"/>
      <c r="Z1010" s="532"/>
      <c r="AA1010" s="532"/>
      <c r="AB1010" s="532"/>
      <c r="AC1010" s="532"/>
    </row>
    <row r="1011" ht="16.5" spans="1:29">
      <c r="A1011" s="545"/>
      <c r="B1011" s="546"/>
      <c r="C1011" s="545"/>
      <c r="D1011" s="547"/>
      <c r="E1011" s="545"/>
      <c r="F1011" s="548"/>
      <c r="G1011" s="545"/>
      <c r="H1011" s="545"/>
      <c r="I1011" s="545"/>
      <c r="J1011" s="548"/>
      <c r="K1011" s="548"/>
      <c r="L1011" s="532"/>
      <c r="M1011" s="532"/>
      <c r="N1011" s="532"/>
      <c r="O1011" s="532"/>
      <c r="P1011" s="532"/>
      <c r="Q1011" s="532"/>
      <c r="R1011" s="532"/>
      <c r="S1011" s="548"/>
      <c r="T1011" s="548"/>
      <c r="U1011" s="532"/>
      <c r="V1011" s="532"/>
      <c r="W1011" s="532"/>
      <c r="X1011" s="532"/>
      <c r="Y1011" s="532"/>
      <c r="Z1011" s="532"/>
      <c r="AA1011" s="532"/>
      <c r="AB1011" s="532"/>
      <c r="AC1011" s="532"/>
    </row>
    <row r="1012" ht="16.5" spans="1:29">
      <c r="A1012" s="545"/>
      <c r="B1012" s="546"/>
      <c r="C1012" s="545"/>
      <c r="D1012" s="547"/>
      <c r="E1012" s="545"/>
      <c r="F1012" s="548"/>
      <c r="G1012" s="545"/>
      <c r="H1012" s="545"/>
      <c r="I1012" s="545"/>
      <c r="J1012" s="548"/>
      <c r="K1012" s="548"/>
      <c r="L1012" s="532"/>
      <c r="M1012" s="532"/>
      <c r="N1012" s="532"/>
      <c r="O1012" s="532"/>
      <c r="P1012" s="532"/>
      <c r="Q1012" s="532"/>
      <c r="R1012" s="532"/>
      <c r="S1012" s="548"/>
      <c r="T1012" s="548"/>
      <c r="U1012" s="532"/>
      <c r="V1012" s="532"/>
      <c r="W1012" s="532"/>
      <c r="X1012" s="532"/>
      <c r="Y1012" s="532"/>
      <c r="Z1012" s="532"/>
      <c r="AA1012" s="532"/>
      <c r="AB1012" s="532"/>
      <c r="AC1012" s="532"/>
    </row>
    <row r="1013" ht="16.5" spans="1:29">
      <c r="A1013" s="545"/>
      <c r="B1013" s="546"/>
      <c r="C1013" s="545"/>
      <c r="D1013" s="547"/>
      <c r="E1013" s="545"/>
      <c r="F1013" s="548"/>
      <c r="G1013" s="545"/>
      <c r="H1013" s="545"/>
      <c r="I1013" s="545"/>
      <c r="J1013" s="548"/>
      <c r="K1013" s="548"/>
      <c r="L1013" s="532"/>
      <c r="M1013" s="532"/>
      <c r="N1013" s="532"/>
      <c r="O1013" s="532"/>
      <c r="P1013" s="532"/>
      <c r="Q1013" s="532"/>
      <c r="R1013" s="532"/>
      <c r="S1013" s="548"/>
      <c r="T1013" s="548"/>
      <c r="U1013" s="532"/>
      <c r="V1013" s="532"/>
      <c r="W1013" s="532"/>
      <c r="X1013" s="532"/>
      <c r="Y1013" s="532"/>
      <c r="Z1013" s="532"/>
      <c r="AA1013" s="532"/>
      <c r="AB1013" s="532"/>
      <c r="AC1013" s="532"/>
    </row>
    <row r="1014" ht="16.5" spans="1:29">
      <c r="A1014" s="545"/>
      <c r="B1014" s="546"/>
      <c r="C1014" s="545"/>
      <c r="D1014" s="547"/>
      <c r="E1014" s="545"/>
      <c r="F1014" s="548"/>
      <c r="G1014" s="545"/>
      <c r="H1014" s="545"/>
      <c r="I1014" s="545"/>
      <c r="J1014" s="548"/>
      <c r="K1014" s="548"/>
      <c r="L1014" s="532"/>
      <c r="M1014" s="532"/>
      <c r="N1014" s="532"/>
      <c r="O1014" s="532"/>
      <c r="P1014" s="532"/>
      <c r="Q1014" s="532"/>
      <c r="R1014" s="532"/>
      <c r="S1014" s="548"/>
      <c r="T1014" s="548"/>
      <c r="U1014" s="532"/>
      <c r="V1014" s="532"/>
      <c r="W1014" s="532"/>
      <c r="X1014" s="532"/>
      <c r="Y1014" s="532"/>
      <c r="Z1014" s="532"/>
      <c r="AA1014" s="532"/>
      <c r="AB1014" s="532"/>
      <c r="AC1014" s="532"/>
    </row>
    <row r="1015" ht="16.5" spans="1:29">
      <c r="A1015" s="545"/>
      <c r="B1015" s="546"/>
      <c r="C1015" s="545"/>
      <c r="D1015" s="547"/>
      <c r="E1015" s="545"/>
      <c r="F1015" s="548"/>
      <c r="G1015" s="545"/>
      <c r="H1015" s="545"/>
      <c r="I1015" s="545"/>
      <c r="J1015" s="548"/>
      <c r="K1015" s="548"/>
      <c r="L1015" s="532"/>
      <c r="M1015" s="532"/>
      <c r="N1015" s="532"/>
      <c r="O1015" s="532"/>
      <c r="P1015" s="532"/>
      <c r="Q1015" s="532"/>
      <c r="R1015" s="532"/>
      <c r="S1015" s="548"/>
      <c r="T1015" s="548"/>
      <c r="U1015" s="532"/>
      <c r="V1015" s="532"/>
      <c r="W1015" s="532"/>
      <c r="X1015" s="532"/>
      <c r="Y1015" s="532"/>
      <c r="Z1015" s="532"/>
      <c r="AA1015" s="532"/>
      <c r="AB1015" s="532"/>
      <c r="AC1015" s="532"/>
    </row>
    <row r="1016" ht="16.5" spans="1:29">
      <c r="A1016" s="545"/>
      <c r="B1016" s="546"/>
      <c r="C1016" s="545"/>
      <c r="D1016" s="547"/>
      <c r="E1016" s="545"/>
      <c r="F1016" s="548"/>
      <c r="G1016" s="545"/>
      <c r="H1016" s="545"/>
      <c r="I1016" s="545"/>
      <c r="J1016" s="548"/>
      <c r="K1016" s="548"/>
      <c r="L1016" s="532"/>
      <c r="M1016" s="532"/>
      <c r="N1016" s="532"/>
      <c r="O1016" s="532"/>
      <c r="P1016" s="532"/>
      <c r="Q1016" s="532"/>
      <c r="R1016" s="532"/>
      <c r="S1016" s="548"/>
      <c r="T1016" s="548"/>
      <c r="U1016" s="532"/>
      <c r="V1016" s="532"/>
      <c r="W1016" s="532"/>
      <c r="X1016" s="532"/>
      <c r="Y1016" s="532"/>
      <c r="Z1016" s="532"/>
      <c r="AA1016" s="532"/>
      <c r="AB1016" s="532"/>
      <c r="AC1016" s="532"/>
    </row>
    <row r="1017" ht="16.5" spans="1:29">
      <c r="A1017" s="545"/>
      <c r="B1017" s="546"/>
      <c r="C1017" s="545"/>
      <c r="D1017" s="547"/>
      <c r="E1017" s="545"/>
      <c r="F1017" s="548"/>
      <c r="G1017" s="545"/>
      <c r="H1017" s="545"/>
      <c r="I1017" s="545"/>
      <c r="J1017" s="548"/>
      <c r="K1017" s="548"/>
      <c r="L1017" s="532"/>
      <c r="M1017" s="532"/>
      <c r="N1017" s="532"/>
      <c r="O1017" s="532"/>
      <c r="P1017" s="532"/>
      <c r="Q1017" s="532"/>
      <c r="R1017" s="532"/>
      <c r="S1017" s="548"/>
      <c r="T1017" s="548"/>
      <c r="U1017" s="532"/>
      <c r="V1017" s="532"/>
      <c r="W1017" s="532"/>
      <c r="X1017" s="532"/>
      <c r="Y1017" s="532"/>
      <c r="Z1017" s="532"/>
      <c r="AA1017" s="532"/>
      <c r="AB1017" s="532"/>
      <c r="AC1017" s="532"/>
    </row>
    <row r="1018" ht="16.5" spans="1:29">
      <c r="A1018" s="545"/>
      <c r="B1018" s="546"/>
      <c r="C1018" s="545"/>
      <c r="D1018" s="547"/>
      <c r="E1018" s="545"/>
      <c r="F1018" s="548"/>
      <c r="G1018" s="545"/>
      <c r="H1018" s="545"/>
      <c r="I1018" s="545"/>
      <c r="J1018" s="548"/>
      <c r="K1018" s="548"/>
      <c r="L1018" s="532"/>
      <c r="M1018" s="532"/>
      <c r="N1018" s="532"/>
      <c r="O1018" s="532"/>
      <c r="P1018" s="532"/>
      <c r="Q1018" s="532"/>
      <c r="R1018" s="532"/>
      <c r="S1018" s="548"/>
      <c r="T1018" s="548"/>
      <c r="U1018" s="532"/>
      <c r="V1018" s="532"/>
      <c r="W1018" s="532"/>
      <c r="X1018" s="532"/>
      <c r="Y1018" s="532"/>
      <c r="Z1018" s="532"/>
      <c r="AA1018" s="532"/>
      <c r="AB1018" s="532"/>
      <c r="AC1018" s="532"/>
    </row>
    <row r="1019" ht="16.5" spans="1:29">
      <c r="A1019" s="545"/>
      <c r="B1019" s="546"/>
      <c r="C1019" s="545"/>
      <c r="D1019" s="547"/>
      <c r="E1019" s="545"/>
      <c r="F1019" s="548"/>
      <c r="G1019" s="545"/>
      <c r="H1019" s="545"/>
      <c r="I1019" s="545"/>
      <c r="J1019" s="548"/>
      <c r="K1019" s="548"/>
      <c r="L1019" s="532"/>
      <c r="M1019" s="532"/>
      <c r="N1019" s="532"/>
      <c r="O1019" s="532"/>
      <c r="P1019" s="532"/>
      <c r="Q1019" s="532"/>
      <c r="R1019" s="532"/>
      <c r="S1019" s="548"/>
      <c r="T1019" s="548"/>
      <c r="U1019" s="532"/>
      <c r="V1019" s="532"/>
      <c r="W1019" s="532"/>
      <c r="X1019" s="532"/>
      <c r="Y1019" s="532"/>
      <c r="Z1019" s="532"/>
      <c r="AA1019" s="532"/>
      <c r="AB1019" s="532"/>
      <c r="AC1019" s="532"/>
    </row>
    <row r="1020" ht="16.5" spans="1:29">
      <c r="A1020" s="545"/>
      <c r="B1020" s="546"/>
      <c r="C1020" s="545"/>
      <c r="D1020" s="547"/>
      <c r="E1020" s="545"/>
      <c r="F1020" s="548"/>
      <c r="G1020" s="545"/>
      <c r="H1020" s="545"/>
      <c r="I1020" s="545"/>
      <c r="J1020" s="548"/>
      <c r="K1020" s="548"/>
      <c r="L1020" s="532"/>
      <c r="M1020" s="532"/>
      <c r="N1020" s="532"/>
      <c r="O1020" s="532"/>
      <c r="P1020" s="532"/>
      <c r="Q1020" s="532"/>
      <c r="R1020" s="532"/>
      <c r="S1020" s="548"/>
      <c r="T1020" s="548"/>
      <c r="U1020" s="532"/>
      <c r="V1020" s="532"/>
      <c r="W1020" s="532"/>
      <c r="X1020" s="532"/>
      <c r="Y1020" s="532"/>
      <c r="Z1020" s="532"/>
      <c r="AA1020" s="532"/>
      <c r="AB1020" s="532"/>
      <c r="AC1020" s="532"/>
    </row>
    <row r="1021" ht="16.5" spans="1:29">
      <c r="A1021" s="545"/>
      <c r="B1021" s="546"/>
      <c r="C1021" s="545"/>
      <c r="D1021" s="547"/>
      <c r="E1021" s="545"/>
      <c r="F1021" s="548"/>
      <c r="G1021" s="545"/>
      <c r="H1021" s="545"/>
      <c r="I1021" s="545"/>
      <c r="J1021" s="548"/>
      <c r="K1021" s="548"/>
      <c r="L1021" s="532"/>
      <c r="M1021" s="532"/>
      <c r="N1021" s="532"/>
      <c r="O1021" s="532"/>
      <c r="P1021" s="532"/>
      <c r="Q1021" s="532"/>
      <c r="R1021" s="532"/>
      <c r="S1021" s="548"/>
      <c r="T1021" s="548"/>
      <c r="U1021" s="532"/>
      <c r="V1021" s="532"/>
      <c r="W1021" s="532"/>
      <c r="X1021" s="532"/>
      <c r="Y1021" s="532"/>
      <c r="Z1021" s="532"/>
      <c r="AA1021" s="532"/>
      <c r="AB1021" s="532"/>
      <c r="AC1021" s="532"/>
    </row>
    <row r="1022" ht="16.5" spans="1:29">
      <c r="A1022" s="545"/>
      <c r="B1022" s="546"/>
      <c r="C1022" s="545"/>
      <c r="D1022" s="547"/>
      <c r="E1022" s="545"/>
      <c r="F1022" s="548"/>
      <c r="G1022" s="545"/>
      <c r="H1022" s="545"/>
      <c r="I1022" s="545"/>
      <c r="J1022" s="548"/>
      <c r="K1022" s="548"/>
      <c r="L1022" s="532"/>
      <c r="M1022" s="532"/>
      <c r="N1022" s="532"/>
      <c r="O1022" s="532"/>
      <c r="P1022" s="532"/>
      <c r="Q1022" s="532"/>
      <c r="R1022" s="532"/>
      <c r="S1022" s="548"/>
      <c r="T1022" s="548"/>
      <c r="U1022" s="532"/>
      <c r="V1022" s="532"/>
      <c r="W1022" s="532"/>
      <c r="X1022" s="532"/>
      <c r="Y1022" s="532"/>
      <c r="Z1022" s="532"/>
      <c r="AA1022" s="532"/>
      <c r="AB1022" s="532"/>
      <c r="AC1022" s="532"/>
    </row>
    <row r="1023" ht="16.5" spans="1:29">
      <c r="A1023" s="545"/>
      <c r="B1023" s="546"/>
      <c r="C1023" s="545"/>
      <c r="D1023" s="547"/>
      <c r="E1023" s="545"/>
      <c r="F1023" s="548"/>
      <c r="G1023" s="545"/>
      <c r="H1023" s="545"/>
      <c r="I1023" s="545"/>
      <c r="J1023" s="548"/>
      <c r="K1023" s="548"/>
      <c r="L1023" s="532"/>
      <c r="M1023" s="532"/>
      <c r="N1023" s="532"/>
      <c r="O1023" s="532"/>
      <c r="P1023" s="532"/>
      <c r="Q1023" s="532"/>
      <c r="R1023" s="532"/>
      <c r="S1023" s="548"/>
      <c r="T1023" s="548"/>
      <c r="U1023" s="532"/>
      <c r="V1023" s="532"/>
      <c r="W1023" s="532"/>
      <c r="X1023" s="532"/>
      <c r="Y1023" s="532"/>
      <c r="Z1023" s="532"/>
      <c r="AA1023" s="532"/>
      <c r="AB1023" s="532"/>
      <c r="AC1023" s="532"/>
    </row>
    <row r="1024" ht="16.5" spans="1:29">
      <c r="A1024" s="545"/>
      <c r="B1024" s="546"/>
      <c r="C1024" s="545"/>
      <c r="D1024" s="547"/>
      <c r="E1024" s="545"/>
      <c r="F1024" s="548"/>
      <c r="G1024" s="545"/>
      <c r="H1024" s="545"/>
      <c r="I1024" s="545"/>
      <c r="J1024" s="548"/>
      <c r="K1024" s="548"/>
      <c r="L1024" s="532"/>
      <c r="M1024" s="532"/>
      <c r="N1024" s="532"/>
      <c r="O1024" s="532"/>
      <c r="P1024" s="532"/>
      <c r="Q1024" s="532"/>
      <c r="R1024" s="532"/>
      <c r="S1024" s="548"/>
      <c r="T1024" s="548"/>
      <c r="U1024" s="532"/>
      <c r="V1024" s="532"/>
      <c r="W1024" s="532"/>
      <c r="X1024" s="532"/>
      <c r="Y1024" s="532"/>
      <c r="Z1024" s="532"/>
      <c r="AA1024" s="532"/>
      <c r="AB1024" s="532"/>
      <c r="AC1024" s="532"/>
    </row>
    <row r="1025" ht="16.5" spans="1:29">
      <c r="A1025" s="545"/>
      <c r="B1025" s="546"/>
      <c r="C1025" s="545"/>
      <c r="D1025" s="547"/>
      <c r="E1025" s="545"/>
      <c r="F1025" s="548"/>
      <c r="G1025" s="545"/>
      <c r="H1025" s="545"/>
      <c r="I1025" s="545"/>
      <c r="J1025" s="548"/>
      <c r="K1025" s="548"/>
      <c r="L1025" s="532"/>
      <c r="M1025" s="532"/>
      <c r="N1025" s="532"/>
      <c r="O1025" s="532"/>
      <c r="P1025" s="532"/>
      <c r="Q1025" s="532"/>
      <c r="R1025" s="532"/>
      <c r="S1025" s="548"/>
      <c r="T1025" s="548"/>
      <c r="U1025" s="532"/>
      <c r="V1025" s="532"/>
      <c r="W1025" s="532"/>
      <c r="X1025" s="532"/>
      <c r="Y1025" s="532"/>
      <c r="Z1025" s="532"/>
      <c r="AA1025" s="532"/>
      <c r="AB1025" s="532"/>
      <c r="AC1025" s="532"/>
    </row>
    <row r="1026" ht="16.5" spans="1:29">
      <c r="A1026" s="545"/>
      <c r="B1026" s="546"/>
      <c r="C1026" s="545"/>
      <c r="D1026" s="547"/>
      <c r="E1026" s="545"/>
      <c r="F1026" s="548"/>
      <c r="G1026" s="545"/>
      <c r="H1026" s="545"/>
      <c r="I1026" s="545"/>
      <c r="J1026" s="548"/>
      <c r="K1026" s="548"/>
      <c r="L1026" s="532"/>
      <c r="M1026" s="532"/>
      <c r="N1026" s="532"/>
      <c r="O1026" s="532"/>
      <c r="P1026" s="532"/>
      <c r="Q1026" s="532"/>
      <c r="R1026" s="532"/>
      <c r="S1026" s="548"/>
      <c r="T1026" s="548"/>
      <c r="U1026" s="532"/>
      <c r="V1026" s="532"/>
      <c r="W1026" s="532"/>
      <c r="X1026" s="532"/>
      <c r="Y1026" s="532"/>
      <c r="Z1026" s="532"/>
      <c r="AA1026" s="532"/>
      <c r="AB1026" s="532"/>
      <c r="AC1026" s="532"/>
    </row>
    <row r="1027" ht="16.5" spans="1:29">
      <c r="A1027" s="545"/>
      <c r="B1027" s="546"/>
      <c r="C1027" s="545"/>
      <c r="D1027" s="547"/>
      <c r="E1027" s="545"/>
      <c r="F1027" s="548"/>
      <c r="G1027" s="545"/>
      <c r="H1027" s="545"/>
      <c r="I1027" s="545"/>
      <c r="J1027" s="548"/>
      <c r="K1027" s="548"/>
      <c r="L1027" s="532"/>
      <c r="M1027" s="532"/>
      <c r="N1027" s="532"/>
      <c r="O1027" s="532"/>
      <c r="P1027" s="532"/>
      <c r="Q1027" s="532"/>
      <c r="R1027" s="532"/>
      <c r="S1027" s="548"/>
      <c r="T1027" s="548"/>
      <c r="U1027" s="532"/>
      <c r="V1027" s="532"/>
      <c r="W1027" s="532"/>
      <c r="X1027" s="532"/>
      <c r="Y1027" s="532"/>
      <c r="Z1027" s="532"/>
      <c r="AA1027" s="532"/>
      <c r="AB1027" s="532"/>
      <c r="AC1027" s="532"/>
    </row>
    <row r="1028" ht="16.5" spans="1:29">
      <c r="A1028" s="545"/>
      <c r="B1028" s="546"/>
      <c r="C1028" s="545"/>
      <c r="D1028" s="547"/>
      <c r="E1028" s="545"/>
      <c r="F1028" s="548"/>
      <c r="G1028" s="545"/>
      <c r="H1028" s="545"/>
      <c r="I1028" s="545"/>
      <c r="J1028" s="548"/>
      <c r="K1028" s="548"/>
      <c r="L1028" s="532"/>
      <c r="M1028" s="532"/>
      <c r="N1028" s="532"/>
      <c r="O1028" s="532"/>
      <c r="P1028" s="532"/>
      <c r="Q1028" s="532"/>
      <c r="R1028" s="532"/>
      <c r="S1028" s="548"/>
      <c r="T1028" s="548"/>
      <c r="U1028" s="532"/>
      <c r="V1028" s="532"/>
      <c r="W1028" s="532"/>
      <c r="X1028" s="532"/>
      <c r="Y1028" s="532"/>
      <c r="Z1028" s="532"/>
      <c r="AA1028" s="532"/>
      <c r="AB1028" s="532"/>
      <c r="AC1028" s="532"/>
    </row>
    <row r="1029" ht="16.5" spans="1:29">
      <c r="A1029" s="545"/>
      <c r="B1029" s="546"/>
      <c r="C1029" s="545"/>
      <c r="D1029" s="547"/>
      <c r="E1029" s="545"/>
      <c r="F1029" s="548"/>
      <c r="G1029" s="545"/>
      <c r="H1029" s="545"/>
      <c r="I1029" s="545"/>
      <c r="J1029" s="548"/>
      <c r="K1029" s="548"/>
      <c r="L1029" s="532"/>
      <c r="M1029" s="532"/>
      <c r="N1029" s="532"/>
      <c r="O1029" s="532"/>
      <c r="P1029" s="532"/>
      <c r="Q1029" s="532"/>
      <c r="R1029" s="532"/>
      <c r="S1029" s="548"/>
      <c r="T1029" s="548"/>
      <c r="U1029" s="532"/>
      <c r="V1029" s="532"/>
      <c r="W1029" s="532"/>
      <c r="X1029" s="532"/>
      <c r="Y1029" s="532"/>
      <c r="Z1029" s="532"/>
      <c r="AA1029" s="532"/>
      <c r="AB1029" s="532"/>
      <c r="AC1029" s="532"/>
    </row>
    <row r="1030" ht="16.5" spans="1:29">
      <c r="A1030" s="545"/>
      <c r="B1030" s="546"/>
      <c r="C1030" s="545"/>
      <c r="D1030" s="547"/>
      <c r="E1030" s="545"/>
      <c r="F1030" s="548"/>
      <c r="G1030" s="545"/>
      <c r="H1030" s="545"/>
      <c r="I1030" s="545"/>
      <c r="J1030" s="548"/>
      <c r="K1030" s="548"/>
      <c r="L1030" s="532"/>
      <c r="M1030" s="532"/>
      <c r="N1030" s="532"/>
      <c r="O1030" s="532"/>
      <c r="P1030" s="532"/>
      <c r="Q1030" s="532"/>
      <c r="R1030" s="532"/>
      <c r="S1030" s="548"/>
      <c r="T1030" s="548"/>
      <c r="U1030" s="532"/>
      <c r="V1030" s="532"/>
      <c r="W1030" s="532"/>
      <c r="X1030" s="532"/>
      <c r="Y1030" s="532"/>
      <c r="Z1030" s="532"/>
      <c r="AA1030" s="532"/>
      <c r="AB1030" s="532"/>
      <c r="AC1030" s="532"/>
    </row>
    <row r="1031" ht="16.5" spans="1:29">
      <c r="A1031" s="545"/>
      <c r="B1031" s="546"/>
      <c r="C1031" s="545"/>
      <c r="D1031" s="547"/>
      <c r="E1031" s="545"/>
      <c r="F1031" s="548"/>
      <c r="G1031" s="545"/>
      <c r="H1031" s="545"/>
      <c r="I1031" s="545"/>
      <c r="J1031" s="548"/>
      <c r="K1031" s="548"/>
      <c r="L1031" s="532"/>
      <c r="M1031" s="532"/>
      <c r="N1031" s="532"/>
      <c r="O1031" s="532"/>
      <c r="P1031" s="532"/>
      <c r="Q1031" s="532"/>
      <c r="R1031" s="532"/>
      <c r="S1031" s="548"/>
      <c r="T1031" s="548"/>
      <c r="U1031" s="532"/>
      <c r="V1031" s="532"/>
      <c r="W1031" s="532"/>
      <c r="X1031" s="532"/>
      <c r="Y1031" s="532"/>
      <c r="Z1031" s="532"/>
      <c r="AA1031" s="532"/>
      <c r="AB1031" s="532"/>
      <c r="AC1031" s="532"/>
    </row>
    <row r="1032" ht="16.5" spans="1:29">
      <c r="A1032" s="545"/>
      <c r="B1032" s="546"/>
      <c r="C1032" s="545"/>
      <c r="D1032" s="547"/>
      <c r="E1032" s="545"/>
      <c r="F1032" s="548"/>
      <c r="G1032" s="545"/>
      <c r="H1032" s="545"/>
      <c r="I1032" s="545"/>
      <c r="J1032" s="548"/>
      <c r="K1032" s="548"/>
      <c r="L1032" s="532"/>
      <c r="M1032" s="532"/>
      <c r="N1032" s="532"/>
      <c r="O1032" s="532"/>
      <c r="P1032" s="532"/>
      <c r="Q1032" s="532"/>
      <c r="R1032" s="532"/>
      <c r="S1032" s="548"/>
      <c r="T1032" s="548"/>
      <c r="U1032" s="532"/>
      <c r="V1032" s="532"/>
      <c r="W1032" s="532"/>
      <c r="X1032" s="532"/>
      <c r="Y1032" s="532"/>
      <c r="Z1032" s="532"/>
      <c r="AA1032" s="532"/>
      <c r="AB1032" s="532"/>
      <c r="AC1032" s="532"/>
    </row>
    <row r="1033" ht="16.5" spans="1:29">
      <c r="A1033" s="545"/>
      <c r="B1033" s="546"/>
      <c r="C1033" s="545"/>
      <c r="D1033" s="547"/>
      <c r="E1033" s="545"/>
      <c r="F1033" s="548"/>
      <c r="G1033" s="545"/>
      <c r="H1033" s="545"/>
      <c r="I1033" s="545"/>
      <c r="J1033" s="548"/>
      <c r="K1033" s="548"/>
      <c r="L1033" s="532"/>
      <c r="M1033" s="532"/>
      <c r="N1033" s="532"/>
      <c r="O1033" s="532"/>
      <c r="P1033" s="532"/>
      <c r="Q1033" s="532"/>
      <c r="R1033" s="532"/>
      <c r="S1033" s="548"/>
      <c r="T1033" s="548"/>
      <c r="U1033" s="532"/>
      <c r="V1033" s="532"/>
      <c r="W1033" s="532"/>
      <c r="X1033" s="532"/>
      <c r="Y1033" s="532"/>
      <c r="Z1033" s="532"/>
      <c r="AA1033" s="532"/>
      <c r="AB1033" s="532"/>
      <c r="AC1033" s="532"/>
    </row>
    <row r="1034" ht="16.5" spans="1:29">
      <c r="A1034" s="545"/>
      <c r="B1034" s="546"/>
      <c r="C1034" s="545"/>
      <c r="D1034" s="547"/>
      <c r="E1034" s="545"/>
      <c r="F1034" s="548"/>
      <c r="G1034" s="545"/>
      <c r="H1034" s="545"/>
      <c r="I1034" s="545"/>
      <c r="J1034" s="548"/>
      <c r="K1034" s="548"/>
      <c r="L1034" s="532"/>
      <c r="M1034" s="532"/>
      <c r="N1034" s="532"/>
      <c r="O1034" s="532"/>
      <c r="P1034" s="532"/>
      <c r="Q1034" s="532"/>
      <c r="R1034" s="532"/>
      <c r="S1034" s="548"/>
      <c r="T1034" s="548"/>
      <c r="U1034" s="532"/>
      <c r="V1034" s="532"/>
      <c r="W1034" s="532"/>
      <c r="X1034" s="532"/>
      <c r="Y1034" s="532"/>
      <c r="Z1034" s="532"/>
      <c r="AA1034" s="532"/>
      <c r="AB1034" s="532"/>
      <c r="AC1034" s="532"/>
    </row>
    <row r="1035" ht="16.5" spans="1:29">
      <c r="A1035" s="545"/>
      <c r="B1035" s="546"/>
      <c r="C1035" s="545"/>
      <c r="D1035" s="547"/>
      <c r="E1035" s="545"/>
      <c r="F1035" s="548"/>
      <c r="G1035" s="545"/>
      <c r="H1035" s="545"/>
      <c r="I1035" s="545"/>
      <c r="J1035" s="548"/>
      <c r="K1035" s="548"/>
      <c r="L1035" s="532"/>
      <c r="M1035" s="532"/>
      <c r="N1035" s="532"/>
      <c r="O1035" s="532"/>
      <c r="P1035" s="532"/>
      <c r="Q1035" s="532"/>
      <c r="R1035" s="532"/>
      <c r="S1035" s="548"/>
      <c r="T1035" s="548"/>
      <c r="U1035" s="532"/>
      <c r="V1035" s="532"/>
      <c r="W1035" s="532"/>
      <c r="X1035" s="532"/>
      <c r="Y1035" s="532"/>
      <c r="Z1035" s="532"/>
      <c r="AA1035" s="532"/>
      <c r="AB1035" s="532"/>
      <c r="AC1035" s="532"/>
    </row>
    <row r="1036" ht="16.5" spans="1:29">
      <c r="A1036" s="545"/>
      <c r="B1036" s="546"/>
      <c r="C1036" s="545"/>
      <c r="D1036" s="547"/>
      <c r="E1036" s="545"/>
      <c r="F1036" s="548"/>
      <c r="G1036" s="545"/>
      <c r="H1036" s="545"/>
      <c r="I1036" s="545"/>
      <c r="J1036" s="548"/>
      <c r="K1036" s="548"/>
      <c r="L1036" s="532"/>
      <c r="M1036" s="532"/>
      <c r="N1036" s="532"/>
      <c r="O1036" s="532"/>
      <c r="P1036" s="532"/>
      <c r="Q1036" s="532"/>
      <c r="R1036" s="532"/>
      <c r="S1036" s="548"/>
      <c r="T1036" s="548"/>
      <c r="U1036" s="532"/>
      <c r="V1036" s="532"/>
      <c r="W1036" s="532"/>
      <c r="X1036" s="532"/>
      <c r="Y1036" s="532"/>
      <c r="Z1036" s="532"/>
      <c r="AA1036" s="532"/>
      <c r="AB1036" s="532"/>
      <c r="AC1036" s="532"/>
    </row>
    <row r="1037" ht="16.5" spans="1:29">
      <c r="A1037" s="545"/>
      <c r="B1037" s="546"/>
      <c r="C1037" s="545"/>
      <c r="D1037" s="547"/>
      <c r="E1037" s="545"/>
      <c r="F1037" s="548"/>
      <c r="G1037" s="545"/>
      <c r="H1037" s="545"/>
      <c r="I1037" s="545"/>
      <c r="J1037" s="548"/>
      <c r="K1037" s="548"/>
      <c r="L1037" s="532"/>
      <c r="M1037" s="532"/>
      <c r="N1037" s="532"/>
      <c r="O1037" s="532"/>
      <c r="P1037" s="532"/>
      <c r="Q1037" s="532"/>
      <c r="R1037" s="532"/>
      <c r="S1037" s="548"/>
      <c r="T1037" s="548"/>
      <c r="U1037" s="532"/>
      <c r="V1037" s="532"/>
      <c r="W1037" s="532"/>
      <c r="X1037" s="532"/>
      <c r="Y1037" s="532"/>
      <c r="Z1037" s="532"/>
      <c r="AA1037" s="532"/>
      <c r="AB1037" s="532"/>
      <c r="AC1037" s="532"/>
    </row>
    <row r="1038" ht="16.5" spans="1:29">
      <c r="A1038" s="545"/>
      <c r="B1038" s="546"/>
      <c r="C1038" s="545"/>
      <c r="D1038" s="547"/>
      <c r="E1038" s="545"/>
      <c r="F1038" s="548"/>
      <c r="G1038" s="545"/>
      <c r="H1038" s="545"/>
      <c r="I1038" s="545"/>
      <c r="J1038" s="548"/>
      <c r="K1038" s="548"/>
      <c r="L1038" s="532"/>
      <c r="M1038" s="532"/>
      <c r="N1038" s="532"/>
      <c r="O1038" s="532"/>
      <c r="P1038" s="532"/>
      <c r="Q1038" s="532"/>
      <c r="R1038" s="532"/>
      <c r="S1038" s="548"/>
      <c r="T1038" s="548"/>
      <c r="U1038" s="532"/>
      <c r="V1038" s="532"/>
      <c r="W1038" s="532"/>
      <c r="X1038" s="532"/>
      <c r="Y1038" s="532"/>
      <c r="Z1038" s="532"/>
      <c r="AA1038" s="532"/>
      <c r="AB1038" s="532"/>
      <c r="AC1038" s="532"/>
    </row>
    <row r="1039" ht="16.5" spans="1:29">
      <c r="A1039" s="545"/>
      <c r="B1039" s="546"/>
      <c r="C1039" s="545"/>
      <c r="D1039" s="547"/>
      <c r="E1039" s="545"/>
      <c r="F1039" s="548"/>
      <c r="G1039" s="545"/>
      <c r="H1039" s="545"/>
      <c r="I1039" s="545"/>
      <c r="J1039" s="548"/>
      <c r="K1039" s="548"/>
      <c r="L1039" s="532"/>
      <c r="M1039" s="532"/>
      <c r="N1039" s="532"/>
      <c r="O1039" s="532"/>
      <c r="P1039" s="532"/>
      <c r="Q1039" s="532"/>
      <c r="R1039" s="532"/>
      <c r="S1039" s="548"/>
      <c r="T1039" s="548"/>
      <c r="U1039" s="532"/>
      <c r="V1039" s="532"/>
      <c r="W1039" s="532"/>
      <c r="X1039" s="532"/>
      <c r="Y1039" s="532"/>
      <c r="Z1039" s="532"/>
      <c r="AA1039" s="532"/>
      <c r="AB1039" s="532"/>
      <c r="AC1039" s="532"/>
    </row>
    <row r="1040" ht="16.5" spans="1:29">
      <c r="A1040" s="545"/>
      <c r="B1040" s="546"/>
      <c r="C1040" s="545"/>
      <c r="D1040" s="547"/>
      <c r="E1040" s="545"/>
      <c r="F1040" s="548"/>
      <c r="G1040" s="545"/>
      <c r="H1040" s="545"/>
      <c r="I1040" s="545"/>
      <c r="J1040" s="548"/>
      <c r="K1040" s="548"/>
      <c r="L1040" s="532"/>
      <c r="M1040" s="532"/>
      <c r="N1040" s="532"/>
      <c r="O1040" s="532"/>
      <c r="P1040" s="532"/>
      <c r="Q1040" s="532"/>
      <c r="R1040" s="532"/>
      <c r="S1040" s="548"/>
      <c r="T1040" s="548"/>
      <c r="U1040" s="532"/>
      <c r="V1040" s="532"/>
      <c r="W1040" s="532"/>
      <c r="X1040" s="532"/>
      <c r="Y1040" s="532"/>
      <c r="Z1040" s="532"/>
      <c r="AA1040" s="532"/>
      <c r="AB1040" s="532"/>
      <c r="AC1040" s="532"/>
    </row>
    <row r="1041" ht="16.5" spans="1:29">
      <c r="A1041" s="545"/>
      <c r="B1041" s="546"/>
      <c r="C1041" s="545"/>
      <c r="D1041" s="547"/>
      <c r="E1041" s="545"/>
      <c r="F1041" s="548"/>
      <c r="G1041" s="545"/>
      <c r="H1041" s="545"/>
      <c r="I1041" s="545"/>
      <c r="J1041" s="548"/>
      <c r="K1041" s="548"/>
      <c r="L1041" s="532"/>
      <c r="M1041" s="532"/>
      <c r="N1041" s="532"/>
      <c r="O1041" s="532"/>
      <c r="P1041" s="532"/>
      <c r="Q1041" s="532"/>
      <c r="R1041" s="532"/>
      <c r="S1041" s="548"/>
      <c r="T1041" s="548"/>
      <c r="U1041" s="532"/>
      <c r="V1041" s="532"/>
      <c r="W1041" s="532"/>
      <c r="X1041" s="532"/>
      <c r="Y1041" s="532"/>
      <c r="Z1041" s="532"/>
      <c r="AA1041" s="532"/>
      <c r="AB1041" s="532"/>
      <c r="AC1041" s="532"/>
    </row>
    <row r="1042" ht="16.5" spans="1:29">
      <c r="A1042" s="545"/>
      <c r="B1042" s="546"/>
      <c r="C1042" s="545"/>
      <c r="D1042" s="547"/>
      <c r="E1042" s="545"/>
      <c r="F1042" s="548"/>
      <c r="G1042" s="545"/>
      <c r="H1042" s="545"/>
      <c r="I1042" s="545"/>
      <c r="J1042" s="548"/>
      <c r="K1042" s="548"/>
      <c r="L1042" s="532"/>
      <c r="M1042" s="532"/>
      <c r="N1042" s="532"/>
      <c r="O1042" s="532"/>
      <c r="P1042" s="532"/>
      <c r="Q1042" s="532"/>
      <c r="R1042" s="532"/>
      <c r="S1042" s="548"/>
      <c r="T1042" s="548"/>
      <c r="U1042" s="532"/>
      <c r="V1042" s="532"/>
      <c r="W1042" s="532"/>
      <c r="X1042" s="532"/>
      <c r="Y1042" s="532"/>
      <c r="Z1042" s="532"/>
      <c r="AA1042" s="532"/>
      <c r="AB1042" s="532"/>
      <c r="AC1042" s="532"/>
    </row>
    <row r="1043" ht="16.5" spans="1:29">
      <c r="A1043" s="545"/>
      <c r="B1043" s="546"/>
      <c r="C1043" s="545"/>
      <c r="D1043" s="547"/>
      <c r="E1043" s="545"/>
      <c r="F1043" s="548"/>
      <c r="G1043" s="545"/>
      <c r="H1043" s="545"/>
      <c r="I1043" s="545"/>
      <c r="J1043" s="548"/>
      <c r="K1043" s="548"/>
      <c r="L1043" s="532"/>
      <c r="M1043" s="532"/>
      <c r="N1043" s="532"/>
      <c r="O1043" s="532"/>
      <c r="P1043" s="532"/>
      <c r="Q1043" s="532"/>
      <c r="R1043" s="532"/>
      <c r="S1043" s="548"/>
      <c r="T1043" s="548"/>
      <c r="U1043" s="532"/>
      <c r="V1043" s="532"/>
      <c r="W1043" s="532"/>
      <c r="X1043" s="532"/>
      <c r="Y1043" s="532"/>
      <c r="Z1043" s="532"/>
      <c r="AA1043" s="532"/>
      <c r="AB1043" s="532"/>
      <c r="AC1043" s="532"/>
    </row>
    <row r="1044" ht="16.5" spans="1:29">
      <c r="A1044" s="545"/>
      <c r="B1044" s="546"/>
      <c r="C1044" s="545"/>
      <c r="D1044" s="547"/>
      <c r="E1044" s="545"/>
      <c r="F1044" s="548"/>
      <c r="G1044" s="545"/>
      <c r="H1044" s="545"/>
      <c r="I1044" s="545"/>
      <c r="J1044" s="548"/>
      <c r="K1044" s="548"/>
      <c r="L1044" s="532"/>
      <c r="M1044" s="532"/>
      <c r="N1044" s="532"/>
      <c r="O1044" s="532"/>
      <c r="P1044" s="532"/>
      <c r="Q1044" s="532"/>
      <c r="R1044" s="532"/>
      <c r="S1044" s="548"/>
      <c r="T1044" s="548"/>
      <c r="U1044" s="532"/>
      <c r="V1044" s="532"/>
      <c r="W1044" s="532"/>
      <c r="X1044" s="532"/>
      <c r="Y1044" s="532"/>
      <c r="Z1044" s="532"/>
      <c r="AA1044" s="532"/>
      <c r="AB1044" s="532"/>
      <c r="AC1044" s="532"/>
    </row>
    <row r="1045" ht="16.5" spans="1:29">
      <c r="A1045" s="545"/>
      <c r="B1045" s="546"/>
      <c r="C1045" s="545"/>
      <c r="D1045" s="547"/>
      <c r="E1045" s="545"/>
      <c r="F1045" s="548"/>
      <c r="G1045" s="545"/>
      <c r="H1045" s="545"/>
      <c r="I1045" s="545"/>
      <c r="J1045" s="548"/>
      <c r="K1045" s="548"/>
      <c r="L1045" s="532"/>
      <c r="M1045" s="532"/>
      <c r="N1045" s="532"/>
      <c r="O1045" s="532"/>
      <c r="P1045" s="532"/>
      <c r="Q1045" s="532"/>
      <c r="R1045" s="532"/>
      <c r="S1045" s="548"/>
      <c r="T1045" s="548"/>
      <c r="U1045" s="532"/>
      <c r="V1045" s="532"/>
      <c r="W1045" s="532"/>
      <c r="X1045" s="532"/>
      <c r="Y1045" s="532"/>
      <c r="Z1045" s="532"/>
      <c r="AA1045" s="532"/>
      <c r="AB1045" s="532"/>
      <c r="AC1045" s="532"/>
    </row>
    <row r="1046" ht="16.5" spans="1:29">
      <c r="A1046" s="545"/>
      <c r="B1046" s="546"/>
      <c r="C1046" s="545"/>
      <c r="D1046" s="547"/>
      <c r="E1046" s="545"/>
      <c r="F1046" s="548"/>
      <c r="G1046" s="545"/>
      <c r="H1046" s="545"/>
      <c r="I1046" s="545"/>
      <c r="J1046" s="548"/>
      <c r="K1046" s="548"/>
      <c r="L1046" s="532"/>
      <c r="M1046" s="532"/>
      <c r="N1046" s="532"/>
      <c r="O1046" s="532"/>
      <c r="P1046" s="532"/>
      <c r="Q1046" s="532"/>
      <c r="R1046" s="532"/>
      <c r="S1046" s="548"/>
      <c r="T1046" s="548"/>
      <c r="U1046" s="532"/>
      <c r="V1046" s="532"/>
      <c r="W1046" s="532"/>
      <c r="X1046" s="532"/>
      <c r="Y1046" s="532"/>
      <c r="Z1046" s="532"/>
      <c r="AA1046" s="532"/>
      <c r="AB1046" s="532"/>
      <c r="AC1046" s="532"/>
    </row>
    <row r="1047" ht="16.5" spans="1:29">
      <c r="A1047" s="545"/>
      <c r="B1047" s="546"/>
      <c r="C1047" s="545"/>
      <c r="D1047" s="547"/>
      <c r="E1047" s="545"/>
      <c r="F1047" s="548"/>
      <c r="G1047" s="545"/>
      <c r="H1047" s="545"/>
      <c r="I1047" s="545"/>
      <c r="J1047" s="548"/>
      <c r="K1047" s="548"/>
      <c r="L1047" s="532"/>
      <c r="M1047" s="532"/>
      <c r="N1047" s="532"/>
      <c r="O1047" s="532"/>
      <c r="P1047" s="532"/>
      <c r="Q1047" s="532"/>
      <c r="R1047" s="532"/>
      <c r="S1047" s="548"/>
      <c r="T1047" s="548"/>
      <c r="U1047" s="532"/>
      <c r="V1047" s="532"/>
      <c r="W1047" s="532"/>
      <c r="X1047" s="532"/>
      <c r="Y1047" s="532"/>
      <c r="Z1047" s="532"/>
      <c r="AA1047" s="532"/>
      <c r="AB1047" s="532"/>
      <c r="AC1047" s="532"/>
    </row>
    <row r="1048" ht="16.5" spans="1:29">
      <c r="A1048" s="545"/>
      <c r="B1048" s="546"/>
      <c r="C1048" s="545"/>
      <c r="D1048" s="547"/>
      <c r="E1048" s="545"/>
      <c r="F1048" s="548"/>
      <c r="G1048" s="545"/>
      <c r="H1048" s="545"/>
      <c r="I1048" s="545"/>
      <c r="J1048" s="548"/>
      <c r="K1048" s="548"/>
      <c r="L1048" s="532"/>
      <c r="M1048" s="532"/>
      <c r="N1048" s="532"/>
      <c r="O1048" s="532"/>
      <c r="P1048" s="532"/>
      <c r="Q1048" s="532"/>
      <c r="R1048" s="532"/>
      <c r="S1048" s="548"/>
      <c r="T1048" s="548"/>
      <c r="U1048" s="532"/>
      <c r="V1048" s="532"/>
      <c r="W1048" s="532"/>
      <c r="X1048" s="532"/>
      <c r="Y1048" s="532"/>
      <c r="Z1048" s="532"/>
      <c r="AA1048" s="532"/>
      <c r="AB1048" s="532"/>
      <c r="AC1048" s="532"/>
    </row>
    <row r="1049" ht="16.5" spans="1:29">
      <c r="A1049" s="545"/>
      <c r="B1049" s="546"/>
      <c r="C1049" s="545"/>
      <c r="D1049" s="547"/>
      <c r="E1049" s="545"/>
      <c r="F1049" s="548"/>
      <c r="G1049" s="545"/>
      <c r="H1049" s="545"/>
      <c r="I1049" s="545"/>
      <c r="J1049" s="548"/>
      <c r="K1049" s="548"/>
      <c r="L1049" s="532"/>
      <c r="M1049" s="532"/>
      <c r="N1049" s="532"/>
      <c r="O1049" s="532"/>
      <c r="P1049" s="532"/>
      <c r="Q1049" s="532"/>
      <c r="R1049" s="532"/>
      <c r="S1049" s="548"/>
      <c r="T1049" s="548"/>
      <c r="U1049" s="532"/>
      <c r="V1049" s="532"/>
      <c r="W1049" s="532"/>
      <c r="X1049" s="532"/>
      <c r="Y1049" s="532"/>
      <c r="Z1049" s="532"/>
      <c r="AA1049" s="532"/>
      <c r="AB1049" s="532"/>
      <c r="AC1049" s="532"/>
    </row>
    <row r="1050" ht="16.5" spans="1:29">
      <c r="A1050" s="545"/>
      <c r="B1050" s="546"/>
      <c r="C1050" s="545"/>
      <c r="D1050" s="547"/>
      <c r="E1050" s="545"/>
      <c r="F1050" s="548"/>
      <c r="G1050" s="545"/>
      <c r="H1050" s="545"/>
      <c r="I1050" s="545"/>
      <c r="J1050" s="548"/>
      <c r="K1050" s="548"/>
      <c r="L1050" s="532"/>
      <c r="M1050" s="532"/>
      <c r="N1050" s="532"/>
      <c r="O1050" s="532"/>
      <c r="P1050" s="532"/>
      <c r="Q1050" s="532"/>
      <c r="R1050" s="532"/>
      <c r="S1050" s="548"/>
      <c r="T1050" s="548"/>
      <c r="U1050" s="532"/>
      <c r="V1050" s="532"/>
      <c r="W1050" s="532"/>
      <c r="X1050" s="532"/>
      <c r="Y1050" s="532"/>
      <c r="Z1050" s="532"/>
      <c r="AA1050" s="532"/>
      <c r="AB1050" s="532"/>
      <c r="AC1050" s="532"/>
    </row>
    <row r="1051" ht="16.5" spans="1:29">
      <c r="A1051" s="545"/>
      <c r="B1051" s="546"/>
      <c r="C1051" s="545"/>
      <c r="D1051" s="547"/>
      <c r="E1051" s="545"/>
      <c r="F1051" s="548"/>
      <c r="G1051" s="545"/>
      <c r="H1051" s="545"/>
      <c r="I1051" s="545"/>
      <c r="J1051" s="548"/>
      <c r="K1051" s="548"/>
      <c r="L1051" s="532"/>
      <c r="M1051" s="532"/>
      <c r="N1051" s="532"/>
      <c r="O1051" s="532"/>
      <c r="P1051" s="532"/>
      <c r="Q1051" s="532"/>
      <c r="R1051" s="532"/>
      <c r="S1051" s="548"/>
      <c r="T1051" s="548"/>
      <c r="U1051" s="532"/>
      <c r="V1051" s="532"/>
      <c r="W1051" s="532"/>
      <c r="X1051" s="532"/>
      <c r="Y1051" s="532"/>
      <c r="Z1051" s="532"/>
      <c r="AA1051" s="532"/>
      <c r="AB1051" s="532"/>
      <c r="AC1051" s="532"/>
    </row>
    <row r="1052" ht="16.5" spans="1:29">
      <c r="A1052" s="545"/>
      <c r="B1052" s="546"/>
      <c r="C1052" s="545"/>
      <c r="D1052" s="547"/>
      <c r="E1052" s="545"/>
      <c r="F1052" s="548"/>
      <c r="G1052" s="545"/>
      <c r="H1052" s="545"/>
      <c r="I1052" s="545"/>
      <c r="J1052" s="548"/>
      <c r="K1052" s="548"/>
      <c r="L1052" s="532"/>
      <c r="M1052" s="532"/>
      <c r="N1052" s="532"/>
      <c r="O1052" s="532"/>
      <c r="P1052" s="532"/>
      <c r="Q1052" s="532"/>
      <c r="R1052" s="532"/>
      <c r="S1052" s="548"/>
      <c r="T1052" s="548"/>
      <c r="U1052" s="532"/>
      <c r="V1052" s="532"/>
      <c r="W1052" s="532"/>
      <c r="X1052" s="532"/>
      <c r="Y1052" s="532"/>
      <c r="Z1052" s="532"/>
      <c r="AA1052" s="532"/>
      <c r="AB1052" s="532"/>
      <c r="AC1052" s="532"/>
    </row>
    <row r="1053" ht="16.5" spans="1:29">
      <c r="A1053" s="545"/>
      <c r="B1053" s="546"/>
      <c r="C1053" s="545"/>
      <c r="D1053" s="547"/>
      <c r="E1053" s="545"/>
      <c r="F1053" s="548"/>
      <c r="G1053" s="545"/>
      <c r="H1053" s="545"/>
      <c r="I1053" s="545"/>
      <c r="J1053" s="548"/>
      <c r="K1053" s="548"/>
      <c r="L1053" s="532"/>
      <c r="M1053" s="532"/>
      <c r="N1053" s="532"/>
      <c r="O1053" s="532"/>
      <c r="P1053" s="532"/>
      <c r="Q1053" s="532"/>
      <c r="R1053" s="532"/>
      <c r="S1053" s="548"/>
      <c r="T1053" s="548"/>
      <c r="U1053" s="532"/>
      <c r="V1053" s="532"/>
      <c r="W1053" s="532"/>
      <c r="X1053" s="532"/>
      <c r="Y1053" s="532"/>
      <c r="Z1053" s="532"/>
      <c r="AA1053" s="532"/>
      <c r="AB1053" s="532"/>
      <c r="AC1053" s="532"/>
    </row>
    <row r="1054" ht="16.5" spans="1:29">
      <c r="A1054" s="545"/>
      <c r="B1054" s="546"/>
      <c r="C1054" s="545"/>
      <c r="D1054" s="547"/>
      <c r="E1054" s="545"/>
      <c r="F1054" s="548"/>
      <c r="G1054" s="545"/>
      <c r="H1054" s="545"/>
      <c r="I1054" s="545"/>
      <c r="J1054" s="548"/>
      <c r="K1054" s="548"/>
      <c r="L1054" s="532"/>
      <c r="M1054" s="532"/>
      <c r="N1054" s="532"/>
      <c r="O1054" s="532"/>
      <c r="P1054" s="532"/>
      <c r="Q1054" s="532"/>
      <c r="R1054" s="532"/>
      <c r="S1054" s="548"/>
      <c r="T1054" s="548"/>
      <c r="U1054" s="532"/>
      <c r="V1054" s="532"/>
      <c r="W1054" s="532"/>
      <c r="X1054" s="532"/>
      <c r="Y1054" s="532"/>
      <c r="Z1054" s="532"/>
      <c r="AA1054" s="532"/>
      <c r="AB1054" s="532"/>
      <c r="AC1054" s="532"/>
    </row>
    <row r="1055" ht="16.5" spans="1:29">
      <c r="A1055" s="545"/>
      <c r="B1055" s="546"/>
      <c r="C1055" s="545"/>
      <c r="D1055" s="547"/>
      <c r="E1055" s="545"/>
      <c r="F1055" s="548"/>
      <c r="G1055" s="545"/>
      <c r="H1055" s="545"/>
      <c r="I1055" s="545"/>
      <c r="J1055" s="548"/>
      <c r="K1055" s="548"/>
      <c r="L1055" s="532"/>
      <c r="M1055" s="532"/>
      <c r="N1055" s="532"/>
      <c r="O1055" s="532"/>
      <c r="P1055" s="532"/>
      <c r="Q1055" s="532"/>
      <c r="R1055" s="532"/>
      <c r="S1055" s="548"/>
      <c r="T1055" s="548"/>
      <c r="U1055" s="532"/>
      <c r="V1055" s="532"/>
      <c r="W1055" s="532"/>
      <c r="X1055" s="532"/>
      <c r="Y1055" s="532"/>
      <c r="Z1055" s="532"/>
      <c r="AA1055" s="532"/>
      <c r="AB1055" s="532"/>
      <c r="AC1055" s="532"/>
    </row>
    <row r="1056" ht="16.5" spans="1:29">
      <c r="A1056" s="545"/>
      <c r="B1056" s="546"/>
      <c r="C1056" s="545"/>
      <c r="D1056" s="547"/>
      <c r="E1056" s="545"/>
      <c r="F1056" s="548"/>
      <c r="G1056" s="545"/>
      <c r="H1056" s="545"/>
      <c r="I1056" s="545"/>
      <c r="J1056" s="548"/>
      <c r="K1056" s="548"/>
      <c r="L1056" s="532"/>
      <c r="M1056" s="532"/>
      <c r="N1056" s="532"/>
      <c r="O1056" s="532"/>
      <c r="P1056" s="532"/>
      <c r="Q1056" s="532"/>
      <c r="R1056" s="532"/>
      <c r="S1056" s="548"/>
      <c r="T1056" s="548"/>
      <c r="U1056" s="532"/>
      <c r="V1056" s="532"/>
      <c r="W1056" s="532"/>
      <c r="X1056" s="532"/>
      <c r="Y1056" s="532"/>
      <c r="Z1056" s="532"/>
      <c r="AA1056" s="532"/>
      <c r="AB1056" s="532"/>
      <c r="AC1056" s="532"/>
    </row>
    <row r="1057" ht="16.5" spans="1:29">
      <c r="A1057" s="545"/>
      <c r="B1057" s="546"/>
      <c r="C1057" s="545"/>
      <c r="D1057" s="547"/>
      <c r="E1057" s="545"/>
      <c r="F1057" s="548"/>
      <c r="G1057" s="545"/>
      <c r="H1057" s="545"/>
      <c r="I1057" s="545"/>
      <c r="J1057" s="548"/>
      <c r="K1057" s="548"/>
      <c r="L1057" s="532"/>
      <c r="M1057" s="532"/>
      <c r="N1057" s="532"/>
      <c r="O1057" s="532"/>
      <c r="P1057" s="532"/>
      <c r="Q1057" s="532"/>
      <c r="R1057" s="532"/>
      <c r="S1057" s="548"/>
      <c r="T1057" s="548"/>
      <c r="U1057" s="532"/>
      <c r="V1057" s="532"/>
      <c r="W1057" s="532"/>
      <c r="X1057" s="532"/>
      <c r="Y1057" s="532"/>
      <c r="Z1057" s="532"/>
      <c r="AA1057" s="532"/>
      <c r="AB1057" s="532"/>
      <c r="AC1057" s="532"/>
    </row>
    <row r="1058" ht="16.5" spans="1:29">
      <c r="A1058" s="545"/>
      <c r="B1058" s="546"/>
      <c r="C1058" s="545"/>
      <c r="D1058" s="547"/>
      <c r="E1058" s="545"/>
      <c r="F1058" s="548"/>
      <c r="G1058" s="545"/>
      <c r="H1058" s="545"/>
      <c r="I1058" s="545"/>
      <c r="J1058" s="548"/>
      <c r="K1058" s="548"/>
      <c r="L1058" s="532"/>
      <c r="M1058" s="532"/>
      <c r="N1058" s="532"/>
      <c r="O1058" s="532"/>
      <c r="P1058" s="532"/>
      <c r="Q1058" s="532"/>
      <c r="R1058" s="532"/>
      <c r="S1058" s="548"/>
      <c r="T1058" s="548"/>
      <c r="U1058" s="532"/>
      <c r="V1058" s="532"/>
      <c r="W1058" s="532"/>
      <c r="X1058" s="532"/>
      <c r="Y1058" s="532"/>
      <c r="Z1058" s="532"/>
      <c r="AA1058" s="532"/>
      <c r="AB1058" s="532"/>
      <c r="AC1058" s="532"/>
    </row>
    <row r="1059" ht="16.5" spans="1:29">
      <c r="A1059" s="545"/>
      <c r="B1059" s="546"/>
      <c r="C1059" s="545"/>
      <c r="D1059" s="547"/>
      <c r="E1059" s="545"/>
      <c r="F1059" s="548"/>
      <c r="G1059" s="545"/>
      <c r="H1059" s="545"/>
      <c r="I1059" s="545"/>
      <c r="J1059" s="548"/>
      <c r="K1059" s="548"/>
      <c r="L1059" s="532"/>
      <c r="M1059" s="532"/>
      <c r="N1059" s="532"/>
      <c r="O1059" s="532"/>
      <c r="P1059" s="532"/>
      <c r="Q1059" s="532"/>
      <c r="R1059" s="532"/>
      <c r="S1059" s="548"/>
      <c r="T1059" s="548"/>
      <c r="U1059" s="532"/>
      <c r="V1059" s="532"/>
      <c r="W1059" s="532"/>
      <c r="X1059" s="532"/>
      <c r="Y1059" s="532"/>
      <c r="Z1059" s="532"/>
      <c r="AA1059" s="532"/>
      <c r="AB1059" s="532"/>
      <c r="AC1059" s="532"/>
    </row>
    <row r="1060" ht="16.5" spans="1:29">
      <c r="A1060" s="545"/>
      <c r="B1060" s="546"/>
      <c r="C1060" s="545"/>
      <c r="D1060" s="547"/>
      <c r="E1060" s="545"/>
      <c r="F1060" s="548"/>
      <c r="G1060" s="545"/>
      <c r="H1060" s="545"/>
      <c r="I1060" s="545"/>
      <c r="J1060" s="548"/>
      <c r="K1060" s="548"/>
      <c r="L1060" s="532"/>
      <c r="M1060" s="532"/>
      <c r="N1060" s="532"/>
      <c r="O1060" s="532"/>
      <c r="P1060" s="532"/>
      <c r="Q1060" s="532"/>
      <c r="R1060" s="532"/>
      <c r="S1060" s="548"/>
      <c r="T1060" s="548"/>
      <c r="U1060" s="532"/>
      <c r="V1060" s="532"/>
      <c r="W1060" s="532"/>
      <c r="X1060" s="532"/>
      <c r="Y1060" s="532"/>
      <c r="Z1060" s="532"/>
      <c r="AA1060" s="532"/>
      <c r="AB1060" s="532"/>
      <c r="AC1060" s="532"/>
    </row>
    <row r="1061" ht="16.5" spans="1:29">
      <c r="A1061" s="545"/>
      <c r="B1061" s="546"/>
      <c r="C1061" s="545"/>
      <c r="D1061" s="547"/>
      <c r="E1061" s="545"/>
      <c r="F1061" s="548"/>
      <c r="G1061" s="545"/>
      <c r="H1061" s="545"/>
      <c r="I1061" s="545"/>
      <c r="J1061" s="548"/>
      <c r="K1061" s="548"/>
      <c r="L1061" s="532"/>
      <c r="M1061" s="532"/>
      <c r="N1061" s="532"/>
      <c r="O1061" s="532"/>
      <c r="P1061" s="532"/>
      <c r="Q1061" s="532"/>
      <c r="R1061" s="532"/>
      <c r="S1061" s="548"/>
      <c r="T1061" s="548"/>
      <c r="U1061" s="532"/>
      <c r="V1061" s="532"/>
      <c r="W1061" s="532"/>
      <c r="X1061" s="532"/>
      <c r="Y1061" s="532"/>
      <c r="Z1061" s="532"/>
      <c r="AA1061" s="532"/>
      <c r="AB1061" s="532"/>
      <c r="AC1061" s="532"/>
    </row>
    <row r="1062" ht="16.5" spans="1:29">
      <c r="A1062" s="545"/>
      <c r="B1062" s="546"/>
      <c r="C1062" s="545"/>
      <c r="D1062" s="547"/>
      <c r="E1062" s="545"/>
      <c r="F1062" s="548"/>
      <c r="G1062" s="545"/>
      <c r="H1062" s="545"/>
      <c r="I1062" s="545"/>
      <c r="J1062" s="548"/>
      <c r="K1062" s="548"/>
      <c r="L1062" s="532"/>
      <c r="M1062" s="532"/>
      <c r="N1062" s="532"/>
      <c r="O1062" s="532"/>
      <c r="P1062" s="532"/>
      <c r="Q1062" s="532"/>
      <c r="R1062" s="532"/>
      <c r="S1062" s="548"/>
      <c r="T1062" s="548"/>
      <c r="U1062" s="532"/>
      <c r="V1062" s="532"/>
      <c r="W1062" s="532"/>
      <c r="X1062" s="532"/>
      <c r="Y1062" s="532"/>
      <c r="Z1062" s="532"/>
      <c r="AA1062" s="532"/>
      <c r="AB1062" s="532"/>
      <c r="AC1062" s="532"/>
    </row>
    <row r="1063" ht="16.5" spans="1:29">
      <c r="A1063" s="545"/>
      <c r="B1063" s="546"/>
      <c r="C1063" s="545"/>
      <c r="D1063" s="547"/>
      <c r="E1063" s="545"/>
      <c r="F1063" s="548"/>
      <c r="G1063" s="545"/>
      <c r="H1063" s="545"/>
      <c r="I1063" s="545"/>
      <c r="J1063" s="548"/>
      <c r="K1063" s="548"/>
      <c r="L1063" s="532"/>
      <c r="M1063" s="532"/>
      <c r="N1063" s="532"/>
      <c r="O1063" s="532"/>
      <c r="P1063" s="532"/>
      <c r="Q1063" s="532"/>
      <c r="R1063" s="532"/>
      <c r="S1063" s="548"/>
      <c r="T1063" s="548"/>
      <c r="U1063" s="532"/>
      <c r="V1063" s="532"/>
      <c r="W1063" s="532"/>
      <c r="X1063" s="532"/>
      <c r="Y1063" s="532"/>
      <c r="Z1063" s="532"/>
      <c r="AA1063" s="532"/>
      <c r="AB1063" s="532"/>
      <c r="AC1063" s="532"/>
    </row>
    <row r="1064" ht="16.5" spans="1:29">
      <c r="A1064" s="545"/>
      <c r="B1064" s="546"/>
      <c r="C1064" s="545"/>
      <c r="D1064" s="547"/>
      <c r="E1064" s="545"/>
      <c r="F1064" s="548"/>
      <c r="G1064" s="545"/>
      <c r="H1064" s="545"/>
      <c r="I1064" s="545"/>
      <c r="J1064" s="548"/>
      <c r="K1064" s="548"/>
      <c r="L1064" s="532"/>
      <c r="M1064" s="532"/>
      <c r="N1064" s="532"/>
      <c r="O1064" s="532"/>
      <c r="P1064" s="532"/>
      <c r="Q1064" s="532"/>
      <c r="R1064" s="532"/>
      <c r="S1064" s="548"/>
      <c r="T1064" s="548"/>
      <c r="U1064" s="532"/>
      <c r="V1064" s="532"/>
      <c r="W1064" s="532"/>
      <c r="X1064" s="532"/>
      <c r="Y1064" s="532"/>
      <c r="Z1064" s="532"/>
      <c r="AA1064" s="532"/>
      <c r="AB1064" s="532"/>
      <c r="AC1064" s="532"/>
    </row>
    <row r="1065" ht="16.5" spans="1:29">
      <c r="A1065" s="545"/>
      <c r="B1065" s="546"/>
      <c r="C1065" s="545"/>
      <c r="D1065" s="547"/>
      <c r="E1065" s="545"/>
      <c r="F1065" s="548"/>
      <c r="G1065" s="545"/>
      <c r="H1065" s="545"/>
      <c r="I1065" s="545"/>
      <c r="J1065" s="548"/>
      <c r="K1065" s="548"/>
      <c r="L1065" s="532"/>
      <c r="M1065" s="532"/>
      <c r="N1065" s="532"/>
      <c r="O1065" s="532"/>
      <c r="P1065" s="532"/>
      <c r="Q1065" s="532"/>
      <c r="R1065" s="532"/>
      <c r="S1065" s="548"/>
      <c r="T1065" s="548"/>
      <c r="U1065" s="532"/>
      <c r="V1065" s="532"/>
      <c r="W1065" s="532"/>
      <c r="X1065" s="532"/>
      <c r="Y1065" s="532"/>
      <c r="Z1065" s="532"/>
      <c r="AA1065" s="532"/>
      <c r="AB1065" s="532"/>
      <c r="AC1065" s="532"/>
    </row>
    <row r="1066" ht="16.5" spans="1:29">
      <c r="A1066" s="545"/>
      <c r="B1066" s="546"/>
      <c r="C1066" s="545"/>
      <c r="D1066" s="547"/>
      <c r="E1066" s="545"/>
      <c r="F1066" s="548"/>
      <c r="G1066" s="545"/>
      <c r="H1066" s="545"/>
      <c r="I1066" s="545"/>
      <c r="J1066" s="548"/>
      <c r="K1066" s="548"/>
      <c r="L1066" s="532"/>
      <c r="M1066" s="532"/>
      <c r="N1066" s="532"/>
      <c r="O1066" s="532"/>
      <c r="P1066" s="532"/>
      <c r="Q1066" s="532"/>
      <c r="R1066" s="532"/>
      <c r="S1066" s="548"/>
      <c r="T1066" s="548"/>
      <c r="U1066" s="532"/>
      <c r="V1066" s="532"/>
      <c r="W1066" s="532"/>
      <c r="X1066" s="532"/>
      <c r="Y1066" s="532"/>
      <c r="Z1066" s="532"/>
      <c r="AA1066" s="532"/>
      <c r="AB1066" s="532"/>
      <c r="AC1066" s="532"/>
    </row>
    <row r="1067" ht="16.5" spans="1:29">
      <c r="A1067" s="545"/>
      <c r="B1067" s="546"/>
      <c r="C1067" s="545"/>
      <c r="D1067" s="547"/>
      <c r="E1067" s="545"/>
      <c r="F1067" s="548"/>
      <c r="G1067" s="545"/>
      <c r="H1067" s="545"/>
      <c r="I1067" s="545"/>
      <c r="J1067" s="548"/>
      <c r="K1067" s="548"/>
      <c r="L1067" s="532"/>
      <c r="M1067" s="532"/>
      <c r="N1067" s="532"/>
      <c r="O1067" s="532"/>
      <c r="P1067" s="532"/>
      <c r="Q1067" s="532"/>
      <c r="R1067" s="532"/>
      <c r="S1067" s="548"/>
      <c r="T1067" s="548"/>
      <c r="U1067" s="532"/>
      <c r="V1067" s="532"/>
      <c r="W1067" s="532"/>
      <c r="X1067" s="532"/>
      <c r="Y1067" s="532"/>
      <c r="Z1067" s="532"/>
      <c r="AA1067" s="532"/>
      <c r="AB1067" s="532"/>
      <c r="AC1067" s="532"/>
    </row>
    <row r="1068" ht="16.5" spans="1:29">
      <c r="A1068" s="545"/>
      <c r="B1068" s="546"/>
      <c r="C1068" s="545"/>
      <c r="D1068" s="547"/>
      <c r="E1068" s="545"/>
      <c r="F1068" s="548"/>
      <c r="G1068" s="545"/>
      <c r="H1068" s="545"/>
      <c r="I1068" s="545"/>
      <c r="J1068" s="548"/>
      <c r="K1068" s="548"/>
      <c r="L1068" s="532"/>
      <c r="M1068" s="532"/>
      <c r="N1068" s="532"/>
      <c r="O1068" s="532"/>
      <c r="P1068" s="532"/>
      <c r="Q1068" s="532"/>
      <c r="R1068" s="532"/>
      <c r="S1068" s="548"/>
      <c r="T1068" s="548"/>
      <c r="U1068" s="532"/>
      <c r="V1068" s="532"/>
      <c r="W1068" s="532"/>
      <c r="X1068" s="532"/>
      <c r="Y1068" s="532"/>
      <c r="Z1068" s="532"/>
      <c r="AA1068" s="532"/>
      <c r="AB1068" s="532"/>
      <c r="AC1068" s="532"/>
    </row>
    <row r="1069" ht="16.5" spans="1:29">
      <c r="A1069" s="545"/>
      <c r="B1069" s="546"/>
      <c r="C1069" s="545"/>
      <c r="D1069" s="547"/>
      <c r="E1069" s="545"/>
      <c r="F1069" s="548"/>
      <c r="G1069" s="545"/>
      <c r="H1069" s="545"/>
      <c r="I1069" s="545"/>
      <c r="J1069" s="548"/>
      <c r="K1069" s="548"/>
      <c r="L1069" s="532"/>
      <c r="M1069" s="532"/>
      <c r="N1069" s="532"/>
      <c r="O1069" s="532"/>
      <c r="P1069" s="532"/>
      <c r="Q1069" s="532"/>
      <c r="R1069" s="532"/>
      <c r="S1069" s="548"/>
      <c r="T1069" s="548"/>
      <c r="U1069" s="532"/>
      <c r="V1069" s="532"/>
      <c r="W1069" s="532"/>
      <c r="X1069" s="532"/>
      <c r="Y1069" s="532"/>
      <c r="Z1069" s="532"/>
      <c r="AA1069" s="532"/>
      <c r="AB1069" s="532"/>
      <c r="AC1069" s="532"/>
    </row>
    <row r="1070" ht="16.5" spans="1:29">
      <c r="A1070" s="545"/>
      <c r="B1070" s="546"/>
      <c r="C1070" s="545"/>
      <c r="D1070" s="547"/>
      <c r="E1070" s="545"/>
      <c r="F1070" s="548"/>
      <c r="G1070" s="545"/>
      <c r="H1070" s="545"/>
      <c r="I1070" s="545"/>
      <c r="J1070" s="548"/>
      <c r="K1070" s="548"/>
      <c r="L1070" s="532"/>
      <c r="M1070" s="532"/>
      <c r="N1070" s="532"/>
      <c r="O1070" s="532"/>
      <c r="P1070" s="532"/>
      <c r="Q1070" s="532"/>
      <c r="R1070" s="532"/>
      <c r="S1070" s="548"/>
      <c r="T1070" s="548"/>
      <c r="U1070" s="532"/>
      <c r="V1070" s="532"/>
      <c r="W1070" s="532"/>
      <c r="X1070" s="532"/>
      <c r="Y1070" s="532"/>
      <c r="Z1070" s="532"/>
      <c r="AA1070" s="532"/>
      <c r="AB1070" s="532"/>
      <c r="AC1070" s="532"/>
    </row>
    <row r="1071" ht="16.5" spans="1:29">
      <c r="A1071" s="545"/>
      <c r="B1071" s="546"/>
      <c r="C1071" s="545"/>
      <c r="D1071" s="547"/>
      <c r="E1071" s="545"/>
      <c r="F1071" s="548"/>
      <c r="G1071" s="545"/>
      <c r="H1071" s="545"/>
      <c r="I1071" s="545"/>
      <c r="J1071" s="548"/>
      <c r="K1071" s="548"/>
      <c r="L1071" s="532"/>
      <c r="M1071" s="532"/>
      <c r="N1071" s="532"/>
      <c r="O1071" s="532"/>
      <c r="P1071" s="532"/>
      <c r="Q1071" s="532"/>
      <c r="R1071" s="532"/>
      <c r="S1071" s="548"/>
      <c r="T1071" s="548"/>
      <c r="U1071" s="532"/>
      <c r="V1071" s="532"/>
      <c r="W1071" s="532"/>
      <c r="X1071" s="532"/>
      <c r="Y1071" s="532"/>
      <c r="Z1071" s="532"/>
      <c r="AA1071" s="532"/>
      <c r="AB1071" s="532"/>
      <c r="AC1071" s="532"/>
    </row>
    <row r="1072" ht="16.5" spans="1:29">
      <c r="A1072" s="545"/>
      <c r="B1072" s="546"/>
      <c r="C1072" s="545"/>
      <c r="D1072" s="547"/>
      <c r="E1072" s="545"/>
      <c r="F1072" s="548"/>
      <c r="G1072" s="545"/>
      <c r="H1072" s="545"/>
      <c r="I1072" s="545"/>
      <c r="J1072" s="548"/>
      <c r="K1072" s="548"/>
      <c r="L1072" s="532"/>
      <c r="M1072" s="532"/>
      <c r="N1072" s="532"/>
      <c r="O1072" s="532"/>
      <c r="P1072" s="532"/>
      <c r="Q1072" s="532"/>
      <c r="R1072" s="532"/>
      <c r="S1072" s="548"/>
      <c r="T1072" s="548"/>
      <c r="U1072" s="532"/>
      <c r="V1072" s="532"/>
      <c r="W1072" s="532"/>
      <c r="X1072" s="532"/>
      <c r="Y1072" s="532"/>
      <c r="Z1072" s="532"/>
      <c r="AA1072" s="532"/>
      <c r="AB1072" s="532"/>
      <c r="AC1072" s="532"/>
    </row>
    <row r="1073" ht="16.5" spans="1:29">
      <c r="A1073" s="545"/>
      <c r="B1073" s="546"/>
      <c r="C1073" s="545"/>
      <c r="D1073" s="547"/>
      <c r="E1073" s="545"/>
      <c r="F1073" s="548"/>
      <c r="G1073" s="545"/>
      <c r="H1073" s="545"/>
      <c r="I1073" s="545"/>
      <c r="J1073" s="548"/>
      <c r="K1073" s="548"/>
      <c r="L1073" s="532"/>
      <c r="M1073" s="532"/>
      <c r="N1073" s="532"/>
      <c r="O1073" s="532"/>
      <c r="P1073" s="532"/>
      <c r="Q1073" s="532"/>
      <c r="R1073" s="532"/>
      <c r="S1073" s="548"/>
      <c r="T1073" s="548"/>
      <c r="U1073" s="532"/>
      <c r="V1073" s="532"/>
      <c r="W1073" s="532"/>
      <c r="X1073" s="532"/>
      <c r="Y1073" s="532"/>
      <c r="Z1073" s="532"/>
      <c r="AA1073" s="532"/>
      <c r="AB1073" s="532"/>
      <c r="AC1073" s="532"/>
    </row>
    <row r="1074" ht="16.5" spans="1:29">
      <c r="A1074" s="545"/>
      <c r="B1074" s="546"/>
      <c r="C1074" s="545"/>
      <c r="D1074" s="547"/>
      <c r="E1074" s="545"/>
      <c r="F1074" s="548"/>
      <c r="G1074" s="545"/>
      <c r="H1074" s="545"/>
      <c r="I1074" s="545"/>
      <c r="J1074" s="548"/>
      <c r="K1074" s="548"/>
      <c r="L1074" s="532"/>
      <c r="M1074" s="532"/>
      <c r="N1074" s="532"/>
      <c r="O1074" s="532"/>
      <c r="P1074" s="532"/>
      <c r="Q1074" s="532"/>
      <c r="R1074" s="532"/>
      <c r="S1074" s="548"/>
      <c r="T1074" s="548"/>
      <c r="U1074" s="532"/>
      <c r="V1074" s="532"/>
      <c r="W1074" s="532"/>
      <c r="X1074" s="532"/>
      <c r="Y1074" s="532"/>
      <c r="Z1074" s="532"/>
      <c r="AA1074" s="532"/>
      <c r="AB1074" s="532"/>
      <c r="AC1074" s="532"/>
    </row>
    <row r="1075" ht="16.5" spans="1:29">
      <c r="A1075" s="545"/>
      <c r="B1075" s="546"/>
      <c r="C1075" s="545"/>
      <c r="D1075" s="547"/>
      <c r="E1075" s="545"/>
      <c r="F1075" s="548"/>
      <c r="G1075" s="545"/>
      <c r="H1075" s="545"/>
      <c r="I1075" s="545"/>
      <c r="J1075" s="548"/>
      <c r="K1075" s="548"/>
      <c r="L1075" s="532"/>
      <c r="M1075" s="532"/>
      <c r="N1075" s="532"/>
      <c r="O1075" s="532"/>
      <c r="P1075" s="532"/>
      <c r="Q1075" s="532"/>
      <c r="R1075" s="532"/>
      <c r="S1075" s="548"/>
      <c r="T1075" s="548"/>
      <c r="U1075" s="532"/>
      <c r="V1075" s="532"/>
      <c r="W1075" s="532"/>
      <c r="X1075" s="532"/>
      <c r="Y1075" s="532"/>
      <c r="Z1075" s="532"/>
      <c r="AA1075" s="532"/>
      <c r="AB1075" s="532"/>
      <c r="AC1075" s="532"/>
    </row>
    <row r="1076" ht="16.5" spans="1:29">
      <c r="A1076" s="545"/>
      <c r="B1076" s="546"/>
      <c r="C1076" s="545"/>
      <c r="D1076" s="547"/>
      <c r="E1076" s="545"/>
      <c r="F1076" s="548"/>
      <c r="G1076" s="545"/>
      <c r="H1076" s="545"/>
      <c r="I1076" s="545"/>
      <c r="J1076" s="548"/>
      <c r="K1076" s="548"/>
      <c r="L1076" s="532"/>
      <c r="M1076" s="532"/>
      <c r="N1076" s="532"/>
      <c r="O1076" s="532"/>
      <c r="P1076" s="532"/>
      <c r="Q1076" s="532"/>
      <c r="R1076" s="532"/>
      <c r="S1076" s="548"/>
      <c r="T1076" s="548"/>
      <c r="U1076" s="532"/>
      <c r="V1076" s="532"/>
      <c r="W1076" s="532"/>
      <c r="X1076" s="532"/>
      <c r="Y1076" s="532"/>
      <c r="Z1076" s="532"/>
      <c r="AA1076" s="532"/>
      <c r="AB1076" s="532"/>
      <c r="AC1076" s="532"/>
    </row>
    <row r="1077" ht="16.5" spans="1:29">
      <c r="A1077" s="545"/>
      <c r="B1077" s="546"/>
      <c r="C1077" s="545"/>
      <c r="D1077" s="547"/>
      <c r="E1077" s="545"/>
      <c r="F1077" s="548"/>
      <c r="G1077" s="545"/>
      <c r="H1077" s="545"/>
      <c r="I1077" s="545"/>
      <c r="J1077" s="548"/>
      <c r="K1077" s="548"/>
      <c r="L1077" s="532"/>
      <c r="M1077" s="532"/>
      <c r="N1077" s="532"/>
      <c r="O1077" s="532"/>
      <c r="P1077" s="532"/>
      <c r="Q1077" s="532"/>
      <c r="R1077" s="532"/>
      <c r="S1077" s="548"/>
      <c r="T1077" s="548"/>
      <c r="U1077" s="532"/>
      <c r="V1077" s="532"/>
      <c r="W1077" s="532"/>
      <c r="X1077" s="532"/>
      <c r="Y1077" s="532"/>
      <c r="Z1077" s="532"/>
      <c r="AA1077" s="532"/>
      <c r="AB1077" s="532"/>
      <c r="AC1077" s="532"/>
    </row>
    <row r="1078" ht="16.5" spans="1:29">
      <c r="A1078" s="545"/>
      <c r="B1078" s="546"/>
      <c r="C1078" s="545"/>
      <c r="D1078" s="547"/>
      <c r="E1078" s="545"/>
      <c r="F1078" s="548"/>
      <c r="G1078" s="545"/>
      <c r="H1078" s="545"/>
      <c r="I1078" s="545"/>
      <c r="J1078" s="548"/>
      <c r="K1078" s="548"/>
      <c r="L1078" s="532"/>
      <c r="M1078" s="532"/>
      <c r="N1078" s="532"/>
      <c r="O1078" s="532"/>
      <c r="P1078" s="532"/>
      <c r="Q1078" s="532"/>
      <c r="R1078" s="532"/>
      <c r="S1078" s="548"/>
      <c r="T1078" s="548"/>
      <c r="U1078" s="532"/>
      <c r="V1078" s="532"/>
      <c r="W1078" s="532"/>
      <c r="X1078" s="532"/>
      <c r="Y1078" s="532"/>
      <c r="Z1078" s="532"/>
      <c r="AA1078" s="532"/>
      <c r="AB1078" s="532"/>
      <c r="AC1078" s="532"/>
    </row>
    <row r="1079" ht="16.5" spans="1:29">
      <c r="A1079" s="545"/>
      <c r="B1079" s="546"/>
      <c r="C1079" s="545"/>
      <c r="D1079" s="547"/>
      <c r="E1079" s="545"/>
      <c r="F1079" s="548"/>
      <c r="G1079" s="545"/>
      <c r="H1079" s="545"/>
      <c r="I1079" s="545"/>
      <c r="J1079" s="548"/>
      <c r="K1079" s="548"/>
      <c r="L1079" s="532"/>
      <c r="M1079" s="532"/>
      <c r="N1079" s="532"/>
      <c r="O1079" s="532"/>
      <c r="P1079" s="532"/>
      <c r="Q1079" s="532"/>
      <c r="R1079" s="532"/>
      <c r="S1079" s="548"/>
      <c r="T1079" s="548"/>
      <c r="U1079" s="532"/>
      <c r="V1079" s="532"/>
      <c r="W1079" s="532"/>
      <c r="X1079" s="532"/>
      <c r="Y1079" s="532"/>
      <c r="Z1079" s="532"/>
      <c r="AA1079" s="532"/>
      <c r="AB1079" s="532"/>
      <c r="AC1079" s="532"/>
    </row>
    <row r="1080" ht="16.5" spans="1:29">
      <c r="A1080" s="545"/>
      <c r="B1080" s="546"/>
      <c r="C1080" s="545"/>
      <c r="D1080" s="547"/>
      <c r="E1080" s="545"/>
      <c r="F1080" s="548"/>
      <c r="G1080" s="545"/>
      <c r="H1080" s="545"/>
      <c r="I1080" s="545"/>
      <c r="J1080" s="548"/>
      <c r="K1080" s="548"/>
      <c r="L1080" s="532"/>
      <c r="M1080" s="532"/>
      <c r="N1080" s="532"/>
      <c r="O1080" s="532"/>
      <c r="P1080" s="532"/>
      <c r="Q1080" s="532"/>
      <c r="R1080" s="532"/>
      <c r="S1080" s="548"/>
      <c r="T1080" s="548"/>
      <c r="U1080" s="532"/>
      <c r="V1080" s="532"/>
      <c r="W1080" s="532"/>
      <c r="X1080" s="532"/>
      <c r="Y1080" s="532"/>
      <c r="Z1080" s="532"/>
      <c r="AA1080" s="532"/>
      <c r="AB1080" s="532"/>
      <c r="AC1080" s="532"/>
    </row>
    <row r="1081" ht="16.5" spans="1:29">
      <c r="A1081" s="545"/>
      <c r="B1081" s="546"/>
      <c r="C1081" s="545"/>
      <c r="D1081" s="547"/>
      <c r="E1081" s="545"/>
      <c r="F1081" s="548"/>
      <c r="G1081" s="545"/>
      <c r="H1081" s="545"/>
      <c r="I1081" s="545"/>
      <c r="J1081" s="548"/>
      <c r="K1081" s="548"/>
      <c r="L1081" s="532"/>
      <c r="M1081" s="532"/>
      <c r="N1081" s="532"/>
      <c r="O1081" s="532"/>
      <c r="P1081" s="532"/>
      <c r="Q1081" s="532"/>
      <c r="R1081" s="532"/>
      <c r="S1081" s="548"/>
      <c r="T1081" s="548"/>
      <c r="U1081" s="532"/>
      <c r="V1081" s="532"/>
      <c r="W1081" s="532"/>
      <c r="X1081" s="532"/>
      <c r="Y1081" s="532"/>
      <c r="Z1081" s="532"/>
      <c r="AA1081" s="532"/>
      <c r="AB1081" s="532"/>
      <c r="AC1081" s="532"/>
    </row>
    <row r="1082" ht="16.5" spans="1:29">
      <c r="A1082" s="545"/>
      <c r="B1082" s="546"/>
      <c r="C1082" s="545"/>
      <c r="D1082" s="547"/>
      <c r="E1082" s="545"/>
      <c r="F1082" s="548"/>
      <c r="G1082" s="545"/>
      <c r="H1082" s="545"/>
      <c r="I1082" s="545"/>
      <c r="J1082" s="548"/>
      <c r="K1082" s="548"/>
      <c r="L1082" s="532"/>
      <c r="M1082" s="532"/>
      <c r="N1082" s="532"/>
      <c r="O1082" s="532"/>
      <c r="P1082" s="532"/>
      <c r="Q1082" s="532"/>
      <c r="R1082" s="532"/>
      <c r="S1082" s="548"/>
      <c r="T1082" s="548"/>
      <c r="U1082" s="532"/>
      <c r="V1082" s="532"/>
      <c r="W1082" s="532"/>
      <c r="X1082" s="532"/>
      <c r="Y1082" s="532"/>
      <c r="Z1082" s="532"/>
      <c r="AA1082" s="532"/>
      <c r="AB1082" s="532"/>
      <c r="AC1082" s="532"/>
    </row>
    <row r="1083" ht="16.5" spans="1:29">
      <c r="A1083" s="545"/>
      <c r="B1083" s="546"/>
      <c r="C1083" s="545"/>
      <c r="D1083" s="547"/>
      <c r="E1083" s="545"/>
      <c r="F1083" s="548"/>
      <c r="G1083" s="545"/>
      <c r="H1083" s="545"/>
      <c r="I1083" s="545"/>
      <c r="J1083" s="548"/>
      <c r="K1083" s="548"/>
      <c r="L1083" s="532"/>
      <c r="M1083" s="532"/>
      <c r="N1083" s="532"/>
      <c r="O1083" s="532"/>
      <c r="P1083" s="532"/>
      <c r="Q1083" s="532"/>
      <c r="R1083" s="532"/>
      <c r="S1083" s="548"/>
      <c r="T1083" s="548"/>
      <c r="U1083" s="532"/>
      <c r="V1083" s="532"/>
      <c r="W1083" s="532"/>
      <c r="X1083" s="532"/>
      <c r="Y1083" s="532"/>
      <c r="Z1083" s="532"/>
      <c r="AA1083" s="532"/>
      <c r="AB1083" s="532"/>
      <c r="AC1083" s="532"/>
    </row>
    <row r="1084" ht="16.5" spans="1:29">
      <c r="A1084" s="545"/>
      <c r="B1084" s="546"/>
      <c r="C1084" s="545"/>
      <c r="D1084" s="547"/>
      <c r="E1084" s="545"/>
      <c r="F1084" s="548"/>
      <c r="G1084" s="545"/>
      <c r="H1084" s="545"/>
      <c r="I1084" s="545"/>
      <c r="J1084" s="548"/>
      <c r="K1084" s="548"/>
      <c r="L1084" s="532"/>
      <c r="M1084" s="532"/>
      <c r="N1084" s="532"/>
      <c r="O1084" s="532"/>
      <c r="P1084" s="532"/>
      <c r="Q1084" s="532"/>
      <c r="R1084" s="532"/>
      <c r="S1084" s="548"/>
      <c r="T1084" s="548"/>
      <c r="U1084" s="532"/>
      <c r="V1084" s="532"/>
      <c r="W1084" s="532"/>
      <c r="X1084" s="532"/>
      <c r="Y1084" s="532"/>
      <c r="Z1084" s="532"/>
      <c r="AA1084" s="532"/>
      <c r="AB1084" s="532"/>
      <c r="AC1084" s="532"/>
    </row>
    <row r="1085" ht="16.5" spans="1:29">
      <c r="A1085" s="545"/>
      <c r="B1085" s="546"/>
      <c r="C1085" s="545"/>
      <c r="D1085" s="547"/>
      <c r="E1085" s="545"/>
      <c r="F1085" s="548"/>
      <c r="G1085" s="545"/>
      <c r="H1085" s="545"/>
      <c r="I1085" s="545"/>
      <c r="J1085" s="548"/>
      <c r="K1085" s="548"/>
      <c r="L1085" s="532"/>
      <c r="M1085" s="532"/>
      <c r="N1085" s="532"/>
      <c r="O1085" s="532"/>
      <c r="P1085" s="532"/>
      <c r="Q1085" s="532"/>
      <c r="R1085" s="532"/>
      <c r="S1085" s="548"/>
      <c r="T1085" s="548"/>
      <c r="U1085" s="532"/>
      <c r="V1085" s="532"/>
      <c r="W1085" s="532"/>
      <c r="X1085" s="532"/>
      <c r="Y1085" s="532"/>
      <c r="Z1085" s="532"/>
      <c r="AA1085" s="532"/>
      <c r="AB1085" s="532"/>
      <c r="AC1085" s="532"/>
    </row>
    <row r="1086" ht="16.5" spans="1:29">
      <c r="A1086" s="545"/>
      <c r="B1086" s="546"/>
      <c r="C1086" s="545"/>
      <c r="D1086" s="547"/>
      <c r="E1086" s="545"/>
      <c r="F1086" s="548"/>
      <c r="G1086" s="545"/>
      <c r="H1086" s="545"/>
      <c r="I1086" s="545"/>
      <c r="J1086" s="548"/>
      <c r="K1086" s="548"/>
      <c r="L1086" s="532"/>
      <c r="M1086" s="532"/>
      <c r="N1086" s="532"/>
      <c r="O1086" s="532"/>
      <c r="P1086" s="532"/>
      <c r="Q1086" s="532"/>
      <c r="R1086" s="532"/>
      <c r="S1086" s="548"/>
      <c r="T1086" s="548"/>
      <c r="U1086" s="532"/>
      <c r="V1086" s="532"/>
      <c r="W1086" s="532"/>
      <c r="X1086" s="532"/>
      <c r="Y1086" s="532"/>
      <c r="Z1086" s="532"/>
      <c r="AA1086" s="532"/>
      <c r="AB1086" s="532"/>
      <c r="AC1086" s="532"/>
    </row>
    <row r="1087" ht="16.5" spans="1:29">
      <c r="A1087" s="545"/>
      <c r="B1087" s="546"/>
      <c r="C1087" s="545"/>
      <c r="D1087" s="547"/>
      <c r="E1087" s="545"/>
      <c r="F1087" s="548"/>
      <c r="G1087" s="545"/>
      <c r="H1087" s="545"/>
      <c r="I1087" s="545"/>
      <c r="J1087" s="548"/>
      <c r="K1087" s="548"/>
      <c r="L1087" s="532"/>
      <c r="M1087" s="532"/>
      <c r="N1087" s="532"/>
      <c r="O1087" s="532"/>
      <c r="P1087" s="532"/>
      <c r="Q1087" s="532"/>
      <c r="R1087" s="532"/>
      <c r="S1087" s="548"/>
      <c r="T1087" s="548"/>
      <c r="U1087" s="532"/>
      <c r="V1087" s="532"/>
      <c r="W1087" s="532"/>
      <c r="X1087" s="532"/>
      <c r="Y1087" s="532"/>
      <c r="Z1087" s="532"/>
      <c r="AA1087" s="532"/>
      <c r="AB1087" s="532"/>
      <c r="AC1087" s="532"/>
    </row>
    <row r="1088" ht="16.5" spans="1:29">
      <c r="A1088" s="545"/>
      <c r="B1088" s="546"/>
      <c r="C1088" s="545"/>
      <c r="D1088" s="547"/>
      <c r="E1088" s="545"/>
      <c r="F1088" s="548"/>
      <c r="G1088" s="545"/>
      <c r="H1088" s="545"/>
      <c r="I1088" s="545"/>
      <c r="J1088" s="548"/>
      <c r="K1088" s="548"/>
      <c r="L1088" s="532"/>
      <c r="M1088" s="532"/>
      <c r="N1088" s="532"/>
      <c r="O1088" s="532"/>
      <c r="P1088" s="532"/>
      <c r="Q1088" s="532"/>
      <c r="R1088" s="532"/>
      <c r="S1088" s="548"/>
      <c r="T1088" s="548"/>
      <c r="U1088" s="532"/>
      <c r="V1088" s="532"/>
      <c r="W1088" s="532"/>
      <c r="X1088" s="532"/>
      <c r="Y1088" s="532"/>
      <c r="Z1088" s="532"/>
      <c r="AA1088" s="532"/>
      <c r="AB1088" s="532"/>
      <c r="AC1088" s="532"/>
    </row>
    <row r="1089" ht="16.5" spans="1:29">
      <c r="A1089" s="545"/>
      <c r="B1089" s="546"/>
      <c r="C1089" s="545"/>
      <c r="D1089" s="547"/>
      <c r="E1089" s="545"/>
      <c r="F1089" s="548"/>
      <c r="G1089" s="545"/>
      <c r="H1089" s="545"/>
      <c r="I1089" s="545"/>
      <c r="J1089" s="548"/>
      <c r="K1089" s="548"/>
      <c r="L1089" s="532"/>
      <c r="M1089" s="532"/>
      <c r="N1089" s="532"/>
      <c r="O1089" s="532"/>
      <c r="P1089" s="532"/>
      <c r="Q1089" s="532"/>
      <c r="R1089" s="532"/>
      <c r="S1089" s="548"/>
      <c r="T1089" s="548"/>
      <c r="U1089" s="532"/>
      <c r="V1089" s="532"/>
      <c r="W1089" s="532"/>
      <c r="X1089" s="532"/>
      <c r="Y1089" s="532"/>
      <c r="Z1089" s="532"/>
      <c r="AA1089" s="532"/>
      <c r="AB1089" s="532"/>
      <c r="AC1089" s="532"/>
    </row>
    <row r="1090" ht="16.5" spans="1:29">
      <c r="A1090" s="545"/>
      <c r="B1090" s="546"/>
      <c r="C1090" s="545"/>
      <c r="D1090" s="547"/>
      <c r="E1090" s="545"/>
      <c r="F1090" s="548"/>
      <c r="G1090" s="545"/>
      <c r="H1090" s="545"/>
      <c r="I1090" s="545"/>
      <c r="J1090" s="548"/>
      <c r="K1090" s="548"/>
      <c r="L1090" s="532"/>
      <c r="M1090" s="532"/>
      <c r="N1090" s="532"/>
      <c r="O1090" s="532"/>
      <c r="P1090" s="532"/>
      <c r="Q1090" s="532"/>
      <c r="R1090" s="532"/>
      <c r="S1090" s="548"/>
      <c r="T1090" s="548"/>
      <c r="U1090" s="532"/>
      <c r="V1090" s="532"/>
      <c r="W1090" s="532"/>
      <c r="X1090" s="532"/>
      <c r="Y1090" s="532"/>
      <c r="Z1090" s="532"/>
      <c r="AA1090" s="532"/>
      <c r="AB1090" s="532"/>
      <c r="AC1090" s="532"/>
    </row>
    <row r="1091" ht="16.5" spans="1:29">
      <c r="A1091" s="545"/>
      <c r="B1091" s="546"/>
      <c r="C1091" s="545"/>
      <c r="D1091" s="547"/>
      <c r="E1091" s="545"/>
      <c r="F1091" s="548"/>
      <c r="G1091" s="545"/>
      <c r="H1091" s="545"/>
      <c r="I1091" s="545"/>
      <c r="J1091" s="548"/>
      <c r="K1091" s="548"/>
      <c r="L1091" s="532"/>
      <c r="M1091" s="532"/>
      <c r="N1091" s="532"/>
      <c r="O1091" s="532"/>
      <c r="P1091" s="532"/>
      <c r="Q1091" s="532"/>
      <c r="R1091" s="532"/>
      <c r="S1091" s="548"/>
      <c r="T1091" s="548"/>
      <c r="U1091" s="532"/>
      <c r="V1091" s="532"/>
      <c r="W1091" s="532"/>
      <c r="X1091" s="532"/>
      <c r="Y1091" s="532"/>
      <c r="Z1091" s="532"/>
      <c r="AA1091" s="532"/>
      <c r="AB1091" s="532"/>
      <c r="AC1091" s="532"/>
    </row>
    <row r="1092" ht="16.5" spans="1:29">
      <c r="A1092" s="545"/>
      <c r="B1092" s="546"/>
      <c r="C1092" s="545"/>
      <c r="D1092" s="547"/>
      <c r="E1092" s="545"/>
      <c r="F1092" s="548"/>
      <c r="G1092" s="545"/>
      <c r="H1092" s="545"/>
      <c r="I1092" s="545"/>
      <c r="J1092" s="548"/>
      <c r="K1092" s="548"/>
      <c r="L1092" s="532"/>
      <c r="M1092" s="532"/>
      <c r="N1092" s="532"/>
      <c r="O1092" s="532"/>
      <c r="P1092" s="532"/>
      <c r="Q1092" s="532"/>
      <c r="R1092" s="532"/>
      <c r="S1092" s="548"/>
      <c r="T1092" s="548"/>
      <c r="U1092" s="532"/>
      <c r="V1092" s="532"/>
      <c r="W1092" s="532"/>
      <c r="X1092" s="532"/>
      <c r="Y1092" s="532"/>
      <c r="Z1092" s="532"/>
      <c r="AA1092" s="532"/>
      <c r="AB1092" s="532"/>
      <c r="AC1092" s="532"/>
    </row>
    <row r="1093" ht="16.5" spans="1:29">
      <c r="A1093" s="545"/>
      <c r="B1093" s="546"/>
      <c r="C1093" s="545"/>
      <c r="D1093" s="547"/>
      <c r="E1093" s="545"/>
      <c r="F1093" s="548"/>
      <c r="G1093" s="545"/>
      <c r="H1093" s="545"/>
      <c r="I1093" s="545"/>
      <c r="J1093" s="548"/>
      <c r="K1093" s="548"/>
      <c r="L1093" s="532"/>
      <c r="M1093" s="532"/>
      <c r="N1093" s="532"/>
      <c r="O1093" s="532"/>
      <c r="P1093" s="532"/>
      <c r="Q1093" s="532"/>
      <c r="R1093" s="532"/>
      <c r="S1093" s="548"/>
      <c r="T1093" s="548"/>
      <c r="U1093" s="532"/>
      <c r="V1093" s="532"/>
      <c r="W1093" s="532"/>
      <c r="X1093" s="532"/>
      <c r="Y1093" s="532"/>
      <c r="Z1093" s="532"/>
      <c r="AA1093" s="532"/>
      <c r="AB1093" s="532"/>
      <c r="AC1093" s="532"/>
    </row>
    <row r="1094" ht="16.5" spans="1:29">
      <c r="A1094" s="545"/>
      <c r="B1094" s="546"/>
      <c r="C1094" s="545"/>
      <c r="D1094" s="547"/>
      <c r="E1094" s="545"/>
      <c r="F1094" s="548"/>
      <c r="G1094" s="545"/>
      <c r="H1094" s="545"/>
      <c r="I1094" s="545"/>
      <c r="J1094" s="548"/>
      <c r="K1094" s="548"/>
      <c r="L1094" s="532"/>
      <c r="M1094" s="532"/>
      <c r="N1094" s="532"/>
      <c r="O1094" s="532"/>
      <c r="P1094" s="532"/>
      <c r="Q1094" s="532"/>
      <c r="R1094" s="532"/>
      <c r="S1094" s="548"/>
      <c r="T1094" s="548"/>
      <c r="U1094" s="532"/>
      <c r="V1094" s="532"/>
      <c r="W1094" s="532"/>
      <c r="X1094" s="532"/>
      <c r="Y1094" s="532"/>
      <c r="Z1094" s="532"/>
      <c r="AA1094" s="532"/>
      <c r="AB1094" s="532"/>
      <c r="AC1094" s="532"/>
    </row>
    <row r="1095" ht="16.5" spans="1:29">
      <c r="A1095" s="545"/>
      <c r="B1095" s="546"/>
      <c r="C1095" s="545"/>
      <c r="D1095" s="547"/>
      <c r="E1095" s="545"/>
      <c r="F1095" s="548"/>
      <c r="G1095" s="545"/>
      <c r="H1095" s="545"/>
      <c r="I1095" s="545"/>
      <c r="J1095" s="548"/>
      <c r="K1095" s="548"/>
      <c r="L1095" s="532"/>
      <c r="M1095" s="532"/>
      <c r="N1095" s="532"/>
      <c r="O1095" s="532"/>
      <c r="P1095" s="532"/>
      <c r="Q1095" s="532"/>
      <c r="R1095" s="532"/>
      <c r="S1095" s="548"/>
      <c r="T1095" s="548"/>
      <c r="U1095" s="532"/>
      <c r="V1095" s="532"/>
      <c r="W1095" s="532"/>
      <c r="X1095" s="532"/>
      <c r="Y1095" s="532"/>
      <c r="Z1095" s="532"/>
      <c r="AA1095" s="532"/>
      <c r="AB1095" s="532"/>
      <c r="AC1095" s="532"/>
    </row>
    <row r="1096" ht="16.5" spans="1:29">
      <c r="A1096" s="545"/>
      <c r="B1096" s="546"/>
      <c r="C1096" s="545"/>
      <c r="D1096" s="547"/>
      <c r="E1096" s="545"/>
      <c r="F1096" s="548"/>
      <c r="G1096" s="545"/>
      <c r="H1096" s="545"/>
      <c r="I1096" s="545"/>
      <c r="J1096" s="548"/>
      <c r="K1096" s="548"/>
      <c r="L1096" s="532"/>
      <c r="M1096" s="532"/>
      <c r="N1096" s="532"/>
      <c r="O1096" s="532"/>
      <c r="P1096" s="532"/>
      <c r="Q1096" s="532"/>
      <c r="R1096" s="532"/>
      <c r="S1096" s="548"/>
      <c r="T1096" s="548"/>
      <c r="U1096" s="532"/>
      <c r="V1096" s="532"/>
      <c r="W1096" s="532"/>
      <c r="X1096" s="532"/>
      <c r="Y1096" s="532"/>
      <c r="Z1096" s="532"/>
      <c r="AA1096" s="532"/>
      <c r="AB1096" s="532"/>
      <c r="AC1096" s="532"/>
    </row>
    <row r="1097" ht="16.5" spans="1:29">
      <c r="A1097" s="545"/>
      <c r="B1097" s="546"/>
      <c r="C1097" s="545"/>
      <c r="D1097" s="547"/>
      <c r="E1097" s="545"/>
      <c r="F1097" s="548"/>
      <c r="G1097" s="545"/>
      <c r="H1097" s="545"/>
      <c r="I1097" s="545"/>
      <c r="J1097" s="548"/>
      <c r="K1097" s="548"/>
      <c r="L1097" s="532"/>
      <c r="M1097" s="532"/>
      <c r="N1097" s="532"/>
      <c r="O1097" s="532"/>
      <c r="P1097" s="532"/>
      <c r="Q1097" s="532"/>
      <c r="R1097" s="532"/>
      <c r="S1097" s="548"/>
      <c r="T1097" s="548"/>
      <c r="U1097" s="532"/>
      <c r="V1097" s="532"/>
      <c r="W1097" s="532"/>
      <c r="X1097" s="532"/>
      <c r="Y1097" s="532"/>
      <c r="Z1097" s="532"/>
      <c r="AA1097" s="532"/>
      <c r="AB1097" s="532"/>
      <c r="AC1097" s="532"/>
    </row>
    <row r="1098" ht="16.5" spans="1:29">
      <c r="A1098" s="545"/>
      <c r="B1098" s="546"/>
      <c r="C1098" s="545"/>
      <c r="D1098" s="547"/>
      <c r="E1098" s="545"/>
      <c r="F1098" s="548"/>
      <c r="G1098" s="545"/>
      <c r="H1098" s="545"/>
      <c r="I1098" s="545"/>
      <c r="J1098" s="548"/>
      <c r="K1098" s="548"/>
      <c r="L1098" s="532"/>
      <c r="M1098" s="532"/>
      <c r="N1098" s="532"/>
      <c r="O1098" s="532"/>
      <c r="P1098" s="532"/>
      <c r="Q1098" s="532"/>
      <c r="R1098" s="532"/>
      <c r="S1098" s="548"/>
      <c r="T1098" s="548"/>
      <c r="U1098" s="532"/>
      <c r="V1098" s="532"/>
      <c r="W1098" s="532"/>
      <c r="X1098" s="532"/>
      <c r="Y1098" s="532"/>
      <c r="Z1098" s="532"/>
      <c r="AA1098" s="532"/>
      <c r="AB1098" s="532"/>
      <c r="AC1098" s="532"/>
    </row>
    <row r="1099" ht="16.5" spans="1:29">
      <c r="A1099" s="545"/>
      <c r="B1099" s="546"/>
      <c r="C1099" s="545"/>
      <c r="D1099" s="547"/>
      <c r="E1099" s="545"/>
      <c r="F1099" s="548"/>
      <c r="G1099" s="545"/>
      <c r="H1099" s="545"/>
      <c r="I1099" s="545"/>
      <c r="J1099" s="548"/>
      <c r="K1099" s="548"/>
      <c r="L1099" s="532"/>
      <c r="M1099" s="532"/>
      <c r="N1099" s="532"/>
      <c r="O1099" s="532"/>
      <c r="P1099" s="532"/>
      <c r="Q1099" s="532"/>
      <c r="R1099" s="532"/>
      <c r="S1099" s="548"/>
      <c r="T1099" s="548"/>
      <c r="U1099" s="532"/>
      <c r="V1099" s="532"/>
      <c r="W1099" s="532"/>
      <c r="X1099" s="532"/>
      <c r="Y1099" s="532"/>
      <c r="Z1099" s="532"/>
      <c r="AA1099" s="532"/>
      <c r="AB1099" s="532"/>
      <c r="AC1099" s="532"/>
    </row>
    <row r="1100" ht="16.5" spans="1:29">
      <c r="A1100" s="545"/>
      <c r="B1100" s="546"/>
      <c r="C1100" s="545"/>
      <c r="D1100" s="547"/>
      <c r="E1100" s="545"/>
      <c r="F1100" s="548"/>
      <c r="G1100" s="545"/>
      <c r="H1100" s="545"/>
      <c r="I1100" s="545"/>
      <c r="J1100" s="548"/>
      <c r="K1100" s="548"/>
      <c r="L1100" s="532"/>
      <c r="M1100" s="532"/>
      <c r="N1100" s="532"/>
      <c r="O1100" s="532"/>
      <c r="P1100" s="532"/>
      <c r="Q1100" s="532"/>
      <c r="R1100" s="532"/>
      <c r="S1100" s="548"/>
      <c r="T1100" s="548"/>
      <c r="U1100" s="532"/>
      <c r="V1100" s="532"/>
      <c r="W1100" s="532"/>
      <c r="X1100" s="532"/>
      <c r="Y1100" s="532"/>
      <c r="Z1100" s="532"/>
      <c r="AA1100" s="532"/>
      <c r="AB1100" s="532"/>
      <c r="AC1100" s="532"/>
    </row>
    <row r="1101" ht="16.5" spans="1:29">
      <c r="A1101" s="545"/>
      <c r="B1101" s="546"/>
      <c r="C1101" s="545"/>
      <c r="D1101" s="547"/>
      <c r="E1101" s="545"/>
      <c r="F1101" s="548"/>
      <c r="G1101" s="545"/>
      <c r="H1101" s="545"/>
      <c r="I1101" s="545"/>
      <c r="J1101" s="548"/>
      <c r="K1101" s="548"/>
      <c r="L1101" s="532"/>
      <c r="M1101" s="532"/>
      <c r="N1101" s="532"/>
      <c r="O1101" s="532"/>
      <c r="P1101" s="532"/>
      <c r="Q1101" s="532"/>
      <c r="R1101" s="532"/>
      <c r="S1101" s="548"/>
      <c r="T1101" s="548"/>
      <c r="U1101" s="532"/>
      <c r="V1101" s="532"/>
      <c r="W1101" s="532"/>
      <c r="X1101" s="532"/>
      <c r="Y1101" s="532"/>
      <c r="Z1101" s="532"/>
      <c r="AA1101" s="532"/>
      <c r="AB1101" s="532"/>
      <c r="AC1101" s="532"/>
    </row>
    <row r="1102" ht="16.5" spans="1:29">
      <c r="A1102" s="545"/>
      <c r="B1102" s="546"/>
      <c r="C1102" s="545"/>
      <c r="D1102" s="547"/>
      <c r="E1102" s="545"/>
      <c r="F1102" s="548"/>
      <c r="G1102" s="545"/>
      <c r="H1102" s="545"/>
      <c r="I1102" s="545"/>
      <c r="J1102" s="548"/>
      <c r="K1102" s="548"/>
      <c r="L1102" s="532"/>
      <c r="M1102" s="532"/>
      <c r="N1102" s="532"/>
      <c r="O1102" s="532"/>
      <c r="P1102" s="532"/>
      <c r="Q1102" s="532"/>
      <c r="R1102" s="532"/>
      <c r="S1102" s="548"/>
      <c r="T1102" s="548"/>
      <c r="U1102" s="532"/>
      <c r="V1102" s="532"/>
      <c r="W1102" s="532"/>
      <c r="X1102" s="532"/>
      <c r="Y1102" s="532"/>
      <c r="Z1102" s="532"/>
      <c r="AA1102" s="532"/>
      <c r="AB1102" s="532"/>
      <c r="AC1102" s="532"/>
    </row>
    <row r="1103" ht="16.5" spans="1:29">
      <c r="A1103" s="545"/>
      <c r="B1103" s="546"/>
      <c r="C1103" s="545"/>
      <c r="D1103" s="547"/>
      <c r="E1103" s="545"/>
      <c r="F1103" s="548"/>
      <c r="G1103" s="545"/>
      <c r="H1103" s="545"/>
      <c r="I1103" s="545"/>
      <c r="J1103" s="548"/>
      <c r="K1103" s="548"/>
      <c r="L1103" s="532"/>
      <c r="M1103" s="532"/>
      <c r="N1103" s="532"/>
      <c r="O1103" s="532"/>
      <c r="P1103" s="532"/>
      <c r="Q1103" s="532"/>
      <c r="R1103" s="532"/>
      <c r="S1103" s="548"/>
      <c r="T1103" s="548"/>
      <c r="U1103" s="532"/>
      <c r="V1103" s="532"/>
      <c r="W1103" s="532"/>
      <c r="X1103" s="532"/>
      <c r="Y1103" s="532"/>
      <c r="Z1103" s="532"/>
      <c r="AA1103" s="532"/>
      <c r="AB1103" s="532"/>
      <c r="AC1103" s="532"/>
    </row>
    <row r="1104" ht="16.5" spans="1:29">
      <c r="A1104" s="545"/>
      <c r="B1104" s="546"/>
      <c r="C1104" s="545"/>
      <c r="D1104" s="547"/>
      <c r="E1104" s="545"/>
      <c r="F1104" s="548"/>
      <c r="G1104" s="545"/>
      <c r="H1104" s="545"/>
      <c r="I1104" s="545"/>
      <c r="J1104" s="548"/>
      <c r="K1104" s="548"/>
      <c r="L1104" s="532"/>
      <c r="M1104" s="532"/>
      <c r="N1104" s="532"/>
      <c r="O1104" s="532"/>
      <c r="P1104" s="532"/>
      <c r="Q1104" s="532"/>
      <c r="R1104" s="532"/>
      <c r="S1104" s="548"/>
      <c r="T1104" s="548"/>
      <c r="U1104" s="532"/>
      <c r="V1104" s="532"/>
      <c r="W1104" s="532"/>
      <c r="X1104" s="532"/>
      <c r="Y1104" s="532"/>
      <c r="Z1104" s="532"/>
      <c r="AA1104" s="532"/>
      <c r="AB1104" s="532"/>
      <c r="AC1104" s="532"/>
    </row>
    <row r="1105" ht="16.5" spans="1:29">
      <c r="A1105" s="545"/>
      <c r="B1105" s="546"/>
      <c r="C1105" s="545"/>
      <c r="D1105" s="547"/>
      <c r="E1105" s="545"/>
      <c r="F1105" s="548"/>
      <c r="G1105" s="545"/>
      <c r="H1105" s="545"/>
      <c r="I1105" s="545"/>
      <c r="J1105" s="548"/>
      <c r="K1105" s="548"/>
      <c r="L1105" s="532"/>
      <c r="M1105" s="532"/>
      <c r="N1105" s="532"/>
      <c r="O1105" s="532"/>
      <c r="P1105" s="532"/>
      <c r="Q1105" s="532"/>
      <c r="R1105" s="532"/>
      <c r="S1105" s="548"/>
      <c r="T1105" s="548"/>
      <c r="U1105" s="532"/>
      <c r="V1105" s="532"/>
      <c r="W1105" s="532"/>
      <c r="X1105" s="532"/>
      <c r="Y1105" s="532"/>
      <c r="Z1105" s="532"/>
      <c r="AA1105" s="532"/>
      <c r="AB1105" s="532"/>
      <c r="AC1105" s="532"/>
    </row>
    <row r="1106" ht="16.5" spans="1:29">
      <c r="A1106" s="545"/>
      <c r="B1106" s="546"/>
      <c r="C1106" s="545"/>
      <c r="D1106" s="547"/>
      <c r="E1106" s="545"/>
      <c r="F1106" s="548"/>
      <c r="G1106" s="545"/>
      <c r="H1106" s="545"/>
      <c r="I1106" s="545"/>
      <c r="J1106" s="548"/>
      <c r="K1106" s="548"/>
      <c r="L1106" s="532"/>
      <c r="M1106" s="532"/>
      <c r="N1106" s="532"/>
      <c r="O1106" s="532"/>
      <c r="P1106" s="532"/>
      <c r="Q1106" s="532"/>
      <c r="R1106" s="532"/>
      <c r="S1106" s="548"/>
      <c r="T1106" s="548"/>
      <c r="U1106" s="532"/>
      <c r="V1106" s="532"/>
      <c r="W1106" s="532"/>
      <c r="X1106" s="532"/>
      <c r="Y1106" s="532"/>
      <c r="Z1106" s="532"/>
      <c r="AA1106" s="532"/>
      <c r="AB1106" s="532"/>
      <c r="AC1106" s="532"/>
    </row>
    <row r="1107" ht="16.5" spans="1:29">
      <c r="A1107" s="545"/>
      <c r="B1107" s="546"/>
      <c r="C1107" s="545"/>
      <c r="D1107" s="547"/>
      <c r="E1107" s="545"/>
      <c r="F1107" s="548"/>
      <c r="G1107" s="545"/>
      <c r="H1107" s="545"/>
      <c r="I1107" s="545"/>
      <c r="J1107" s="548"/>
      <c r="K1107" s="548"/>
      <c r="L1107" s="532"/>
      <c r="M1107" s="532"/>
      <c r="N1107" s="532"/>
      <c r="O1107" s="532"/>
      <c r="P1107" s="532"/>
      <c r="Q1107" s="532"/>
      <c r="R1107" s="532"/>
      <c r="S1107" s="548"/>
      <c r="T1107" s="548"/>
      <c r="U1107" s="532"/>
      <c r="V1107" s="532"/>
      <c r="W1107" s="532"/>
      <c r="X1107" s="532"/>
      <c r="Y1107" s="532"/>
      <c r="Z1107" s="532"/>
      <c r="AA1107" s="532"/>
      <c r="AB1107" s="532"/>
      <c r="AC1107" s="532"/>
    </row>
    <row r="1108" ht="16.5" spans="1:29">
      <c r="A1108" s="545"/>
      <c r="B1108" s="546"/>
      <c r="C1108" s="545"/>
      <c r="D1108" s="547"/>
      <c r="E1108" s="545"/>
      <c r="F1108" s="548"/>
      <c r="G1108" s="545"/>
      <c r="H1108" s="545"/>
      <c r="I1108" s="545"/>
      <c r="J1108" s="548"/>
      <c r="K1108" s="548"/>
      <c r="L1108" s="532"/>
      <c r="M1108" s="532"/>
      <c r="N1108" s="532"/>
      <c r="O1108" s="532"/>
      <c r="P1108" s="532"/>
      <c r="Q1108" s="532"/>
      <c r="R1108" s="532"/>
      <c r="S1108" s="548"/>
      <c r="T1108" s="548"/>
      <c r="U1108" s="532"/>
      <c r="V1108" s="532"/>
      <c r="W1108" s="532"/>
      <c r="X1108" s="532"/>
      <c r="Y1108" s="532"/>
      <c r="Z1108" s="532"/>
      <c r="AA1108" s="532"/>
      <c r="AB1108" s="532"/>
      <c r="AC1108" s="532"/>
    </row>
    <row r="1109" ht="16.5" spans="1:29">
      <c r="A1109" s="545"/>
      <c r="B1109" s="546"/>
      <c r="C1109" s="545"/>
      <c r="D1109" s="547"/>
      <c r="E1109" s="545"/>
      <c r="F1109" s="548"/>
      <c r="G1109" s="545"/>
      <c r="H1109" s="545"/>
      <c r="I1109" s="545"/>
      <c r="J1109" s="548"/>
      <c r="K1109" s="548"/>
      <c r="L1109" s="532"/>
      <c r="M1109" s="532"/>
      <c r="N1109" s="532"/>
      <c r="O1109" s="532"/>
      <c r="P1109" s="532"/>
      <c r="Q1109" s="532"/>
      <c r="R1109" s="532"/>
      <c r="S1109" s="548"/>
      <c r="T1109" s="548"/>
      <c r="U1109" s="532"/>
      <c r="V1109" s="532"/>
      <c r="W1109" s="532"/>
      <c r="X1109" s="532"/>
      <c r="Y1109" s="532"/>
      <c r="Z1109" s="532"/>
      <c r="AA1109" s="532"/>
      <c r="AB1109" s="532"/>
      <c r="AC1109" s="532"/>
    </row>
    <row r="1110" ht="16.5" spans="1:29">
      <c r="A1110" s="545"/>
      <c r="B1110" s="546"/>
      <c r="C1110" s="545"/>
      <c r="D1110" s="547"/>
      <c r="E1110" s="545"/>
      <c r="F1110" s="548"/>
      <c r="G1110" s="545"/>
      <c r="H1110" s="545"/>
      <c r="I1110" s="545"/>
      <c r="J1110" s="548"/>
      <c r="K1110" s="548"/>
      <c r="L1110" s="532"/>
      <c r="M1110" s="532"/>
      <c r="N1110" s="532"/>
      <c r="O1110" s="532"/>
      <c r="P1110" s="532"/>
      <c r="Q1110" s="532"/>
      <c r="R1110" s="532"/>
      <c r="S1110" s="548"/>
      <c r="T1110" s="548"/>
      <c r="U1110" s="532"/>
      <c r="V1110" s="532"/>
      <c r="W1110" s="532"/>
      <c r="X1110" s="532"/>
      <c r="Y1110" s="532"/>
      <c r="Z1110" s="532"/>
      <c r="AA1110" s="532"/>
      <c r="AB1110" s="532"/>
      <c r="AC1110" s="532"/>
    </row>
    <row r="1111" ht="16.5" spans="1:29">
      <c r="A1111" s="545"/>
      <c r="B1111" s="546"/>
      <c r="C1111" s="545"/>
      <c r="D1111" s="547"/>
      <c r="E1111" s="545"/>
      <c r="F1111" s="548"/>
      <c r="G1111" s="545"/>
      <c r="H1111" s="545"/>
      <c r="I1111" s="545"/>
      <c r="J1111" s="548"/>
      <c r="K1111" s="548"/>
      <c r="L1111" s="532"/>
      <c r="M1111" s="532"/>
      <c r="N1111" s="532"/>
      <c r="O1111" s="532"/>
      <c r="P1111" s="532"/>
      <c r="Q1111" s="532"/>
      <c r="R1111" s="532"/>
      <c r="S1111" s="548"/>
      <c r="T1111" s="548"/>
      <c r="U1111" s="532"/>
      <c r="V1111" s="532"/>
      <c r="W1111" s="532"/>
      <c r="X1111" s="532"/>
      <c r="Y1111" s="532"/>
      <c r="Z1111" s="532"/>
      <c r="AA1111" s="532"/>
      <c r="AB1111" s="532"/>
      <c r="AC1111" s="532"/>
    </row>
    <row r="1112" ht="16.5" spans="1:29">
      <c r="A1112" s="545"/>
      <c r="B1112" s="546"/>
      <c r="C1112" s="545"/>
      <c r="D1112" s="547"/>
      <c r="E1112" s="545"/>
      <c r="F1112" s="548"/>
      <c r="G1112" s="545"/>
      <c r="H1112" s="545"/>
      <c r="I1112" s="545"/>
      <c r="J1112" s="548"/>
      <c r="K1112" s="548"/>
      <c r="L1112" s="532"/>
      <c r="M1112" s="532"/>
      <c r="N1112" s="532"/>
      <c r="O1112" s="532"/>
      <c r="P1112" s="532"/>
      <c r="Q1112" s="532"/>
      <c r="R1112" s="532"/>
      <c r="S1112" s="548"/>
      <c r="T1112" s="548"/>
      <c r="U1112" s="532"/>
      <c r="V1112" s="532"/>
      <c r="W1112" s="532"/>
      <c r="X1112" s="532"/>
      <c r="Y1112" s="532"/>
      <c r="Z1112" s="532"/>
      <c r="AA1112" s="532"/>
      <c r="AB1112" s="532"/>
      <c r="AC1112" s="532"/>
    </row>
    <row r="1113" ht="16.5" spans="1:29">
      <c r="A1113" s="545"/>
      <c r="B1113" s="546"/>
      <c r="C1113" s="545"/>
      <c r="D1113" s="547"/>
      <c r="E1113" s="545"/>
      <c r="F1113" s="548"/>
      <c r="G1113" s="545"/>
      <c r="H1113" s="545"/>
      <c r="I1113" s="545"/>
      <c r="J1113" s="548"/>
      <c r="K1113" s="548"/>
      <c r="L1113" s="532"/>
      <c r="M1113" s="532"/>
      <c r="N1113" s="532"/>
      <c r="O1113" s="532"/>
      <c r="P1113" s="532"/>
      <c r="Q1113" s="532"/>
      <c r="R1113" s="532"/>
      <c r="S1113" s="548"/>
      <c r="T1113" s="548"/>
      <c r="U1113" s="532"/>
      <c r="V1113" s="532"/>
      <c r="W1113" s="532"/>
      <c r="X1113" s="532"/>
      <c r="Y1113" s="532"/>
      <c r="Z1113" s="532"/>
      <c r="AA1113" s="532"/>
      <c r="AB1113" s="532"/>
      <c r="AC1113" s="532"/>
    </row>
    <row r="1114" ht="16.5" spans="1:29">
      <c r="A1114" s="545"/>
      <c r="B1114" s="546"/>
      <c r="C1114" s="545"/>
      <c r="D1114" s="547"/>
      <c r="E1114" s="545"/>
      <c r="F1114" s="548"/>
      <c r="G1114" s="545"/>
      <c r="H1114" s="545"/>
      <c r="I1114" s="545"/>
      <c r="J1114" s="548"/>
      <c r="K1114" s="548"/>
      <c r="L1114" s="532"/>
      <c r="M1114" s="532"/>
      <c r="N1114" s="532"/>
      <c r="O1114" s="532"/>
      <c r="P1114" s="532"/>
      <c r="Q1114" s="532"/>
      <c r="R1114" s="532"/>
      <c r="S1114" s="548"/>
      <c r="T1114" s="548"/>
      <c r="U1114" s="532"/>
      <c r="V1114" s="532"/>
      <c r="W1114" s="532"/>
      <c r="X1114" s="532"/>
      <c r="Y1114" s="532"/>
      <c r="Z1114" s="532"/>
      <c r="AA1114" s="532"/>
      <c r="AB1114" s="532"/>
      <c r="AC1114" s="532"/>
    </row>
    <row r="1115" ht="16.5" spans="1:29">
      <c r="A1115" s="545"/>
      <c r="B1115" s="546"/>
      <c r="C1115" s="545"/>
      <c r="D1115" s="547"/>
      <c r="E1115" s="545"/>
      <c r="F1115" s="548"/>
      <c r="G1115" s="545"/>
      <c r="H1115" s="545"/>
      <c r="I1115" s="545"/>
      <c r="J1115" s="548"/>
      <c r="K1115" s="548"/>
      <c r="L1115" s="532"/>
      <c r="M1115" s="532"/>
      <c r="N1115" s="532"/>
      <c r="O1115" s="532"/>
      <c r="P1115" s="532"/>
      <c r="Q1115" s="532"/>
      <c r="R1115" s="532"/>
      <c r="S1115" s="548"/>
      <c r="T1115" s="548"/>
      <c r="U1115" s="532"/>
      <c r="V1115" s="532"/>
      <c r="W1115" s="532"/>
      <c r="X1115" s="532"/>
      <c r="Y1115" s="532"/>
      <c r="Z1115" s="532"/>
      <c r="AA1115" s="532"/>
      <c r="AB1115" s="532"/>
      <c r="AC1115" s="532"/>
    </row>
    <row r="1116" ht="16.5" spans="1:29">
      <c r="A1116" s="545"/>
      <c r="B1116" s="546"/>
      <c r="C1116" s="545"/>
      <c r="D1116" s="547"/>
      <c r="E1116" s="545"/>
      <c r="F1116" s="548"/>
      <c r="G1116" s="545"/>
      <c r="H1116" s="545"/>
      <c r="I1116" s="545"/>
      <c r="J1116" s="548"/>
      <c r="K1116" s="548"/>
      <c r="L1116" s="532"/>
      <c r="M1116" s="532"/>
      <c r="N1116" s="532"/>
      <c r="O1116" s="532"/>
      <c r="P1116" s="532"/>
      <c r="Q1116" s="532"/>
      <c r="R1116" s="532"/>
      <c r="S1116" s="548"/>
      <c r="T1116" s="548"/>
      <c r="U1116" s="532"/>
      <c r="V1116" s="532"/>
      <c r="W1116" s="532"/>
      <c r="X1116" s="532"/>
      <c r="Y1116" s="532"/>
      <c r="Z1116" s="532"/>
      <c r="AA1116" s="532"/>
      <c r="AB1116" s="532"/>
      <c r="AC1116" s="532"/>
    </row>
    <row r="1117" ht="16.5" spans="1:29">
      <c r="A1117" s="545"/>
      <c r="B1117" s="546"/>
      <c r="C1117" s="545"/>
      <c r="D1117" s="547"/>
      <c r="E1117" s="545"/>
      <c r="F1117" s="548"/>
      <c r="G1117" s="545"/>
      <c r="H1117" s="545"/>
      <c r="I1117" s="545"/>
      <c r="J1117" s="548"/>
      <c r="K1117" s="548"/>
      <c r="L1117" s="532"/>
      <c r="M1117" s="532"/>
      <c r="N1117" s="532"/>
      <c r="O1117" s="532"/>
      <c r="P1117" s="532"/>
      <c r="Q1117" s="532"/>
      <c r="R1117" s="532"/>
      <c r="S1117" s="548"/>
      <c r="T1117" s="548"/>
      <c r="U1117" s="532"/>
      <c r="V1117" s="532"/>
      <c r="W1117" s="532"/>
      <c r="X1117" s="532"/>
      <c r="Y1117" s="532"/>
      <c r="Z1117" s="532"/>
      <c r="AA1117" s="532"/>
      <c r="AB1117" s="532"/>
      <c r="AC1117" s="532"/>
    </row>
    <row r="1118" ht="16.5" spans="1:29">
      <c r="A1118" s="545"/>
      <c r="B1118" s="546"/>
      <c r="C1118" s="545"/>
      <c r="D1118" s="547"/>
      <c r="E1118" s="545"/>
      <c r="F1118" s="548"/>
      <c r="G1118" s="545"/>
      <c r="H1118" s="545"/>
      <c r="I1118" s="545"/>
      <c r="J1118" s="548"/>
      <c r="K1118" s="548"/>
      <c r="L1118" s="532"/>
      <c r="M1118" s="532"/>
      <c r="N1118" s="532"/>
      <c r="O1118" s="532"/>
      <c r="P1118" s="532"/>
      <c r="Q1118" s="532"/>
      <c r="R1118" s="532"/>
      <c r="S1118" s="548"/>
      <c r="T1118" s="548"/>
      <c r="U1118" s="532"/>
      <c r="V1118" s="532"/>
      <c r="W1118" s="532"/>
      <c r="X1118" s="532"/>
      <c r="Y1118" s="532"/>
      <c r="Z1118" s="532"/>
      <c r="AA1118" s="532"/>
      <c r="AB1118" s="532"/>
      <c r="AC1118" s="532"/>
    </row>
    <row r="1119" ht="16.5" spans="1:29">
      <c r="A1119" s="545"/>
      <c r="B1119" s="546"/>
      <c r="C1119" s="545"/>
      <c r="D1119" s="547"/>
      <c r="E1119" s="545"/>
      <c r="F1119" s="548"/>
      <c r="G1119" s="545"/>
      <c r="H1119" s="545"/>
      <c r="I1119" s="545"/>
      <c r="J1119" s="548"/>
      <c r="K1119" s="548"/>
      <c r="L1119" s="532"/>
      <c r="M1119" s="532"/>
      <c r="N1119" s="532"/>
      <c r="O1119" s="532"/>
      <c r="P1119" s="532"/>
      <c r="Q1119" s="532"/>
      <c r="R1119" s="532"/>
      <c r="S1119" s="548"/>
      <c r="T1119" s="548"/>
      <c r="U1119" s="532"/>
      <c r="V1119" s="532"/>
      <c r="W1119" s="532"/>
      <c r="X1119" s="532"/>
      <c r="Y1119" s="532"/>
      <c r="Z1119" s="532"/>
      <c r="AA1119" s="532"/>
      <c r="AB1119" s="532"/>
      <c r="AC1119" s="532"/>
    </row>
    <row r="1120" ht="16.5" spans="1:29">
      <c r="A1120" s="545"/>
      <c r="B1120" s="546"/>
      <c r="C1120" s="545"/>
      <c r="D1120" s="547"/>
      <c r="E1120" s="545"/>
      <c r="F1120" s="548"/>
      <c r="G1120" s="545"/>
      <c r="H1120" s="545"/>
      <c r="I1120" s="545"/>
      <c r="J1120" s="548"/>
      <c r="K1120" s="548"/>
      <c r="L1120" s="532"/>
      <c r="M1120" s="532"/>
      <c r="N1120" s="532"/>
      <c r="O1120" s="532"/>
      <c r="P1120" s="532"/>
      <c r="Q1120" s="532"/>
      <c r="R1120" s="532"/>
      <c r="S1120" s="548"/>
      <c r="T1120" s="548"/>
      <c r="U1120" s="532"/>
      <c r="V1120" s="532"/>
      <c r="W1120" s="532"/>
      <c r="X1120" s="532"/>
      <c r="Y1120" s="532"/>
      <c r="Z1120" s="532"/>
      <c r="AA1120" s="532"/>
      <c r="AB1120" s="532"/>
      <c r="AC1120" s="532"/>
    </row>
    <row r="1121" ht="16.5" spans="1:29">
      <c r="A1121" s="545"/>
      <c r="B1121" s="546"/>
      <c r="C1121" s="545"/>
      <c r="D1121" s="547"/>
      <c r="E1121" s="545"/>
      <c r="F1121" s="548"/>
      <c r="G1121" s="545"/>
      <c r="H1121" s="545"/>
      <c r="I1121" s="545"/>
      <c r="J1121" s="548"/>
      <c r="K1121" s="548"/>
      <c r="L1121" s="532"/>
      <c r="M1121" s="532"/>
      <c r="N1121" s="532"/>
      <c r="O1121" s="532"/>
      <c r="P1121" s="532"/>
      <c r="Q1121" s="532"/>
      <c r="R1121" s="532"/>
      <c r="S1121" s="548"/>
      <c r="T1121" s="548"/>
      <c r="U1121" s="532"/>
      <c r="V1121" s="532"/>
      <c r="W1121" s="532"/>
      <c r="X1121" s="532"/>
      <c r="Y1121" s="532"/>
      <c r="Z1121" s="532"/>
      <c r="AA1121" s="532"/>
      <c r="AB1121" s="532"/>
      <c r="AC1121" s="532"/>
    </row>
    <row r="1122" ht="16.5" spans="1:29">
      <c r="A1122" s="545"/>
      <c r="B1122" s="546"/>
      <c r="C1122" s="545"/>
      <c r="D1122" s="547"/>
      <c r="E1122" s="545"/>
      <c r="F1122" s="548"/>
      <c r="G1122" s="545"/>
      <c r="H1122" s="545"/>
      <c r="I1122" s="545"/>
      <c r="J1122" s="548"/>
      <c r="K1122" s="548"/>
      <c r="L1122" s="532"/>
      <c r="M1122" s="532"/>
      <c r="N1122" s="532"/>
      <c r="O1122" s="532"/>
      <c r="P1122" s="532"/>
      <c r="Q1122" s="532"/>
      <c r="R1122" s="532"/>
      <c r="S1122" s="548"/>
      <c r="T1122" s="548"/>
      <c r="U1122" s="532"/>
      <c r="V1122" s="532"/>
      <c r="W1122" s="532"/>
      <c r="X1122" s="532"/>
      <c r="Y1122" s="532"/>
      <c r="Z1122" s="532"/>
      <c r="AA1122" s="532"/>
      <c r="AB1122" s="532"/>
      <c r="AC1122" s="532"/>
    </row>
    <row r="1123" ht="16.5" spans="1:29">
      <c r="A1123" s="545"/>
      <c r="B1123" s="546"/>
      <c r="C1123" s="545"/>
      <c r="D1123" s="547"/>
      <c r="E1123" s="545"/>
      <c r="F1123" s="548"/>
      <c r="G1123" s="545"/>
      <c r="H1123" s="545"/>
      <c r="I1123" s="545"/>
      <c r="J1123" s="548"/>
      <c r="K1123" s="548"/>
      <c r="L1123" s="532"/>
      <c r="M1123" s="532"/>
      <c r="N1123" s="532"/>
      <c r="O1123" s="532"/>
      <c r="P1123" s="532"/>
      <c r="Q1123" s="532"/>
      <c r="R1123" s="532"/>
      <c r="S1123" s="548"/>
      <c r="T1123" s="548"/>
      <c r="U1123" s="532"/>
      <c r="V1123" s="532"/>
      <c r="W1123" s="532"/>
      <c r="X1123" s="532"/>
      <c r="Y1123" s="532"/>
      <c r="Z1123" s="532"/>
      <c r="AA1123" s="532"/>
      <c r="AB1123" s="532"/>
      <c r="AC1123" s="532"/>
    </row>
    <row r="1124" ht="16.5" spans="1:29">
      <c r="A1124" s="545"/>
      <c r="B1124" s="546"/>
      <c r="C1124" s="545"/>
      <c r="D1124" s="547"/>
      <c r="E1124" s="545"/>
      <c r="F1124" s="548"/>
      <c r="G1124" s="545"/>
      <c r="H1124" s="545"/>
      <c r="I1124" s="545"/>
      <c r="J1124" s="548"/>
      <c r="K1124" s="548"/>
      <c r="L1124" s="532"/>
      <c r="M1124" s="532"/>
      <c r="N1124" s="532"/>
      <c r="O1124" s="532"/>
      <c r="P1124" s="532"/>
      <c r="Q1124" s="532"/>
      <c r="R1124" s="532"/>
      <c r="S1124" s="548"/>
      <c r="T1124" s="548"/>
      <c r="U1124" s="532"/>
      <c r="V1124" s="532"/>
      <c r="W1124" s="532"/>
      <c r="X1124" s="532"/>
      <c r="Y1124" s="532"/>
      <c r="Z1124" s="532"/>
      <c r="AA1124" s="532"/>
      <c r="AB1124" s="532"/>
      <c r="AC1124" s="532"/>
    </row>
    <row r="1125" ht="16.5" spans="1:29">
      <c r="A1125" s="545"/>
      <c r="B1125" s="546"/>
      <c r="C1125" s="545"/>
      <c r="D1125" s="547"/>
      <c r="E1125" s="545"/>
      <c r="F1125" s="548"/>
      <c r="G1125" s="545"/>
      <c r="H1125" s="545"/>
      <c r="I1125" s="545"/>
      <c r="J1125" s="548"/>
      <c r="K1125" s="548"/>
      <c r="L1125" s="532"/>
      <c r="M1125" s="532"/>
      <c r="N1125" s="532"/>
      <c r="O1125" s="532"/>
      <c r="P1125" s="532"/>
      <c r="Q1125" s="532"/>
      <c r="R1125" s="532"/>
      <c r="S1125" s="548"/>
      <c r="T1125" s="548"/>
      <c r="U1125" s="532"/>
      <c r="V1125" s="532"/>
      <c r="W1125" s="532"/>
      <c r="X1125" s="532"/>
      <c r="Y1125" s="532"/>
      <c r="Z1125" s="532"/>
      <c r="AA1125" s="532"/>
      <c r="AB1125" s="532"/>
      <c r="AC1125" s="532"/>
    </row>
    <row r="1126" ht="16.5" spans="1:29">
      <c r="A1126" s="545"/>
      <c r="B1126" s="546"/>
      <c r="C1126" s="545"/>
      <c r="D1126" s="547"/>
      <c r="E1126" s="545"/>
      <c r="F1126" s="548"/>
      <c r="G1126" s="545"/>
      <c r="H1126" s="545"/>
      <c r="I1126" s="545"/>
      <c r="J1126" s="548"/>
      <c r="K1126" s="548"/>
      <c r="L1126" s="532"/>
      <c r="M1126" s="532"/>
      <c r="N1126" s="532"/>
      <c r="O1126" s="532"/>
      <c r="P1126" s="532"/>
      <c r="Q1126" s="532"/>
      <c r="R1126" s="532"/>
      <c r="S1126" s="548"/>
      <c r="T1126" s="548"/>
      <c r="U1126" s="532"/>
      <c r="V1126" s="532"/>
      <c r="W1126" s="532"/>
      <c r="X1126" s="532"/>
      <c r="Y1126" s="532"/>
      <c r="Z1126" s="532"/>
      <c r="AA1126" s="532"/>
      <c r="AB1126" s="532"/>
      <c r="AC1126" s="532"/>
    </row>
    <row r="1127" ht="16.5" spans="1:29">
      <c r="A1127" s="545"/>
      <c r="B1127" s="546"/>
      <c r="C1127" s="545"/>
      <c r="D1127" s="547"/>
      <c r="E1127" s="545"/>
      <c r="F1127" s="548"/>
      <c r="G1127" s="545"/>
      <c r="H1127" s="545"/>
      <c r="I1127" s="545"/>
      <c r="J1127" s="548"/>
      <c r="K1127" s="548"/>
      <c r="L1127" s="532"/>
      <c r="M1127" s="532"/>
      <c r="N1127" s="532"/>
      <c r="O1127" s="532"/>
      <c r="P1127" s="532"/>
      <c r="Q1127" s="532"/>
      <c r="R1127" s="532"/>
      <c r="S1127" s="548"/>
      <c r="T1127" s="548"/>
      <c r="U1127" s="532"/>
      <c r="V1127" s="532"/>
      <c r="W1127" s="532"/>
      <c r="X1127" s="532"/>
      <c r="Y1127" s="532"/>
      <c r="Z1127" s="532"/>
      <c r="AA1127" s="532"/>
      <c r="AB1127" s="532"/>
      <c r="AC1127" s="532"/>
    </row>
    <row r="1128" ht="16.5" spans="1:29">
      <c r="A1128" s="545"/>
      <c r="B1128" s="546"/>
      <c r="C1128" s="545"/>
      <c r="D1128" s="547"/>
      <c r="E1128" s="545"/>
      <c r="F1128" s="548"/>
      <c r="G1128" s="545"/>
      <c r="H1128" s="545"/>
      <c r="I1128" s="545"/>
      <c r="J1128" s="548"/>
      <c r="K1128" s="548"/>
      <c r="L1128" s="532"/>
      <c r="M1128" s="532"/>
      <c r="N1128" s="532"/>
      <c r="O1128" s="532"/>
      <c r="P1128" s="532"/>
      <c r="Q1128" s="532"/>
      <c r="R1128" s="532"/>
      <c r="S1128" s="548"/>
      <c r="T1128" s="548"/>
      <c r="U1128" s="532"/>
      <c r="V1128" s="532"/>
      <c r="W1128" s="532"/>
      <c r="X1128" s="532"/>
      <c r="Y1128" s="532"/>
      <c r="Z1128" s="532"/>
      <c r="AA1128" s="532"/>
      <c r="AB1128" s="532"/>
      <c r="AC1128" s="532"/>
    </row>
    <row r="1129" ht="16.5" spans="1:29">
      <c r="A1129" s="545"/>
      <c r="B1129" s="546"/>
      <c r="C1129" s="545"/>
      <c r="D1129" s="547"/>
      <c r="E1129" s="545"/>
      <c r="F1129" s="548"/>
      <c r="G1129" s="545"/>
      <c r="H1129" s="545"/>
      <c r="I1129" s="545"/>
      <c r="J1129" s="548"/>
      <c r="K1129" s="548"/>
      <c r="L1129" s="532"/>
      <c r="M1129" s="532"/>
      <c r="N1129" s="532"/>
      <c r="O1129" s="532"/>
      <c r="P1129" s="532"/>
      <c r="Q1129" s="532"/>
      <c r="R1129" s="532"/>
      <c r="S1129" s="548"/>
      <c r="T1129" s="548"/>
      <c r="U1129" s="532"/>
      <c r="V1129" s="532"/>
      <c r="W1129" s="532"/>
      <c r="X1129" s="532"/>
      <c r="Y1129" s="532"/>
      <c r="Z1129" s="532"/>
      <c r="AA1129" s="532"/>
      <c r="AB1129" s="532"/>
      <c r="AC1129" s="532"/>
    </row>
    <row r="1130" ht="16.5" spans="1:29">
      <c r="A1130" s="545"/>
      <c r="B1130" s="546"/>
      <c r="C1130" s="545"/>
      <c r="D1130" s="547"/>
      <c r="E1130" s="545"/>
      <c r="F1130" s="548"/>
      <c r="G1130" s="545"/>
      <c r="H1130" s="545"/>
      <c r="I1130" s="545"/>
      <c r="J1130" s="548"/>
      <c r="K1130" s="548"/>
      <c r="L1130" s="532"/>
      <c r="M1130" s="532"/>
      <c r="N1130" s="532"/>
      <c r="O1130" s="532"/>
      <c r="P1130" s="532"/>
      <c r="Q1130" s="532"/>
      <c r="R1130" s="532"/>
      <c r="S1130" s="548"/>
      <c r="T1130" s="548"/>
      <c r="U1130" s="532"/>
      <c r="V1130" s="532"/>
      <c r="W1130" s="532"/>
      <c r="X1130" s="532"/>
      <c r="Y1130" s="532"/>
      <c r="Z1130" s="532"/>
      <c r="AA1130" s="532"/>
      <c r="AB1130" s="532"/>
      <c r="AC1130" s="532"/>
    </row>
    <row r="1131" ht="16.5" spans="1:29">
      <c r="A1131" s="545"/>
      <c r="B1131" s="546"/>
      <c r="C1131" s="545"/>
      <c r="D1131" s="547"/>
      <c r="E1131" s="545"/>
      <c r="F1131" s="548"/>
      <c r="G1131" s="545"/>
      <c r="H1131" s="545"/>
      <c r="I1131" s="545"/>
      <c r="J1131" s="548"/>
      <c r="K1131" s="548"/>
      <c r="L1131" s="532"/>
      <c r="M1131" s="532"/>
      <c r="N1131" s="532"/>
      <c r="O1131" s="532"/>
      <c r="P1131" s="532"/>
      <c r="Q1131" s="532"/>
      <c r="R1131" s="532"/>
      <c r="S1131" s="548"/>
      <c r="T1131" s="548"/>
      <c r="U1131" s="532"/>
      <c r="V1131" s="532"/>
      <c r="W1131" s="532"/>
      <c r="X1131" s="532"/>
      <c r="Y1131" s="532"/>
      <c r="Z1131" s="532"/>
      <c r="AA1131" s="532"/>
      <c r="AB1131" s="532"/>
      <c r="AC1131" s="532"/>
    </row>
    <row r="1132" ht="16.5" spans="1:29">
      <c r="A1132" s="545"/>
      <c r="B1132" s="546"/>
      <c r="C1132" s="545"/>
      <c r="D1132" s="547"/>
      <c r="E1132" s="545"/>
      <c r="F1132" s="548"/>
      <c r="G1132" s="545"/>
      <c r="H1132" s="545"/>
      <c r="I1132" s="545"/>
      <c r="J1132" s="548"/>
      <c r="K1132" s="548"/>
      <c r="L1132" s="532"/>
      <c r="M1132" s="532"/>
      <c r="N1132" s="532"/>
      <c r="O1132" s="532"/>
      <c r="P1132" s="532"/>
      <c r="Q1132" s="532"/>
      <c r="R1132" s="532"/>
      <c r="S1132" s="548"/>
      <c r="T1132" s="548"/>
      <c r="U1132" s="532"/>
      <c r="V1132" s="532"/>
      <c r="W1132" s="532"/>
      <c r="X1132" s="532"/>
      <c r="Y1132" s="532"/>
      <c r="Z1132" s="532"/>
      <c r="AA1132" s="532"/>
      <c r="AB1132" s="532"/>
      <c r="AC1132" s="532"/>
    </row>
    <row r="1133" ht="16.5" spans="1:29">
      <c r="A1133" s="545"/>
      <c r="B1133" s="546"/>
      <c r="C1133" s="545"/>
      <c r="D1133" s="547"/>
      <c r="E1133" s="545"/>
      <c r="F1133" s="548"/>
      <c r="G1133" s="545"/>
      <c r="H1133" s="545"/>
      <c r="I1133" s="545"/>
      <c r="J1133" s="548"/>
      <c r="K1133" s="548"/>
      <c r="L1133" s="532"/>
      <c r="M1133" s="532"/>
      <c r="N1133" s="532"/>
      <c r="O1133" s="532"/>
      <c r="P1133" s="532"/>
      <c r="Q1133" s="532"/>
      <c r="R1133" s="532"/>
      <c r="S1133" s="548"/>
      <c r="T1133" s="548"/>
      <c r="U1133" s="532"/>
      <c r="V1133" s="532"/>
      <c r="W1133" s="532"/>
      <c r="X1133" s="532"/>
      <c r="Y1133" s="532"/>
      <c r="Z1133" s="532"/>
      <c r="AA1133" s="532"/>
      <c r="AB1133" s="532"/>
      <c r="AC1133" s="532"/>
    </row>
    <row r="1134" ht="16.5" spans="1:29">
      <c r="A1134" s="545"/>
      <c r="B1134" s="546"/>
      <c r="C1134" s="545"/>
      <c r="D1134" s="547"/>
      <c r="E1134" s="545"/>
      <c r="F1134" s="548"/>
      <c r="G1134" s="545"/>
      <c r="H1134" s="545"/>
      <c r="I1134" s="545"/>
      <c r="J1134" s="548"/>
      <c r="K1134" s="548"/>
      <c r="L1134" s="532"/>
      <c r="M1134" s="532"/>
      <c r="N1134" s="532"/>
      <c r="O1134" s="532"/>
      <c r="P1134" s="532"/>
      <c r="Q1134" s="532"/>
      <c r="R1134" s="532"/>
      <c r="S1134" s="548"/>
      <c r="T1134" s="548"/>
      <c r="U1134" s="532"/>
      <c r="V1134" s="532"/>
      <c r="W1134" s="532"/>
      <c r="X1134" s="532"/>
      <c r="Y1134" s="532"/>
      <c r="Z1134" s="532"/>
      <c r="AA1134" s="532"/>
      <c r="AB1134" s="532"/>
      <c r="AC1134" s="532"/>
    </row>
    <row r="1135" ht="16.5" spans="1:29">
      <c r="A1135" s="545"/>
      <c r="B1135" s="546"/>
      <c r="C1135" s="545"/>
      <c r="D1135" s="547"/>
      <c r="E1135" s="545"/>
      <c r="F1135" s="548"/>
      <c r="G1135" s="545"/>
      <c r="H1135" s="545"/>
      <c r="I1135" s="545"/>
      <c r="J1135" s="548"/>
      <c r="K1135" s="548"/>
      <c r="L1135" s="532"/>
      <c r="M1135" s="532"/>
      <c r="N1135" s="532"/>
      <c r="O1135" s="532"/>
      <c r="P1135" s="532"/>
      <c r="Q1135" s="532"/>
      <c r="R1135" s="532"/>
      <c r="S1135" s="548"/>
      <c r="T1135" s="548"/>
      <c r="U1135" s="532"/>
      <c r="V1135" s="532"/>
      <c r="W1135" s="532"/>
      <c r="X1135" s="532"/>
      <c r="Y1135" s="532"/>
      <c r="Z1135" s="532"/>
      <c r="AA1135" s="532"/>
      <c r="AB1135" s="532"/>
      <c r="AC1135" s="532"/>
    </row>
    <row r="1136" ht="16.5" spans="1:29">
      <c r="A1136" s="545"/>
      <c r="B1136" s="546"/>
      <c r="C1136" s="545"/>
      <c r="D1136" s="547"/>
      <c r="E1136" s="545"/>
      <c r="F1136" s="548"/>
      <c r="G1136" s="545"/>
      <c r="H1136" s="545"/>
      <c r="I1136" s="545"/>
      <c r="J1136" s="548"/>
      <c r="K1136" s="548"/>
      <c r="L1136" s="532"/>
      <c r="M1136" s="532"/>
      <c r="N1136" s="532"/>
      <c r="O1136" s="532"/>
      <c r="P1136" s="532"/>
      <c r="Q1136" s="532"/>
      <c r="R1136" s="532"/>
      <c r="S1136" s="548"/>
      <c r="T1136" s="548"/>
      <c r="U1136" s="532"/>
      <c r="V1136" s="532"/>
      <c r="W1136" s="532"/>
      <c r="X1136" s="532"/>
      <c r="Y1136" s="532"/>
      <c r="Z1136" s="532"/>
      <c r="AA1136" s="532"/>
      <c r="AB1136" s="532"/>
      <c r="AC1136" s="532"/>
    </row>
    <row r="1137" ht="16.5" spans="1:29">
      <c r="A1137" s="545"/>
      <c r="B1137" s="546"/>
      <c r="C1137" s="545"/>
      <c r="D1137" s="547"/>
      <c r="E1137" s="545"/>
      <c r="F1137" s="548"/>
      <c r="G1137" s="545"/>
      <c r="H1137" s="545"/>
      <c r="I1137" s="545"/>
      <c r="J1137" s="548"/>
      <c r="K1137" s="548"/>
      <c r="L1137" s="532"/>
      <c r="M1137" s="532"/>
      <c r="N1137" s="532"/>
      <c r="O1137" s="532"/>
      <c r="P1137" s="532"/>
      <c r="Q1137" s="532"/>
      <c r="R1137" s="532"/>
      <c r="S1137" s="548"/>
      <c r="T1137" s="548"/>
      <c r="U1137" s="532"/>
      <c r="V1137" s="532"/>
      <c r="W1137" s="532"/>
      <c r="X1137" s="532"/>
      <c r="Y1137" s="532"/>
      <c r="Z1137" s="532"/>
      <c r="AA1137" s="532"/>
      <c r="AB1137" s="532"/>
      <c r="AC1137" s="532"/>
    </row>
    <row r="1138" ht="16.5" spans="1:29">
      <c r="A1138" s="545"/>
      <c r="B1138" s="546"/>
      <c r="C1138" s="545"/>
      <c r="D1138" s="547"/>
      <c r="E1138" s="545"/>
      <c r="F1138" s="548"/>
      <c r="G1138" s="545"/>
      <c r="H1138" s="545"/>
      <c r="I1138" s="545"/>
      <c r="J1138" s="548"/>
      <c r="K1138" s="548"/>
      <c r="L1138" s="532"/>
      <c r="M1138" s="532"/>
      <c r="N1138" s="532"/>
      <c r="O1138" s="532"/>
      <c r="P1138" s="532"/>
      <c r="Q1138" s="532"/>
      <c r="R1138" s="532"/>
      <c r="S1138" s="548"/>
      <c r="T1138" s="548"/>
      <c r="U1138" s="532"/>
      <c r="V1138" s="532"/>
      <c r="W1138" s="532"/>
      <c r="X1138" s="532"/>
      <c r="Y1138" s="532"/>
      <c r="Z1138" s="532"/>
      <c r="AA1138" s="532"/>
      <c r="AB1138" s="532"/>
      <c r="AC1138" s="532"/>
    </row>
    <row r="1139" ht="16.5" spans="1:29">
      <c r="A1139" s="545"/>
      <c r="B1139" s="546"/>
      <c r="C1139" s="545"/>
      <c r="D1139" s="547"/>
      <c r="E1139" s="545"/>
      <c r="F1139" s="548"/>
      <c r="G1139" s="545"/>
      <c r="H1139" s="545"/>
      <c r="I1139" s="545"/>
      <c r="J1139" s="548"/>
      <c r="K1139" s="548"/>
      <c r="L1139" s="532"/>
      <c r="M1139" s="532"/>
      <c r="N1139" s="532"/>
      <c r="O1139" s="532"/>
      <c r="P1139" s="532"/>
      <c r="Q1139" s="532"/>
      <c r="R1139" s="532"/>
      <c r="S1139" s="548"/>
      <c r="T1139" s="548"/>
      <c r="U1139" s="532"/>
      <c r="V1139" s="532"/>
      <c r="W1139" s="532"/>
      <c r="X1139" s="532"/>
      <c r="Y1139" s="532"/>
      <c r="Z1139" s="532"/>
      <c r="AA1139" s="532"/>
      <c r="AB1139" s="532"/>
      <c r="AC1139" s="532"/>
    </row>
    <row r="1140" ht="16.5" spans="1:29">
      <c r="A1140" s="545"/>
      <c r="B1140" s="546"/>
      <c r="C1140" s="545"/>
      <c r="D1140" s="547"/>
      <c r="E1140" s="545"/>
      <c r="F1140" s="548"/>
      <c r="G1140" s="545"/>
      <c r="H1140" s="545"/>
      <c r="I1140" s="545"/>
      <c r="J1140" s="548"/>
      <c r="K1140" s="548"/>
      <c r="L1140" s="532"/>
      <c r="M1140" s="532"/>
      <c r="N1140" s="532"/>
      <c r="O1140" s="532"/>
      <c r="P1140" s="532"/>
      <c r="Q1140" s="532"/>
      <c r="R1140" s="532"/>
      <c r="S1140" s="548"/>
      <c r="T1140" s="548"/>
      <c r="U1140" s="532"/>
      <c r="V1140" s="532"/>
      <c r="W1140" s="532"/>
      <c r="X1140" s="532"/>
      <c r="Y1140" s="532"/>
      <c r="Z1140" s="532"/>
      <c r="AA1140" s="532"/>
      <c r="AB1140" s="532"/>
      <c r="AC1140" s="532"/>
    </row>
    <row r="1141" ht="16.5" spans="1:29">
      <c r="A1141" s="545"/>
      <c r="B1141" s="546"/>
      <c r="C1141" s="545"/>
      <c r="D1141" s="547"/>
      <c r="E1141" s="545"/>
      <c r="F1141" s="548"/>
      <c r="G1141" s="545"/>
      <c r="H1141" s="545"/>
      <c r="I1141" s="545"/>
      <c r="J1141" s="548"/>
      <c r="K1141" s="548"/>
      <c r="L1141" s="532"/>
      <c r="M1141" s="532"/>
      <c r="N1141" s="532"/>
      <c r="O1141" s="532"/>
      <c r="P1141" s="532"/>
      <c r="Q1141" s="532"/>
      <c r="R1141" s="532"/>
      <c r="S1141" s="548"/>
      <c r="T1141" s="548"/>
      <c r="U1141" s="532"/>
      <c r="V1141" s="532"/>
      <c r="W1141" s="532"/>
      <c r="X1141" s="532"/>
      <c r="Y1141" s="532"/>
      <c r="Z1141" s="532"/>
      <c r="AA1141" s="532"/>
      <c r="AB1141" s="532"/>
      <c r="AC1141" s="532"/>
    </row>
    <row r="1142" ht="16.5" spans="1:29">
      <c r="A1142" s="545"/>
      <c r="B1142" s="546"/>
      <c r="C1142" s="545"/>
      <c r="D1142" s="547"/>
      <c r="E1142" s="545"/>
      <c r="F1142" s="548"/>
      <c r="G1142" s="545"/>
      <c r="H1142" s="545"/>
      <c r="I1142" s="545"/>
      <c r="J1142" s="548"/>
      <c r="K1142" s="548"/>
      <c r="L1142" s="532"/>
      <c r="M1142" s="532"/>
      <c r="N1142" s="532"/>
      <c r="O1142" s="532"/>
      <c r="P1142" s="532"/>
      <c r="Q1142" s="532"/>
      <c r="R1142" s="532"/>
      <c r="S1142" s="548"/>
      <c r="T1142" s="548"/>
      <c r="U1142" s="532"/>
      <c r="V1142" s="532"/>
      <c r="W1142" s="532"/>
      <c r="X1142" s="532"/>
      <c r="Y1142" s="532"/>
      <c r="Z1142" s="532"/>
      <c r="AA1142" s="532"/>
      <c r="AB1142" s="532"/>
      <c r="AC1142" s="532"/>
    </row>
    <row r="1143" ht="16.5" spans="1:29">
      <c r="A1143" s="545"/>
      <c r="B1143" s="546"/>
      <c r="C1143" s="545"/>
      <c r="D1143" s="547"/>
      <c r="E1143" s="545"/>
      <c r="F1143" s="548"/>
      <c r="G1143" s="545"/>
      <c r="H1143" s="545"/>
      <c r="I1143" s="545"/>
      <c r="J1143" s="548"/>
      <c r="K1143" s="548"/>
      <c r="L1143" s="532"/>
      <c r="M1143" s="532"/>
      <c r="N1143" s="532"/>
      <c r="O1143" s="532"/>
      <c r="P1143" s="532"/>
      <c r="Q1143" s="532"/>
      <c r="R1143" s="532"/>
      <c r="S1143" s="548"/>
      <c r="T1143" s="548"/>
      <c r="U1143" s="532"/>
      <c r="V1143" s="532"/>
      <c r="W1143" s="532"/>
      <c r="X1143" s="532"/>
      <c r="Y1143" s="532"/>
      <c r="Z1143" s="532"/>
      <c r="AA1143" s="532"/>
      <c r="AB1143" s="532"/>
      <c r="AC1143" s="532"/>
    </row>
    <row r="1144" ht="16.5" spans="1:29">
      <c r="A1144" s="545"/>
      <c r="B1144" s="546"/>
      <c r="C1144" s="545"/>
      <c r="D1144" s="547"/>
      <c r="E1144" s="545"/>
      <c r="F1144" s="548"/>
      <c r="G1144" s="545"/>
      <c r="H1144" s="545"/>
      <c r="I1144" s="545"/>
      <c r="J1144" s="548"/>
      <c r="K1144" s="548"/>
      <c r="L1144" s="532"/>
      <c r="M1144" s="532"/>
      <c r="N1144" s="532"/>
      <c r="O1144" s="532"/>
      <c r="P1144" s="532"/>
      <c r="Q1144" s="532"/>
      <c r="R1144" s="532"/>
      <c r="S1144" s="548"/>
      <c r="T1144" s="548"/>
      <c r="U1144" s="532"/>
      <c r="V1144" s="532"/>
      <c r="W1144" s="532"/>
      <c r="X1144" s="532"/>
      <c r="Y1144" s="532"/>
      <c r="Z1144" s="532"/>
      <c r="AA1144" s="532"/>
      <c r="AB1144" s="532"/>
      <c r="AC1144" s="532"/>
    </row>
    <row r="1145" ht="16.5" spans="1:29">
      <c r="A1145" s="545"/>
      <c r="B1145" s="546"/>
      <c r="C1145" s="545"/>
      <c r="D1145" s="547"/>
      <c r="E1145" s="545"/>
      <c r="F1145" s="548"/>
      <c r="G1145" s="545"/>
      <c r="H1145" s="545"/>
      <c r="I1145" s="545"/>
      <c r="J1145" s="548"/>
      <c r="K1145" s="548"/>
      <c r="L1145" s="532"/>
      <c r="M1145" s="532"/>
      <c r="N1145" s="532"/>
      <c r="O1145" s="532"/>
      <c r="P1145" s="532"/>
      <c r="Q1145" s="532"/>
      <c r="R1145" s="532"/>
      <c r="S1145" s="548"/>
      <c r="T1145" s="548"/>
      <c r="U1145" s="532"/>
      <c r="V1145" s="532"/>
      <c r="W1145" s="532"/>
      <c r="X1145" s="532"/>
      <c r="Y1145" s="532"/>
      <c r="Z1145" s="532"/>
      <c r="AA1145" s="532"/>
      <c r="AB1145" s="532"/>
      <c r="AC1145" s="532"/>
    </row>
    <row r="1146" ht="16.5" spans="1:29">
      <c r="A1146" s="545"/>
      <c r="B1146" s="546"/>
      <c r="C1146" s="545"/>
      <c r="D1146" s="547"/>
      <c r="E1146" s="545"/>
      <c r="F1146" s="548"/>
      <c r="G1146" s="545"/>
      <c r="H1146" s="545"/>
      <c r="I1146" s="545"/>
      <c r="J1146" s="548"/>
      <c r="K1146" s="548"/>
      <c r="L1146" s="532"/>
      <c r="M1146" s="532"/>
      <c r="N1146" s="532"/>
      <c r="O1146" s="532"/>
      <c r="P1146" s="532"/>
      <c r="Q1146" s="532"/>
      <c r="R1146" s="532"/>
      <c r="S1146" s="548"/>
      <c r="T1146" s="548"/>
      <c r="U1146" s="532"/>
      <c r="V1146" s="532"/>
      <c r="W1146" s="532"/>
      <c r="X1146" s="532"/>
      <c r="Y1146" s="532"/>
      <c r="Z1146" s="532"/>
      <c r="AA1146" s="532"/>
      <c r="AB1146" s="532"/>
      <c r="AC1146" s="532"/>
    </row>
    <row r="1147" ht="16.5" spans="1:29">
      <c r="A1147" s="545"/>
      <c r="B1147" s="546"/>
      <c r="C1147" s="545"/>
      <c r="D1147" s="547"/>
      <c r="E1147" s="545"/>
      <c r="F1147" s="548"/>
      <c r="G1147" s="545"/>
      <c r="H1147" s="545"/>
      <c r="I1147" s="545"/>
      <c r="J1147" s="548"/>
      <c r="K1147" s="548"/>
      <c r="L1147" s="532"/>
      <c r="M1147" s="532"/>
      <c r="N1147" s="532"/>
      <c r="O1147" s="532"/>
      <c r="P1147" s="532"/>
      <c r="Q1147" s="532"/>
      <c r="R1147" s="532"/>
      <c r="S1147" s="548"/>
      <c r="T1147" s="548"/>
      <c r="U1147" s="532"/>
      <c r="V1147" s="532"/>
      <c r="W1147" s="532"/>
      <c r="X1147" s="532"/>
      <c r="Y1147" s="532"/>
      <c r="Z1147" s="532"/>
      <c r="AA1147" s="532"/>
      <c r="AB1147" s="532"/>
      <c r="AC1147" s="532"/>
    </row>
    <row r="1148" ht="16.5" spans="1:29">
      <c r="A1148" s="545"/>
      <c r="B1148" s="546"/>
      <c r="C1148" s="545"/>
      <c r="D1148" s="547"/>
      <c r="E1148" s="545"/>
      <c r="F1148" s="548"/>
      <c r="G1148" s="545"/>
      <c r="H1148" s="545"/>
      <c r="I1148" s="545"/>
      <c r="J1148" s="548"/>
      <c r="K1148" s="548"/>
      <c r="L1148" s="532"/>
      <c r="M1148" s="532"/>
      <c r="N1148" s="532"/>
      <c r="O1148" s="532"/>
      <c r="P1148" s="532"/>
      <c r="Q1148" s="532"/>
      <c r="R1148" s="532"/>
      <c r="S1148" s="548"/>
      <c r="T1148" s="548"/>
      <c r="U1148" s="532"/>
      <c r="V1148" s="532"/>
      <c r="W1148" s="532"/>
      <c r="X1148" s="532"/>
      <c r="Y1148" s="532"/>
      <c r="Z1148" s="532"/>
      <c r="AA1148" s="532"/>
      <c r="AB1148" s="532"/>
      <c r="AC1148" s="532"/>
    </row>
    <row r="1149" ht="16.5" spans="1:29">
      <c r="A1149" s="545"/>
      <c r="B1149" s="546"/>
      <c r="C1149" s="545"/>
      <c r="D1149" s="547"/>
      <c r="E1149" s="545"/>
      <c r="F1149" s="548"/>
      <c r="G1149" s="545"/>
      <c r="H1149" s="545"/>
      <c r="I1149" s="545"/>
      <c r="J1149" s="548"/>
      <c r="K1149" s="548"/>
      <c r="L1149" s="532"/>
      <c r="M1149" s="532"/>
      <c r="N1149" s="532"/>
      <c r="O1149" s="532"/>
      <c r="P1149" s="532"/>
      <c r="Q1149" s="532"/>
      <c r="R1149" s="532"/>
      <c r="S1149" s="548"/>
      <c r="T1149" s="548"/>
      <c r="U1149" s="532"/>
      <c r="V1149" s="532"/>
      <c r="W1149" s="532"/>
      <c r="X1149" s="532"/>
      <c r="Y1149" s="532"/>
      <c r="Z1149" s="532"/>
      <c r="AA1149" s="532"/>
      <c r="AB1149" s="532"/>
      <c r="AC1149" s="532"/>
    </row>
    <row r="1150" ht="16.5" spans="1:29">
      <c r="A1150" s="545"/>
      <c r="B1150" s="546"/>
      <c r="C1150" s="545"/>
      <c r="D1150" s="547"/>
      <c r="E1150" s="545"/>
      <c r="F1150" s="548"/>
      <c r="G1150" s="545"/>
      <c r="H1150" s="545"/>
      <c r="I1150" s="545"/>
      <c r="J1150" s="548"/>
      <c r="K1150" s="548"/>
      <c r="L1150" s="532"/>
      <c r="M1150" s="532"/>
      <c r="N1150" s="532"/>
      <c r="O1150" s="532"/>
      <c r="P1150" s="532"/>
      <c r="Q1150" s="532"/>
      <c r="R1150" s="532"/>
      <c r="S1150" s="548"/>
      <c r="T1150" s="548"/>
      <c r="U1150" s="532"/>
      <c r="V1150" s="532"/>
      <c r="W1150" s="532"/>
      <c r="X1150" s="532"/>
      <c r="Y1150" s="532"/>
      <c r="Z1150" s="532"/>
      <c r="AA1150" s="532"/>
      <c r="AB1150" s="532"/>
      <c r="AC1150" s="532"/>
    </row>
    <row r="1151" ht="16.5" spans="1:29">
      <c r="A1151" s="545"/>
      <c r="B1151" s="546"/>
      <c r="C1151" s="545"/>
      <c r="D1151" s="547"/>
      <c r="E1151" s="545"/>
      <c r="F1151" s="548"/>
      <c r="G1151" s="545"/>
      <c r="H1151" s="545"/>
      <c r="I1151" s="545"/>
      <c r="J1151" s="548"/>
      <c r="K1151" s="548"/>
      <c r="L1151" s="532"/>
      <c r="M1151" s="532"/>
      <c r="N1151" s="532"/>
      <c r="O1151" s="532"/>
      <c r="P1151" s="532"/>
      <c r="Q1151" s="532"/>
      <c r="R1151" s="532"/>
      <c r="S1151" s="548"/>
      <c r="T1151" s="548"/>
      <c r="U1151" s="532"/>
      <c r="V1151" s="532"/>
      <c r="W1151" s="532"/>
      <c r="X1151" s="532"/>
      <c r="Y1151" s="532"/>
      <c r="Z1151" s="532"/>
      <c r="AA1151" s="532"/>
      <c r="AB1151" s="532"/>
      <c r="AC1151" s="532"/>
    </row>
    <row r="1152" ht="16.5" spans="1:29">
      <c r="A1152" s="545"/>
      <c r="B1152" s="546"/>
      <c r="C1152" s="545"/>
      <c r="D1152" s="547"/>
      <c r="E1152" s="545"/>
      <c r="F1152" s="548"/>
      <c r="G1152" s="545"/>
      <c r="H1152" s="545"/>
      <c r="I1152" s="545"/>
      <c r="J1152" s="548"/>
      <c r="K1152" s="548"/>
      <c r="L1152" s="532"/>
      <c r="M1152" s="532"/>
      <c r="N1152" s="532"/>
      <c r="O1152" s="532"/>
      <c r="P1152" s="532"/>
      <c r="Q1152" s="532"/>
      <c r="R1152" s="532"/>
      <c r="S1152" s="548"/>
      <c r="T1152" s="548"/>
      <c r="U1152" s="532"/>
      <c r="V1152" s="532"/>
      <c r="W1152" s="532"/>
      <c r="X1152" s="532"/>
      <c r="Y1152" s="532"/>
      <c r="Z1152" s="532"/>
      <c r="AA1152" s="532"/>
      <c r="AB1152" s="532"/>
      <c r="AC1152" s="532"/>
    </row>
    <row r="1153" ht="16.5" spans="1:29">
      <c r="A1153" s="545"/>
      <c r="B1153" s="546"/>
      <c r="C1153" s="545"/>
      <c r="D1153" s="547"/>
      <c r="E1153" s="545"/>
      <c r="F1153" s="548"/>
      <c r="G1153" s="545"/>
      <c r="H1153" s="545"/>
      <c r="I1153" s="545"/>
      <c r="J1153" s="548"/>
      <c r="K1153" s="548"/>
      <c r="L1153" s="532"/>
      <c r="M1153" s="532"/>
      <c r="N1153" s="532"/>
      <c r="O1153" s="532"/>
      <c r="P1153" s="532"/>
      <c r="Q1153" s="532"/>
      <c r="R1153" s="532"/>
      <c r="S1153" s="548"/>
      <c r="T1153" s="548"/>
      <c r="U1153" s="532"/>
      <c r="V1153" s="532"/>
      <c r="W1153" s="532"/>
      <c r="X1153" s="532"/>
      <c r="Y1153" s="532"/>
      <c r="Z1153" s="532"/>
      <c r="AA1153" s="532"/>
      <c r="AB1153" s="532"/>
      <c r="AC1153" s="532"/>
    </row>
    <row r="1154" ht="16.5" spans="1:29">
      <c r="A1154" s="545"/>
      <c r="B1154" s="546"/>
      <c r="C1154" s="545"/>
      <c r="D1154" s="547"/>
      <c r="E1154" s="545"/>
      <c r="F1154" s="548"/>
      <c r="G1154" s="545"/>
      <c r="H1154" s="545"/>
      <c r="I1154" s="545"/>
      <c r="J1154" s="548"/>
      <c r="K1154" s="548"/>
      <c r="L1154" s="532"/>
      <c r="M1154" s="532"/>
      <c r="N1154" s="532"/>
      <c r="O1154" s="532"/>
      <c r="P1154" s="532"/>
      <c r="Q1154" s="532"/>
      <c r="R1154" s="532"/>
      <c r="S1154" s="548"/>
      <c r="T1154" s="548"/>
      <c r="U1154" s="532"/>
      <c r="V1154" s="532"/>
      <c r="W1154" s="532"/>
      <c r="X1154" s="532"/>
      <c r="Y1154" s="532"/>
      <c r="Z1154" s="532"/>
      <c r="AA1154" s="532"/>
      <c r="AB1154" s="532"/>
      <c r="AC1154" s="532"/>
    </row>
    <row r="1155" ht="16.5" spans="1:29">
      <c r="A1155" s="545"/>
      <c r="B1155" s="546"/>
      <c r="C1155" s="545"/>
      <c r="D1155" s="547"/>
      <c r="E1155" s="545"/>
      <c r="F1155" s="548"/>
      <c r="G1155" s="545"/>
      <c r="H1155" s="545"/>
      <c r="I1155" s="545"/>
      <c r="J1155" s="548"/>
      <c r="K1155" s="548"/>
      <c r="L1155" s="532"/>
      <c r="M1155" s="532"/>
      <c r="N1155" s="532"/>
      <c r="O1155" s="532"/>
      <c r="P1155" s="532"/>
      <c r="Q1155" s="532"/>
      <c r="R1155" s="532"/>
      <c r="S1155" s="548"/>
      <c r="T1155" s="548"/>
      <c r="U1155" s="532"/>
      <c r="V1155" s="532"/>
      <c r="W1155" s="532"/>
      <c r="X1155" s="532"/>
      <c r="Y1155" s="532"/>
      <c r="Z1155" s="532"/>
      <c r="AA1155" s="532"/>
      <c r="AB1155" s="532"/>
      <c r="AC1155" s="532"/>
    </row>
    <row r="1156" ht="16.5" spans="1:29">
      <c r="A1156" s="545"/>
      <c r="B1156" s="546"/>
      <c r="C1156" s="545"/>
      <c r="D1156" s="547"/>
      <c r="E1156" s="545"/>
      <c r="F1156" s="548"/>
      <c r="G1156" s="545"/>
      <c r="H1156" s="545"/>
      <c r="I1156" s="545"/>
      <c r="J1156" s="548"/>
      <c r="K1156" s="548"/>
      <c r="L1156" s="532"/>
      <c r="M1156" s="532"/>
      <c r="N1156" s="532"/>
      <c r="O1156" s="532"/>
      <c r="P1156" s="532"/>
      <c r="Q1156" s="532"/>
      <c r="R1156" s="532"/>
      <c r="S1156" s="548"/>
      <c r="T1156" s="548"/>
      <c r="U1156" s="532"/>
      <c r="V1156" s="532"/>
      <c r="W1156" s="532"/>
      <c r="X1156" s="532"/>
      <c r="Y1156" s="532"/>
      <c r="Z1156" s="532"/>
      <c r="AA1156" s="532"/>
      <c r="AB1156" s="532"/>
      <c r="AC1156" s="532"/>
    </row>
    <row r="1157" ht="16.5" spans="1:29">
      <c r="A1157" s="545"/>
      <c r="B1157" s="546"/>
      <c r="C1157" s="545"/>
      <c r="D1157" s="547"/>
      <c r="E1157" s="545"/>
      <c r="F1157" s="548"/>
      <c r="G1157" s="545"/>
      <c r="H1157" s="545"/>
      <c r="I1157" s="545"/>
      <c r="J1157" s="548"/>
      <c r="K1157" s="548"/>
      <c r="L1157" s="532"/>
      <c r="M1157" s="532"/>
      <c r="N1157" s="532"/>
      <c r="O1157" s="532"/>
      <c r="P1157" s="532"/>
      <c r="Q1157" s="532"/>
      <c r="R1157" s="532"/>
      <c r="S1157" s="548"/>
      <c r="T1157" s="548"/>
      <c r="U1157" s="532"/>
      <c r="V1157" s="532"/>
      <c r="W1157" s="532"/>
      <c r="X1157" s="532"/>
      <c r="Y1157" s="532"/>
      <c r="Z1157" s="532"/>
      <c r="AA1157" s="532"/>
      <c r="AB1157" s="532"/>
      <c r="AC1157" s="532"/>
    </row>
    <row r="1158" ht="16.5" spans="1:29">
      <c r="A1158" s="545"/>
      <c r="B1158" s="546"/>
      <c r="C1158" s="545"/>
      <c r="D1158" s="547"/>
      <c r="E1158" s="545"/>
      <c r="F1158" s="548"/>
      <c r="G1158" s="545"/>
      <c r="H1158" s="545"/>
      <c r="I1158" s="545"/>
      <c r="J1158" s="548"/>
      <c r="K1158" s="548"/>
      <c r="L1158" s="532"/>
      <c r="M1158" s="532"/>
      <c r="N1158" s="532"/>
      <c r="O1158" s="532"/>
      <c r="P1158" s="532"/>
      <c r="Q1158" s="532"/>
      <c r="R1158" s="532"/>
      <c r="S1158" s="548"/>
      <c r="T1158" s="548"/>
      <c r="U1158" s="532"/>
      <c r="V1158" s="532"/>
      <c r="W1158" s="532"/>
      <c r="X1158" s="532"/>
      <c r="Y1158" s="532"/>
      <c r="Z1158" s="532"/>
      <c r="AA1158" s="532"/>
      <c r="AB1158" s="532"/>
      <c r="AC1158" s="532"/>
    </row>
    <row r="1159" ht="16.5" spans="1:29">
      <c r="A1159" s="545"/>
      <c r="B1159" s="546"/>
      <c r="C1159" s="545"/>
      <c r="D1159" s="547"/>
      <c r="E1159" s="545"/>
      <c r="F1159" s="548"/>
      <c r="G1159" s="545"/>
      <c r="H1159" s="545"/>
      <c r="I1159" s="545"/>
      <c r="J1159" s="548"/>
      <c r="K1159" s="548"/>
      <c r="L1159" s="532"/>
      <c r="M1159" s="532"/>
      <c r="N1159" s="532"/>
      <c r="O1159" s="532"/>
      <c r="P1159" s="532"/>
      <c r="Q1159" s="532"/>
      <c r="R1159" s="532"/>
      <c r="S1159" s="548"/>
      <c r="T1159" s="548"/>
      <c r="U1159" s="532"/>
      <c r="V1159" s="532"/>
      <c r="W1159" s="532"/>
      <c r="X1159" s="532"/>
      <c r="Y1159" s="532"/>
      <c r="Z1159" s="532"/>
      <c r="AA1159" s="532"/>
      <c r="AB1159" s="532"/>
      <c r="AC1159" s="532"/>
    </row>
    <row r="1160" ht="16.5" spans="1:29">
      <c r="A1160" s="545"/>
      <c r="B1160" s="546"/>
      <c r="C1160" s="545"/>
      <c r="D1160" s="547"/>
      <c r="E1160" s="545"/>
      <c r="F1160" s="548"/>
      <c r="G1160" s="545"/>
      <c r="H1160" s="545"/>
      <c r="I1160" s="545"/>
      <c r="J1160" s="548"/>
      <c r="K1160" s="548"/>
      <c r="L1160" s="532"/>
      <c r="M1160" s="532"/>
      <c r="N1160" s="532"/>
      <c r="O1160" s="532"/>
      <c r="P1160" s="532"/>
      <c r="Q1160" s="532"/>
      <c r="R1160" s="532"/>
      <c r="S1160" s="548"/>
      <c r="T1160" s="548"/>
      <c r="U1160" s="532"/>
      <c r="V1160" s="532"/>
      <c r="W1160" s="532"/>
      <c r="X1160" s="532"/>
      <c r="Y1160" s="532"/>
      <c r="Z1160" s="532"/>
      <c r="AA1160" s="532"/>
      <c r="AB1160" s="532"/>
      <c r="AC1160" s="532"/>
    </row>
    <row r="1161" ht="16.5" spans="1:29">
      <c r="A1161" s="545"/>
      <c r="B1161" s="546"/>
      <c r="C1161" s="545"/>
      <c r="D1161" s="547"/>
      <c r="E1161" s="545"/>
      <c r="F1161" s="548"/>
      <c r="G1161" s="545"/>
      <c r="H1161" s="545"/>
      <c r="I1161" s="545"/>
      <c r="J1161" s="548"/>
      <c r="K1161" s="548"/>
      <c r="L1161" s="532"/>
      <c r="M1161" s="532"/>
      <c r="N1161" s="532"/>
      <c r="O1161" s="532"/>
      <c r="P1161" s="532"/>
      <c r="Q1161" s="532"/>
      <c r="R1161" s="532"/>
      <c r="S1161" s="548"/>
      <c r="T1161" s="548"/>
      <c r="U1161" s="532"/>
      <c r="V1161" s="532"/>
      <c r="W1161" s="532"/>
      <c r="X1161" s="532"/>
      <c r="Y1161" s="532"/>
      <c r="Z1161" s="532"/>
      <c r="AA1161" s="532"/>
      <c r="AB1161" s="532"/>
      <c r="AC1161" s="532"/>
    </row>
    <row r="1162" ht="16.5" spans="1:29">
      <c r="A1162" s="545"/>
      <c r="B1162" s="546"/>
      <c r="C1162" s="545"/>
      <c r="D1162" s="547"/>
      <c r="E1162" s="545"/>
      <c r="F1162" s="548"/>
      <c r="G1162" s="545"/>
      <c r="H1162" s="545"/>
      <c r="I1162" s="545"/>
      <c r="J1162" s="548"/>
      <c r="K1162" s="548"/>
      <c r="L1162" s="532"/>
      <c r="M1162" s="532"/>
      <c r="N1162" s="532"/>
      <c r="O1162" s="532"/>
      <c r="P1162" s="532"/>
      <c r="Q1162" s="532"/>
      <c r="R1162" s="532"/>
      <c r="S1162" s="548"/>
      <c r="T1162" s="548"/>
      <c r="U1162" s="532"/>
      <c r="V1162" s="532"/>
      <c r="W1162" s="532"/>
      <c r="X1162" s="532"/>
      <c r="Y1162" s="532"/>
      <c r="Z1162" s="532"/>
      <c r="AA1162" s="532"/>
      <c r="AB1162" s="532"/>
      <c r="AC1162" s="532"/>
    </row>
    <row r="1163" ht="16.5" spans="1:29">
      <c r="A1163" s="545"/>
      <c r="B1163" s="546"/>
      <c r="C1163" s="545"/>
      <c r="D1163" s="547"/>
      <c r="E1163" s="545"/>
      <c r="F1163" s="548"/>
      <c r="G1163" s="545"/>
      <c r="H1163" s="545"/>
      <c r="I1163" s="545"/>
      <c r="J1163" s="548"/>
      <c r="K1163" s="548"/>
      <c r="L1163" s="532"/>
      <c r="M1163" s="532"/>
      <c r="N1163" s="532"/>
      <c r="O1163" s="532"/>
      <c r="P1163" s="532"/>
      <c r="Q1163" s="532"/>
      <c r="R1163" s="532"/>
      <c r="S1163" s="548"/>
      <c r="T1163" s="548"/>
      <c r="U1163" s="532"/>
      <c r="V1163" s="532"/>
      <c r="W1163" s="532"/>
      <c r="X1163" s="532"/>
      <c r="Y1163" s="532"/>
      <c r="Z1163" s="532"/>
      <c r="AA1163" s="532"/>
      <c r="AB1163" s="532"/>
      <c r="AC1163" s="532"/>
    </row>
    <row r="1164" ht="16.5" spans="1:29">
      <c r="A1164" s="545"/>
      <c r="B1164" s="546"/>
      <c r="C1164" s="545"/>
      <c r="D1164" s="547"/>
      <c r="E1164" s="545"/>
      <c r="F1164" s="548"/>
      <c r="G1164" s="545"/>
      <c r="H1164" s="545"/>
      <c r="I1164" s="545"/>
      <c r="J1164" s="548"/>
      <c r="K1164" s="548"/>
      <c r="L1164" s="532"/>
      <c r="M1164" s="532"/>
      <c r="N1164" s="532"/>
      <c r="O1164" s="532"/>
      <c r="P1164" s="532"/>
      <c r="Q1164" s="532"/>
      <c r="R1164" s="532"/>
      <c r="S1164" s="548"/>
      <c r="T1164" s="548"/>
      <c r="U1164" s="532"/>
      <c r="V1164" s="532"/>
      <c r="W1164" s="532"/>
      <c r="X1164" s="532"/>
      <c r="Y1164" s="532"/>
      <c r="Z1164" s="532"/>
      <c r="AA1164" s="532"/>
      <c r="AB1164" s="532"/>
      <c r="AC1164" s="532"/>
    </row>
    <row r="1165" ht="16.5" spans="1:29">
      <c r="A1165" s="545"/>
      <c r="B1165" s="546"/>
      <c r="C1165" s="545"/>
      <c r="D1165" s="547"/>
      <c r="E1165" s="545"/>
      <c r="F1165" s="548"/>
      <c r="G1165" s="545"/>
      <c r="H1165" s="545"/>
      <c r="I1165" s="545"/>
      <c r="J1165" s="548"/>
      <c r="K1165" s="548"/>
      <c r="L1165" s="532"/>
      <c r="M1165" s="532"/>
      <c r="N1165" s="532"/>
      <c r="O1165" s="532"/>
      <c r="P1165" s="532"/>
      <c r="Q1165" s="532"/>
      <c r="R1165" s="532"/>
      <c r="S1165" s="548"/>
      <c r="T1165" s="548"/>
      <c r="U1165" s="532"/>
      <c r="V1165" s="532"/>
      <c r="W1165" s="532"/>
      <c r="X1165" s="532"/>
      <c r="Y1165" s="532"/>
      <c r="Z1165" s="532"/>
      <c r="AA1165" s="532"/>
      <c r="AB1165" s="532"/>
      <c r="AC1165" s="532"/>
    </row>
    <row r="1166" ht="16.5" spans="1:29">
      <c r="A1166" s="545"/>
      <c r="B1166" s="546"/>
      <c r="C1166" s="545"/>
      <c r="D1166" s="547"/>
      <c r="E1166" s="545"/>
      <c r="F1166" s="548"/>
      <c r="G1166" s="545"/>
      <c r="H1166" s="545"/>
      <c r="I1166" s="545"/>
      <c r="J1166" s="548"/>
      <c r="K1166" s="548"/>
      <c r="L1166" s="532"/>
      <c r="M1166" s="532"/>
      <c r="N1166" s="532"/>
      <c r="O1166" s="532"/>
      <c r="P1166" s="532"/>
      <c r="Q1166" s="532"/>
      <c r="R1166" s="532"/>
      <c r="S1166" s="548"/>
      <c r="T1166" s="548"/>
      <c r="U1166" s="532"/>
      <c r="V1166" s="532"/>
      <c r="W1166" s="532"/>
      <c r="X1166" s="532"/>
      <c r="Y1166" s="532"/>
      <c r="Z1166" s="532"/>
      <c r="AA1166" s="532"/>
      <c r="AB1166" s="532"/>
      <c r="AC1166" s="532"/>
    </row>
    <row r="1167" ht="16.5" spans="1:29">
      <c r="A1167" s="545"/>
      <c r="B1167" s="546"/>
      <c r="C1167" s="545"/>
      <c r="D1167" s="547"/>
      <c r="E1167" s="545"/>
      <c r="F1167" s="548"/>
      <c r="G1167" s="545"/>
      <c r="H1167" s="545"/>
      <c r="I1167" s="545"/>
      <c r="J1167" s="548"/>
      <c r="K1167" s="548"/>
      <c r="L1167" s="532"/>
      <c r="M1167" s="532"/>
      <c r="N1167" s="532"/>
      <c r="O1167" s="532"/>
      <c r="P1167" s="532"/>
      <c r="Q1167" s="532"/>
      <c r="R1167" s="532"/>
      <c r="S1167" s="548"/>
      <c r="T1167" s="548"/>
      <c r="U1167" s="532"/>
      <c r="V1167" s="532"/>
      <c r="W1167" s="532"/>
      <c r="X1167" s="532"/>
      <c r="Y1167" s="532"/>
      <c r="Z1167" s="532"/>
      <c r="AA1167" s="532"/>
      <c r="AB1167" s="532"/>
      <c r="AC1167" s="532"/>
    </row>
    <row r="1168" ht="16.5" spans="1:29">
      <c r="A1168" s="545"/>
      <c r="B1168" s="546"/>
      <c r="C1168" s="545"/>
      <c r="D1168" s="547"/>
      <c r="E1168" s="545"/>
      <c r="F1168" s="548"/>
      <c r="G1168" s="545"/>
      <c r="H1168" s="545"/>
      <c r="I1168" s="545"/>
      <c r="J1168" s="548"/>
      <c r="K1168" s="548"/>
      <c r="L1168" s="532"/>
      <c r="M1168" s="532"/>
      <c r="N1168" s="532"/>
      <c r="O1168" s="532"/>
      <c r="P1168" s="532"/>
      <c r="Q1168" s="532"/>
      <c r="R1168" s="532"/>
      <c r="S1168" s="548"/>
      <c r="T1168" s="548"/>
      <c r="U1168" s="532"/>
      <c r="V1168" s="532"/>
      <c r="W1168" s="532"/>
      <c r="X1168" s="532"/>
      <c r="Y1168" s="532"/>
      <c r="Z1168" s="532"/>
      <c r="AA1168" s="532"/>
      <c r="AB1168" s="532"/>
      <c r="AC1168" s="532"/>
    </row>
    <row r="1169" ht="16.5" spans="1:29">
      <c r="A1169" s="545"/>
      <c r="B1169" s="546"/>
      <c r="C1169" s="545"/>
      <c r="D1169" s="547"/>
      <c r="E1169" s="545"/>
      <c r="F1169" s="548"/>
      <c r="G1169" s="545"/>
      <c r="H1169" s="545"/>
      <c r="I1169" s="545"/>
      <c r="J1169" s="548"/>
      <c r="K1169" s="548"/>
      <c r="L1169" s="532"/>
      <c r="M1169" s="532"/>
      <c r="N1169" s="532"/>
      <c r="O1169" s="532"/>
      <c r="P1169" s="532"/>
      <c r="Q1169" s="532"/>
      <c r="R1169" s="532"/>
      <c r="S1169" s="548"/>
      <c r="T1169" s="548"/>
      <c r="U1169" s="532"/>
      <c r="V1169" s="532"/>
      <c r="W1169" s="532"/>
      <c r="X1169" s="532"/>
      <c r="Y1169" s="532"/>
      <c r="Z1169" s="532"/>
      <c r="AA1169" s="532"/>
      <c r="AB1169" s="532"/>
      <c r="AC1169" s="532"/>
    </row>
    <row r="1170" ht="16.5" spans="1:29">
      <c r="A1170" s="545"/>
      <c r="B1170" s="546"/>
      <c r="C1170" s="545"/>
      <c r="D1170" s="547"/>
      <c r="E1170" s="545"/>
      <c r="F1170" s="548"/>
      <c r="G1170" s="545"/>
      <c r="H1170" s="545"/>
      <c r="I1170" s="545"/>
      <c r="J1170" s="548"/>
      <c r="K1170" s="548"/>
      <c r="L1170" s="532"/>
      <c r="M1170" s="532"/>
      <c r="N1170" s="532"/>
      <c r="O1170" s="532"/>
      <c r="P1170" s="532"/>
      <c r="Q1170" s="532"/>
      <c r="R1170" s="532"/>
      <c r="S1170" s="548"/>
      <c r="T1170" s="548"/>
      <c r="U1170" s="532"/>
      <c r="V1170" s="532"/>
      <c r="W1170" s="532"/>
      <c r="X1170" s="532"/>
      <c r="Y1170" s="532"/>
      <c r="Z1170" s="532"/>
      <c r="AA1170" s="532"/>
      <c r="AB1170" s="532"/>
      <c r="AC1170" s="532"/>
    </row>
    <row r="1171" ht="16.5" spans="1:29">
      <c r="A1171" s="545"/>
      <c r="B1171" s="546"/>
      <c r="C1171" s="545"/>
      <c r="D1171" s="547"/>
      <c r="E1171" s="545"/>
      <c r="F1171" s="548"/>
      <c r="G1171" s="545"/>
      <c r="H1171" s="545"/>
      <c r="I1171" s="545"/>
      <c r="J1171" s="548"/>
      <c r="K1171" s="548"/>
      <c r="L1171" s="532"/>
      <c r="M1171" s="532"/>
      <c r="N1171" s="532"/>
      <c r="O1171" s="532"/>
      <c r="P1171" s="532"/>
      <c r="Q1171" s="532"/>
      <c r="R1171" s="532"/>
      <c r="S1171" s="548"/>
      <c r="T1171" s="548"/>
      <c r="U1171" s="532"/>
      <c r="V1171" s="532"/>
      <c r="W1171" s="532"/>
      <c r="X1171" s="532"/>
      <c r="Y1171" s="532"/>
      <c r="Z1171" s="532"/>
      <c r="AA1171" s="532"/>
      <c r="AB1171" s="532"/>
      <c r="AC1171" s="532"/>
    </row>
    <row r="1172" ht="16.5" spans="1:29">
      <c r="A1172" s="545"/>
      <c r="B1172" s="546"/>
      <c r="C1172" s="545"/>
      <c r="D1172" s="547"/>
      <c r="E1172" s="545"/>
      <c r="F1172" s="548"/>
      <c r="G1172" s="545"/>
      <c r="H1172" s="545"/>
      <c r="I1172" s="545"/>
      <c r="J1172" s="548"/>
      <c r="K1172" s="548"/>
      <c r="L1172" s="532"/>
      <c r="M1172" s="532"/>
      <c r="N1172" s="532"/>
      <c r="O1172" s="532"/>
      <c r="P1172" s="532"/>
      <c r="Q1172" s="532"/>
      <c r="R1172" s="532"/>
      <c r="S1172" s="548"/>
      <c r="T1172" s="548"/>
      <c r="U1172" s="532"/>
      <c r="V1172" s="532"/>
      <c r="W1172" s="532"/>
      <c r="X1172" s="532"/>
      <c r="Y1172" s="532"/>
      <c r="Z1172" s="532"/>
      <c r="AA1172" s="532"/>
      <c r="AB1172" s="532"/>
      <c r="AC1172" s="532"/>
    </row>
    <row r="1173" ht="16.5" spans="1:29">
      <c r="A1173" s="545"/>
      <c r="B1173" s="546"/>
      <c r="C1173" s="545"/>
      <c r="D1173" s="547"/>
      <c r="E1173" s="545"/>
      <c r="F1173" s="548"/>
      <c r="G1173" s="545"/>
      <c r="H1173" s="545"/>
      <c r="I1173" s="545"/>
      <c r="J1173" s="548"/>
      <c r="K1173" s="548"/>
      <c r="L1173" s="532"/>
      <c r="M1173" s="532"/>
      <c r="N1173" s="532"/>
      <c r="O1173" s="532"/>
      <c r="P1173" s="532"/>
      <c r="Q1173" s="532"/>
      <c r="R1173" s="532"/>
      <c r="S1173" s="548"/>
      <c r="T1173" s="548"/>
      <c r="U1173" s="532"/>
      <c r="V1173" s="532"/>
      <c r="W1173" s="532"/>
      <c r="X1173" s="532"/>
      <c r="Y1173" s="532"/>
      <c r="Z1173" s="532"/>
      <c r="AA1173" s="532"/>
      <c r="AB1173" s="532"/>
      <c r="AC1173" s="532"/>
    </row>
    <row r="1174" ht="16.5" spans="1:29">
      <c r="A1174" s="545"/>
      <c r="B1174" s="546"/>
      <c r="C1174" s="545"/>
      <c r="D1174" s="547"/>
      <c r="E1174" s="545"/>
      <c r="F1174" s="548"/>
      <c r="G1174" s="545"/>
      <c r="H1174" s="545"/>
      <c r="I1174" s="545"/>
      <c r="J1174" s="548"/>
      <c r="K1174" s="548"/>
      <c r="L1174" s="532"/>
      <c r="M1174" s="532"/>
      <c r="N1174" s="532"/>
      <c r="O1174" s="532"/>
      <c r="P1174" s="532"/>
      <c r="Q1174" s="532"/>
      <c r="R1174" s="532"/>
      <c r="S1174" s="548"/>
      <c r="T1174" s="548"/>
      <c r="U1174" s="532"/>
      <c r="V1174" s="532"/>
      <c r="W1174" s="532"/>
      <c r="X1174" s="532"/>
      <c r="Y1174" s="532"/>
      <c r="Z1174" s="532"/>
      <c r="AA1174" s="532"/>
      <c r="AB1174" s="532"/>
      <c r="AC1174" s="532"/>
    </row>
    <row r="1175" ht="16.5" spans="1:29">
      <c r="A1175" s="545"/>
      <c r="B1175" s="546"/>
      <c r="C1175" s="545"/>
      <c r="D1175" s="547"/>
      <c r="E1175" s="545"/>
      <c r="F1175" s="548"/>
      <c r="G1175" s="545"/>
      <c r="H1175" s="545"/>
      <c r="I1175" s="545"/>
      <c r="J1175" s="548"/>
      <c r="K1175" s="548"/>
      <c r="L1175" s="532"/>
      <c r="M1175" s="532"/>
      <c r="N1175" s="532"/>
      <c r="O1175" s="532"/>
      <c r="P1175" s="532"/>
      <c r="Q1175" s="532"/>
      <c r="R1175" s="532"/>
      <c r="S1175" s="548"/>
      <c r="T1175" s="548"/>
      <c r="U1175" s="532"/>
      <c r="V1175" s="532"/>
      <c r="W1175" s="532"/>
      <c r="X1175" s="532"/>
      <c r="Y1175" s="532"/>
      <c r="Z1175" s="532"/>
      <c r="AA1175" s="532"/>
      <c r="AB1175" s="532"/>
      <c r="AC1175" s="532"/>
    </row>
    <row r="1176" ht="16.5" spans="1:29">
      <c r="A1176" s="545"/>
      <c r="B1176" s="546"/>
      <c r="C1176" s="545"/>
      <c r="D1176" s="547"/>
      <c r="E1176" s="545"/>
      <c r="F1176" s="548"/>
      <c r="G1176" s="545"/>
      <c r="H1176" s="545"/>
      <c r="I1176" s="545"/>
      <c r="J1176" s="548"/>
      <c r="K1176" s="548"/>
      <c r="L1176" s="532"/>
      <c r="M1176" s="532"/>
      <c r="N1176" s="532"/>
      <c r="O1176" s="532"/>
      <c r="P1176" s="532"/>
      <c r="Q1176" s="532"/>
      <c r="R1176" s="532"/>
      <c r="S1176" s="548"/>
      <c r="T1176" s="548"/>
      <c r="U1176" s="532"/>
      <c r="V1176" s="532"/>
      <c r="W1176" s="532"/>
      <c r="X1176" s="532"/>
      <c r="Y1176" s="532"/>
      <c r="Z1176" s="532"/>
      <c r="AA1176" s="532"/>
      <c r="AB1176" s="532"/>
      <c r="AC1176" s="532"/>
    </row>
    <row r="1177" ht="16.5" spans="1:29">
      <c r="A1177" s="545"/>
      <c r="B1177" s="546"/>
      <c r="C1177" s="545"/>
      <c r="D1177" s="547"/>
      <c r="E1177" s="545"/>
      <c r="F1177" s="548"/>
      <c r="G1177" s="545"/>
      <c r="H1177" s="545"/>
      <c r="I1177" s="545"/>
      <c r="J1177" s="548"/>
      <c r="K1177" s="548"/>
      <c r="L1177" s="532"/>
      <c r="M1177" s="532"/>
      <c r="N1177" s="532"/>
      <c r="O1177" s="532"/>
      <c r="P1177" s="532"/>
      <c r="Q1177" s="532"/>
      <c r="R1177" s="532"/>
      <c r="S1177" s="548"/>
      <c r="T1177" s="548"/>
      <c r="U1177" s="532"/>
      <c r="V1177" s="532"/>
      <c r="W1177" s="532"/>
      <c r="X1177" s="532"/>
      <c r="Y1177" s="532"/>
      <c r="Z1177" s="532"/>
      <c r="AA1177" s="532"/>
      <c r="AB1177" s="532"/>
      <c r="AC1177" s="532"/>
    </row>
    <row r="1178" ht="16.5" spans="1:29">
      <c r="A1178" s="545"/>
      <c r="B1178" s="546"/>
      <c r="C1178" s="545"/>
      <c r="D1178" s="547"/>
      <c r="E1178" s="545"/>
      <c r="F1178" s="548"/>
      <c r="G1178" s="545"/>
      <c r="H1178" s="545"/>
      <c r="I1178" s="545"/>
      <c r="J1178" s="548"/>
      <c r="K1178" s="548"/>
      <c r="L1178" s="532"/>
      <c r="M1178" s="532"/>
      <c r="N1178" s="532"/>
      <c r="O1178" s="532"/>
      <c r="P1178" s="532"/>
      <c r="Q1178" s="532"/>
      <c r="R1178" s="532"/>
      <c r="S1178" s="548"/>
      <c r="T1178" s="548"/>
      <c r="U1178" s="532"/>
      <c r="V1178" s="532"/>
      <c r="W1178" s="532"/>
      <c r="X1178" s="532"/>
      <c r="Y1178" s="532"/>
      <c r="Z1178" s="532"/>
      <c r="AA1178" s="532"/>
      <c r="AB1178" s="532"/>
      <c r="AC1178" s="532"/>
    </row>
    <row r="1179" ht="16.5" spans="1:29">
      <c r="A1179" s="545"/>
      <c r="B1179" s="546"/>
      <c r="C1179" s="545"/>
      <c r="D1179" s="547"/>
      <c r="E1179" s="545"/>
      <c r="F1179" s="548"/>
      <c r="G1179" s="545"/>
      <c r="H1179" s="545"/>
      <c r="I1179" s="545"/>
      <c r="J1179" s="548"/>
      <c r="K1179" s="548"/>
      <c r="L1179" s="532"/>
      <c r="M1179" s="532"/>
      <c r="N1179" s="532"/>
      <c r="O1179" s="532"/>
      <c r="P1179" s="532"/>
      <c r="Q1179" s="532"/>
      <c r="R1179" s="532"/>
      <c r="S1179" s="548"/>
      <c r="T1179" s="548"/>
      <c r="U1179" s="532"/>
      <c r="V1179" s="532"/>
      <c r="W1179" s="532"/>
      <c r="X1179" s="532"/>
      <c r="Y1179" s="532"/>
      <c r="Z1179" s="532"/>
      <c r="AA1179" s="532"/>
      <c r="AB1179" s="532"/>
      <c r="AC1179" s="532"/>
    </row>
    <row r="1180" ht="16.5" spans="1:29">
      <c r="A1180" s="545"/>
      <c r="B1180" s="546"/>
      <c r="C1180" s="545"/>
      <c r="D1180" s="547"/>
      <c r="E1180" s="545"/>
      <c r="F1180" s="548"/>
      <c r="G1180" s="545"/>
      <c r="H1180" s="545"/>
      <c r="I1180" s="545"/>
      <c r="J1180" s="548"/>
      <c r="K1180" s="548"/>
      <c r="L1180" s="532"/>
      <c r="M1180" s="532"/>
      <c r="N1180" s="532"/>
      <c r="O1180" s="532"/>
      <c r="P1180" s="532"/>
      <c r="Q1180" s="532"/>
      <c r="R1180" s="532"/>
      <c r="S1180" s="548"/>
      <c r="T1180" s="548"/>
      <c r="U1180" s="532"/>
      <c r="V1180" s="532"/>
      <c r="W1180" s="532"/>
      <c r="X1180" s="532"/>
      <c r="Y1180" s="532"/>
      <c r="Z1180" s="532"/>
      <c r="AA1180" s="532"/>
      <c r="AB1180" s="532"/>
      <c r="AC1180" s="532"/>
    </row>
    <row r="1181" ht="16.5" spans="1:29">
      <c r="A1181" s="545"/>
      <c r="B1181" s="546"/>
      <c r="C1181" s="545"/>
      <c r="D1181" s="547"/>
      <c r="E1181" s="545"/>
      <c r="F1181" s="548"/>
      <c r="G1181" s="545"/>
      <c r="H1181" s="545"/>
      <c r="I1181" s="545"/>
      <c r="J1181" s="548"/>
      <c r="K1181" s="548"/>
      <c r="L1181" s="532"/>
      <c r="M1181" s="532"/>
      <c r="N1181" s="532"/>
      <c r="O1181" s="532"/>
      <c r="P1181" s="532"/>
      <c r="Q1181" s="532"/>
      <c r="R1181" s="532"/>
      <c r="S1181" s="548"/>
      <c r="T1181" s="548"/>
      <c r="U1181" s="532"/>
      <c r="V1181" s="532"/>
      <c r="W1181" s="532"/>
      <c r="X1181" s="532"/>
      <c r="Y1181" s="532"/>
      <c r="Z1181" s="532"/>
      <c r="AA1181" s="532"/>
      <c r="AB1181" s="532"/>
      <c r="AC1181" s="532"/>
    </row>
    <row r="1182" ht="16.5" spans="1:29">
      <c r="A1182" s="545"/>
      <c r="B1182" s="546"/>
      <c r="C1182" s="545"/>
      <c r="D1182" s="547"/>
      <c r="E1182" s="545"/>
      <c r="F1182" s="548"/>
      <c r="G1182" s="545"/>
      <c r="H1182" s="545"/>
      <c r="I1182" s="545"/>
      <c r="J1182" s="548"/>
      <c r="K1182" s="548"/>
      <c r="L1182" s="532"/>
      <c r="M1182" s="532"/>
      <c r="N1182" s="532"/>
      <c r="O1182" s="532"/>
      <c r="P1182" s="532"/>
      <c r="Q1182" s="532"/>
      <c r="R1182" s="532"/>
      <c r="S1182" s="548"/>
      <c r="T1182" s="548"/>
      <c r="U1182" s="532"/>
      <c r="V1182" s="532"/>
      <c r="W1182" s="532"/>
      <c r="X1182" s="532"/>
      <c r="Y1182" s="532"/>
      <c r="Z1182" s="532"/>
      <c r="AA1182" s="532"/>
      <c r="AB1182" s="532"/>
      <c r="AC1182" s="532"/>
    </row>
    <row r="1183" ht="16.5" spans="1:29">
      <c r="A1183" s="545"/>
      <c r="B1183" s="546"/>
      <c r="C1183" s="545"/>
      <c r="D1183" s="547"/>
      <c r="E1183" s="545"/>
      <c r="F1183" s="548"/>
      <c r="G1183" s="545"/>
      <c r="H1183" s="545"/>
      <c r="I1183" s="545"/>
      <c r="J1183" s="548"/>
      <c r="K1183" s="548"/>
      <c r="L1183" s="532"/>
      <c r="M1183" s="532"/>
      <c r="N1183" s="532"/>
      <c r="O1183" s="532"/>
      <c r="P1183" s="532"/>
      <c r="Q1183" s="532"/>
      <c r="R1183" s="532"/>
      <c r="S1183" s="548"/>
      <c r="T1183" s="548"/>
      <c r="U1183" s="532"/>
      <c r="V1183" s="532"/>
      <c r="W1183" s="532"/>
      <c r="X1183" s="532"/>
      <c r="Y1183" s="532"/>
      <c r="Z1183" s="532"/>
      <c r="AA1183" s="532"/>
      <c r="AB1183" s="532"/>
      <c r="AC1183" s="532"/>
    </row>
    <row r="1184" ht="16.5" spans="1:29">
      <c r="A1184" s="545"/>
      <c r="B1184" s="546"/>
      <c r="C1184" s="545"/>
      <c r="D1184" s="547"/>
      <c r="E1184" s="545"/>
      <c r="F1184" s="548"/>
      <c r="G1184" s="545"/>
      <c r="H1184" s="545"/>
      <c r="I1184" s="545"/>
      <c r="J1184" s="548"/>
      <c r="K1184" s="548"/>
      <c r="L1184" s="532"/>
      <c r="M1184" s="532"/>
      <c r="N1184" s="532"/>
      <c r="O1184" s="532"/>
      <c r="P1184" s="532"/>
      <c r="Q1184" s="532"/>
      <c r="R1184" s="532"/>
      <c r="S1184" s="548"/>
      <c r="T1184" s="548"/>
      <c r="U1184" s="532"/>
      <c r="V1184" s="532"/>
      <c r="W1184" s="532"/>
      <c r="X1184" s="532"/>
      <c r="Y1184" s="532"/>
      <c r="Z1184" s="532"/>
      <c r="AA1184" s="532"/>
      <c r="AB1184" s="532"/>
      <c r="AC1184" s="532"/>
    </row>
    <row r="1185" ht="16.5" spans="1:29">
      <c r="A1185" s="545"/>
      <c r="B1185" s="546"/>
      <c r="C1185" s="545"/>
      <c r="D1185" s="547"/>
      <c r="E1185" s="545"/>
      <c r="F1185" s="548"/>
      <c r="G1185" s="545"/>
      <c r="H1185" s="545"/>
      <c r="I1185" s="545"/>
      <c r="J1185" s="548"/>
      <c r="K1185" s="548"/>
      <c r="L1185" s="532"/>
      <c r="M1185" s="532"/>
      <c r="N1185" s="532"/>
      <c r="O1185" s="532"/>
      <c r="P1185" s="532"/>
      <c r="Q1185" s="532"/>
      <c r="R1185" s="532"/>
      <c r="S1185" s="548"/>
      <c r="T1185" s="548"/>
      <c r="U1185" s="532"/>
      <c r="V1185" s="532"/>
      <c r="W1185" s="532"/>
      <c r="X1185" s="532"/>
      <c r="Y1185" s="532"/>
      <c r="Z1185" s="532"/>
      <c r="AA1185" s="532"/>
      <c r="AB1185" s="532"/>
      <c r="AC1185" s="532"/>
    </row>
    <row r="1186" ht="16.5" spans="1:29">
      <c r="A1186" s="545"/>
      <c r="B1186" s="546"/>
      <c r="C1186" s="545"/>
      <c r="D1186" s="547"/>
      <c r="E1186" s="545"/>
      <c r="F1186" s="548"/>
      <c r="G1186" s="545"/>
      <c r="H1186" s="545"/>
      <c r="I1186" s="545"/>
      <c r="J1186" s="548"/>
      <c r="K1186" s="548"/>
      <c r="L1186" s="532"/>
      <c r="M1186" s="532"/>
      <c r="N1186" s="532"/>
      <c r="O1186" s="532"/>
      <c r="P1186" s="532"/>
      <c r="Q1186" s="532"/>
      <c r="R1186" s="532"/>
      <c r="S1186" s="548"/>
      <c r="T1186" s="548"/>
      <c r="U1186" s="532"/>
      <c r="V1186" s="532"/>
      <c r="W1186" s="532"/>
      <c r="X1186" s="532"/>
      <c r="Y1186" s="532"/>
      <c r="Z1186" s="532"/>
      <c r="AA1186" s="532"/>
      <c r="AB1186" s="532"/>
      <c r="AC1186" s="532"/>
    </row>
    <row r="1187" ht="16.5" spans="1:29">
      <c r="A1187" s="545"/>
      <c r="B1187" s="546"/>
      <c r="C1187" s="545"/>
      <c r="D1187" s="547"/>
      <c r="E1187" s="545"/>
      <c r="F1187" s="548"/>
      <c r="G1187" s="545"/>
      <c r="H1187" s="545"/>
      <c r="I1187" s="545"/>
      <c r="J1187" s="548"/>
      <c r="K1187" s="548"/>
      <c r="L1187" s="532"/>
      <c r="M1187" s="532"/>
      <c r="N1187" s="532"/>
      <c r="O1187" s="532"/>
      <c r="P1187" s="532"/>
      <c r="Q1187" s="532"/>
      <c r="R1187" s="532"/>
      <c r="S1187" s="548"/>
      <c r="T1187" s="548"/>
      <c r="U1187" s="532"/>
      <c r="V1187" s="532"/>
      <c r="W1187" s="532"/>
      <c r="X1187" s="532"/>
      <c r="Y1187" s="532"/>
      <c r="Z1187" s="532"/>
      <c r="AA1187" s="532"/>
      <c r="AB1187" s="532"/>
      <c r="AC1187" s="532"/>
    </row>
    <row r="1188" ht="16.5" spans="1:29">
      <c r="A1188" s="545"/>
      <c r="B1188" s="546"/>
      <c r="C1188" s="545"/>
      <c r="D1188" s="547"/>
      <c r="E1188" s="545"/>
      <c r="F1188" s="548"/>
      <c r="G1188" s="545"/>
      <c r="H1188" s="545"/>
      <c r="I1188" s="545"/>
      <c r="J1188" s="548"/>
      <c r="K1188" s="548"/>
      <c r="L1188" s="532"/>
      <c r="M1188" s="532"/>
      <c r="N1188" s="532"/>
      <c r="O1188" s="532"/>
      <c r="P1188" s="532"/>
      <c r="Q1188" s="532"/>
      <c r="R1188" s="532"/>
      <c r="S1188" s="548"/>
      <c r="T1188" s="548"/>
      <c r="U1188" s="532"/>
      <c r="V1188" s="532"/>
      <c r="W1188" s="532"/>
      <c r="X1188" s="532"/>
      <c r="Y1188" s="532"/>
      <c r="Z1188" s="532"/>
      <c r="AA1188" s="532"/>
      <c r="AB1188" s="532"/>
      <c r="AC1188" s="532"/>
    </row>
    <row r="1189" ht="16.5" spans="1:29">
      <c r="A1189" s="545"/>
      <c r="B1189" s="546"/>
      <c r="C1189" s="545"/>
      <c r="D1189" s="547"/>
      <c r="E1189" s="545"/>
      <c r="F1189" s="548"/>
      <c r="G1189" s="545"/>
      <c r="H1189" s="545"/>
      <c r="I1189" s="545"/>
      <c r="J1189" s="548"/>
      <c r="K1189" s="548"/>
      <c r="L1189" s="532"/>
      <c r="M1189" s="532"/>
      <c r="N1189" s="532"/>
      <c r="O1189" s="532"/>
      <c r="P1189" s="532"/>
      <c r="Q1189" s="532"/>
      <c r="R1189" s="532"/>
      <c r="S1189" s="548"/>
      <c r="T1189" s="548"/>
      <c r="U1189" s="532"/>
      <c r="V1189" s="532"/>
      <c r="W1189" s="532"/>
      <c r="X1189" s="532"/>
      <c r="Y1189" s="532"/>
      <c r="Z1189" s="532"/>
      <c r="AA1189" s="532"/>
      <c r="AB1189" s="532"/>
      <c r="AC1189" s="532"/>
    </row>
    <row r="1190" ht="16.5" spans="1:29">
      <c r="A1190" s="545"/>
      <c r="B1190" s="546"/>
      <c r="C1190" s="545"/>
      <c r="D1190" s="547"/>
      <c r="E1190" s="545"/>
      <c r="F1190" s="548"/>
      <c r="G1190" s="545"/>
      <c r="H1190" s="545"/>
      <c r="I1190" s="545"/>
      <c r="J1190" s="548"/>
      <c r="K1190" s="548"/>
      <c r="L1190" s="532"/>
      <c r="M1190" s="532"/>
      <c r="N1190" s="532"/>
      <c r="O1190" s="532"/>
      <c r="P1190" s="532"/>
      <c r="Q1190" s="532"/>
      <c r="R1190" s="532"/>
      <c r="S1190" s="548"/>
      <c r="T1190" s="548"/>
      <c r="U1190" s="532"/>
      <c r="V1190" s="532"/>
      <c r="W1190" s="532"/>
      <c r="X1190" s="532"/>
      <c r="Y1190" s="532"/>
      <c r="Z1190" s="532"/>
      <c r="AA1190" s="532"/>
      <c r="AB1190" s="532"/>
      <c r="AC1190" s="532"/>
    </row>
    <row r="1191" ht="16.5" spans="1:29">
      <c r="A1191" s="545"/>
      <c r="B1191" s="546"/>
      <c r="C1191" s="545"/>
      <c r="D1191" s="547"/>
      <c r="E1191" s="545"/>
      <c r="F1191" s="548"/>
      <c r="G1191" s="545"/>
      <c r="H1191" s="545"/>
      <c r="I1191" s="545"/>
      <c r="J1191" s="548"/>
      <c r="K1191" s="548"/>
      <c r="L1191" s="532"/>
      <c r="M1191" s="532"/>
      <c r="N1191" s="532"/>
      <c r="O1191" s="532"/>
      <c r="P1191" s="532"/>
      <c r="Q1191" s="532"/>
      <c r="R1191" s="532"/>
      <c r="S1191" s="548"/>
      <c r="T1191" s="548"/>
      <c r="U1191" s="532"/>
      <c r="V1191" s="532"/>
      <c r="W1191" s="532"/>
      <c r="X1191" s="532"/>
      <c r="Y1191" s="532"/>
      <c r="Z1191" s="532"/>
      <c r="AA1191" s="532"/>
      <c r="AB1191" s="532"/>
      <c r="AC1191" s="532"/>
    </row>
    <row r="1192" ht="16.5" spans="1:29">
      <c r="A1192" s="545"/>
      <c r="B1192" s="546"/>
      <c r="C1192" s="545"/>
      <c r="D1192" s="547"/>
      <c r="E1192" s="545"/>
      <c r="F1192" s="548"/>
      <c r="G1192" s="545"/>
      <c r="H1192" s="545"/>
      <c r="I1192" s="545"/>
      <c r="J1192" s="548"/>
      <c r="K1192" s="548"/>
      <c r="L1192" s="532"/>
      <c r="M1192" s="532"/>
      <c r="N1192" s="532"/>
      <c r="O1192" s="532"/>
      <c r="P1192" s="532"/>
      <c r="Q1192" s="532"/>
      <c r="R1192" s="532"/>
      <c r="S1192" s="548"/>
      <c r="T1192" s="548"/>
      <c r="U1192" s="532"/>
      <c r="V1192" s="532"/>
      <c r="W1192" s="532"/>
      <c r="X1192" s="532"/>
      <c r="Y1192" s="532"/>
      <c r="Z1192" s="532"/>
      <c r="AA1192" s="532"/>
      <c r="AB1192" s="532"/>
      <c r="AC1192" s="532"/>
    </row>
    <row r="1193" ht="16.5" spans="1:29">
      <c r="A1193" s="545"/>
      <c r="B1193" s="546"/>
      <c r="C1193" s="545"/>
      <c r="D1193" s="547"/>
      <c r="E1193" s="545"/>
      <c r="F1193" s="548"/>
      <c r="G1193" s="545"/>
      <c r="H1193" s="545"/>
      <c r="I1193" s="545"/>
      <c r="J1193" s="548"/>
      <c r="K1193" s="548"/>
      <c r="L1193" s="532"/>
      <c r="M1193" s="532"/>
      <c r="N1193" s="532"/>
      <c r="O1193" s="532"/>
      <c r="P1193" s="532"/>
      <c r="Q1193" s="532"/>
      <c r="R1193" s="532"/>
      <c r="S1193" s="548"/>
      <c r="T1193" s="548"/>
      <c r="U1193" s="532"/>
      <c r="V1193" s="532"/>
      <c r="W1193" s="532"/>
      <c r="X1193" s="532"/>
      <c r="Y1193" s="532"/>
      <c r="Z1193" s="532"/>
      <c r="AA1193" s="532"/>
      <c r="AB1193" s="532"/>
      <c r="AC1193" s="532"/>
    </row>
    <row r="1194" ht="16.5" spans="1:29">
      <c r="A1194" s="545"/>
      <c r="B1194" s="546"/>
      <c r="C1194" s="545"/>
      <c r="D1194" s="547"/>
      <c r="E1194" s="545"/>
      <c r="F1194" s="548"/>
      <c r="G1194" s="545"/>
      <c r="H1194" s="545"/>
      <c r="I1194" s="545"/>
      <c r="J1194" s="548"/>
      <c r="K1194" s="548"/>
      <c r="L1194" s="532"/>
      <c r="M1194" s="532"/>
      <c r="N1194" s="532"/>
      <c r="O1194" s="532"/>
      <c r="P1194" s="532"/>
      <c r="Q1194" s="532"/>
      <c r="R1194" s="532"/>
      <c r="S1194" s="548"/>
      <c r="T1194" s="548"/>
      <c r="U1194" s="532"/>
      <c r="V1194" s="532"/>
      <c r="W1194" s="532"/>
      <c r="X1194" s="532"/>
      <c r="Y1194" s="532"/>
      <c r="Z1194" s="532"/>
      <c r="AA1194" s="532"/>
      <c r="AB1194" s="532"/>
      <c r="AC1194" s="532"/>
    </row>
    <row r="1195" ht="16.5" spans="1:29">
      <c r="A1195" s="545"/>
      <c r="B1195" s="546"/>
      <c r="C1195" s="545"/>
      <c r="D1195" s="547"/>
      <c r="E1195" s="545"/>
      <c r="F1195" s="548"/>
      <c r="G1195" s="545"/>
      <c r="H1195" s="545"/>
      <c r="I1195" s="545"/>
      <c r="J1195" s="548"/>
      <c r="K1195" s="548"/>
      <c r="L1195" s="532"/>
      <c r="M1195" s="532"/>
      <c r="N1195" s="532"/>
      <c r="O1195" s="532"/>
      <c r="P1195" s="532"/>
      <c r="Q1195" s="532"/>
      <c r="R1195" s="532"/>
      <c r="S1195" s="548"/>
      <c r="T1195" s="548"/>
      <c r="U1195" s="532"/>
      <c r="V1195" s="532"/>
      <c r="W1195" s="532"/>
      <c r="X1195" s="532"/>
      <c r="Y1195" s="532"/>
      <c r="Z1195" s="532"/>
      <c r="AA1195" s="532"/>
      <c r="AB1195" s="532"/>
      <c r="AC1195" s="532"/>
    </row>
    <row r="1196" ht="16.5" spans="1:29">
      <c r="A1196" s="545"/>
      <c r="B1196" s="546"/>
      <c r="C1196" s="545"/>
      <c r="D1196" s="547"/>
      <c r="E1196" s="545"/>
      <c r="F1196" s="548"/>
      <c r="G1196" s="545"/>
      <c r="H1196" s="545"/>
      <c r="I1196" s="545"/>
      <c r="J1196" s="548"/>
      <c r="K1196" s="548"/>
      <c r="L1196" s="532"/>
      <c r="M1196" s="532"/>
      <c r="N1196" s="532"/>
      <c r="O1196" s="532"/>
      <c r="P1196" s="532"/>
      <c r="Q1196" s="532"/>
      <c r="R1196" s="532"/>
      <c r="S1196" s="548"/>
      <c r="T1196" s="548"/>
      <c r="U1196" s="532"/>
      <c r="V1196" s="532"/>
      <c r="W1196" s="532"/>
      <c r="X1196" s="532"/>
      <c r="Y1196" s="532"/>
      <c r="Z1196" s="532"/>
      <c r="AA1196" s="532"/>
      <c r="AB1196" s="532"/>
      <c r="AC1196" s="532"/>
    </row>
    <row r="1197" ht="16.5" spans="1:29">
      <c r="A1197" s="545"/>
      <c r="B1197" s="546"/>
      <c r="C1197" s="545"/>
      <c r="D1197" s="547"/>
      <c r="E1197" s="545"/>
      <c r="F1197" s="548"/>
      <c r="G1197" s="545"/>
      <c r="H1197" s="545"/>
      <c r="I1197" s="545"/>
      <c r="J1197" s="548"/>
      <c r="K1197" s="548"/>
      <c r="L1197" s="532"/>
      <c r="M1197" s="532"/>
      <c r="N1197" s="532"/>
      <c r="O1197" s="532"/>
      <c r="P1197" s="532"/>
      <c r="Q1197" s="532"/>
      <c r="R1197" s="532"/>
      <c r="S1197" s="548"/>
      <c r="T1197" s="548"/>
      <c r="U1197" s="532"/>
      <c r="V1197" s="532"/>
      <c r="W1197" s="532"/>
      <c r="X1197" s="532"/>
      <c r="Y1197" s="532"/>
      <c r="Z1197" s="532"/>
      <c r="AA1197" s="532"/>
      <c r="AB1197" s="532"/>
      <c r="AC1197" s="532"/>
    </row>
    <row r="1198" ht="16.5" spans="1:29">
      <c r="A1198" s="545"/>
      <c r="B1198" s="546"/>
      <c r="C1198" s="545"/>
      <c r="D1198" s="547"/>
      <c r="E1198" s="545"/>
      <c r="F1198" s="548"/>
      <c r="G1198" s="545"/>
      <c r="H1198" s="545"/>
      <c r="I1198" s="545"/>
      <c r="J1198" s="548"/>
      <c r="K1198" s="548"/>
      <c r="L1198" s="532"/>
      <c r="M1198" s="532"/>
      <c r="N1198" s="532"/>
      <c r="O1198" s="532"/>
      <c r="P1198" s="532"/>
      <c r="Q1198" s="532"/>
      <c r="R1198" s="532"/>
      <c r="S1198" s="548"/>
      <c r="T1198" s="548"/>
      <c r="U1198" s="532"/>
      <c r="V1198" s="532"/>
      <c r="W1198" s="532"/>
      <c r="X1198" s="532"/>
      <c r="Y1198" s="532"/>
      <c r="Z1198" s="532"/>
      <c r="AA1198" s="532"/>
      <c r="AB1198" s="532"/>
      <c r="AC1198" s="532"/>
    </row>
    <row r="1199" ht="16.5" spans="1:29">
      <c r="A1199" s="545"/>
      <c r="B1199" s="546"/>
      <c r="C1199" s="545"/>
      <c r="D1199" s="547"/>
      <c r="E1199" s="545"/>
      <c r="F1199" s="548"/>
      <c r="G1199" s="545"/>
      <c r="H1199" s="545"/>
      <c r="I1199" s="545"/>
      <c r="J1199" s="548"/>
      <c r="K1199" s="548"/>
      <c r="L1199" s="532"/>
      <c r="M1199" s="532"/>
      <c r="N1199" s="532"/>
      <c r="O1199" s="532"/>
      <c r="P1199" s="532"/>
      <c r="Q1199" s="532"/>
      <c r="R1199" s="532"/>
      <c r="S1199" s="548"/>
      <c r="T1199" s="548"/>
      <c r="U1199" s="532"/>
      <c r="V1199" s="532"/>
      <c r="W1199" s="532"/>
      <c r="X1199" s="532"/>
      <c r="Y1199" s="532"/>
      <c r="Z1199" s="532"/>
      <c r="AA1199" s="532"/>
      <c r="AB1199" s="532"/>
      <c r="AC1199" s="532"/>
    </row>
    <row r="1200" ht="16.5" spans="1:29">
      <c r="A1200" s="545"/>
      <c r="B1200" s="546"/>
      <c r="C1200" s="545"/>
      <c r="D1200" s="547"/>
      <c r="E1200" s="545"/>
      <c r="F1200" s="548"/>
      <c r="G1200" s="545"/>
      <c r="H1200" s="545"/>
      <c r="I1200" s="545"/>
      <c r="J1200" s="548"/>
      <c r="K1200" s="548"/>
      <c r="L1200" s="532"/>
      <c r="M1200" s="532"/>
      <c r="N1200" s="532"/>
      <c r="O1200" s="532"/>
      <c r="P1200" s="532"/>
      <c r="Q1200" s="532"/>
      <c r="R1200" s="532"/>
      <c r="S1200" s="548"/>
      <c r="T1200" s="548"/>
      <c r="U1200" s="532"/>
      <c r="V1200" s="532"/>
      <c r="W1200" s="532"/>
      <c r="X1200" s="532"/>
      <c r="Y1200" s="532"/>
      <c r="Z1200" s="532"/>
      <c r="AA1200" s="532"/>
      <c r="AB1200" s="532"/>
      <c r="AC1200" s="532"/>
    </row>
    <row r="1201" ht="16.5" spans="1:29">
      <c r="A1201" s="545"/>
      <c r="B1201" s="546"/>
      <c r="C1201" s="545"/>
      <c r="D1201" s="547"/>
      <c r="E1201" s="545"/>
      <c r="F1201" s="548"/>
      <c r="G1201" s="545"/>
      <c r="H1201" s="545"/>
      <c r="I1201" s="545"/>
      <c r="J1201" s="548"/>
      <c r="K1201" s="548"/>
      <c r="L1201" s="532"/>
      <c r="M1201" s="532"/>
      <c r="N1201" s="532"/>
      <c r="O1201" s="532"/>
      <c r="P1201" s="532"/>
      <c r="Q1201" s="532"/>
      <c r="R1201" s="532"/>
      <c r="S1201" s="548"/>
      <c r="T1201" s="548"/>
      <c r="U1201" s="532"/>
      <c r="V1201" s="532"/>
      <c r="W1201" s="532"/>
      <c r="X1201" s="532"/>
      <c r="Y1201" s="532"/>
      <c r="Z1201" s="532"/>
      <c r="AA1201" s="532"/>
      <c r="AB1201" s="532"/>
      <c r="AC1201" s="532"/>
    </row>
    <row r="1202" ht="16.5" spans="1:29">
      <c r="A1202" s="545"/>
      <c r="B1202" s="546"/>
      <c r="C1202" s="545"/>
      <c r="D1202" s="547"/>
      <c r="E1202" s="545"/>
      <c r="F1202" s="548"/>
      <c r="G1202" s="545"/>
      <c r="H1202" s="545"/>
      <c r="I1202" s="545"/>
      <c r="J1202" s="548"/>
      <c r="K1202" s="548"/>
      <c r="L1202" s="532"/>
      <c r="M1202" s="532"/>
      <c r="N1202" s="532"/>
      <c r="O1202" s="532"/>
      <c r="P1202" s="532"/>
      <c r="Q1202" s="532"/>
      <c r="R1202" s="532"/>
      <c r="S1202" s="548"/>
      <c r="T1202" s="548"/>
      <c r="U1202" s="532"/>
      <c r="V1202" s="532"/>
      <c r="W1202" s="532"/>
      <c r="X1202" s="532"/>
      <c r="Y1202" s="532"/>
      <c r="Z1202" s="532"/>
      <c r="AA1202" s="532"/>
      <c r="AB1202" s="532"/>
      <c r="AC1202" s="532"/>
    </row>
    <row r="1203" ht="16.5" spans="1:29">
      <c r="A1203" s="545"/>
      <c r="B1203" s="546"/>
      <c r="C1203" s="545"/>
      <c r="D1203" s="547"/>
      <c r="E1203" s="545"/>
      <c r="F1203" s="548"/>
      <c r="G1203" s="545"/>
      <c r="H1203" s="545"/>
      <c r="I1203" s="545"/>
      <c r="J1203" s="548"/>
      <c r="K1203" s="548"/>
      <c r="L1203" s="532"/>
      <c r="M1203" s="532"/>
      <c r="N1203" s="532"/>
      <c r="O1203" s="532"/>
      <c r="P1203" s="532"/>
      <c r="Q1203" s="532"/>
      <c r="R1203" s="532"/>
      <c r="S1203" s="548"/>
      <c r="T1203" s="548"/>
      <c r="U1203" s="532"/>
      <c r="V1203" s="532"/>
      <c r="W1203" s="532"/>
      <c r="X1203" s="532"/>
      <c r="Y1203" s="532"/>
      <c r="Z1203" s="532"/>
      <c r="AA1203" s="532"/>
      <c r="AB1203" s="532"/>
      <c r="AC1203" s="532"/>
    </row>
    <row r="1204" ht="16.5" spans="1:29">
      <c r="A1204" s="545"/>
      <c r="B1204" s="546"/>
      <c r="C1204" s="545"/>
      <c r="D1204" s="547"/>
      <c r="E1204" s="545"/>
      <c r="F1204" s="548"/>
      <c r="G1204" s="545"/>
      <c r="H1204" s="545"/>
      <c r="I1204" s="545"/>
      <c r="J1204" s="548"/>
      <c r="K1204" s="548"/>
      <c r="L1204" s="532"/>
      <c r="M1204" s="532"/>
      <c r="N1204" s="532"/>
      <c r="O1204" s="532"/>
      <c r="P1204" s="532"/>
      <c r="Q1204" s="532"/>
      <c r="R1204" s="532"/>
      <c r="S1204" s="548"/>
      <c r="T1204" s="548"/>
      <c r="U1204" s="532"/>
      <c r="V1204" s="532"/>
      <c r="W1204" s="532"/>
      <c r="X1204" s="532"/>
      <c r="Y1204" s="532"/>
      <c r="Z1204" s="532"/>
      <c r="AA1204" s="532"/>
      <c r="AB1204" s="532"/>
      <c r="AC1204" s="532"/>
    </row>
    <row r="1205" ht="16.5" spans="1:29">
      <c r="A1205" s="545"/>
      <c r="B1205" s="546"/>
      <c r="C1205" s="545"/>
      <c r="D1205" s="547"/>
      <c r="E1205" s="545"/>
      <c r="F1205" s="548"/>
      <c r="G1205" s="545"/>
      <c r="H1205" s="545"/>
      <c r="I1205" s="545"/>
      <c r="J1205" s="548"/>
      <c r="K1205" s="548"/>
      <c r="L1205" s="532"/>
      <c r="M1205" s="532"/>
      <c r="N1205" s="532"/>
      <c r="O1205" s="532"/>
      <c r="P1205" s="532"/>
      <c r="Q1205" s="532"/>
      <c r="R1205" s="532"/>
      <c r="S1205" s="548"/>
      <c r="T1205" s="548"/>
      <c r="U1205" s="532"/>
      <c r="V1205" s="532"/>
      <c r="W1205" s="532"/>
      <c r="X1205" s="532"/>
      <c r="Y1205" s="532"/>
      <c r="Z1205" s="532"/>
      <c r="AA1205" s="532"/>
      <c r="AB1205" s="532"/>
      <c r="AC1205" s="532"/>
    </row>
    <row r="1206" ht="16.5" spans="1:29">
      <c r="A1206" s="545"/>
      <c r="B1206" s="546"/>
      <c r="C1206" s="545"/>
      <c r="D1206" s="547"/>
      <c r="E1206" s="545"/>
      <c r="F1206" s="548"/>
      <c r="G1206" s="545"/>
      <c r="H1206" s="545"/>
      <c r="I1206" s="545"/>
      <c r="J1206" s="548"/>
      <c r="K1206" s="548"/>
      <c r="L1206" s="532"/>
      <c r="M1206" s="532"/>
      <c r="N1206" s="532"/>
      <c r="O1206" s="532"/>
      <c r="P1206" s="532"/>
      <c r="Q1206" s="532"/>
      <c r="R1206" s="532"/>
      <c r="S1206" s="548"/>
      <c r="T1206" s="548"/>
      <c r="U1206" s="532"/>
      <c r="V1206" s="532"/>
      <c r="W1206" s="532"/>
      <c r="X1206" s="532"/>
      <c r="Y1206" s="532"/>
      <c r="Z1206" s="532"/>
      <c r="AA1206" s="532"/>
      <c r="AB1206" s="532"/>
      <c r="AC1206" s="532"/>
    </row>
    <row r="1207" ht="16.5" spans="1:29">
      <c r="A1207" s="545"/>
      <c r="B1207" s="546"/>
      <c r="C1207" s="545"/>
      <c r="D1207" s="547"/>
      <c r="E1207" s="545"/>
      <c r="F1207" s="548"/>
      <c r="G1207" s="545"/>
      <c r="H1207" s="545"/>
      <c r="I1207" s="545"/>
      <c r="J1207" s="548"/>
      <c r="K1207" s="548"/>
      <c r="L1207" s="532"/>
      <c r="M1207" s="532"/>
      <c r="N1207" s="532"/>
      <c r="O1207" s="532"/>
      <c r="P1207" s="532"/>
      <c r="Q1207" s="532"/>
      <c r="R1207" s="532"/>
      <c r="S1207" s="548"/>
      <c r="T1207" s="548"/>
      <c r="U1207" s="532"/>
      <c r="V1207" s="532"/>
      <c r="W1207" s="532"/>
      <c r="X1207" s="532"/>
      <c r="Y1207" s="532"/>
      <c r="Z1207" s="532"/>
      <c r="AA1207" s="532"/>
      <c r="AB1207" s="532"/>
      <c r="AC1207" s="532"/>
    </row>
    <row r="1208" ht="16.5" spans="1:29">
      <c r="A1208" s="545"/>
      <c r="B1208" s="546"/>
      <c r="C1208" s="545"/>
      <c r="D1208" s="547"/>
      <c r="E1208" s="545"/>
      <c r="F1208" s="548"/>
      <c r="G1208" s="545"/>
      <c r="H1208" s="545"/>
      <c r="I1208" s="545"/>
      <c r="J1208" s="548"/>
      <c r="K1208" s="548"/>
      <c r="L1208" s="532"/>
      <c r="M1208" s="532"/>
      <c r="N1208" s="532"/>
      <c r="O1208" s="532"/>
      <c r="P1208" s="532"/>
      <c r="Q1208" s="532"/>
      <c r="R1208" s="532"/>
      <c r="S1208" s="548"/>
      <c r="T1208" s="548"/>
      <c r="U1208" s="532"/>
      <c r="V1208" s="532"/>
      <c r="W1208" s="532"/>
      <c r="X1208" s="532"/>
      <c r="Y1208" s="532"/>
      <c r="Z1208" s="532"/>
      <c r="AA1208" s="532"/>
      <c r="AB1208" s="532"/>
      <c r="AC1208" s="532"/>
    </row>
    <row r="1209" ht="16.5" spans="1:29">
      <c r="A1209" s="545"/>
      <c r="B1209" s="546"/>
      <c r="C1209" s="545"/>
      <c r="D1209" s="547"/>
      <c r="E1209" s="545"/>
      <c r="F1209" s="548"/>
      <c r="G1209" s="545"/>
      <c r="H1209" s="545"/>
      <c r="I1209" s="545"/>
      <c r="J1209" s="548"/>
      <c r="K1209" s="548"/>
      <c r="L1209" s="532"/>
      <c r="M1209" s="532"/>
      <c r="N1209" s="532"/>
      <c r="O1209" s="532"/>
      <c r="P1209" s="532"/>
      <c r="Q1209" s="532"/>
      <c r="R1209" s="532"/>
      <c r="S1209" s="548"/>
      <c r="T1209" s="548"/>
      <c r="U1209" s="532"/>
      <c r="V1209" s="532"/>
      <c r="W1209" s="532"/>
      <c r="X1209" s="532"/>
      <c r="Y1209" s="532"/>
      <c r="Z1209" s="532"/>
      <c r="AA1209" s="532"/>
      <c r="AB1209" s="532"/>
      <c r="AC1209" s="532"/>
    </row>
    <row r="1210" ht="16.5" spans="1:29">
      <c r="A1210" s="545"/>
      <c r="B1210" s="546"/>
      <c r="C1210" s="545"/>
      <c r="D1210" s="547"/>
      <c r="E1210" s="545"/>
      <c r="F1210" s="548"/>
      <c r="G1210" s="545"/>
      <c r="H1210" s="545"/>
      <c r="I1210" s="545"/>
      <c r="J1210" s="548"/>
      <c r="K1210" s="548"/>
      <c r="L1210" s="532"/>
      <c r="M1210" s="532"/>
      <c r="N1210" s="532"/>
      <c r="O1210" s="532"/>
      <c r="P1210" s="532"/>
      <c r="Q1210" s="532"/>
      <c r="R1210" s="532"/>
      <c r="S1210" s="548"/>
      <c r="T1210" s="548"/>
      <c r="U1210" s="532"/>
      <c r="V1210" s="532"/>
      <c r="W1210" s="532"/>
      <c r="X1210" s="532"/>
      <c r="Y1210" s="532"/>
      <c r="Z1210" s="532"/>
      <c r="AA1210" s="532"/>
      <c r="AB1210" s="532"/>
      <c r="AC1210" s="532"/>
    </row>
    <row r="1211" ht="16.5" spans="1:29">
      <c r="A1211" s="545"/>
      <c r="B1211" s="546"/>
      <c r="C1211" s="545"/>
      <c r="D1211" s="547"/>
      <c r="E1211" s="545"/>
      <c r="F1211" s="548"/>
      <c r="G1211" s="545"/>
      <c r="H1211" s="545"/>
      <c r="I1211" s="545"/>
      <c r="J1211" s="548"/>
      <c r="K1211" s="548"/>
      <c r="L1211" s="532"/>
      <c r="M1211" s="532"/>
      <c r="N1211" s="532"/>
      <c r="O1211" s="532"/>
      <c r="P1211" s="532"/>
      <c r="Q1211" s="532"/>
      <c r="R1211" s="532"/>
      <c r="S1211" s="548"/>
      <c r="T1211" s="548"/>
      <c r="U1211" s="532"/>
      <c r="V1211" s="532"/>
      <c r="W1211" s="532"/>
      <c r="X1211" s="532"/>
      <c r="Y1211" s="532"/>
      <c r="Z1211" s="532"/>
      <c r="AA1211" s="532"/>
      <c r="AB1211" s="532"/>
      <c r="AC1211" s="532"/>
    </row>
    <row r="1212" ht="16.5" spans="1:29">
      <c r="A1212" s="545"/>
      <c r="B1212" s="546"/>
      <c r="C1212" s="545"/>
      <c r="D1212" s="547"/>
      <c r="E1212" s="545"/>
      <c r="F1212" s="548"/>
      <c r="G1212" s="545"/>
      <c r="H1212" s="545"/>
      <c r="I1212" s="545"/>
      <c r="J1212" s="548"/>
      <c r="K1212" s="548"/>
      <c r="L1212" s="532"/>
      <c r="M1212" s="532"/>
      <c r="N1212" s="532"/>
      <c r="O1212" s="532"/>
      <c r="P1212" s="532"/>
      <c r="Q1212" s="532"/>
      <c r="R1212" s="532"/>
      <c r="S1212" s="548"/>
      <c r="T1212" s="548"/>
      <c r="U1212" s="532"/>
      <c r="V1212" s="532"/>
      <c r="W1212" s="532"/>
      <c r="X1212" s="532"/>
      <c r="Y1212" s="532"/>
      <c r="Z1212" s="532"/>
      <c r="AA1212" s="532"/>
      <c r="AB1212" s="532"/>
      <c r="AC1212" s="532"/>
    </row>
    <row r="1213" ht="16.5" spans="1:29">
      <c r="A1213" s="545"/>
      <c r="B1213" s="546"/>
      <c r="C1213" s="545"/>
      <c r="D1213" s="547"/>
      <c r="E1213" s="545"/>
      <c r="F1213" s="548"/>
      <c r="G1213" s="545"/>
      <c r="H1213" s="545"/>
      <c r="I1213" s="545"/>
      <c r="J1213" s="548"/>
      <c r="K1213" s="548"/>
      <c r="L1213" s="532"/>
      <c r="M1213" s="532"/>
      <c r="N1213" s="532"/>
      <c r="O1213" s="532"/>
      <c r="P1213" s="532"/>
      <c r="Q1213" s="532"/>
      <c r="R1213" s="532"/>
      <c r="S1213" s="548"/>
      <c r="T1213" s="548"/>
      <c r="U1213" s="532"/>
      <c r="V1213" s="532"/>
      <c r="W1213" s="532"/>
      <c r="X1213" s="532"/>
      <c r="Y1213" s="532"/>
      <c r="Z1213" s="532"/>
      <c r="AA1213" s="532"/>
      <c r="AB1213" s="532"/>
      <c r="AC1213" s="532"/>
    </row>
    <row r="1214" ht="16.5" spans="1:29">
      <c r="A1214" s="545"/>
      <c r="B1214" s="546"/>
      <c r="C1214" s="545"/>
      <c r="D1214" s="547"/>
      <c r="E1214" s="545"/>
      <c r="F1214" s="548"/>
      <c r="G1214" s="545"/>
      <c r="H1214" s="545"/>
      <c r="I1214" s="545"/>
      <c r="J1214" s="548"/>
      <c r="K1214" s="548"/>
      <c r="L1214" s="532"/>
      <c r="M1214" s="532"/>
      <c r="N1214" s="532"/>
      <c r="O1214" s="532"/>
      <c r="P1214" s="532"/>
      <c r="Q1214" s="532"/>
      <c r="R1214" s="532"/>
      <c r="S1214" s="548"/>
      <c r="T1214" s="548"/>
      <c r="U1214" s="532"/>
      <c r="V1214" s="532"/>
      <c r="W1214" s="532"/>
      <c r="X1214" s="532"/>
      <c r="Y1214" s="532"/>
      <c r="Z1214" s="532"/>
      <c r="AA1214" s="532"/>
      <c r="AB1214" s="532"/>
      <c r="AC1214" s="532"/>
    </row>
    <row r="1215" ht="16.5" spans="1:29">
      <c r="A1215" s="545"/>
      <c r="B1215" s="546"/>
      <c r="C1215" s="545"/>
      <c r="D1215" s="547"/>
      <c r="E1215" s="545"/>
      <c r="F1215" s="548"/>
      <c r="G1215" s="545"/>
      <c r="H1215" s="545"/>
      <c r="I1215" s="545"/>
      <c r="J1215" s="548"/>
      <c r="K1215" s="548"/>
      <c r="L1215" s="532"/>
      <c r="M1215" s="532"/>
      <c r="N1215" s="532"/>
      <c r="O1215" s="532"/>
      <c r="P1215" s="532"/>
      <c r="Q1215" s="532"/>
      <c r="R1215" s="532"/>
      <c r="S1215" s="548"/>
      <c r="T1215" s="548"/>
      <c r="U1215" s="532"/>
      <c r="V1215" s="532"/>
      <c r="W1215" s="532"/>
      <c r="X1215" s="532"/>
      <c r="Y1215" s="532"/>
      <c r="Z1215" s="532"/>
      <c r="AA1215" s="532"/>
      <c r="AB1215" s="532"/>
      <c r="AC1215" s="532"/>
    </row>
    <row r="1216" ht="16.5" spans="1:29">
      <c r="A1216" s="545"/>
      <c r="B1216" s="546"/>
      <c r="C1216" s="545"/>
      <c r="D1216" s="547"/>
      <c r="E1216" s="545"/>
      <c r="F1216" s="548"/>
      <c r="G1216" s="545"/>
      <c r="H1216" s="545"/>
      <c r="I1216" s="545"/>
      <c r="J1216" s="548"/>
      <c r="K1216" s="548"/>
      <c r="L1216" s="532"/>
      <c r="M1216" s="532"/>
      <c r="N1216" s="532"/>
      <c r="O1216" s="532"/>
      <c r="P1216" s="532"/>
      <c r="Q1216" s="532"/>
      <c r="R1216" s="532"/>
      <c r="S1216" s="548"/>
      <c r="T1216" s="548"/>
      <c r="U1216" s="532"/>
      <c r="V1216" s="532"/>
      <c r="W1216" s="532"/>
      <c r="X1216" s="532"/>
      <c r="Y1216" s="532"/>
      <c r="Z1216" s="532"/>
      <c r="AA1216" s="532"/>
      <c r="AB1216" s="532"/>
      <c r="AC1216" s="532"/>
    </row>
    <row r="1217" ht="16.5" spans="1:29">
      <c r="A1217" s="545"/>
      <c r="B1217" s="546"/>
      <c r="C1217" s="545"/>
      <c r="D1217" s="547"/>
      <c r="E1217" s="545"/>
      <c r="F1217" s="548"/>
      <c r="G1217" s="545"/>
      <c r="H1217" s="545"/>
      <c r="I1217" s="545"/>
      <c r="J1217" s="548"/>
      <c r="K1217" s="548"/>
      <c r="L1217" s="532"/>
      <c r="M1217" s="532"/>
      <c r="N1217" s="532"/>
      <c r="O1217" s="532"/>
      <c r="P1217" s="532"/>
      <c r="Q1217" s="532"/>
      <c r="R1217" s="532"/>
      <c r="S1217" s="548"/>
      <c r="T1217" s="548"/>
      <c r="U1217" s="532"/>
      <c r="V1217" s="532"/>
      <c r="W1217" s="532"/>
      <c r="X1217" s="532"/>
      <c r="Y1217" s="532"/>
      <c r="Z1217" s="532"/>
      <c r="AA1217" s="532"/>
      <c r="AB1217" s="532"/>
      <c r="AC1217" s="532"/>
    </row>
    <row r="1218" ht="16.5" spans="1:29">
      <c r="A1218" s="545"/>
      <c r="B1218" s="546"/>
      <c r="C1218" s="545"/>
      <c r="D1218" s="547"/>
      <c r="E1218" s="545"/>
      <c r="F1218" s="548"/>
      <c r="G1218" s="545"/>
      <c r="H1218" s="545"/>
      <c r="I1218" s="545"/>
      <c r="J1218" s="548"/>
      <c r="K1218" s="548"/>
      <c r="L1218" s="532"/>
      <c r="M1218" s="532"/>
      <c r="N1218" s="532"/>
      <c r="O1218" s="532"/>
      <c r="P1218" s="532"/>
      <c r="Q1218" s="532"/>
      <c r="R1218" s="532"/>
      <c r="S1218" s="548"/>
      <c r="T1218" s="548"/>
      <c r="U1218" s="532"/>
      <c r="V1218" s="532"/>
      <c r="W1218" s="532"/>
      <c r="X1218" s="532"/>
      <c r="Y1218" s="532"/>
      <c r="Z1218" s="532"/>
      <c r="AA1218" s="532"/>
      <c r="AB1218" s="532"/>
      <c r="AC1218" s="532"/>
    </row>
    <row r="1219" ht="16.5" spans="1:29">
      <c r="A1219" s="545"/>
      <c r="B1219" s="546"/>
      <c r="C1219" s="545"/>
      <c r="D1219" s="547"/>
      <c r="E1219" s="545"/>
      <c r="F1219" s="548"/>
      <c r="G1219" s="545"/>
      <c r="H1219" s="545"/>
      <c r="I1219" s="545"/>
      <c r="J1219" s="548"/>
      <c r="K1219" s="548"/>
      <c r="L1219" s="532"/>
      <c r="M1219" s="532"/>
      <c r="N1219" s="532"/>
      <c r="O1219" s="532"/>
      <c r="P1219" s="532"/>
      <c r="Q1219" s="532"/>
      <c r="R1219" s="532"/>
      <c r="S1219" s="548"/>
      <c r="T1219" s="548"/>
      <c r="U1219" s="532"/>
      <c r="V1219" s="532"/>
      <c r="W1219" s="532"/>
      <c r="X1219" s="532"/>
      <c r="Y1219" s="532"/>
      <c r="Z1219" s="532"/>
      <c r="AA1219" s="532"/>
      <c r="AB1219" s="532"/>
      <c r="AC1219" s="532"/>
    </row>
    <row r="1220" ht="16.5" spans="1:29">
      <c r="A1220" s="545"/>
      <c r="B1220" s="546"/>
      <c r="C1220" s="545"/>
      <c r="D1220" s="547"/>
      <c r="E1220" s="545"/>
      <c r="F1220" s="548"/>
      <c r="G1220" s="545"/>
      <c r="H1220" s="545"/>
      <c r="I1220" s="545"/>
      <c r="J1220" s="548"/>
      <c r="K1220" s="548"/>
      <c r="L1220" s="532"/>
      <c r="M1220" s="532"/>
      <c r="N1220" s="532"/>
      <c r="O1220" s="532"/>
      <c r="P1220" s="532"/>
      <c r="Q1220" s="532"/>
      <c r="R1220" s="532"/>
      <c r="S1220" s="548"/>
      <c r="T1220" s="548"/>
      <c r="U1220" s="532"/>
      <c r="V1220" s="532"/>
      <c r="W1220" s="532"/>
      <c r="X1220" s="532"/>
      <c r="Y1220" s="532"/>
      <c r="Z1220" s="532"/>
      <c r="AA1220" s="532"/>
      <c r="AB1220" s="532"/>
      <c r="AC1220" s="532"/>
    </row>
    <row r="1221" ht="16.5" spans="1:29">
      <c r="A1221" s="545"/>
      <c r="B1221" s="546"/>
      <c r="C1221" s="545"/>
      <c r="D1221" s="547"/>
      <c r="E1221" s="545"/>
      <c r="F1221" s="548"/>
      <c r="G1221" s="545"/>
      <c r="H1221" s="545"/>
      <c r="I1221" s="545"/>
      <c r="J1221" s="548"/>
      <c r="K1221" s="548"/>
      <c r="L1221" s="532"/>
      <c r="M1221" s="532"/>
      <c r="N1221" s="532"/>
      <c r="O1221" s="532"/>
      <c r="P1221" s="532"/>
      <c r="Q1221" s="532"/>
      <c r="R1221" s="532"/>
      <c r="S1221" s="548"/>
      <c r="T1221" s="548"/>
      <c r="U1221" s="532"/>
      <c r="V1221" s="532"/>
      <c r="W1221" s="532"/>
      <c r="X1221" s="532"/>
      <c r="Y1221" s="532"/>
      <c r="Z1221" s="532"/>
      <c r="AA1221" s="532"/>
      <c r="AB1221" s="532"/>
      <c r="AC1221" s="532"/>
    </row>
    <row r="1222" ht="16.5" spans="1:29">
      <c r="A1222" s="545"/>
      <c r="B1222" s="546"/>
      <c r="C1222" s="545"/>
      <c r="D1222" s="547"/>
      <c r="E1222" s="545"/>
      <c r="F1222" s="548"/>
      <c r="G1222" s="545"/>
      <c r="H1222" s="545"/>
      <c r="I1222" s="545"/>
      <c r="J1222" s="548"/>
      <c r="K1222" s="548"/>
      <c r="L1222" s="532"/>
      <c r="M1222" s="532"/>
      <c r="N1222" s="532"/>
      <c r="O1222" s="532"/>
      <c r="P1222" s="532"/>
      <c r="Q1222" s="532"/>
      <c r="R1222" s="532"/>
      <c r="S1222" s="548"/>
      <c r="T1222" s="548"/>
      <c r="U1222" s="532"/>
      <c r="V1222" s="532"/>
      <c r="W1222" s="532"/>
      <c r="X1222" s="532"/>
      <c r="Y1222" s="532"/>
      <c r="Z1222" s="532"/>
      <c r="AA1222" s="532"/>
      <c r="AB1222" s="532"/>
      <c r="AC1222" s="532"/>
    </row>
    <row r="1223" ht="16.5" spans="1:29">
      <c r="A1223" s="545"/>
      <c r="B1223" s="546"/>
      <c r="C1223" s="545"/>
      <c r="D1223" s="547"/>
      <c r="E1223" s="545"/>
      <c r="F1223" s="548"/>
      <c r="G1223" s="545"/>
      <c r="H1223" s="545"/>
      <c r="I1223" s="545"/>
      <c r="J1223" s="548"/>
      <c r="K1223" s="548"/>
      <c r="L1223" s="532"/>
      <c r="M1223" s="532"/>
      <c r="N1223" s="532"/>
      <c r="O1223" s="532"/>
      <c r="P1223" s="532"/>
      <c r="Q1223" s="532"/>
      <c r="R1223" s="532"/>
      <c r="S1223" s="548"/>
      <c r="T1223" s="548"/>
      <c r="U1223" s="532"/>
      <c r="V1223" s="532"/>
      <c r="W1223" s="532"/>
      <c r="X1223" s="532"/>
      <c r="Y1223" s="532"/>
      <c r="Z1223" s="532"/>
      <c r="AA1223" s="532"/>
      <c r="AB1223" s="532"/>
      <c r="AC1223" s="532"/>
    </row>
    <row r="1224" ht="16.5" spans="1:29">
      <c r="A1224" s="545"/>
      <c r="B1224" s="546"/>
      <c r="C1224" s="545"/>
      <c r="D1224" s="547"/>
      <c r="E1224" s="545"/>
      <c r="F1224" s="548"/>
      <c r="G1224" s="545"/>
      <c r="H1224" s="545"/>
      <c r="I1224" s="545"/>
      <c r="J1224" s="548"/>
      <c r="K1224" s="548"/>
      <c r="L1224" s="532"/>
      <c r="M1224" s="532"/>
      <c r="N1224" s="532"/>
      <c r="O1224" s="532"/>
      <c r="P1224" s="532"/>
      <c r="Q1224" s="532"/>
      <c r="R1224" s="532"/>
      <c r="S1224" s="548"/>
      <c r="T1224" s="548"/>
      <c r="U1224" s="532"/>
      <c r="V1224" s="532"/>
      <c r="W1224" s="532"/>
      <c r="X1224" s="532"/>
      <c r="Y1224" s="532"/>
      <c r="Z1224" s="532"/>
      <c r="AA1224" s="532"/>
      <c r="AB1224" s="532"/>
      <c r="AC1224" s="532"/>
    </row>
    <row r="1225" ht="16.5" spans="1:29">
      <c r="A1225" s="545"/>
      <c r="B1225" s="546"/>
      <c r="C1225" s="545"/>
      <c r="D1225" s="547"/>
      <c r="E1225" s="545"/>
      <c r="F1225" s="548"/>
      <c r="G1225" s="545"/>
      <c r="H1225" s="545"/>
      <c r="I1225" s="545"/>
      <c r="J1225" s="548"/>
      <c r="K1225" s="548"/>
      <c r="L1225" s="532"/>
      <c r="M1225" s="532"/>
      <c r="N1225" s="532"/>
      <c r="O1225" s="532"/>
      <c r="P1225" s="532"/>
      <c r="Q1225" s="532"/>
      <c r="R1225" s="532"/>
      <c r="S1225" s="548"/>
      <c r="T1225" s="548"/>
      <c r="U1225" s="532"/>
      <c r="V1225" s="532"/>
      <c r="W1225" s="532"/>
      <c r="X1225" s="532"/>
      <c r="Y1225" s="532"/>
      <c r="Z1225" s="532"/>
      <c r="AA1225" s="532"/>
      <c r="AB1225" s="532"/>
      <c r="AC1225" s="532"/>
    </row>
    <row r="1226" ht="16.5" spans="1:29">
      <c r="A1226" s="545"/>
      <c r="B1226" s="546"/>
      <c r="C1226" s="545"/>
      <c r="D1226" s="547"/>
      <c r="E1226" s="545"/>
      <c r="F1226" s="548"/>
      <c r="G1226" s="545"/>
      <c r="H1226" s="545"/>
      <c r="I1226" s="545"/>
      <c r="J1226" s="548"/>
      <c r="K1226" s="548"/>
      <c r="L1226" s="532"/>
      <c r="M1226" s="532"/>
      <c r="N1226" s="532"/>
      <c r="O1226" s="532"/>
      <c r="P1226" s="532"/>
      <c r="Q1226" s="532"/>
      <c r="R1226" s="532"/>
      <c r="S1226" s="548"/>
      <c r="T1226" s="548"/>
      <c r="U1226" s="532"/>
      <c r="V1226" s="532"/>
      <c r="W1226" s="532"/>
      <c r="X1226" s="532"/>
      <c r="Y1226" s="532"/>
      <c r="Z1226" s="532"/>
      <c r="AA1226" s="532"/>
      <c r="AB1226" s="532"/>
      <c r="AC1226" s="532"/>
    </row>
    <row r="1227" ht="16.5" spans="1:29">
      <c r="A1227" s="545"/>
      <c r="B1227" s="546"/>
      <c r="C1227" s="545"/>
      <c r="D1227" s="547"/>
      <c r="E1227" s="545"/>
      <c r="F1227" s="548"/>
      <c r="G1227" s="545"/>
      <c r="H1227" s="545"/>
      <c r="I1227" s="545"/>
      <c r="J1227" s="548"/>
      <c r="K1227" s="548"/>
      <c r="L1227" s="532"/>
      <c r="M1227" s="532"/>
      <c r="N1227" s="532"/>
      <c r="O1227" s="532"/>
      <c r="P1227" s="532"/>
      <c r="Q1227" s="532"/>
      <c r="R1227" s="532"/>
      <c r="S1227" s="548"/>
      <c r="T1227" s="548"/>
      <c r="U1227" s="532"/>
      <c r="V1227" s="532"/>
      <c r="W1227" s="532"/>
      <c r="X1227" s="532"/>
      <c r="Y1227" s="532"/>
      <c r="Z1227" s="532"/>
      <c r="AA1227" s="532"/>
      <c r="AB1227" s="532"/>
      <c r="AC1227" s="532"/>
    </row>
    <row r="1228" ht="16.5" spans="1:29">
      <c r="A1228" s="545"/>
      <c r="B1228" s="546"/>
      <c r="C1228" s="545"/>
      <c r="D1228" s="547"/>
      <c r="E1228" s="545"/>
      <c r="F1228" s="548"/>
      <c r="G1228" s="545"/>
      <c r="H1228" s="545"/>
      <c r="I1228" s="545"/>
      <c r="J1228" s="548"/>
      <c r="K1228" s="548"/>
      <c r="L1228" s="532"/>
      <c r="M1228" s="532"/>
      <c r="N1228" s="532"/>
      <c r="O1228" s="532"/>
      <c r="P1228" s="532"/>
      <c r="Q1228" s="532"/>
      <c r="R1228" s="532"/>
      <c r="S1228" s="548"/>
      <c r="T1228" s="548"/>
      <c r="U1228" s="532"/>
      <c r="V1228" s="532"/>
      <c r="W1228" s="532"/>
      <c r="X1228" s="532"/>
      <c r="Y1228" s="532"/>
      <c r="Z1228" s="532"/>
      <c r="AA1228" s="532"/>
      <c r="AB1228" s="532"/>
      <c r="AC1228" s="532"/>
    </row>
    <row r="1229" ht="16.5" spans="1:29">
      <c r="A1229" s="545"/>
      <c r="B1229" s="546"/>
      <c r="C1229" s="545"/>
      <c r="D1229" s="547"/>
      <c r="E1229" s="545"/>
      <c r="F1229" s="548"/>
      <c r="G1229" s="545"/>
      <c r="H1229" s="545"/>
      <c r="I1229" s="545"/>
      <c r="J1229" s="548"/>
      <c r="K1229" s="548"/>
      <c r="L1229" s="532"/>
      <c r="M1229" s="532"/>
      <c r="N1229" s="532"/>
      <c r="O1229" s="532"/>
      <c r="P1229" s="532"/>
      <c r="Q1229" s="532"/>
      <c r="R1229" s="532"/>
      <c r="S1229" s="548"/>
      <c r="T1229" s="548"/>
      <c r="U1229" s="532"/>
      <c r="V1229" s="532"/>
      <c r="W1229" s="532"/>
      <c r="X1229" s="532"/>
      <c r="Y1229" s="532"/>
      <c r="Z1229" s="532"/>
      <c r="AA1229" s="532"/>
      <c r="AB1229" s="532"/>
      <c r="AC1229" s="532"/>
    </row>
    <row r="1230" ht="16.5" spans="1:29">
      <c r="A1230" s="545"/>
      <c r="B1230" s="546"/>
      <c r="C1230" s="545"/>
      <c r="D1230" s="547"/>
      <c r="E1230" s="545"/>
      <c r="F1230" s="548"/>
      <c r="G1230" s="545"/>
      <c r="H1230" s="545"/>
      <c r="I1230" s="545"/>
      <c r="J1230" s="548"/>
      <c r="K1230" s="548"/>
      <c r="L1230" s="532"/>
      <c r="M1230" s="532"/>
      <c r="N1230" s="532"/>
      <c r="O1230" s="532"/>
      <c r="P1230" s="532"/>
      <c r="Q1230" s="532"/>
      <c r="R1230" s="532"/>
      <c r="S1230" s="548"/>
      <c r="T1230" s="548"/>
      <c r="U1230" s="532"/>
      <c r="V1230" s="532"/>
      <c r="W1230" s="532"/>
      <c r="X1230" s="532"/>
      <c r="Y1230" s="532"/>
      <c r="Z1230" s="532"/>
      <c r="AA1230" s="532"/>
      <c r="AB1230" s="532"/>
      <c r="AC1230" s="532"/>
    </row>
    <row r="1231" ht="16.5" spans="1:29">
      <c r="A1231" s="545"/>
      <c r="B1231" s="546"/>
      <c r="C1231" s="545"/>
      <c r="D1231" s="547"/>
      <c r="E1231" s="545"/>
      <c r="F1231" s="548"/>
      <c r="G1231" s="545"/>
      <c r="H1231" s="545"/>
      <c r="I1231" s="545"/>
      <c r="J1231" s="548"/>
      <c r="K1231" s="548"/>
      <c r="L1231" s="532"/>
      <c r="M1231" s="532"/>
      <c r="N1231" s="532"/>
      <c r="O1231" s="532"/>
      <c r="P1231" s="532"/>
      <c r="Q1231" s="532"/>
      <c r="R1231" s="532"/>
      <c r="S1231" s="548"/>
      <c r="T1231" s="548"/>
      <c r="U1231" s="532"/>
      <c r="V1231" s="532"/>
      <c r="W1231" s="532"/>
      <c r="X1231" s="532"/>
      <c r="Y1231" s="532"/>
      <c r="Z1231" s="532"/>
      <c r="AA1231" s="532"/>
      <c r="AB1231" s="532"/>
      <c r="AC1231" s="532"/>
    </row>
    <row r="1232" ht="16.5" spans="1:29">
      <c r="A1232" s="545"/>
      <c r="B1232" s="546"/>
      <c r="C1232" s="545"/>
      <c r="D1232" s="547"/>
      <c r="E1232" s="545"/>
      <c r="F1232" s="548"/>
      <c r="G1232" s="545"/>
      <c r="H1232" s="545"/>
      <c r="I1232" s="545"/>
      <c r="J1232" s="548"/>
      <c r="K1232" s="548"/>
      <c r="L1232" s="532"/>
      <c r="M1232" s="532"/>
      <c r="N1232" s="532"/>
      <c r="O1232" s="532"/>
      <c r="P1232" s="532"/>
      <c r="Q1232" s="532"/>
      <c r="R1232" s="532"/>
      <c r="S1232" s="548"/>
      <c r="T1232" s="548"/>
      <c r="U1232" s="532"/>
      <c r="V1232" s="532"/>
      <c r="W1232" s="532"/>
      <c r="X1232" s="532"/>
      <c r="Y1232" s="532"/>
      <c r="Z1232" s="532"/>
      <c r="AA1232" s="532"/>
      <c r="AB1232" s="532"/>
      <c r="AC1232" s="532"/>
    </row>
    <row r="1233" ht="16.5" spans="1:29">
      <c r="A1233" s="545"/>
      <c r="B1233" s="546"/>
      <c r="C1233" s="545"/>
      <c r="D1233" s="547"/>
      <c r="E1233" s="545"/>
      <c r="F1233" s="548"/>
      <c r="G1233" s="545"/>
      <c r="H1233" s="545"/>
      <c r="I1233" s="545"/>
      <c r="J1233" s="548"/>
      <c r="K1233" s="548"/>
      <c r="L1233" s="532"/>
      <c r="M1233" s="532"/>
      <c r="N1233" s="532"/>
      <c r="O1233" s="532"/>
      <c r="P1233" s="532"/>
      <c r="Q1233" s="532"/>
      <c r="R1233" s="532"/>
      <c r="S1233" s="548"/>
      <c r="T1233" s="548"/>
      <c r="U1233" s="532"/>
      <c r="V1233" s="532"/>
      <c r="W1233" s="532"/>
      <c r="X1233" s="532"/>
      <c r="Y1233" s="532"/>
      <c r="Z1233" s="532"/>
      <c r="AA1233" s="532"/>
      <c r="AB1233" s="532"/>
      <c r="AC1233" s="532"/>
    </row>
    <row r="1234" ht="16.5" spans="1:29">
      <c r="A1234" s="545"/>
      <c r="B1234" s="546"/>
      <c r="C1234" s="545"/>
      <c r="D1234" s="547"/>
      <c r="E1234" s="545"/>
      <c r="F1234" s="548"/>
      <c r="G1234" s="545"/>
      <c r="H1234" s="545"/>
      <c r="I1234" s="545"/>
      <c r="J1234" s="548"/>
      <c r="K1234" s="548"/>
      <c r="L1234" s="532"/>
      <c r="M1234" s="532"/>
      <c r="N1234" s="532"/>
      <c r="O1234" s="532"/>
      <c r="P1234" s="532"/>
      <c r="Q1234" s="532"/>
      <c r="R1234" s="532"/>
      <c r="S1234" s="548"/>
      <c r="T1234" s="548"/>
      <c r="U1234" s="532"/>
      <c r="V1234" s="532"/>
      <c r="W1234" s="532"/>
      <c r="X1234" s="532"/>
      <c r="Y1234" s="532"/>
      <c r="Z1234" s="532"/>
      <c r="AA1234" s="532"/>
      <c r="AB1234" s="532"/>
      <c r="AC1234" s="532"/>
    </row>
    <row r="1235" ht="16.5" spans="1:29">
      <c r="A1235" s="545"/>
      <c r="B1235" s="546"/>
      <c r="C1235" s="545"/>
      <c r="D1235" s="547"/>
      <c r="E1235" s="545"/>
      <c r="F1235" s="548"/>
      <c r="G1235" s="545"/>
      <c r="H1235" s="545"/>
      <c r="I1235" s="545"/>
      <c r="J1235" s="548"/>
      <c r="K1235" s="548"/>
      <c r="L1235" s="532"/>
      <c r="M1235" s="532"/>
      <c r="N1235" s="532"/>
      <c r="O1235" s="532"/>
      <c r="P1235" s="532"/>
      <c r="Q1235" s="532"/>
      <c r="R1235" s="532"/>
      <c r="S1235" s="548"/>
      <c r="T1235" s="548"/>
      <c r="U1235" s="532"/>
      <c r="V1235" s="532"/>
      <c r="W1235" s="532"/>
      <c r="X1235" s="532"/>
      <c r="Y1235" s="532"/>
      <c r="Z1235" s="532"/>
      <c r="AA1235" s="532"/>
      <c r="AB1235" s="532"/>
      <c r="AC1235" s="532"/>
    </row>
    <row r="1236" ht="16.5" spans="1:29">
      <c r="A1236" s="545"/>
      <c r="B1236" s="546"/>
      <c r="C1236" s="545"/>
      <c r="D1236" s="547"/>
      <c r="E1236" s="545"/>
      <c r="F1236" s="548"/>
      <c r="G1236" s="545"/>
      <c r="H1236" s="545"/>
      <c r="I1236" s="545"/>
      <c r="J1236" s="548"/>
      <c r="K1236" s="548"/>
      <c r="L1236" s="532"/>
      <c r="M1236" s="532"/>
      <c r="N1236" s="532"/>
      <c r="O1236" s="532"/>
      <c r="P1236" s="532"/>
      <c r="Q1236" s="532"/>
      <c r="R1236" s="532"/>
      <c r="S1236" s="548"/>
      <c r="T1236" s="548"/>
      <c r="U1236" s="532"/>
      <c r="V1236" s="532"/>
      <c r="W1236" s="532"/>
      <c r="X1236" s="532"/>
      <c r="Y1236" s="532"/>
      <c r="Z1236" s="532"/>
      <c r="AA1236" s="532"/>
      <c r="AB1236" s="532"/>
      <c r="AC1236" s="532"/>
    </row>
    <row r="1237" ht="16.5" spans="1:29">
      <c r="A1237" s="545"/>
      <c r="B1237" s="546"/>
      <c r="C1237" s="545"/>
      <c r="D1237" s="547"/>
      <c r="E1237" s="545"/>
      <c r="F1237" s="548"/>
      <c r="G1237" s="545"/>
      <c r="H1237" s="545"/>
      <c r="I1237" s="545"/>
      <c r="J1237" s="548"/>
      <c r="K1237" s="548"/>
      <c r="L1237" s="532"/>
      <c r="M1237" s="532"/>
      <c r="N1237" s="532"/>
      <c r="O1237" s="532"/>
      <c r="P1237" s="532"/>
      <c r="Q1237" s="532"/>
      <c r="R1237" s="532"/>
      <c r="S1237" s="548"/>
      <c r="T1237" s="548"/>
      <c r="U1237" s="532"/>
      <c r="V1237" s="532"/>
      <c r="W1237" s="532"/>
      <c r="X1237" s="532"/>
      <c r="Y1237" s="532"/>
      <c r="Z1237" s="532"/>
      <c r="AA1237" s="532"/>
      <c r="AB1237" s="532"/>
      <c r="AC1237" s="532"/>
    </row>
    <row r="1238" ht="16.5" spans="1:29">
      <c r="A1238" s="545"/>
      <c r="B1238" s="546"/>
      <c r="C1238" s="545"/>
      <c r="D1238" s="547"/>
      <c r="E1238" s="545"/>
      <c r="F1238" s="548"/>
      <c r="G1238" s="545"/>
      <c r="H1238" s="545"/>
      <c r="I1238" s="545"/>
      <c r="J1238" s="548"/>
      <c r="K1238" s="548"/>
      <c r="L1238" s="532"/>
      <c r="M1238" s="532"/>
      <c r="N1238" s="532"/>
      <c r="O1238" s="532"/>
      <c r="P1238" s="532"/>
      <c r="Q1238" s="532"/>
      <c r="R1238" s="532"/>
      <c r="S1238" s="548"/>
      <c r="T1238" s="548"/>
      <c r="U1238" s="532"/>
      <c r="V1238" s="532"/>
      <c r="W1238" s="532"/>
      <c r="X1238" s="532"/>
      <c r="Y1238" s="532"/>
      <c r="Z1238" s="532"/>
      <c r="AA1238" s="532"/>
      <c r="AB1238" s="532"/>
      <c r="AC1238" s="532"/>
    </row>
    <row r="1239" ht="16.5" spans="1:29">
      <c r="A1239" s="545"/>
      <c r="B1239" s="546"/>
      <c r="C1239" s="545"/>
      <c r="D1239" s="547"/>
      <c r="E1239" s="545"/>
      <c r="F1239" s="548"/>
      <c r="G1239" s="545"/>
      <c r="H1239" s="545"/>
      <c r="I1239" s="545"/>
      <c r="J1239" s="548"/>
      <c r="K1239" s="548"/>
      <c r="L1239" s="532"/>
      <c r="M1239" s="532"/>
      <c r="N1239" s="532"/>
      <c r="O1239" s="532"/>
      <c r="P1239" s="532"/>
      <c r="Q1239" s="532"/>
      <c r="R1239" s="532"/>
      <c r="S1239" s="548"/>
      <c r="T1239" s="548"/>
      <c r="U1239" s="532"/>
      <c r="V1239" s="532"/>
      <c r="W1239" s="532"/>
      <c r="X1239" s="532"/>
      <c r="Y1239" s="532"/>
      <c r="Z1239" s="532"/>
      <c r="AA1239" s="532"/>
      <c r="AB1239" s="532"/>
      <c r="AC1239" s="532"/>
    </row>
    <row r="1240" ht="16.5" spans="1:29">
      <c r="A1240" s="545"/>
      <c r="B1240" s="546"/>
      <c r="C1240" s="545"/>
      <c r="D1240" s="547"/>
      <c r="E1240" s="545"/>
      <c r="F1240" s="548"/>
      <c r="G1240" s="545"/>
      <c r="H1240" s="545"/>
      <c r="I1240" s="545"/>
      <c r="J1240" s="548"/>
      <c r="K1240" s="548"/>
      <c r="L1240" s="532"/>
      <c r="M1240" s="532"/>
      <c r="N1240" s="532"/>
      <c r="O1240" s="532"/>
      <c r="P1240" s="532"/>
      <c r="Q1240" s="532"/>
      <c r="R1240" s="532"/>
      <c r="S1240" s="548"/>
      <c r="T1240" s="548"/>
      <c r="U1240" s="532"/>
      <c r="V1240" s="532"/>
      <c r="W1240" s="532"/>
      <c r="X1240" s="532"/>
      <c r="Y1240" s="532"/>
      <c r="Z1240" s="532"/>
      <c r="AA1240" s="532"/>
      <c r="AB1240" s="532"/>
      <c r="AC1240" s="532"/>
    </row>
    <row r="1241" ht="16.5" spans="1:29">
      <c r="A1241" s="545"/>
      <c r="B1241" s="546"/>
      <c r="C1241" s="545"/>
      <c r="D1241" s="547"/>
      <c r="E1241" s="545"/>
      <c r="F1241" s="548"/>
      <c r="G1241" s="545"/>
      <c r="H1241" s="545"/>
      <c r="I1241" s="545"/>
      <c r="J1241" s="548"/>
      <c r="K1241" s="548"/>
      <c r="L1241" s="532"/>
      <c r="M1241" s="532"/>
      <c r="N1241" s="532"/>
      <c r="O1241" s="532"/>
      <c r="P1241" s="532"/>
      <c r="Q1241" s="532"/>
      <c r="R1241" s="532"/>
      <c r="S1241" s="548"/>
      <c r="T1241" s="548"/>
      <c r="U1241" s="532"/>
      <c r="V1241" s="532"/>
      <c r="W1241" s="532"/>
      <c r="X1241" s="532"/>
      <c r="Y1241" s="532"/>
      <c r="Z1241" s="532"/>
      <c r="AA1241" s="532"/>
      <c r="AB1241" s="532"/>
      <c r="AC1241" s="532"/>
    </row>
    <row r="1242" ht="16.5" spans="1:29">
      <c r="A1242" s="545"/>
      <c r="B1242" s="546"/>
      <c r="C1242" s="545"/>
      <c r="D1242" s="547"/>
      <c r="E1242" s="545"/>
      <c r="F1242" s="548"/>
      <c r="G1242" s="545"/>
      <c r="H1242" s="545"/>
      <c r="I1242" s="545"/>
      <c r="J1242" s="548"/>
      <c r="K1242" s="548"/>
      <c r="L1242" s="532"/>
      <c r="M1242" s="532"/>
      <c r="N1242" s="532"/>
      <c r="O1242" s="532"/>
      <c r="P1242" s="532"/>
      <c r="Q1242" s="532"/>
      <c r="R1242" s="532"/>
      <c r="S1242" s="548"/>
      <c r="T1242" s="548"/>
      <c r="U1242" s="532"/>
      <c r="V1242" s="532"/>
      <c r="W1242" s="532"/>
      <c r="X1242" s="532"/>
      <c r="Y1242" s="532"/>
      <c r="Z1242" s="532"/>
      <c r="AA1242" s="532"/>
      <c r="AB1242" s="532"/>
      <c r="AC1242" s="532"/>
    </row>
    <row r="1243" ht="16.5" spans="1:29">
      <c r="A1243" s="545"/>
      <c r="B1243" s="546"/>
      <c r="C1243" s="545"/>
      <c r="D1243" s="547"/>
      <c r="E1243" s="545"/>
      <c r="F1243" s="548"/>
      <c r="G1243" s="545"/>
      <c r="H1243" s="545"/>
      <c r="I1243" s="545"/>
      <c r="J1243" s="548"/>
      <c r="K1243" s="548"/>
      <c r="L1243" s="532"/>
      <c r="M1243" s="532"/>
      <c r="N1243" s="532"/>
      <c r="O1243" s="532"/>
      <c r="P1243" s="532"/>
      <c r="Q1243" s="532"/>
      <c r="R1243" s="532"/>
      <c r="S1243" s="548"/>
      <c r="T1243" s="548"/>
      <c r="U1243" s="532"/>
      <c r="V1243" s="532"/>
      <c r="W1243" s="532"/>
      <c r="X1243" s="532"/>
      <c r="Y1243" s="532"/>
      <c r="Z1243" s="532"/>
      <c r="AA1243" s="532"/>
      <c r="AB1243" s="532"/>
      <c r="AC1243" s="532"/>
    </row>
    <row r="1244" ht="16.5" spans="1:29">
      <c r="A1244" s="545"/>
      <c r="B1244" s="546"/>
      <c r="C1244" s="545"/>
      <c r="D1244" s="547"/>
      <c r="E1244" s="545"/>
      <c r="F1244" s="548"/>
      <c r="G1244" s="545"/>
      <c r="H1244" s="545"/>
      <c r="I1244" s="545"/>
      <c r="J1244" s="548"/>
      <c r="K1244" s="548"/>
      <c r="L1244" s="532"/>
      <c r="M1244" s="532"/>
      <c r="N1244" s="532"/>
      <c r="O1244" s="532"/>
      <c r="P1244" s="532"/>
      <c r="Q1244" s="532"/>
      <c r="R1244" s="532"/>
      <c r="S1244" s="548"/>
      <c r="T1244" s="548"/>
      <c r="U1244" s="532"/>
      <c r="V1244" s="532"/>
      <c r="W1244" s="532"/>
      <c r="X1244" s="532"/>
      <c r="Y1244" s="532"/>
      <c r="Z1244" s="532"/>
      <c r="AA1244" s="532"/>
      <c r="AB1244" s="532"/>
      <c r="AC1244" s="532"/>
    </row>
    <row r="1245" ht="16.5" spans="1:29">
      <c r="A1245" s="545"/>
      <c r="B1245" s="546"/>
      <c r="C1245" s="545"/>
      <c r="D1245" s="547"/>
      <c r="E1245" s="545"/>
      <c r="F1245" s="548"/>
      <c r="G1245" s="545"/>
      <c r="H1245" s="545"/>
      <c r="I1245" s="545"/>
      <c r="J1245" s="548"/>
      <c r="K1245" s="548"/>
      <c r="L1245" s="532"/>
      <c r="M1245" s="532"/>
      <c r="N1245" s="532"/>
      <c r="O1245" s="532"/>
      <c r="P1245" s="532"/>
      <c r="Q1245" s="532"/>
      <c r="R1245" s="532"/>
      <c r="S1245" s="548"/>
      <c r="T1245" s="548"/>
      <c r="U1245" s="532"/>
      <c r="V1245" s="532"/>
      <c r="W1245" s="532"/>
      <c r="X1245" s="532"/>
      <c r="Y1245" s="532"/>
      <c r="Z1245" s="532"/>
      <c r="AA1245" s="532"/>
      <c r="AB1245" s="532"/>
      <c r="AC1245" s="532"/>
    </row>
    <row r="1246" ht="16.5" spans="1:29">
      <c r="A1246" s="545"/>
      <c r="B1246" s="546"/>
      <c r="C1246" s="545"/>
      <c r="D1246" s="547"/>
      <c r="E1246" s="545"/>
      <c r="F1246" s="548"/>
      <c r="G1246" s="545"/>
      <c r="H1246" s="545"/>
      <c r="I1246" s="545"/>
      <c r="J1246" s="548"/>
      <c r="K1246" s="548"/>
      <c r="L1246" s="532"/>
      <c r="M1246" s="532"/>
      <c r="N1246" s="532"/>
      <c r="O1246" s="532"/>
      <c r="P1246" s="532"/>
      <c r="Q1246" s="532"/>
      <c r="R1246" s="532"/>
      <c r="S1246" s="548"/>
      <c r="T1246" s="548"/>
      <c r="U1246" s="532"/>
      <c r="V1246" s="532"/>
      <c r="W1246" s="532"/>
      <c r="X1246" s="532"/>
      <c r="Y1246" s="532"/>
      <c r="Z1246" s="532"/>
      <c r="AA1246" s="532"/>
      <c r="AB1246" s="532"/>
      <c r="AC1246" s="532"/>
    </row>
    <row r="1247" ht="16.5" spans="1:29">
      <c r="A1247" s="545"/>
      <c r="B1247" s="546"/>
      <c r="C1247" s="545"/>
      <c r="D1247" s="547"/>
      <c r="E1247" s="545"/>
      <c r="F1247" s="548"/>
      <c r="G1247" s="545"/>
      <c r="H1247" s="545"/>
      <c r="I1247" s="545"/>
      <c r="J1247" s="548"/>
      <c r="K1247" s="548"/>
      <c r="L1247" s="532"/>
      <c r="M1247" s="532"/>
      <c r="N1247" s="532"/>
      <c r="O1247" s="532"/>
      <c r="P1247" s="532"/>
      <c r="Q1247" s="532"/>
      <c r="R1247" s="532"/>
      <c r="S1247" s="548"/>
      <c r="T1247" s="548"/>
      <c r="U1247" s="532"/>
      <c r="V1247" s="532"/>
      <c r="W1247" s="532"/>
      <c r="X1247" s="532"/>
      <c r="Y1247" s="532"/>
      <c r="Z1247" s="532"/>
      <c r="AA1247" s="532"/>
      <c r="AB1247" s="532"/>
      <c r="AC1247" s="532"/>
    </row>
    <row r="1248" ht="16.5" spans="1:29">
      <c r="A1248" s="545"/>
      <c r="B1248" s="546"/>
      <c r="C1248" s="545"/>
      <c r="D1248" s="547"/>
      <c r="E1248" s="545"/>
      <c r="F1248" s="548"/>
      <c r="G1248" s="545"/>
      <c r="H1248" s="545"/>
      <c r="I1248" s="545"/>
      <c r="J1248" s="548"/>
      <c r="K1248" s="548"/>
      <c r="L1248" s="532"/>
      <c r="M1248" s="532"/>
      <c r="N1248" s="532"/>
      <c r="O1248" s="532"/>
      <c r="P1248" s="532"/>
      <c r="Q1248" s="532"/>
      <c r="R1248" s="532"/>
      <c r="S1248" s="548"/>
      <c r="T1248" s="548"/>
      <c r="U1248" s="532"/>
      <c r="V1248" s="532"/>
      <c r="W1248" s="532"/>
      <c r="X1248" s="532"/>
      <c r="Y1248" s="532"/>
      <c r="Z1248" s="532"/>
      <c r="AA1248" s="532"/>
      <c r="AB1248" s="532"/>
      <c r="AC1248" s="532"/>
    </row>
    <row r="1249" ht="16.5" spans="1:29">
      <c r="A1249" s="545"/>
      <c r="B1249" s="546"/>
      <c r="C1249" s="545"/>
      <c r="D1249" s="547"/>
      <c r="E1249" s="545"/>
      <c r="F1249" s="548"/>
      <c r="G1249" s="545"/>
      <c r="H1249" s="545"/>
      <c r="I1249" s="545"/>
      <c r="J1249" s="548"/>
      <c r="K1249" s="548"/>
      <c r="L1249" s="532"/>
      <c r="M1249" s="532"/>
      <c r="N1249" s="532"/>
      <c r="O1249" s="532"/>
      <c r="P1249" s="532"/>
      <c r="Q1249" s="532"/>
      <c r="R1249" s="532"/>
      <c r="S1249" s="548"/>
      <c r="T1249" s="548"/>
      <c r="U1249" s="532"/>
      <c r="V1249" s="532"/>
      <c r="W1249" s="532"/>
      <c r="X1249" s="532"/>
      <c r="Y1249" s="532"/>
      <c r="Z1249" s="532"/>
      <c r="AA1249" s="532"/>
      <c r="AB1249" s="532"/>
      <c r="AC1249" s="532"/>
    </row>
    <row r="1250" ht="16.5" spans="1:29">
      <c r="A1250" s="545"/>
      <c r="B1250" s="546"/>
      <c r="C1250" s="545"/>
      <c r="D1250" s="547"/>
      <c r="E1250" s="545"/>
      <c r="F1250" s="548"/>
      <c r="G1250" s="545"/>
      <c r="H1250" s="545"/>
      <c r="I1250" s="545"/>
      <c r="J1250" s="548"/>
      <c r="K1250" s="548"/>
      <c r="L1250" s="532"/>
      <c r="M1250" s="532"/>
      <c r="N1250" s="532"/>
      <c r="O1250" s="532"/>
      <c r="P1250" s="532"/>
      <c r="Q1250" s="532"/>
      <c r="R1250" s="532"/>
      <c r="S1250" s="548"/>
      <c r="T1250" s="548"/>
      <c r="U1250" s="532"/>
      <c r="V1250" s="532"/>
      <c r="W1250" s="532"/>
      <c r="X1250" s="532"/>
      <c r="Y1250" s="532"/>
      <c r="Z1250" s="532"/>
      <c r="AA1250" s="532"/>
      <c r="AB1250" s="532"/>
      <c r="AC1250" s="532"/>
    </row>
    <row r="1251" ht="16.5" spans="1:29">
      <c r="A1251" s="545"/>
      <c r="B1251" s="546"/>
      <c r="C1251" s="545"/>
      <c r="D1251" s="547"/>
      <c r="E1251" s="545"/>
      <c r="F1251" s="548"/>
      <c r="G1251" s="545"/>
      <c r="H1251" s="545"/>
      <c r="I1251" s="545"/>
      <c r="J1251" s="548"/>
      <c r="K1251" s="548"/>
      <c r="L1251" s="532"/>
      <c r="M1251" s="532"/>
      <c r="N1251" s="532"/>
      <c r="O1251" s="532"/>
      <c r="P1251" s="532"/>
      <c r="Q1251" s="532"/>
      <c r="R1251" s="532"/>
      <c r="S1251" s="548"/>
      <c r="T1251" s="548"/>
      <c r="U1251" s="532"/>
      <c r="V1251" s="532"/>
      <c r="W1251" s="532"/>
      <c r="X1251" s="532"/>
      <c r="Y1251" s="532"/>
      <c r="Z1251" s="532"/>
      <c r="AA1251" s="532"/>
      <c r="AB1251" s="532"/>
      <c r="AC1251" s="532"/>
    </row>
    <row r="1252" ht="16.5" spans="1:29">
      <c r="A1252" s="545"/>
      <c r="B1252" s="546"/>
      <c r="C1252" s="545"/>
      <c r="D1252" s="547"/>
      <c r="E1252" s="545"/>
      <c r="F1252" s="548"/>
      <c r="G1252" s="545"/>
      <c r="H1252" s="545"/>
      <c r="I1252" s="545"/>
      <c r="J1252" s="548"/>
      <c r="K1252" s="548"/>
      <c r="L1252" s="532"/>
      <c r="M1252" s="532"/>
      <c r="N1252" s="532"/>
      <c r="O1252" s="532"/>
      <c r="P1252" s="532"/>
      <c r="Q1252" s="532"/>
      <c r="R1252" s="532"/>
      <c r="S1252" s="548"/>
      <c r="T1252" s="548"/>
      <c r="U1252" s="532"/>
      <c r="V1252" s="532"/>
      <c r="W1252" s="532"/>
      <c r="X1252" s="532"/>
      <c r="Y1252" s="532"/>
      <c r="Z1252" s="532"/>
      <c r="AA1252" s="532"/>
      <c r="AB1252" s="532"/>
      <c r="AC1252" s="532"/>
    </row>
    <row r="1253" ht="16.5" spans="1:29">
      <c r="A1253" s="545"/>
      <c r="B1253" s="546"/>
      <c r="C1253" s="545"/>
      <c r="D1253" s="547"/>
      <c r="E1253" s="545"/>
      <c r="F1253" s="548"/>
      <c r="G1253" s="545"/>
      <c r="H1253" s="545"/>
      <c r="I1253" s="545"/>
      <c r="J1253" s="548"/>
      <c r="K1253" s="548"/>
      <c r="L1253" s="532"/>
      <c r="M1253" s="532"/>
      <c r="N1253" s="532"/>
      <c r="O1253" s="532"/>
      <c r="P1253" s="532"/>
      <c r="Q1253" s="532"/>
      <c r="R1253" s="532"/>
      <c r="S1253" s="548"/>
      <c r="T1253" s="548"/>
      <c r="U1253" s="532"/>
      <c r="V1253" s="532"/>
      <c r="W1253" s="532"/>
      <c r="X1253" s="532"/>
      <c r="Y1253" s="532"/>
      <c r="Z1253" s="532"/>
      <c r="AA1253" s="532"/>
      <c r="AB1253" s="532"/>
      <c r="AC1253" s="532"/>
    </row>
    <row r="1254" ht="16.5" spans="1:29">
      <c r="A1254" s="545"/>
      <c r="B1254" s="546"/>
      <c r="C1254" s="545"/>
      <c r="D1254" s="547"/>
      <c r="E1254" s="545"/>
      <c r="F1254" s="548"/>
      <c r="G1254" s="545"/>
      <c r="H1254" s="545"/>
      <c r="I1254" s="545"/>
      <c r="J1254" s="548"/>
      <c r="K1254" s="548"/>
      <c r="L1254" s="532"/>
      <c r="M1254" s="532"/>
      <c r="N1254" s="532"/>
      <c r="O1254" s="532"/>
      <c r="P1254" s="532"/>
      <c r="Q1254" s="532"/>
      <c r="R1254" s="532"/>
      <c r="S1254" s="548"/>
      <c r="T1254" s="548"/>
      <c r="U1254" s="532"/>
      <c r="V1254" s="532"/>
      <c r="W1254" s="532"/>
      <c r="X1254" s="532"/>
      <c r="Y1254" s="532"/>
      <c r="Z1254" s="532"/>
      <c r="AA1254" s="532"/>
      <c r="AB1254" s="532"/>
      <c r="AC1254" s="532"/>
    </row>
    <row r="1255" ht="16.5" spans="1:29">
      <c r="A1255" s="545"/>
      <c r="B1255" s="546"/>
      <c r="C1255" s="545"/>
      <c r="D1255" s="547"/>
      <c r="E1255" s="545"/>
      <c r="F1255" s="548"/>
      <c r="G1255" s="545"/>
      <c r="H1255" s="545"/>
      <c r="I1255" s="545"/>
      <c r="J1255" s="548"/>
      <c r="K1255" s="548"/>
      <c r="L1255" s="532"/>
      <c r="M1255" s="532"/>
      <c r="N1255" s="532"/>
      <c r="O1255" s="532"/>
      <c r="P1255" s="532"/>
      <c r="Q1255" s="532"/>
      <c r="R1255" s="532"/>
      <c r="S1255" s="548"/>
      <c r="T1255" s="548"/>
      <c r="U1255" s="532"/>
      <c r="V1255" s="532"/>
      <c r="W1255" s="532"/>
      <c r="X1255" s="532"/>
      <c r="Y1255" s="532"/>
      <c r="Z1255" s="532"/>
      <c r="AA1255" s="532"/>
      <c r="AB1255" s="532"/>
      <c r="AC1255" s="532"/>
    </row>
    <row r="1256" ht="16.5" spans="1:29">
      <c r="A1256" s="545"/>
      <c r="B1256" s="546"/>
      <c r="C1256" s="545"/>
      <c r="D1256" s="547"/>
      <c r="E1256" s="545"/>
      <c r="F1256" s="548"/>
      <c r="G1256" s="545"/>
      <c r="H1256" s="545"/>
      <c r="I1256" s="545"/>
      <c r="J1256" s="548"/>
      <c r="K1256" s="548"/>
      <c r="L1256" s="532"/>
      <c r="M1256" s="532"/>
      <c r="N1256" s="532"/>
      <c r="O1256" s="532"/>
      <c r="P1256" s="532"/>
      <c r="Q1256" s="532"/>
      <c r="R1256" s="532"/>
      <c r="S1256" s="548"/>
      <c r="T1256" s="548"/>
      <c r="U1256" s="532"/>
      <c r="V1256" s="532"/>
      <c r="W1256" s="532"/>
      <c r="X1256" s="532"/>
      <c r="Y1256" s="532"/>
      <c r="Z1256" s="532"/>
      <c r="AA1256" s="532"/>
      <c r="AB1256" s="532"/>
      <c r="AC1256" s="532"/>
    </row>
    <row r="1257" ht="16.5" spans="1:29">
      <c r="A1257" s="545"/>
      <c r="B1257" s="546"/>
      <c r="C1257" s="545"/>
      <c r="D1257" s="547"/>
      <c r="E1257" s="545"/>
      <c r="F1257" s="548"/>
      <c r="G1257" s="545"/>
      <c r="H1257" s="545"/>
      <c r="I1257" s="545"/>
      <c r="J1257" s="548"/>
      <c r="K1257" s="548"/>
      <c r="L1257" s="532"/>
      <c r="M1257" s="532"/>
      <c r="N1257" s="532"/>
      <c r="O1257" s="532"/>
      <c r="P1257" s="532"/>
      <c r="Q1257" s="532"/>
      <c r="R1257" s="532"/>
      <c r="S1257" s="548"/>
      <c r="T1257" s="548"/>
      <c r="U1257" s="532"/>
      <c r="V1257" s="532"/>
      <c r="W1257" s="532"/>
      <c r="X1257" s="532"/>
      <c r="Y1257" s="532"/>
      <c r="Z1257" s="532"/>
      <c r="AA1257" s="532"/>
      <c r="AB1257" s="532"/>
      <c r="AC1257" s="532"/>
    </row>
    <row r="1258" ht="16.5" spans="1:29">
      <c r="A1258" s="545"/>
      <c r="B1258" s="546"/>
      <c r="C1258" s="545"/>
      <c r="D1258" s="547"/>
      <c r="E1258" s="545"/>
      <c r="F1258" s="548"/>
      <c r="G1258" s="545"/>
      <c r="H1258" s="545"/>
      <c r="I1258" s="545"/>
      <c r="J1258" s="548"/>
      <c r="K1258" s="548"/>
      <c r="L1258" s="532"/>
      <c r="M1258" s="532"/>
      <c r="N1258" s="532"/>
      <c r="O1258" s="532"/>
      <c r="P1258" s="532"/>
      <c r="Q1258" s="532"/>
      <c r="R1258" s="532"/>
      <c r="S1258" s="548"/>
      <c r="T1258" s="548"/>
      <c r="U1258" s="532"/>
      <c r="V1258" s="532"/>
      <c r="W1258" s="532"/>
      <c r="X1258" s="532"/>
      <c r="Y1258" s="532"/>
      <c r="Z1258" s="532"/>
      <c r="AA1258" s="532"/>
      <c r="AB1258" s="532"/>
      <c r="AC1258" s="532"/>
    </row>
    <row r="1259" ht="16.5" spans="1:29">
      <c r="A1259" s="545"/>
      <c r="B1259" s="546"/>
      <c r="C1259" s="545"/>
      <c r="D1259" s="547"/>
      <c r="E1259" s="545"/>
      <c r="F1259" s="548"/>
      <c r="G1259" s="545"/>
      <c r="H1259" s="545"/>
      <c r="I1259" s="545"/>
      <c r="J1259" s="548"/>
      <c r="K1259" s="548"/>
      <c r="L1259" s="532"/>
      <c r="M1259" s="532"/>
      <c r="N1259" s="532"/>
      <c r="O1259" s="532"/>
      <c r="P1259" s="532"/>
      <c r="Q1259" s="532"/>
      <c r="R1259" s="532"/>
      <c r="S1259" s="548"/>
      <c r="T1259" s="548"/>
      <c r="U1259" s="532"/>
      <c r="V1259" s="532"/>
      <c r="W1259" s="532"/>
      <c r="X1259" s="532"/>
      <c r="Y1259" s="532"/>
      <c r="Z1259" s="532"/>
      <c r="AA1259" s="532"/>
      <c r="AB1259" s="532"/>
      <c r="AC1259" s="532"/>
    </row>
    <row r="1260" ht="16.5" spans="1:29">
      <c r="A1260" s="545"/>
      <c r="B1260" s="546"/>
      <c r="C1260" s="545"/>
      <c r="D1260" s="547"/>
      <c r="E1260" s="545"/>
      <c r="F1260" s="548"/>
      <c r="G1260" s="545"/>
      <c r="H1260" s="545"/>
      <c r="I1260" s="545"/>
      <c r="J1260" s="548"/>
      <c r="K1260" s="548"/>
      <c r="L1260" s="532"/>
      <c r="M1260" s="532"/>
      <c r="N1260" s="532"/>
      <c r="O1260" s="532"/>
      <c r="P1260" s="532"/>
      <c r="Q1260" s="532"/>
      <c r="R1260" s="532"/>
      <c r="S1260" s="548"/>
      <c r="T1260" s="548"/>
      <c r="U1260" s="532"/>
      <c r="V1260" s="532"/>
      <c r="W1260" s="532"/>
      <c r="X1260" s="532"/>
      <c r="Y1260" s="532"/>
      <c r="Z1260" s="532"/>
      <c r="AA1260" s="532"/>
      <c r="AB1260" s="532"/>
      <c r="AC1260" s="532"/>
    </row>
    <row r="1261" ht="16.5" spans="1:29">
      <c r="A1261" s="545"/>
      <c r="B1261" s="546"/>
      <c r="C1261" s="545"/>
      <c r="D1261" s="547"/>
      <c r="E1261" s="545"/>
      <c r="F1261" s="548"/>
      <c r="G1261" s="545"/>
      <c r="H1261" s="545"/>
      <c r="I1261" s="545"/>
      <c r="J1261" s="548"/>
      <c r="K1261" s="548"/>
      <c r="L1261" s="532"/>
      <c r="M1261" s="532"/>
      <c r="N1261" s="532"/>
      <c r="O1261" s="532"/>
      <c r="P1261" s="532"/>
      <c r="Q1261" s="532"/>
      <c r="R1261" s="532"/>
      <c r="S1261" s="548"/>
      <c r="T1261" s="548"/>
      <c r="U1261" s="532"/>
      <c r="V1261" s="532"/>
      <c r="W1261" s="532"/>
      <c r="X1261" s="532"/>
      <c r="Y1261" s="532"/>
      <c r="Z1261" s="532"/>
      <c r="AA1261" s="532"/>
      <c r="AB1261" s="532"/>
      <c r="AC1261" s="532"/>
    </row>
    <row r="1262" ht="16.5" spans="1:29">
      <c r="A1262" s="545"/>
      <c r="B1262" s="546"/>
      <c r="C1262" s="545"/>
      <c r="D1262" s="547"/>
      <c r="E1262" s="545"/>
      <c r="F1262" s="548"/>
      <c r="G1262" s="545"/>
      <c r="H1262" s="545"/>
      <c r="I1262" s="545"/>
      <c r="J1262" s="548"/>
      <c r="K1262" s="548"/>
      <c r="L1262" s="532"/>
      <c r="M1262" s="532"/>
      <c r="N1262" s="532"/>
      <c r="O1262" s="532"/>
      <c r="P1262" s="532"/>
      <c r="Q1262" s="532"/>
      <c r="R1262" s="532"/>
      <c r="S1262" s="548"/>
      <c r="T1262" s="548"/>
      <c r="U1262" s="532"/>
      <c r="V1262" s="532"/>
      <c r="W1262" s="532"/>
      <c r="X1262" s="532"/>
      <c r="Y1262" s="532"/>
      <c r="Z1262" s="532"/>
      <c r="AA1262" s="532"/>
      <c r="AB1262" s="532"/>
      <c r="AC1262" s="532"/>
    </row>
    <row r="1263" ht="16.5" spans="1:29">
      <c r="A1263" s="545"/>
      <c r="B1263" s="546"/>
      <c r="C1263" s="545"/>
      <c r="D1263" s="547"/>
      <c r="E1263" s="545"/>
      <c r="F1263" s="548"/>
      <c r="G1263" s="545"/>
      <c r="H1263" s="545"/>
      <c r="I1263" s="545"/>
      <c r="J1263" s="548"/>
      <c r="K1263" s="548"/>
      <c r="L1263" s="532"/>
      <c r="M1263" s="532"/>
      <c r="N1263" s="532"/>
      <c r="O1263" s="532"/>
      <c r="P1263" s="532"/>
      <c r="Q1263" s="532"/>
      <c r="R1263" s="532"/>
      <c r="S1263" s="548"/>
      <c r="T1263" s="548"/>
      <c r="U1263" s="532"/>
      <c r="V1263" s="532"/>
      <c r="W1263" s="532"/>
      <c r="X1263" s="532"/>
      <c r="Y1263" s="532"/>
      <c r="Z1263" s="532"/>
      <c r="AA1263" s="532"/>
      <c r="AB1263" s="532"/>
      <c r="AC1263" s="532"/>
    </row>
    <row r="1264" ht="16.5" spans="1:29">
      <c r="A1264" s="545"/>
      <c r="B1264" s="546"/>
      <c r="C1264" s="545"/>
      <c r="D1264" s="547"/>
      <c r="E1264" s="545"/>
      <c r="F1264" s="548"/>
      <c r="G1264" s="545"/>
      <c r="H1264" s="545"/>
      <c r="I1264" s="545"/>
      <c r="J1264" s="548"/>
      <c r="K1264" s="548"/>
      <c r="L1264" s="532"/>
      <c r="M1264" s="532"/>
      <c r="N1264" s="532"/>
      <c r="O1264" s="532"/>
      <c r="P1264" s="532"/>
      <c r="Q1264" s="532"/>
      <c r="R1264" s="532"/>
      <c r="S1264" s="548"/>
      <c r="T1264" s="548"/>
      <c r="U1264" s="532"/>
      <c r="V1264" s="532"/>
      <c r="W1264" s="532"/>
      <c r="X1264" s="532"/>
      <c r="Y1264" s="532"/>
      <c r="Z1264" s="532"/>
      <c r="AA1264" s="532"/>
      <c r="AB1264" s="532"/>
      <c r="AC1264" s="532"/>
    </row>
    <row r="1265" ht="16.5" spans="1:29">
      <c r="A1265" s="545"/>
      <c r="B1265" s="546"/>
      <c r="C1265" s="545"/>
      <c r="D1265" s="547"/>
      <c r="E1265" s="545"/>
      <c r="F1265" s="548"/>
      <c r="G1265" s="545"/>
      <c r="H1265" s="545"/>
      <c r="I1265" s="545"/>
      <c r="J1265" s="548"/>
      <c r="K1265" s="548"/>
      <c r="L1265" s="532"/>
      <c r="M1265" s="532"/>
      <c r="N1265" s="532"/>
      <c r="O1265" s="532"/>
      <c r="P1265" s="532"/>
      <c r="Q1265" s="532"/>
      <c r="R1265" s="532"/>
      <c r="S1265" s="548"/>
      <c r="T1265" s="548"/>
      <c r="U1265" s="532"/>
      <c r="V1265" s="532"/>
      <c r="W1265" s="532"/>
      <c r="X1265" s="532"/>
      <c r="Y1265" s="532"/>
      <c r="Z1265" s="532"/>
      <c r="AA1265" s="532"/>
      <c r="AB1265" s="532"/>
      <c r="AC1265" s="532"/>
    </row>
    <row r="1266" ht="16.5" spans="1:29">
      <c r="A1266" s="545"/>
      <c r="B1266" s="546"/>
      <c r="C1266" s="545"/>
      <c r="D1266" s="547"/>
      <c r="E1266" s="545"/>
      <c r="F1266" s="548"/>
      <c r="G1266" s="545"/>
      <c r="H1266" s="545"/>
      <c r="I1266" s="545"/>
      <c r="J1266" s="548"/>
      <c r="K1266" s="548"/>
      <c r="L1266" s="532"/>
      <c r="M1266" s="532"/>
      <c r="N1266" s="532"/>
      <c r="O1266" s="532"/>
      <c r="P1266" s="532"/>
      <c r="Q1266" s="532"/>
      <c r="R1266" s="532"/>
      <c r="S1266" s="548"/>
      <c r="T1266" s="548"/>
      <c r="U1266" s="532"/>
      <c r="V1266" s="532"/>
      <c r="W1266" s="532"/>
      <c r="X1266" s="532"/>
      <c r="Y1266" s="532"/>
      <c r="Z1266" s="532"/>
      <c r="AA1266" s="532"/>
      <c r="AB1266" s="532"/>
      <c r="AC1266" s="532"/>
    </row>
    <row r="1267" ht="16.5" spans="1:29">
      <c r="A1267" s="545"/>
      <c r="B1267" s="546"/>
      <c r="C1267" s="545"/>
      <c r="D1267" s="547"/>
      <c r="E1267" s="545"/>
      <c r="F1267" s="548"/>
      <c r="G1267" s="545"/>
      <c r="H1267" s="545"/>
      <c r="I1267" s="545"/>
      <c r="J1267" s="548"/>
      <c r="K1267" s="548"/>
      <c r="L1267" s="532"/>
      <c r="M1267" s="532"/>
      <c r="N1267" s="532"/>
      <c r="O1267" s="532"/>
      <c r="P1267" s="532"/>
      <c r="Q1267" s="532"/>
      <c r="R1267" s="532"/>
      <c r="S1267" s="548"/>
      <c r="T1267" s="548"/>
      <c r="U1267" s="532"/>
      <c r="V1267" s="532"/>
      <c r="W1267" s="532"/>
      <c r="X1267" s="532"/>
      <c r="Y1267" s="532"/>
      <c r="Z1267" s="532"/>
      <c r="AA1267" s="532"/>
      <c r="AB1267" s="532"/>
      <c r="AC1267" s="532"/>
    </row>
    <row r="1268" ht="16.5" spans="1:29">
      <c r="A1268" s="545"/>
      <c r="B1268" s="546"/>
      <c r="C1268" s="545"/>
      <c r="D1268" s="547"/>
      <c r="E1268" s="545"/>
      <c r="F1268" s="548"/>
      <c r="G1268" s="545"/>
      <c r="H1268" s="545"/>
      <c r="I1268" s="545"/>
      <c r="J1268" s="548"/>
      <c r="K1268" s="548"/>
      <c r="L1268" s="532"/>
      <c r="M1268" s="532"/>
      <c r="N1268" s="532"/>
      <c r="O1268" s="532"/>
      <c r="P1268" s="532"/>
      <c r="Q1268" s="532"/>
      <c r="R1268" s="532"/>
      <c r="S1268" s="548"/>
      <c r="T1268" s="548"/>
      <c r="U1268" s="532"/>
      <c r="V1268" s="532"/>
      <c r="W1268" s="532"/>
      <c r="X1268" s="532"/>
      <c r="Y1268" s="532"/>
      <c r="Z1268" s="532"/>
      <c r="AA1268" s="532"/>
      <c r="AB1268" s="532"/>
      <c r="AC1268" s="532"/>
    </row>
    <row r="1269" ht="16.5" spans="1:29">
      <c r="A1269" s="545"/>
      <c r="B1269" s="546"/>
      <c r="C1269" s="545"/>
      <c r="D1269" s="547"/>
      <c r="E1269" s="545"/>
      <c r="F1269" s="548"/>
      <c r="G1269" s="545"/>
      <c r="H1269" s="545"/>
      <c r="I1269" s="545"/>
      <c r="J1269" s="548"/>
      <c r="K1269" s="548"/>
      <c r="L1269" s="532"/>
      <c r="M1269" s="532"/>
      <c r="N1269" s="532"/>
      <c r="O1269" s="532"/>
      <c r="P1269" s="532"/>
      <c r="Q1269" s="532"/>
      <c r="R1269" s="532"/>
      <c r="S1269" s="548"/>
      <c r="T1269" s="548"/>
      <c r="U1269" s="532"/>
      <c r="V1269" s="532"/>
      <c r="W1269" s="532"/>
      <c r="X1269" s="532"/>
      <c r="Y1269" s="532"/>
      <c r="Z1269" s="532"/>
      <c r="AA1269" s="532"/>
      <c r="AB1269" s="532"/>
      <c r="AC1269" s="532"/>
    </row>
    <row r="1270" ht="16.5" spans="1:29">
      <c r="A1270" s="545"/>
      <c r="B1270" s="546"/>
      <c r="C1270" s="545"/>
      <c r="D1270" s="547"/>
      <c r="E1270" s="545"/>
      <c r="F1270" s="548"/>
      <c r="G1270" s="545"/>
      <c r="H1270" s="545"/>
      <c r="I1270" s="545"/>
      <c r="J1270" s="548"/>
      <c r="K1270" s="548"/>
      <c r="L1270" s="532"/>
      <c r="M1270" s="532"/>
      <c r="N1270" s="532"/>
      <c r="O1270" s="532"/>
      <c r="P1270" s="532"/>
      <c r="Q1270" s="532"/>
      <c r="R1270" s="532"/>
      <c r="S1270" s="548"/>
      <c r="T1270" s="548"/>
      <c r="U1270" s="532"/>
      <c r="V1270" s="532"/>
      <c r="W1270" s="532"/>
      <c r="X1270" s="532"/>
      <c r="Y1270" s="532"/>
      <c r="Z1270" s="532"/>
      <c r="AA1270" s="532"/>
      <c r="AB1270" s="532"/>
      <c r="AC1270" s="532"/>
    </row>
    <row r="1271" ht="16.5" spans="1:29">
      <c r="A1271" s="545"/>
      <c r="B1271" s="546"/>
      <c r="C1271" s="545"/>
      <c r="D1271" s="547"/>
      <c r="E1271" s="545"/>
      <c r="F1271" s="548"/>
      <c r="G1271" s="545"/>
      <c r="H1271" s="545"/>
      <c r="I1271" s="545"/>
      <c r="J1271" s="548"/>
      <c r="K1271" s="548"/>
      <c r="L1271" s="532"/>
      <c r="M1271" s="532"/>
      <c r="N1271" s="532"/>
      <c r="O1271" s="532"/>
      <c r="P1271" s="532"/>
      <c r="Q1271" s="532"/>
      <c r="R1271" s="532"/>
      <c r="S1271" s="548"/>
      <c r="T1271" s="548"/>
      <c r="U1271" s="532"/>
      <c r="V1271" s="532"/>
      <c r="W1271" s="532"/>
      <c r="X1271" s="532"/>
      <c r="Y1271" s="532"/>
      <c r="Z1271" s="532"/>
      <c r="AA1271" s="532"/>
      <c r="AB1271" s="532"/>
      <c r="AC1271" s="532"/>
    </row>
    <row r="1272" ht="16.5" spans="1:29">
      <c r="A1272" s="545"/>
      <c r="B1272" s="546"/>
      <c r="C1272" s="545"/>
      <c r="D1272" s="547"/>
      <c r="E1272" s="545"/>
      <c r="F1272" s="548"/>
      <c r="G1272" s="545"/>
      <c r="H1272" s="545"/>
      <c r="I1272" s="545"/>
      <c r="J1272" s="548"/>
      <c r="K1272" s="548"/>
      <c r="L1272" s="532"/>
      <c r="M1272" s="532"/>
      <c r="N1272" s="532"/>
      <c r="O1272" s="532"/>
      <c r="P1272" s="532"/>
      <c r="Q1272" s="532"/>
      <c r="R1272" s="532"/>
      <c r="S1272" s="548"/>
      <c r="T1272" s="548"/>
      <c r="U1272" s="532"/>
      <c r="V1272" s="532"/>
      <c r="W1272" s="532"/>
      <c r="X1272" s="532"/>
      <c r="Y1272" s="532"/>
      <c r="Z1272" s="532"/>
      <c r="AA1272" s="532"/>
      <c r="AB1272" s="532"/>
      <c r="AC1272" s="532"/>
    </row>
    <row r="1273" ht="16.5" spans="1:29">
      <c r="A1273" s="545"/>
      <c r="B1273" s="546"/>
      <c r="C1273" s="545"/>
      <c r="D1273" s="547"/>
      <c r="E1273" s="545"/>
      <c r="F1273" s="548"/>
      <c r="G1273" s="545"/>
      <c r="H1273" s="545"/>
      <c r="I1273" s="545"/>
      <c r="J1273" s="548"/>
      <c r="K1273" s="548"/>
      <c r="L1273" s="532"/>
      <c r="M1273" s="532"/>
      <c r="N1273" s="532"/>
      <c r="O1273" s="532"/>
      <c r="P1273" s="532"/>
      <c r="Q1273" s="532"/>
      <c r="R1273" s="532"/>
      <c r="S1273" s="548"/>
      <c r="T1273" s="548"/>
      <c r="U1273" s="532"/>
      <c r="V1273" s="532"/>
      <c r="W1273" s="532"/>
      <c r="X1273" s="532"/>
      <c r="Y1273" s="532"/>
      <c r="Z1273" s="532"/>
      <c r="AA1273" s="532"/>
      <c r="AB1273" s="532"/>
      <c r="AC1273" s="532"/>
    </row>
    <row r="1274" ht="16.5" spans="1:29">
      <c r="A1274" s="545"/>
      <c r="B1274" s="546"/>
      <c r="C1274" s="545"/>
      <c r="D1274" s="547"/>
      <c r="E1274" s="545"/>
      <c r="F1274" s="548"/>
      <c r="G1274" s="545"/>
      <c r="H1274" s="545"/>
      <c r="I1274" s="545"/>
      <c r="J1274" s="548"/>
      <c r="K1274" s="548"/>
      <c r="L1274" s="532"/>
      <c r="M1274" s="532"/>
      <c r="N1274" s="532"/>
      <c r="O1274" s="532"/>
      <c r="P1274" s="532"/>
      <c r="Q1274" s="532"/>
      <c r="R1274" s="532"/>
      <c r="S1274" s="548"/>
      <c r="T1274" s="548"/>
      <c r="U1274" s="532"/>
      <c r="V1274" s="532"/>
      <c r="W1274" s="532"/>
      <c r="X1274" s="532"/>
      <c r="Y1274" s="532"/>
      <c r="Z1274" s="532"/>
      <c r="AA1274" s="532"/>
      <c r="AB1274" s="532"/>
      <c r="AC1274" s="532"/>
    </row>
    <row r="1275" ht="16.5" spans="1:29">
      <c r="A1275" s="545"/>
      <c r="B1275" s="546"/>
      <c r="C1275" s="545"/>
      <c r="D1275" s="547"/>
      <c r="E1275" s="545"/>
      <c r="F1275" s="548"/>
      <c r="G1275" s="545"/>
      <c r="H1275" s="545"/>
      <c r="I1275" s="545"/>
      <c r="J1275" s="548"/>
      <c r="K1275" s="548"/>
      <c r="L1275" s="532"/>
      <c r="M1275" s="532"/>
      <c r="N1275" s="532"/>
      <c r="O1275" s="532"/>
      <c r="P1275" s="532"/>
      <c r="Q1275" s="532"/>
      <c r="R1275" s="532"/>
      <c r="S1275" s="548"/>
      <c r="T1275" s="548"/>
      <c r="U1275" s="532"/>
      <c r="V1275" s="532"/>
      <c r="W1275" s="532"/>
      <c r="X1275" s="532"/>
      <c r="Y1275" s="532"/>
      <c r="Z1275" s="532"/>
      <c r="AA1275" s="532"/>
      <c r="AB1275" s="532"/>
      <c r="AC1275" s="532"/>
    </row>
    <row r="1276" ht="16.5" spans="1:29">
      <c r="A1276" s="545"/>
      <c r="B1276" s="546"/>
      <c r="C1276" s="545"/>
      <c r="D1276" s="547"/>
      <c r="E1276" s="545"/>
      <c r="F1276" s="548"/>
      <c r="G1276" s="545"/>
      <c r="H1276" s="545"/>
      <c r="I1276" s="545"/>
      <c r="J1276" s="548"/>
      <c r="K1276" s="548"/>
      <c r="L1276" s="532"/>
      <c r="M1276" s="532"/>
      <c r="N1276" s="532"/>
      <c r="O1276" s="532"/>
      <c r="P1276" s="532"/>
      <c r="Q1276" s="532"/>
      <c r="R1276" s="532"/>
      <c r="S1276" s="548"/>
      <c r="T1276" s="548"/>
      <c r="U1276" s="532"/>
      <c r="V1276" s="532"/>
      <c r="W1276" s="532"/>
      <c r="X1276" s="532"/>
      <c r="Y1276" s="532"/>
      <c r="Z1276" s="532"/>
      <c r="AA1276" s="532"/>
      <c r="AB1276" s="532"/>
      <c r="AC1276" s="532"/>
    </row>
    <row r="1277" ht="16.5" spans="1:29">
      <c r="A1277" s="545"/>
      <c r="B1277" s="546"/>
      <c r="C1277" s="545"/>
      <c r="D1277" s="547"/>
      <c r="E1277" s="545"/>
      <c r="F1277" s="548"/>
      <c r="G1277" s="545"/>
      <c r="H1277" s="545"/>
      <c r="I1277" s="545"/>
      <c r="J1277" s="548"/>
      <c r="K1277" s="548"/>
      <c r="L1277" s="532"/>
      <c r="M1277" s="532"/>
      <c r="N1277" s="532"/>
      <c r="O1277" s="532"/>
      <c r="P1277" s="532"/>
      <c r="Q1277" s="532"/>
      <c r="R1277" s="532"/>
      <c r="S1277" s="548"/>
      <c r="T1277" s="548"/>
      <c r="U1277" s="532"/>
      <c r="V1277" s="532"/>
      <c r="W1277" s="532"/>
      <c r="X1277" s="532"/>
      <c r="Y1277" s="532"/>
      <c r="Z1277" s="532"/>
      <c r="AA1277" s="532"/>
      <c r="AB1277" s="532"/>
      <c r="AC1277" s="532"/>
    </row>
    <row r="1278" ht="16.5" spans="1:29">
      <c r="A1278" s="545"/>
      <c r="B1278" s="546"/>
      <c r="C1278" s="545"/>
      <c r="D1278" s="547"/>
      <c r="E1278" s="545"/>
      <c r="F1278" s="548"/>
      <c r="G1278" s="545"/>
      <c r="H1278" s="545"/>
      <c r="I1278" s="545"/>
      <c r="J1278" s="548"/>
      <c r="K1278" s="548"/>
      <c r="L1278" s="532"/>
      <c r="M1278" s="532"/>
      <c r="N1278" s="532"/>
      <c r="O1278" s="532"/>
      <c r="P1278" s="532"/>
      <c r="Q1278" s="532"/>
      <c r="R1278" s="532"/>
      <c r="S1278" s="548"/>
      <c r="T1278" s="548"/>
      <c r="U1278" s="532"/>
      <c r="V1278" s="532"/>
      <c r="W1278" s="532"/>
      <c r="X1278" s="532"/>
      <c r="Y1278" s="532"/>
      <c r="Z1278" s="532"/>
      <c r="AA1278" s="532"/>
      <c r="AB1278" s="532"/>
      <c r="AC1278" s="532"/>
    </row>
    <row r="1279" ht="16.5" spans="1:29">
      <c r="A1279" s="545"/>
      <c r="B1279" s="546"/>
      <c r="C1279" s="545"/>
      <c r="D1279" s="547"/>
      <c r="E1279" s="545"/>
      <c r="F1279" s="548"/>
      <c r="G1279" s="545"/>
      <c r="H1279" s="545"/>
      <c r="I1279" s="545"/>
      <c r="J1279" s="548"/>
      <c r="K1279" s="548"/>
      <c r="L1279" s="532"/>
      <c r="M1279" s="532"/>
      <c r="N1279" s="532"/>
      <c r="O1279" s="532"/>
      <c r="P1279" s="532"/>
      <c r="Q1279" s="532"/>
      <c r="R1279" s="532"/>
      <c r="S1279" s="548"/>
      <c r="T1279" s="548"/>
      <c r="U1279" s="532"/>
      <c r="V1279" s="532"/>
      <c r="W1279" s="532"/>
      <c r="X1279" s="532"/>
      <c r="Y1279" s="532"/>
      <c r="Z1279" s="532"/>
      <c r="AA1279" s="532"/>
      <c r="AB1279" s="532"/>
      <c r="AC1279" s="532"/>
    </row>
    <row r="1280" ht="16.5" spans="1:29">
      <c r="A1280" s="545"/>
      <c r="B1280" s="546"/>
      <c r="C1280" s="545"/>
      <c r="D1280" s="547"/>
      <c r="E1280" s="545"/>
      <c r="F1280" s="548"/>
      <c r="G1280" s="545"/>
      <c r="H1280" s="545"/>
      <c r="I1280" s="545"/>
      <c r="J1280" s="548"/>
      <c r="K1280" s="548"/>
      <c r="L1280" s="532"/>
      <c r="M1280" s="532"/>
      <c r="N1280" s="532"/>
      <c r="O1280" s="532"/>
      <c r="P1280" s="532"/>
      <c r="Q1280" s="532"/>
      <c r="R1280" s="532"/>
      <c r="S1280" s="548"/>
      <c r="T1280" s="548"/>
      <c r="U1280" s="532"/>
      <c r="V1280" s="532"/>
      <c r="W1280" s="532"/>
      <c r="X1280" s="532"/>
      <c r="Y1280" s="532"/>
      <c r="Z1280" s="532"/>
      <c r="AA1280" s="532"/>
      <c r="AB1280" s="532"/>
      <c r="AC1280" s="532"/>
    </row>
    <row r="1281" ht="16.5" spans="1:29">
      <c r="A1281" s="545"/>
      <c r="B1281" s="546"/>
      <c r="C1281" s="545"/>
      <c r="D1281" s="547"/>
      <c r="E1281" s="545"/>
      <c r="F1281" s="548"/>
      <c r="G1281" s="545"/>
      <c r="H1281" s="545"/>
      <c r="I1281" s="545"/>
      <c r="J1281" s="548"/>
      <c r="K1281" s="548"/>
      <c r="L1281" s="532"/>
      <c r="M1281" s="532"/>
      <c r="N1281" s="532"/>
      <c r="O1281" s="532"/>
      <c r="P1281" s="532"/>
      <c r="Q1281" s="532"/>
      <c r="R1281" s="532"/>
      <c r="S1281" s="548"/>
      <c r="T1281" s="548"/>
      <c r="U1281" s="532"/>
      <c r="V1281" s="532"/>
      <c r="W1281" s="532"/>
      <c r="X1281" s="532"/>
      <c r="Y1281" s="532"/>
      <c r="Z1281" s="532"/>
      <c r="AA1281" s="532"/>
      <c r="AB1281" s="532"/>
      <c r="AC1281" s="532"/>
    </row>
    <row r="1282" ht="16.5" spans="1:29">
      <c r="A1282" s="545"/>
      <c r="B1282" s="546"/>
      <c r="C1282" s="545"/>
      <c r="D1282" s="547"/>
      <c r="E1282" s="545"/>
      <c r="F1282" s="548"/>
      <c r="G1282" s="545"/>
      <c r="H1282" s="545"/>
      <c r="I1282" s="545"/>
      <c r="J1282" s="548"/>
      <c r="K1282" s="548"/>
      <c r="L1282" s="532"/>
      <c r="M1282" s="532"/>
      <c r="N1282" s="532"/>
      <c r="O1282" s="532"/>
      <c r="P1282" s="532"/>
      <c r="Q1282" s="532"/>
      <c r="R1282" s="532"/>
      <c r="S1282" s="548"/>
      <c r="T1282" s="548"/>
      <c r="U1282" s="532"/>
      <c r="V1282" s="532"/>
      <c r="W1282" s="532"/>
      <c r="X1282" s="532"/>
      <c r="Y1282" s="532"/>
      <c r="Z1282" s="532"/>
      <c r="AA1282" s="532"/>
      <c r="AB1282" s="532"/>
      <c r="AC1282" s="532"/>
    </row>
    <row r="1283" ht="16.5" spans="1:29">
      <c r="A1283" s="545"/>
      <c r="B1283" s="546"/>
      <c r="C1283" s="545"/>
      <c r="D1283" s="547"/>
      <c r="E1283" s="545"/>
      <c r="F1283" s="548"/>
      <c r="G1283" s="545"/>
      <c r="H1283" s="545"/>
      <c r="I1283" s="545"/>
      <c r="J1283" s="548"/>
      <c r="K1283" s="548"/>
      <c r="L1283" s="532"/>
      <c r="M1283" s="532"/>
      <c r="N1283" s="532"/>
      <c r="O1283" s="532"/>
      <c r="P1283" s="532"/>
      <c r="Q1283" s="532"/>
      <c r="R1283" s="532"/>
      <c r="S1283" s="548"/>
      <c r="T1283" s="548"/>
      <c r="U1283" s="532"/>
      <c r="V1283" s="532"/>
      <c r="W1283" s="532"/>
      <c r="X1283" s="532"/>
      <c r="Y1283" s="532"/>
      <c r="Z1283" s="532"/>
      <c r="AA1283" s="532"/>
      <c r="AB1283" s="532"/>
      <c r="AC1283" s="532"/>
    </row>
    <row r="1284" ht="16.5" spans="1:29">
      <c r="A1284" s="545"/>
      <c r="B1284" s="546"/>
      <c r="C1284" s="545"/>
      <c r="D1284" s="547"/>
      <c r="E1284" s="545"/>
      <c r="F1284" s="548"/>
      <c r="G1284" s="545"/>
      <c r="H1284" s="545"/>
      <c r="I1284" s="545"/>
      <c r="J1284" s="548"/>
      <c r="K1284" s="548"/>
      <c r="L1284" s="532"/>
      <c r="M1284" s="532"/>
      <c r="N1284" s="532"/>
      <c r="O1284" s="532"/>
      <c r="P1284" s="532"/>
      <c r="Q1284" s="532"/>
      <c r="R1284" s="532"/>
      <c r="S1284" s="548"/>
      <c r="T1284" s="548"/>
      <c r="U1284" s="532"/>
      <c r="V1284" s="532"/>
      <c r="W1284" s="532"/>
      <c r="X1284" s="532"/>
      <c r="Y1284" s="532"/>
      <c r="Z1284" s="532"/>
      <c r="AA1284" s="532"/>
      <c r="AB1284" s="532"/>
      <c r="AC1284" s="532"/>
    </row>
    <row r="1285" ht="16.5" spans="1:29">
      <c r="A1285" s="545"/>
      <c r="B1285" s="546"/>
      <c r="C1285" s="545"/>
      <c r="D1285" s="547"/>
      <c r="E1285" s="545"/>
      <c r="F1285" s="548"/>
      <c r="G1285" s="545"/>
      <c r="H1285" s="545"/>
      <c r="I1285" s="545"/>
      <c r="J1285" s="548"/>
      <c r="K1285" s="548"/>
      <c r="L1285" s="532"/>
      <c r="M1285" s="532"/>
      <c r="N1285" s="532"/>
      <c r="O1285" s="532"/>
      <c r="P1285" s="532"/>
      <c r="Q1285" s="532"/>
      <c r="R1285" s="532"/>
      <c r="S1285" s="548"/>
      <c r="T1285" s="548"/>
      <c r="U1285" s="532"/>
      <c r="V1285" s="532"/>
      <c r="W1285" s="532"/>
      <c r="X1285" s="532"/>
      <c r="Y1285" s="532"/>
      <c r="Z1285" s="532"/>
      <c r="AA1285" s="532"/>
      <c r="AB1285" s="532"/>
      <c r="AC1285" s="532"/>
    </row>
    <row r="1286" ht="16.5" spans="1:29">
      <c r="A1286" s="545"/>
      <c r="B1286" s="546"/>
      <c r="C1286" s="545"/>
      <c r="D1286" s="547"/>
      <c r="E1286" s="545"/>
      <c r="F1286" s="548"/>
      <c r="G1286" s="545"/>
      <c r="H1286" s="545"/>
      <c r="I1286" s="545"/>
      <c r="J1286" s="548"/>
      <c r="K1286" s="548"/>
      <c r="L1286" s="532"/>
      <c r="M1286" s="532"/>
      <c r="N1286" s="532"/>
      <c r="O1286" s="532"/>
      <c r="P1286" s="532"/>
      <c r="Q1286" s="532"/>
      <c r="R1286" s="532"/>
      <c r="S1286" s="548"/>
      <c r="T1286" s="548"/>
      <c r="U1286" s="532"/>
      <c r="V1286" s="532"/>
      <c r="W1286" s="532"/>
      <c r="X1286" s="532"/>
      <c r="Y1286" s="532"/>
      <c r="Z1286" s="532"/>
      <c r="AA1286" s="532"/>
      <c r="AB1286" s="532"/>
      <c r="AC1286" s="532"/>
    </row>
    <row r="1287" ht="16.5" spans="1:29">
      <c r="A1287" s="545"/>
      <c r="B1287" s="546"/>
      <c r="C1287" s="545"/>
      <c r="D1287" s="547"/>
      <c r="E1287" s="545"/>
      <c r="F1287" s="548"/>
      <c r="G1287" s="545"/>
      <c r="H1287" s="545"/>
      <c r="I1287" s="545"/>
      <c r="J1287" s="548"/>
      <c r="K1287" s="548"/>
      <c r="L1287" s="532"/>
      <c r="M1287" s="532"/>
      <c r="N1287" s="532"/>
      <c r="O1287" s="532"/>
      <c r="P1287" s="532"/>
      <c r="Q1287" s="532"/>
      <c r="R1287" s="532"/>
      <c r="S1287" s="548"/>
      <c r="T1287" s="548"/>
      <c r="U1287" s="532"/>
      <c r="V1287" s="532"/>
      <c r="W1287" s="532"/>
      <c r="X1287" s="532"/>
      <c r="Y1287" s="532"/>
      <c r="Z1287" s="532"/>
      <c r="AA1287" s="532"/>
      <c r="AB1287" s="532"/>
      <c r="AC1287" s="532"/>
    </row>
    <row r="1288" ht="16.5" spans="1:29">
      <c r="A1288" s="545"/>
      <c r="B1288" s="546"/>
      <c r="C1288" s="545"/>
      <c r="D1288" s="547"/>
      <c r="E1288" s="545"/>
      <c r="F1288" s="548"/>
      <c r="G1288" s="545"/>
      <c r="H1288" s="545"/>
      <c r="I1288" s="545"/>
      <c r="J1288" s="548"/>
      <c r="K1288" s="548"/>
      <c r="L1288" s="532"/>
      <c r="M1288" s="532"/>
      <c r="N1288" s="532"/>
      <c r="O1288" s="532"/>
      <c r="P1288" s="532"/>
      <c r="Q1288" s="532"/>
      <c r="R1288" s="532"/>
      <c r="S1288" s="548"/>
      <c r="T1288" s="548"/>
      <c r="U1288" s="532"/>
      <c r="V1288" s="532"/>
      <c r="W1288" s="532"/>
      <c r="X1288" s="532"/>
      <c r="Y1288" s="532"/>
      <c r="Z1288" s="532"/>
      <c r="AA1288" s="532"/>
      <c r="AB1288" s="532"/>
      <c r="AC1288" s="532"/>
    </row>
    <row r="1289" ht="16.5" spans="1:29">
      <c r="A1289" s="545"/>
      <c r="B1289" s="546"/>
      <c r="C1289" s="545"/>
      <c r="D1289" s="547"/>
      <c r="E1289" s="545"/>
      <c r="F1289" s="548"/>
      <c r="G1289" s="545"/>
      <c r="H1289" s="545"/>
      <c r="I1289" s="545"/>
      <c r="J1289" s="548"/>
      <c r="K1289" s="548"/>
      <c r="L1289" s="532"/>
      <c r="M1289" s="532"/>
      <c r="N1289" s="532"/>
      <c r="O1289" s="532"/>
      <c r="P1289" s="532"/>
      <c r="Q1289" s="532"/>
      <c r="R1289" s="532"/>
      <c r="S1289" s="548"/>
      <c r="T1289" s="548"/>
      <c r="U1289" s="532"/>
      <c r="V1289" s="532"/>
      <c r="W1289" s="532"/>
      <c r="X1289" s="532"/>
      <c r="Y1289" s="532"/>
      <c r="Z1289" s="532"/>
      <c r="AA1289" s="532"/>
      <c r="AB1289" s="532"/>
      <c r="AC1289" s="532"/>
    </row>
    <row r="1290" ht="16.5" spans="1:29">
      <c r="A1290" s="545"/>
      <c r="B1290" s="546"/>
      <c r="C1290" s="545"/>
      <c r="D1290" s="547"/>
      <c r="E1290" s="545"/>
      <c r="F1290" s="548"/>
      <c r="G1290" s="545"/>
      <c r="H1290" s="545"/>
      <c r="I1290" s="545"/>
      <c r="J1290" s="548"/>
      <c r="K1290" s="548"/>
      <c r="L1290" s="532"/>
      <c r="M1290" s="532"/>
      <c r="N1290" s="532"/>
      <c r="O1290" s="532"/>
      <c r="P1290" s="532"/>
      <c r="Q1290" s="532"/>
      <c r="R1290" s="532"/>
      <c r="S1290" s="548"/>
      <c r="T1290" s="548"/>
      <c r="U1290" s="532"/>
      <c r="V1290" s="532"/>
      <c r="W1290" s="532"/>
      <c r="X1290" s="532"/>
      <c r="Y1290" s="532"/>
      <c r="Z1290" s="532"/>
      <c r="AA1290" s="532"/>
      <c r="AB1290" s="532"/>
      <c r="AC1290" s="532"/>
    </row>
    <row r="1291" ht="16.5" spans="1:29">
      <c r="A1291" s="545"/>
      <c r="B1291" s="546"/>
      <c r="C1291" s="545"/>
      <c r="D1291" s="547"/>
      <c r="E1291" s="545"/>
      <c r="F1291" s="548"/>
      <c r="G1291" s="545"/>
      <c r="H1291" s="545"/>
      <c r="I1291" s="545"/>
      <c r="J1291" s="548"/>
      <c r="K1291" s="548"/>
      <c r="L1291" s="532"/>
      <c r="M1291" s="532"/>
      <c r="N1291" s="532"/>
      <c r="O1291" s="532"/>
      <c r="P1291" s="532"/>
      <c r="Q1291" s="532"/>
      <c r="R1291" s="532"/>
      <c r="S1291" s="548"/>
      <c r="T1291" s="548"/>
      <c r="U1291" s="532"/>
      <c r="V1291" s="532"/>
      <c r="W1291" s="532"/>
      <c r="X1291" s="532"/>
      <c r="Y1291" s="532"/>
      <c r="Z1291" s="532"/>
      <c r="AA1291" s="532"/>
      <c r="AB1291" s="532"/>
      <c r="AC1291" s="532"/>
    </row>
    <row r="1292" ht="16.5" spans="1:29">
      <c r="A1292" s="545"/>
      <c r="B1292" s="546"/>
      <c r="C1292" s="545"/>
      <c r="D1292" s="547"/>
      <c r="E1292" s="545"/>
      <c r="F1292" s="548"/>
      <c r="G1292" s="545"/>
      <c r="H1292" s="545"/>
      <c r="I1292" s="545"/>
      <c r="J1292" s="548"/>
      <c r="K1292" s="548"/>
      <c r="L1292" s="532"/>
      <c r="M1292" s="532"/>
      <c r="N1292" s="532"/>
      <c r="O1292" s="532"/>
      <c r="P1292" s="532"/>
      <c r="Q1292" s="532"/>
      <c r="R1292" s="532"/>
      <c r="S1292" s="548"/>
      <c r="T1292" s="548"/>
      <c r="U1292" s="532"/>
      <c r="V1292" s="532"/>
      <c r="W1292" s="532"/>
      <c r="X1292" s="532"/>
      <c r="Y1292" s="532"/>
      <c r="Z1292" s="532"/>
      <c r="AA1292" s="532"/>
      <c r="AB1292" s="532"/>
      <c r="AC1292" s="532"/>
    </row>
    <row r="1293" ht="16.5" spans="1:29">
      <c r="A1293" s="545"/>
      <c r="B1293" s="546"/>
      <c r="C1293" s="545"/>
      <c r="D1293" s="547"/>
      <c r="E1293" s="545"/>
      <c r="F1293" s="548"/>
      <c r="G1293" s="545"/>
      <c r="H1293" s="545"/>
      <c r="I1293" s="545"/>
      <c r="J1293" s="548"/>
      <c r="K1293" s="548"/>
      <c r="L1293" s="532"/>
      <c r="M1293" s="532"/>
      <c r="N1293" s="532"/>
      <c r="O1293" s="532"/>
      <c r="P1293" s="532"/>
      <c r="Q1293" s="532"/>
      <c r="R1293" s="532"/>
      <c r="S1293" s="548"/>
      <c r="T1293" s="548"/>
      <c r="U1293" s="532"/>
      <c r="V1293" s="532"/>
      <c r="W1293" s="532"/>
      <c r="X1293" s="532"/>
      <c r="Y1293" s="532"/>
      <c r="Z1293" s="532"/>
      <c r="AA1293" s="532"/>
      <c r="AB1293" s="532"/>
      <c r="AC1293" s="532"/>
    </row>
    <row r="1294" ht="16.5" spans="1:29">
      <c r="A1294" s="545"/>
      <c r="B1294" s="546"/>
      <c r="C1294" s="545"/>
      <c r="D1294" s="547"/>
      <c r="E1294" s="545"/>
      <c r="F1294" s="548"/>
      <c r="G1294" s="545"/>
      <c r="H1294" s="545"/>
      <c r="I1294" s="545"/>
      <c r="J1294" s="548"/>
      <c r="K1294" s="548"/>
      <c r="L1294" s="532"/>
      <c r="M1294" s="532"/>
      <c r="N1294" s="532"/>
      <c r="O1294" s="532"/>
      <c r="P1294" s="532"/>
      <c r="Q1294" s="532"/>
      <c r="R1294" s="532"/>
      <c r="S1294" s="548"/>
      <c r="T1294" s="548"/>
      <c r="U1294" s="532"/>
      <c r="V1294" s="532"/>
      <c r="W1294" s="532"/>
      <c r="X1294" s="532"/>
      <c r="Y1294" s="532"/>
      <c r="Z1294" s="532"/>
      <c r="AA1294" s="532"/>
      <c r="AB1294" s="532"/>
      <c r="AC1294" s="532"/>
    </row>
    <row r="1295" ht="16.5" spans="1:29">
      <c r="A1295" s="545"/>
      <c r="B1295" s="546"/>
      <c r="C1295" s="545"/>
      <c r="D1295" s="547"/>
      <c r="E1295" s="545"/>
      <c r="F1295" s="548"/>
      <c r="G1295" s="545"/>
      <c r="H1295" s="545"/>
      <c r="I1295" s="545"/>
      <c r="J1295" s="548"/>
      <c r="K1295" s="548"/>
      <c r="L1295" s="532"/>
      <c r="M1295" s="532"/>
      <c r="N1295" s="532"/>
      <c r="O1295" s="532"/>
      <c r="P1295" s="532"/>
      <c r="Q1295" s="532"/>
      <c r="R1295" s="532"/>
      <c r="S1295" s="548"/>
      <c r="T1295" s="548"/>
      <c r="U1295" s="532"/>
      <c r="V1295" s="532"/>
      <c r="W1295" s="532"/>
      <c r="X1295" s="532"/>
      <c r="Y1295" s="532"/>
      <c r="Z1295" s="532"/>
      <c r="AA1295" s="532"/>
      <c r="AB1295" s="532"/>
      <c r="AC1295" s="532"/>
    </row>
    <row r="1296" ht="16.5" spans="1:29">
      <c r="A1296" s="545"/>
      <c r="B1296" s="546"/>
      <c r="C1296" s="545"/>
      <c r="D1296" s="547"/>
      <c r="E1296" s="545"/>
      <c r="F1296" s="548"/>
      <c r="G1296" s="545"/>
      <c r="H1296" s="545"/>
      <c r="I1296" s="545"/>
      <c r="J1296" s="548"/>
      <c r="K1296" s="548"/>
      <c r="L1296" s="532"/>
      <c r="M1296" s="532"/>
      <c r="N1296" s="532"/>
      <c r="O1296" s="532"/>
      <c r="P1296" s="532"/>
      <c r="Q1296" s="532"/>
      <c r="R1296" s="532"/>
      <c r="S1296" s="548"/>
      <c r="T1296" s="548"/>
      <c r="U1296" s="532"/>
      <c r="V1296" s="532"/>
      <c r="W1296" s="532"/>
      <c r="X1296" s="532"/>
      <c r="Y1296" s="532"/>
      <c r="Z1296" s="532"/>
      <c r="AA1296" s="532"/>
      <c r="AB1296" s="532"/>
      <c r="AC1296" s="532"/>
    </row>
    <row r="1297" ht="16.5" spans="1:29">
      <c r="A1297" s="545"/>
      <c r="B1297" s="546"/>
      <c r="C1297" s="545"/>
      <c r="D1297" s="547"/>
      <c r="E1297" s="545"/>
      <c r="F1297" s="548"/>
      <c r="G1297" s="545"/>
      <c r="H1297" s="545"/>
      <c r="I1297" s="545"/>
      <c r="J1297" s="548"/>
      <c r="K1297" s="548"/>
      <c r="L1297" s="532"/>
      <c r="M1297" s="532"/>
      <c r="N1297" s="532"/>
      <c r="O1297" s="532"/>
      <c r="P1297" s="532"/>
      <c r="Q1297" s="532"/>
      <c r="R1297" s="532"/>
      <c r="S1297" s="548"/>
      <c r="T1297" s="548"/>
      <c r="U1297" s="532"/>
      <c r="V1297" s="532"/>
      <c r="W1297" s="532"/>
      <c r="X1297" s="532"/>
      <c r="Y1297" s="532"/>
      <c r="Z1297" s="532"/>
      <c r="AA1297" s="532"/>
      <c r="AB1297" s="532"/>
      <c r="AC1297" s="532"/>
    </row>
    <row r="1298" ht="16.5" spans="1:29">
      <c r="A1298" s="545"/>
      <c r="B1298" s="546"/>
      <c r="C1298" s="545"/>
      <c r="D1298" s="547"/>
      <c r="E1298" s="545"/>
      <c r="F1298" s="548"/>
      <c r="G1298" s="545"/>
      <c r="H1298" s="545"/>
      <c r="I1298" s="545"/>
      <c r="J1298" s="548"/>
      <c r="K1298" s="548"/>
      <c r="L1298" s="532"/>
      <c r="M1298" s="532"/>
      <c r="N1298" s="532"/>
      <c r="O1298" s="532"/>
      <c r="P1298" s="532"/>
      <c r="Q1298" s="532"/>
      <c r="R1298" s="532"/>
      <c r="S1298" s="548"/>
      <c r="T1298" s="548"/>
      <c r="U1298" s="532"/>
      <c r="V1298" s="532"/>
      <c r="W1298" s="532"/>
      <c r="X1298" s="532"/>
      <c r="Y1298" s="532"/>
      <c r="Z1298" s="532"/>
      <c r="AA1298" s="532"/>
      <c r="AB1298" s="532"/>
      <c r="AC1298" s="532"/>
    </row>
    <row r="1299" ht="16.5" spans="1:29">
      <c r="A1299" s="545"/>
      <c r="B1299" s="546"/>
      <c r="C1299" s="545"/>
      <c r="D1299" s="547"/>
      <c r="E1299" s="545"/>
      <c r="F1299" s="548"/>
      <c r="G1299" s="545"/>
      <c r="H1299" s="545"/>
      <c r="I1299" s="545"/>
      <c r="J1299" s="548"/>
      <c r="K1299" s="548"/>
      <c r="L1299" s="532"/>
      <c r="M1299" s="532"/>
      <c r="N1299" s="532"/>
      <c r="O1299" s="532"/>
      <c r="P1299" s="532"/>
      <c r="Q1299" s="532"/>
      <c r="R1299" s="532"/>
      <c r="S1299" s="548"/>
      <c r="T1299" s="548"/>
      <c r="U1299" s="532"/>
      <c r="V1299" s="532"/>
      <c r="W1299" s="532"/>
      <c r="X1299" s="532"/>
      <c r="Y1299" s="532"/>
      <c r="Z1299" s="532"/>
      <c r="AA1299" s="532"/>
      <c r="AB1299" s="532"/>
      <c r="AC1299" s="532"/>
    </row>
    <row r="1300" ht="16.5" spans="1:29">
      <c r="A1300" s="545"/>
      <c r="B1300" s="546"/>
      <c r="C1300" s="545"/>
      <c r="D1300" s="547"/>
      <c r="E1300" s="545"/>
      <c r="F1300" s="548"/>
      <c r="G1300" s="545"/>
      <c r="H1300" s="545"/>
      <c r="I1300" s="545"/>
      <c r="J1300" s="548"/>
      <c r="K1300" s="548"/>
      <c r="L1300" s="532"/>
      <c r="M1300" s="532"/>
      <c r="N1300" s="532"/>
      <c r="O1300" s="532"/>
      <c r="P1300" s="532"/>
      <c r="Q1300" s="532"/>
      <c r="R1300" s="532"/>
      <c r="S1300" s="548"/>
      <c r="T1300" s="548"/>
      <c r="U1300" s="532"/>
      <c r="V1300" s="532"/>
      <c r="W1300" s="532"/>
      <c r="X1300" s="532"/>
      <c r="Y1300" s="532"/>
      <c r="Z1300" s="532"/>
      <c r="AA1300" s="532"/>
      <c r="AB1300" s="532"/>
      <c r="AC1300" s="532"/>
    </row>
    <row r="1301" ht="16.5" spans="1:29">
      <c r="A1301" s="545"/>
      <c r="B1301" s="546"/>
      <c r="C1301" s="545"/>
      <c r="D1301" s="547"/>
      <c r="E1301" s="545"/>
      <c r="F1301" s="548"/>
      <c r="G1301" s="545"/>
      <c r="H1301" s="545"/>
      <c r="I1301" s="545"/>
      <c r="J1301" s="548"/>
      <c r="K1301" s="548"/>
      <c r="L1301" s="532"/>
      <c r="M1301" s="532"/>
      <c r="N1301" s="532"/>
      <c r="O1301" s="532"/>
      <c r="P1301" s="532"/>
      <c r="Q1301" s="532"/>
      <c r="R1301" s="532"/>
      <c r="S1301" s="548"/>
      <c r="T1301" s="548"/>
      <c r="U1301" s="532"/>
      <c r="V1301" s="532"/>
      <c r="W1301" s="532"/>
      <c r="X1301" s="532"/>
      <c r="Y1301" s="532"/>
      <c r="Z1301" s="532"/>
      <c r="AA1301" s="532"/>
      <c r="AB1301" s="532"/>
      <c r="AC1301" s="532"/>
    </row>
    <row r="1302" ht="16.5" spans="1:29">
      <c r="A1302" s="545"/>
      <c r="B1302" s="546"/>
      <c r="C1302" s="545"/>
      <c r="D1302" s="547"/>
      <c r="E1302" s="545"/>
      <c r="F1302" s="548"/>
      <c r="G1302" s="545"/>
      <c r="H1302" s="545"/>
      <c r="I1302" s="545"/>
      <c r="J1302" s="548"/>
      <c r="K1302" s="548"/>
      <c r="L1302" s="532"/>
      <c r="M1302" s="532"/>
      <c r="N1302" s="532"/>
      <c r="O1302" s="532"/>
      <c r="P1302" s="532"/>
      <c r="Q1302" s="532"/>
      <c r="R1302" s="532"/>
      <c r="S1302" s="548"/>
      <c r="T1302" s="548"/>
      <c r="U1302" s="532"/>
      <c r="V1302" s="532"/>
      <c r="W1302" s="532"/>
      <c r="X1302" s="532"/>
      <c r="Y1302" s="532"/>
      <c r="Z1302" s="532"/>
      <c r="AA1302" s="532"/>
      <c r="AB1302" s="532"/>
      <c r="AC1302" s="532"/>
    </row>
    <row r="1303" ht="16.5" spans="1:29">
      <c r="A1303" s="545"/>
      <c r="B1303" s="546"/>
      <c r="C1303" s="545"/>
      <c r="D1303" s="547"/>
      <c r="E1303" s="545"/>
      <c r="F1303" s="548"/>
      <c r="G1303" s="545"/>
      <c r="H1303" s="545"/>
      <c r="I1303" s="545"/>
      <c r="J1303" s="548"/>
      <c r="K1303" s="548"/>
      <c r="L1303" s="532"/>
      <c r="M1303" s="532"/>
      <c r="N1303" s="532"/>
      <c r="O1303" s="532"/>
      <c r="P1303" s="532"/>
      <c r="Q1303" s="532"/>
      <c r="R1303" s="532"/>
      <c r="S1303" s="548"/>
      <c r="T1303" s="548"/>
      <c r="U1303" s="532"/>
      <c r="V1303" s="532"/>
      <c r="W1303" s="532"/>
      <c r="X1303" s="532"/>
      <c r="Y1303" s="532"/>
      <c r="Z1303" s="532"/>
      <c r="AA1303" s="532"/>
      <c r="AB1303" s="532"/>
      <c r="AC1303" s="532"/>
    </row>
    <row r="1304" ht="16.5" spans="1:29">
      <c r="A1304" s="545"/>
      <c r="B1304" s="546"/>
      <c r="C1304" s="545"/>
      <c r="D1304" s="547"/>
      <c r="E1304" s="545"/>
      <c r="F1304" s="548"/>
      <c r="G1304" s="545"/>
      <c r="H1304" s="545"/>
      <c r="I1304" s="545"/>
      <c r="J1304" s="548"/>
      <c r="K1304" s="548"/>
      <c r="L1304" s="532"/>
      <c r="M1304" s="532"/>
      <c r="N1304" s="532"/>
      <c r="O1304" s="532"/>
      <c r="P1304" s="532"/>
      <c r="Q1304" s="532"/>
      <c r="R1304" s="532"/>
      <c r="S1304" s="548"/>
      <c r="T1304" s="548"/>
      <c r="U1304" s="532"/>
      <c r="V1304" s="532"/>
      <c r="W1304" s="532"/>
      <c r="X1304" s="532"/>
      <c r="Y1304" s="532"/>
      <c r="Z1304" s="532"/>
      <c r="AA1304" s="532"/>
      <c r="AB1304" s="532"/>
      <c r="AC1304" s="532"/>
    </row>
    <row r="1305" ht="16.5" spans="1:29">
      <c r="A1305" s="545"/>
      <c r="B1305" s="546"/>
      <c r="C1305" s="545"/>
      <c r="D1305" s="547"/>
      <c r="E1305" s="545"/>
      <c r="F1305" s="548"/>
      <c r="G1305" s="545"/>
      <c r="H1305" s="545"/>
      <c r="I1305" s="545"/>
      <c r="J1305" s="548"/>
      <c r="K1305" s="548"/>
      <c r="L1305" s="532"/>
      <c r="M1305" s="532"/>
      <c r="N1305" s="532"/>
      <c r="O1305" s="532"/>
      <c r="P1305" s="532"/>
      <c r="Q1305" s="532"/>
      <c r="R1305" s="532"/>
      <c r="S1305" s="548"/>
      <c r="T1305" s="548"/>
      <c r="U1305" s="532"/>
      <c r="V1305" s="532"/>
      <c r="W1305" s="532"/>
      <c r="X1305" s="532"/>
      <c r="Y1305" s="532"/>
      <c r="Z1305" s="532"/>
      <c r="AA1305" s="532"/>
      <c r="AB1305" s="532"/>
      <c r="AC1305" s="532"/>
    </row>
    <row r="1306" ht="16.5" spans="1:29">
      <c r="A1306" s="545"/>
      <c r="B1306" s="546"/>
      <c r="C1306" s="545"/>
      <c r="D1306" s="547"/>
      <c r="E1306" s="545"/>
      <c r="F1306" s="548"/>
      <c r="G1306" s="545"/>
      <c r="H1306" s="545"/>
      <c r="I1306" s="545"/>
      <c r="J1306" s="548"/>
      <c r="K1306" s="548"/>
      <c r="L1306" s="532"/>
      <c r="M1306" s="532"/>
      <c r="N1306" s="532"/>
      <c r="O1306" s="532"/>
      <c r="P1306" s="532"/>
      <c r="Q1306" s="532"/>
      <c r="R1306" s="532"/>
      <c r="S1306" s="548"/>
      <c r="T1306" s="548"/>
      <c r="U1306" s="532"/>
      <c r="V1306" s="532"/>
      <c r="W1306" s="532"/>
      <c r="X1306" s="532"/>
      <c r="Y1306" s="532"/>
      <c r="Z1306" s="532"/>
      <c r="AA1306" s="532"/>
      <c r="AB1306" s="532"/>
      <c r="AC1306" s="532"/>
    </row>
    <row r="1307" ht="16.5" spans="1:29">
      <c r="A1307" s="545"/>
      <c r="B1307" s="546"/>
      <c r="C1307" s="545"/>
      <c r="D1307" s="547"/>
      <c r="E1307" s="545"/>
      <c r="F1307" s="548"/>
      <c r="G1307" s="545"/>
      <c r="H1307" s="545"/>
      <c r="I1307" s="545"/>
      <c r="J1307" s="548"/>
      <c r="K1307" s="548"/>
      <c r="L1307" s="532"/>
      <c r="M1307" s="532"/>
      <c r="N1307" s="532"/>
      <c r="O1307" s="532"/>
      <c r="P1307" s="532"/>
      <c r="Q1307" s="532"/>
      <c r="R1307" s="532"/>
      <c r="S1307" s="548"/>
      <c r="T1307" s="548"/>
      <c r="U1307" s="532"/>
      <c r="V1307" s="532"/>
      <c r="W1307" s="532"/>
      <c r="X1307" s="532"/>
      <c r="Y1307" s="532"/>
      <c r="Z1307" s="532"/>
      <c r="AA1307" s="532"/>
      <c r="AB1307" s="532"/>
      <c r="AC1307" s="532"/>
    </row>
    <row r="1308" ht="16.5" spans="1:29">
      <c r="A1308" s="545"/>
      <c r="B1308" s="546"/>
      <c r="C1308" s="545"/>
      <c r="D1308" s="547"/>
      <c r="E1308" s="545"/>
      <c r="F1308" s="548"/>
      <c r="G1308" s="545"/>
      <c r="H1308" s="545"/>
      <c r="I1308" s="545"/>
      <c r="J1308" s="548"/>
      <c r="K1308" s="548"/>
      <c r="L1308" s="532"/>
      <c r="M1308" s="532"/>
      <c r="N1308" s="532"/>
      <c r="O1308" s="532"/>
      <c r="P1308" s="532"/>
      <c r="Q1308" s="532"/>
      <c r="R1308" s="532"/>
      <c r="S1308" s="548"/>
      <c r="T1308" s="548"/>
      <c r="U1308" s="532"/>
      <c r="V1308" s="532"/>
      <c r="W1308" s="532"/>
      <c r="X1308" s="532"/>
      <c r="Y1308" s="532"/>
      <c r="Z1308" s="532"/>
      <c r="AA1308" s="532"/>
      <c r="AB1308" s="532"/>
      <c r="AC1308" s="532"/>
    </row>
    <row r="1309" ht="16.5" spans="1:29">
      <c r="A1309" s="545"/>
      <c r="B1309" s="546"/>
      <c r="C1309" s="545"/>
      <c r="D1309" s="547"/>
      <c r="E1309" s="545"/>
      <c r="F1309" s="548"/>
      <c r="G1309" s="545"/>
      <c r="H1309" s="545"/>
      <c r="I1309" s="545"/>
      <c r="J1309" s="548"/>
      <c r="K1309" s="548"/>
      <c r="L1309" s="532"/>
      <c r="M1309" s="532"/>
      <c r="N1309" s="532"/>
      <c r="O1309" s="532"/>
      <c r="P1309" s="532"/>
      <c r="Q1309" s="532"/>
      <c r="R1309" s="532"/>
      <c r="S1309" s="548"/>
      <c r="T1309" s="548"/>
      <c r="U1309" s="532"/>
      <c r="V1309" s="532"/>
      <c r="W1309" s="532"/>
      <c r="X1309" s="532"/>
      <c r="Y1309" s="532"/>
      <c r="Z1309" s="532"/>
      <c r="AA1309" s="532"/>
      <c r="AB1309" s="532"/>
      <c r="AC1309" s="532"/>
    </row>
    <row r="1310" ht="16.5" spans="1:29">
      <c r="A1310" s="545"/>
      <c r="B1310" s="546"/>
      <c r="C1310" s="545"/>
      <c r="D1310" s="547"/>
      <c r="E1310" s="545"/>
      <c r="F1310" s="548"/>
      <c r="G1310" s="545"/>
      <c r="H1310" s="545"/>
      <c r="I1310" s="545"/>
      <c r="J1310" s="548"/>
      <c r="K1310" s="548"/>
      <c r="L1310" s="532"/>
      <c r="M1310" s="532"/>
      <c r="N1310" s="532"/>
      <c r="O1310" s="532"/>
      <c r="P1310" s="532"/>
      <c r="Q1310" s="532"/>
      <c r="R1310" s="532"/>
      <c r="S1310" s="548"/>
      <c r="T1310" s="548"/>
      <c r="U1310" s="532"/>
      <c r="V1310" s="532"/>
      <c r="W1310" s="532"/>
      <c r="X1310" s="532"/>
      <c r="Y1310" s="532"/>
      <c r="Z1310" s="532"/>
      <c r="AA1310" s="532"/>
      <c r="AB1310" s="532"/>
      <c r="AC1310" s="532"/>
    </row>
    <row r="1311" ht="16.5" spans="1:29">
      <c r="A1311" s="545"/>
      <c r="B1311" s="546"/>
      <c r="C1311" s="545"/>
      <c r="D1311" s="547"/>
      <c r="E1311" s="545"/>
      <c r="F1311" s="548"/>
      <c r="G1311" s="545"/>
      <c r="H1311" s="545"/>
      <c r="I1311" s="545"/>
      <c r="J1311" s="548"/>
      <c r="K1311" s="548"/>
      <c r="L1311" s="532"/>
      <c r="M1311" s="532"/>
      <c r="N1311" s="532"/>
      <c r="O1311" s="532"/>
      <c r="P1311" s="532"/>
      <c r="Q1311" s="532"/>
      <c r="R1311" s="532"/>
      <c r="S1311" s="548"/>
      <c r="T1311" s="548"/>
      <c r="U1311" s="532"/>
      <c r="V1311" s="532"/>
      <c r="W1311" s="532"/>
      <c r="X1311" s="532"/>
      <c r="Y1311" s="532"/>
      <c r="Z1311" s="532"/>
      <c r="AA1311" s="532"/>
      <c r="AB1311" s="532"/>
      <c r="AC1311" s="532"/>
    </row>
    <row r="1312" ht="16.5" spans="1:29">
      <c r="A1312" s="545"/>
      <c r="B1312" s="546"/>
      <c r="C1312" s="545"/>
      <c r="D1312" s="547"/>
      <c r="E1312" s="545"/>
      <c r="F1312" s="548"/>
      <c r="G1312" s="545"/>
      <c r="H1312" s="545"/>
      <c r="I1312" s="545"/>
      <c r="J1312" s="548"/>
      <c r="K1312" s="548"/>
      <c r="L1312" s="532"/>
      <c r="M1312" s="532"/>
      <c r="N1312" s="532"/>
      <c r="O1312" s="532"/>
      <c r="P1312" s="532"/>
      <c r="Q1312" s="532"/>
      <c r="R1312" s="532"/>
      <c r="S1312" s="548"/>
      <c r="T1312" s="548"/>
      <c r="U1312" s="532"/>
      <c r="V1312" s="532"/>
      <c r="W1312" s="532"/>
      <c r="X1312" s="532"/>
      <c r="Y1312" s="532"/>
      <c r="Z1312" s="532"/>
      <c r="AA1312" s="532"/>
      <c r="AB1312" s="532"/>
      <c r="AC1312" s="532"/>
    </row>
    <row r="1313" ht="16.5" spans="1:29">
      <c r="A1313" s="545"/>
      <c r="B1313" s="546"/>
      <c r="C1313" s="545"/>
      <c r="D1313" s="547"/>
      <c r="E1313" s="545"/>
      <c r="F1313" s="548"/>
      <c r="G1313" s="545"/>
      <c r="H1313" s="545"/>
      <c r="I1313" s="545"/>
      <c r="J1313" s="548"/>
      <c r="K1313" s="548"/>
      <c r="L1313" s="532"/>
      <c r="M1313" s="532"/>
      <c r="N1313" s="532"/>
      <c r="O1313" s="532"/>
      <c r="P1313" s="532"/>
      <c r="Q1313" s="532"/>
      <c r="R1313" s="532"/>
      <c r="S1313" s="548"/>
      <c r="T1313" s="548"/>
      <c r="U1313" s="532"/>
      <c r="V1313" s="532"/>
      <c r="W1313" s="532"/>
      <c r="X1313" s="532"/>
      <c r="Y1313" s="532"/>
      <c r="Z1313" s="532"/>
      <c r="AA1313" s="532"/>
      <c r="AB1313" s="532"/>
      <c r="AC1313" s="532"/>
    </row>
    <row r="1314" ht="16.5" spans="1:29">
      <c r="A1314" s="545"/>
      <c r="B1314" s="546"/>
      <c r="C1314" s="545"/>
      <c r="D1314" s="547"/>
      <c r="E1314" s="545"/>
      <c r="F1314" s="548"/>
      <c r="G1314" s="545"/>
      <c r="H1314" s="545"/>
      <c r="I1314" s="545"/>
      <c r="J1314" s="548"/>
      <c r="K1314" s="548"/>
      <c r="L1314" s="532"/>
      <c r="M1314" s="532"/>
      <c r="N1314" s="532"/>
      <c r="O1314" s="532"/>
      <c r="P1314" s="532"/>
      <c r="Q1314" s="532"/>
      <c r="R1314" s="532"/>
      <c r="S1314" s="548"/>
      <c r="T1314" s="548"/>
      <c r="U1314" s="532"/>
      <c r="V1314" s="532"/>
      <c r="W1314" s="532"/>
      <c r="X1314" s="532"/>
      <c r="Y1314" s="532"/>
      <c r="Z1314" s="532"/>
      <c r="AA1314" s="532"/>
      <c r="AB1314" s="532"/>
      <c r="AC1314" s="532"/>
    </row>
    <row r="1315" ht="16.5" spans="1:29">
      <c r="A1315" s="545"/>
      <c r="B1315" s="546"/>
      <c r="C1315" s="545"/>
      <c r="D1315" s="547"/>
      <c r="E1315" s="545"/>
      <c r="F1315" s="548"/>
      <c r="G1315" s="545"/>
      <c r="H1315" s="545"/>
      <c r="I1315" s="545"/>
      <c r="J1315" s="548"/>
      <c r="K1315" s="548"/>
      <c r="L1315" s="532"/>
      <c r="M1315" s="532"/>
      <c r="N1315" s="532"/>
      <c r="O1315" s="532"/>
      <c r="P1315" s="532"/>
      <c r="Q1315" s="532"/>
      <c r="R1315" s="532"/>
      <c r="S1315" s="548"/>
      <c r="T1315" s="548"/>
      <c r="U1315" s="532"/>
      <c r="V1315" s="532"/>
      <c r="W1315" s="532"/>
      <c r="X1315" s="532"/>
      <c r="Y1315" s="532"/>
      <c r="Z1315" s="532"/>
      <c r="AA1315" s="532"/>
      <c r="AB1315" s="532"/>
      <c r="AC1315" s="532"/>
    </row>
    <row r="1316" ht="16.5" spans="1:29">
      <c r="A1316" s="545"/>
      <c r="B1316" s="546"/>
      <c r="C1316" s="545"/>
      <c r="D1316" s="547"/>
      <c r="E1316" s="545"/>
      <c r="F1316" s="548"/>
      <c r="G1316" s="545"/>
      <c r="H1316" s="545"/>
      <c r="I1316" s="545"/>
      <c r="J1316" s="548"/>
      <c r="K1316" s="548"/>
      <c r="L1316" s="532"/>
      <c r="M1316" s="532"/>
      <c r="N1316" s="532"/>
      <c r="O1316" s="532"/>
      <c r="P1316" s="532"/>
      <c r="Q1316" s="532"/>
      <c r="R1316" s="532"/>
      <c r="S1316" s="548"/>
      <c r="T1316" s="548"/>
      <c r="U1316" s="532"/>
      <c r="V1316" s="532"/>
      <c r="W1316" s="532"/>
      <c r="X1316" s="532"/>
      <c r="Y1316" s="532"/>
      <c r="Z1316" s="532"/>
      <c r="AA1316" s="532"/>
      <c r="AB1316" s="532"/>
      <c r="AC1316" s="532"/>
    </row>
    <row r="1317" ht="16.5" spans="1:29">
      <c r="A1317" s="545"/>
      <c r="B1317" s="546"/>
      <c r="C1317" s="545"/>
      <c r="D1317" s="547"/>
      <c r="E1317" s="545"/>
      <c r="F1317" s="548"/>
      <c r="G1317" s="545"/>
      <c r="H1317" s="545"/>
      <c r="I1317" s="545"/>
      <c r="J1317" s="548"/>
      <c r="K1317" s="548"/>
      <c r="L1317" s="532"/>
      <c r="M1317" s="532"/>
      <c r="N1317" s="532"/>
      <c r="O1317" s="532"/>
      <c r="P1317" s="532"/>
      <c r="Q1317" s="532"/>
      <c r="R1317" s="532"/>
      <c r="S1317" s="548"/>
      <c r="T1317" s="548"/>
      <c r="U1317" s="532"/>
      <c r="V1317" s="532"/>
      <c r="W1317" s="532"/>
      <c r="X1317" s="532"/>
      <c r="Y1317" s="532"/>
      <c r="Z1317" s="532"/>
      <c r="AA1317" s="532"/>
      <c r="AB1317" s="532"/>
      <c r="AC1317" s="532"/>
    </row>
    <row r="1318" ht="16.5" spans="1:29">
      <c r="A1318" s="545"/>
      <c r="B1318" s="546"/>
      <c r="C1318" s="545"/>
      <c r="D1318" s="547"/>
      <c r="E1318" s="545"/>
      <c r="F1318" s="548"/>
      <c r="G1318" s="545"/>
      <c r="H1318" s="545"/>
      <c r="I1318" s="545"/>
      <c r="J1318" s="548"/>
      <c r="K1318" s="548"/>
      <c r="L1318" s="532"/>
      <c r="M1318" s="532"/>
      <c r="N1318" s="532"/>
      <c r="O1318" s="532"/>
      <c r="P1318" s="532"/>
      <c r="Q1318" s="532"/>
      <c r="R1318" s="532"/>
      <c r="S1318" s="548"/>
      <c r="T1318" s="548"/>
      <c r="U1318" s="532"/>
      <c r="V1318" s="532"/>
      <c r="W1318" s="532"/>
      <c r="X1318" s="532"/>
      <c r="Y1318" s="532"/>
      <c r="Z1318" s="532"/>
      <c r="AA1318" s="532"/>
      <c r="AB1318" s="532"/>
      <c r="AC1318" s="532"/>
    </row>
    <row r="1319" ht="16.5" spans="1:29">
      <c r="A1319" s="545"/>
      <c r="B1319" s="546"/>
      <c r="C1319" s="545"/>
      <c r="D1319" s="547"/>
      <c r="E1319" s="545"/>
      <c r="F1319" s="548"/>
      <c r="G1319" s="545"/>
      <c r="H1319" s="545"/>
      <c r="I1319" s="545"/>
      <c r="J1319" s="548"/>
      <c r="K1319" s="548"/>
      <c r="L1319" s="532"/>
      <c r="M1319" s="532"/>
      <c r="N1319" s="532"/>
      <c r="O1319" s="532"/>
      <c r="P1319" s="532"/>
      <c r="Q1319" s="532"/>
      <c r="R1319" s="532"/>
      <c r="S1319" s="548"/>
      <c r="T1319" s="548"/>
      <c r="U1319" s="532"/>
      <c r="V1319" s="532"/>
      <c r="W1319" s="532"/>
      <c r="X1319" s="532"/>
      <c r="Y1319" s="532"/>
      <c r="Z1319" s="532"/>
      <c r="AA1319" s="532"/>
      <c r="AB1319" s="532"/>
      <c r="AC1319" s="532"/>
    </row>
    <row r="1320" ht="16.5" spans="1:29">
      <c r="A1320" s="545"/>
      <c r="B1320" s="546"/>
      <c r="C1320" s="545"/>
      <c r="D1320" s="547"/>
      <c r="E1320" s="545"/>
      <c r="F1320" s="548"/>
      <c r="G1320" s="545"/>
      <c r="H1320" s="545"/>
      <c r="I1320" s="545"/>
      <c r="J1320" s="548"/>
      <c r="K1320" s="548"/>
      <c r="L1320" s="532"/>
      <c r="M1320" s="532"/>
      <c r="N1320" s="532"/>
      <c r="O1320" s="532"/>
      <c r="P1320" s="532"/>
      <c r="Q1320" s="532"/>
      <c r="R1320" s="532"/>
      <c r="S1320" s="548"/>
      <c r="T1320" s="548"/>
      <c r="U1320" s="532"/>
      <c r="V1320" s="532"/>
      <c r="W1320" s="532"/>
      <c r="X1320" s="532"/>
      <c r="Y1320" s="532"/>
      <c r="Z1320" s="532"/>
      <c r="AA1320" s="532"/>
      <c r="AB1320" s="532"/>
      <c r="AC1320" s="532"/>
    </row>
    <row r="1321" ht="16.5" spans="1:29">
      <c r="A1321" s="545"/>
      <c r="B1321" s="546"/>
      <c r="C1321" s="545"/>
      <c r="D1321" s="547"/>
      <c r="E1321" s="545"/>
      <c r="F1321" s="548"/>
      <c r="G1321" s="545"/>
      <c r="H1321" s="545"/>
      <c r="I1321" s="545"/>
      <c r="J1321" s="548"/>
      <c r="K1321" s="548"/>
      <c r="L1321" s="532"/>
      <c r="M1321" s="532"/>
      <c r="N1321" s="532"/>
      <c r="O1321" s="532"/>
      <c r="P1321" s="532"/>
      <c r="Q1321" s="532"/>
      <c r="R1321" s="532"/>
      <c r="S1321" s="548"/>
      <c r="T1321" s="548"/>
      <c r="U1321" s="532"/>
      <c r="V1321" s="532"/>
      <c r="W1321" s="532"/>
      <c r="X1321" s="532"/>
      <c r="Y1321" s="532"/>
      <c r="Z1321" s="532"/>
      <c r="AA1321" s="532"/>
      <c r="AB1321" s="532"/>
      <c r="AC1321" s="532"/>
    </row>
    <row r="1322" ht="16.5" spans="1:29">
      <c r="A1322" s="545"/>
      <c r="B1322" s="546"/>
      <c r="C1322" s="545"/>
      <c r="D1322" s="547"/>
      <c r="E1322" s="545"/>
      <c r="F1322" s="548"/>
      <c r="G1322" s="545"/>
      <c r="H1322" s="545"/>
      <c r="I1322" s="545"/>
      <c r="J1322" s="548"/>
      <c r="K1322" s="548"/>
      <c r="L1322" s="532"/>
      <c r="M1322" s="532"/>
      <c r="N1322" s="532"/>
      <c r="O1322" s="532"/>
      <c r="P1322" s="532"/>
      <c r="Q1322" s="532"/>
      <c r="R1322" s="532"/>
      <c r="S1322" s="548"/>
      <c r="T1322" s="548"/>
      <c r="U1322" s="532"/>
      <c r="V1322" s="532"/>
      <c r="W1322" s="532"/>
      <c r="X1322" s="532"/>
      <c r="Y1322" s="532"/>
      <c r="Z1322" s="532"/>
      <c r="AA1322" s="532"/>
      <c r="AB1322" s="532"/>
      <c r="AC1322" s="532"/>
    </row>
    <row r="1323" ht="16.5" spans="1:29">
      <c r="A1323" s="545"/>
      <c r="B1323" s="546"/>
      <c r="C1323" s="545"/>
      <c r="D1323" s="547"/>
      <c r="E1323" s="545"/>
      <c r="F1323" s="548"/>
      <c r="G1323" s="545"/>
      <c r="H1323" s="545"/>
      <c r="I1323" s="545"/>
      <c r="J1323" s="548"/>
      <c r="K1323" s="548"/>
      <c r="L1323" s="532"/>
      <c r="M1323" s="532"/>
      <c r="N1323" s="532"/>
      <c r="O1323" s="532"/>
      <c r="P1323" s="532"/>
      <c r="Q1323" s="532"/>
      <c r="R1323" s="532"/>
      <c r="S1323" s="548"/>
      <c r="T1323" s="548"/>
      <c r="U1323" s="532"/>
      <c r="V1323" s="532"/>
      <c r="W1323" s="532"/>
      <c r="X1323" s="532"/>
      <c r="Y1323" s="532"/>
      <c r="Z1323" s="532"/>
      <c r="AA1323" s="532"/>
      <c r="AB1323" s="532"/>
      <c r="AC1323" s="532"/>
    </row>
    <row r="1324" ht="16.5" spans="1:29">
      <c r="A1324" s="545"/>
      <c r="B1324" s="546"/>
      <c r="C1324" s="545"/>
      <c r="D1324" s="547"/>
      <c r="E1324" s="545"/>
      <c r="F1324" s="548"/>
      <c r="G1324" s="545"/>
      <c r="H1324" s="545"/>
      <c r="I1324" s="545"/>
      <c r="J1324" s="548"/>
      <c r="K1324" s="548"/>
      <c r="L1324" s="532"/>
      <c r="M1324" s="532"/>
      <c r="N1324" s="532"/>
      <c r="O1324" s="532"/>
      <c r="P1324" s="532"/>
      <c r="Q1324" s="532"/>
      <c r="R1324" s="532"/>
      <c r="S1324" s="548"/>
      <c r="T1324" s="548"/>
      <c r="U1324" s="532"/>
      <c r="V1324" s="532"/>
      <c r="W1324" s="532"/>
      <c r="X1324" s="532"/>
      <c r="Y1324" s="532"/>
      <c r="Z1324" s="532"/>
      <c r="AA1324" s="532"/>
      <c r="AB1324" s="532"/>
      <c r="AC1324" s="532"/>
    </row>
    <row r="1325" ht="16.5" spans="1:29">
      <c r="A1325" s="545"/>
      <c r="B1325" s="546"/>
      <c r="C1325" s="545"/>
      <c r="D1325" s="547"/>
      <c r="E1325" s="545"/>
      <c r="F1325" s="548"/>
      <c r="G1325" s="545"/>
      <c r="H1325" s="545"/>
      <c r="I1325" s="545"/>
      <c r="J1325" s="548"/>
      <c r="K1325" s="548"/>
      <c r="L1325" s="532"/>
      <c r="M1325" s="532"/>
      <c r="N1325" s="532"/>
      <c r="O1325" s="532"/>
      <c r="P1325" s="532"/>
      <c r="Q1325" s="532"/>
      <c r="R1325" s="532"/>
      <c r="S1325" s="548"/>
      <c r="T1325" s="548"/>
      <c r="U1325" s="532"/>
      <c r="V1325" s="532"/>
      <c r="W1325" s="532"/>
      <c r="X1325" s="532"/>
      <c r="Y1325" s="532"/>
      <c r="Z1325" s="532"/>
      <c r="AA1325" s="532"/>
      <c r="AB1325" s="532"/>
      <c r="AC1325" s="532"/>
    </row>
    <row r="1326" ht="16.5" spans="1:29">
      <c r="A1326" s="545"/>
      <c r="B1326" s="546"/>
      <c r="C1326" s="545"/>
      <c r="D1326" s="547"/>
      <c r="E1326" s="545"/>
      <c r="F1326" s="548"/>
      <c r="G1326" s="545"/>
      <c r="H1326" s="545"/>
      <c r="I1326" s="545"/>
      <c r="J1326" s="548"/>
      <c r="K1326" s="548"/>
      <c r="L1326" s="532"/>
      <c r="M1326" s="532"/>
      <c r="N1326" s="532"/>
      <c r="O1326" s="532"/>
      <c r="P1326" s="532"/>
      <c r="Q1326" s="532"/>
      <c r="R1326" s="532"/>
      <c r="S1326" s="548"/>
      <c r="T1326" s="548"/>
      <c r="U1326" s="532"/>
      <c r="V1326" s="532"/>
      <c r="W1326" s="532"/>
      <c r="X1326" s="532"/>
      <c r="Y1326" s="532"/>
      <c r="Z1326" s="532"/>
      <c r="AA1326" s="532"/>
      <c r="AB1326" s="532"/>
      <c r="AC1326" s="532"/>
    </row>
    <row r="1327" ht="16.5" spans="1:29">
      <c r="A1327" s="545"/>
      <c r="B1327" s="546"/>
      <c r="C1327" s="545"/>
      <c r="D1327" s="547"/>
      <c r="E1327" s="545"/>
      <c r="F1327" s="548"/>
      <c r="G1327" s="545"/>
      <c r="H1327" s="545"/>
      <c r="I1327" s="545"/>
      <c r="J1327" s="548"/>
      <c r="K1327" s="548"/>
      <c r="L1327" s="532"/>
      <c r="M1327" s="532"/>
      <c r="N1327" s="532"/>
      <c r="O1327" s="532"/>
      <c r="P1327" s="532"/>
      <c r="Q1327" s="532"/>
      <c r="R1327" s="532"/>
      <c r="S1327" s="548"/>
      <c r="T1327" s="548"/>
      <c r="U1327" s="532"/>
      <c r="V1327" s="532"/>
      <c r="W1327" s="532"/>
      <c r="X1327" s="532"/>
      <c r="Y1327" s="532"/>
      <c r="Z1327" s="532"/>
      <c r="AA1327" s="532"/>
      <c r="AB1327" s="532"/>
      <c r="AC1327" s="532"/>
    </row>
    <row r="1328" ht="16.5" spans="1:29">
      <c r="A1328" s="545"/>
      <c r="B1328" s="546"/>
      <c r="C1328" s="545"/>
      <c r="D1328" s="547"/>
      <c r="E1328" s="545"/>
      <c r="F1328" s="548"/>
      <c r="G1328" s="545"/>
      <c r="H1328" s="545"/>
      <c r="I1328" s="545"/>
      <c r="J1328" s="548"/>
      <c r="K1328" s="548"/>
      <c r="L1328" s="532"/>
      <c r="M1328" s="532"/>
      <c r="N1328" s="532"/>
      <c r="O1328" s="532"/>
      <c r="P1328" s="532"/>
      <c r="Q1328" s="532"/>
      <c r="R1328" s="532"/>
      <c r="S1328" s="548"/>
      <c r="T1328" s="548"/>
      <c r="U1328" s="532"/>
      <c r="V1328" s="532"/>
      <c r="W1328" s="532"/>
      <c r="X1328" s="532"/>
      <c r="Y1328" s="532"/>
      <c r="Z1328" s="532"/>
      <c r="AA1328" s="532"/>
      <c r="AB1328" s="532"/>
      <c r="AC1328" s="532"/>
    </row>
    <row r="1329" ht="16.5" spans="1:29">
      <c r="A1329" s="545"/>
      <c r="B1329" s="546"/>
      <c r="C1329" s="545"/>
      <c r="D1329" s="547"/>
      <c r="E1329" s="545"/>
      <c r="F1329" s="548"/>
      <c r="G1329" s="545"/>
      <c r="H1329" s="545"/>
      <c r="I1329" s="545"/>
      <c r="J1329" s="548"/>
      <c r="K1329" s="548"/>
      <c r="L1329" s="532"/>
      <c r="M1329" s="532"/>
      <c r="N1329" s="532"/>
      <c r="O1329" s="532"/>
      <c r="P1329" s="532"/>
      <c r="Q1329" s="532"/>
      <c r="R1329" s="532"/>
      <c r="S1329" s="548"/>
      <c r="T1329" s="548"/>
      <c r="U1329" s="532"/>
      <c r="V1329" s="532"/>
      <c r="W1329" s="532"/>
      <c r="X1329" s="532"/>
      <c r="Y1329" s="532"/>
      <c r="Z1329" s="532"/>
      <c r="AA1329" s="532"/>
      <c r="AB1329" s="532"/>
      <c r="AC1329" s="532"/>
    </row>
    <row r="1330" ht="16.5" spans="1:29">
      <c r="A1330" s="545"/>
      <c r="B1330" s="546"/>
      <c r="C1330" s="545"/>
      <c r="D1330" s="547"/>
      <c r="E1330" s="545"/>
      <c r="F1330" s="548"/>
      <c r="G1330" s="545"/>
      <c r="H1330" s="545"/>
      <c r="I1330" s="545"/>
      <c r="J1330" s="548"/>
      <c r="K1330" s="548"/>
      <c r="L1330" s="532"/>
      <c r="M1330" s="532"/>
      <c r="N1330" s="532"/>
      <c r="O1330" s="532"/>
      <c r="P1330" s="532"/>
      <c r="Q1330" s="532"/>
      <c r="R1330" s="532"/>
      <c r="S1330" s="548"/>
      <c r="T1330" s="548"/>
      <c r="U1330" s="532"/>
      <c r="V1330" s="532"/>
      <c r="W1330" s="532"/>
      <c r="X1330" s="532"/>
      <c r="Y1330" s="532"/>
      <c r="Z1330" s="532"/>
      <c r="AA1330" s="532"/>
      <c r="AB1330" s="532"/>
      <c r="AC1330" s="532"/>
    </row>
    <row r="1331" ht="16.5" spans="1:29">
      <c r="A1331" s="545"/>
      <c r="B1331" s="546"/>
      <c r="C1331" s="545"/>
      <c r="D1331" s="547"/>
      <c r="E1331" s="545"/>
      <c r="F1331" s="548"/>
      <c r="G1331" s="545"/>
      <c r="H1331" s="545"/>
      <c r="I1331" s="545"/>
      <c r="J1331" s="548"/>
      <c r="K1331" s="548"/>
      <c r="L1331" s="532"/>
      <c r="M1331" s="532"/>
      <c r="N1331" s="532"/>
      <c r="O1331" s="532"/>
      <c r="P1331" s="532"/>
      <c r="Q1331" s="532"/>
      <c r="R1331" s="532"/>
      <c r="S1331" s="548"/>
      <c r="T1331" s="548"/>
      <c r="U1331" s="532"/>
      <c r="V1331" s="532"/>
      <c r="W1331" s="532"/>
      <c r="X1331" s="532"/>
      <c r="Y1331" s="532"/>
      <c r="Z1331" s="532"/>
      <c r="AA1331" s="532"/>
      <c r="AB1331" s="532"/>
      <c r="AC1331" s="532"/>
    </row>
    <row r="1332" ht="16.5" spans="1:29">
      <c r="A1332" s="545"/>
      <c r="B1332" s="546"/>
      <c r="C1332" s="545"/>
      <c r="D1332" s="547"/>
      <c r="E1332" s="545"/>
      <c r="F1332" s="548"/>
      <c r="G1332" s="545"/>
      <c r="H1332" s="545"/>
      <c r="I1332" s="545"/>
      <c r="J1332" s="548"/>
      <c r="K1332" s="548"/>
      <c r="L1332" s="532"/>
      <c r="M1332" s="532"/>
      <c r="N1332" s="532"/>
      <c r="O1332" s="532"/>
      <c r="P1332" s="532"/>
      <c r="Q1332" s="532"/>
      <c r="R1332" s="532"/>
      <c r="S1332" s="548"/>
      <c r="T1332" s="548"/>
      <c r="U1332" s="532"/>
      <c r="V1332" s="532"/>
      <c r="W1332" s="532"/>
      <c r="X1332" s="532"/>
      <c r="Y1332" s="532"/>
      <c r="Z1332" s="532"/>
      <c r="AA1332" s="532"/>
      <c r="AB1332" s="532"/>
      <c r="AC1332" s="532"/>
    </row>
    <row r="1333" ht="16.5" spans="1:29">
      <c r="A1333" s="545"/>
      <c r="B1333" s="546"/>
      <c r="C1333" s="545"/>
      <c r="D1333" s="547"/>
      <c r="E1333" s="545"/>
      <c r="F1333" s="548"/>
      <c r="G1333" s="545"/>
      <c r="H1333" s="545"/>
      <c r="I1333" s="545"/>
      <c r="J1333" s="548"/>
      <c r="K1333" s="548"/>
      <c r="L1333" s="532"/>
      <c r="M1333" s="532"/>
      <c r="N1333" s="532"/>
      <c r="O1333" s="532"/>
      <c r="P1333" s="532"/>
      <c r="Q1333" s="532"/>
      <c r="R1333" s="532"/>
      <c r="S1333" s="548"/>
      <c r="T1333" s="548"/>
      <c r="U1333" s="532"/>
      <c r="V1333" s="532"/>
      <c r="W1333" s="532"/>
      <c r="X1333" s="532"/>
      <c r="Y1333" s="532"/>
      <c r="Z1333" s="532"/>
      <c r="AA1333" s="532"/>
      <c r="AB1333" s="532"/>
      <c r="AC1333" s="532"/>
    </row>
    <row r="1334" ht="16.5" spans="1:29">
      <c r="A1334" s="545"/>
      <c r="B1334" s="546"/>
      <c r="C1334" s="545"/>
      <c r="D1334" s="547"/>
      <c r="E1334" s="545"/>
      <c r="F1334" s="548"/>
      <c r="G1334" s="545"/>
      <c r="H1334" s="545"/>
      <c r="I1334" s="545"/>
      <c r="J1334" s="548"/>
      <c r="K1334" s="548"/>
      <c r="L1334" s="532"/>
      <c r="M1334" s="532"/>
      <c r="N1334" s="532"/>
      <c r="O1334" s="532"/>
      <c r="P1334" s="532"/>
      <c r="Q1334" s="532"/>
      <c r="R1334" s="532"/>
      <c r="S1334" s="548"/>
      <c r="T1334" s="548"/>
      <c r="U1334" s="532"/>
      <c r="V1334" s="532"/>
      <c r="W1334" s="532"/>
      <c r="X1334" s="532"/>
      <c r="Y1334" s="532"/>
      <c r="Z1334" s="532"/>
      <c r="AA1334" s="532"/>
      <c r="AB1334" s="532"/>
      <c r="AC1334" s="532"/>
    </row>
    <row r="1335" ht="16.5" spans="1:29">
      <c r="A1335" s="545"/>
      <c r="B1335" s="546"/>
      <c r="C1335" s="545"/>
      <c r="D1335" s="547"/>
      <c r="E1335" s="545"/>
      <c r="F1335" s="548"/>
      <c r="G1335" s="545"/>
      <c r="H1335" s="545"/>
      <c r="I1335" s="545"/>
      <c r="J1335" s="548"/>
      <c r="K1335" s="548"/>
      <c r="L1335" s="532"/>
      <c r="M1335" s="532"/>
      <c r="N1335" s="532"/>
      <c r="O1335" s="532"/>
      <c r="P1335" s="532"/>
      <c r="Q1335" s="532"/>
      <c r="R1335" s="532"/>
      <c r="S1335" s="548"/>
      <c r="T1335" s="548"/>
      <c r="U1335" s="532"/>
      <c r="V1335" s="532"/>
      <c r="W1335" s="532"/>
      <c r="X1335" s="532"/>
      <c r="Y1335" s="532"/>
      <c r="Z1335" s="532"/>
      <c r="AA1335" s="532"/>
      <c r="AB1335" s="532"/>
      <c r="AC1335" s="532"/>
    </row>
    <row r="1336" ht="16.5" spans="1:29">
      <c r="A1336" s="545"/>
      <c r="B1336" s="546"/>
      <c r="C1336" s="545"/>
      <c r="D1336" s="547"/>
      <c r="E1336" s="545"/>
      <c r="F1336" s="548"/>
      <c r="G1336" s="545"/>
      <c r="H1336" s="545"/>
      <c r="I1336" s="545"/>
      <c r="J1336" s="548"/>
      <c r="K1336" s="548"/>
      <c r="L1336" s="532"/>
      <c r="M1336" s="532"/>
      <c r="N1336" s="532"/>
      <c r="O1336" s="532"/>
      <c r="P1336" s="532"/>
      <c r="Q1336" s="532"/>
      <c r="R1336" s="532"/>
      <c r="S1336" s="548"/>
      <c r="T1336" s="548"/>
      <c r="U1336" s="532"/>
      <c r="V1336" s="532"/>
      <c r="W1336" s="532"/>
      <c r="X1336" s="532"/>
      <c r="Y1336" s="532"/>
      <c r="Z1336" s="532"/>
      <c r="AA1336" s="532"/>
      <c r="AB1336" s="532"/>
      <c r="AC1336" s="532"/>
    </row>
    <row r="1337" ht="16.5" spans="1:29">
      <c r="A1337" s="545"/>
      <c r="B1337" s="546"/>
      <c r="C1337" s="545"/>
      <c r="D1337" s="547"/>
      <c r="E1337" s="545"/>
      <c r="F1337" s="548"/>
      <c r="G1337" s="545"/>
      <c r="H1337" s="545"/>
      <c r="I1337" s="545"/>
      <c r="J1337" s="548"/>
      <c r="K1337" s="548"/>
      <c r="L1337" s="532"/>
      <c r="M1337" s="532"/>
      <c r="N1337" s="532"/>
      <c r="O1337" s="532"/>
      <c r="P1337" s="532"/>
      <c r="Q1337" s="532"/>
      <c r="R1337" s="532"/>
      <c r="S1337" s="548"/>
      <c r="T1337" s="548"/>
      <c r="U1337" s="532"/>
      <c r="V1337" s="532"/>
      <c r="W1337" s="532"/>
      <c r="X1337" s="532"/>
      <c r="Y1337" s="532"/>
      <c r="Z1337" s="532"/>
      <c r="AA1337" s="532"/>
      <c r="AB1337" s="532"/>
      <c r="AC1337" s="532"/>
    </row>
    <row r="1338" ht="16.5" spans="1:29">
      <c r="A1338" s="545"/>
      <c r="B1338" s="546"/>
      <c r="C1338" s="545"/>
      <c r="D1338" s="547"/>
      <c r="E1338" s="545"/>
      <c r="F1338" s="548"/>
      <c r="G1338" s="545"/>
      <c r="H1338" s="545"/>
      <c r="I1338" s="545"/>
      <c r="J1338" s="548"/>
      <c r="K1338" s="548"/>
      <c r="L1338" s="532"/>
      <c r="M1338" s="532"/>
      <c r="N1338" s="532"/>
      <c r="O1338" s="532"/>
      <c r="P1338" s="532"/>
      <c r="Q1338" s="532"/>
      <c r="R1338" s="532"/>
      <c r="S1338" s="548"/>
      <c r="T1338" s="548"/>
      <c r="U1338" s="532"/>
      <c r="V1338" s="532"/>
      <c r="W1338" s="532"/>
      <c r="X1338" s="532"/>
      <c r="Y1338" s="532"/>
      <c r="Z1338" s="532"/>
      <c r="AA1338" s="532"/>
      <c r="AB1338" s="532"/>
      <c r="AC1338" s="532"/>
    </row>
    <row r="1339" ht="16.5" spans="1:29">
      <c r="A1339" s="545"/>
      <c r="B1339" s="546"/>
      <c r="C1339" s="545"/>
      <c r="D1339" s="547"/>
      <c r="E1339" s="545"/>
      <c r="F1339" s="548"/>
      <c r="G1339" s="545"/>
      <c r="H1339" s="545"/>
      <c r="I1339" s="545"/>
      <c r="J1339" s="548"/>
      <c r="K1339" s="548"/>
      <c r="L1339" s="532"/>
      <c r="M1339" s="532"/>
      <c r="N1339" s="532"/>
      <c r="O1339" s="532"/>
      <c r="P1339" s="532"/>
      <c r="Q1339" s="532"/>
      <c r="R1339" s="532"/>
      <c r="S1339" s="548"/>
      <c r="T1339" s="548"/>
      <c r="U1339" s="532"/>
      <c r="V1339" s="532"/>
      <c r="W1339" s="532"/>
      <c r="X1339" s="532"/>
      <c r="Y1339" s="532"/>
      <c r="Z1339" s="532"/>
      <c r="AA1339" s="532"/>
      <c r="AB1339" s="532"/>
      <c r="AC1339" s="532"/>
    </row>
    <row r="1340" ht="16.5" spans="1:29">
      <c r="A1340" s="545"/>
      <c r="B1340" s="546"/>
      <c r="C1340" s="545"/>
      <c r="D1340" s="547"/>
      <c r="E1340" s="545"/>
      <c r="F1340" s="548"/>
      <c r="G1340" s="545"/>
      <c r="H1340" s="545"/>
      <c r="I1340" s="545"/>
      <c r="J1340" s="548"/>
      <c r="K1340" s="548"/>
      <c r="L1340" s="532"/>
      <c r="M1340" s="532"/>
      <c r="N1340" s="532"/>
      <c r="O1340" s="532"/>
      <c r="P1340" s="532"/>
      <c r="Q1340" s="532"/>
      <c r="R1340" s="532"/>
      <c r="S1340" s="548"/>
      <c r="T1340" s="548"/>
      <c r="U1340" s="532"/>
      <c r="V1340" s="532"/>
      <c r="W1340" s="532"/>
      <c r="X1340" s="532"/>
      <c r="Y1340" s="532"/>
      <c r="Z1340" s="532"/>
      <c r="AA1340" s="532"/>
      <c r="AB1340" s="532"/>
      <c r="AC1340" s="532"/>
    </row>
    <row r="1341" ht="16.5" spans="1:29">
      <c r="A1341" s="545"/>
      <c r="B1341" s="546"/>
      <c r="C1341" s="545"/>
      <c r="D1341" s="547"/>
      <c r="E1341" s="545"/>
      <c r="F1341" s="548"/>
      <c r="G1341" s="545"/>
      <c r="H1341" s="545"/>
      <c r="I1341" s="545"/>
      <c r="J1341" s="548"/>
      <c r="K1341" s="548"/>
      <c r="L1341" s="532"/>
      <c r="M1341" s="532"/>
      <c r="N1341" s="532"/>
      <c r="O1341" s="532"/>
      <c r="P1341" s="532"/>
      <c r="Q1341" s="532"/>
      <c r="R1341" s="532"/>
      <c r="S1341" s="548"/>
      <c r="T1341" s="548"/>
      <c r="U1341" s="532"/>
      <c r="V1341" s="532"/>
      <c r="W1341" s="532"/>
      <c r="X1341" s="532"/>
      <c r="Y1341" s="532"/>
      <c r="Z1341" s="532"/>
      <c r="AA1341" s="532"/>
      <c r="AB1341" s="532"/>
      <c r="AC1341" s="532"/>
    </row>
    <row r="1342" ht="16.5" spans="1:29">
      <c r="A1342" s="545"/>
      <c r="B1342" s="546"/>
      <c r="C1342" s="545"/>
      <c r="D1342" s="547"/>
      <c r="E1342" s="545"/>
      <c r="F1342" s="548"/>
      <c r="G1342" s="545"/>
      <c r="H1342" s="545"/>
      <c r="I1342" s="545"/>
      <c r="J1342" s="548"/>
      <c r="K1342" s="548"/>
      <c r="L1342" s="532"/>
      <c r="M1342" s="532"/>
      <c r="N1342" s="532"/>
      <c r="O1342" s="532"/>
      <c r="P1342" s="532"/>
      <c r="Q1342" s="532"/>
      <c r="R1342" s="532"/>
      <c r="S1342" s="548"/>
      <c r="T1342" s="548"/>
      <c r="U1342" s="532"/>
      <c r="V1342" s="532"/>
      <c r="W1342" s="532"/>
      <c r="X1342" s="532"/>
      <c r="Y1342" s="532"/>
      <c r="Z1342" s="532"/>
      <c r="AA1342" s="532"/>
      <c r="AB1342" s="532"/>
      <c r="AC1342" s="532"/>
    </row>
    <row r="1343" ht="16.5" spans="1:29">
      <c r="A1343" s="545"/>
      <c r="B1343" s="546"/>
      <c r="C1343" s="545"/>
      <c r="D1343" s="547"/>
      <c r="E1343" s="545"/>
      <c r="F1343" s="548"/>
      <c r="G1343" s="545"/>
      <c r="H1343" s="545"/>
      <c r="I1343" s="545"/>
      <c r="J1343" s="548"/>
      <c r="K1343" s="548"/>
      <c r="L1343" s="532"/>
      <c r="M1343" s="532"/>
      <c r="N1343" s="532"/>
      <c r="O1343" s="532"/>
      <c r="P1343" s="532"/>
      <c r="Q1343" s="532"/>
      <c r="R1343" s="532"/>
      <c r="S1343" s="548"/>
      <c r="T1343" s="548"/>
      <c r="U1343" s="532"/>
      <c r="V1343" s="532"/>
      <c r="W1343" s="532"/>
      <c r="X1343" s="532"/>
      <c r="Y1343" s="532"/>
      <c r="Z1343" s="532"/>
      <c r="AA1343" s="532"/>
      <c r="AB1343" s="532"/>
      <c r="AC1343" s="532"/>
    </row>
    <row r="1344" ht="16.5" spans="1:29">
      <c r="A1344" s="545"/>
      <c r="B1344" s="546"/>
      <c r="C1344" s="545"/>
      <c r="D1344" s="547"/>
      <c r="E1344" s="545"/>
      <c r="F1344" s="548"/>
      <c r="G1344" s="545"/>
      <c r="H1344" s="545"/>
      <c r="I1344" s="545"/>
      <c r="J1344" s="548"/>
      <c r="K1344" s="548"/>
      <c r="L1344" s="532"/>
      <c r="M1344" s="532"/>
      <c r="N1344" s="532"/>
      <c r="O1344" s="532"/>
      <c r="P1344" s="532"/>
      <c r="Q1344" s="532"/>
      <c r="R1344" s="532"/>
      <c r="S1344" s="548"/>
      <c r="T1344" s="548"/>
      <c r="U1344" s="532"/>
      <c r="V1344" s="532"/>
      <c r="W1344" s="532"/>
      <c r="X1344" s="532"/>
      <c r="Y1344" s="532"/>
      <c r="Z1344" s="532"/>
      <c r="AA1344" s="532"/>
      <c r="AB1344" s="532"/>
      <c r="AC1344" s="532"/>
    </row>
    <row r="1345" ht="16.5" spans="1:29">
      <c r="A1345" s="545"/>
      <c r="B1345" s="546"/>
      <c r="C1345" s="545"/>
      <c r="D1345" s="547"/>
      <c r="E1345" s="545"/>
      <c r="F1345" s="548"/>
      <c r="G1345" s="545"/>
      <c r="H1345" s="545"/>
      <c r="I1345" s="545"/>
      <c r="J1345" s="548"/>
      <c r="K1345" s="548"/>
      <c r="L1345" s="532"/>
      <c r="M1345" s="532"/>
      <c r="N1345" s="532"/>
      <c r="O1345" s="532"/>
      <c r="P1345" s="532"/>
      <c r="Q1345" s="532"/>
      <c r="R1345" s="532"/>
      <c r="S1345" s="548"/>
      <c r="T1345" s="548"/>
      <c r="U1345" s="532"/>
      <c r="V1345" s="532"/>
      <c r="W1345" s="532"/>
      <c r="X1345" s="532"/>
      <c r="Y1345" s="532"/>
      <c r="Z1345" s="532"/>
      <c r="AA1345" s="532"/>
      <c r="AB1345" s="532"/>
      <c r="AC1345" s="532"/>
    </row>
    <row r="1346" ht="16.5" spans="1:29">
      <c r="A1346" s="545"/>
      <c r="B1346" s="546"/>
      <c r="C1346" s="545"/>
      <c r="D1346" s="547"/>
      <c r="E1346" s="545"/>
      <c r="F1346" s="548"/>
      <c r="G1346" s="545"/>
      <c r="H1346" s="545"/>
      <c r="I1346" s="545"/>
      <c r="J1346" s="548"/>
      <c r="K1346" s="548"/>
      <c r="L1346" s="532"/>
      <c r="M1346" s="532"/>
      <c r="N1346" s="532"/>
      <c r="O1346" s="532"/>
      <c r="P1346" s="532"/>
      <c r="Q1346" s="532"/>
      <c r="R1346" s="532"/>
      <c r="S1346" s="548"/>
      <c r="T1346" s="548"/>
      <c r="U1346" s="532"/>
      <c r="V1346" s="532"/>
      <c r="W1346" s="532"/>
      <c r="X1346" s="532"/>
      <c r="Y1346" s="532"/>
      <c r="Z1346" s="532"/>
      <c r="AA1346" s="532"/>
      <c r="AB1346" s="532"/>
      <c r="AC1346" s="532"/>
    </row>
    <row r="1347" ht="16.5" spans="1:29">
      <c r="A1347" s="545"/>
      <c r="B1347" s="546"/>
      <c r="C1347" s="545"/>
      <c r="D1347" s="547"/>
      <c r="E1347" s="545"/>
      <c r="F1347" s="548"/>
      <c r="G1347" s="545"/>
      <c r="H1347" s="545"/>
      <c r="I1347" s="545"/>
      <c r="J1347" s="548"/>
      <c r="K1347" s="548"/>
      <c r="L1347" s="532"/>
      <c r="M1347" s="532"/>
      <c r="N1347" s="532"/>
      <c r="O1347" s="532"/>
      <c r="P1347" s="532"/>
      <c r="Q1347" s="532"/>
      <c r="R1347" s="532"/>
      <c r="S1347" s="548"/>
      <c r="T1347" s="548"/>
      <c r="U1347" s="532"/>
      <c r="V1347" s="532"/>
      <c r="W1347" s="532"/>
      <c r="X1347" s="532"/>
      <c r="Y1347" s="532"/>
      <c r="Z1347" s="532"/>
      <c r="AA1347" s="532"/>
      <c r="AB1347" s="532"/>
      <c r="AC1347" s="532"/>
    </row>
    <row r="1348" ht="16.5" spans="1:29">
      <c r="A1348" s="545"/>
      <c r="B1348" s="546"/>
      <c r="C1348" s="545"/>
      <c r="D1348" s="547"/>
      <c r="E1348" s="545"/>
      <c r="F1348" s="548"/>
      <c r="G1348" s="545"/>
      <c r="H1348" s="545"/>
      <c r="I1348" s="545"/>
      <c r="J1348" s="548"/>
      <c r="K1348" s="548"/>
      <c r="L1348" s="532"/>
      <c r="M1348" s="532"/>
      <c r="N1348" s="532"/>
      <c r="O1348" s="532"/>
      <c r="P1348" s="532"/>
      <c r="Q1348" s="532"/>
      <c r="R1348" s="532"/>
      <c r="S1348" s="548"/>
      <c r="T1348" s="548"/>
      <c r="U1348" s="532"/>
      <c r="V1348" s="532"/>
      <c r="W1348" s="532"/>
      <c r="X1348" s="532"/>
      <c r="Y1348" s="532"/>
      <c r="Z1348" s="532"/>
      <c r="AA1348" s="532"/>
      <c r="AB1348" s="532"/>
      <c r="AC1348" s="532"/>
    </row>
    <row r="1349" ht="16.5" spans="1:29">
      <c r="A1349" s="545"/>
      <c r="B1349" s="546"/>
      <c r="C1349" s="545"/>
      <c r="D1349" s="547"/>
      <c r="E1349" s="545"/>
      <c r="F1349" s="548"/>
      <c r="G1349" s="545"/>
      <c r="H1349" s="545"/>
      <c r="I1349" s="545"/>
      <c r="J1349" s="548"/>
      <c r="K1349" s="548"/>
      <c r="L1349" s="532"/>
      <c r="M1349" s="532"/>
      <c r="N1349" s="532"/>
      <c r="O1349" s="532"/>
      <c r="P1349" s="532"/>
      <c r="Q1349" s="532"/>
      <c r="R1349" s="532"/>
      <c r="S1349" s="548"/>
      <c r="T1349" s="548"/>
      <c r="U1349" s="532"/>
      <c r="V1349" s="532"/>
      <c r="W1349" s="532"/>
      <c r="X1349" s="532"/>
      <c r="Y1349" s="532"/>
      <c r="Z1349" s="532"/>
      <c r="AA1349" s="532"/>
      <c r="AB1349" s="532"/>
      <c r="AC1349" s="532"/>
    </row>
    <row r="1350" ht="16.5" spans="1:29">
      <c r="A1350" s="545"/>
      <c r="B1350" s="546"/>
      <c r="C1350" s="545"/>
      <c r="D1350" s="547"/>
      <c r="E1350" s="545"/>
      <c r="F1350" s="548"/>
      <c r="G1350" s="545"/>
      <c r="H1350" s="545"/>
      <c r="I1350" s="545"/>
      <c r="J1350" s="548"/>
      <c r="K1350" s="548"/>
      <c r="L1350" s="532"/>
      <c r="M1350" s="532"/>
      <c r="N1350" s="532"/>
      <c r="O1350" s="532"/>
      <c r="P1350" s="532"/>
      <c r="Q1350" s="532"/>
      <c r="R1350" s="532"/>
      <c r="S1350" s="548"/>
      <c r="T1350" s="548"/>
      <c r="U1350" s="532"/>
      <c r="V1350" s="532"/>
      <c r="W1350" s="532"/>
      <c r="X1350" s="532"/>
      <c r="Y1350" s="532"/>
      <c r="Z1350" s="532"/>
      <c r="AA1350" s="532"/>
      <c r="AB1350" s="532"/>
      <c r="AC1350" s="532"/>
    </row>
    <row r="1351" ht="16.5" spans="1:29">
      <c r="A1351" s="545"/>
      <c r="B1351" s="546"/>
      <c r="C1351" s="545"/>
      <c r="D1351" s="547"/>
      <c r="E1351" s="545"/>
      <c r="F1351" s="548"/>
      <c r="G1351" s="545"/>
      <c r="H1351" s="545"/>
      <c r="I1351" s="545"/>
      <c r="J1351" s="548"/>
      <c r="K1351" s="548"/>
      <c r="L1351" s="532"/>
      <c r="M1351" s="532"/>
      <c r="N1351" s="532"/>
      <c r="O1351" s="532"/>
      <c r="P1351" s="532"/>
      <c r="Q1351" s="532"/>
      <c r="R1351" s="532"/>
      <c r="S1351" s="548"/>
      <c r="T1351" s="548"/>
      <c r="U1351" s="532"/>
      <c r="V1351" s="532"/>
      <c r="W1351" s="532"/>
      <c r="X1351" s="532"/>
      <c r="Y1351" s="532"/>
      <c r="Z1351" s="532"/>
      <c r="AA1351" s="532"/>
      <c r="AB1351" s="532"/>
      <c r="AC1351" s="532"/>
    </row>
    <row r="1352" ht="16.5" spans="1:29">
      <c r="A1352" s="545"/>
      <c r="B1352" s="546"/>
      <c r="C1352" s="545"/>
      <c r="D1352" s="547"/>
      <c r="E1352" s="545"/>
      <c r="F1352" s="548"/>
      <c r="G1352" s="545"/>
      <c r="H1352" s="545"/>
      <c r="I1352" s="545"/>
      <c r="J1352" s="548"/>
      <c r="K1352" s="548"/>
      <c r="L1352" s="532"/>
      <c r="M1352" s="532"/>
      <c r="N1352" s="532"/>
      <c r="O1352" s="532"/>
      <c r="P1352" s="532"/>
      <c r="Q1352" s="532"/>
      <c r="R1352" s="532"/>
      <c r="S1352" s="548"/>
      <c r="T1352" s="548"/>
      <c r="U1352" s="532"/>
      <c r="V1352" s="532"/>
      <c r="W1352" s="532"/>
      <c r="X1352" s="532"/>
      <c r="Y1352" s="532"/>
      <c r="Z1352" s="532"/>
      <c r="AA1352" s="532"/>
      <c r="AB1352" s="532"/>
      <c r="AC1352" s="532"/>
    </row>
    <row r="1353" ht="16.5" spans="1:29">
      <c r="A1353" s="545"/>
      <c r="B1353" s="546"/>
      <c r="C1353" s="545"/>
      <c r="D1353" s="547"/>
      <c r="E1353" s="545"/>
      <c r="F1353" s="548"/>
      <c r="G1353" s="545"/>
      <c r="H1353" s="545"/>
      <c r="I1353" s="545"/>
      <c r="J1353" s="548"/>
      <c r="K1353" s="548"/>
      <c r="L1353" s="532"/>
      <c r="M1353" s="532"/>
      <c r="N1353" s="532"/>
      <c r="O1353" s="532"/>
      <c r="P1353" s="532"/>
      <c r="Q1353" s="532"/>
      <c r="R1353" s="532"/>
      <c r="S1353" s="548"/>
      <c r="T1353" s="548"/>
      <c r="U1353" s="532"/>
      <c r="V1353" s="532"/>
      <c r="W1353" s="532"/>
      <c r="X1353" s="532"/>
      <c r="Y1353" s="532"/>
      <c r="Z1353" s="532"/>
      <c r="AA1353" s="532"/>
      <c r="AB1353" s="532"/>
      <c r="AC1353" s="532"/>
    </row>
    <row r="1354" ht="16.5" spans="1:29">
      <c r="A1354" s="545"/>
      <c r="B1354" s="546"/>
      <c r="C1354" s="545"/>
      <c r="D1354" s="547"/>
      <c r="E1354" s="545"/>
      <c r="F1354" s="548"/>
      <c r="G1354" s="545"/>
      <c r="H1354" s="545"/>
      <c r="I1354" s="545"/>
      <c r="J1354" s="548"/>
      <c r="K1354" s="548"/>
      <c r="L1354" s="532"/>
      <c r="M1354" s="532"/>
      <c r="N1354" s="532"/>
      <c r="O1354" s="532"/>
      <c r="P1354" s="532"/>
      <c r="Q1354" s="532"/>
      <c r="R1354" s="532"/>
      <c r="S1354" s="548"/>
      <c r="T1354" s="548"/>
      <c r="U1354" s="532"/>
      <c r="V1354" s="532"/>
      <c r="W1354" s="532"/>
      <c r="X1354" s="532"/>
      <c r="Y1354" s="532"/>
      <c r="Z1354" s="532"/>
      <c r="AA1354" s="532"/>
      <c r="AB1354" s="532"/>
      <c r="AC1354" s="532"/>
    </row>
    <row r="1355" ht="16.5" spans="1:29">
      <c r="A1355" s="545"/>
      <c r="B1355" s="546"/>
      <c r="C1355" s="545"/>
      <c r="D1355" s="547"/>
      <c r="E1355" s="545"/>
      <c r="F1355" s="548"/>
      <c r="G1355" s="545"/>
      <c r="H1355" s="545"/>
      <c r="I1355" s="545"/>
      <c r="J1355" s="548"/>
      <c r="K1355" s="548"/>
      <c r="L1355" s="532"/>
      <c r="M1355" s="532"/>
      <c r="N1355" s="532"/>
      <c r="O1355" s="532"/>
      <c r="P1355" s="532"/>
      <c r="Q1355" s="532"/>
      <c r="R1355" s="532"/>
      <c r="S1355" s="548"/>
      <c r="T1355" s="548"/>
      <c r="U1355" s="532"/>
      <c r="V1355" s="532"/>
      <c r="W1355" s="532"/>
      <c r="X1355" s="532"/>
      <c r="Y1355" s="532"/>
      <c r="Z1355" s="532"/>
      <c r="AA1355" s="532"/>
      <c r="AB1355" s="532"/>
      <c r="AC1355" s="532"/>
    </row>
    <row r="1356" ht="16.5" spans="1:29">
      <c r="A1356" s="545"/>
      <c r="B1356" s="546"/>
      <c r="C1356" s="545"/>
      <c r="D1356" s="547"/>
      <c r="E1356" s="545"/>
      <c r="F1356" s="548"/>
      <c r="G1356" s="545"/>
      <c r="H1356" s="545"/>
      <c r="I1356" s="545"/>
      <c r="J1356" s="548"/>
      <c r="K1356" s="548"/>
      <c r="L1356" s="532"/>
      <c r="M1356" s="532"/>
      <c r="N1356" s="532"/>
      <c r="O1356" s="532"/>
      <c r="P1356" s="532"/>
      <c r="Q1356" s="532"/>
      <c r="R1356" s="532"/>
      <c r="S1356" s="548"/>
      <c r="T1356" s="548"/>
      <c r="U1356" s="532"/>
      <c r="V1356" s="532"/>
      <c r="W1356" s="532"/>
      <c r="X1356" s="532"/>
      <c r="Y1356" s="532"/>
      <c r="Z1356" s="532"/>
      <c r="AA1356" s="532"/>
      <c r="AB1356" s="532"/>
      <c r="AC1356" s="532"/>
    </row>
    <row r="1357" ht="16.5" spans="1:29">
      <c r="A1357" s="545"/>
      <c r="B1357" s="546"/>
      <c r="C1357" s="545"/>
      <c r="D1357" s="547"/>
      <c r="E1357" s="545"/>
      <c r="F1357" s="548"/>
      <c r="G1357" s="545"/>
      <c r="H1357" s="545"/>
      <c r="I1357" s="545"/>
      <c r="J1357" s="548"/>
      <c r="K1357" s="548"/>
      <c r="L1357" s="532"/>
      <c r="M1357" s="532"/>
      <c r="N1357" s="532"/>
      <c r="O1357" s="532"/>
      <c r="P1357" s="532"/>
      <c r="Q1357" s="532"/>
      <c r="R1357" s="532"/>
      <c r="S1357" s="548"/>
      <c r="T1357" s="548"/>
      <c r="U1357" s="532"/>
      <c r="V1357" s="532"/>
      <c r="W1357" s="532"/>
      <c r="X1357" s="532"/>
      <c r="Y1357" s="532"/>
      <c r="Z1357" s="532"/>
      <c r="AA1357" s="532"/>
      <c r="AB1357" s="532"/>
      <c r="AC1357" s="532"/>
    </row>
    <row r="1358" ht="16.5" spans="1:29">
      <c r="A1358" s="545"/>
      <c r="B1358" s="546"/>
      <c r="C1358" s="545"/>
      <c r="D1358" s="547"/>
      <c r="E1358" s="545"/>
      <c r="F1358" s="548"/>
      <c r="G1358" s="545"/>
      <c r="H1358" s="545"/>
      <c r="I1358" s="545"/>
      <c r="J1358" s="548"/>
      <c r="K1358" s="548"/>
      <c r="L1358" s="532"/>
      <c r="M1358" s="532"/>
      <c r="N1358" s="532"/>
      <c r="O1358" s="532"/>
      <c r="P1358" s="532"/>
      <c r="Q1358" s="532"/>
      <c r="R1358" s="532"/>
      <c r="S1358" s="548"/>
      <c r="T1358" s="548"/>
      <c r="U1358" s="532"/>
      <c r="V1358" s="532"/>
      <c r="W1358" s="532"/>
      <c r="X1358" s="532"/>
      <c r="Y1358" s="532"/>
      <c r="Z1358" s="532"/>
      <c r="AA1358" s="532"/>
      <c r="AB1358" s="532"/>
      <c r="AC1358" s="532"/>
    </row>
    <row r="1359" ht="16.5" spans="1:29">
      <c r="A1359" s="545"/>
      <c r="B1359" s="546"/>
      <c r="C1359" s="545"/>
      <c r="D1359" s="547"/>
      <c r="E1359" s="545"/>
      <c r="F1359" s="548"/>
      <c r="G1359" s="545"/>
      <c r="H1359" s="545"/>
      <c r="I1359" s="545"/>
      <c r="J1359" s="548"/>
      <c r="K1359" s="548"/>
      <c r="L1359" s="532"/>
      <c r="M1359" s="532"/>
      <c r="N1359" s="532"/>
      <c r="O1359" s="532"/>
      <c r="P1359" s="532"/>
      <c r="Q1359" s="532"/>
      <c r="R1359" s="532"/>
      <c r="S1359" s="548"/>
      <c r="T1359" s="548"/>
      <c r="U1359" s="532"/>
      <c r="V1359" s="532"/>
      <c r="W1359" s="532"/>
      <c r="X1359" s="532"/>
      <c r="Y1359" s="532"/>
      <c r="Z1359" s="532"/>
      <c r="AA1359" s="532"/>
      <c r="AB1359" s="532"/>
      <c r="AC1359" s="532"/>
    </row>
    <row r="1360" ht="16.5" spans="1:29">
      <c r="A1360" s="545"/>
      <c r="B1360" s="546"/>
      <c r="C1360" s="545"/>
      <c r="D1360" s="547"/>
      <c r="E1360" s="545"/>
      <c r="F1360" s="548"/>
      <c r="G1360" s="545"/>
      <c r="H1360" s="545"/>
      <c r="I1360" s="545"/>
      <c r="J1360" s="548"/>
      <c r="K1360" s="548"/>
      <c r="L1360" s="532"/>
      <c r="M1360" s="532"/>
      <c r="N1360" s="532"/>
      <c r="O1360" s="532"/>
      <c r="P1360" s="532"/>
      <c r="Q1360" s="532"/>
      <c r="R1360" s="532"/>
      <c r="S1360" s="548"/>
      <c r="T1360" s="548"/>
      <c r="U1360" s="532"/>
      <c r="V1360" s="532"/>
      <c r="W1360" s="532"/>
      <c r="X1360" s="532"/>
      <c r="Y1360" s="532"/>
      <c r="Z1360" s="532"/>
      <c r="AA1360" s="532"/>
      <c r="AB1360" s="532"/>
      <c r="AC1360" s="532"/>
    </row>
    <row r="1361" ht="16.5" spans="1:29">
      <c r="A1361" s="545"/>
      <c r="B1361" s="546"/>
      <c r="C1361" s="545"/>
      <c r="D1361" s="547"/>
      <c r="E1361" s="545"/>
      <c r="F1361" s="548"/>
      <c r="G1361" s="545"/>
      <c r="H1361" s="545"/>
      <c r="I1361" s="545"/>
      <c r="J1361" s="548"/>
      <c r="K1361" s="548"/>
      <c r="L1361" s="532"/>
      <c r="M1361" s="532"/>
      <c r="N1361" s="532"/>
      <c r="O1361" s="532"/>
      <c r="P1361" s="532"/>
      <c r="Q1361" s="532"/>
      <c r="R1361" s="532"/>
      <c r="S1361" s="548"/>
      <c r="T1361" s="548"/>
      <c r="U1361" s="532"/>
      <c r="V1361" s="532"/>
      <c r="W1361" s="532"/>
      <c r="X1361" s="532"/>
      <c r="Y1361" s="532"/>
      <c r="Z1361" s="532"/>
      <c r="AA1361" s="532"/>
      <c r="AB1361" s="532"/>
      <c r="AC1361" s="532"/>
    </row>
    <row r="1362" ht="16.5" spans="1:29">
      <c r="A1362" s="545"/>
      <c r="B1362" s="546"/>
      <c r="C1362" s="545"/>
      <c r="D1362" s="547"/>
      <c r="E1362" s="545"/>
      <c r="F1362" s="548"/>
      <c r="G1362" s="545"/>
      <c r="H1362" s="545"/>
      <c r="I1362" s="545"/>
      <c r="J1362" s="548"/>
      <c r="K1362" s="548"/>
      <c r="L1362" s="532"/>
      <c r="M1362" s="532"/>
      <c r="N1362" s="532"/>
      <c r="O1362" s="532"/>
      <c r="P1362" s="532"/>
      <c r="Q1362" s="532"/>
      <c r="R1362" s="532"/>
      <c r="S1362" s="548"/>
      <c r="T1362" s="548"/>
      <c r="U1362" s="532"/>
      <c r="V1362" s="532"/>
      <c r="W1362" s="532"/>
      <c r="X1362" s="532"/>
      <c r="Y1362" s="532"/>
      <c r="Z1362" s="532"/>
      <c r="AA1362" s="532"/>
      <c r="AB1362" s="532"/>
      <c r="AC1362" s="532"/>
    </row>
    <row r="1363" ht="16.5" spans="1:29">
      <c r="A1363" s="545"/>
      <c r="B1363" s="546"/>
      <c r="C1363" s="545"/>
      <c r="D1363" s="547"/>
      <c r="E1363" s="545"/>
      <c r="F1363" s="548"/>
      <c r="G1363" s="545"/>
      <c r="H1363" s="545"/>
      <c r="I1363" s="545"/>
      <c r="J1363" s="548"/>
      <c r="K1363" s="548"/>
      <c r="L1363" s="532"/>
      <c r="M1363" s="532"/>
      <c r="N1363" s="532"/>
      <c r="O1363" s="532"/>
      <c r="P1363" s="532"/>
      <c r="Q1363" s="532"/>
      <c r="R1363" s="532"/>
      <c r="S1363" s="548"/>
      <c r="T1363" s="548"/>
      <c r="U1363" s="532"/>
      <c r="V1363" s="532"/>
      <c r="W1363" s="532"/>
      <c r="X1363" s="532"/>
      <c r="Y1363" s="532"/>
      <c r="Z1363" s="532"/>
      <c r="AA1363" s="532"/>
      <c r="AB1363" s="532"/>
      <c r="AC1363" s="532"/>
    </row>
    <row r="1364" ht="16.5" spans="1:29">
      <c r="A1364" s="545"/>
      <c r="B1364" s="546"/>
      <c r="C1364" s="545"/>
      <c r="D1364" s="547"/>
      <c r="E1364" s="545"/>
      <c r="F1364" s="548"/>
      <c r="G1364" s="545"/>
      <c r="H1364" s="545"/>
      <c r="I1364" s="545"/>
      <c r="J1364" s="548"/>
      <c r="K1364" s="548"/>
      <c r="L1364" s="532"/>
      <c r="M1364" s="532"/>
      <c r="N1364" s="532"/>
      <c r="O1364" s="532"/>
      <c r="P1364" s="532"/>
      <c r="Q1364" s="532"/>
      <c r="R1364" s="532"/>
      <c r="S1364" s="548"/>
      <c r="T1364" s="548"/>
      <c r="U1364" s="532"/>
      <c r="V1364" s="532"/>
      <c r="W1364" s="532"/>
      <c r="X1364" s="532"/>
      <c r="Y1364" s="532"/>
      <c r="Z1364" s="532"/>
      <c r="AA1364" s="532"/>
      <c r="AB1364" s="532"/>
      <c r="AC1364" s="532"/>
    </row>
    <row r="1365" ht="16.5" spans="1:29">
      <c r="A1365" s="545"/>
      <c r="B1365" s="546"/>
      <c r="C1365" s="545"/>
      <c r="D1365" s="547"/>
      <c r="E1365" s="545"/>
      <c r="F1365" s="548"/>
      <c r="G1365" s="545"/>
      <c r="H1365" s="545"/>
      <c r="I1365" s="545"/>
      <c r="J1365" s="548"/>
      <c r="K1365" s="548"/>
      <c r="L1365" s="532"/>
      <c r="M1365" s="532"/>
      <c r="N1365" s="532"/>
      <c r="O1365" s="532"/>
      <c r="P1365" s="532"/>
      <c r="Q1365" s="532"/>
      <c r="R1365" s="532"/>
      <c r="S1365" s="548"/>
      <c r="T1365" s="548"/>
      <c r="U1365" s="532"/>
      <c r="V1365" s="532"/>
      <c r="W1365" s="532"/>
      <c r="X1365" s="532"/>
      <c r="Y1365" s="532"/>
      <c r="Z1365" s="532"/>
      <c r="AA1365" s="532"/>
      <c r="AB1365" s="532"/>
      <c r="AC1365" s="532"/>
    </row>
    <row r="1366" ht="16.5" spans="1:29">
      <c r="A1366" s="545"/>
      <c r="B1366" s="546"/>
      <c r="C1366" s="545"/>
      <c r="D1366" s="547"/>
      <c r="E1366" s="545"/>
      <c r="F1366" s="548"/>
      <c r="G1366" s="545"/>
      <c r="H1366" s="545"/>
      <c r="I1366" s="545"/>
      <c r="J1366" s="548"/>
      <c r="K1366" s="548"/>
      <c r="L1366" s="532"/>
      <c r="M1366" s="532"/>
      <c r="N1366" s="532"/>
      <c r="O1366" s="532"/>
      <c r="P1366" s="532"/>
      <c r="Q1366" s="532"/>
      <c r="R1366" s="532"/>
      <c r="S1366" s="548"/>
      <c r="T1366" s="548"/>
      <c r="U1366" s="532"/>
      <c r="V1366" s="532"/>
      <c r="W1366" s="532"/>
      <c r="X1366" s="532"/>
      <c r="Y1366" s="532"/>
      <c r="Z1366" s="532"/>
      <c r="AA1366" s="532"/>
      <c r="AB1366" s="532"/>
      <c r="AC1366" s="532"/>
    </row>
    <row r="1367" ht="16.5" spans="1:29">
      <c r="A1367" s="545"/>
      <c r="B1367" s="546"/>
      <c r="C1367" s="545"/>
      <c r="D1367" s="547"/>
      <c r="E1367" s="545"/>
      <c r="F1367" s="548"/>
      <c r="G1367" s="545"/>
      <c r="H1367" s="545"/>
      <c r="I1367" s="545"/>
      <c r="J1367" s="548"/>
      <c r="K1367" s="548"/>
      <c r="L1367" s="532"/>
      <c r="M1367" s="532"/>
      <c r="N1367" s="532"/>
      <c r="O1367" s="532"/>
      <c r="P1367" s="532"/>
      <c r="Q1367" s="532"/>
      <c r="R1367" s="532"/>
      <c r="S1367" s="548"/>
      <c r="T1367" s="548"/>
      <c r="U1367" s="532"/>
      <c r="V1367" s="532"/>
      <c r="W1367" s="532"/>
      <c r="X1367" s="532"/>
      <c r="Y1367" s="532"/>
      <c r="Z1367" s="532"/>
      <c r="AA1367" s="532"/>
      <c r="AB1367" s="532"/>
      <c r="AC1367" s="532"/>
    </row>
    <row r="1368" ht="16.5" spans="1:29">
      <c r="A1368" s="545"/>
      <c r="B1368" s="546"/>
      <c r="C1368" s="545"/>
      <c r="D1368" s="547"/>
      <c r="E1368" s="545"/>
      <c r="F1368" s="548"/>
      <c r="G1368" s="545"/>
      <c r="H1368" s="545"/>
      <c r="I1368" s="545"/>
      <c r="J1368" s="548"/>
      <c r="K1368" s="548"/>
      <c r="L1368" s="532"/>
      <c r="M1368" s="532"/>
      <c r="N1368" s="532"/>
      <c r="O1368" s="532"/>
      <c r="P1368" s="532"/>
      <c r="Q1368" s="532"/>
      <c r="R1368" s="532"/>
      <c r="S1368" s="548"/>
      <c r="T1368" s="548"/>
      <c r="U1368" s="532"/>
      <c r="V1368" s="532"/>
      <c r="W1368" s="532"/>
      <c r="X1368" s="532"/>
      <c r="Y1368" s="532"/>
      <c r="Z1368" s="532"/>
      <c r="AA1368" s="532"/>
      <c r="AB1368" s="532"/>
      <c r="AC1368" s="532"/>
    </row>
    <row r="1369" ht="16.5" spans="1:29">
      <c r="A1369" s="545"/>
      <c r="B1369" s="546"/>
      <c r="C1369" s="545"/>
      <c r="D1369" s="547"/>
      <c r="E1369" s="545"/>
      <c r="F1369" s="548"/>
      <c r="G1369" s="545"/>
      <c r="H1369" s="545"/>
      <c r="I1369" s="545"/>
      <c r="J1369" s="548"/>
      <c r="K1369" s="548"/>
      <c r="L1369" s="532"/>
      <c r="M1369" s="532"/>
      <c r="N1369" s="532"/>
      <c r="O1369" s="532"/>
      <c r="P1369" s="532"/>
      <c r="Q1369" s="532"/>
      <c r="R1369" s="532"/>
      <c r="S1369" s="548"/>
      <c r="T1369" s="548"/>
      <c r="U1369" s="532"/>
      <c r="V1369" s="532"/>
      <c r="W1369" s="532"/>
      <c r="X1369" s="532"/>
      <c r="Y1369" s="532"/>
      <c r="Z1369" s="532"/>
      <c r="AA1369" s="532"/>
      <c r="AB1369" s="532"/>
      <c r="AC1369" s="532"/>
    </row>
    <row r="1370" ht="16.5" spans="1:29">
      <c r="A1370" s="545"/>
      <c r="B1370" s="546"/>
      <c r="C1370" s="545"/>
      <c r="D1370" s="547"/>
      <c r="E1370" s="545"/>
      <c r="F1370" s="548"/>
      <c r="G1370" s="545"/>
      <c r="H1370" s="545"/>
      <c r="I1370" s="545"/>
      <c r="J1370" s="548"/>
      <c r="K1370" s="548"/>
      <c r="L1370" s="532"/>
      <c r="M1370" s="532"/>
      <c r="N1370" s="532"/>
      <c r="O1370" s="532"/>
      <c r="P1370" s="532"/>
      <c r="Q1370" s="532"/>
      <c r="R1370" s="532"/>
      <c r="S1370" s="548"/>
      <c r="T1370" s="548"/>
      <c r="U1370" s="532"/>
      <c r="V1370" s="532"/>
      <c r="W1370" s="532"/>
      <c r="X1370" s="532"/>
      <c r="Y1370" s="532"/>
      <c r="Z1370" s="532"/>
      <c r="AA1370" s="532"/>
      <c r="AB1370" s="532"/>
      <c r="AC1370" s="532"/>
    </row>
    <row r="1371" ht="16.5" spans="1:29">
      <c r="A1371" s="545"/>
      <c r="B1371" s="546"/>
      <c r="C1371" s="545"/>
      <c r="D1371" s="547"/>
      <c r="E1371" s="545"/>
      <c r="F1371" s="548"/>
      <c r="G1371" s="545"/>
      <c r="H1371" s="545"/>
      <c r="I1371" s="545"/>
      <c r="J1371" s="548"/>
      <c r="K1371" s="548"/>
      <c r="L1371" s="532"/>
      <c r="M1371" s="532"/>
      <c r="N1371" s="532"/>
      <c r="O1371" s="532"/>
      <c r="P1371" s="532"/>
      <c r="Q1371" s="532"/>
      <c r="R1371" s="532"/>
      <c r="S1371" s="548"/>
      <c r="T1371" s="548"/>
      <c r="U1371" s="532"/>
      <c r="V1371" s="532"/>
      <c r="W1371" s="532"/>
      <c r="X1371" s="532"/>
      <c r="Y1371" s="532"/>
      <c r="Z1371" s="532"/>
      <c r="AA1371" s="532"/>
      <c r="AB1371" s="532"/>
      <c r="AC1371" s="532"/>
    </row>
    <row r="1372" ht="16.5" spans="1:29">
      <c r="A1372" s="545"/>
      <c r="B1372" s="546"/>
      <c r="C1372" s="545"/>
      <c r="D1372" s="547"/>
      <c r="E1372" s="545"/>
      <c r="F1372" s="548"/>
      <c r="G1372" s="545"/>
      <c r="H1372" s="545"/>
      <c r="I1372" s="545"/>
      <c r="J1372" s="548"/>
      <c r="K1372" s="548"/>
      <c r="L1372" s="532"/>
      <c r="M1372" s="532"/>
      <c r="N1372" s="532"/>
      <c r="O1372" s="532"/>
      <c r="P1372" s="532"/>
      <c r="Q1372" s="532"/>
      <c r="R1372" s="532"/>
      <c r="S1372" s="548"/>
      <c r="T1372" s="548"/>
      <c r="U1372" s="532"/>
      <c r="V1372" s="532"/>
      <c r="W1372" s="532"/>
      <c r="X1372" s="532"/>
      <c r="Y1372" s="532"/>
      <c r="Z1372" s="532"/>
      <c r="AA1372" s="532"/>
      <c r="AB1372" s="532"/>
      <c r="AC1372" s="532"/>
    </row>
    <row r="1373" ht="16.5" spans="1:29">
      <c r="A1373" s="545"/>
      <c r="B1373" s="546"/>
      <c r="C1373" s="545"/>
      <c r="D1373" s="547"/>
      <c r="E1373" s="545"/>
      <c r="F1373" s="548"/>
      <c r="G1373" s="545"/>
      <c r="H1373" s="545"/>
      <c r="I1373" s="545"/>
      <c r="J1373" s="548"/>
      <c r="K1373" s="548"/>
      <c r="L1373" s="532"/>
      <c r="M1373" s="532"/>
      <c r="N1373" s="532"/>
      <c r="O1373" s="532"/>
      <c r="P1373" s="532"/>
      <c r="Q1373" s="532"/>
      <c r="R1373" s="532"/>
      <c r="S1373" s="548"/>
      <c r="T1373" s="548"/>
      <c r="U1373" s="532"/>
      <c r="V1373" s="532"/>
      <c r="W1373" s="532"/>
      <c r="X1373" s="532"/>
      <c r="Y1373" s="532"/>
      <c r="Z1373" s="532"/>
      <c r="AA1373" s="532"/>
      <c r="AB1373" s="532"/>
      <c r="AC1373" s="532"/>
    </row>
    <row r="1374" ht="16.5" spans="1:29">
      <c r="A1374" s="545"/>
      <c r="B1374" s="546"/>
      <c r="C1374" s="545"/>
      <c r="D1374" s="547"/>
      <c r="E1374" s="545"/>
      <c r="F1374" s="548"/>
      <c r="G1374" s="545"/>
      <c r="H1374" s="545"/>
      <c r="I1374" s="545"/>
      <c r="J1374" s="548"/>
      <c r="K1374" s="548"/>
      <c r="L1374" s="532"/>
      <c r="M1374" s="532"/>
      <c r="N1374" s="532"/>
      <c r="O1374" s="532"/>
      <c r="P1374" s="532"/>
      <c r="Q1374" s="532"/>
      <c r="R1374" s="532"/>
      <c r="S1374" s="548"/>
      <c r="T1374" s="548"/>
      <c r="U1374" s="532"/>
      <c r="V1374" s="532"/>
      <c r="W1374" s="532"/>
      <c r="X1374" s="532"/>
      <c r="Y1374" s="532"/>
      <c r="Z1374" s="532"/>
      <c r="AA1374" s="532"/>
      <c r="AB1374" s="532"/>
      <c r="AC1374" s="532"/>
    </row>
    <row r="1375" ht="16.5" spans="1:29">
      <c r="A1375" s="545"/>
      <c r="B1375" s="546"/>
      <c r="C1375" s="545"/>
      <c r="D1375" s="547"/>
      <c r="E1375" s="545"/>
      <c r="F1375" s="548"/>
      <c r="G1375" s="545"/>
      <c r="H1375" s="545"/>
      <c r="I1375" s="545"/>
      <c r="J1375" s="548"/>
      <c r="K1375" s="548"/>
      <c r="L1375" s="532"/>
      <c r="M1375" s="532"/>
      <c r="N1375" s="532"/>
      <c r="O1375" s="532"/>
      <c r="P1375" s="532"/>
      <c r="Q1375" s="532"/>
      <c r="R1375" s="532"/>
      <c r="S1375" s="548"/>
      <c r="T1375" s="548"/>
      <c r="U1375" s="532"/>
      <c r="V1375" s="532"/>
      <c r="W1375" s="532"/>
      <c r="X1375" s="532"/>
      <c r="Y1375" s="532"/>
      <c r="Z1375" s="532"/>
      <c r="AA1375" s="532"/>
      <c r="AB1375" s="532"/>
      <c r="AC1375" s="532"/>
    </row>
    <row r="1376" ht="16.5" spans="1:29">
      <c r="A1376" s="545"/>
      <c r="B1376" s="546"/>
      <c r="C1376" s="545"/>
      <c r="D1376" s="547"/>
      <c r="E1376" s="545"/>
      <c r="F1376" s="548"/>
      <c r="G1376" s="545"/>
      <c r="H1376" s="545"/>
      <c r="I1376" s="545"/>
      <c r="J1376" s="548"/>
      <c r="K1376" s="548"/>
      <c r="L1376" s="532"/>
      <c r="M1376" s="532"/>
      <c r="N1376" s="532"/>
      <c r="O1376" s="532"/>
      <c r="P1376" s="532"/>
      <c r="Q1376" s="532"/>
      <c r="R1376" s="532"/>
      <c r="S1376" s="548"/>
      <c r="T1376" s="548"/>
      <c r="U1376" s="532"/>
      <c r="V1376" s="532"/>
      <c r="W1376" s="532"/>
      <c r="X1376" s="532"/>
      <c r="Y1376" s="532"/>
      <c r="Z1376" s="532"/>
      <c r="AA1376" s="532"/>
      <c r="AB1376" s="532"/>
      <c r="AC1376" s="532"/>
    </row>
    <row r="1377" ht="16.5" spans="1:29">
      <c r="A1377" s="545"/>
      <c r="B1377" s="546"/>
      <c r="C1377" s="545"/>
      <c r="D1377" s="547"/>
      <c r="E1377" s="545"/>
      <c r="F1377" s="548"/>
      <c r="G1377" s="545"/>
      <c r="H1377" s="545"/>
      <c r="I1377" s="545"/>
      <c r="J1377" s="548"/>
      <c r="K1377" s="548"/>
      <c r="L1377" s="532"/>
      <c r="M1377" s="532"/>
      <c r="N1377" s="532"/>
      <c r="O1377" s="532"/>
      <c r="P1377" s="532"/>
      <c r="Q1377" s="532"/>
      <c r="R1377" s="532"/>
      <c r="S1377" s="548"/>
      <c r="T1377" s="548"/>
      <c r="U1377" s="532"/>
      <c r="V1377" s="532"/>
      <c r="W1377" s="532"/>
      <c r="X1377" s="532"/>
      <c r="Y1377" s="532"/>
      <c r="Z1377" s="532"/>
      <c r="AA1377" s="532"/>
      <c r="AB1377" s="532"/>
      <c r="AC1377" s="532"/>
    </row>
    <row r="1378" ht="16.5" spans="1:29">
      <c r="A1378" s="545"/>
      <c r="B1378" s="546"/>
      <c r="C1378" s="545"/>
      <c r="D1378" s="547"/>
      <c r="E1378" s="545"/>
      <c r="F1378" s="548"/>
      <c r="G1378" s="545"/>
      <c r="H1378" s="545"/>
      <c r="I1378" s="545"/>
      <c r="J1378" s="548"/>
      <c r="K1378" s="548"/>
      <c r="L1378" s="532"/>
      <c r="M1378" s="532"/>
      <c r="N1378" s="532"/>
      <c r="O1378" s="532"/>
      <c r="P1378" s="532"/>
      <c r="Q1378" s="532"/>
      <c r="R1378" s="532"/>
      <c r="S1378" s="548"/>
      <c r="T1378" s="548"/>
      <c r="U1378" s="532"/>
      <c r="V1378" s="532"/>
      <c r="W1378" s="532"/>
      <c r="X1378" s="532"/>
      <c r="Y1378" s="532"/>
      <c r="Z1378" s="532"/>
      <c r="AA1378" s="532"/>
      <c r="AB1378" s="532"/>
      <c r="AC1378" s="532"/>
    </row>
    <row r="1379" ht="16.5" spans="1:29">
      <c r="A1379" s="545"/>
      <c r="B1379" s="546"/>
      <c r="C1379" s="545"/>
      <c r="D1379" s="547"/>
      <c r="E1379" s="545"/>
      <c r="F1379" s="548"/>
      <c r="G1379" s="545"/>
      <c r="H1379" s="545"/>
      <c r="I1379" s="545"/>
      <c r="J1379" s="548"/>
      <c r="K1379" s="548"/>
      <c r="L1379" s="532"/>
      <c r="M1379" s="532"/>
      <c r="N1379" s="532"/>
      <c r="O1379" s="532"/>
      <c r="P1379" s="532"/>
      <c r="Q1379" s="532"/>
      <c r="R1379" s="532"/>
      <c r="S1379" s="548"/>
      <c r="T1379" s="548"/>
      <c r="U1379" s="532"/>
      <c r="V1379" s="532"/>
      <c r="W1379" s="532"/>
      <c r="X1379" s="532"/>
      <c r="Y1379" s="532"/>
      <c r="Z1379" s="532"/>
      <c r="AA1379" s="532"/>
      <c r="AB1379" s="532"/>
      <c r="AC1379" s="532"/>
    </row>
    <row r="1380" ht="16.5" spans="1:29">
      <c r="A1380" s="545"/>
      <c r="B1380" s="546"/>
      <c r="C1380" s="545"/>
      <c r="D1380" s="547"/>
      <c r="E1380" s="545"/>
      <c r="F1380" s="548"/>
      <c r="G1380" s="545"/>
      <c r="H1380" s="545"/>
      <c r="I1380" s="545"/>
      <c r="J1380" s="548"/>
      <c r="K1380" s="548"/>
      <c r="L1380" s="532"/>
      <c r="M1380" s="532"/>
      <c r="N1380" s="532"/>
      <c r="O1380" s="532"/>
      <c r="P1380" s="532"/>
      <c r="Q1380" s="532"/>
      <c r="R1380" s="532"/>
      <c r="S1380" s="548"/>
      <c r="T1380" s="548"/>
      <c r="U1380" s="532"/>
      <c r="V1380" s="532"/>
      <c r="W1380" s="532"/>
      <c r="X1380" s="532"/>
      <c r="Y1380" s="532"/>
      <c r="Z1380" s="532"/>
      <c r="AA1380" s="532"/>
      <c r="AB1380" s="532"/>
      <c r="AC1380" s="532"/>
    </row>
    <row r="1381" ht="16.5" spans="1:29">
      <c r="A1381" s="545"/>
      <c r="B1381" s="546"/>
      <c r="C1381" s="545"/>
      <c r="D1381" s="547"/>
      <c r="E1381" s="545"/>
      <c r="F1381" s="548"/>
      <c r="G1381" s="545"/>
      <c r="H1381" s="545"/>
      <c r="I1381" s="545"/>
      <c r="J1381" s="548"/>
      <c r="K1381" s="548"/>
      <c r="L1381" s="532"/>
      <c r="M1381" s="532"/>
      <c r="N1381" s="532"/>
      <c r="O1381" s="532"/>
      <c r="P1381" s="532"/>
      <c r="Q1381" s="532"/>
      <c r="R1381" s="532"/>
      <c r="S1381" s="548"/>
      <c r="T1381" s="548"/>
      <c r="U1381" s="532"/>
      <c r="V1381" s="532"/>
      <c r="W1381" s="532"/>
      <c r="X1381" s="532"/>
      <c r="Y1381" s="532"/>
      <c r="Z1381" s="532"/>
      <c r="AA1381" s="532"/>
      <c r="AB1381" s="532"/>
      <c r="AC1381" s="532"/>
    </row>
    <row r="1382" ht="16.5" spans="1:29">
      <c r="A1382" s="545"/>
      <c r="B1382" s="546"/>
      <c r="C1382" s="545"/>
      <c r="D1382" s="547"/>
      <c r="E1382" s="545"/>
      <c r="F1382" s="548"/>
      <c r="G1382" s="545"/>
      <c r="H1382" s="545"/>
      <c r="I1382" s="545"/>
      <c r="J1382" s="548"/>
      <c r="K1382" s="548"/>
      <c r="L1382" s="532"/>
      <c r="M1382" s="532"/>
      <c r="N1382" s="532"/>
      <c r="O1382" s="532"/>
      <c r="P1382" s="532"/>
      <c r="Q1382" s="532"/>
      <c r="R1382" s="532"/>
      <c r="S1382" s="548"/>
      <c r="T1382" s="548"/>
      <c r="U1382" s="532"/>
      <c r="V1382" s="532"/>
      <c r="W1382" s="532"/>
      <c r="X1382" s="532"/>
      <c r="Y1382" s="532"/>
      <c r="Z1382" s="532"/>
      <c r="AA1382" s="532"/>
      <c r="AB1382" s="532"/>
      <c r="AC1382" s="532"/>
    </row>
    <row r="1383" ht="16.5" spans="1:29">
      <c r="A1383" s="545"/>
      <c r="B1383" s="546"/>
      <c r="C1383" s="545"/>
      <c r="D1383" s="547"/>
      <c r="E1383" s="545"/>
      <c r="F1383" s="548"/>
      <c r="G1383" s="545"/>
      <c r="H1383" s="545"/>
      <c r="I1383" s="545"/>
      <c r="J1383" s="548"/>
      <c r="K1383" s="548"/>
      <c r="L1383" s="532"/>
      <c r="M1383" s="532"/>
      <c r="N1383" s="532"/>
      <c r="O1383" s="532"/>
      <c r="P1383" s="532"/>
      <c r="Q1383" s="532"/>
      <c r="R1383" s="532"/>
      <c r="S1383" s="548"/>
      <c r="T1383" s="548"/>
      <c r="U1383" s="532"/>
      <c r="V1383" s="532"/>
      <c r="W1383" s="532"/>
      <c r="X1383" s="532"/>
      <c r="Y1383" s="532"/>
      <c r="Z1383" s="532"/>
      <c r="AA1383" s="532"/>
      <c r="AB1383" s="532"/>
      <c r="AC1383" s="532"/>
    </row>
    <row r="1384" ht="16.5" spans="1:29">
      <c r="A1384" s="545"/>
      <c r="B1384" s="546"/>
      <c r="C1384" s="545"/>
      <c r="D1384" s="547"/>
      <c r="E1384" s="545"/>
      <c r="F1384" s="548"/>
      <c r="G1384" s="545"/>
      <c r="H1384" s="545"/>
      <c r="I1384" s="545"/>
      <c r="J1384" s="548"/>
      <c r="K1384" s="548"/>
      <c r="L1384" s="532"/>
      <c r="M1384" s="532"/>
      <c r="N1384" s="532"/>
      <c r="O1384" s="532"/>
      <c r="P1384" s="532"/>
      <c r="Q1384" s="532"/>
      <c r="R1384" s="532"/>
      <c r="S1384" s="548"/>
      <c r="T1384" s="548"/>
      <c r="U1384" s="532"/>
      <c r="V1384" s="532"/>
      <c r="W1384" s="532"/>
      <c r="X1384" s="532"/>
      <c r="Y1384" s="532"/>
      <c r="Z1384" s="532"/>
      <c r="AA1384" s="532"/>
      <c r="AB1384" s="532"/>
      <c r="AC1384" s="532"/>
    </row>
    <row r="1385" ht="16.5" spans="1:29">
      <c r="A1385" s="545"/>
      <c r="B1385" s="546"/>
      <c r="C1385" s="545"/>
      <c r="D1385" s="547"/>
      <c r="E1385" s="545"/>
      <c r="F1385" s="548"/>
      <c r="G1385" s="545"/>
      <c r="H1385" s="545"/>
      <c r="I1385" s="545"/>
      <c r="J1385" s="548"/>
      <c r="K1385" s="548"/>
      <c r="L1385" s="532"/>
      <c r="M1385" s="532"/>
      <c r="N1385" s="532"/>
      <c r="O1385" s="532"/>
      <c r="P1385" s="532"/>
      <c r="Q1385" s="532"/>
      <c r="R1385" s="532"/>
      <c r="S1385" s="548"/>
      <c r="T1385" s="548"/>
      <c r="U1385" s="532"/>
      <c r="V1385" s="532"/>
      <c r="W1385" s="532"/>
      <c r="X1385" s="532"/>
      <c r="Y1385" s="532"/>
      <c r="Z1385" s="532"/>
      <c r="AA1385" s="532"/>
      <c r="AB1385" s="532"/>
      <c r="AC1385" s="532"/>
    </row>
    <row r="1386" ht="16.5" spans="1:29">
      <c r="A1386" s="545"/>
      <c r="B1386" s="546"/>
      <c r="C1386" s="545"/>
      <c r="D1386" s="547"/>
      <c r="E1386" s="545"/>
      <c r="F1386" s="548"/>
      <c r="G1386" s="545"/>
      <c r="H1386" s="545"/>
      <c r="I1386" s="545"/>
      <c r="J1386" s="548"/>
      <c r="K1386" s="548"/>
      <c r="L1386" s="532"/>
      <c r="M1386" s="532"/>
      <c r="N1386" s="532"/>
      <c r="O1386" s="532"/>
      <c r="P1386" s="532"/>
      <c r="Q1386" s="532"/>
      <c r="R1386" s="532"/>
      <c r="S1386" s="548"/>
      <c r="T1386" s="548"/>
      <c r="U1386" s="532"/>
      <c r="V1386" s="532"/>
      <c r="W1386" s="532"/>
      <c r="X1386" s="532"/>
      <c r="Y1386" s="532"/>
      <c r="Z1386" s="532"/>
      <c r="AA1386" s="532"/>
      <c r="AB1386" s="532"/>
      <c r="AC1386" s="532"/>
    </row>
    <row r="1387" ht="16.5" spans="1:29">
      <c r="A1387" s="545"/>
      <c r="B1387" s="546"/>
      <c r="C1387" s="545"/>
      <c r="D1387" s="547"/>
      <c r="E1387" s="545"/>
      <c r="F1387" s="548"/>
      <c r="G1387" s="545"/>
      <c r="H1387" s="545"/>
      <c r="I1387" s="545"/>
      <c r="J1387" s="548"/>
      <c r="K1387" s="548"/>
      <c r="L1387" s="532"/>
      <c r="M1387" s="532"/>
      <c r="N1387" s="532"/>
      <c r="O1387" s="532"/>
      <c r="P1387" s="532"/>
      <c r="Q1387" s="532"/>
      <c r="R1387" s="532"/>
      <c r="S1387" s="548"/>
      <c r="T1387" s="548"/>
      <c r="U1387" s="532"/>
      <c r="V1387" s="532"/>
      <c r="W1387" s="532"/>
      <c r="X1387" s="532"/>
      <c r="Y1387" s="532"/>
      <c r="Z1387" s="532"/>
      <c r="AA1387" s="532"/>
      <c r="AB1387" s="532"/>
      <c r="AC1387" s="532"/>
    </row>
    <row r="1388" ht="16.5" spans="1:29">
      <c r="A1388" s="545"/>
      <c r="B1388" s="546"/>
      <c r="C1388" s="545"/>
      <c r="D1388" s="547"/>
      <c r="E1388" s="545"/>
      <c r="F1388" s="548"/>
      <c r="G1388" s="545"/>
      <c r="H1388" s="545"/>
      <c r="I1388" s="545"/>
      <c r="J1388" s="548"/>
      <c r="K1388" s="548"/>
      <c r="L1388" s="532"/>
      <c r="M1388" s="532"/>
      <c r="N1388" s="532"/>
      <c r="O1388" s="532"/>
      <c r="P1388" s="532"/>
      <c r="Q1388" s="532"/>
      <c r="R1388" s="532"/>
      <c r="S1388" s="548"/>
      <c r="T1388" s="548"/>
      <c r="U1388" s="532"/>
      <c r="V1388" s="532"/>
      <c r="W1388" s="532"/>
      <c r="X1388" s="532"/>
      <c r="Y1388" s="532"/>
      <c r="Z1388" s="532"/>
      <c r="AA1388" s="532"/>
      <c r="AB1388" s="532"/>
      <c r="AC1388" s="532"/>
    </row>
    <row r="1389" ht="16.5" spans="1:29">
      <c r="A1389" s="545"/>
      <c r="B1389" s="546"/>
      <c r="C1389" s="545"/>
      <c r="D1389" s="547"/>
      <c r="E1389" s="545"/>
      <c r="F1389" s="548"/>
      <c r="G1389" s="545"/>
      <c r="H1389" s="545"/>
      <c r="I1389" s="545"/>
      <c r="J1389" s="548"/>
      <c r="K1389" s="548"/>
      <c r="L1389" s="532"/>
      <c r="M1389" s="532"/>
      <c r="N1389" s="532"/>
      <c r="O1389" s="532"/>
      <c r="P1389" s="532"/>
      <c r="Q1389" s="532"/>
      <c r="R1389" s="532"/>
      <c r="S1389" s="548"/>
      <c r="T1389" s="548"/>
      <c r="U1389" s="532"/>
      <c r="V1389" s="532"/>
      <c r="W1389" s="532"/>
      <c r="X1389" s="532"/>
      <c r="Y1389" s="532"/>
      <c r="Z1389" s="532"/>
      <c r="AA1389" s="532"/>
      <c r="AB1389" s="532"/>
      <c r="AC1389" s="532"/>
    </row>
    <row r="1390" ht="16.5" spans="1:29">
      <c r="A1390" s="545"/>
      <c r="B1390" s="546"/>
      <c r="C1390" s="545"/>
      <c r="D1390" s="547"/>
      <c r="E1390" s="545"/>
      <c r="F1390" s="548"/>
      <c r="G1390" s="545"/>
      <c r="H1390" s="545"/>
      <c r="I1390" s="545"/>
      <c r="J1390" s="548"/>
      <c r="K1390" s="548"/>
      <c r="L1390" s="532"/>
      <c r="M1390" s="532"/>
      <c r="N1390" s="532"/>
      <c r="O1390" s="532"/>
      <c r="P1390" s="532"/>
      <c r="Q1390" s="532"/>
      <c r="R1390" s="532"/>
      <c r="S1390" s="548"/>
      <c r="T1390" s="548"/>
      <c r="U1390" s="532"/>
      <c r="V1390" s="532"/>
      <c r="W1390" s="532"/>
      <c r="X1390" s="532"/>
      <c r="Y1390" s="532"/>
      <c r="Z1390" s="532"/>
      <c r="AA1390" s="532"/>
      <c r="AB1390" s="532"/>
      <c r="AC1390" s="532"/>
    </row>
    <row r="1391" ht="16.5" spans="1:29">
      <c r="A1391" s="545"/>
      <c r="B1391" s="546"/>
      <c r="C1391" s="545"/>
      <c r="D1391" s="547"/>
      <c r="E1391" s="545"/>
      <c r="F1391" s="548"/>
      <c r="G1391" s="545"/>
      <c r="H1391" s="545"/>
      <c r="I1391" s="545"/>
      <c r="J1391" s="548"/>
      <c r="K1391" s="548"/>
      <c r="L1391" s="532"/>
      <c r="M1391" s="532"/>
      <c r="N1391" s="532"/>
      <c r="O1391" s="532"/>
      <c r="P1391" s="532"/>
      <c r="Q1391" s="532"/>
      <c r="R1391" s="532"/>
      <c r="S1391" s="548"/>
      <c r="T1391" s="548"/>
      <c r="U1391" s="532"/>
      <c r="V1391" s="532"/>
      <c r="W1391" s="532"/>
      <c r="X1391" s="532"/>
      <c r="Y1391" s="532"/>
      <c r="Z1391" s="532"/>
      <c r="AA1391" s="532"/>
      <c r="AB1391" s="532"/>
      <c r="AC1391" s="532"/>
    </row>
    <row r="1392" ht="16.5" spans="1:29">
      <c r="A1392" s="545"/>
      <c r="B1392" s="546"/>
      <c r="C1392" s="545"/>
      <c r="D1392" s="547"/>
      <c r="E1392" s="545"/>
      <c r="F1392" s="548"/>
      <c r="G1392" s="545"/>
      <c r="H1392" s="545"/>
      <c r="I1392" s="545"/>
      <c r="J1392" s="548"/>
      <c r="K1392" s="548"/>
      <c r="L1392" s="532"/>
      <c r="M1392" s="532"/>
      <c r="N1392" s="532"/>
      <c r="O1392" s="532"/>
      <c r="P1392" s="532"/>
      <c r="Q1392" s="532"/>
      <c r="R1392" s="532"/>
      <c r="S1392" s="548"/>
      <c r="T1392" s="548"/>
      <c r="U1392" s="532"/>
      <c r="V1392" s="532"/>
      <c r="W1392" s="532"/>
      <c r="X1392" s="532"/>
      <c r="Y1392" s="532"/>
      <c r="Z1392" s="532"/>
      <c r="AA1392" s="532"/>
      <c r="AB1392" s="532"/>
      <c r="AC1392" s="532"/>
    </row>
    <row r="1393" ht="16.5" spans="1:29">
      <c r="A1393" s="545"/>
      <c r="B1393" s="546"/>
      <c r="C1393" s="545"/>
      <c r="D1393" s="547"/>
      <c r="E1393" s="545"/>
      <c r="F1393" s="548"/>
      <c r="G1393" s="545"/>
      <c r="H1393" s="545"/>
      <c r="I1393" s="545"/>
      <c r="J1393" s="548"/>
      <c r="K1393" s="548"/>
      <c r="L1393" s="532"/>
      <c r="M1393" s="532"/>
      <c r="N1393" s="532"/>
      <c r="O1393" s="532"/>
      <c r="P1393" s="532"/>
      <c r="Q1393" s="532"/>
      <c r="R1393" s="532"/>
      <c r="S1393" s="548"/>
      <c r="T1393" s="548"/>
      <c r="U1393" s="532"/>
      <c r="V1393" s="532"/>
      <c r="W1393" s="532"/>
      <c r="X1393" s="532"/>
      <c r="Y1393" s="532"/>
      <c r="Z1393" s="532"/>
      <c r="AA1393" s="532"/>
      <c r="AB1393" s="532"/>
      <c r="AC1393" s="532"/>
    </row>
    <row r="1394" ht="16.5" spans="1:29">
      <c r="A1394" s="545"/>
      <c r="B1394" s="546"/>
      <c r="C1394" s="545"/>
      <c r="D1394" s="547"/>
      <c r="E1394" s="545"/>
      <c r="F1394" s="548"/>
      <c r="G1394" s="545"/>
      <c r="H1394" s="545"/>
      <c r="I1394" s="545"/>
      <c r="J1394" s="548"/>
      <c r="K1394" s="548"/>
      <c r="L1394" s="532"/>
      <c r="M1394" s="532"/>
      <c r="N1394" s="532"/>
      <c r="O1394" s="532"/>
      <c r="P1394" s="532"/>
      <c r="Q1394" s="532"/>
      <c r="R1394" s="532"/>
      <c r="S1394" s="548"/>
      <c r="T1394" s="548"/>
      <c r="U1394" s="532"/>
      <c r="V1394" s="532"/>
      <c r="W1394" s="532"/>
      <c r="X1394" s="532"/>
      <c r="Y1394" s="532"/>
      <c r="Z1394" s="532"/>
      <c r="AA1394" s="532"/>
      <c r="AB1394" s="532"/>
      <c r="AC1394" s="532"/>
    </row>
    <row r="1395" ht="16.5" spans="1:29">
      <c r="A1395" s="545"/>
      <c r="B1395" s="546"/>
      <c r="C1395" s="545"/>
      <c r="D1395" s="547"/>
      <c r="E1395" s="545"/>
      <c r="F1395" s="548"/>
      <c r="G1395" s="545"/>
      <c r="H1395" s="545"/>
      <c r="I1395" s="545"/>
      <c r="J1395" s="548"/>
      <c r="K1395" s="548"/>
      <c r="L1395" s="532"/>
      <c r="M1395" s="532"/>
      <c r="N1395" s="532"/>
      <c r="O1395" s="532"/>
      <c r="P1395" s="532"/>
      <c r="Q1395" s="532"/>
      <c r="R1395" s="532"/>
      <c r="S1395" s="548"/>
      <c r="T1395" s="548"/>
      <c r="U1395" s="532"/>
      <c r="V1395" s="532"/>
      <c r="W1395" s="532"/>
      <c r="X1395" s="532"/>
      <c r="Y1395" s="532"/>
      <c r="Z1395" s="532"/>
      <c r="AA1395" s="532"/>
      <c r="AB1395" s="532"/>
      <c r="AC1395" s="532"/>
    </row>
    <row r="1396" ht="16.5" spans="1:29">
      <c r="A1396" s="545"/>
      <c r="B1396" s="546"/>
      <c r="C1396" s="545"/>
      <c r="D1396" s="547"/>
      <c r="E1396" s="545"/>
      <c r="F1396" s="548"/>
      <c r="G1396" s="545"/>
      <c r="H1396" s="545"/>
      <c r="I1396" s="545"/>
      <c r="J1396" s="548"/>
      <c r="K1396" s="548"/>
      <c r="L1396" s="532"/>
      <c r="M1396" s="532"/>
      <c r="N1396" s="532"/>
      <c r="O1396" s="532"/>
      <c r="P1396" s="532"/>
      <c r="Q1396" s="532"/>
      <c r="R1396" s="532"/>
      <c r="S1396" s="548"/>
      <c r="T1396" s="548"/>
      <c r="U1396" s="532"/>
      <c r="V1396" s="532"/>
      <c r="W1396" s="532"/>
      <c r="X1396" s="532"/>
      <c r="Y1396" s="532"/>
      <c r="Z1396" s="532"/>
      <c r="AA1396" s="532"/>
      <c r="AB1396" s="532"/>
      <c r="AC1396" s="532"/>
    </row>
    <row r="1397" ht="16.5" spans="1:29">
      <c r="A1397" s="545"/>
      <c r="B1397" s="546"/>
      <c r="C1397" s="545"/>
      <c r="D1397" s="547"/>
      <c r="E1397" s="545"/>
      <c r="F1397" s="548"/>
      <c r="G1397" s="545"/>
      <c r="H1397" s="545"/>
      <c r="I1397" s="545"/>
      <c r="J1397" s="548"/>
      <c r="K1397" s="548"/>
      <c r="L1397" s="532"/>
      <c r="M1397" s="532"/>
      <c r="N1397" s="532"/>
      <c r="O1397" s="532"/>
      <c r="P1397" s="532"/>
      <c r="Q1397" s="532"/>
      <c r="R1397" s="532"/>
      <c r="S1397" s="548"/>
      <c r="T1397" s="548"/>
      <c r="U1397" s="532"/>
      <c r="V1397" s="532"/>
      <c r="W1397" s="532"/>
      <c r="X1397" s="532"/>
      <c r="Y1397" s="532"/>
      <c r="Z1397" s="532"/>
      <c r="AA1397" s="532"/>
      <c r="AB1397" s="532"/>
      <c r="AC1397" s="532"/>
    </row>
    <row r="1398" ht="16.5" spans="1:29">
      <c r="A1398" s="545"/>
      <c r="B1398" s="546"/>
      <c r="C1398" s="545"/>
      <c r="D1398" s="547"/>
      <c r="E1398" s="545"/>
      <c r="F1398" s="548"/>
      <c r="G1398" s="545"/>
      <c r="H1398" s="545"/>
      <c r="I1398" s="545"/>
      <c r="J1398" s="548"/>
      <c r="K1398" s="548"/>
      <c r="L1398" s="532"/>
      <c r="M1398" s="532"/>
      <c r="N1398" s="532"/>
      <c r="O1398" s="532"/>
      <c r="P1398" s="532"/>
      <c r="Q1398" s="532"/>
      <c r="R1398" s="532"/>
      <c r="S1398" s="548"/>
      <c r="T1398" s="548"/>
      <c r="U1398" s="532"/>
      <c r="V1398" s="532"/>
      <c r="W1398" s="532"/>
      <c r="X1398" s="532"/>
      <c r="Y1398" s="532"/>
      <c r="Z1398" s="532"/>
      <c r="AA1398" s="532"/>
      <c r="AB1398" s="532"/>
      <c r="AC1398" s="532"/>
    </row>
    <row r="1399" ht="16.5" spans="1:29">
      <c r="A1399" s="545"/>
      <c r="B1399" s="546"/>
      <c r="C1399" s="545"/>
      <c r="D1399" s="547"/>
      <c r="E1399" s="545"/>
      <c r="F1399" s="548"/>
      <c r="G1399" s="545"/>
      <c r="H1399" s="545"/>
      <c r="I1399" s="545"/>
      <c r="J1399" s="548"/>
      <c r="K1399" s="548"/>
      <c r="L1399" s="532"/>
      <c r="M1399" s="532"/>
      <c r="N1399" s="532"/>
      <c r="O1399" s="532"/>
      <c r="P1399" s="532"/>
      <c r="Q1399" s="532"/>
      <c r="R1399" s="532"/>
      <c r="S1399" s="548"/>
      <c r="T1399" s="548"/>
      <c r="U1399" s="532"/>
      <c r="V1399" s="532"/>
      <c r="W1399" s="532"/>
      <c r="X1399" s="532"/>
      <c r="Y1399" s="532"/>
      <c r="Z1399" s="532"/>
      <c r="AA1399" s="532"/>
      <c r="AB1399" s="532"/>
      <c r="AC1399" s="532"/>
    </row>
    <row r="1400" ht="16.5" spans="1:29">
      <c r="A1400" s="545"/>
      <c r="B1400" s="546"/>
      <c r="C1400" s="545"/>
      <c r="D1400" s="547"/>
      <c r="E1400" s="545"/>
      <c r="F1400" s="548"/>
      <c r="G1400" s="545"/>
      <c r="H1400" s="545"/>
      <c r="I1400" s="545"/>
      <c r="J1400" s="548"/>
      <c r="K1400" s="548"/>
      <c r="L1400" s="532"/>
      <c r="M1400" s="532"/>
      <c r="N1400" s="532"/>
      <c r="O1400" s="532"/>
      <c r="P1400" s="532"/>
      <c r="Q1400" s="532"/>
      <c r="R1400" s="532"/>
      <c r="S1400" s="548"/>
      <c r="T1400" s="548"/>
      <c r="U1400" s="532"/>
      <c r="V1400" s="532"/>
      <c r="W1400" s="532"/>
      <c r="X1400" s="532"/>
      <c r="Y1400" s="532"/>
      <c r="Z1400" s="532"/>
      <c r="AA1400" s="532"/>
      <c r="AB1400" s="532"/>
      <c r="AC1400" s="532"/>
    </row>
    <row r="1401" ht="16.5" spans="1:29">
      <c r="A1401" s="545"/>
      <c r="B1401" s="546"/>
      <c r="C1401" s="545"/>
      <c r="D1401" s="547"/>
      <c r="E1401" s="545"/>
      <c r="F1401" s="548"/>
      <c r="G1401" s="545"/>
      <c r="H1401" s="545"/>
      <c r="I1401" s="545"/>
      <c r="J1401" s="548"/>
      <c r="K1401" s="548"/>
      <c r="L1401" s="532"/>
      <c r="M1401" s="532"/>
      <c r="N1401" s="532"/>
      <c r="O1401" s="532"/>
      <c r="P1401" s="532"/>
      <c r="Q1401" s="532"/>
      <c r="R1401" s="532"/>
      <c r="S1401" s="548"/>
      <c r="T1401" s="548"/>
      <c r="U1401" s="532"/>
      <c r="V1401" s="532"/>
      <c r="W1401" s="532"/>
      <c r="X1401" s="532"/>
      <c r="Y1401" s="532"/>
      <c r="Z1401" s="532"/>
      <c r="AA1401" s="532"/>
      <c r="AB1401" s="532"/>
      <c r="AC1401" s="532"/>
    </row>
    <row r="1402" ht="16.5" spans="1:29">
      <c r="A1402" s="545"/>
      <c r="B1402" s="546"/>
      <c r="C1402" s="545"/>
      <c r="D1402" s="547"/>
      <c r="E1402" s="545"/>
      <c r="F1402" s="548"/>
      <c r="G1402" s="545"/>
      <c r="H1402" s="545"/>
      <c r="I1402" s="545"/>
      <c r="J1402" s="548"/>
      <c r="K1402" s="548"/>
      <c r="L1402" s="532"/>
      <c r="M1402" s="532"/>
      <c r="N1402" s="532"/>
      <c r="O1402" s="532"/>
      <c r="P1402" s="532"/>
      <c r="Q1402" s="532"/>
      <c r="R1402" s="532"/>
      <c r="S1402" s="548"/>
      <c r="T1402" s="548"/>
      <c r="U1402" s="532"/>
      <c r="V1402" s="532"/>
      <c r="W1402" s="532"/>
      <c r="X1402" s="532"/>
      <c r="Y1402" s="532"/>
      <c r="Z1402" s="532"/>
      <c r="AA1402" s="532"/>
      <c r="AB1402" s="532"/>
      <c r="AC1402" s="532"/>
    </row>
    <row r="1403" ht="16.5" spans="1:29">
      <c r="A1403" s="545"/>
      <c r="B1403" s="546"/>
      <c r="C1403" s="545"/>
      <c r="D1403" s="547"/>
      <c r="E1403" s="545"/>
      <c r="F1403" s="548"/>
      <c r="G1403" s="545"/>
      <c r="H1403" s="545"/>
      <c r="I1403" s="545"/>
      <c r="J1403" s="548"/>
      <c r="K1403" s="548"/>
      <c r="L1403" s="532"/>
      <c r="M1403" s="532"/>
      <c r="N1403" s="532"/>
      <c r="O1403" s="532"/>
      <c r="P1403" s="532"/>
      <c r="Q1403" s="532"/>
      <c r="R1403" s="532"/>
      <c r="S1403" s="548"/>
      <c r="T1403" s="548"/>
      <c r="U1403" s="532"/>
      <c r="V1403" s="532"/>
      <c r="W1403" s="532"/>
      <c r="X1403" s="532"/>
      <c r="Y1403" s="532"/>
      <c r="Z1403" s="532"/>
      <c r="AA1403" s="532"/>
      <c r="AB1403" s="532"/>
      <c r="AC1403" s="532"/>
    </row>
    <row r="1404" ht="16.5" spans="1:29">
      <c r="A1404" s="545"/>
      <c r="B1404" s="546"/>
      <c r="C1404" s="545"/>
      <c r="D1404" s="547"/>
      <c r="E1404" s="545"/>
      <c r="F1404" s="548"/>
      <c r="G1404" s="545"/>
      <c r="H1404" s="545"/>
      <c r="I1404" s="545"/>
      <c r="J1404" s="548"/>
      <c r="K1404" s="548"/>
      <c r="L1404" s="532"/>
      <c r="M1404" s="532"/>
      <c r="N1404" s="532"/>
      <c r="O1404" s="532"/>
      <c r="P1404" s="532"/>
      <c r="Q1404" s="532"/>
      <c r="R1404" s="532"/>
      <c r="S1404" s="548"/>
      <c r="T1404" s="548"/>
      <c r="U1404" s="532"/>
      <c r="V1404" s="532"/>
      <c r="W1404" s="532"/>
      <c r="X1404" s="532"/>
      <c r="Y1404" s="532"/>
      <c r="Z1404" s="532"/>
      <c r="AA1404" s="532"/>
      <c r="AB1404" s="532"/>
      <c r="AC1404" s="532"/>
    </row>
    <row r="1405" ht="16.5" spans="1:29">
      <c r="A1405" s="545"/>
      <c r="B1405" s="546"/>
      <c r="C1405" s="545"/>
      <c r="D1405" s="547"/>
      <c r="E1405" s="545"/>
      <c r="F1405" s="548"/>
      <c r="G1405" s="545"/>
      <c r="H1405" s="545"/>
      <c r="I1405" s="545"/>
      <c r="J1405" s="548"/>
      <c r="K1405" s="548"/>
      <c r="L1405" s="532"/>
      <c r="M1405" s="532"/>
      <c r="N1405" s="532"/>
      <c r="O1405" s="532"/>
      <c r="P1405" s="532"/>
      <c r="Q1405" s="532"/>
      <c r="R1405" s="532"/>
      <c r="S1405" s="548"/>
      <c r="T1405" s="548"/>
      <c r="U1405" s="532"/>
      <c r="V1405" s="532"/>
      <c r="W1405" s="532"/>
      <c r="X1405" s="532"/>
      <c r="Y1405" s="532"/>
      <c r="Z1405" s="532"/>
      <c r="AA1405" s="532"/>
      <c r="AB1405" s="532"/>
      <c r="AC1405" s="532"/>
    </row>
    <row r="1406" ht="16.5" spans="1:29">
      <c r="A1406" s="545"/>
      <c r="B1406" s="546"/>
      <c r="C1406" s="545"/>
      <c r="D1406" s="547"/>
      <c r="E1406" s="545"/>
      <c r="F1406" s="548"/>
      <c r="G1406" s="545"/>
      <c r="H1406" s="545"/>
      <c r="I1406" s="545"/>
      <c r="J1406" s="548"/>
      <c r="K1406" s="548"/>
      <c r="L1406" s="532"/>
      <c r="M1406" s="532"/>
      <c r="N1406" s="532"/>
      <c r="O1406" s="532"/>
      <c r="P1406" s="532"/>
      <c r="Q1406" s="532"/>
      <c r="R1406" s="532"/>
      <c r="S1406" s="548"/>
      <c r="T1406" s="548"/>
      <c r="U1406" s="532"/>
      <c r="V1406" s="532"/>
      <c r="W1406" s="532"/>
      <c r="X1406" s="532"/>
      <c r="Y1406" s="532"/>
      <c r="Z1406" s="532"/>
      <c r="AA1406" s="532"/>
      <c r="AB1406" s="532"/>
      <c r="AC1406" s="532"/>
    </row>
    <row r="1407" ht="16.5" spans="1:29">
      <c r="A1407" s="545"/>
      <c r="B1407" s="546"/>
      <c r="C1407" s="545"/>
      <c r="D1407" s="547"/>
      <c r="E1407" s="545"/>
      <c r="F1407" s="548"/>
      <c r="G1407" s="545"/>
      <c r="H1407" s="545"/>
      <c r="I1407" s="545"/>
      <c r="J1407" s="548"/>
      <c r="K1407" s="548"/>
      <c r="L1407" s="532"/>
      <c r="M1407" s="532"/>
      <c r="N1407" s="532"/>
      <c r="O1407" s="532"/>
      <c r="P1407" s="532"/>
      <c r="Q1407" s="532"/>
      <c r="R1407" s="532"/>
      <c r="S1407" s="548"/>
      <c r="T1407" s="548"/>
      <c r="U1407" s="532"/>
      <c r="V1407" s="532"/>
      <c r="W1407" s="532"/>
      <c r="X1407" s="532"/>
      <c r="Y1407" s="532"/>
      <c r="Z1407" s="532"/>
      <c r="AA1407" s="532"/>
      <c r="AB1407" s="532"/>
      <c r="AC1407" s="532"/>
    </row>
    <row r="1408" ht="16.5" spans="1:29">
      <c r="A1408" s="545"/>
      <c r="B1408" s="546"/>
      <c r="C1408" s="545"/>
      <c r="D1408" s="547"/>
      <c r="E1408" s="545"/>
      <c r="F1408" s="548"/>
      <c r="G1408" s="545"/>
      <c r="H1408" s="545"/>
      <c r="I1408" s="545"/>
      <c r="J1408" s="548"/>
      <c r="K1408" s="548"/>
      <c r="L1408" s="532"/>
      <c r="M1408" s="532"/>
      <c r="N1408" s="532"/>
      <c r="O1408" s="532"/>
      <c r="P1408" s="532"/>
      <c r="Q1408" s="532"/>
      <c r="R1408" s="532"/>
      <c r="S1408" s="548"/>
      <c r="T1408" s="548"/>
      <c r="U1408" s="532"/>
      <c r="V1408" s="532"/>
      <c r="W1408" s="532"/>
      <c r="X1408" s="532"/>
      <c r="Y1408" s="532"/>
      <c r="Z1408" s="532"/>
      <c r="AA1408" s="532"/>
      <c r="AB1408" s="532"/>
      <c r="AC1408" s="532"/>
    </row>
    <row r="1409" ht="16.5" spans="1:29">
      <c r="A1409" s="545"/>
      <c r="B1409" s="546"/>
      <c r="C1409" s="545"/>
      <c r="D1409" s="547"/>
      <c r="E1409" s="545"/>
      <c r="F1409" s="548"/>
      <c r="G1409" s="545"/>
      <c r="H1409" s="545"/>
      <c r="I1409" s="545"/>
      <c r="J1409" s="548"/>
      <c r="K1409" s="548"/>
      <c r="L1409" s="532"/>
      <c r="M1409" s="532"/>
      <c r="N1409" s="532"/>
      <c r="O1409" s="532"/>
      <c r="P1409" s="532"/>
      <c r="Q1409" s="532"/>
      <c r="R1409" s="532"/>
      <c r="S1409" s="548"/>
      <c r="T1409" s="548"/>
      <c r="U1409" s="532"/>
      <c r="V1409" s="532"/>
      <c r="W1409" s="532"/>
      <c r="X1409" s="532"/>
      <c r="Y1409" s="532"/>
      <c r="Z1409" s="532"/>
      <c r="AA1409" s="532"/>
      <c r="AB1409" s="532"/>
      <c r="AC1409" s="532"/>
    </row>
    <row r="1410" ht="16.5" spans="1:29">
      <c r="A1410" s="545"/>
      <c r="B1410" s="546"/>
      <c r="C1410" s="545"/>
      <c r="D1410" s="547"/>
      <c r="E1410" s="545"/>
      <c r="F1410" s="548"/>
      <c r="G1410" s="545"/>
      <c r="H1410" s="545"/>
      <c r="I1410" s="545"/>
      <c r="J1410" s="548"/>
      <c r="K1410" s="548"/>
      <c r="L1410" s="532"/>
      <c r="M1410" s="532"/>
      <c r="N1410" s="532"/>
      <c r="O1410" s="532"/>
      <c r="P1410" s="532"/>
      <c r="Q1410" s="532"/>
      <c r="R1410" s="532"/>
      <c r="S1410" s="548"/>
      <c r="T1410" s="548"/>
      <c r="U1410" s="532"/>
      <c r="V1410" s="532"/>
      <c r="W1410" s="532"/>
      <c r="X1410" s="532"/>
      <c r="Y1410" s="532"/>
      <c r="Z1410" s="532"/>
      <c r="AA1410" s="532"/>
      <c r="AB1410" s="532"/>
      <c r="AC1410" s="532"/>
    </row>
    <row r="1411" ht="16.5" spans="1:29">
      <c r="A1411" s="545"/>
      <c r="B1411" s="546"/>
      <c r="C1411" s="545"/>
      <c r="D1411" s="547"/>
      <c r="E1411" s="545"/>
      <c r="F1411" s="548"/>
      <c r="G1411" s="545"/>
      <c r="H1411" s="545"/>
      <c r="I1411" s="545"/>
      <c r="J1411" s="548"/>
      <c r="K1411" s="548"/>
      <c r="L1411" s="532"/>
      <c r="M1411" s="532"/>
      <c r="N1411" s="532"/>
      <c r="O1411" s="532"/>
      <c r="P1411" s="532"/>
      <c r="Q1411" s="532"/>
      <c r="R1411" s="532"/>
      <c r="S1411" s="548"/>
      <c r="T1411" s="548"/>
      <c r="U1411" s="532"/>
      <c r="V1411" s="532"/>
      <c r="W1411" s="532"/>
      <c r="X1411" s="532"/>
      <c r="Y1411" s="532"/>
      <c r="Z1411" s="532"/>
      <c r="AA1411" s="532"/>
      <c r="AB1411" s="532"/>
      <c r="AC1411" s="532"/>
    </row>
    <row r="1412" ht="16.5" spans="1:29">
      <c r="A1412" s="545"/>
      <c r="B1412" s="546"/>
      <c r="C1412" s="545"/>
      <c r="D1412" s="547"/>
      <c r="E1412" s="545"/>
      <c r="F1412" s="548"/>
      <c r="G1412" s="545"/>
      <c r="H1412" s="545"/>
      <c r="I1412" s="545"/>
      <c r="J1412" s="548"/>
      <c r="K1412" s="548"/>
      <c r="L1412" s="532"/>
      <c r="M1412" s="532"/>
      <c r="N1412" s="532"/>
      <c r="O1412" s="532"/>
      <c r="P1412" s="532"/>
      <c r="Q1412" s="532"/>
      <c r="R1412" s="532"/>
      <c r="S1412" s="548"/>
      <c r="T1412" s="548"/>
      <c r="U1412" s="532"/>
      <c r="V1412" s="532"/>
      <c r="W1412" s="532"/>
      <c r="X1412" s="532"/>
      <c r="Y1412" s="532"/>
      <c r="Z1412" s="532"/>
      <c r="AA1412" s="532"/>
      <c r="AB1412" s="532"/>
      <c r="AC1412" s="532"/>
    </row>
    <row r="1413" ht="16.5" spans="1:29">
      <c r="A1413" s="545"/>
      <c r="B1413" s="546"/>
      <c r="C1413" s="545"/>
      <c r="D1413" s="547"/>
      <c r="E1413" s="545"/>
      <c r="F1413" s="548"/>
      <c r="G1413" s="545"/>
      <c r="H1413" s="545"/>
      <c r="I1413" s="545"/>
      <c r="J1413" s="548"/>
      <c r="K1413" s="548"/>
      <c r="L1413" s="532"/>
      <c r="M1413" s="532"/>
      <c r="N1413" s="532"/>
      <c r="O1413" s="532"/>
      <c r="P1413" s="532"/>
      <c r="Q1413" s="532"/>
      <c r="R1413" s="532"/>
      <c r="S1413" s="548"/>
      <c r="T1413" s="548"/>
      <c r="U1413" s="532"/>
      <c r="V1413" s="532"/>
      <c r="W1413" s="532"/>
      <c r="X1413" s="532"/>
      <c r="Y1413" s="532"/>
      <c r="Z1413" s="532"/>
      <c r="AA1413" s="532"/>
      <c r="AB1413" s="532"/>
      <c r="AC1413" s="532"/>
    </row>
    <row r="1414" ht="16.5" spans="1:29">
      <c r="A1414" s="545"/>
      <c r="B1414" s="546"/>
      <c r="C1414" s="545"/>
      <c r="D1414" s="547"/>
      <c r="E1414" s="545"/>
      <c r="F1414" s="548"/>
      <c r="G1414" s="545"/>
      <c r="H1414" s="545"/>
      <c r="I1414" s="545"/>
      <c r="J1414" s="548"/>
      <c r="K1414" s="548"/>
      <c r="L1414" s="532"/>
      <c r="M1414" s="532"/>
      <c r="N1414" s="532"/>
      <c r="O1414" s="532"/>
      <c r="P1414" s="532"/>
      <c r="Q1414" s="532"/>
      <c r="R1414" s="532"/>
      <c r="S1414" s="548"/>
      <c r="T1414" s="548"/>
      <c r="U1414" s="532"/>
      <c r="V1414" s="532"/>
      <c r="W1414" s="532"/>
      <c r="X1414" s="532"/>
      <c r="Y1414" s="532"/>
      <c r="Z1414" s="532"/>
      <c r="AA1414" s="532"/>
      <c r="AB1414" s="532"/>
      <c r="AC1414" s="532"/>
    </row>
    <row r="1415" ht="16.5" spans="1:29">
      <c r="A1415" s="545"/>
      <c r="B1415" s="546"/>
      <c r="C1415" s="545"/>
      <c r="D1415" s="547"/>
      <c r="E1415" s="545"/>
      <c r="F1415" s="548"/>
      <c r="G1415" s="545"/>
      <c r="H1415" s="545"/>
      <c r="I1415" s="545"/>
      <c r="J1415" s="548"/>
      <c r="K1415" s="548"/>
      <c r="L1415" s="532"/>
      <c r="M1415" s="532"/>
      <c r="N1415" s="532"/>
      <c r="O1415" s="532"/>
      <c r="P1415" s="532"/>
      <c r="Q1415" s="532"/>
      <c r="R1415" s="532"/>
      <c r="S1415" s="548"/>
      <c r="T1415" s="548"/>
      <c r="U1415" s="532"/>
      <c r="V1415" s="532"/>
      <c r="W1415" s="532"/>
      <c r="X1415" s="532"/>
      <c r="Y1415" s="532"/>
      <c r="Z1415" s="532"/>
      <c r="AA1415" s="532"/>
      <c r="AB1415" s="532"/>
      <c r="AC1415" s="532"/>
    </row>
    <row r="1416" ht="16.5" spans="1:29">
      <c r="A1416" s="545"/>
      <c r="B1416" s="546"/>
      <c r="C1416" s="545"/>
      <c r="D1416" s="547"/>
      <c r="E1416" s="545"/>
      <c r="F1416" s="548"/>
      <c r="G1416" s="545"/>
      <c r="H1416" s="545"/>
      <c r="I1416" s="545"/>
      <c r="J1416" s="548"/>
      <c r="K1416" s="548"/>
      <c r="L1416" s="532"/>
      <c r="M1416" s="532"/>
      <c r="N1416" s="532"/>
      <c r="O1416" s="532"/>
      <c r="P1416" s="532"/>
      <c r="Q1416" s="532"/>
      <c r="R1416" s="532"/>
      <c r="S1416" s="548"/>
      <c r="T1416" s="548"/>
      <c r="U1416" s="532"/>
      <c r="V1416" s="532"/>
      <c r="W1416" s="532"/>
      <c r="X1416" s="532"/>
      <c r="Y1416" s="532"/>
      <c r="Z1416" s="532"/>
      <c r="AA1416" s="532"/>
      <c r="AB1416" s="532"/>
      <c r="AC1416" s="532"/>
    </row>
    <row r="1417" ht="16.5" spans="1:29">
      <c r="A1417" s="545"/>
      <c r="B1417" s="546"/>
      <c r="C1417" s="545"/>
      <c r="D1417" s="547"/>
      <c r="E1417" s="545"/>
      <c r="F1417" s="548"/>
      <c r="G1417" s="545"/>
      <c r="H1417" s="545"/>
      <c r="I1417" s="545"/>
      <c r="J1417" s="548"/>
      <c r="K1417" s="548"/>
      <c r="L1417" s="532"/>
      <c r="M1417" s="532"/>
      <c r="N1417" s="532"/>
      <c r="O1417" s="532"/>
      <c r="P1417" s="532"/>
      <c r="Q1417" s="532"/>
      <c r="R1417" s="532"/>
      <c r="S1417" s="548"/>
      <c r="T1417" s="548"/>
      <c r="U1417" s="532"/>
      <c r="V1417" s="532"/>
      <c r="W1417" s="532"/>
      <c r="X1417" s="532"/>
      <c r="Y1417" s="532"/>
      <c r="Z1417" s="532"/>
      <c r="AA1417" s="532"/>
      <c r="AB1417" s="532"/>
      <c r="AC1417" s="532"/>
    </row>
    <row r="1418" ht="16.5" spans="1:29">
      <c r="A1418" s="545"/>
      <c r="B1418" s="546"/>
      <c r="C1418" s="545"/>
      <c r="D1418" s="547"/>
      <c r="E1418" s="545"/>
      <c r="F1418" s="548"/>
      <c r="G1418" s="545"/>
      <c r="H1418" s="545"/>
      <c r="I1418" s="545"/>
      <c r="J1418" s="548"/>
      <c r="K1418" s="548"/>
      <c r="L1418" s="532"/>
      <c r="M1418" s="532"/>
      <c r="N1418" s="532"/>
      <c r="O1418" s="532"/>
      <c r="P1418" s="532"/>
      <c r="Q1418" s="532"/>
      <c r="R1418" s="532"/>
      <c r="S1418" s="548"/>
      <c r="T1418" s="548"/>
      <c r="U1418" s="532"/>
      <c r="V1418" s="532"/>
      <c r="W1418" s="532"/>
      <c r="X1418" s="532"/>
      <c r="Y1418" s="532"/>
      <c r="Z1418" s="532"/>
      <c r="AA1418" s="532"/>
      <c r="AB1418" s="532"/>
      <c r="AC1418" s="532"/>
    </row>
    <row r="1419" ht="16.5" spans="1:29">
      <c r="A1419" s="545"/>
      <c r="B1419" s="546"/>
      <c r="C1419" s="545"/>
      <c r="D1419" s="547"/>
      <c r="E1419" s="545"/>
      <c r="F1419" s="548"/>
      <c r="G1419" s="545"/>
      <c r="H1419" s="545"/>
      <c r="I1419" s="545"/>
      <c r="J1419" s="548"/>
      <c r="K1419" s="548"/>
      <c r="L1419" s="532"/>
      <c r="M1419" s="532"/>
      <c r="N1419" s="532"/>
      <c r="O1419" s="532"/>
      <c r="P1419" s="532"/>
      <c r="Q1419" s="532"/>
      <c r="R1419" s="532"/>
      <c r="S1419" s="548"/>
      <c r="T1419" s="548"/>
      <c r="U1419" s="532"/>
      <c r="V1419" s="532"/>
      <c r="W1419" s="532"/>
      <c r="X1419" s="532"/>
      <c r="Y1419" s="532"/>
      <c r="Z1419" s="532"/>
      <c r="AA1419" s="532"/>
      <c r="AB1419" s="532"/>
      <c r="AC1419" s="532"/>
    </row>
    <row r="1420" ht="16.5" spans="1:29">
      <c r="A1420" s="545"/>
      <c r="B1420" s="546"/>
      <c r="C1420" s="545"/>
      <c r="D1420" s="547"/>
      <c r="E1420" s="545"/>
      <c r="F1420" s="548"/>
      <c r="G1420" s="545"/>
      <c r="H1420" s="545"/>
      <c r="I1420" s="545"/>
      <c r="J1420" s="548"/>
      <c r="K1420" s="548"/>
      <c r="L1420" s="532"/>
      <c r="M1420" s="532"/>
      <c r="N1420" s="532"/>
      <c r="O1420" s="532"/>
      <c r="P1420" s="532"/>
      <c r="Q1420" s="532"/>
      <c r="R1420" s="532"/>
      <c r="S1420" s="548"/>
      <c r="T1420" s="548"/>
      <c r="U1420" s="532"/>
      <c r="V1420" s="532"/>
      <c r="W1420" s="532"/>
      <c r="X1420" s="532"/>
      <c r="Y1420" s="532"/>
      <c r="Z1420" s="532"/>
      <c r="AA1420" s="532"/>
      <c r="AB1420" s="532"/>
      <c r="AC1420" s="532"/>
    </row>
    <row r="1421" ht="16.5" spans="1:29">
      <c r="A1421" s="545"/>
      <c r="B1421" s="546"/>
      <c r="C1421" s="545"/>
      <c r="D1421" s="547"/>
      <c r="E1421" s="545"/>
      <c r="F1421" s="548"/>
      <c r="G1421" s="545"/>
      <c r="H1421" s="545"/>
      <c r="I1421" s="545"/>
      <c r="J1421" s="548"/>
      <c r="K1421" s="548"/>
      <c r="L1421" s="532"/>
      <c r="M1421" s="532"/>
      <c r="N1421" s="532"/>
      <c r="O1421" s="532"/>
      <c r="P1421" s="532"/>
      <c r="Q1421" s="532"/>
      <c r="R1421" s="532"/>
      <c r="S1421" s="548"/>
      <c r="T1421" s="548"/>
      <c r="U1421" s="532"/>
      <c r="V1421" s="532"/>
      <c r="W1421" s="532"/>
      <c r="X1421" s="532"/>
      <c r="Y1421" s="532"/>
      <c r="Z1421" s="532"/>
      <c r="AA1421" s="532"/>
      <c r="AB1421" s="532"/>
      <c r="AC1421" s="532"/>
    </row>
    <row r="1422" ht="16.5" spans="1:29">
      <c r="A1422" s="545"/>
      <c r="B1422" s="546"/>
      <c r="C1422" s="545"/>
      <c r="D1422" s="547"/>
      <c r="E1422" s="545"/>
      <c r="F1422" s="548"/>
      <c r="G1422" s="545"/>
      <c r="H1422" s="545"/>
      <c r="I1422" s="545"/>
      <c r="J1422" s="548"/>
      <c r="K1422" s="548"/>
      <c r="L1422" s="532"/>
      <c r="M1422" s="532"/>
      <c r="N1422" s="532"/>
      <c r="O1422" s="532"/>
      <c r="P1422" s="532"/>
      <c r="Q1422" s="532"/>
      <c r="R1422" s="532"/>
      <c r="S1422" s="548"/>
      <c r="T1422" s="548"/>
      <c r="U1422" s="532"/>
      <c r="V1422" s="532"/>
      <c r="W1422" s="532"/>
      <c r="X1422" s="532"/>
      <c r="Y1422" s="532"/>
      <c r="Z1422" s="532"/>
      <c r="AA1422" s="532"/>
      <c r="AB1422" s="532"/>
      <c r="AC1422" s="532"/>
    </row>
    <row r="1423" ht="16.5" spans="1:29">
      <c r="A1423" s="545"/>
      <c r="B1423" s="546"/>
      <c r="C1423" s="545"/>
      <c r="D1423" s="547"/>
      <c r="E1423" s="545"/>
      <c r="F1423" s="548"/>
      <c r="G1423" s="545"/>
      <c r="H1423" s="545"/>
      <c r="I1423" s="545"/>
      <c r="J1423" s="548"/>
      <c r="K1423" s="548"/>
      <c r="L1423" s="532"/>
      <c r="M1423" s="532"/>
      <c r="N1423" s="532"/>
      <c r="O1423" s="532"/>
      <c r="P1423" s="532"/>
      <c r="Q1423" s="532"/>
      <c r="R1423" s="532"/>
      <c r="S1423" s="548"/>
      <c r="T1423" s="548"/>
      <c r="U1423" s="532"/>
      <c r="V1423" s="532"/>
      <c r="W1423" s="532"/>
      <c r="X1423" s="532"/>
      <c r="Y1423" s="532"/>
      <c r="Z1423" s="532"/>
      <c r="AA1423" s="532"/>
      <c r="AB1423" s="532"/>
      <c r="AC1423" s="532"/>
    </row>
    <row r="1424" ht="16.5" spans="1:29">
      <c r="A1424" s="545"/>
      <c r="B1424" s="546"/>
      <c r="C1424" s="545"/>
      <c r="D1424" s="547"/>
      <c r="E1424" s="545"/>
      <c r="F1424" s="548"/>
      <c r="G1424" s="545"/>
      <c r="H1424" s="545"/>
      <c r="I1424" s="545"/>
      <c r="J1424" s="548"/>
      <c r="K1424" s="548"/>
      <c r="L1424" s="532"/>
      <c r="M1424" s="532"/>
      <c r="N1424" s="532"/>
      <c r="O1424" s="532"/>
      <c r="P1424" s="532"/>
      <c r="Q1424" s="532"/>
      <c r="R1424" s="532"/>
      <c r="S1424" s="548"/>
      <c r="T1424" s="548"/>
      <c r="U1424" s="532"/>
      <c r="V1424" s="532"/>
      <c r="W1424" s="532"/>
      <c r="X1424" s="532"/>
      <c r="Y1424" s="532"/>
      <c r="Z1424" s="532"/>
      <c r="AA1424" s="532"/>
      <c r="AB1424" s="532"/>
      <c r="AC1424" s="532"/>
    </row>
    <row r="1425" ht="16.5" spans="1:29">
      <c r="A1425" s="545"/>
      <c r="B1425" s="546"/>
      <c r="C1425" s="545"/>
      <c r="D1425" s="547"/>
      <c r="E1425" s="545"/>
      <c r="F1425" s="548"/>
      <c r="G1425" s="545"/>
      <c r="H1425" s="545"/>
      <c r="I1425" s="545"/>
      <c r="J1425" s="548"/>
      <c r="K1425" s="548"/>
      <c r="L1425" s="532"/>
      <c r="M1425" s="532"/>
      <c r="N1425" s="532"/>
      <c r="O1425" s="532"/>
      <c r="P1425" s="532"/>
      <c r="Q1425" s="532"/>
      <c r="R1425" s="532"/>
      <c r="S1425" s="548"/>
      <c r="T1425" s="548"/>
      <c r="U1425" s="532"/>
      <c r="V1425" s="532"/>
      <c r="W1425" s="532"/>
      <c r="X1425" s="532"/>
      <c r="Y1425" s="532"/>
      <c r="Z1425" s="532"/>
      <c r="AA1425" s="532"/>
      <c r="AB1425" s="532"/>
      <c r="AC1425" s="532"/>
    </row>
    <row r="1426" ht="16.5" spans="1:29">
      <c r="A1426" s="545"/>
      <c r="B1426" s="546"/>
      <c r="C1426" s="545"/>
      <c r="D1426" s="547"/>
      <c r="E1426" s="545"/>
      <c r="F1426" s="548"/>
      <c r="G1426" s="545"/>
      <c r="H1426" s="545"/>
      <c r="I1426" s="545"/>
      <c r="J1426" s="548"/>
      <c r="K1426" s="548"/>
      <c r="L1426" s="532"/>
      <c r="M1426" s="532"/>
      <c r="N1426" s="532"/>
      <c r="O1426" s="532"/>
      <c r="P1426" s="532"/>
      <c r="Q1426" s="532"/>
      <c r="R1426" s="532"/>
      <c r="S1426" s="548"/>
      <c r="T1426" s="548"/>
      <c r="U1426" s="532"/>
      <c r="V1426" s="532"/>
      <c r="W1426" s="532"/>
      <c r="X1426" s="532"/>
      <c r="Y1426" s="532"/>
      <c r="Z1426" s="532"/>
      <c r="AA1426" s="532"/>
      <c r="AB1426" s="532"/>
      <c r="AC1426" s="532"/>
    </row>
    <row r="1427" ht="16.5" spans="1:29">
      <c r="A1427" s="545"/>
      <c r="B1427" s="546"/>
      <c r="C1427" s="545"/>
      <c r="D1427" s="547"/>
      <c r="E1427" s="545"/>
      <c r="F1427" s="548"/>
      <c r="G1427" s="545"/>
      <c r="H1427" s="545"/>
      <c r="I1427" s="545"/>
      <c r="J1427" s="548"/>
      <c r="K1427" s="548"/>
      <c r="L1427" s="532"/>
      <c r="M1427" s="532"/>
      <c r="N1427" s="532"/>
      <c r="O1427" s="532"/>
      <c r="P1427" s="532"/>
      <c r="Q1427" s="532"/>
      <c r="R1427" s="532"/>
      <c r="S1427" s="548"/>
      <c r="T1427" s="548"/>
      <c r="U1427" s="532"/>
      <c r="V1427" s="532"/>
      <c r="W1427" s="532"/>
      <c r="X1427" s="532"/>
      <c r="Y1427" s="532"/>
      <c r="Z1427" s="532"/>
      <c r="AA1427" s="532"/>
      <c r="AB1427" s="532"/>
      <c r="AC1427" s="532"/>
    </row>
    <row r="1428" ht="16.5" spans="1:29">
      <c r="A1428" s="545"/>
      <c r="B1428" s="546"/>
      <c r="C1428" s="545"/>
      <c r="D1428" s="547"/>
      <c r="E1428" s="545"/>
      <c r="F1428" s="548"/>
      <c r="G1428" s="545"/>
      <c r="H1428" s="545"/>
      <c r="I1428" s="545"/>
      <c r="J1428" s="548"/>
      <c r="K1428" s="548"/>
      <c r="L1428" s="532"/>
      <c r="M1428" s="532"/>
      <c r="N1428" s="532"/>
      <c r="O1428" s="532"/>
      <c r="P1428" s="532"/>
      <c r="Q1428" s="532"/>
      <c r="R1428" s="532"/>
      <c r="S1428" s="548"/>
      <c r="T1428" s="548"/>
      <c r="U1428" s="532"/>
      <c r="V1428" s="532"/>
      <c r="W1428" s="532"/>
      <c r="X1428" s="532"/>
      <c r="Y1428" s="532"/>
      <c r="Z1428" s="532"/>
      <c r="AA1428" s="532"/>
      <c r="AB1428" s="532"/>
      <c r="AC1428" s="532"/>
    </row>
    <row r="1429" ht="16.5" spans="1:29">
      <c r="A1429" s="545"/>
      <c r="B1429" s="546"/>
      <c r="C1429" s="545"/>
      <c r="D1429" s="547"/>
      <c r="E1429" s="545"/>
      <c r="F1429" s="548"/>
      <c r="G1429" s="545"/>
      <c r="H1429" s="545"/>
      <c r="I1429" s="545"/>
      <c r="J1429" s="548"/>
      <c r="K1429" s="548"/>
      <c r="L1429" s="532"/>
      <c r="M1429" s="532"/>
      <c r="N1429" s="532"/>
      <c r="O1429" s="532"/>
      <c r="P1429" s="532"/>
      <c r="Q1429" s="532"/>
      <c r="R1429" s="532"/>
      <c r="S1429" s="548"/>
      <c r="T1429" s="548"/>
      <c r="U1429" s="532"/>
      <c r="V1429" s="532"/>
      <c r="W1429" s="532"/>
      <c r="X1429" s="532"/>
      <c r="Y1429" s="532"/>
      <c r="Z1429" s="532"/>
      <c r="AA1429" s="532"/>
      <c r="AB1429" s="532"/>
      <c r="AC1429" s="532"/>
    </row>
    <row r="1430" ht="16.5" spans="1:29">
      <c r="A1430" s="545"/>
      <c r="B1430" s="546"/>
      <c r="C1430" s="545"/>
      <c r="D1430" s="547"/>
      <c r="E1430" s="545"/>
      <c r="F1430" s="548"/>
      <c r="G1430" s="545"/>
      <c r="H1430" s="545"/>
      <c r="I1430" s="545"/>
      <c r="J1430" s="548"/>
      <c r="K1430" s="548"/>
      <c r="L1430" s="532"/>
      <c r="M1430" s="532"/>
      <c r="N1430" s="532"/>
      <c r="O1430" s="532"/>
      <c r="P1430" s="532"/>
      <c r="Q1430" s="532"/>
      <c r="R1430" s="532"/>
      <c r="S1430" s="548"/>
      <c r="T1430" s="548"/>
      <c r="U1430" s="532"/>
      <c r="V1430" s="532"/>
      <c r="W1430" s="532"/>
      <c r="X1430" s="532"/>
      <c r="Y1430" s="532"/>
      <c r="Z1430" s="532"/>
      <c r="AA1430" s="532"/>
      <c r="AB1430" s="532"/>
      <c r="AC1430" s="532"/>
    </row>
    <row r="1431" ht="16.5" spans="1:29">
      <c r="A1431" s="545"/>
      <c r="B1431" s="546"/>
      <c r="C1431" s="545"/>
      <c r="D1431" s="547"/>
      <c r="E1431" s="545"/>
      <c r="F1431" s="548"/>
      <c r="G1431" s="545"/>
      <c r="H1431" s="545"/>
      <c r="I1431" s="545"/>
      <c r="J1431" s="548"/>
      <c r="K1431" s="548"/>
      <c r="L1431" s="532"/>
      <c r="M1431" s="532"/>
      <c r="N1431" s="532"/>
      <c r="O1431" s="532"/>
      <c r="P1431" s="532"/>
      <c r="Q1431" s="532"/>
      <c r="R1431" s="532"/>
      <c r="S1431" s="548"/>
      <c r="T1431" s="548"/>
      <c r="U1431" s="532"/>
      <c r="V1431" s="532"/>
      <c r="W1431" s="532"/>
      <c r="X1431" s="532"/>
      <c r="Y1431" s="532"/>
      <c r="Z1431" s="532"/>
      <c r="AA1431" s="532"/>
      <c r="AB1431" s="532"/>
      <c r="AC1431" s="532"/>
    </row>
    <row r="1432" ht="16.5" spans="1:29">
      <c r="A1432" s="545"/>
      <c r="B1432" s="546"/>
      <c r="C1432" s="545"/>
      <c r="D1432" s="547"/>
      <c r="E1432" s="545"/>
      <c r="F1432" s="548"/>
      <c r="G1432" s="545"/>
      <c r="H1432" s="545"/>
      <c r="I1432" s="545"/>
      <c r="J1432" s="548"/>
      <c r="K1432" s="548"/>
      <c r="L1432" s="532"/>
      <c r="M1432" s="532"/>
      <c r="N1432" s="532"/>
      <c r="O1432" s="532"/>
      <c r="P1432" s="532"/>
      <c r="Q1432" s="532"/>
      <c r="R1432" s="532"/>
      <c r="S1432" s="548"/>
      <c r="T1432" s="548"/>
      <c r="U1432" s="532"/>
      <c r="V1432" s="532"/>
      <c r="W1432" s="532"/>
      <c r="X1432" s="532"/>
      <c r="Y1432" s="532"/>
      <c r="Z1432" s="532"/>
      <c r="AA1432" s="532"/>
      <c r="AB1432" s="532"/>
      <c r="AC1432" s="532"/>
    </row>
    <row r="1433" ht="16.5" spans="1:29">
      <c r="A1433" s="545"/>
      <c r="B1433" s="546"/>
      <c r="C1433" s="545"/>
      <c r="D1433" s="547"/>
      <c r="E1433" s="545"/>
      <c r="F1433" s="548"/>
      <c r="G1433" s="545"/>
      <c r="H1433" s="545"/>
      <c r="I1433" s="545"/>
      <c r="J1433" s="548"/>
      <c r="K1433" s="548"/>
      <c r="L1433" s="532"/>
      <c r="M1433" s="532"/>
      <c r="N1433" s="532"/>
      <c r="O1433" s="532"/>
      <c r="P1433" s="532"/>
      <c r="Q1433" s="532"/>
      <c r="R1433" s="532"/>
      <c r="S1433" s="548"/>
      <c r="T1433" s="548"/>
      <c r="U1433" s="532"/>
      <c r="V1433" s="532"/>
      <c r="W1433" s="532"/>
      <c r="X1433" s="532"/>
      <c r="Y1433" s="532"/>
      <c r="Z1433" s="532"/>
      <c r="AA1433" s="532"/>
      <c r="AB1433" s="532"/>
      <c r="AC1433" s="532"/>
    </row>
    <row r="1434" ht="16.5" spans="1:29">
      <c r="A1434" s="545"/>
      <c r="B1434" s="546"/>
      <c r="C1434" s="545"/>
      <c r="D1434" s="547"/>
      <c r="E1434" s="545"/>
      <c r="F1434" s="548"/>
      <c r="G1434" s="545"/>
      <c r="H1434" s="545"/>
      <c r="I1434" s="545"/>
      <c r="J1434" s="548"/>
      <c r="K1434" s="548"/>
      <c r="L1434" s="532"/>
      <c r="M1434" s="532"/>
      <c r="N1434" s="532"/>
      <c r="O1434" s="532"/>
      <c r="P1434" s="532"/>
      <c r="Q1434" s="532"/>
      <c r="R1434" s="532"/>
      <c r="S1434" s="548"/>
      <c r="T1434" s="548"/>
      <c r="U1434" s="532"/>
      <c r="V1434" s="532"/>
      <c r="W1434" s="532"/>
      <c r="X1434" s="532"/>
      <c r="Y1434" s="532"/>
      <c r="Z1434" s="532"/>
      <c r="AA1434" s="532"/>
      <c r="AB1434" s="532"/>
      <c r="AC1434" s="532"/>
    </row>
    <row r="1435" ht="16.5" spans="1:29">
      <c r="A1435" s="545"/>
      <c r="B1435" s="546"/>
      <c r="C1435" s="545"/>
      <c r="D1435" s="547"/>
      <c r="E1435" s="545"/>
      <c r="F1435" s="548"/>
      <c r="G1435" s="545"/>
      <c r="H1435" s="545"/>
      <c r="I1435" s="545"/>
      <c r="J1435" s="548"/>
      <c r="K1435" s="548"/>
      <c r="L1435" s="532"/>
      <c r="M1435" s="532"/>
      <c r="N1435" s="532"/>
      <c r="O1435" s="532"/>
      <c r="P1435" s="532"/>
      <c r="Q1435" s="532"/>
      <c r="R1435" s="532"/>
      <c r="S1435" s="548"/>
      <c r="T1435" s="548"/>
      <c r="U1435" s="532"/>
      <c r="V1435" s="532"/>
      <c r="W1435" s="532"/>
      <c r="X1435" s="532"/>
      <c r="Y1435" s="532"/>
      <c r="Z1435" s="532"/>
      <c r="AA1435" s="532"/>
      <c r="AB1435" s="532"/>
      <c r="AC1435" s="532"/>
    </row>
    <row r="1436" ht="16.5" spans="1:29">
      <c r="A1436" s="545"/>
      <c r="B1436" s="546"/>
      <c r="C1436" s="545"/>
      <c r="D1436" s="547"/>
      <c r="E1436" s="545"/>
      <c r="F1436" s="548"/>
      <c r="G1436" s="545"/>
      <c r="H1436" s="545"/>
      <c r="I1436" s="545"/>
      <c r="J1436" s="548"/>
      <c r="K1436" s="548"/>
      <c r="L1436" s="532"/>
      <c r="M1436" s="532"/>
      <c r="N1436" s="532"/>
      <c r="O1436" s="532"/>
      <c r="P1436" s="532"/>
      <c r="Q1436" s="532"/>
      <c r="R1436" s="532"/>
      <c r="S1436" s="548"/>
      <c r="T1436" s="548"/>
      <c r="U1436" s="532"/>
      <c r="V1436" s="532"/>
      <c r="W1436" s="532"/>
      <c r="X1436" s="532"/>
      <c r="Y1436" s="532"/>
      <c r="Z1436" s="532"/>
      <c r="AA1436" s="532"/>
      <c r="AB1436" s="532"/>
      <c r="AC1436" s="532"/>
    </row>
    <row r="1437" ht="16.5" spans="1:29">
      <c r="A1437" s="545"/>
      <c r="B1437" s="546"/>
      <c r="C1437" s="545"/>
      <c r="D1437" s="547"/>
      <c r="E1437" s="545"/>
      <c r="F1437" s="548"/>
      <c r="G1437" s="545"/>
      <c r="H1437" s="545"/>
      <c r="I1437" s="545"/>
      <c r="J1437" s="548"/>
      <c r="K1437" s="548"/>
      <c r="L1437" s="532"/>
      <c r="M1437" s="532"/>
      <c r="N1437" s="532"/>
      <c r="O1437" s="532"/>
      <c r="P1437" s="532"/>
      <c r="Q1437" s="532"/>
      <c r="R1437" s="532"/>
      <c r="S1437" s="548"/>
      <c r="T1437" s="548"/>
      <c r="U1437" s="532"/>
      <c r="V1437" s="532"/>
      <c r="W1437" s="532"/>
      <c r="X1437" s="532"/>
      <c r="Y1437" s="532"/>
      <c r="Z1437" s="532"/>
      <c r="AA1437" s="532"/>
      <c r="AB1437" s="532"/>
      <c r="AC1437" s="532"/>
    </row>
    <row r="1438" ht="16.5" spans="1:29">
      <c r="A1438" s="545"/>
      <c r="B1438" s="546"/>
      <c r="C1438" s="545"/>
      <c r="D1438" s="547"/>
      <c r="E1438" s="545"/>
      <c r="F1438" s="548"/>
      <c r="G1438" s="545"/>
      <c r="H1438" s="545"/>
      <c r="I1438" s="545"/>
      <c r="J1438" s="548"/>
      <c r="K1438" s="548"/>
      <c r="L1438" s="532"/>
      <c r="M1438" s="532"/>
      <c r="N1438" s="532"/>
      <c r="O1438" s="532"/>
      <c r="P1438" s="532"/>
      <c r="Q1438" s="532"/>
      <c r="R1438" s="532"/>
      <c r="S1438" s="548"/>
      <c r="T1438" s="548"/>
      <c r="U1438" s="532"/>
      <c r="V1438" s="532"/>
      <c r="W1438" s="532"/>
      <c r="X1438" s="532"/>
      <c r="Y1438" s="532"/>
      <c r="Z1438" s="532"/>
      <c r="AA1438" s="532"/>
      <c r="AB1438" s="532"/>
      <c r="AC1438" s="532"/>
    </row>
    <row r="1439" ht="16.5" spans="1:29">
      <c r="A1439" s="545"/>
      <c r="B1439" s="546"/>
      <c r="C1439" s="545"/>
      <c r="D1439" s="547"/>
      <c r="E1439" s="545"/>
      <c r="F1439" s="548"/>
      <c r="G1439" s="545"/>
      <c r="H1439" s="545"/>
      <c r="I1439" s="545"/>
      <c r="J1439" s="548"/>
      <c r="K1439" s="548"/>
      <c r="L1439" s="532"/>
      <c r="M1439" s="532"/>
      <c r="N1439" s="532"/>
      <c r="O1439" s="532"/>
      <c r="P1439" s="532"/>
      <c r="Q1439" s="532"/>
      <c r="R1439" s="532"/>
      <c r="S1439" s="548"/>
      <c r="T1439" s="548"/>
      <c r="U1439" s="532"/>
      <c r="V1439" s="532"/>
      <c r="W1439" s="532"/>
      <c r="X1439" s="532"/>
      <c r="Y1439" s="532"/>
      <c r="Z1439" s="532"/>
      <c r="AA1439" s="532"/>
      <c r="AB1439" s="532"/>
      <c r="AC1439" s="532"/>
    </row>
    <row r="1440" ht="16.5" spans="1:29">
      <c r="A1440" s="545"/>
      <c r="B1440" s="546"/>
      <c r="C1440" s="545"/>
      <c r="D1440" s="547"/>
      <c r="E1440" s="545"/>
      <c r="F1440" s="548"/>
      <c r="G1440" s="545"/>
      <c r="H1440" s="545"/>
      <c r="I1440" s="545"/>
      <c r="J1440" s="548"/>
      <c r="K1440" s="548"/>
      <c r="L1440" s="532"/>
      <c r="M1440" s="532"/>
      <c r="N1440" s="532"/>
      <c r="O1440" s="532"/>
      <c r="P1440" s="532"/>
      <c r="Q1440" s="532"/>
      <c r="R1440" s="532"/>
      <c r="S1440" s="548"/>
      <c r="T1440" s="548"/>
      <c r="U1440" s="532"/>
      <c r="V1440" s="532"/>
      <c r="W1440" s="532"/>
      <c r="X1440" s="532"/>
      <c r="Y1440" s="532"/>
      <c r="Z1440" s="532"/>
      <c r="AA1440" s="532"/>
      <c r="AB1440" s="532"/>
      <c r="AC1440" s="532"/>
    </row>
    <row r="1441" ht="16.5" spans="1:29">
      <c r="A1441" s="545"/>
      <c r="B1441" s="546"/>
      <c r="C1441" s="545"/>
      <c r="D1441" s="547"/>
      <c r="E1441" s="545"/>
      <c r="F1441" s="548"/>
      <c r="G1441" s="545"/>
      <c r="H1441" s="545"/>
      <c r="I1441" s="545"/>
      <c r="J1441" s="548"/>
      <c r="K1441" s="548"/>
      <c r="L1441" s="532"/>
      <c r="M1441" s="532"/>
      <c r="N1441" s="532"/>
      <c r="O1441" s="532"/>
      <c r="P1441" s="532"/>
      <c r="Q1441" s="532"/>
      <c r="R1441" s="532"/>
      <c r="S1441" s="548"/>
      <c r="T1441" s="548"/>
      <c r="U1441" s="532"/>
      <c r="V1441" s="532"/>
      <c r="W1441" s="532"/>
      <c r="X1441" s="532"/>
      <c r="Y1441" s="532"/>
      <c r="Z1441" s="532"/>
      <c r="AA1441" s="532"/>
      <c r="AB1441" s="532"/>
      <c r="AC1441" s="532"/>
    </row>
    <row r="1442" ht="16.5" spans="1:29">
      <c r="A1442" s="545"/>
      <c r="B1442" s="546"/>
      <c r="C1442" s="545"/>
      <c r="D1442" s="547"/>
      <c r="E1442" s="545"/>
      <c r="F1442" s="548"/>
      <c r="G1442" s="545"/>
      <c r="H1442" s="545"/>
      <c r="I1442" s="545"/>
      <c r="J1442" s="548"/>
      <c r="K1442" s="548"/>
      <c r="L1442" s="532"/>
      <c r="M1442" s="532"/>
      <c r="N1442" s="532"/>
      <c r="O1442" s="532"/>
      <c r="P1442" s="532"/>
      <c r="Q1442" s="532"/>
      <c r="R1442" s="532"/>
      <c r="S1442" s="548"/>
      <c r="T1442" s="548"/>
      <c r="U1442" s="532"/>
      <c r="V1442" s="532"/>
      <c r="W1442" s="532"/>
      <c r="X1442" s="532"/>
      <c r="Y1442" s="532"/>
      <c r="Z1442" s="532"/>
      <c r="AA1442" s="532"/>
      <c r="AB1442" s="532"/>
      <c r="AC1442" s="532"/>
    </row>
    <row r="1443" ht="16.5" spans="1:29">
      <c r="A1443" s="545"/>
      <c r="B1443" s="546"/>
      <c r="C1443" s="545"/>
      <c r="D1443" s="547"/>
      <c r="E1443" s="545"/>
      <c r="F1443" s="548"/>
      <c r="G1443" s="545"/>
      <c r="H1443" s="545"/>
      <c r="I1443" s="545"/>
      <c r="J1443" s="548"/>
      <c r="K1443" s="548"/>
      <c r="L1443" s="532"/>
      <c r="M1443" s="532"/>
      <c r="N1443" s="532"/>
      <c r="O1443" s="532"/>
      <c r="P1443" s="532"/>
      <c r="Q1443" s="532"/>
      <c r="R1443" s="532"/>
      <c r="S1443" s="548"/>
      <c r="T1443" s="548"/>
      <c r="U1443" s="532"/>
      <c r="V1443" s="532"/>
      <c r="W1443" s="532"/>
      <c r="X1443" s="532"/>
      <c r="Y1443" s="532"/>
      <c r="Z1443" s="532"/>
      <c r="AA1443" s="532"/>
      <c r="AB1443" s="532"/>
      <c r="AC1443" s="532"/>
    </row>
    <row r="1444" ht="16.5" spans="1:29">
      <c r="A1444" s="545"/>
      <c r="B1444" s="546"/>
      <c r="C1444" s="545"/>
      <c r="D1444" s="547"/>
      <c r="E1444" s="545"/>
      <c r="F1444" s="548"/>
      <c r="G1444" s="545"/>
      <c r="H1444" s="545"/>
      <c r="I1444" s="545"/>
      <c r="J1444" s="548"/>
      <c r="K1444" s="548"/>
      <c r="L1444" s="532"/>
      <c r="M1444" s="532"/>
      <c r="N1444" s="532"/>
      <c r="O1444" s="532"/>
      <c r="P1444" s="532"/>
      <c r="Q1444" s="532"/>
      <c r="R1444" s="532"/>
      <c r="S1444" s="548"/>
      <c r="T1444" s="548"/>
      <c r="U1444" s="532"/>
      <c r="V1444" s="532"/>
      <c r="W1444" s="532"/>
      <c r="X1444" s="532"/>
      <c r="Y1444" s="532"/>
      <c r="Z1444" s="532"/>
      <c r="AA1444" s="532"/>
      <c r="AB1444" s="532"/>
      <c r="AC1444" s="532"/>
    </row>
    <row r="1445" ht="16.5" spans="1:29">
      <c r="A1445" s="545"/>
      <c r="B1445" s="546"/>
      <c r="C1445" s="545"/>
      <c r="D1445" s="547"/>
      <c r="E1445" s="545"/>
      <c r="F1445" s="548"/>
      <c r="G1445" s="545"/>
      <c r="H1445" s="545"/>
      <c r="I1445" s="545"/>
      <c r="J1445" s="548"/>
      <c r="K1445" s="548"/>
      <c r="L1445" s="532"/>
      <c r="M1445" s="532"/>
      <c r="N1445" s="532"/>
      <c r="O1445" s="532"/>
      <c r="P1445" s="532"/>
      <c r="Q1445" s="532"/>
      <c r="R1445" s="532"/>
      <c r="S1445" s="548"/>
      <c r="T1445" s="548"/>
      <c r="U1445" s="532"/>
      <c r="V1445" s="532"/>
      <c r="W1445" s="532"/>
      <c r="X1445" s="532"/>
      <c r="Y1445" s="532"/>
      <c r="Z1445" s="532"/>
      <c r="AA1445" s="532"/>
      <c r="AB1445" s="532"/>
      <c r="AC1445" s="532"/>
    </row>
    <row r="1446" ht="16.5" spans="1:29">
      <c r="A1446" s="545"/>
      <c r="B1446" s="546"/>
      <c r="C1446" s="545"/>
      <c r="D1446" s="547"/>
      <c r="E1446" s="545"/>
      <c r="F1446" s="548"/>
      <c r="G1446" s="545"/>
      <c r="H1446" s="545"/>
      <c r="I1446" s="545"/>
      <c r="J1446" s="548"/>
      <c r="K1446" s="548"/>
      <c r="L1446" s="532"/>
      <c r="M1446" s="532"/>
      <c r="N1446" s="532"/>
      <c r="O1446" s="532"/>
      <c r="P1446" s="532"/>
      <c r="Q1446" s="532"/>
      <c r="R1446" s="532"/>
      <c r="S1446" s="548"/>
      <c r="T1446" s="548"/>
      <c r="U1446" s="532"/>
      <c r="V1446" s="532"/>
      <c r="W1446" s="532"/>
      <c r="X1446" s="532"/>
      <c r="Y1446" s="532"/>
      <c r="Z1446" s="532"/>
      <c r="AA1446" s="532"/>
      <c r="AB1446" s="532"/>
      <c r="AC1446" s="532"/>
    </row>
    <row r="1447" ht="16.5" spans="1:29">
      <c r="A1447" s="545"/>
      <c r="B1447" s="546"/>
      <c r="C1447" s="545"/>
      <c r="D1447" s="547"/>
      <c r="E1447" s="545"/>
      <c r="F1447" s="548"/>
      <c r="G1447" s="545"/>
      <c r="H1447" s="545"/>
      <c r="I1447" s="545"/>
      <c r="J1447" s="548"/>
      <c r="K1447" s="548"/>
      <c r="L1447" s="532"/>
      <c r="M1447" s="532"/>
      <c r="N1447" s="532"/>
      <c r="O1447" s="532"/>
      <c r="P1447" s="532"/>
      <c r="Q1447" s="532"/>
      <c r="R1447" s="532"/>
      <c r="S1447" s="548"/>
      <c r="T1447" s="548"/>
      <c r="U1447" s="532"/>
      <c r="V1447" s="532"/>
      <c r="W1447" s="532"/>
      <c r="X1447" s="532"/>
      <c r="Y1447" s="532"/>
      <c r="Z1447" s="532"/>
      <c r="AA1447" s="532"/>
      <c r="AB1447" s="532"/>
      <c r="AC1447" s="532"/>
    </row>
    <row r="1448" ht="16.5" spans="1:29">
      <c r="A1448" s="545"/>
      <c r="B1448" s="546"/>
      <c r="C1448" s="545"/>
      <c r="D1448" s="547"/>
      <c r="E1448" s="545"/>
      <c r="F1448" s="548"/>
      <c r="G1448" s="545"/>
      <c r="H1448" s="545"/>
      <c r="I1448" s="545"/>
      <c r="J1448" s="548"/>
      <c r="K1448" s="548"/>
      <c r="L1448" s="532"/>
      <c r="M1448" s="532"/>
      <c r="N1448" s="532"/>
      <c r="O1448" s="532"/>
      <c r="P1448" s="532"/>
      <c r="Q1448" s="532"/>
      <c r="R1448" s="532"/>
      <c r="S1448" s="548"/>
      <c r="T1448" s="548"/>
      <c r="U1448" s="532"/>
      <c r="V1448" s="532"/>
      <c r="W1448" s="532"/>
      <c r="X1448" s="532"/>
      <c r="Y1448" s="532"/>
      <c r="Z1448" s="532"/>
      <c r="AA1448" s="532"/>
      <c r="AB1448" s="532"/>
      <c r="AC1448" s="532"/>
    </row>
    <row r="1449" ht="16.5" spans="1:29">
      <c r="A1449" s="545"/>
      <c r="B1449" s="546"/>
      <c r="C1449" s="545"/>
      <c r="D1449" s="547"/>
      <c r="E1449" s="545"/>
      <c r="F1449" s="548"/>
      <c r="G1449" s="545"/>
      <c r="H1449" s="545"/>
      <c r="I1449" s="545"/>
      <c r="J1449" s="548"/>
      <c r="K1449" s="548"/>
      <c r="L1449" s="532"/>
      <c r="M1449" s="532"/>
      <c r="N1449" s="532"/>
      <c r="O1449" s="532"/>
      <c r="P1449" s="532"/>
      <c r="Q1449" s="532"/>
      <c r="R1449" s="532"/>
      <c r="S1449" s="548"/>
      <c r="T1449" s="548"/>
      <c r="U1449" s="532"/>
      <c r="V1449" s="532"/>
      <c r="W1449" s="532"/>
      <c r="X1449" s="532"/>
      <c r="Y1449" s="532"/>
      <c r="Z1449" s="532"/>
      <c r="AA1449" s="532"/>
      <c r="AB1449" s="532"/>
      <c r="AC1449" s="532"/>
    </row>
    <row r="1450" ht="16.5" spans="1:29">
      <c r="A1450" s="545"/>
      <c r="B1450" s="546"/>
      <c r="C1450" s="545"/>
      <c r="D1450" s="547"/>
      <c r="E1450" s="545"/>
      <c r="F1450" s="548"/>
      <c r="G1450" s="545"/>
      <c r="H1450" s="545"/>
      <c r="I1450" s="545"/>
      <c r="J1450" s="548"/>
      <c r="K1450" s="548"/>
      <c r="L1450" s="532"/>
      <c r="M1450" s="532"/>
      <c r="N1450" s="532"/>
      <c r="O1450" s="532"/>
      <c r="P1450" s="532"/>
      <c r="Q1450" s="532"/>
      <c r="R1450" s="532"/>
      <c r="S1450" s="548"/>
      <c r="T1450" s="548"/>
      <c r="U1450" s="532"/>
      <c r="V1450" s="532"/>
      <c r="W1450" s="532"/>
      <c r="X1450" s="532"/>
      <c r="Y1450" s="532"/>
      <c r="Z1450" s="532"/>
      <c r="AA1450" s="532"/>
      <c r="AB1450" s="532"/>
      <c r="AC1450" s="532"/>
    </row>
    <row r="1451" ht="16.5" spans="1:29">
      <c r="A1451" s="545"/>
      <c r="B1451" s="546"/>
      <c r="C1451" s="545"/>
      <c r="D1451" s="547"/>
      <c r="E1451" s="545"/>
      <c r="F1451" s="548"/>
      <c r="G1451" s="545"/>
      <c r="H1451" s="545"/>
      <c r="I1451" s="545"/>
      <c r="J1451" s="548"/>
      <c r="K1451" s="548"/>
      <c r="L1451" s="532"/>
      <c r="M1451" s="532"/>
      <c r="N1451" s="532"/>
      <c r="O1451" s="532"/>
      <c r="P1451" s="532"/>
      <c r="Q1451" s="532"/>
      <c r="R1451" s="532"/>
      <c r="S1451" s="548"/>
      <c r="T1451" s="548"/>
      <c r="U1451" s="532"/>
      <c r="V1451" s="532"/>
      <c r="W1451" s="532"/>
      <c r="X1451" s="532"/>
      <c r="Y1451" s="532"/>
      <c r="Z1451" s="532"/>
      <c r="AA1451" s="532"/>
      <c r="AB1451" s="532"/>
      <c r="AC1451" s="532"/>
    </row>
    <row r="1452" ht="16.5" spans="1:29">
      <c r="A1452" s="545"/>
      <c r="B1452" s="546"/>
      <c r="C1452" s="545"/>
      <c r="D1452" s="547"/>
      <c r="E1452" s="545"/>
      <c r="F1452" s="548"/>
      <c r="G1452" s="545"/>
      <c r="H1452" s="545"/>
      <c r="I1452" s="545"/>
      <c r="J1452" s="548"/>
      <c r="K1452" s="548"/>
      <c r="L1452" s="532"/>
      <c r="M1452" s="532"/>
      <c r="N1452" s="532"/>
      <c r="O1452" s="532"/>
      <c r="P1452" s="532"/>
      <c r="Q1452" s="532"/>
      <c r="R1452" s="532"/>
      <c r="S1452" s="548"/>
      <c r="T1452" s="548"/>
      <c r="U1452" s="532"/>
      <c r="V1452" s="532"/>
      <c r="W1452" s="532"/>
      <c r="X1452" s="532"/>
      <c r="Y1452" s="532"/>
      <c r="Z1452" s="532"/>
      <c r="AA1452" s="532"/>
      <c r="AB1452" s="532"/>
      <c r="AC1452" s="532"/>
    </row>
    <row r="1453" ht="16.5" spans="1:29">
      <c r="A1453" s="545"/>
      <c r="B1453" s="546"/>
      <c r="C1453" s="545"/>
      <c r="D1453" s="547"/>
      <c r="E1453" s="545"/>
      <c r="F1453" s="548"/>
      <c r="G1453" s="545"/>
      <c r="H1453" s="545"/>
      <c r="I1453" s="545"/>
      <c r="J1453" s="548"/>
      <c r="K1453" s="548"/>
      <c r="L1453" s="532"/>
      <c r="M1453" s="532"/>
      <c r="N1453" s="532"/>
      <c r="O1453" s="532"/>
      <c r="P1453" s="532"/>
      <c r="Q1453" s="532"/>
      <c r="R1453" s="532"/>
      <c r="S1453" s="548"/>
      <c r="T1453" s="548"/>
      <c r="U1453" s="532"/>
      <c r="V1453" s="532"/>
      <c r="W1453" s="532"/>
      <c r="X1453" s="532"/>
      <c r="Y1453" s="532"/>
      <c r="Z1453" s="532"/>
      <c r="AA1453" s="532"/>
      <c r="AB1453" s="532"/>
      <c r="AC1453" s="532"/>
    </row>
    <row r="1454" ht="16.5" spans="1:29">
      <c r="A1454" s="545"/>
      <c r="B1454" s="546"/>
      <c r="C1454" s="545"/>
      <c r="D1454" s="547"/>
      <c r="E1454" s="545"/>
      <c r="F1454" s="548"/>
      <c r="G1454" s="545"/>
      <c r="H1454" s="545"/>
      <c r="I1454" s="545"/>
      <c r="J1454" s="548"/>
      <c r="K1454" s="548"/>
      <c r="L1454" s="532"/>
      <c r="M1454" s="532"/>
      <c r="N1454" s="532"/>
      <c r="O1454" s="532"/>
      <c r="P1454" s="532"/>
      <c r="Q1454" s="532"/>
      <c r="R1454" s="532"/>
      <c r="S1454" s="548"/>
      <c r="T1454" s="548"/>
      <c r="U1454" s="532"/>
      <c r="V1454" s="532"/>
      <c r="W1454" s="532"/>
      <c r="X1454" s="532"/>
      <c r="Y1454" s="532"/>
      <c r="Z1454" s="532"/>
      <c r="AA1454" s="532"/>
      <c r="AB1454" s="532"/>
      <c r="AC1454" s="532"/>
    </row>
    <row r="1455" ht="16.5" spans="1:29">
      <c r="A1455" s="545"/>
      <c r="B1455" s="546"/>
      <c r="C1455" s="545"/>
      <c r="D1455" s="547"/>
      <c r="E1455" s="545"/>
      <c r="F1455" s="548"/>
      <c r="G1455" s="545"/>
      <c r="H1455" s="545"/>
      <c r="I1455" s="545"/>
      <c r="J1455" s="548"/>
      <c r="K1455" s="548"/>
      <c r="L1455" s="532"/>
      <c r="M1455" s="532"/>
      <c r="N1455" s="532"/>
      <c r="O1455" s="532"/>
      <c r="P1455" s="532"/>
      <c r="Q1455" s="532"/>
      <c r="R1455" s="532"/>
      <c r="S1455" s="548"/>
      <c r="T1455" s="548"/>
      <c r="U1455" s="532"/>
      <c r="V1455" s="532"/>
      <c r="W1455" s="532"/>
      <c r="X1455" s="532"/>
      <c r="Y1455" s="532"/>
      <c r="Z1455" s="532"/>
      <c r="AA1455" s="532"/>
      <c r="AB1455" s="532"/>
      <c r="AC1455" s="532"/>
    </row>
    <row r="1456" ht="16.5" spans="1:29">
      <c r="A1456" s="545"/>
      <c r="B1456" s="546"/>
      <c r="C1456" s="545"/>
      <c r="D1456" s="547"/>
      <c r="E1456" s="545"/>
      <c r="F1456" s="548"/>
      <c r="G1456" s="545"/>
      <c r="H1456" s="545"/>
      <c r="I1456" s="545"/>
      <c r="J1456" s="548"/>
      <c r="K1456" s="548"/>
      <c r="L1456" s="532"/>
      <c r="M1456" s="532"/>
      <c r="N1456" s="532"/>
      <c r="O1456" s="532"/>
      <c r="P1456" s="532"/>
      <c r="Q1456" s="532"/>
      <c r="R1456" s="532"/>
      <c r="S1456" s="548"/>
      <c r="T1456" s="548"/>
      <c r="U1456" s="532"/>
      <c r="V1456" s="532"/>
      <c r="W1456" s="532"/>
      <c r="X1456" s="532"/>
      <c r="Y1456" s="532"/>
      <c r="Z1456" s="532"/>
      <c r="AA1456" s="532"/>
      <c r="AB1456" s="532"/>
      <c r="AC1456" s="532"/>
    </row>
    <row r="1457" ht="16.5" spans="1:29">
      <c r="A1457" s="545"/>
      <c r="B1457" s="546"/>
      <c r="C1457" s="545"/>
      <c r="D1457" s="547"/>
      <c r="E1457" s="545"/>
      <c r="F1457" s="548"/>
      <c r="G1457" s="545"/>
      <c r="H1457" s="545"/>
      <c r="I1457" s="545"/>
      <c r="J1457" s="548"/>
      <c r="K1457" s="548"/>
      <c r="L1457" s="532"/>
      <c r="M1457" s="532"/>
      <c r="N1457" s="532"/>
      <c r="O1457" s="532"/>
      <c r="P1457" s="532"/>
      <c r="Q1457" s="532"/>
      <c r="R1457" s="532"/>
      <c r="S1457" s="548"/>
      <c r="T1457" s="548"/>
      <c r="U1457" s="532"/>
      <c r="V1457" s="532"/>
      <c r="W1457" s="532"/>
      <c r="X1457" s="532"/>
      <c r="Y1457" s="532"/>
      <c r="Z1457" s="532"/>
      <c r="AA1457" s="532"/>
      <c r="AB1457" s="532"/>
      <c r="AC1457" s="532"/>
    </row>
    <row r="1458" ht="16.5" spans="1:29">
      <c r="A1458" s="545"/>
      <c r="B1458" s="546"/>
      <c r="C1458" s="545"/>
      <c r="D1458" s="547"/>
      <c r="E1458" s="545"/>
      <c r="F1458" s="548"/>
      <c r="G1458" s="545"/>
      <c r="H1458" s="545"/>
      <c r="I1458" s="545"/>
      <c r="J1458" s="548"/>
      <c r="K1458" s="548"/>
      <c r="L1458" s="532"/>
      <c r="M1458" s="532"/>
      <c r="N1458" s="532"/>
      <c r="O1458" s="532"/>
      <c r="P1458" s="532"/>
      <c r="Q1458" s="532"/>
      <c r="R1458" s="532"/>
      <c r="S1458" s="548"/>
      <c r="T1458" s="548"/>
      <c r="U1458" s="532"/>
      <c r="V1458" s="532"/>
      <c r="W1458" s="532"/>
      <c r="X1458" s="532"/>
      <c r="Y1458" s="532"/>
      <c r="Z1458" s="532"/>
      <c r="AA1458" s="532"/>
      <c r="AB1458" s="532"/>
      <c r="AC1458" s="532"/>
    </row>
    <row r="1459" ht="16.5" spans="1:29">
      <c r="A1459" s="545"/>
      <c r="B1459" s="546"/>
      <c r="C1459" s="545"/>
      <c r="D1459" s="547"/>
      <c r="E1459" s="545"/>
      <c r="F1459" s="548"/>
      <c r="G1459" s="545"/>
      <c r="H1459" s="545"/>
      <c r="I1459" s="545"/>
      <c r="J1459" s="548"/>
      <c r="K1459" s="548"/>
      <c r="L1459" s="532"/>
      <c r="M1459" s="532"/>
      <c r="N1459" s="532"/>
      <c r="O1459" s="532"/>
      <c r="P1459" s="532"/>
      <c r="Q1459" s="532"/>
      <c r="R1459" s="532"/>
      <c r="S1459" s="548"/>
      <c r="T1459" s="548"/>
      <c r="U1459" s="532"/>
      <c r="V1459" s="532"/>
      <c r="W1459" s="532"/>
      <c r="X1459" s="532"/>
      <c r="Y1459" s="532"/>
      <c r="Z1459" s="532"/>
      <c r="AA1459" s="532"/>
      <c r="AB1459" s="532"/>
      <c r="AC1459" s="532"/>
    </row>
    <row r="1460" ht="16.5" spans="1:29">
      <c r="A1460" s="545"/>
      <c r="B1460" s="546"/>
      <c r="C1460" s="545"/>
      <c r="D1460" s="547"/>
      <c r="E1460" s="545"/>
      <c r="F1460" s="548"/>
      <c r="G1460" s="545"/>
      <c r="H1460" s="545"/>
      <c r="I1460" s="545"/>
      <c r="J1460" s="548"/>
      <c r="K1460" s="548"/>
      <c r="L1460" s="532"/>
      <c r="M1460" s="532"/>
      <c r="N1460" s="532"/>
      <c r="O1460" s="532"/>
      <c r="P1460" s="532"/>
      <c r="Q1460" s="532"/>
      <c r="R1460" s="532"/>
      <c r="S1460" s="548"/>
      <c r="T1460" s="548"/>
      <c r="U1460" s="532"/>
      <c r="V1460" s="532"/>
      <c r="W1460" s="532"/>
      <c r="X1460" s="532"/>
      <c r="Y1460" s="532"/>
      <c r="Z1460" s="532"/>
      <c r="AA1460" s="532"/>
      <c r="AB1460" s="532"/>
      <c r="AC1460" s="532"/>
    </row>
    <row r="1461" ht="16.5" spans="1:29">
      <c r="A1461" s="545"/>
      <c r="B1461" s="546"/>
      <c r="C1461" s="545"/>
      <c r="D1461" s="547"/>
      <c r="E1461" s="545"/>
      <c r="F1461" s="548"/>
      <c r="G1461" s="545"/>
      <c r="H1461" s="545"/>
      <c r="I1461" s="545"/>
      <c r="J1461" s="548"/>
      <c r="K1461" s="548"/>
      <c r="L1461" s="532"/>
      <c r="M1461" s="532"/>
      <c r="N1461" s="532"/>
      <c r="O1461" s="532"/>
      <c r="P1461" s="532"/>
      <c r="Q1461" s="532"/>
      <c r="R1461" s="532"/>
      <c r="S1461" s="548"/>
      <c r="T1461" s="548"/>
      <c r="U1461" s="532"/>
      <c r="V1461" s="532"/>
      <c r="W1461" s="532"/>
      <c r="X1461" s="532"/>
      <c r="Y1461" s="532"/>
      <c r="Z1461" s="532"/>
      <c r="AA1461" s="532"/>
      <c r="AB1461" s="532"/>
      <c r="AC1461" s="532"/>
    </row>
    <row r="1462" ht="16.5" spans="1:29">
      <c r="A1462" s="545"/>
      <c r="B1462" s="546"/>
      <c r="C1462" s="545"/>
      <c r="D1462" s="547"/>
      <c r="E1462" s="545"/>
      <c r="F1462" s="548"/>
      <c r="G1462" s="545"/>
      <c r="H1462" s="545"/>
      <c r="I1462" s="545"/>
      <c r="J1462" s="548"/>
      <c r="K1462" s="548"/>
      <c r="L1462" s="532"/>
      <c r="M1462" s="532"/>
      <c r="N1462" s="532"/>
      <c r="O1462" s="532"/>
      <c r="P1462" s="532"/>
      <c r="Q1462" s="532"/>
      <c r="R1462" s="532"/>
      <c r="S1462" s="548"/>
      <c r="T1462" s="548"/>
      <c r="U1462" s="532"/>
      <c r="V1462" s="532"/>
      <c r="W1462" s="532"/>
      <c r="X1462" s="532"/>
      <c r="Y1462" s="532"/>
      <c r="Z1462" s="532"/>
      <c r="AA1462" s="532"/>
      <c r="AB1462" s="532"/>
      <c r="AC1462" s="532"/>
    </row>
    <row r="1463" ht="16.5" spans="1:29">
      <c r="A1463" s="545"/>
      <c r="B1463" s="546"/>
      <c r="C1463" s="545"/>
      <c r="D1463" s="547"/>
      <c r="E1463" s="545"/>
      <c r="F1463" s="548"/>
      <c r="G1463" s="545"/>
      <c r="H1463" s="545"/>
      <c r="I1463" s="545"/>
      <c r="J1463" s="548"/>
      <c r="K1463" s="548"/>
      <c r="L1463" s="532"/>
      <c r="M1463" s="532"/>
      <c r="N1463" s="532"/>
      <c r="O1463" s="532"/>
      <c r="P1463" s="532"/>
      <c r="Q1463" s="532"/>
      <c r="R1463" s="532"/>
      <c r="S1463" s="548"/>
      <c r="T1463" s="548"/>
      <c r="U1463" s="532"/>
      <c r="V1463" s="532"/>
      <c r="W1463" s="532"/>
      <c r="X1463" s="532"/>
      <c r="Y1463" s="532"/>
      <c r="Z1463" s="532"/>
      <c r="AA1463" s="532"/>
      <c r="AB1463" s="532"/>
      <c r="AC1463" s="532"/>
    </row>
    <row r="1464" ht="16.5" spans="1:29">
      <c r="A1464" s="545"/>
      <c r="B1464" s="546"/>
      <c r="C1464" s="545"/>
      <c r="D1464" s="547"/>
      <c r="E1464" s="545"/>
      <c r="F1464" s="548"/>
      <c r="G1464" s="545"/>
      <c r="H1464" s="545"/>
      <c r="I1464" s="545"/>
      <c r="J1464" s="548"/>
      <c r="K1464" s="548"/>
      <c r="L1464" s="532"/>
      <c r="M1464" s="532"/>
      <c r="N1464" s="532"/>
      <c r="O1464" s="532"/>
      <c r="P1464" s="532"/>
      <c r="Q1464" s="532"/>
      <c r="R1464" s="532"/>
      <c r="S1464" s="548"/>
      <c r="T1464" s="548"/>
      <c r="U1464" s="532"/>
      <c r="V1464" s="532"/>
      <c r="W1464" s="532"/>
      <c r="X1464" s="532"/>
      <c r="Y1464" s="532"/>
      <c r="Z1464" s="532"/>
      <c r="AA1464" s="532"/>
      <c r="AB1464" s="532"/>
      <c r="AC1464" s="532"/>
    </row>
    <row r="1465" ht="16.5" spans="1:29">
      <c r="A1465" s="545"/>
      <c r="B1465" s="546"/>
      <c r="C1465" s="545"/>
      <c r="D1465" s="547"/>
      <c r="E1465" s="545"/>
      <c r="F1465" s="548"/>
      <c r="G1465" s="545"/>
      <c r="H1465" s="545"/>
      <c r="I1465" s="545"/>
      <c r="J1465" s="548"/>
      <c r="K1465" s="548"/>
      <c r="L1465" s="532"/>
      <c r="M1465" s="532"/>
      <c r="N1465" s="532"/>
      <c r="O1465" s="532"/>
      <c r="P1465" s="532"/>
      <c r="Q1465" s="532"/>
      <c r="R1465" s="532"/>
      <c r="S1465" s="548"/>
      <c r="T1465" s="548"/>
      <c r="U1465" s="532"/>
      <c r="V1465" s="532"/>
      <c r="W1465" s="532"/>
      <c r="X1465" s="532"/>
      <c r="Y1465" s="532"/>
      <c r="Z1465" s="532"/>
      <c r="AA1465" s="532"/>
      <c r="AB1465" s="532"/>
      <c r="AC1465" s="532"/>
    </row>
    <row r="1466" ht="16.5" spans="1:29">
      <c r="A1466" s="545"/>
      <c r="B1466" s="546"/>
      <c r="C1466" s="545"/>
      <c r="D1466" s="547"/>
      <c r="E1466" s="545"/>
      <c r="F1466" s="548"/>
      <c r="G1466" s="545"/>
      <c r="H1466" s="545"/>
      <c r="I1466" s="545"/>
      <c r="J1466" s="548"/>
      <c r="K1466" s="548"/>
      <c r="L1466" s="532"/>
      <c r="M1466" s="532"/>
      <c r="N1466" s="532"/>
      <c r="O1466" s="532"/>
      <c r="P1466" s="532"/>
      <c r="Q1466" s="532"/>
      <c r="R1466" s="532"/>
      <c r="S1466" s="548"/>
      <c r="T1466" s="548"/>
      <c r="U1466" s="532"/>
      <c r="V1466" s="532"/>
      <c r="W1466" s="532"/>
      <c r="X1466" s="532"/>
      <c r="Y1466" s="532"/>
      <c r="Z1466" s="532"/>
      <c r="AA1466" s="532"/>
      <c r="AB1466" s="532"/>
      <c r="AC1466" s="532"/>
    </row>
    <row r="1467" ht="16.5" spans="1:29">
      <c r="A1467" s="545"/>
      <c r="B1467" s="546"/>
      <c r="C1467" s="545"/>
      <c r="D1467" s="547"/>
      <c r="E1467" s="545"/>
      <c r="F1467" s="548"/>
      <c r="G1467" s="545"/>
      <c r="H1467" s="545"/>
      <c r="I1467" s="545"/>
      <c r="J1467" s="548"/>
      <c r="K1467" s="548"/>
      <c r="L1467" s="532"/>
      <c r="M1467" s="532"/>
      <c r="N1467" s="532"/>
      <c r="O1467" s="532"/>
      <c r="P1467" s="532"/>
      <c r="Q1467" s="532"/>
      <c r="R1467" s="532"/>
      <c r="S1467" s="548"/>
      <c r="T1467" s="548"/>
      <c r="U1467" s="532"/>
      <c r="V1467" s="532"/>
      <c r="W1467" s="532"/>
      <c r="X1467" s="532"/>
      <c r="Y1467" s="532"/>
      <c r="Z1467" s="532"/>
      <c r="AA1467" s="532"/>
      <c r="AB1467" s="532"/>
      <c r="AC1467" s="532"/>
    </row>
    <row r="1468" ht="16.5" spans="1:29">
      <c r="A1468" s="545"/>
      <c r="B1468" s="546"/>
      <c r="C1468" s="545"/>
      <c r="D1468" s="547"/>
      <c r="E1468" s="545"/>
      <c r="F1468" s="548"/>
      <c r="G1468" s="545"/>
      <c r="H1468" s="545"/>
      <c r="I1468" s="545"/>
      <c r="J1468" s="548"/>
      <c r="K1468" s="548"/>
      <c r="L1468" s="532"/>
      <c r="M1468" s="532"/>
      <c r="N1468" s="532"/>
      <c r="O1468" s="532"/>
      <c r="P1468" s="532"/>
      <c r="Q1468" s="532"/>
      <c r="R1468" s="532"/>
      <c r="S1468" s="548"/>
      <c r="T1468" s="548"/>
      <c r="U1468" s="532"/>
      <c r="V1468" s="532"/>
      <c r="W1468" s="532"/>
      <c r="X1468" s="532"/>
      <c r="Y1468" s="532"/>
      <c r="Z1468" s="532"/>
      <c r="AA1468" s="532"/>
      <c r="AB1468" s="532"/>
      <c r="AC1468" s="532"/>
    </row>
    <row r="1469" ht="16.5" spans="1:29">
      <c r="A1469" s="545"/>
      <c r="B1469" s="546"/>
      <c r="C1469" s="545"/>
      <c r="D1469" s="547"/>
      <c r="E1469" s="545"/>
      <c r="F1469" s="548"/>
      <c r="G1469" s="545"/>
      <c r="H1469" s="545"/>
      <c r="I1469" s="545"/>
      <c r="J1469" s="548"/>
      <c r="K1469" s="548"/>
      <c r="L1469" s="532"/>
      <c r="M1469" s="532"/>
      <c r="N1469" s="532"/>
      <c r="O1469" s="532"/>
      <c r="P1469" s="532"/>
      <c r="Q1469" s="532"/>
      <c r="R1469" s="532"/>
      <c r="S1469" s="548"/>
      <c r="T1469" s="548"/>
      <c r="U1469" s="532"/>
      <c r="V1469" s="532"/>
      <c r="W1469" s="532"/>
      <c r="X1469" s="532"/>
      <c r="Y1469" s="532"/>
      <c r="Z1469" s="532"/>
      <c r="AA1469" s="532"/>
      <c r="AB1469" s="532"/>
      <c r="AC1469" s="532"/>
    </row>
    <row r="1470" ht="16.5" spans="1:29">
      <c r="A1470" s="545"/>
      <c r="B1470" s="546"/>
      <c r="C1470" s="545"/>
      <c r="D1470" s="547"/>
      <c r="E1470" s="545"/>
      <c r="F1470" s="548"/>
      <c r="G1470" s="545"/>
      <c r="H1470" s="545"/>
      <c r="I1470" s="545"/>
      <c r="J1470" s="548"/>
      <c r="K1470" s="548"/>
      <c r="L1470" s="532"/>
      <c r="M1470" s="532"/>
      <c r="N1470" s="532"/>
      <c r="O1470" s="532"/>
      <c r="P1470" s="532"/>
      <c r="Q1470" s="532"/>
      <c r="R1470" s="532"/>
      <c r="S1470" s="548"/>
      <c r="T1470" s="548"/>
      <c r="U1470" s="532"/>
      <c r="V1470" s="532"/>
      <c r="W1470" s="532"/>
      <c r="X1470" s="532"/>
      <c r="Y1470" s="532"/>
      <c r="Z1470" s="532"/>
      <c r="AA1470" s="532"/>
      <c r="AB1470" s="532"/>
      <c r="AC1470" s="532"/>
    </row>
    <row r="1471" ht="16.5" spans="1:29">
      <c r="A1471" s="545"/>
      <c r="B1471" s="546"/>
      <c r="C1471" s="545"/>
      <c r="D1471" s="547"/>
      <c r="E1471" s="545"/>
      <c r="F1471" s="548"/>
      <c r="G1471" s="545"/>
      <c r="H1471" s="545"/>
      <c r="I1471" s="545"/>
      <c r="J1471" s="548"/>
      <c r="K1471" s="548"/>
      <c r="L1471" s="532"/>
      <c r="M1471" s="532"/>
      <c r="N1471" s="532"/>
      <c r="O1471" s="532"/>
      <c r="P1471" s="532"/>
      <c r="Q1471" s="532"/>
      <c r="R1471" s="532"/>
      <c r="S1471" s="548"/>
      <c r="T1471" s="548"/>
      <c r="U1471" s="532"/>
      <c r="V1471" s="532"/>
      <c r="W1471" s="532"/>
      <c r="X1471" s="532"/>
      <c r="Y1471" s="532"/>
      <c r="Z1471" s="532"/>
      <c r="AA1471" s="532"/>
      <c r="AB1471" s="532"/>
      <c r="AC1471" s="532"/>
    </row>
    <row r="1472" ht="16.5" spans="1:29">
      <c r="A1472" s="545"/>
      <c r="B1472" s="546"/>
      <c r="C1472" s="545"/>
      <c r="D1472" s="547"/>
      <c r="E1472" s="545"/>
      <c r="F1472" s="548"/>
      <c r="G1472" s="545"/>
      <c r="H1472" s="545"/>
      <c r="I1472" s="545"/>
      <c r="J1472" s="548"/>
      <c r="K1472" s="548"/>
      <c r="L1472" s="532"/>
      <c r="M1472" s="532"/>
      <c r="N1472" s="532"/>
      <c r="O1472" s="532"/>
      <c r="P1472" s="532"/>
      <c r="Q1472" s="532"/>
      <c r="R1472" s="532"/>
      <c r="S1472" s="548"/>
      <c r="T1472" s="548"/>
      <c r="U1472" s="532"/>
      <c r="V1472" s="532"/>
      <c r="W1472" s="532"/>
      <c r="X1472" s="532"/>
      <c r="Y1472" s="532"/>
      <c r="Z1472" s="532"/>
      <c r="AA1472" s="532"/>
      <c r="AB1472" s="532"/>
      <c r="AC1472" s="532"/>
    </row>
    <row r="1473" ht="16.5" spans="1:29">
      <c r="A1473" s="545"/>
      <c r="B1473" s="546"/>
      <c r="C1473" s="545"/>
      <c r="D1473" s="547"/>
      <c r="E1473" s="545"/>
      <c r="F1473" s="548"/>
      <c r="G1473" s="545"/>
      <c r="H1473" s="545"/>
      <c r="I1473" s="545"/>
      <c r="J1473" s="548"/>
      <c r="K1473" s="548"/>
      <c r="L1473" s="532"/>
      <c r="M1473" s="532"/>
      <c r="N1473" s="532"/>
      <c r="O1473" s="532"/>
      <c r="P1473" s="532"/>
      <c r="Q1473" s="532"/>
      <c r="R1473" s="532"/>
      <c r="S1473" s="548"/>
      <c r="T1473" s="548"/>
      <c r="U1473" s="532"/>
      <c r="V1473" s="532"/>
      <c r="W1473" s="532"/>
      <c r="X1473" s="532"/>
      <c r="Y1473" s="532"/>
      <c r="Z1473" s="532"/>
      <c r="AA1473" s="532"/>
      <c r="AB1473" s="532"/>
      <c r="AC1473" s="532"/>
    </row>
    <row r="1474" ht="16.5" spans="1:29">
      <c r="A1474" s="545"/>
      <c r="B1474" s="546"/>
      <c r="C1474" s="545"/>
      <c r="D1474" s="547"/>
      <c r="E1474" s="545"/>
      <c r="F1474" s="548"/>
      <c r="G1474" s="545"/>
      <c r="H1474" s="545"/>
      <c r="I1474" s="545"/>
      <c r="J1474" s="548"/>
      <c r="K1474" s="548"/>
      <c r="L1474" s="532"/>
      <c r="M1474" s="532"/>
      <c r="N1474" s="532"/>
      <c r="O1474" s="532"/>
      <c r="P1474" s="532"/>
      <c r="Q1474" s="532"/>
      <c r="R1474" s="532"/>
      <c r="S1474" s="548"/>
      <c r="T1474" s="548"/>
      <c r="U1474" s="532"/>
      <c r="V1474" s="532"/>
      <c r="W1474" s="532"/>
      <c r="X1474" s="532"/>
      <c r="Y1474" s="532"/>
      <c r="Z1474" s="532"/>
      <c r="AA1474" s="532"/>
      <c r="AB1474" s="532"/>
      <c r="AC1474" s="532"/>
    </row>
    <row r="1475" ht="16.5" spans="1:29">
      <c r="A1475" s="545"/>
      <c r="B1475" s="546"/>
      <c r="C1475" s="545"/>
      <c r="D1475" s="547"/>
      <c r="E1475" s="545"/>
      <c r="F1475" s="548"/>
      <c r="G1475" s="545"/>
      <c r="H1475" s="545"/>
      <c r="I1475" s="545"/>
      <c r="J1475" s="548"/>
      <c r="K1475" s="548"/>
      <c r="L1475" s="532"/>
      <c r="M1475" s="532"/>
      <c r="N1475" s="532"/>
      <c r="O1475" s="532"/>
      <c r="P1475" s="532"/>
      <c r="Q1475" s="532"/>
      <c r="R1475" s="532"/>
      <c r="S1475" s="548"/>
      <c r="T1475" s="548"/>
      <c r="U1475" s="532"/>
      <c r="V1475" s="532"/>
      <c r="W1475" s="532"/>
      <c r="X1475" s="532"/>
      <c r="Y1475" s="532"/>
      <c r="Z1475" s="532"/>
      <c r="AA1475" s="532"/>
      <c r="AB1475" s="532"/>
      <c r="AC1475" s="532"/>
    </row>
    <row r="1476" ht="16.5" spans="1:29">
      <c r="A1476" s="545"/>
      <c r="B1476" s="546"/>
      <c r="C1476" s="545"/>
      <c r="D1476" s="547"/>
      <c r="E1476" s="545"/>
      <c r="F1476" s="548"/>
      <c r="G1476" s="545"/>
      <c r="H1476" s="545"/>
      <c r="I1476" s="545"/>
      <c r="J1476" s="548"/>
      <c r="K1476" s="548"/>
      <c r="L1476" s="532"/>
      <c r="M1476" s="532"/>
      <c r="N1476" s="532"/>
      <c r="O1476" s="532"/>
      <c r="P1476" s="532"/>
      <c r="Q1476" s="532"/>
      <c r="R1476" s="532"/>
      <c r="S1476" s="548"/>
      <c r="T1476" s="548"/>
      <c r="U1476" s="532"/>
      <c r="V1476" s="532"/>
      <c r="W1476" s="532"/>
      <c r="X1476" s="532"/>
      <c r="Y1476" s="532"/>
      <c r="Z1476" s="532"/>
      <c r="AA1476" s="532"/>
      <c r="AB1476" s="532"/>
      <c r="AC1476" s="532"/>
    </row>
    <row r="1477" ht="16.5" spans="1:29">
      <c r="A1477" s="545"/>
      <c r="B1477" s="546"/>
      <c r="C1477" s="545"/>
      <c r="D1477" s="547"/>
      <c r="E1477" s="545"/>
      <c r="F1477" s="548"/>
      <c r="G1477" s="545"/>
      <c r="H1477" s="545"/>
      <c r="I1477" s="545"/>
      <c r="J1477" s="548"/>
      <c r="K1477" s="548"/>
      <c r="L1477" s="532"/>
      <c r="M1477" s="532"/>
      <c r="N1477" s="532"/>
      <c r="O1477" s="532"/>
      <c r="P1477" s="532"/>
      <c r="Q1477" s="532"/>
      <c r="R1477" s="532"/>
      <c r="S1477" s="548"/>
      <c r="T1477" s="548"/>
      <c r="U1477" s="532"/>
      <c r="V1477" s="532"/>
      <c r="W1477" s="532"/>
      <c r="X1477" s="532"/>
      <c r="Y1477" s="532"/>
      <c r="Z1477" s="532"/>
      <c r="AA1477" s="532"/>
      <c r="AB1477" s="532"/>
      <c r="AC1477" s="532"/>
    </row>
    <row r="1478" ht="16.5" spans="1:29">
      <c r="A1478" s="545"/>
      <c r="B1478" s="546"/>
      <c r="C1478" s="545"/>
      <c r="D1478" s="547"/>
      <c r="E1478" s="545"/>
      <c r="F1478" s="548"/>
      <c r="G1478" s="545"/>
      <c r="H1478" s="545"/>
      <c r="I1478" s="545"/>
      <c r="J1478" s="548"/>
      <c r="K1478" s="548"/>
      <c r="L1478" s="532"/>
      <c r="M1478" s="532"/>
      <c r="N1478" s="532"/>
      <c r="O1478" s="532"/>
      <c r="P1478" s="532"/>
      <c r="Q1478" s="532"/>
      <c r="R1478" s="532"/>
      <c r="S1478" s="548"/>
      <c r="T1478" s="548"/>
      <c r="U1478" s="532"/>
      <c r="V1478" s="532"/>
      <c r="W1478" s="532"/>
      <c r="X1478" s="532"/>
      <c r="Y1478" s="532"/>
      <c r="Z1478" s="532"/>
      <c r="AA1478" s="532"/>
      <c r="AB1478" s="532"/>
      <c r="AC1478" s="532"/>
    </row>
    <row r="1479" ht="16.5" spans="1:29">
      <c r="A1479" s="545"/>
      <c r="B1479" s="546"/>
      <c r="C1479" s="545"/>
      <c r="D1479" s="547"/>
      <c r="E1479" s="545"/>
      <c r="F1479" s="548"/>
      <c r="G1479" s="545"/>
      <c r="H1479" s="545"/>
      <c r="I1479" s="545"/>
      <c r="J1479" s="548"/>
      <c r="K1479" s="548"/>
      <c r="L1479" s="532"/>
      <c r="M1479" s="532"/>
      <c r="N1479" s="532"/>
      <c r="O1479" s="532"/>
      <c r="P1479" s="532"/>
      <c r="Q1479" s="532"/>
      <c r="R1479" s="532"/>
      <c r="S1479" s="548"/>
      <c r="T1479" s="548"/>
      <c r="U1479" s="532"/>
      <c r="V1479" s="532"/>
      <c r="W1479" s="532"/>
      <c r="X1479" s="532"/>
      <c r="Y1479" s="532"/>
      <c r="Z1479" s="532"/>
      <c r="AA1479" s="532"/>
      <c r="AB1479" s="532"/>
      <c r="AC1479" s="532"/>
    </row>
    <row r="1480" ht="16.5" spans="1:29">
      <c r="A1480" s="545"/>
      <c r="B1480" s="546"/>
      <c r="C1480" s="545"/>
      <c r="D1480" s="547"/>
      <c r="E1480" s="545"/>
      <c r="F1480" s="548"/>
      <c r="G1480" s="545"/>
      <c r="H1480" s="545"/>
      <c r="I1480" s="545"/>
      <c r="J1480" s="548"/>
      <c r="K1480" s="548"/>
      <c r="L1480" s="532"/>
      <c r="M1480" s="532"/>
      <c r="N1480" s="532"/>
      <c r="O1480" s="532"/>
      <c r="P1480" s="532"/>
      <c r="Q1480" s="532"/>
      <c r="R1480" s="532"/>
      <c r="S1480" s="548"/>
      <c r="T1480" s="548"/>
      <c r="U1480" s="532"/>
      <c r="V1480" s="532"/>
      <c r="W1480" s="532"/>
      <c r="X1480" s="532"/>
      <c r="Y1480" s="532"/>
      <c r="Z1480" s="532"/>
      <c r="AA1480" s="532"/>
      <c r="AB1480" s="532"/>
      <c r="AC1480" s="532"/>
    </row>
    <row r="1481" ht="16.5" spans="1:29">
      <c r="A1481" s="545"/>
      <c r="B1481" s="546"/>
      <c r="C1481" s="545"/>
      <c r="D1481" s="547"/>
      <c r="E1481" s="545"/>
      <c r="F1481" s="548"/>
      <c r="G1481" s="545"/>
      <c r="H1481" s="545"/>
      <c r="I1481" s="545"/>
      <c r="J1481" s="548"/>
      <c r="K1481" s="548"/>
      <c r="L1481" s="532"/>
      <c r="M1481" s="532"/>
      <c r="N1481" s="532"/>
      <c r="O1481" s="532"/>
      <c r="P1481" s="532"/>
      <c r="Q1481" s="532"/>
      <c r="R1481" s="532"/>
      <c r="S1481" s="548"/>
      <c r="T1481" s="548"/>
      <c r="U1481" s="532"/>
      <c r="V1481" s="532"/>
      <c r="W1481" s="532"/>
      <c r="X1481" s="532"/>
      <c r="Y1481" s="532"/>
      <c r="Z1481" s="532"/>
      <c r="AA1481" s="532"/>
      <c r="AB1481" s="532"/>
      <c r="AC1481" s="532"/>
    </row>
    <row r="1482" ht="16.5" spans="1:29">
      <c r="A1482" s="545"/>
      <c r="B1482" s="546"/>
      <c r="C1482" s="545"/>
      <c r="D1482" s="547"/>
      <c r="E1482" s="545"/>
      <c r="F1482" s="548"/>
      <c r="G1482" s="545"/>
      <c r="H1482" s="545"/>
      <c r="I1482" s="545"/>
      <c r="J1482" s="548"/>
      <c r="K1482" s="548"/>
      <c r="L1482" s="532"/>
      <c r="M1482" s="532"/>
      <c r="N1482" s="532"/>
      <c r="O1482" s="532"/>
      <c r="P1482" s="532"/>
      <c r="Q1482" s="532"/>
      <c r="R1482" s="532"/>
      <c r="S1482" s="548"/>
      <c r="T1482" s="548"/>
      <c r="U1482" s="532"/>
      <c r="V1482" s="532"/>
      <c r="W1482" s="532"/>
      <c r="X1482" s="532"/>
      <c r="Y1482" s="532"/>
      <c r="Z1482" s="532"/>
      <c r="AA1482" s="532"/>
      <c r="AB1482" s="532"/>
      <c r="AC1482" s="532"/>
    </row>
    <row r="1483" ht="16.5" spans="1:29">
      <c r="A1483" s="545"/>
      <c r="B1483" s="546"/>
      <c r="C1483" s="545"/>
      <c r="D1483" s="547"/>
      <c r="E1483" s="545"/>
      <c r="F1483" s="548"/>
      <c r="G1483" s="545"/>
      <c r="H1483" s="545"/>
      <c r="I1483" s="545"/>
      <c r="J1483" s="548"/>
      <c r="K1483" s="548"/>
      <c r="L1483" s="532"/>
      <c r="M1483" s="532"/>
      <c r="N1483" s="532"/>
      <c r="O1483" s="532"/>
      <c r="P1483" s="532"/>
      <c r="Q1483" s="532"/>
      <c r="R1483" s="532"/>
      <c r="S1483" s="548"/>
      <c r="T1483" s="548"/>
      <c r="U1483" s="532"/>
      <c r="V1483" s="532"/>
      <c r="W1483" s="532"/>
      <c r="X1483" s="532"/>
      <c r="Y1483" s="532"/>
      <c r="Z1483" s="532"/>
      <c r="AA1483" s="532"/>
      <c r="AB1483" s="532"/>
      <c r="AC1483" s="532"/>
    </row>
    <row r="1484" ht="16.5" spans="1:29">
      <c r="A1484" s="545"/>
      <c r="B1484" s="546"/>
      <c r="C1484" s="545"/>
      <c r="D1484" s="547"/>
      <c r="E1484" s="545"/>
      <c r="F1484" s="548"/>
      <c r="G1484" s="545"/>
      <c r="H1484" s="545"/>
      <c r="I1484" s="545"/>
      <c r="J1484" s="548"/>
      <c r="K1484" s="548"/>
      <c r="L1484" s="532"/>
      <c r="M1484" s="532"/>
      <c r="N1484" s="532"/>
      <c r="O1484" s="532"/>
      <c r="P1484" s="532"/>
      <c r="Q1484" s="532"/>
      <c r="R1484" s="532"/>
      <c r="S1484" s="548"/>
      <c r="T1484" s="548"/>
      <c r="U1484" s="532"/>
      <c r="V1484" s="532"/>
      <c r="W1484" s="532"/>
      <c r="X1484" s="532"/>
      <c r="Y1484" s="532"/>
      <c r="Z1484" s="532"/>
      <c r="AA1484" s="532"/>
      <c r="AB1484" s="532"/>
      <c r="AC1484" s="532"/>
    </row>
    <row r="1485" ht="16.5" spans="1:29">
      <c r="A1485" s="545"/>
      <c r="B1485" s="546"/>
      <c r="C1485" s="545"/>
      <c r="D1485" s="547"/>
      <c r="E1485" s="545"/>
      <c r="F1485" s="548"/>
      <c r="G1485" s="545"/>
      <c r="H1485" s="545"/>
      <c r="I1485" s="545"/>
      <c r="J1485" s="548"/>
      <c r="K1485" s="548"/>
      <c r="L1485" s="532"/>
      <c r="M1485" s="532"/>
      <c r="N1485" s="532"/>
      <c r="O1485" s="532"/>
      <c r="P1485" s="532"/>
      <c r="Q1485" s="532"/>
      <c r="R1485" s="532"/>
      <c r="S1485" s="548"/>
      <c r="T1485" s="548"/>
      <c r="U1485" s="532"/>
      <c r="V1485" s="532"/>
      <c r="W1485" s="532"/>
      <c r="X1485" s="532"/>
      <c r="Y1485" s="532"/>
      <c r="Z1485" s="532"/>
      <c r="AA1485" s="532"/>
      <c r="AB1485" s="532"/>
      <c r="AC1485" s="532"/>
    </row>
    <row r="1486" ht="16.5" spans="1:29">
      <c r="A1486" s="545"/>
      <c r="B1486" s="546"/>
      <c r="C1486" s="545"/>
      <c r="D1486" s="547"/>
      <c r="E1486" s="545"/>
      <c r="F1486" s="548"/>
      <c r="G1486" s="545"/>
      <c r="H1486" s="545"/>
      <c r="I1486" s="545"/>
      <c r="J1486" s="548"/>
      <c r="K1486" s="548"/>
      <c r="L1486" s="532"/>
      <c r="M1486" s="532"/>
      <c r="N1486" s="532"/>
      <c r="O1486" s="532"/>
      <c r="P1486" s="532"/>
      <c r="Q1486" s="532"/>
      <c r="R1486" s="532"/>
      <c r="S1486" s="548"/>
      <c r="T1486" s="548"/>
      <c r="U1486" s="532"/>
      <c r="V1486" s="532"/>
      <c r="W1486" s="532"/>
      <c r="X1486" s="532"/>
      <c r="Y1486" s="532"/>
      <c r="Z1486" s="532"/>
      <c r="AA1486" s="532"/>
      <c r="AB1486" s="532"/>
      <c r="AC1486" s="532"/>
    </row>
    <row r="1487" ht="16.5" spans="1:29">
      <c r="A1487" s="545"/>
      <c r="B1487" s="546"/>
      <c r="C1487" s="545"/>
      <c r="D1487" s="547"/>
      <c r="E1487" s="545"/>
      <c r="F1487" s="548"/>
      <c r="G1487" s="545"/>
      <c r="H1487" s="545"/>
      <c r="I1487" s="545"/>
      <c r="J1487" s="548"/>
      <c r="K1487" s="548"/>
      <c r="L1487" s="532"/>
      <c r="M1487" s="532"/>
      <c r="N1487" s="532"/>
      <c r="O1487" s="532"/>
      <c r="P1487" s="532"/>
      <c r="Q1487" s="532"/>
      <c r="R1487" s="532"/>
      <c r="S1487" s="548"/>
      <c r="T1487" s="548"/>
      <c r="U1487" s="532"/>
      <c r="V1487" s="532"/>
      <c r="W1487" s="532"/>
      <c r="X1487" s="532"/>
      <c r="Y1487" s="532"/>
      <c r="Z1487" s="532"/>
      <c r="AA1487" s="532"/>
      <c r="AB1487" s="532"/>
      <c r="AC1487" s="532"/>
    </row>
    <row r="1488" ht="16.5" spans="1:29">
      <c r="A1488" s="545"/>
      <c r="B1488" s="546"/>
      <c r="C1488" s="545"/>
      <c r="D1488" s="547"/>
      <c r="E1488" s="545"/>
      <c r="F1488" s="548"/>
      <c r="G1488" s="545"/>
      <c r="H1488" s="545"/>
      <c r="I1488" s="545"/>
      <c r="J1488" s="548"/>
      <c r="K1488" s="548"/>
      <c r="L1488" s="532"/>
      <c r="M1488" s="532"/>
      <c r="N1488" s="532"/>
      <c r="O1488" s="532"/>
      <c r="P1488" s="532"/>
      <c r="Q1488" s="532"/>
      <c r="R1488" s="532"/>
      <c r="S1488" s="548"/>
      <c r="T1488" s="548"/>
      <c r="U1488" s="532"/>
      <c r="V1488" s="532"/>
      <c r="W1488" s="532"/>
      <c r="X1488" s="532"/>
      <c r="Y1488" s="532"/>
      <c r="Z1488" s="532"/>
      <c r="AA1488" s="532"/>
      <c r="AB1488" s="532"/>
      <c r="AC1488" s="532"/>
    </row>
    <row r="1489" ht="16.5" spans="1:29">
      <c r="A1489" s="545"/>
      <c r="B1489" s="546"/>
      <c r="C1489" s="545"/>
      <c r="D1489" s="547"/>
      <c r="E1489" s="545"/>
      <c r="F1489" s="548"/>
      <c r="G1489" s="545"/>
      <c r="H1489" s="545"/>
      <c r="I1489" s="545"/>
      <c r="J1489" s="548"/>
      <c r="K1489" s="548"/>
      <c r="L1489" s="532"/>
      <c r="M1489" s="532"/>
      <c r="N1489" s="532"/>
      <c r="O1489" s="532"/>
      <c r="P1489" s="532"/>
      <c r="Q1489" s="532"/>
      <c r="R1489" s="532"/>
      <c r="S1489" s="548"/>
      <c r="T1489" s="548"/>
      <c r="U1489" s="532"/>
      <c r="V1489" s="532"/>
      <c r="W1489" s="532"/>
      <c r="X1489" s="532"/>
      <c r="Y1489" s="532"/>
      <c r="Z1489" s="532"/>
      <c r="AA1489" s="532"/>
      <c r="AB1489" s="532"/>
      <c r="AC1489" s="532"/>
    </row>
    <row r="1490" ht="16.5" spans="1:29">
      <c r="A1490" s="545"/>
      <c r="B1490" s="546"/>
      <c r="C1490" s="545"/>
      <c r="D1490" s="547"/>
      <c r="E1490" s="545"/>
      <c r="F1490" s="548"/>
      <c r="G1490" s="545"/>
      <c r="H1490" s="545"/>
      <c r="I1490" s="545"/>
      <c r="J1490" s="548"/>
      <c r="K1490" s="548"/>
      <c r="L1490" s="532"/>
      <c r="M1490" s="532"/>
      <c r="N1490" s="532"/>
      <c r="O1490" s="532"/>
      <c r="P1490" s="532"/>
      <c r="Q1490" s="532"/>
      <c r="R1490" s="532"/>
      <c r="S1490" s="548"/>
      <c r="T1490" s="548"/>
      <c r="U1490" s="532"/>
      <c r="V1490" s="532"/>
      <c r="W1490" s="532"/>
      <c r="X1490" s="532"/>
      <c r="Y1490" s="532"/>
      <c r="Z1490" s="532"/>
      <c r="AA1490" s="532"/>
      <c r="AB1490" s="532"/>
      <c r="AC1490" s="532"/>
    </row>
    <row r="1491" ht="16.5" spans="1:29">
      <c r="A1491" s="545"/>
      <c r="B1491" s="546"/>
      <c r="C1491" s="545"/>
      <c r="D1491" s="547"/>
      <c r="E1491" s="545"/>
      <c r="F1491" s="548"/>
      <c r="G1491" s="545"/>
      <c r="H1491" s="545"/>
      <c r="I1491" s="545"/>
      <c r="J1491" s="548"/>
      <c r="K1491" s="548"/>
      <c r="L1491" s="532"/>
      <c r="M1491" s="532"/>
      <c r="N1491" s="532"/>
      <c r="O1491" s="532"/>
      <c r="P1491" s="532"/>
      <c r="Q1491" s="532"/>
      <c r="R1491" s="532"/>
      <c r="S1491" s="548"/>
      <c r="T1491" s="548"/>
      <c r="U1491" s="532"/>
      <c r="V1491" s="532"/>
      <c r="W1491" s="532"/>
      <c r="X1491" s="532"/>
      <c r="Y1491" s="532"/>
      <c r="Z1491" s="532"/>
      <c r="AA1491" s="532"/>
      <c r="AB1491" s="532"/>
      <c r="AC1491" s="532"/>
    </row>
    <row r="1492" ht="16.5" spans="1:29">
      <c r="A1492" s="545"/>
      <c r="B1492" s="546"/>
      <c r="C1492" s="545"/>
      <c r="D1492" s="547"/>
      <c r="E1492" s="545"/>
      <c r="F1492" s="548"/>
      <c r="G1492" s="545"/>
      <c r="H1492" s="545"/>
      <c r="I1492" s="545"/>
      <c r="J1492" s="548"/>
      <c r="K1492" s="548"/>
      <c r="L1492" s="532"/>
      <c r="M1492" s="532"/>
      <c r="N1492" s="532"/>
      <c r="O1492" s="532"/>
      <c r="P1492" s="532"/>
      <c r="Q1492" s="532"/>
      <c r="R1492" s="532"/>
      <c r="S1492" s="548"/>
      <c r="T1492" s="548"/>
      <c r="U1492" s="532"/>
      <c r="V1492" s="532"/>
      <c r="W1492" s="532"/>
      <c r="X1492" s="532"/>
      <c r="Y1492" s="532"/>
      <c r="Z1492" s="532"/>
      <c r="AA1492" s="532"/>
      <c r="AB1492" s="532"/>
      <c r="AC1492" s="532"/>
    </row>
    <row r="1493" ht="16.5" spans="1:29">
      <c r="A1493" s="545"/>
      <c r="B1493" s="546"/>
      <c r="C1493" s="545"/>
      <c r="D1493" s="547"/>
      <c r="E1493" s="545"/>
      <c r="F1493" s="548"/>
      <c r="G1493" s="545"/>
      <c r="H1493" s="545"/>
      <c r="I1493" s="545"/>
      <c r="J1493" s="548"/>
      <c r="K1493" s="548"/>
      <c r="L1493" s="532"/>
      <c r="M1493" s="532"/>
      <c r="N1493" s="532"/>
      <c r="O1493" s="532"/>
      <c r="P1493" s="532"/>
      <c r="Q1493" s="532"/>
      <c r="R1493" s="532"/>
      <c r="S1493" s="548"/>
      <c r="T1493" s="548"/>
      <c r="U1493" s="532"/>
      <c r="V1493" s="532"/>
      <c r="W1493" s="532"/>
      <c r="X1493" s="532"/>
      <c r="Y1493" s="532"/>
      <c r="Z1493" s="532"/>
      <c r="AA1493" s="532"/>
      <c r="AB1493" s="532"/>
      <c r="AC1493" s="532"/>
    </row>
    <row r="1494" ht="16.5" spans="1:29">
      <c r="A1494" s="545"/>
      <c r="B1494" s="546"/>
      <c r="C1494" s="545"/>
      <c r="D1494" s="547"/>
      <c r="E1494" s="545"/>
      <c r="F1494" s="548"/>
      <c r="G1494" s="545"/>
      <c r="H1494" s="545"/>
      <c r="I1494" s="545"/>
      <c r="J1494" s="548"/>
      <c r="K1494" s="548"/>
      <c r="L1494" s="532"/>
      <c r="M1494" s="532"/>
      <c r="N1494" s="532"/>
      <c r="O1494" s="532"/>
      <c r="P1494" s="532"/>
      <c r="Q1494" s="532"/>
      <c r="R1494" s="532"/>
      <c r="S1494" s="548"/>
      <c r="T1494" s="548"/>
      <c r="U1494" s="532"/>
      <c r="V1494" s="532"/>
      <c r="W1494" s="532"/>
      <c r="X1494" s="532"/>
      <c r="Y1494" s="532"/>
      <c r="Z1494" s="532"/>
      <c r="AA1494" s="532"/>
      <c r="AB1494" s="532"/>
      <c r="AC1494" s="532"/>
    </row>
    <row r="1495" ht="16.5" spans="1:29">
      <c r="A1495" s="545"/>
      <c r="B1495" s="546"/>
      <c r="C1495" s="545"/>
      <c r="D1495" s="547"/>
      <c r="E1495" s="545"/>
      <c r="F1495" s="548"/>
      <c r="G1495" s="545"/>
      <c r="H1495" s="545"/>
      <c r="I1495" s="545"/>
      <c r="J1495" s="548"/>
      <c r="K1495" s="548"/>
      <c r="L1495" s="532"/>
      <c r="M1495" s="532"/>
      <c r="N1495" s="532"/>
      <c r="O1495" s="532"/>
      <c r="P1495" s="532"/>
      <c r="Q1495" s="532"/>
      <c r="R1495" s="532"/>
      <c r="S1495" s="548"/>
      <c r="T1495" s="548"/>
      <c r="U1495" s="532"/>
      <c r="V1495" s="532"/>
      <c r="W1495" s="532"/>
      <c r="X1495" s="532"/>
      <c r="Y1495" s="532"/>
      <c r="Z1495" s="532"/>
      <c r="AA1495" s="532"/>
      <c r="AB1495" s="532"/>
      <c r="AC1495" s="532"/>
    </row>
    <row r="1496" ht="16.5" spans="1:29">
      <c r="A1496" s="545"/>
      <c r="B1496" s="546"/>
      <c r="C1496" s="545"/>
      <c r="D1496" s="547"/>
      <c r="E1496" s="545"/>
      <c r="F1496" s="548"/>
      <c r="G1496" s="545"/>
      <c r="H1496" s="545"/>
      <c r="I1496" s="545"/>
      <c r="J1496" s="548"/>
      <c r="K1496" s="548"/>
      <c r="L1496" s="532"/>
      <c r="M1496" s="532"/>
      <c r="N1496" s="532"/>
      <c r="O1496" s="532"/>
      <c r="P1496" s="532"/>
      <c r="Q1496" s="532"/>
      <c r="R1496" s="532"/>
      <c r="S1496" s="548"/>
      <c r="T1496" s="548"/>
      <c r="U1496" s="532"/>
      <c r="V1496" s="532"/>
      <c r="W1496" s="532"/>
      <c r="X1496" s="532"/>
      <c r="Y1496" s="532"/>
      <c r="Z1496" s="532"/>
      <c r="AA1496" s="532"/>
      <c r="AB1496" s="532"/>
      <c r="AC1496" s="532"/>
    </row>
    <row r="1497" ht="16.5" spans="1:29">
      <c r="A1497" s="545"/>
      <c r="B1497" s="546"/>
      <c r="C1497" s="545"/>
      <c r="D1497" s="547"/>
      <c r="E1497" s="545"/>
      <c r="F1497" s="548"/>
      <c r="G1497" s="545"/>
      <c r="H1497" s="545"/>
      <c r="I1497" s="545"/>
      <c r="J1497" s="548"/>
      <c r="K1497" s="548"/>
      <c r="L1497" s="532"/>
      <c r="M1497" s="532"/>
      <c r="N1497" s="532"/>
      <c r="O1497" s="532"/>
      <c r="P1497" s="532"/>
      <c r="Q1497" s="532"/>
      <c r="R1497" s="532"/>
      <c r="S1497" s="548"/>
      <c r="T1497" s="548"/>
      <c r="U1497" s="532"/>
      <c r="V1497" s="532"/>
      <c r="W1497" s="532"/>
      <c r="X1497" s="532"/>
      <c r="Y1497" s="532"/>
      <c r="Z1497" s="532"/>
      <c r="AA1497" s="532"/>
      <c r="AB1497" s="532"/>
      <c r="AC1497" s="532"/>
    </row>
    <row r="1498" ht="16.5" spans="1:29">
      <c r="A1498" s="545"/>
      <c r="B1498" s="546"/>
      <c r="C1498" s="545"/>
      <c r="D1498" s="547"/>
      <c r="E1498" s="545"/>
      <c r="F1498" s="548"/>
      <c r="G1498" s="545"/>
      <c r="H1498" s="545"/>
      <c r="I1498" s="545"/>
      <c r="J1498" s="548"/>
      <c r="K1498" s="548"/>
      <c r="L1498" s="532"/>
      <c r="M1498" s="532"/>
      <c r="N1498" s="532"/>
      <c r="O1498" s="532"/>
      <c r="P1498" s="532"/>
      <c r="Q1498" s="532"/>
      <c r="R1498" s="532"/>
      <c r="S1498" s="548"/>
      <c r="T1498" s="548"/>
      <c r="U1498" s="532"/>
      <c r="V1498" s="532"/>
      <c r="W1498" s="532"/>
      <c r="X1498" s="532"/>
      <c r="Y1498" s="532"/>
      <c r="Z1498" s="532"/>
      <c r="AA1498" s="532"/>
      <c r="AB1498" s="532"/>
      <c r="AC1498" s="532"/>
    </row>
    <row r="1499" ht="16.5" spans="1:29">
      <c r="A1499" s="545"/>
      <c r="B1499" s="546"/>
      <c r="C1499" s="545"/>
      <c r="D1499" s="547"/>
      <c r="E1499" s="545"/>
      <c r="F1499" s="548"/>
      <c r="G1499" s="545"/>
      <c r="H1499" s="545"/>
      <c r="I1499" s="545"/>
      <c r="J1499" s="548"/>
      <c r="K1499" s="548"/>
      <c r="L1499" s="532"/>
      <c r="M1499" s="532"/>
      <c r="N1499" s="532"/>
      <c r="O1499" s="532"/>
      <c r="P1499" s="532"/>
      <c r="Q1499" s="532"/>
      <c r="R1499" s="532"/>
      <c r="S1499" s="548"/>
      <c r="T1499" s="548"/>
      <c r="U1499" s="532"/>
      <c r="V1499" s="532"/>
      <c r="W1499" s="532"/>
      <c r="X1499" s="532"/>
      <c r="Y1499" s="532"/>
      <c r="Z1499" s="532"/>
      <c r="AA1499" s="532"/>
      <c r="AB1499" s="532"/>
      <c r="AC1499" s="532"/>
    </row>
    <row r="1500" ht="16.5" spans="1:29">
      <c r="A1500" s="545"/>
      <c r="B1500" s="546"/>
      <c r="C1500" s="545"/>
      <c r="D1500" s="547"/>
      <c r="E1500" s="545"/>
      <c r="F1500" s="548"/>
      <c r="G1500" s="545"/>
      <c r="H1500" s="545"/>
      <c r="I1500" s="545"/>
      <c r="J1500" s="548"/>
      <c r="K1500" s="548"/>
      <c r="L1500" s="532"/>
      <c r="M1500" s="532"/>
      <c r="N1500" s="532"/>
      <c r="O1500" s="532"/>
      <c r="P1500" s="532"/>
      <c r="Q1500" s="532"/>
      <c r="R1500" s="532"/>
      <c r="S1500" s="548"/>
      <c r="T1500" s="548"/>
      <c r="U1500" s="532"/>
      <c r="V1500" s="532"/>
      <c r="W1500" s="532"/>
      <c r="X1500" s="532"/>
      <c r="Y1500" s="532"/>
      <c r="Z1500" s="532"/>
      <c r="AA1500" s="532"/>
      <c r="AB1500" s="532"/>
      <c r="AC1500" s="532"/>
    </row>
    <row r="1501" ht="16.5" spans="1:29">
      <c r="A1501" s="545"/>
      <c r="B1501" s="546"/>
      <c r="C1501" s="545"/>
      <c r="D1501" s="547"/>
      <c r="E1501" s="545"/>
      <c r="F1501" s="548"/>
      <c r="G1501" s="545"/>
      <c r="H1501" s="545"/>
      <c r="I1501" s="545"/>
      <c r="J1501" s="548"/>
      <c r="K1501" s="548"/>
      <c r="L1501" s="532"/>
      <c r="M1501" s="532"/>
      <c r="N1501" s="532"/>
      <c r="O1501" s="532"/>
      <c r="P1501" s="532"/>
      <c r="Q1501" s="532"/>
      <c r="R1501" s="532"/>
      <c r="S1501" s="548"/>
      <c r="T1501" s="548"/>
      <c r="U1501" s="532"/>
      <c r="V1501" s="532"/>
      <c r="W1501" s="532"/>
      <c r="X1501" s="532"/>
      <c r="Y1501" s="532"/>
      <c r="Z1501" s="532"/>
      <c r="AA1501" s="532"/>
      <c r="AB1501" s="532"/>
      <c r="AC1501" s="532"/>
    </row>
    <row r="1502" ht="16.5" spans="1:29">
      <c r="A1502" s="545"/>
      <c r="B1502" s="546"/>
      <c r="C1502" s="545"/>
      <c r="D1502" s="547"/>
      <c r="E1502" s="545"/>
      <c r="F1502" s="548"/>
      <c r="G1502" s="545"/>
      <c r="H1502" s="545"/>
      <c r="I1502" s="545"/>
      <c r="J1502" s="548"/>
      <c r="K1502" s="548"/>
      <c r="L1502" s="532"/>
      <c r="M1502" s="532"/>
      <c r="N1502" s="532"/>
      <c r="O1502" s="532"/>
      <c r="P1502" s="532"/>
      <c r="Q1502" s="532"/>
      <c r="R1502" s="532"/>
      <c r="S1502" s="548"/>
      <c r="T1502" s="548"/>
      <c r="U1502" s="532"/>
      <c r="V1502" s="532"/>
      <c r="W1502" s="532"/>
      <c r="X1502" s="532"/>
      <c r="Y1502" s="532"/>
      <c r="Z1502" s="532"/>
      <c r="AA1502" s="532"/>
      <c r="AB1502" s="532"/>
      <c r="AC1502" s="532"/>
    </row>
    <row r="1503" ht="16.5" spans="1:29">
      <c r="A1503" s="545"/>
      <c r="B1503" s="546"/>
      <c r="C1503" s="545"/>
      <c r="D1503" s="547"/>
      <c r="E1503" s="545"/>
      <c r="F1503" s="548"/>
      <c r="G1503" s="545"/>
      <c r="H1503" s="545"/>
      <c r="I1503" s="545"/>
      <c r="J1503" s="548"/>
      <c r="K1503" s="548"/>
      <c r="L1503" s="532"/>
      <c r="M1503" s="532"/>
      <c r="N1503" s="532"/>
      <c r="O1503" s="532"/>
      <c r="P1503" s="532"/>
      <c r="Q1503" s="532"/>
      <c r="R1503" s="532"/>
      <c r="S1503" s="548"/>
      <c r="T1503" s="548"/>
      <c r="U1503" s="532"/>
      <c r="V1503" s="532"/>
      <c r="W1503" s="532"/>
      <c r="X1503" s="532"/>
      <c r="Y1503" s="532"/>
      <c r="Z1503" s="532"/>
      <c r="AA1503" s="532"/>
      <c r="AB1503" s="532"/>
      <c r="AC1503" s="532"/>
    </row>
    <row r="1504" ht="16.5" spans="1:29">
      <c r="A1504" s="545"/>
      <c r="B1504" s="546"/>
      <c r="C1504" s="545"/>
      <c r="D1504" s="547"/>
      <c r="E1504" s="545"/>
      <c r="F1504" s="548"/>
      <c r="G1504" s="545"/>
      <c r="H1504" s="545"/>
      <c r="I1504" s="545"/>
      <c r="J1504" s="548"/>
      <c r="K1504" s="548"/>
      <c r="L1504" s="532"/>
      <c r="M1504" s="532"/>
      <c r="N1504" s="532"/>
      <c r="O1504" s="532"/>
      <c r="P1504" s="532"/>
      <c r="Q1504" s="532"/>
      <c r="R1504" s="532"/>
      <c r="S1504" s="548"/>
      <c r="T1504" s="548"/>
      <c r="U1504" s="532"/>
      <c r="V1504" s="532"/>
      <c r="W1504" s="532"/>
      <c r="X1504" s="532"/>
      <c r="Y1504" s="532"/>
      <c r="Z1504" s="532"/>
      <c r="AA1504" s="532"/>
      <c r="AB1504" s="532"/>
      <c r="AC1504" s="532"/>
    </row>
    <row r="1505" ht="16.5" spans="1:29">
      <c r="A1505" s="545"/>
      <c r="B1505" s="546"/>
      <c r="C1505" s="545"/>
      <c r="D1505" s="547"/>
      <c r="E1505" s="545"/>
      <c r="F1505" s="548"/>
      <c r="G1505" s="545"/>
      <c r="H1505" s="545"/>
      <c r="I1505" s="545"/>
      <c r="J1505" s="548"/>
      <c r="K1505" s="548"/>
      <c r="L1505" s="532"/>
      <c r="M1505" s="532"/>
      <c r="N1505" s="532"/>
      <c r="O1505" s="532"/>
      <c r="P1505" s="532"/>
      <c r="Q1505" s="532"/>
      <c r="R1505" s="532"/>
      <c r="S1505" s="548"/>
      <c r="T1505" s="548"/>
      <c r="U1505" s="532"/>
      <c r="V1505" s="532"/>
      <c r="W1505" s="532"/>
      <c r="X1505" s="532"/>
      <c r="Y1505" s="532"/>
      <c r="Z1505" s="532"/>
      <c r="AA1505" s="532"/>
      <c r="AB1505" s="532"/>
      <c r="AC1505" s="532"/>
    </row>
    <row r="1506" ht="16.5" spans="1:29">
      <c r="A1506" s="545"/>
      <c r="B1506" s="546"/>
      <c r="C1506" s="545"/>
      <c r="D1506" s="547"/>
      <c r="E1506" s="545"/>
      <c r="F1506" s="548"/>
      <c r="G1506" s="545"/>
      <c r="H1506" s="545"/>
      <c r="I1506" s="545"/>
      <c r="J1506" s="548"/>
      <c r="K1506" s="548"/>
      <c r="L1506" s="532"/>
      <c r="M1506" s="532"/>
      <c r="N1506" s="532"/>
      <c r="O1506" s="532"/>
      <c r="P1506" s="532"/>
      <c r="Q1506" s="532"/>
      <c r="R1506" s="532"/>
      <c r="S1506" s="548"/>
      <c r="T1506" s="548"/>
      <c r="U1506" s="532"/>
      <c r="V1506" s="532"/>
      <c r="W1506" s="532"/>
      <c r="X1506" s="532"/>
      <c r="Y1506" s="532"/>
      <c r="Z1506" s="532"/>
      <c r="AA1506" s="532"/>
      <c r="AB1506" s="532"/>
      <c r="AC1506" s="532"/>
    </row>
    <row r="1507" ht="16.5" spans="1:29">
      <c r="A1507" s="545"/>
      <c r="B1507" s="546"/>
      <c r="C1507" s="545"/>
      <c r="D1507" s="547"/>
      <c r="E1507" s="545"/>
      <c r="F1507" s="548"/>
      <c r="G1507" s="545"/>
      <c r="H1507" s="545"/>
      <c r="I1507" s="545"/>
      <c r="J1507" s="548"/>
      <c r="K1507" s="548"/>
      <c r="L1507" s="532"/>
      <c r="M1507" s="532"/>
      <c r="N1507" s="532"/>
      <c r="O1507" s="532"/>
      <c r="P1507" s="532"/>
      <c r="Q1507" s="532"/>
      <c r="R1507" s="532"/>
      <c r="S1507" s="548"/>
      <c r="T1507" s="548"/>
      <c r="U1507" s="532"/>
      <c r="V1507" s="532"/>
      <c r="W1507" s="532"/>
      <c r="X1507" s="532"/>
      <c r="Y1507" s="532"/>
      <c r="Z1507" s="532"/>
      <c r="AA1507" s="532"/>
      <c r="AB1507" s="532"/>
      <c r="AC1507" s="532"/>
    </row>
    <row r="1508" ht="16.5" spans="1:29">
      <c r="A1508" s="545"/>
      <c r="B1508" s="546"/>
      <c r="C1508" s="545"/>
      <c r="D1508" s="547"/>
      <c r="E1508" s="545"/>
      <c r="F1508" s="548"/>
      <c r="G1508" s="545"/>
      <c r="H1508" s="545"/>
      <c r="I1508" s="545"/>
      <c r="J1508" s="548"/>
      <c r="K1508" s="548"/>
      <c r="L1508" s="532"/>
      <c r="M1508" s="532"/>
      <c r="N1508" s="532"/>
      <c r="O1508" s="532"/>
      <c r="P1508" s="532"/>
      <c r="Q1508" s="532"/>
      <c r="R1508" s="532"/>
      <c r="S1508" s="548"/>
      <c r="T1508" s="548"/>
      <c r="U1508" s="532"/>
      <c r="V1508" s="532"/>
      <c r="W1508" s="532"/>
      <c r="X1508" s="532"/>
      <c r="Y1508" s="532"/>
      <c r="Z1508" s="532"/>
      <c r="AA1508" s="532"/>
      <c r="AB1508" s="532"/>
      <c r="AC1508" s="532"/>
    </row>
    <row r="1509" ht="16.5" spans="1:29">
      <c r="A1509" s="545"/>
      <c r="B1509" s="546"/>
      <c r="C1509" s="545"/>
      <c r="D1509" s="547"/>
      <c r="E1509" s="545"/>
      <c r="F1509" s="548"/>
      <c r="G1509" s="545"/>
      <c r="H1509" s="545"/>
      <c r="I1509" s="545"/>
      <c r="J1509" s="548"/>
      <c r="K1509" s="548"/>
      <c r="L1509" s="532"/>
      <c r="M1509" s="532"/>
      <c r="N1509" s="532"/>
      <c r="O1509" s="532"/>
      <c r="P1509" s="532"/>
      <c r="Q1509" s="532"/>
      <c r="R1509" s="532"/>
      <c r="S1509" s="548"/>
      <c r="T1509" s="548"/>
      <c r="U1509" s="532"/>
      <c r="V1509" s="532"/>
      <c r="W1509" s="532"/>
      <c r="X1509" s="532"/>
      <c r="Y1509" s="532"/>
      <c r="Z1509" s="532"/>
      <c r="AA1509" s="532"/>
      <c r="AB1509" s="532"/>
      <c r="AC1509" s="532"/>
    </row>
    <row r="1510" ht="16.5" spans="1:29">
      <c r="A1510" s="545"/>
      <c r="B1510" s="546"/>
      <c r="C1510" s="545"/>
      <c r="D1510" s="547"/>
      <c r="E1510" s="545"/>
      <c r="F1510" s="548"/>
      <c r="G1510" s="545"/>
      <c r="H1510" s="545"/>
      <c r="I1510" s="545"/>
      <c r="J1510" s="548"/>
      <c r="K1510" s="548"/>
      <c r="L1510" s="532"/>
      <c r="M1510" s="532"/>
      <c r="N1510" s="532"/>
      <c r="O1510" s="532"/>
      <c r="P1510" s="532"/>
      <c r="Q1510" s="532"/>
      <c r="R1510" s="532"/>
      <c r="S1510" s="548"/>
      <c r="T1510" s="548"/>
      <c r="U1510" s="532"/>
      <c r="V1510" s="532"/>
      <c r="W1510" s="532"/>
      <c r="X1510" s="532"/>
      <c r="Y1510" s="532"/>
      <c r="Z1510" s="532"/>
      <c r="AA1510" s="532"/>
      <c r="AB1510" s="532"/>
      <c r="AC1510" s="532"/>
    </row>
    <row r="1511" ht="16.5" spans="1:29">
      <c r="A1511" s="545"/>
      <c r="B1511" s="546"/>
      <c r="C1511" s="545"/>
      <c r="D1511" s="547"/>
      <c r="E1511" s="545"/>
      <c r="F1511" s="548"/>
      <c r="G1511" s="545"/>
      <c r="H1511" s="545"/>
      <c r="I1511" s="545"/>
      <c r="J1511" s="548"/>
      <c r="K1511" s="548"/>
      <c r="L1511" s="532"/>
      <c r="M1511" s="532"/>
      <c r="N1511" s="532"/>
      <c r="O1511" s="532"/>
      <c r="P1511" s="532"/>
      <c r="Q1511" s="532"/>
      <c r="R1511" s="532"/>
      <c r="S1511" s="548"/>
      <c r="T1511" s="548"/>
      <c r="U1511" s="532"/>
      <c r="V1511" s="532"/>
      <c r="W1511" s="532"/>
      <c r="X1511" s="532"/>
      <c r="Y1511" s="532"/>
      <c r="Z1511" s="532"/>
      <c r="AA1511" s="532"/>
      <c r="AB1511" s="532"/>
      <c r="AC1511" s="532"/>
    </row>
    <row r="1512" ht="16.5" spans="1:29">
      <c r="A1512" s="545"/>
      <c r="B1512" s="546"/>
      <c r="C1512" s="545"/>
      <c r="D1512" s="547"/>
      <c r="E1512" s="545"/>
      <c r="F1512" s="548"/>
      <c r="G1512" s="545"/>
      <c r="H1512" s="545"/>
      <c r="I1512" s="545"/>
      <c r="J1512" s="548"/>
      <c r="K1512" s="548"/>
      <c r="L1512" s="532"/>
      <c r="M1512" s="532"/>
      <c r="N1512" s="532"/>
      <c r="O1512" s="532"/>
      <c r="P1512" s="532"/>
      <c r="Q1512" s="532"/>
      <c r="R1512" s="532"/>
      <c r="S1512" s="548"/>
      <c r="T1512" s="548"/>
      <c r="U1512" s="532"/>
      <c r="V1512" s="532"/>
      <c r="W1512" s="532"/>
      <c r="X1512" s="532"/>
      <c r="Y1512" s="532"/>
      <c r="Z1512" s="532"/>
      <c r="AA1512" s="532"/>
      <c r="AB1512" s="532"/>
      <c r="AC1512" s="532"/>
    </row>
    <row r="1513" ht="16.5" spans="1:29">
      <c r="A1513" s="545"/>
      <c r="B1513" s="546"/>
      <c r="C1513" s="545"/>
      <c r="D1513" s="547"/>
      <c r="E1513" s="545"/>
      <c r="F1513" s="548"/>
      <c r="G1513" s="545"/>
      <c r="H1513" s="545"/>
      <c r="I1513" s="545"/>
      <c r="J1513" s="548"/>
      <c r="K1513" s="548"/>
      <c r="L1513" s="532"/>
      <c r="M1513" s="532"/>
      <c r="N1513" s="532"/>
      <c r="O1513" s="532"/>
      <c r="P1513" s="532"/>
      <c r="Q1513" s="532"/>
      <c r="R1513" s="532"/>
      <c r="S1513" s="548"/>
      <c r="T1513" s="548"/>
      <c r="U1513" s="532"/>
      <c r="V1513" s="532"/>
      <c r="W1513" s="532"/>
      <c r="X1513" s="532"/>
      <c r="Y1513" s="532"/>
      <c r="Z1513" s="532"/>
      <c r="AA1513" s="532"/>
      <c r="AB1513" s="532"/>
      <c r="AC1513" s="532"/>
    </row>
    <row r="1514" ht="16.5" spans="1:29">
      <c r="A1514" s="545"/>
      <c r="B1514" s="546"/>
      <c r="C1514" s="545"/>
      <c r="D1514" s="547"/>
      <c r="E1514" s="545"/>
      <c r="F1514" s="548"/>
      <c r="G1514" s="545"/>
      <c r="H1514" s="545"/>
      <c r="I1514" s="545"/>
      <c r="J1514" s="548"/>
      <c r="K1514" s="548"/>
      <c r="L1514" s="532"/>
      <c r="M1514" s="532"/>
      <c r="N1514" s="532"/>
      <c r="O1514" s="532"/>
      <c r="P1514" s="532"/>
      <c r="Q1514" s="532"/>
      <c r="R1514" s="532"/>
      <c r="S1514" s="548"/>
      <c r="T1514" s="548"/>
      <c r="U1514" s="532"/>
      <c r="V1514" s="532"/>
      <c r="W1514" s="532"/>
      <c r="X1514" s="532"/>
      <c r="Y1514" s="532"/>
      <c r="Z1514" s="532"/>
      <c r="AA1514" s="532"/>
      <c r="AB1514" s="532"/>
      <c r="AC1514" s="532"/>
    </row>
    <row r="1515" ht="16.5" spans="1:29">
      <c r="A1515" s="545"/>
      <c r="B1515" s="546"/>
      <c r="C1515" s="545"/>
      <c r="D1515" s="547"/>
      <c r="E1515" s="545"/>
      <c r="F1515" s="548"/>
      <c r="G1515" s="545"/>
      <c r="H1515" s="545"/>
      <c r="I1515" s="545"/>
      <c r="J1515" s="548"/>
      <c r="K1515" s="548"/>
      <c r="L1515" s="532"/>
      <c r="M1515" s="532"/>
      <c r="N1515" s="532"/>
      <c r="O1515" s="532"/>
      <c r="P1515" s="532"/>
      <c r="Q1515" s="532"/>
      <c r="R1515" s="532"/>
      <c r="S1515" s="548"/>
      <c r="T1515" s="548"/>
      <c r="U1515" s="532"/>
      <c r="V1515" s="532"/>
      <c r="W1515" s="532"/>
      <c r="X1515" s="532"/>
      <c r="Y1515" s="532"/>
      <c r="Z1515" s="532"/>
      <c r="AA1515" s="532"/>
      <c r="AB1515" s="532"/>
      <c r="AC1515" s="532"/>
    </row>
    <row r="1516" ht="16.5" spans="1:29">
      <c r="A1516" s="545"/>
      <c r="B1516" s="546"/>
      <c r="C1516" s="545"/>
      <c r="D1516" s="547"/>
      <c r="E1516" s="545"/>
      <c r="F1516" s="548"/>
      <c r="G1516" s="545"/>
      <c r="H1516" s="545"/>
      <c r="I1516" s="545"/>
      <c r="J1516" s="548"/>
      <c r="K1516" s="548"/>
      <c r="L1516" s="532"/>
      <c r="M1516" s="532"/>
      <c r="N1516" s="532"/>
      <c r="O1516" s="532"/>
      <c r="P1516" s="532"/>
      <c r="Q1516" s="532"/>
      <c r="R1516" s="532"/>
      <c r="S1516" s="548"/>
      <c r="T1516" s="548"/>
      <c r="U1516" s="532"/>
      <c r="V1516" s="532"/>
      <c r="W1516" s="532"/>
      <c r="X1516" s="532"/>
      <c r="Y1516" s="532"/>
      <c r="Z1516" s="532"/>
      <c r="AA1516" s="532"/>
      <c r="AB1516" s="532"/>
      <c r="AC1516" s="532"/>
    </row>
    <row r="1517" ht="16.5" spans="1:29">
      <c r="A1517" s="545"/>
      <c r="B1517" s="546"/>
      <c r="C1517" s="545"/>
      <c r="D1517" s="547"/>
      <c r="E1517" s="545"/>
      <c r="F1517" s="548"/>
      <c r="G1517" s="545"/>
      <c r="H1517" s="545"/>
      <c r="I1517" s="545"/>
      <c r="J1517" s="548"/>
      <c r="K1517" s="548"/>
      <c r="L1517" s="532"/>
      <c r="M1517" s="532"/>
      <c r="N1517" s="532"/>
      <c r="O1517" s="532"/>
      <c r="P1517" s="532"/>
      <c r="Q1517" s="532"/>
      <c r="R1517" s="532"/>
      <c r="S1517" s="548"/>
      <c r="T1517" s="548"/>
      <c r="U1517" s="532"/>
      <c r="V1517" s="532"/>
      <c r="W1517" s="532"/>
      <c r="X1517" s="532"/>
      <c r="Y1517" s="532"/>
      <c r="Z1517" s="532"/>
      <c r="AA1517" s="532"/>
      <c r="AB1517" s="532"/>
      <c r="AC1517" s="532"/>
    </row>
    <row r="1518" ht="16.5" spans="1:29">
      <c r="A1518" s="545"/>
      <c r="B1518" s="546"/>
      <c r="C1518" s="545"/>
      <c r="D1518" s="547"/>
      <c r="E1518" s="545"/>
      <c r="F1518" s="548"/>
      <c r="G1518" s="545"/>
      <c r="H1518" s="545"/>
      <c r="I1518" s="545"/>
      <c r="J1518" s="548"/>
      <c r="K1518" s="548"/>
      <c r="L1518" s="532"/>
      <c r="M1518" s="532"/>
      <c r="N1518" s="532"/>
      <c r="O1518" s="532"/>
      <c r="P1518" s="532"/>
      <c r="Q1518" s="532"/>
      <c r="R1518" s="532"/>
      <c r="S1518" s="548"/>
      <c r="T1518" s="548"/>
      <c r="U1518" s="532"/>
      <c r="V1518" s="532"/>
      <c r="W1518" s="532"/>
      <c r="X1518" s="532"/>
      <c r="Y1518" s="532"/>
      <c r="Z1518" s="532"/>
      <c r="AA1518" s="532"/>
      <c r="AB1518" s="532"/>
      <c r="AC1518" s="532"/>
    </row>
    <row r="1519" ht="16.5" spans="1:29">
      <c r="A1519" s="545"/>
      <c r="B1519" s="546"/>
      <c r="C1519" s="545"/>
      <c r="D1519" s="547"/>
      <c r="E1519" s="545"/>
      <c r="F1519" s="548"/>
      <c r="G1519" s="545"/>
      <c r="H1519" s="545"/>
      <c r="I1519" s="545"/>
      <c r="J1519" s="548"/>
      <c r="K1519" s="548"/>
      <c r="L1519" s="532"/>
      <c r="M1519" s="532"/>
      <c r="N1519" s="532"/>
      <c r="O1519" s="532"/>
      <c r="P1519" s="532"/>
      <c r="Q1519" s="532"/>
      <c r="R1519" s="532"/>
      <c r="S1519" s="548"/>
      <c r="T1519" s="548"/>
      <c r="U1519" s="532"/>
      <c r="V1519" s="532"/>
      <c r="W1519" s="532"/>
      <c r="X1519" s="532"/>
      <c r="Y1519" s="532"/>
      <c r="Z1519" s="532"/>
      <c r="AA1519" s="532"/>
      <c r="AB1519" s="532"/>
      <c r="AC1519" s="532"/>
    </row>
    <row r="1520" ht="16.5" spans="1:29">
      <c r="A1520" s="545"/>
      <c r="B1520" s="546"/>
      <c r="C1520" s="545"/>
      <c r="D1520" s="547"/>
      <c r="E1520" s="545"/>
      <c r="F1520" s="548"/>
      <c r="G1520" s="545"/>
      <c r="H1520" s="545"/>
      <c r="I1520" s="545"/>
      <c r="J1520" s="548"/>
      <c r="K1520" s="548"/>
      <c r="L1520" s="532"/>
      <c r="M1520" s="532"/>
      <c r="N1520" s="532"/>
      <c r="O1520" s="532"/>
      <c r="P1520" s="532"/>
      <c r="Q1520" s="532"/>
      <c r="R1520" s="532"/>
      <c r="S1520" s="548"/>
      <c r="T1520" s="548"/>
      <c r="U1520" s="532"/>
      <c r="V1520" s="532"/>
      <c r="W1520" s="532"/>
      <c r="X1520" s="532"/>
      <c r="Y1520" s="532"/>
      <c r="Z1520" s="532"/>
      <c r="AA1520" s="532"/>
      <c r="AB1520" s="532"/>
      <c r="AC1520" s="532"/>
    </row>
    <row r="1521" ht="16.5" spans="1:29">
      <c r="A1521" s="545"/>
      <c r="B1521" s="546"/>
      <c r="C1521" s="545"/>
      <c r="D1521" s="547"/>
      <c r="E1521" s="545"/>
      <c r="F1521" s="548"/>
      <c r="G1521" s="545"/>
      <c r="H1521" s="545"/>
      <c r="I1521" s="545"/>
      <c r="J1521" s="548"/>
      <c r="K1521" s="548"/>
      <c r="L1521" s="532"/>
      <c r="M1521" s="532"/>
      <c r="N1521" s="532"/>
      <c r="O1521" s="532"/>
      <c r="P1521" s="532"/>
      <c r="Q1521" s="532"/>
      <c r="R1521" s="532"/>
      <c r="S1521" s="548"/>
      <c r="T1521" s="548"/>
      <c r="U1521" s="532"/>
      <c r="V1521" s="532"/>
      <c r="W1521" s="532"/>
      <c r="X1521" s="532"/>
      <c r="Y1521" s="532"/>
      <c r="Z1521" s="532"/>
      <c r="AA1521" s="532"/>
      <c r="AB1521" s="532"/>
      <c r="AC1521" s="532"/>
    </row>
    <row r="1522" ht="16.5" spans="1:29">
      <c r="A1522" s="545"/>
      <c r="B1522" s="546"/>
      <c r="C1522" s="545"/>
      <c r="D1522" s="547"/>
      <c r="E1522" s="545"/>
      <c r="F1522" s="548"/>
      <c r="G1522" s="545"/>
      <c r="H1522" s="545"/>
      <c r="I1522" s="545"/>
      <c r="J1522" s="548"/>
      <c r="K1522" s="548"/>
      <c r="L1522" s="532"/>
      <c r="M1522" s="532"/>
      <c r="N1522" s="532"/>
      <c r="O1522" s="532"/>
      <c r="P1522" s="532"/>
      <c r="Q1522" s="532"/>
      <c r="R1522" s="532"/>
      <c r="S1522" s="548"/>
      <c r="T1522" s="548"/>
      <c r="U1522" s="532"/>
      <c r="V1522" s="532"/>
      <c r="W1522" s="532"/>
      <c r="X1522" s="532"/>
      <c r="Y1522" s="532"/>
      <c r="Z1522" s="532"/>
      <c r="AA1522" s="532"/>
      <c r="AB1522" s="532"/>
      <c r="AC1522" s="532"/>
    </row>
    <row r="1523" ht="16.5" spans="1:29">
      <c r="A1523" s="545"/>
      <c r="B1523" s="546"/>
      <c r="C1523" s="545"/>
      <c r="D1523" s="547"/>
      <c r="E1523" s="545"/>
      <c r="F1523" s="548"/>
      <c r="G1523" s="545"/>
      <c r="H1523" s="545"/>
      <c r="I1523" s="545"/>
      <c r="J1523" s="548"/>
      <c r="K1523" s="548"/>
      <c r="L1523" s="532"/>
      <c r="M1523" s="532"/>
      <c r="N1523" s="532"/>
      <c r="O1523" s="532"/>
      <c r="P1523" s="532"/>
      <c r="Q1523" s="532"/>
      <c r="R1523" s="532"/>
      <c r="S1523" s="548"/>
      <c r="T1523" s="548"/>
      <c r="U1523" s="532"/>
      <c r="V1523" s="532"/>
      <c r="W1523" s="532"/>
      <c r="X1523" s="532"/>
      <c r="Y1523" s="532"/>
      <c r="Z1523" s="532"/>
      <c r="AA1523" s="532"/>
      <c r="AB1523" s="532"/>
      <c r="AC1523" s="532"/>
    </row>
    <row r="1524" ht="16.5" spans="1:29">
      <c r="A1524" s="545"/>
      <c r="B1524" s="546"/>
      <c r="C1524" s="545"/>
      <c r="D1524" s="547"/>
      <c r="E1524" s="545"/>
      <c r="F1524" s="548"/>
      <c r="G1524" s="545"/>
      <c r="H1524" s="545"/>
      <c r="I1524" s="545"/>
      <c r="J1524" s="548"/>
      <c r="K1524" s="548"/>
      <c r="L1524" s="532"/>
      <c r="M1524" s="532"/>
      <c r="N1524" s="532"/>
      <c r="O1524" s="532"/>
      <c r="P1524" s="532"/>
      <c r="Q1524" s="532"/>
      <c r="R1524" s="532"/>
      <c r="S1524" s="548"/>
      <c r="T1524" s="548"/>
      <c r="U1524" s="532"/>
      <c r="V1524" s="532"/>
      <c r="W1524" s="532"/>
      <c r="X1524" s="532"/>
      <c r="Y1524" s="532"/>
      <c r="Z1524" s="532"/>
      <c r="AA1524" s="532"/>
      <c r="AB1524" s="532"/>
      <c r="AC1524" s="532"/>
    </row>
    <row r="1525" ht="16.5" spans="1:29">
      <c r="A1525" s="545"/>
      <c r="B1525" s="546"/>
      <c r="C1525" s="545"/>
      <c r="D1525" s="547"/>
      <c r="E1525" s="545"/>
      <c r="F1525" s="548"/>
      <c r="G1525" s="545"/>
      <c r="H1525" s="545"/>
      <c r="I1525" s="545"/>
      <c r="J1525" s="548"/>
      <c r="K1525" s="548"/>
      <c r="L1525" s="532"/>
      <c r="M1525" s="532"/>
      <c r="N1525" s="532"/>
      <c r="O1525" s="532"/>
      <c r="P1525" s="532"/>
      <c r="Q1525" s="532"/>
      <c r="R1525" s="532"/>
      <c r="S1525" s="548"/>
      <c r="T1525" s="548"/>
      <c r="U1525" s="532"/>
      <c r="V1525" s="532"/>
      <c r="W1525" s="532"/>
      <c r="X1525" s="532"/>
      <c r="Y1525" s="532"/>
      <c r="Z1525" s="532"/>
      <c r="AA1525" s="532"/>
      <c r="AB1525" s="532"/>
      <c r="AC1525" s="532"/>
    </row>
    <row r="1526" ht="16.5" spans="1:29">
      <c r="A1526" s="545"/>
      <c r="B1526" s="546"/>
      <c r="C1526" s="545"/>
      <c r="D1526" s="547"/>
      <c r="E1526" s="545"/>
      <c r="F1526" s="548"/>
      <c r="G1526" s="545"/>
      <c r="H1526" s="545"/>
      <c r="I1526" s="545"/>
      <c r="J1526" s="548"/>
      <c r="K1526" s="548"/>
      <c r="L1526" s="532"/>
      <c r="M1526" s="532"/>
      <c r="N1526" s="532"/>
      <c r="O1526" s="532"/>
      <c r="P1526" s="532"/>
      <c r="Q1526" s="532"/>
      <c r="R1526" s="532"/>
      <c r="S1526" s="548"/>
      <c r="T1526" s="548"/>
      <c r="U1526" s="532"/>
      <c r="V1526" s="532"/>
      <c r="W1526" s="532"/>
      <c r="X1526" s="532"/>
      <c r="Y1526" s="532"/>
      <c r="Z1526" s="532"/>
      <c r="AA1526" s="532"/>
      <c r="AB1526" s="532"/>
      <c r="AC1526" s="532"/>
    </row>
    <row r="1527" ht="16.5" spans="1:29">
      <c r="A1527" s="545"/>
      <c r="B1527" s="546"/>
      <c r="C1527" s="545"/>
      <c r="D1527" s="547"/>
      <c r="E1527" s="545"/>
      <c r="F1527" s="548"/>
      <c r="G1527" s="545"/>
      <c r="H1527" s="545"/>
      <c r="I1527" s="545"/>
      <c r="J1527" s="548"/>
      <c r="K1527" s="548"/>
      <c r="L1527" s="532"/>
      <c r="M1527" s="532"/>
      <c r="N1527" s="532"/>
      <c r="O1527" s="532"/>
      <c r="P1527" s="532"/>
      <c r="Q1527" s="532"/>
      <c r="R1527" s="532"/>
      <c r="S1527" s="548"/>
      <c r="T1527" s="548"/>
      <c r="U1527" s="532"/>
      <c r="V1527" s="532"/>
      <c r="W1527" s="532"/>
      <c r="X1527" s="532"/>
      <c r="Y1527" s="532"/>
      <c r="Z1527" s="532"/>
      <c r="AA1527" s="532"/>
      <c r="AB1527" s="532"/>
      <c r="AC1527" s="532"/>
    </row>
    <row r="1528" ht="16.5" spans="1:29">
      <c r="A1528" s="545"/>
      <c r="B1528" s="546"/>
      <c r="C1528" s="545"/>
      <c r="D1528" s="547"/>
      <c r="E1528" s="545"/>
      <c r="F1528" s="548"/>
      <c r="G1528" s="545"/>
      <c r="H1528" s="545"/>
      <c r="I1528" s="545"/>
      <c r="J1528" s="548"/>
      <c r="K1528" s="548"/>
      <c r="L1528" s="532"/>
      <c r="M1528" s="532"/>
      <c r="N1528" s="532"/>
      <c r="O1528" s="532"/>
      <c r="P1528" s="532"/>
      <c r="Q1528" s="532"/>
      <c r="R1528" s="532"/>
      <c r="S1528" s="548"/>
      <c r="T1528" s="548"/>
      <c r="U1528" s="532"/>
      <c r="V1528" s="532"/>
      <c r="W1528" s="532"/>
      <c r="X1528" s="532"/>
      <c r="Y1528" s="532"/>
      <c r="Z1528" s="532"/>
      <c r="AA1528" s="532"/>
      <c r="AB1528" s="532"/>
      <c r="AC1528" s="532"/>
    </row>
    <row r="1529" ht="16.5" spans="1:29">
      <c r="A1529" s="545"/>
      <c r="B1529" s="546"/>
      <c r="C1529" s="545"/>
      <c r="D1529" s="547"/>
      <c r="E1529" s="545"/>
      <c r="F1529" s="548"/>
      <c r="G1529" s="545"/>
      <c r="H1529" s="545"/>
      <c r="I1529" s="545"/>
      <c r="J1529" s="548"/>
      <c r="K1529" s="548"/>
      <c r="L1529" s="532"/>
      <c r="M1529" s="532"/>
      <c r="N1529" s="532"/>
      <c r="O1529" s="532"/>
      <c r="P1529" s="532"/>
      <c r="Q1529" s="532"/>
      <c r="R1529" s="532"/>
      <c r="S1529" s="548"/>
      <c r="T1529" s="548"/>
      <c r="U1529" s="532"/>
      <c r="V1529" s="532"/>
      <c r="W1529" s="532"/>
      <c r="X1529" s="532"/>
      <c r="Y1529" s="532"/>
      <c r="Z1529" s="532"/>
      <c r="AA1529" s="532"/>
      <c r="AB1529" s="532"/>
      <c r="AC1529" s="532"/>
    </row>
    <row r="1530" ht="16.5" spans="1:29">
      <c r="A1530" s="545"/>
      <c r="B1530" s="546"/>
      <c r="C1530" s="545"/>
      <c r="D1530" s="547"/>
      <c r="E1530" s="545"/>
      <c r="F1530" s="548"/>
      <c r="G1530" s="545"/>
      <c r="H1530" s="545"/>
      <c r="I1530" s="545"/>
      <c r="J1530" s="548"/>
      <c r="K1530" s="548"/>
      <c r="L1530" s="532"/>
      <c r="M1530" s="532"/>
      <c r="N1530" s="532"/>
      <c r="O1530" s="532"/>
      <c r="P1530" s="532"/>
      <c r="Q1530" s="532"/>
      <c r="R1530" s="532"/>
      <c r="S1530" s="548"/>
      <c r="T1530" s="548"/>
      <c r="U1530" s="532"/>
      <c r="V1530" s="532"/>
      <c r="W1530" s="532"/>
      <c r="X1530" s="532"/>
      <c r="Y1530" s="532"/>
      <c r="Z1530" s="532"/>
      <c r="AA1530" s="532"/>
      <c r="AB1530" s="532"/>
      <c r="AC1530" s="532"/>
    </row>
    <row r="1531" ht="16.5" spans="1:29">
      <c r="A1531" s="545"/>
      <c r="B1531" s="546"/>
      <c r="C1531" s="545"/>
      <c r="D1531" s="547"/>
      <c r="E1531" s="545"/>
      <c r="F1531" s="548"/>
      <c r="G1531" s="545"/>
      <c r="H1531" s="545"/>
      <c r="I1531" s="545"/>
      <c r="J1531" s="548"/>
      <c r="K1531" s="548"/>
      <c r="L1531" s="532"/>
      <c r="M1531" s="532"/>
      <c r="N1531" s="532"/>
      <c r="O1531" s="532"/>
      <c r="P1531" s="532"/>
      <c r="Q1531" s="532"/>
      <c r="R1531" s="532"/>
      <c r="S1531" s="548"/>
      <c r="T1531" s="548"/>
      <c r="U1531" s="532"/>
      <c r="V1531" s="532"/>
      <c r="W1531" s="532"/>
      <c r="X1531" s="532"/>
      <c r="Y1531" s="532"/>
      <c r="Z1531" s="532"/>
      <c r="AA1531" s="532"/>
      <c r="AB1531" s="532"/>
      <c r="AC1531" s="532"/>
    </row>
    <row r="1532" ht="16.5" spans="1:29">
      <c r="A1532" s="545"/>
      <c r="B1532" s="546"/>
      <c r="C1532" s="545"/>
      <c r="D1532" s="547"/>
      <c r="E1532" s="545"/>
      <c r="F1532" s="548"/>
      <c r="G1532" s="545"/>
      <c r="H1532" s="545"/>
      <c r="I1532" s="545"/>
      <c r="J1532" s="548"/>
      <c r="K1532" s="548"/>
      <c r="L1532" s="532"/>
      <c r="M1532" s="532"/>
      <c r="N1532" s="532"/>
      <c r="O1532" s="532"/>
      <c r="P1532" s="532"/>
      <c r="Q1532" s="532"/>
      <c r="R1532" s="532"/>
      <c r="S1532" s="548"/>
      <c r="T1532" s="548"/>
      <c r="U1532" s="532"/>
      <c r="V1532" s="532"/>
      <c r="W1532" s="532"/>
      <c r="X1532" s="532"/>
      <c r="Y1532" s="532"/>
      <c r="Z1532" s="532"/>
      <c r="AA1532" s="532"/>
      <c r="AB1532" s="532"/>
      <c r="AC1532" s="532"/>
    </row>
    <row r="1533" ht="16.5" spans="1:29">
      <c r="A1533" s="545"/>
      <c r="B1533" s="546"/>
      <c r="C1533" s="545"/>
      <c r="D1533" s="547"/>
      <c r="E1533" s="545"/>
      <c r="F1533" s="548"/>
      <c r="G1533" s="545"/>
      <c r="H1533" s="545"/>
      <c r="I1533" s="545"/>
      <c r="J1533" s="548"/>
      <c r="K1533" s="548"/>
      <c r="L1533" s="532"/>
      <c r="M1533" s="532"/>
      <c r="N1533" s="532"/>
      <c r="O1533" s="532"/>
      <c r="P1533" s="532"/>
      <c r="Q1533" s="532"/>
      <c r="R1533" s="532"/>
      <c r="S1533" s="548"/>
      <c r="T1533" s="548"/>
      <c r="U1533" s="532"/>
      <c r="V1533" s="532"/>
      <c r="W1533" s="532"/>
      <c r="X1533" s="532"/>
      <c r="Y1533" s="532"/>
      <c r="Z1533" s="532"/>
      <c r="AA1533" s="532"/>
      <c r="AB1533" s="532"/>
      <c r="AC1533" s="532"/>
    </row>
    <row r="1534" ht="16.5" spans="1:29">
      <c r="A1534" s="545"/>
      <c r="B1534" s="546"/>
      <c r="C1534" s="545"/>
      <c r="D1534" s="547"/>
      <c r="E1534" s="545"/>
      <c r="F1534" s="548"/>
      <c r="G1534" s="545"/>
      <c r="H1534" s="545"/>
      <c r="I1534" s="545"/>
      <c r="J1534" s="548"/>
      <c r="K1534" s="548"/>
      <c r="L1534" s="532"/>
      <c r="M1534" s="532"/>
      <c r="N1534" s="532"/>
      <c r="O1534" s="532"/>
      <c r="P1534" s="532"/>
      <c r="Q1534" s="532"/>
      <c r="R1534" s="532"/>
      <c r="S1534" s="548"/>
      <c r="T1534" s="548"/>
      <c r="U1534" s="532"/>
      <c r="V1534" s="532"/>
      <c r="W1534" s="532"/>
      <c r="X1534" s="532"/>
      <c r="Y1534" s="532"/>
      <c r="Z1534" s="532"/>
      <c r="AA1534" s="532"/>
      <c r="AB1534" s="532"/>
      <c r="AC1534" s="532"/>
    </row>
    <row r="1535" ht="16.5" spans="1:29">
      <c r="A1535" s="545"/>
      <c r="B1535" s="546"/>
      <c r="C1535" s="545"/>
      <c r="D1535" s="547"/>
      <c r="E1535" s="545"/>
      <c r="F1535" s="548"/>
      <c r="G1535" s="545"/>
      <c r="H1535" s="545"/>
      <c r="I1535" s="545"/>
      <c r="J1535" s="548"/>
      <c r="K1535" s="548"/>
      <c r="L1535" s="532"/>
      <c r="M1535" s="532"/>
      <c r="N1535" s="532"/>
      <c r="O1535" s="532"/>
      <c r="P1535" s="532"/>
      <c r="Q1535" s="532"/>
      <c r="R1535" s="532"/>
      <c r="S1535" s="548"/>
      <c r="T1535" s="548"/>
      <c r="U1535" s="532"/>
      <c r="V1535" s="532"/>
      <c r="W1535" s="532"/>
      <c r="X1535" s="532"/>
      <c r="Y1535" s="532"/>
      <c r="Z1535" s="532"/>
      <c r="AA1535" s="532"/>
      <c r="AB1535" s="532"/>
      <c r="AC1535" s="532"/>
    </row>
    <row r="1536" ht="16.5" spans="1:29">
      <c r="A1536" s="545"/>
      <c r="B1536" s="546"/>
      <c r="C1536" s="545"/>
      <c r="D1536" s="547"/>
      <c r="E1536" s="545"/>
      <c r="F1536" s="548"/>
      <c r="G1536" s="545"/>
      <c r="H1536" s="545"/>
      <c r="I1536" s="545"/>
      <c r="J1536" s="548"/>
      <c r="K1536" s="548"/>
      <c r="L1536" s="532"/>
      <c r="M1536" s="532"/>
      <c r="N1536" s="532"/>
      <c r="O1536" s="532"/>
      <c r="P1536" s="532"/>
      <c r="Q1536" s="532"/>
      <c r="R1536" s="532"/>
      <c r="S1536" s="548"/>
      <c r="T1536" s="548"/>
      <c r="U1536" s="532"/>
      <c r="V1536" s="532"/>
      <c r="W1536" s="532"/>
      <c r="X1536" s="532"/>
      <c r="Y1536" s="532"/>
      <c r="Z1536" s="532"/>
      <c r="AA1536" s="532"/>
      <c r="AB1536" s="532"/>
      <c r="AC1536" s="532"/>
    </row>
    <row r="1537" ht="16.5" spans="1:29">
      <c r="A1537" s="545"/>
      <c r="B1537" s="546"/>
      <c r="C1537" s="545"/>
      <c r="D1537" s="547"/>
      <c r="E1537" s="545"/>
      <c r="F1537" s="548"/>
      <c r="G1537" s="545"/>
      <c r="H1537" s="545"/>
      <c r="I1537" s="545"/>
      <c r="J1537" s="548"/>
      <c r="K1537" s="548"/>
      <c r="L1537" s="532"/>
      <c r="M1537" s="532"/>
      <c r="N1537" s="532"/>
      <c r="O1537" s="532"/>
      <c r="P1537" s="532"/>
      <c r="Q1537" s="532"/>
      <c r="R1537" s="532"/>
      <c r="S1537" s="548"/>
      <c r="T1537" s="548"/>
      <c r="U1537" s="532"/>
      <c r="V1537" s="532"/>
      <c r="W1537" s="532"/>
      <c r="X1537" s="532"/>
      <c r="Y1537" s="532"/>
      <c r="Z1537" s="532"/>
      <c r="AA1537" s="532"/>
      <c r="AB1537" s="532"/>
      <c r="AC1537" s="532"/>
    </row>
    <row r="1538" ht="16.5" spans="1:29">
      <c r="A1538" s="545"/>
      <c r="B1538" s="546"/>
      <c r="C1538" s="545"/>
      <c r="D1538" s="547"/>
      <c r="E1538" s="545"/>
      <c r="F1538" s="548"/>
      <c r="G1538" s="545"/>
      <c r="H1538" s="545"/>
      <c r="I1538" s="545"/>
      <c r="J1538" s="548"/>
      <c r="K1538" s="548"/>
      <c r="L1538" s="532"/>
      <c r="M1538" s="532"/>
      <c r="N1538" s="532"/>
      <c r="O1538" s="532"/>
      <c r="P1538" s="532"/>
      <c r="Q1538" s="532"/>
      <c r="R1538" s="532"/>
      <c r="S1538" s="548"/>
      <c r="T1538" s="548"/>
      <c r="U1538" s="532"/>
      <c r="V1538" s="532"/>
      <c r="W1538" s="532"/>
      <c r="X1538" s="532"/>
      <c r="Y1538" s="532"/>
      <c r="Z1538" s="532"/>
      <c r="AA1538" s="532"/>
      <c r="AB1538" s="532"/>
      <c r="AC1538" s="532"/>
    </row>
    <row r="1539" ht="16.5" spans="1:29">
      <c r="A1539" s="545"/>
      <c r="B1539" s="546"/>
      <c r="C1539" s="545"/>
      <c r="D1539" s="547"/>
      <c r="E1539" s="545"/>
      <c r="F1539" s="548"/>
      <c r="G1539" s="545"/>
      <c r="H1539" s="545"/>
      <c r="I1539" s="545"/>
      <c r="J1539" s="548"/>
      <c r="K1539" s="548"/>
      <c r="L1539" s="532"/>
      <c r="M1539" s="532"/>
      <c r="N1539" s="532"/>
      <c r="O1539" s="532"/>
      <c r="P1539" s="532"/>
      <c r="Q1539" s="532"/>
      <c r="R1539" s="532"/>
      <c r="S1539" s="548"/>
      <c r="T1539" s="548"/>
      <c r="U1539" s="532"/>
      <c r="V1539" s="532"/>
      <c r="W1539" s="532"/>
      <c r="X1539" s="532"/>
      <c r="Y1539" s="532"/>
      <c r="Z1539" s="532"/>
      <c r="AA1539" s="532"/>
      <c r="AB1539" s="532"/>
      <c r="AC1539" s="532"/>
    </row>
    <row r="1540" ht="16.5" spans="1:29">
      <c r="A1540" s="545"/>
      <c r="B1540" s="546"/>
      <c r="C1540" s="545"/>
      <c r="D1540" s="547"/>
      <c r="E1540" s="545"/>
      <c r="F1540" s="548"/>
      <c r="G1540" s="545"/>
      <c r="H1540" s="545"/>
      <c r="I1540" s="545"/>
      <c r="J1540" s="548"/>
      <c r="K1540" s="548"/>
      <c r="L1540" s="532"/>
      <c r="M1540" s="532"/>
      <c r="N1540" s="532"/>
      <c r="O1540" s="532"/>
      <c r="P1540" s="532"/>
      <c r="Q1540" s="532"/>
      <c r="R1540" s="532"/>
      <c r="S1540" s="548"/>
      <c r="T1540" s="548"/>
      <c r="U1540" s="532"/>
      <c r="V1540" s="532"/>
      <c r="W1540" s="532"/>
      <c r="X1540" s="532"/>
      <c r="Y1540" s="532"/>
      <c r="Z1540" s="532"/>
      <c r="AA1540" s="532"/>
      <c r="AB1540" s="532"/>
      <c r="AC1540" s="532"/>
    </row>
    <row r="1541" ht="16.5" spans="1:29">
      <c r="A1541" s="545"/>
      <c r="B1541" s="546"/>
      <c r="C1541" s="545"/>
      <c r="D1541" s="547"/>
      <c r="E1541" s="545"/>
      <c r="F1541" s="548"/>
      <c r="G1541" s="545"/>
      <c r="H1541" s="545"/>
      <c r="I1541" s="545"/>
      <c r="J1541" s="548"/>
      <c r="K1541" s="548"/>
      <c r="L1541" s="532"/>
      <c r="M1541" s="532"/>
      <c r="N1541" s="532"/>
      <c r="O1541" s="532"/>
      <c r="P1541" s="532"/>
      <c r="Q1541" s="532"/>
      <c r="R1541" s="532"/>
      <c r="S1541" s="548"/>
      <c r="T1541" s="548"/>
      <c r="U1541" s="532"/>
      <c r="V1541" s="532"/>
      <c r="W1541" s="532"/>
      <c r="X1541" s="532"/>
      <c r="Y1541" s="532"/>
      <c r="Z1541" s="532"/>
      <c r="AA1541" s="532"/>
      <c r="AB1541" s="532"/>
      <c r="AC1541" s="532"/>
    </row>
    <row r="1542" ht="16.5" spans="1:29">
      <c r="A1542" s="545"/>
      <c r="B1542" s="546"/>
      <c r="C1542" s="545"/>
      <c r="D1542" s="547"/>
      <c r="E1542" s="545"/>
      <c r="F1542" s="548"/>
      <c r="G1542" s="545"/>
      <c r="H1542" s="545"/>
      <c r="I1542" s="545"/>
      <c r="J1542" s="548"/>
      <c r="K1542" s="548"/>
      <c r="L1542" s="532"/>
      <c r="M1542" s="532"/>
      <c r="N1542" s="532"/>
      <c r="O1542" s="532"/>
      <c r="P1542" s="532"/>
      <c r="Q1542" s="532"/>
      <c r="R1542" s="532"/>
      <c r="S1542" s="548"/>
      <c r="T1542" s="548"/>
      <c r="U1542" s="532"/>
      <c r="V1542" s="532"/>
      <c r="W1542" s="532"/>
      <c r="X1542" s="532"/>
      <c r="Y1542" s="532"/>
      <c r="Z1542" s="532"/>
      <c r="AA1542" s="532"/>
      <c r="AB1542" s="532"/>
      <c r="AC1542" s="532"/>
    </row>
    <row r="1543" ht="16.5" spans="1:29">
      <c r="A1543" s="545"/>
      <c r="B1543" s="546"/>
      <c r="C1543" s="545"/>
      <c r="D1543" s="547"/>
      <c r="E1543" s="545"/>
      <c r="F1543" s="548"/>
      <c r="G1543" s="545"/>
      <c r="H1543" s="545"/>
      <c r="I1543" s="545"/>
      <c r="J1543" s="548"/>
      <c r="K1543" s="548"/>
      <c r="L1543" s="532"/>
      <c r="M1543" s="532"/>
      <c r="N1543" s="532"/>
      <c r="O1543" s="532"/>
      <c r="P1543" s="532"/>
      <c r="Q1543" s="532"/>
      <c r="R1543" s="532"/>
      <c r="S1543" s="548"/>
      <c r="T1543" s="548"/>
      <c r="U1543" s="532"/>
      <c r="V1543" s="532"/>
      <c r="W1543" s="532"/>
      <c r="X1543" s="532"/>
      <c r="Y1543" s="532"/>
      <c r="Z1543" s="532"/>
      <c r="AA1543" s="532"/>
      <c r="AB1543" s="532"/>
      <c r="AC1543" s="532"/>
    </row>
    <row r="1544" ht="16.5" spans="1:29">
      <c r="A1544" s="545"/>
      <c r="B1544" s="546"/>
      <c r="C1544" s="545"/>
      <c r="D1544" s="547"/>
      <c r="E1544" s="545"/>
      <c r="F1544" s="548"/>
      <c r="G1544" s="545"/>
      <c r="H1544" s="545"/>
      <c r="I1544" s="545"/>
      <c r="J1544" s="548"/>
      <c r="K1544" s="548"/>
      <c r="L1544" s="532"/>
      <c r="M1544" s="532"/>
      <c r="N1544" s="532"/>
      <c r="O1544" s="532"/>
      <c r="P1544" s="532"/>
      <c r="Q1544" s="532"/>
      <c r="R1544" s="532"/>
      <c r="S1544" s="548"/>
      <c r="T1544" s="548"/>
      <c r="U1544" s="532"/>
      <c r="V1544" s="532"/>
      <c r="W1544" s="532"/>
      <c r="X1544" s="532"/>
      <c r="Y1544" s="532"/>
      <c r="Z1544" s="532"/>
      <c r="AA1544" s="532"/>
      <c r="AB1544" s="532"/>
      <c r="AC1544" s="532"/>
    </row>
    <row r="1545" ht="16.5" spans="1:29">
      <c r="A1545" s="545"/>
      <c r="B1545" s="546"/>
      <c r="C1545" s="545"/>
      <c r="D1545" s="547"/>
      <c r="E1545" s="545"/>
      <c r="F1545" s="548"/>
      <c r="G1545" s="545"/>
      <c r="H1545" s="545"/>
      <c r="I1545" s="545"/>
      <c r="J1545" s="548"/>
      <c r="K1545" s="548"/>
      <c r="L1545" s="532"/>
      <c r="M1545" s="532"/>
      <c r="N1545" s="532"/>
      <c r="O1545" s="532"/>
      <c r="P1545" s="532"/>
      <c r="Q1545" s="532"/>
      <c r="R1545" s="532"/>
      <c r="S1545" s="548"/>
      <c r="T1545" s="548"/>
      <c r="U1545" s="532"/>
      <c r="V1545" s="532"/>
      <c r="W1545" s="532"/>
      <c r="X1545" s="532"/>
      <c r="Y1545" s="532"/>
      <c r="Z1545" s="532"/>
      <c r="AA1545" s="532"/>
      <c r="AB1545" s="532"/>
      <c r="AC1545" s="532"/>
    </row>
    <row r="1546" ht="16.5" spans="1:29">
      <c r="A1546" s="545"/>
      <c r="B1546" s="546"/>
      <c r="C1546" s="545"/>
      <c r="D1546" s="547"/>
      <c r="E1546" s="545"/>
      <c r="F1546" s="548"/>
      <c r="G1546" s="545"/>
      <c r="H1546" s="545"/>
      <c r="I1546" s="545"/>
      <c r="J1546" s="548"/>
      <c r="K1546" s="548"/>
      <c r="L1546" s="532"/>
      <c r="M1546" s="532"/>
      <c r="N1546" s="532"/>
      <c r="O1546" s="532"/>
      <c r="P1546" s="532"/>
      <c r="Q1546" s="532"/>
      <c r="R1546" s="532"/>
      <c r="S1546" s="548"/>
      <c r="T1546" s="548"/>
      <c r="U1546" s="532"/>
      <c r="V1546" s="532"/>
      <c r="W1546" s="532"/>
      <c r="X1546" s="532"/>
      <c r="Y1546" s="532"/>
      <c r="Z1546" s="532"/>
      <c r="AA1546" s="532"/>
      <c r="AB1546" s="532"/>
      <c r="AC1546" s="532"/>
    </row>
    <row r="1547" ht="16.5" spans="1:29">
      <c r="A1547" s="545"/>
      <c r="B1547" s="546"/>
      <c r="C1547" s="545"/>
      <c r="D1547" s="547"/>
      <c r="E1547" s="545"/>
      <c r="F1547" s="548"/>
      <c r="G1547" s="545"/>
      <c r="H1547" s="545"/>
      <c r="I1547" s="545"/>
      <c r="J1547" s="548"/>
      <c r="K1547" s="548"/>
      <c r="L1547" s="532"/>
      <c r="M1547" s="532"/>
      <c r="N1547" s="532"/>
      <c r="O1547" s="532"/>
      <c r="P1547" s="532"/>
      <c r="Q1547" s="532"/>
      <c r="R1547" s="532"/>
      <c r="S1547" s="548"/>
      <c r="T1547" s="548"/>
      <c r="U1547" s="532"/>
      <c r="V1547" s="532"/>
      <c r="W1547" s="532"/>
      <c r="X1547" s="532"/>
      <c r="Y1547" s="532"/>
      <c r="Z1547" s="532"/>
      <c r="AA1547" s="532"/>
      <c r="AB1547" s="532"/>
      <c r="AC1547" s="532"/>
    </row>
    <row r="1548" ht="16.5" spans="1:29">
      <c r="A1548" s="545"/>
      <c r="B1548" s="546"/>
      <c r="C1548" s="545"/>
      <c r="D1548" s="547"/>
      <c r="E1548" s="545"/>
      <c r="F1548" s="548"/>
      <c r="G1548" s="545"/>
      <c r="H1548" s="545"/>
      <c r="I1548" s="545"/>
      <c r="J1548" s="548"/>
      <c r="K1548" s="548"/>
      <c r="L1548" s="532"/>
      <c r="M1548" s="532"/>
      <c r="N1548" s="532"/>
      <c r="O1548" s="532"/>
      <c r="P1548" s="532"/>
      <c r="Q1548" s="532"/>
      <c r="R1548" s="532"/>
      <c r="S1548" s="548"/>
      <c r="T1548" s="548"/>
      <c r="U1548" s="532"/>
      <c r="V1548" s="532"/>
      <c r="W1548" s="532"/>
      <c r="X1548" s="532"/>
      <c r="Y1548" s="532"/>
      <c r="Z1548" s="532"/>
      <c r="AA1548" s="532"/>
      <c r="AB1548" s="532"/>
      <c r="AC1548" s="532"/>
    </row>
    <row r="1549" ht="16.5" spans="1:29">
      <c r="A1549" s="545"/>
      <c r="B1549" s="546"/>
      <c r="C1549" s="545"/>
      <c r="D1549" s="547"/>
      <c r="E1549" s="545"/>
      <c r="F1549" s="548"/>
      <c r="G1549" s="545"/>
      <c r="H1549" s="545"/>
      <c r="I1549" s="545"/>
      <c r="J1549" s="548"/>
      <c r="K1549" s="548"/>
      <c r="L1549" s="532"/>
      <c r="M1549" s="532"/>
      <c r="N1549" s="532"/>
      <c r="O1549" s="532"/>
      <c r="P1549" s="532"/>
      <c r="Q1549" s="532"/>
      <c r="R1549" s="532"/>
      <c r="S1549" s="548"/>
      <c r="T1549" s="548"/>
      <c r="U1549" s="532"/>
      <c r="V1549" s="532"/>
      <c r="W1549" s="532"/>
      <c r="X1549" s="532"/>
      <c r="Y1549" s="532"/>
      <c r="Z1549" s="532"/>
      <c r="AA1549" s="532"/>
      <c r="AB1549" s="532"/>
      <c r="AC1549" s="532"/>
    </row>
    <row r="1550" ht="16.5" spans="1:29">
      <c r="A1550" s="545"/>
      <c r="B1550" s="546"/>
      <c r="C1550" s="545"/>
      <c r="D1550" s="547"/>
      <c r="E1550" s="545"/>
      <c r="F1550" s="548"/>
      <c r="G1550" s="545"/>
      <c r="H1550" s="545"/>
      <c r="I1550" s="545"/>
      <c r="J1550" s="548"/>
      <c r="K1550" s="548"/>
      <c r="L1550" s="532"/>
      <c r="M1550" s="532"/>
      <c r="N1550" s="532"/>
      <c r="O1550" s="532"/>
      <c r="P1550" s="532"/>
      <c r="Q1550" s="532"/>
      <c r="R1550" s="532"/>
      <c r="S1550" s="548"/>
      <c r="T1550" s="548"/>
      <c r="U1550" s="532"/>
      <c r="V1550" s="532"/>
      <c r="W1550" s="532"/>
      <c r="X1550" s="532"/>
      <c r="Y1550" s="532"/>
      <c r="Z1550" s="532"/>
      <c r="AA1550" s="532"/>
      <c r="AB1550" s="532"/>
      <c r="AC1550" s="532"/>
    </row>
    <row r="1551" ht="16.5" spans="1:29">
      <c r="A1551" s="545"/>
      <c r="B1551" s="546"/>
      <c r="C1551" s="545"/>
      <c r="D1551" s="547"/>
      <c r="E1551" s="545"/>
      <c r="F1551" s="548"/>
      <c r="G1551" s="545"/>
      <c r="H1551" s="545"/>
      <c r="I1551" s="545"/>
      <c r="J1551" s="548"/>
      <c r="K1551" s="548"/>
      <c r="L1551" s="532"/>
      <c r="M1551" s="532"/>
      <c r="N1551" s="532"/>
      <c r="O1551" s="532"/>
      <c r="P1551" s="532"/>
      <c r="Q1551" s="532"/>
      <c r="R1551" s="532"/>
      <c r="S1551" s="548"/>
      <c r="T1551" s="548"/>
      <c r="U1551" s="532"/>
      <c r="V1551" s="532"/>
      <c r="W1551" s="532"/>
      <c r="X1551" s="532"/>
      <c r="Y1551" s="532"/>
      <c r="Z1551" s="532"/>
      <c r="AA1551" s="532"/>
      <c r="AB1551" s="532"/>
      <c r="AC1551" s="532"/>
    </row>
    <row r="1552" ht="16.5" spans="1:29">
      <c r="A1552" s="545"/>
      <c r="B1552" s="546"/>
      <c r="C1552" s="545"/>
      <c r="D1552" s="547"/>
      <c r="E1552" s="545"/>
      <c r="F1552" s="548"/>
      <c r="G1552" s="545"/>
      <c r="H1552" s="545"/>
      <c r="I1552" s="545"/>
      <c r="J1552" s="548"/>
      <c r="K1552" s="548"/>
      <c r="L1552" s="532"/>
      <c r="M1552" s="532"/>
      <c r="N1552" s="532"/>
      <c r="O1552" s="532"/>
      <c r="P1552" s="532"/>
      <c r="Q1552" s="532"/>
      <c r="R1552" s="532"/>
      <c r="S1552" s="548"/>
      <c r="T1552" s="548"/>
      <c r="U1552" s="532"/>
      <c r="V1552" s="532"/>
      <c r="W1552" s="532"/>
      <c r="X1552" s="532"/>
      <c r="Y1552" s="532"/>
      <c r="Z1552" s="532"/>
      <c r="AA1552" s="532"/>
      <c r="AB1552" s="532"/>
      <c r="AC1552" s="532"/>
    </row>
    <row r="1553" ht="16.5" spans="1:29">
      <c r="A1553" s="545"/>
      <c r="B1553" s="546"/>
      <c r="C1553" s="545"/>
      <c r="D1553" s="547"/>
      <c r="E1553" s="545"/>
      <c r="F1553" s="548"/>
      <c r="G1553" s="545"/>
      <c r="H1553" s="545"/>
      <c r="I1553" s="545"/>
      <c r="J1553" s="548"/>
      <c r="K1553" s="548"/>
      <c r="L1553" s="532"/>
      <c r="M1553" s="532"/>
      <c r="N1553" s="532"/>
      <c r="O1553" s="532"/>
      <c r="P1553" s="532"/>
      <c r="Q1553" s="532"/>
      <c r="R1553" s="532"/>
      <c r="S1553" s="548"/>
      <c r="T1553" s="548"/>
      <c r="U1553" s="532"/>
      <c r="V1553" s="532"/>
      <c r="W1553" s="532"/>
      <c r="X1553" s="532"/>
      <c r="Y1553" s="532"/>
      <c r="Z1553" s="532"/>
      <c r="AA1553" s="532"/>
      <c r="AB1553" s="532"/>
      <c r="AC1553" s="532"/>
    </row>
    <row r="1554" ht="16.5" spans="1:29">
      <c r="A1554" s="545"/>
      <c r="B1554" s="546"/>
      <c r="C1554" s="545"/>
      <c r="D1554" s="547"/>
      <c r="E1554" s="545"/>
      <c r="F1554" s="548"/>
      <c r="G1554" s="545"/>
      <c r="H1554" s="545"/>
      <c r="I1554" s="545"/>
      <c r="J1554" s="548"/>
      <c r="K1554" s="548"/>
      <c r="L1554" s="532"/>
      <c r="M1554" s="532"/>
      <c r="N1554" s="532"/>
      <c r="O1554" s="532"/>
      <c r="P1554" s="532"/>
      <c r="Q1554" s="532"/>
      <c r="R1554" s="532"/>
      <c r="S1554" s="548"/>
      <c r="T1554" s="548"/>
      <c r="U1554" s="532"/>
      <c r="V1554" s="532"/>
      <c r="W1554" s="532"/>
      <c r="X1554" s="532"/>
      <c r="Y1554" s="532"/>
      <c r="Z1554" s="532"/>
      <c r="AA1554" s="532"/>
      <c r="AB1554" s="532"/>
      <c r="AC1554" s="532"/>
    </row>
    <row r="1555" ht="16.5" spans="1:29">
      <c r="A1555" s="545"/>
      <c r="B1555" s="546"/>
      <c r="C1555" s="545"/>
      <c r="D1555" s="547"/>
      <c r="E1555" s="545"/>
      <c r="F1555" s="548"/>
      <c r="G1555" s="545"/>
      <c r="H1555" s="545"/>
      <c r="I1555" s="545"/>
      <c r="J1555" s="548"/>
      <c r="K1555" s="548"/>
      <c r="L1555" s="532"/>
      <c r="M1555" s="532"/>
      <c r="N1555" s="532"/>
      <c r="O1555" s="532"/>
      <c r="P1555" s="532"/>
      <c r="Q1555" s="532"/>
      <c r="R1555" s="532"/>
      <c r="S1555" s="548"/>
      <c r="T1555" s="548"/>
      <c r="U1555" s="532"/>
      <c r="V1555" s="532"/>
      <c r="W1555" s="532"/>
      <c r="X1555" s="532"/>
      <c r="Y1555" s="532"/>
      <c r="Z1555" s="532"/>
      <c r="AA1555" s="532"/>
      <c r="AB1555" s="532"/>
      <c r="AC1555" s="532"/>
    </row>
    <row r="1556" ht="16.5" spans="1:29">
      <c r="A1556" s="545"/>
      <c r="B1556" s="546"/>
      <c r="C1556" s="545"/>
      <c r="D1556" s="547"/>
      <c r="E1556" s="545"/>
      <c r="F1556" s="548"/>
      <c r="G1556" s="545"/>
      <c r="H1556" s="545"/>
      <c r="I1556" s="545"/>
      <c r="J1556" s="548"/>
      <c r="K1556" s="548"/>
      <c r="L1556" s="532"/>
      <c r="M1556" s="532"/>
      <c r="N1556" s="532"/>
      <c r="O1556" s="532"/>
      <c r="P1556" s="532"/>
      <c r="Q1556" s="532"/>
      <c r="R1556" s="532"/>
      <c r="S1556" s="548"/>
      <c r="T1556" s="548"/>
      <c r="U1556" s="532"/>
      <c r="V1556" s="532"/>
      <c r="W1556" s="532"/>
      <c r="X1556" s="532"/>
      <c r="Y1556" s="532"/>
      <c r="Z1556" s="532"/>
      <c r="AA1556" s="532"/>
      <c r="AB1556" s="532"/>
      <c r="AC1556" s="532"/>
    </row>
    <row r="1557" ht="16.5" spans="1:29">
      <c r="A1557" s="545"/>
      <c r="B1557" s="546"/>
      <c r="C1557" s="545"/>
      <c r="D1557" s="547"/>
      <c r="E1557" s="545"/>
      <c r="F1557" s="548"/>
      <c r="G1557" s="545"/>
      <c r="H1557" s="545"/>
      <c r="I1557" s="545"/>
      <c r="J1557" s="548"/>
      <c r="K1557" s="548"/>
      <c r="L1557" s="532"/>
      <c r="M1557" s="532"/>
      <c r="N1557" s="532"/>
      <c r="O1557" s="532"/>
      <c r="P1557" s="532"/>
      <c r="Q1557" s="532"/>
      <c r="R1557" s="532"/>
      <c r="S1557" s="548"/>
      <c r="T1557" s="548"/>
      <c r="U1557" s="532"/>
      <c r="V1557" s="532"/>
      <c r="W1557" s="532"/>
      <c r="X1557" s="532"/>
      <c r="Y1557" s="532"/>
      <c r="Z1557" s="532"/>
      <c r="AA1557" s="532"/>
      <c r="AB1557" s="532"/>
      <c r="AC1557" s="532"/>
    </row>
    <row r="1558" ht="16.5" spans="1:29">
      <c r="A1558" s="545"/>
      <c r="B1558" s="546"/>
      <c r="C1558" s="545"/>
      <c r="D1558" s="547"/>
      <c r="E1558" s="545"/>
      <c r="F1558" s="548"/>
      <c r="G1558" s="545"/>
      <c r="H1558" s="545"/>
      <c r="I1558" s="545"/>
      <c r="J1558" s="548"/>
      <c r="K1558" s="548"/>
      <c r="L1558" s="532"/>
      <c r="M1558" s="532"/>
      <c r="N1558" s="532"/>
      <c r="O1558" s="532"/>
      <c r="P1558" s="532"/>
      <c r="Q1558" s="532"/>
      <c r="R1558" s="532"/>
      <c r="S1558" s="548"/>
      <c r="T1558" s="548"/>
      <c r="U1558" s="532"/>
      <c r="V1558" s="532"/>
      <c r="W1558" s="532"/>
      <c r="X1558" s="532"/>
      <c r="Y1558" s="532"/>
      <c r="Z1558" s="532"/>
      <c r="AA1558" s="532"/>
      <c r="AB1558" s="532"/>
      <c r="AC1558" s="532"/>
    </row>
    <row r="1559" ht="16.5" spans="1:29">
      <c r="A1559" s="545"/>
      <c r="B1559" s="546"/>
      <c r="C1559" s="545"/>
      <c r="D1559" s="547"/>
      <c r="E1559" s="545"/>
      <c r="F1559" s="548"/>
      <c r="G1559" s="545"/>
      <c r="H1559" s="545"/>
      <c r="I1559" s="545"/>
      <c r="J1559" s="548"/>
      <c r="K1559" s="548"/>
      <c r="L1559" s="532"/>
      <c r="M1559" s="532"/>
      <c r="N1559" s="532"/>
      <c r="O1559" s="532"/>
      <c r="P1559" s="532"/>
      <c r="Q1559" s="532"/>
      <c r="R1559" s="532"/>
      <c r="S1559" s="548"/>
      <c r="T1559" s="548"/>
      <c r="U1559" s="532"/>
      <c r="V1559" s="532"/>
      <c r="W1559" s="532"/>
      <c r="X1559" s="532"/>
      <c r="Y1559" s="532"/>
      <c r="Z1559" s="532"/>
      <c r="AA1559" s="532"/>
      <c r="AB1559" s="532"/>
      <c r="AC1559" s="532"/>
    </row>
    <row r="1560" ht="16.5" spans="1:29">
      <c r="A1560" s="545"/>
      <c r="B1560" s="546"/>
      <c r="C1560" s="545"/>
      <c r="D1560" s="547"/>
      <c r="E1560" s="545"/>
      <c r="F1560" s="548"/>
      <c r="G1560" s="545"/>
      <c r="H1560" s="545"/>
      <c r="I1560" s="545"/>
      <c r="J1560" s="548"/>
      <c r="K1560" s="548"/>
      <c r="L1560" s="532"/>
      <c r="M1560" s="532"/>
      <c r="N1560" s="532"/>
      <c r="O1560" s="532"/>
      <c r="P1560" s="532"/>
      <c r="Q1560" s="532"/>
      <c r="R1560" s="532"/>
      <c r="S1560" s="548"/>
      <c r="T1560" s="548"/>
      <c r="U1560" s="532"/>
      <c r="V1560" s="532"/>
      <c r="W1560" s="532"/>
      <c r="X1560" s="532"/>
      <c r="Y1560" s="532"/>
      <c r="Z1560" s="532"/>
      <c r="AA1560" s="532"/>
      <c r="AB1560" s="532"/>
      <c r="AC1560" s="532"/>
    </row>
    <row r="1561" ht="16.5" spans="1:29">
      <c r="A1561" s="545"/>
      <c r="B1561" s="546"/>
      <c r="C1561" s="545"/>
      <c r="D1561" s="547"/>
      <c r="E1561" s="545"/>
      <c r="F1561" s="548"/>
      <c r="G1561" s="545"/>
      <c r="H1561" s="545"/>
      <c r="I1561" s="545"/>
      <c r="J1561" s="548"/>
      <c r="K1561" s="548"/>
      <c r="L1561" s="532"/>
      <c r="M1561" s="532"/>
      <c r="N1561" s="532"/>
      <c r="O1561" s="532"/>
      <c r="P1561" s="532"/>
      <c r="Q1561" s="532"/>
      <c r="R1561" s="532"/>
      <c r="S1561" s="548"/>
      <c r="T1561" s="548"/>
      <c r="U1561" s="532"/>
      <c r="V1561" s="532"/>
      <c r="W1561" s="532"/>
      <c r="X1561" s="532"/>
      <c r="Y1561" s="532"/>
      <c r="Z1561" s="532"/>
      <c r="AA1561" s="532"/>
      <c r="AB1561" s="532"/>
      <c r="AC1561" s="532"/>
    </row>
    <row r="1562" ht="16.5" spans="1:29">
      <c r="A1562" s="545"/>
      <c r="B1562" s="546"/>
      <c r="C1562" s="545"/>
      <c r="D1562" s="547"/>
      <c r="E1562" s="545"/>
      <c r="F1562" s="548"/>
      <c r="G1562" s="545"/>
      <c r="H1562" s="545"/>
      <c r="I1562" s="545"/>
      <c r="J1562" s="548"/>
      <c r="K1562" s="548"/>
      <c r="L1562" s="532"/>
      <c r="M1562" s="532"/>
      <c r="N1562" s="532"/>
      <c r="O1562" s="532"/>
      <c r="P1562" s="532"/>
      <c r="Q1562" s="532"/>
      <c r="R1562" s="532"/>
      <c r="S1562" s="548"/>
      <c r="T1562" s="548"/>
      <c r="U1562" s="532"/>
      <c r="V1562" s="532"/>
      <c r="W1562" s="532"/>
      <c r="X1562" s="532"/>
      <c r="Y1562" s="532"/>
      <c r="Z1562" s="532"/>
      <c r="AA1562" s="532"/>
      <c r="AB1562" s="532"/>
      <c r="AC1562" s="532"/>
    </row>
    <row r="1563" ht="16.5" spans="1:29">
      <c r="A1563" s="545"/>
      <c r="B1563" s="546"/>
      <c r="C1563" s="545"/>
      <c r="D1563" s="547"/>
      <c r="E1563" s="545"/>
      <c r="F1563" s="548"/>
      <c r="G1563" s="545"/>
      <c r="H1563" s="545"/>
      <c r="I1563" s="545"/>
      <c r="J1563" s="548"/>
      <c r="K1563" s="548"/>
      <c r="L1563" s="532"/>
      <c r="M1563" s="532"/>
      <c r="N1563" s="532"/>
      <c r="O1563" s="532"/>
      <c r="P1563" s="532"/>
      <c r="Q1563" s="532"/>
      <c r="R1563" s="532"/>
      <c r="S1563" s="548"/>
      <c r="T1563" s="548"/>
      <c r="U1563" s="532"/>
      <c r="V1563" s="532"/>
      <c r="W1563" s="532"/>
      <c r="X1563" s="532"/>
      <c r="Y1563" s="532"/>
      <c r="Z1563" s="532"/>
      <c r="AA1563" s="532"/>
      <c r="AB1563" s="532"/>
      <c r="AC1563" s="532"/>
    </row>
    <row r="1564" ht="16.5" spans="1:29">
      <c r="A1564" s="545"/>
      <c r="B1564" s="546"/>
      <c r="C1564" s="545"/>
      <c r="D1564" s="547"/>
      <c r="E1564" s="545"/>
      <c r="F1564" s="548"/>
      <c r="G1564" s="545"/>
      <c r="H1564" s="545"/>
      <c r="I1564" s="545"/>
      <c r="J1564" s="548"/>
      <c r="K1564" s="548"/>
      <c r="L1564" s="532"/>
      <c r="M1564" s="532"/>
      <c r="N1564" s="532"/>
      <c r="O1564" s="532"/>
      <c r="P1564" s="532"/>
      <c r="Q1564" s="532"/>
      <c r="R1564" s="532"/>
      <c r="S1564" s="548"/>
      <c r="T1564" s="548"/>
      <c r="U1564" s="532"/>
      <c r="V1564" s="532"/>
      <c r="W1564" s="532"/>
      <c r="X1564" s="532"/>
      <c r="Y1564" s="532"/>
      <c r="Z1564" s="532"/>
      <c r="AA1564" s="532"/>
      <c r="AB1564" s="532"/>
      <c r="AC1564" s="532"/>
    </row>
    <row r="1565" ht="16.5" spans="1:29">
      <c r="A1565" s="545"/>
      <c r="B1565" s="546"/>
      <c r="C1565" s="545"/>
      <c r="D1565" s="547"/>
      <c r="E1565" s="545"/>
      <c r="F1565" s="548"/>
      <c r="G1565" s="545"/>
      <c r="H1565" s="545"/>
      <c r="I1565" s="545"/>
      <c r="J1565" s="548"/>
      <c r="K1565" s="548"/>
      <c r="L1565" s="532"/>
      <c r="M1565" s="532"/>
      <c r="N1565" s="532"/>
      <c r="O1565" s="532"/>
      <c r="P1565" s="532"/>
      <c r="Q1565" s="532"/>
      <c r="R1565" s="532"/>
      <c r="S1565" s="548"/>
      <c r="T1565" s="548"/>
      <c r="U1565" s="532"/>
      <c r="V1565" s="532"/>
      <c r="W1565" s="532"/>
      <c r="X1565" s="532"/>
      <c r="Y1565" s="532"/>
      <c r="Z1565" s="532"/>
      <c r="AA1565" s="532"/>
      <c r="AB1565" s="532"/>
      <c r="AC1565" s="532"/>
    </row>
    <row r="1566" ht="16.5" spans="1:29">
      <c r="A1566" s="545"/>
      <c r="B1566" s="546"/>
      <c r="C1566" s="545"/>
      <c r="D1566" s="547"/>
      <c r="E1566" s="545"/>
      <c r="F1566" s="548"/>
      <c r="G1566" s="545"/>
      <c r="H1566" s="545"/>
      <c r="I1566" s="545"/>
      <c r="J1566" s="548"/>
      <c r="K1566" s="548"/>
      <c r="L1566" s="532"/>
      <c r="M1566" s="532"/>
      <c r="N1566" s="532"/>
      <c r="O1566" s="532"/>
      <c r="P1566" s="532"/>
      <c r="Q1566" s="532"/>
      <c r="R1566" s="532"/>
      <c r="S1566" s="548"/>
      <c r="T1566" s="548"/>
      <c r="U1566" s="532"/>
      <c r="V1566" s="532"/>
      <c r="W1566" s="532"/>
      <c r="X1566" s="532"/>
      <c r="Y1566" s="532"/>
      <c r="Z1566" s="532"/>
      <c r="AA1566" s="532"/>
      <c r="AB1566" s="532"/>
      <c r="AC1566" s="532"/>
    </row>
    <row r="1567" ht="16.5" spans="1:29">
      <c r="A1567" s="545"/>
      <c r="B1567" s="546"/>
      <c r="C1567" s="545"/>
      <c r="D1567" s="547"/>
      <c r="E1567" s="545"/>
      <c r="F1567" s="548"/>
      <c r="G1567" s="545"/>
      <c r="H1567" s="545"/>
      <c r="I1567" s="545"/>
      <c r="J1567" s="548"/>
      <c r="K1567" s="548"/>
      <c r="L1567" s="532"/>
      <c r="M1567" s="532"/>
      <c r="N1567" s="532"/>
      <c r="O1567" s="532"/>
      <c r="P1567" s="532"/>
      <c r="Q1567" s="532"/>
      <c r="R1567" s="532"/>
      <c r="S1567" s="548"/>
      <c r="T1567" s="548"/>
      <c r="U1567" s="532"/>
      <c r="V1567" s="532"/>
      <c r="W1567" s="532"/>
      <c r="X1567" s="532"/>
      <c r="Y1567" s="532"/>
      <c r="Z1567" s="532"/>
      <c r="AA1567" s="532"/>
      <c r="AB1567" s="532"/>
      <c r="AC1567" s="532"/>
    </row>
    <row r="1568" ht="16.5" spans="1:29">
      <c r="A1568" s="545"/>
      <c r="B1568" s="546"/>
      <c r="C1568" s="545"/>
      <c r="D1568" s="547"/>
      <c r="E1568" s="545"/>
      <c r="F1568" s="548"/>
      <c r="G1568" s="545"/>
      <c r="H1568" s="545"/>
      <c r="I1568" s="545"/>
      <c r="J1568" s="548"/>
      <c r="K1568" s="548"/>
      <c r="L1568" s="532"/>
      <c r="M1568" s="532"/>
      <c r="N1568" s="532"/>
      <c r="O1568" s="532"/>
      <c r="P1568" s="532"/>
      <c r="Q1568" s="532"/>
      <c r="R1568" s="532"/>
      <c r="S1568" s="548"/>
      <c r="T1568" s="548"/>
      <c r="U1568" s="532"/>
      <c r="V1568" s="532"/>
      <c r="W1568" s="532"/>
      <c r="X1568" s="532"/>
      <c r="Y1568" s="532"/>
      <c r="Z1568" s="532"/>
      <c r="AA1568" s="532"/>
      <c r="AB1568" s="532"/>
      <c r="AC1568" s="532"/>
    </row>
    <row r="1569" ht="16.5" spans="1:29">
      <c r="A1569" s="545"/>
      <c r="B1569" s="546"/>
      <c r="C1569" s="545"/>
      <c r="D1569" s="547"/>
      <c r="E1569" s="545"/>
      <c r="F1569" s="548"/>
      <c r="G1569" s="545"/>
      <c r="H1569" s="545"/>
      <c r="I1569" s="545"/>
      <c r="J1569" s="548"/>
      <c r="K1569" s="548"/>
      <c r="L1569" s="532"/>
      <c r="M1569" s="532"/>
      <c r="N1569" s="532"/>
      <c r="O1569" s="532"/>
      <c r="P1569" s="532"/>
      <c r="Q1569" s="532"/>
      <c r="R1569" s="532"/>
      <c r="S1569" s="548"/>
      <c r="T1569" s="548"/>
      <c r="U1569" s="532"/>
      <c r="V1569" s="532"/>
      <c r="W1569" s="532"/>
      <c r="X1569" s="532"/>
      <c r="Y1569" s="532"/>
      <c r="Z1569" s="532"/>
      <c r="AA1569" s="532"/>
      <c r="AB1569" s="532"/>
      <c r="AC1569" s="532"/>
    </row>
    <row r="1570" ht="16.5" spans="1:29">
      <c r="A1570" s="545"/>
      <c r="B1570" s="546"/>
      <c r="C1570" s="545"/>
      <c r="D1570" s="547"/>
      <c r="E1570" s="545"/>
      <c r="F1570" s="548"/>
      <c r="G1570" s="545"/>
      <c r="H1570" s="545"/>
      <c r="I1570" s="545"/>
      <c r="J1570" s="548"/>
      <c r="K1570" s="548"/>
      <c r="L1570" s="532"/>
      <c r="M1570" s="532"/>
      <c r="N1570" s="532"/>
      <c r="O1570" s="532"/>
      <c r="P1570" s="532"/>
      <c r="Q1570" s="532"/>
      <c r="R1570" s="532"/>
      <c r="S1570" s="548"/>
      <c r="T1570" s="548"/>
      <c r="U1570" s="532"/>
      <c r="V1570" s="532"/>
      <c r="W1570" s="532"/>
      <c r="X1570" s="532"/>
      <c r="Y1570" s="532"/>
      <c r="Z1570" s="532"/>
      <c r="AA1570" s="532"/>
      <c r="AB1570" s="532"/>
      <c r="AC1570" s="532"/>
    </row>
    <row r="1571" ht="16.5" spans="1:29">
      <c r="A1571" s="545"/>
      <c r="B1571" s="546"/>
      <c r="C1571" s="545"/>
      <c r="D1571" s="547"/>
      <c r="E1571" s="545"/>
      <c r="F1571" s="548"/>
      <c r="G1571" s="545"/>
      <c r="H1571" s="545"/>
      <c r="I1571" s="545"/>
      <c r="J1571" s="548"/>
      <c r="K1571" s="548"/>
      <c r="L1571" s="532"/>
      <c r="M1571" s="532"/>
      <c r="N1571" s="532"/>
      <c r="O1571" s="532"/>
      <c r="P1571" s="532"/>
      <c r="Q1571" s="532"/>
      <c r="R1571" s="532"/>
      <c r="S1571" s="548"/>
      <c r="T1571" s="548"/>
      <c r="U1571" s="532"/>
      <c r="V1571" s="532"/>
      <c r="W1571" s="532"/>
      <c r="X1571" s="532"/>
      <c r="Y1571" s="532"/>
      <c r="Z1571" s="532"/>
      <c r="AA1571" s="532"/>
      <c r="AB1571" s="532"/>
      <c r="AC1571" s="532"/>
    </row>
    <row r="1572" ht="16.5" spans="1:29">
      <c r="A1572" s="545"/>
      <c r="B1572" s="546"/>
      <c r="C1572" s="545"/>
      <c r="D1572" s="547"/>
      <c r="E1572" s="545"/>
      <c r="F1572" s="548"/>
      <c r="G1572" s="545"/>
      <c r="H1572" s="545"/>
      <c r="I1572" s="545"/>
      <c r="J1572" s="548"/>
      <c r="K1572" s="548"/>
      <c r="L1572" s="532"/>
      <c r="M1572" s="532"/>
      <c r="N1572" s="532"/>
      <c r="O1572" s="532"/>
      <c r="P1572" s="532"/>
      <c r="Q1572" s="532"/>
      <c r="R1572" s="532"/>
      <c r="S1572" s="548"/>
      <c r="T1572" s="548"/>
      <c r="U1572" s="532"/>
      <c r="V1572" s="532"/>
      <c r="W1572" s="532"/>
      <c r="X1572" s="532"/>
      <c r="Y1572" s="532"/>
      <c r="Z1572" s="532"/>
      <c r="AA1572" s="532"/>
      <c r="AB1572" s="532"/>
      <c r="AC1572" s="532"/>
    </row>
    <row r="1573" ht="16.5" spans="1:29">
      <c r="A1573" s="545"/>
      <c r="B1573" s="546"/>
      <c r="C1573" s="545"/>
      <c r="D1573" s="547"/>
      <c r="E1573" s="545"/>
      <c r="F1573" s="548"/>
      <c r="G1573" s="545"/>
      <c r="H1573" s="545"/>
      <c r="I1573" s="545"/>
      <c r="J1573" s="548"/>
      <c r="K1573" s="548"/>
      <c r="L1573" s="532"/>
      <c r="M1573" s="532"/>
      <c r="N1573" s="532"/>
      <c r="O1573" s="532"/>
      <c r="P1573" s="532"/>
      <c r="Q1573" s="532"/>
      <c r="R1573" s="532"/>
      <c r="S1573" s="548"/>
      <c r="T1573" s="548"/>
      <c r="U1573" s="532"/>
      <c r="V1573" s="532"/>
      <c r="W1573" s="532"/>
      <c r="X1573" s="532"/>
      <c r="Y1573" s="532"/>
      <c r="Z1573" s="532"/>
      <c r="AA1573" s="532"/>
      <c r="AB1573" s="532"/>
      <c r="AC1573" s="532"/>
    </row>
    <row r="1574" ht="16.5" spans="1:29">
      <c r="A1574" s="545"/>
      <c r="B1574" s="546"/>
      <c r="C1574" s="545"/>
      <c r="D1574" s="547"/>
      <c r="E1574" s="545"/>
      <c r="F1574" s="548"/>
      <c r="G1574" s="545"/>
      <c r="H1574" s="545"/>
      <c r="I1574" s="545"/>
      <c r="J1574" s="548"/>
      <c r="K1574" s="548"/>
      <c r="L1574" s="532"/>
      <c r="M1574" s="532"/>
      <c r="N1574" s="532"/>
      <c r="O1574" s="532"/>
      <c r="P1574" s="532"/>
      <c r="Q1574" s="532"/>
      <c r="R1574" s="532"/>
      <c r="S1574" s="548"/>
      <c r="T1574" s="548"/>
      <c r="U1574" s="532"/>
      <c r="V1574" s="532"/>
      <c r="W1574" s="532"/>
      <c r="X1574" s="532"/>
      <c r="Y1574" s="532"/>
      <c r="Z1574" s="532"/>
      <c r="AA1574" s="532"/>
      <c r="AB1574" s="532"/>
      <c r="AC1574" s="532"/>
    </row>
    <row r="1575" ht="16.5" spans="1:29">
      <c r="A1575" s="545"/>
      <c r="B1575" s="546"/>
      <c r="C1575" s="545"/>
      <c r="D1575" s="547"/>
      <c r="E1575" s="545"/>
      <c r="F1575" s="548"/>
      <c r="G1575" s="545"/>
      <c r="H1575" s="545"/>
      <c r="I1575" s="545"/>
      <c r="J1575" s="548"/>
      <c r="K1575" s="548"/>
      <c r="L1575" s="532"/>
      <c r="M1575" s="532"/>
      <c r="N1575" s="532"/>
      <c r="O1575" s="532"/>
      <c r="P1575" s="532"/>
      <c r="Q1575" s="532"/>
      <c r="R1575" s="532"/>
      <c r="S1575" s="548"/>
      <c r="T1575" s="548"/>
      <c r="U1575" s="532"/>
      <c r="V1575" s="532"/>
      <c r="W1575" s="532"/>
      <c r="X1575" s="532"/>
      <c r="Y1575" s="532"/>
      <c r="Z1575" s="532"/>
      <c r="AA1575" s="532"/>
      <c r="AB1575" s="532"/>
      <c r="AC1575" s="532"/>
    </row>
    <row r="1576" ht="16.5" spans="1:29">
      <c r="A1576" s="545"/>
      <c r="B1576" s="546"/>
      <c r="C1576" s="545"/>
      <c r="D1576" s="547"/>
      <c r="E1576" s="545"/>
      <c r="F1576" s="548"/>
      <c r="G1576" s="545"/>
      <c r="H1576" s="545"/>
      <c r="I1576" s="545"/>
      <c r="J1576" s="548"/>
      <c r="K1576" s="548"/>
      <c r="L1576" s="532"/>
      <c r="M1576" s="532"/>
      <c r="N1576" s="532"/>
      <c r="O1576" s="532"/>
      <c r="P1576" s="532"/>
      <c r="Q1576" s="532"/>
      <c r="R1576" s="532"/>
      <c r="S1576" s="548"/>
      <c r="T1576" s="548"/>
      <c r="U1576" s="532"/>
      <c r="V1576" s="532"/>
      <c r="W1576" s="532"/>
      <c r="X1576" s="532"/>
      <c r="Y1576" s="532"/>
      <c r="Z1576" s="532"/>
      <c r="AA1576" s="532"/>
      <c r="AB1576" s="532"/>
      <c r="AC1576" s="532"/>
    </row>
    <row r="1577" ht="16.5" spans="1:29">
      <c r="A1577" s="545"/>
      <c r="B1577" s="546"/>
      <c r="C1577" s="545"/>
      <c r="D1577" s="547"/>
      <c r="E1577" s="545"/>
      <c r="F1577" s="548"/>
      <c r="G1577" s="545"/>
      <c r="H1577" s="545"/>
      <c r="I1577" s="545"/>
      <c r="J1577" s="548"/>
      <c r="K1577" s="548"/>
      <c r="L1577" s="532"/>
      <c r="M1577" s="532"/>
      <c r="N1577" s="532"/>
      <c r="O1577" s="532"/>
      <c r="P1577" s="532"/>
      <c r="Q1577" s="532"/>
      <c r="R1577" s="532"/>
      <c r="S1577" s="548"/>
      <c r="T1577" s="548"/>
      <c r="U1577" s="532"/>
      <c r="V1577" s="532"/>
      <c r="W1577" s="532"/>
      <c r="X1577" s="532"/>
      <c r="Y1577" s="532"/>
      <c r="Z1577" s="532"/>
      <c r="AA1577" s="532"/>
      <c r="AB1577" s="532"/>
      <c r="AC1577" s="532"/>
    </row>
    <row r="1578" ht="16.5" spans="1:29">
      <c r="A1578" s="545"/>
      <c r="B1578" s="546"/>
      <c r="C1578" s="545"/>
      <c r="D1578" s="547"/>
      <c r="E1578" s="545"/>
      <c r="F1578" s="548"/>
      <c r="G1578" s="545"/>
      <c r="H1578" s="545"/>
      <c r="I1578" s="545"/>
      <c r="J1578" s="548"/>
      <c r="K1578" s="548"/>
      <c r="L1578" s="532"/>
      <c r="M1578" s="532"/>
      <c r="N1578" s="532"/>
      <c r="O1578" s="532"/>
      <c r="P1578" s="532"/>
      <c r="Q1578" s="532"/>
      <c r="R1578" s="532"/>
      <c r="S1578" s="548"/>
      <c r="T1578" s="548"/>
      <c r="U1578" s="532"/>
      <c r="V1578" s="532"/>
      <c r="W1578" s="532"/>
      <c r="X1578" s="532"/>
      <c r="Y1578" s="532"/>
      <c r="Z1578" s="532"/>
      <c r="AA1578" s="532"/>
      <c r="AB1578" s="532"/>
      <c r="AC1578" s="532"/>
    </row>
    <row r="1579" ht="16.5" spans="1:29">
      <c r="A1579" s="545"/>
      <c r="B1579" s="546"/>
      <c r="C1579" s="545"/>
      <c r="D1579" s="547"/>
      <c r="E1579" s="545"/>
      <c r="F1579" s="548"/>
      <c r="G1579" s="545"/>
      <c r="H1579" s="545"/>
      <c r="I1579" s="545"/>
      <c r="J1579" s="548"/>
      <c r="K1579" s="548"/>
      <c r="L1579" s="532"/>
      <c r="M1579" s="532"/>
      <c r="N1579" s="532"/>
      <c r="O1579" s="532"/>
      <c r="P1579" s="532"/>
      <c r="Q1579" s="532"/>
      <c r="R1579" s="532"/>
      <c r="S1579" s="548"/>
      <c r="T1579" s="548"/>
      <c r="U1579" s="532"/>
      <c r="V1579" s="532"/>
      <c r="W1579" s="532"/>
      <c r="X1579" s="532"/>
      <c r="Y1579" s="532"/>
      <c r="Z1579" s="532"/>
      <c r="AA1579" s="532"/>
      <c r="AB1579" s="532"/>
      <c r="AC1579" s="532"/>
    </row>
    <row r="1580" ht="16.5" spans="1:29">
      <c r="A1580" s="545"/>
      <c r="B1580" s="546"/>
      <c r="C1580" s="545"/>
      <c r="D1580" s="547"/>
      <c r="E1580" s="545"/>
      <c r="F1580" s="548"/>
      <c r="G1580" s="545"/>
      <c r="H1580" s="545"/>
      <c r="I1580" s="545"/>
      <c r="J1580" s="548"/>
      <c r="K1580" s="548"/>
      <c r="L1580" s="532"/>
      <c r="M1580" s="532"/>
      <c r="N1580" s="532"/>
      <c r="O1580" s="532"/>
      <c r="P1580" s="532"/>
      <c r="Q1580" s="532"/>
      <c r="R1580" s="532"/>
      <c r="S1580" s="548"/>
      <c r="T1580" s="548"/>
      <c r="U1580" s="532"/>
      <c r="V1580" s="532"/>
      <c r="W1580" s="532"/>
      <c r="X1580" s="532"/>
      <c r="Y1580" s="532"/>
      <c r="Z1580" s="532"/>
      <c r="AA1580" s="532"/>
      <c r="AB1580" s="532"/>
      <c r="AC1580" s="532"/>
    </row>
    <row r="1581" ht="16.5" spans="1:29">
      <c r="A1581" s="545"/>
      <c r="B1581" s="546"/>
      <c r="C1581" s="545"/>
      <c r="D1581" s="547"/>
      <c r="E1581" s="545"/>
      <c r="F1581" s="548"/>
      <c r="G1581" s="545"/>
      <c r="H1581" s="545"/>
      <c r="I1581" s="545"/>
      <c r="J1581" s="548"/>
      <c r="K1581" s="548"/>
      <c r="L1581" s="532"/>
      <c r="M1581" s="532"/>
      <c r="N1581" s="532"/>
      <c r="O1581" s="532"/>
      <c r="P1581" s="532"/>
      <c r="Q1581" s="532"/>
      <c r="R1581" s="532"/>
      <c r="S1581" s="548"/>
      <c r="T1581" s="548"/>
      <c r="U1581" s="532"/>
      <c r="V1581" s="532"/>
      <c r="W1581" s="532"/>
      <c r="X1581" s="532"/>
      <c r="Y1581" s="532"/>
      <c r="Z1581" s="532"/>
      <c r="AA1581" s="532"/>
      <c r="AB1581" s="532"/>
      <c r="AC1581" s="532"/>
    </row>
    <row r="1582" ht="16.5" spans="1:29">
      <c r="A1582" s="545"/>
      <c r="B1582" s="546"/>
      <c r="C1582" s="545"/>
      <c r="D1582" s="547"/>
      <c r="E1582" s="545"/>
      <c r="F1582" s="548"/>
      <c r="G1582" s="545"/>
      <c r="H1582" s="545"/>
      <c r="I1582" s="545"/>
      <c r="J1582" s="548"/>
      <c r="K1582" s="548"/>
      <c r="L1582" s="532"/>
      <c r="M1582" s="532"/>
      <c r="N1582" s="532"/>
      <c r="O1582" s="532"/>
      <c r="P1582" s="532"/>
      <c r="Q1582" s="532"/>
      <c r="R1582" s="532"/>
      <c r="S1582" s="548"/>
      <c r="T1582" s="548"/>
      <c r="U1582" s="532"/>
      <c r="V1582" s="532"/>
      <c r="W1582" s="532"/>
      <c r="X1582" s="532"/>
      <c r="Y1582" s="532"/>
      <c r="Z1582" s="532"/>
      <c r="AA1582" s="532"/>
      <c r="AB1582" s="532"/>
      <c r="AC1582" s="532"/>
    </row>
    <row r="1583" ht="16.5" spans="1:29">
      <c r="A1583" s="545"/>
      <c r="B1583" s="546"/>
      <c r="C1583" s="545"/>
      <c r="D1583" s="547"/>
      <c r="E1583" s="545"/>
      <c r="F1583" s="548"/>
      <c r="G1583" s="545"/>
      <c r="H1583" s="545"/>
      <c r="I1583" s="545"/>
      <c r="J1583" s="548"/>
      <c r="K1583" s="548"/>
      <c r="L1583" s="532"/>
      <c r="M1583" s="532"/>
      <c r="N1583" s="532"/>
      <c r="O1583" s="532"/>
      <c r="P1583" s="532"/>
      <c r="Q1583" s="532"/>
      <c r="R1583" s="532"/>
      <c r="S1583" s="548"/>
      <c r="T1583" s="548"/>
      <c r="U1583" s="532"/>
      <c r="V1583" s="532"/>
      <c r="W1583" s="532"/>
      <c r="X1583" s="532"/>
      <c r="Y1583" s="532"/>
      <c r="Z1583" s="532"/>
      <c r="AA1583" s="532"/>
      <c r="AB1583" s="532"/>
      <c r="AC1583" s="532"/>
    </row>
    <row r="1584" ht="16.5" spans="1:29">
      <c r="A1584" s="545"/>
      <c r="B1584" s="546"/>
      <c r="C1584" s="545"/>
      <c r="D1584" s="547"/>
      <c r="E1584" s="545"/>
      <c r="F1584" s="548"/>
      <c r="G1584" s="545"/>
      <c r="H1584" s="545"/>
      <c r="I1584" s="545"/>
      <c r="J1584" s="548"/>
      <c r="K1584" s="548"/>
      <c r="L1584" s="532"/>
      <c r="M1584" s="532"/>
      <c r="N1584" s="532"/>
      <c r="O1584" s="532"/>
      <c r="P1584" s="532"/>
      <c r="Q1584" s="532"/>
      <c r="R1584" s="532"/>
      <c r="S1584" s="548"/>
      <c r="T1584" s="548"/>
      <c r="U1584" s="532"/>
      <c r="V1584" s="532"/>
      <c r="W1584" s="532"/>
      <c r="X1584" s="532"/>
      <c r="Y1584" s="532"/>
      <c r="Z1584" s="532"/>
      <c r="AA1584" s="532"/>
      <c r="AB1584" s="532"/>
      <c r="AC1584" s="532"/>
    </row>
    <row r="1585" ht="16.5" spans="1:29">
      <c r="A1585" s="545"/>
      <c r="B1585" s="546"/>
      <c r="C1585" s="545"/>
      <c r="D1585" s="547"/>
      <c r="E1585" s="545"/>
      <c r="F1585" s="548"/>
      <c r="G1585" s="545"/>
      <c r="H1585" s="545"/>
      <c r="I1585" s="545"/>
      <c r="J1585" s="548"/>
      <c r="K1585" s="548"/>
      <c r="L1585" s="532"/>
      <c r="M1585" s="532"/>
      <c r="N1585" s="532"/>
      <c r="O1585" s="532"/>
      <c r="P1585" s="532"/>
      <c r="Q1585" s="532"/>
      <c r="R1585" s="532"/>
      <c r="S1585" s="548"/>
      <c r="T1585" s="548"/>
      <c r="U1585" s="532"/>
      <c r="V1585" s="532"/>
      <c r="W1585" s="532"/>
      <c r="X1585" s="532"/>
      <c r="Y1585" s="532"/>
      <c r="Z1585" s="532"/>
      <c r="AA1585" s="532"/>
      <c r="AB1585" s="532"/>
      <c r="AC1585" s="532"/>
    </row>
    <row r="1586" ht="16.5" spans="1:29">
      <c r="A1586" s="545"/>
      <c r="B1586" s="546"/>
      <c r="C1586" s="545"/>
      <c r="D1586" s="547"/>
      <c r="E1586" s="545"/>
      <c r="F1586" s="548"/>
      <c r="G1586" s="545"/>
      <c r="H1586" s="545"/>
      <c r="I1586" s="545"/>
      <c r="J1586" s="548"/>
      <c r="K1586" s="548"/>
      <c r="L1586" s="532"/>
      <c r="M1586" s="532"/>
      <c r="N1586" s="532"/>
      <c r="O1586" s="532"/>
      <c r="P1586" s="532"/>
      <c r="Q1586" s="532"/>
      <c r="R1586" s="532"/>
      <c r="S1586" s="548"/>
      <c r="T1586" s="548"/>
      <c r="U1586" s="532"/>
      <c r="V1586" s="532"/>
      <c r="W1586" s="532"/>
      <c r="X1586" s="532"/>
      <c r="Y1586" s="532"/>
      <c r="Z1586" s="532"/>
      <c r="AA1586" s="532"/>
      <c r="AB1586" s="532"/>
      <c r="AC1586" s="532"/>
    </row>
    <row r="1587" ht="16.5" spans="1:29">
      <c r="A1587" s="545"/>
      <c r="B1587" s="546"/>
      <c r="C1587" s="545"/>
      <c r="D1587" s="547"/>
      <c r="E1587" s="545"/>
      <c r="F1587" s="548"/>
      <c r="G1587" s="545"/>
      <c r="H1587" s="545"/>
      <c r="I1587" s="545"/>
      <c r="J1587" s="548"/>
      <c r="K1587" s="548"/>
      <c r="L1587" s="532"/>
      <c r="M1587" s="532"/>
      <c r="N1587" s="532"/>
      <c r="O1587" s="532"/>
      <c r="P1587" s="532"/>
      <c r="Q1587" s="532"/>
      <c r="R1587" s="532"/>
      <c r="S1587" s="548"/>
      <c r="T1587" s="548"/>
      <c r="U1587" s="532"/>
      <c r="V1587" s="532"/>
      <c r="W1587" s="532"/>
      <c r="X1587" s="532"/>
      <c r="Y1587" s="532"/>
      <c r="Z1587" s="532"/>
      <c r="AA1587" s="532"/>
      <c r="AB1587" s="532"/>
      <c r="AC1587" s="532"/>
    </row>
    <row r="1588" ht="16.5" spans="1:29">
      <c r="A1588" s="545"/>
      <c r="B1588" s="546"/>
      <c r="C1588" s="545"/>
      <c r="D1588" s="547"/>
      <c r="E1588" s="545"/>
      <c r="F1588" s="548"/>
      <c r="G1588" s="545"/>
      <c r="H1588" s="545"/>
      <c r="I1588" s="545"/>
      <c r="J1588" s="548"/>
      <c r="K1588" s="548"/>
      <c r="L1588" s="532"/>
      <c r="M1588" s="532"/>
      <c r="N1588" s="532"/>
      <c r="O1588" s="532"/>
      <c r="P1588" s="532"/>
      <c r="Q1588" s="532"/>
      <c r="R1588" s="532"/>
      <c r="S1588" s="548"/>
      <c r="T1588" s="548"/>
      <c r="U1588" s="532"/>
      <c r="V1588" s="532"/>
      <c r="W1588" s="532"/>
      <c r="X1588" s="532"/>
      <c r="Y1588" s="532"/>
      <c r="Z1588" s="532"/>
      <c r="AA1588" s="532"/>
      <c r="AB1588" s="532"/>
      <c r="AC1588" s="532"/>
    </row>
    <row r="1589" ht="16.5" spans="1:29">
      <c r="A1589" s="545"/>
      <c r="B1589" s="546"/>
      <c r="C1589" s="545"/>
      <c r="D1589" s="547"/>
      <c r="E1589" s="545"/>
      <c r="F1589" s="548"/>
      <c r="G1589" s="545"/>
      <c r="H1589" s="545"/>
      <c r="I1589" s="545"/>
      <c r="J1589" s="548"/>
      <c r="K1589" s="548"/>
      <c r="L1589" s="532"/>
      <c r="M1589" s="532"/>
      <c r="N1589" s="532"/>
      <c r="O1589" s="532"/>
      <c r="P1589" s="532"/>
      <c r="Q1589" s="532"/>
      <c r="R1589" s="532"/>
      <c r="S1589" s="548"/>
      <c r="T1589" s="548"/>
      <c r="U1589" s="532"/>
      <c r="V1589" s="532"/>
      <c r="W1589" s="532"/>
      <c r="X1589" s="532"/>
      <c r="Y1589" s="532"/>
      <c r="Z1589" s="532"/>
      <c r="AA1589" s="532"/>
      <c r="AB1589" s="532"/>
      <c r="AC1589" s="532"/>
    </row>
    <row r="1590" ht="16.5" spans="1:29">
      <c r="A1590" s="545"/>
      <c r="B1590" s="546"/>
      <c r="C1590" s="545"/>
      <c r="D1590" s="547"/>
      <c r="E1590" s="545"/>
      <c r="F1590" s="548"/>
      <c r="G1590" s="545"/>
      <c r="H1590" s="545"/>
      <c r="I1590" s="545"/>
      <c r="J1590" s="548"/>
      <c r="K1590" s="548"/>
      <c r="L1590" s="532"/>
      <c r="M1590" s="532"/>
      <c r="N1590" s="532"/>
      <c r="O1590" s="532"/>
      <c r="P1590" s="532"/>
      <c r="Q1590" s="532"/>
      <c r="R1590" s="532"/>
      <c r="S1590" s="548"/>
      <c r="T1590" s="548"/>
      <c r="U1590" s="532"/>
      <c r="V1590" s="532"/>
      <c r="W1590" s="532"/>
      <c r="X1590" s="532"/>
      <c r="Y1590" s="532"/>
      <c r="Z1590" s="532"/>
      <c r="AA1590" s="532"/>
      <c r="AB1590" s="532"/>
      <c r="AC1590" s="532"/>
    </row>
    <row r="1591" ht="16.5" spans="1:29">
      <c r="A1591" s="545"/>
      <c r="B1591" s="546"/>
      <c r="C1591" s="545"/>
      <c r="D1591" s="547"/>
      <c r="E1591" s="545"/>
      <c r="F1591" s="548"/>
      <c r="G1591" s="545"/>
      <c r="H1591" s="545"/>
      <c r="I1591" s="545"/>
      <c r="J1591" s="548"/>
      <c r="K1591" s="548"/>
      <c r="L1591" s="532"/>
      <c r="M1591" s="532"/>
      <c r="N1591" s="532"/>
      <c r="O1591" s="532"/>
      <c r="P1591" s="532"/>
      <c r="Q1591" s="532"/>
      <c r="R1591" s="532"/>
      <c r="S1591" s="548"/>
      <c r="T1591" s="548"/>
      <c r="U1591" s="532"/>
      <c r="V1591" s="532"/>
      <c r="W1591" s="532"/>
      <c r="X1591" s="532"/>
      <c r="Y1591" s="532"/>
      <c r="Z1591" s="532"/>
      <c r="AA1591" s="532"/>
      <c r="AB1591" s="532"/>
      <c r="AC1591" s="532"/>
    </row>
    <row r="1592" ht="16.5" spans="1:29">
      <c r="A1592" s="545"/>
      <c r="B1592" s="546"/>
      <c r="C1592" s="545"/>
      <c r="D1592" s="547"/>
      <c r="E1592" s="545"/>
      <c r="F1592" s="548"/>
      <c r="G1592" s="545"/>
      <c r="H1592" s="545"/>
      <c r="I1592" s="545"/>
      <c r="J1592" s="548"/>
      <c r="K1592" s="548"/>
      <c r="L1592" s="532"/>
      <c r="M1592" s="532"/>
      <c r="N1592" s="532"/>
      <c r="O1592" s="532"/>
      <c r="P1592" s="532"/>
      <c r="Q1592" s="532"/>
      <c r="R1592" s="532"/>
      <c r="S1592" s="548"/>
      <c r="T1592" s="548"/>
      <c r="U1592" s="532"/>
      <c r="V1592" s="532"/>
      <c r="W1592" s="532"/>
      <c r="X1592" s="532"/>
      <c r="Y1592" s="532"/>
      <c r="Z1592" s="532"/>
      <c r="AA1592" s="532"/>
      <c r="AB1592" s="532"/>
      <c r="AC1592" s="532"/>
    </row>
    <row r="1593" ht="16.5" spans="1:29">
      <c r="A1593" s="545"/>
      <c r="B1593" s="546"/>
      <c r="C1593" s="545"/>
      <c r="D1593" s="547"/>
      <c r="E1593" s="545"/>
      <c r="F1593" s="548"/>
      <c r="G1593" s="545"/>
      <c r="H1593" s="545"/>
      <c r="I1593" s="545"/>
      <c r="J1593" s="548"/>
      <c r="K1593" s="548"/>
      <c r="L1593" s="532"/>
      <c r="M1593" s="532"/>
      <c r="N1593" s="532"/>
      <c r="O1593" s="532"/>
      <c r="P1593" s="532"/>
      <c r="Q1593" s="532"/>
      <c r="R1593" s="532"/>
      <c r="S1593" s="548"/>
      <c r="T1593" s="548"/>
      <c r="U1593" s="532"/>
      <c r="V1593" s="532"/>
      <c r="W1593" s="532"/>
      <c r="X1593" s="532"/>
      <c r="Y1593" s="532"/>
      <c r="Z1593" s="532"/>
      <c r="AA1593" s="532"/>
      <c r="AB1593" s="532"/>
      <c r="AC1593" s="532"/>
    </row>
    <row r="1594" ht="16.5" spans="1:29">
      <c r="A1594" s="545"/>
      <c r="B1594" s="546"/>
      <c r="C1594" s="545"/>
      <c r="D1594" s="547"/>
      <c r="E1594" s="545"/>
      <c r="F1594" s="548"/>
      <c r="G1594" s="545"/>
      <c r="H1594" s="545"/>
      <c r="I1594" s="545"/>
      <c r="J1594" s="548"/>
      <c r="K1594" s="548"/>
      <c r="L1594" s="532"/>
      <c r="M1594" s="532"/>
      <c r="N1594" s="532"/>
      <c r="O1594" s="532"/>
      <c r="P1594" s="532"/>
      <c r="Q1594" s="532"/>
      <c r="R1594" s="532"/>
      <c r="S1594" s="548"/>
      <c r="T1594" s="548"/>
      <c r="U1594" s="532"/>
      <c r="V1594" s="532"/>
      <c r="W1594" s="532"/>
      <c r="X1594" s="532"/>
      <c r="Y1594" s="532"/>
      <c r="Z1594" s="532"/>
      <c r="AA1594" s="532"/>
      <c r="AB1594" s="532"/>
      <c r="AC1594" s="532"/>
    </row>
    <row r="1595" ht="16.5" spans="1:29">
      <c r="A1595" s="545"/>
      <c r="B1595" s="546"/>
      <c r="C1595" s="545"/>
      <c r="D1595" s="547"/>
      <c r="E1595" s="545"/>
      <c r="F1595" s="548"/>
      <c r="G1595" s="545"/>
      <c r="H1595" s="545"/>
      <c r="I1595" s="545"/>
      <c r="J1595" s="548"/>
      <c r="K1595" s="548"/>
      <c r="L1595" s="532"/>
      <c r="M1595" s="532"/>
      <c r="N1595" s="532"/>
      <c r="O1595" s="532"/>
      <c r="P1595" s="532"/>
      <c r="Q1595" s="532"/>
      <c r="R1595" s="532"/>
      <c r="S1595" s="548"/>
      <c r="T1595" s="548"/>
      <c r="U1595" s="532"/>
      <c r="V1595" s="532"/>
      <c r="W1595" s="532"/>
      <c r="X1595" s="532"/>
      <c r="Y1595" s="532"/>
      <c r="Z1595" s="532"/>
      <c r="AA1595" s="532"/>
      <c r="AB1595" s="532"/>
      <c r="AC1595" s="532"/>
    </row>
    <row r="1596" ht="16.5" spans="1:29">
      <c r="A1596" s="545"/>
      <c r="B1596" s="546"/>
      <c r="C1596" s="545"/>
      <c r="D1596" s="547"/>
      <c r="E1596" s="545"/>
      <c r="F1596" s="548"/>
      <c r="G1596" s="545"/>
      <c r="H1596" s="545"/>
      <c r="I1596" s="545"/>
      <c r="J1596" s="548"/>
      <c r="K1596" s="548"/>
      <c r="L1596" s="532"/>
      <c r="M1596" s="532"/>
      <c r="N1596" s="532"/>
      <c r="O1596" s="532"/>
      <c r="P1596" s="532"/>
      <c r="Q1596" s="532"/>
      <c r="R1596" s="532"/>
      <c r="S1596" s="548"/>
      <c r="T1596" s="548"/>
      <c r="U1596" s="532"/>
      <c r="V1596" s="532"/>
      <c r="W1596" s="532"/>
      <c r="X1596" s="532"/>
      <c r="Y1596" s="532"/>
      <c r="Z1596" s="532"/>
      <c r="AA1596" s="532"/>
      <c r="AB1596" s="532"/>
      <c r="AC1596" s="532"/>
    </row>
    <row r="1597" ht="16.5" spans="1:29">
      <c r="A1597" s="545"/>
      <c r="B1597" s="546"/>
      <c r="C1597" s="545"/>
      <c r="D1597" s="547"/>
      <c r="E1597" s="545"/>
      <c r="F1597" s="548"/>
      <c r="G1597" s="545"/>
      <c r="H1597" s="545"/>
      <c r="I1597" s="545"/>
      <c r="J1597" s="548"/>
      <c r="K1597" s="548"/>
      <c r="L1597" s="532"/>
      <c r="M1597" s="532"/>
      <c r="N1597" s="532"/>
      <c r="O1597" s="532"/>
      <c r="P1597" s="532"/>
      <c r="Q1597" s="532"/>
      <c r="R1597" s="532"/>
      <c r="S1597" s="548"/>
      <c r="T1597" s="548"/>
      <c r="U1597" s="532"/>
      <c r="V1597" s="532"/>
      <c r="W1597" s="532"/>
      <c r="X1597" s="532"/>
      <c r="Y1597" s="532"/>
      <c r="Z1597" s="532"/>
      <c r="AA1597" s="532"/>
      <c r="AB1597" s="532"/>
      <c r="AC1597" s="532"/>
    </row>
    <row r="1598" ht="16.5" spans="1:29">
      <c r="A1598" s="545"/>
      <c r="B1598" s="546"/>
      <c r="C1598" s="545"/>
      <c r="D1598" s="547"/>
      <c r="E1598" s="545"/>
      <c r="F1598" s="548"/>
      <c r="G1598" s="545"/>
      <c r="H1598" s="545"/>
      <c r="I1598" s="545"/>
      <c r="J1598" s="548"/>
      <c r="K1598" s="548"/>
      <c r="L1598" s="532"/>
      <c r="M1598" s="532"/>
      <c r="N1598" s="532"/>
      <c r="O1598" s="532"/>
      <c r="P1598" s="532"/>
      <c r="Q1598" s="532"/>
      <c r="R1598" s="532"/>
      <c r="S1598" s="548"/>
      <c r="T1598" s="548"/>
      <c r="U1598" s="532"/>
      <c r="V1598" s="532"/>
      <c r="W1598" s="532"/>
      <c r="X1598" s="532"/>
      <c r="Y1598" s="532"/>
      <c r="Z1598" s="532"/>
      <c r="AA1598" s="532"/>
      <c r="AB1598" s="532"/>
      <c r="AC1598" s="532"/>
    </row>
    <row r="1599" ht="16.5" spans="1:29">
      <c r="A1599" s="545"/>
      <c r="B1599" s="546"/>
      <c r="C1599" s="545"/>
      <c r="D1599" s="547"/>
      <c r="E1599" s="545"/>
      <c r="F1599" s="548"/>
      <c r="G1599" s="545"/>
      <c r="H1599" s="545"/>
      <c r="I1599" s="545"/>
      <c r="J1599" s="548"/>
      <c r="K1599" s="548"/>
      <c r="L1599" s="532"/>
      <c r="M1599" s="532"/>
      <c r="N1599" s="532"/>
      <c r="O1599" s="532"/>
      <c r="P1599" s="532"/>
      <c r="Q1599" s="532"/>
      <c r="R1599" s="532"/>
      <c r="S1599" s="548"/>
      <c r="T1599" s="548"/>
      <c r="U1599" s="532"/>
      <c r="V1599" s="532"/>
      <c r="W1599" s="532"/>
      <c r="X1599" s="532"/>
      <c r="Y1599" s="532"/>
      <c r="Z1599" s="532"/>
      <c r="AA1599" s="532"/>
      <c r="AB1599" s="532"/>
      <c r="AC1599" s="532"/>
    </row>
    <row r="1600" ht="16.5" spans="1:29">
      <c r="A1600" s="545"/>
      <c r="B1600" s="546"/>
      <c r="C1600" s="545"/>
      <c r="D1600" s="547"/>
      <c r="E1600" s="545"/>
      <c r="F1600" s="548"/>
      <c r="G1600" s="545"/>
      <c r="H1600" s="545"/>
      <c r="I1600" s="545"/>
      <c r="J1600" s="548"/>
      <c r="K1600" s="548"/>
      <c r="L1600" s="532"/>
      <c r="M1600" s="532"/>
      <c r="N1600" s="532"/>
      <c r="O1600" s="532"/>
      <c r="P1600" s="532"/>
      <c r="Q1600" s="532"/>
      <c r="R1600" s="532"/>
      <c r="S1600" s="548"/>
      <c r="T1600" s="548"/>
      <c r="U1600" s="532"/>
      <c r="V1600" s="532"/>
      <c r="W1600" s="532"/>
      <c r="X1600" s="532"/>
      <c r="Y1600" s="532"/>
      <c r="Z1600" s="532"/>
      <c r="AA1600" s="532"/>
      <c r="AB1600" s="532"/>
      <c r="AC1600" s="532"/>
    </row>
    <row r="1601" ht="16.5" spans="1:29">
      <c r="A1601" s="545"/>
      <c r="B1601" s="546"/>
      <c r="C1601" s="545"/>
      <c r="D1601" s="547"/>
      <c r="E1601" s="545"/>
      <c r="F1601" s="548"/>
      <c r="G1601" s="545"/>
      <c r="H1601" s="545"/>
      <c r="I1601" s="545"/>
      <c r="J1601" s="548"/>
      <c r="K1601" s="548"/>
      <c r="L1601" s="532"/>
      <c r="M1601" s="532"/>
      <c r="N1601" s="532"/>
      <c r="O1601" s="532"/>
      <c r="P1601" s="532"/>
      <c r="Q1601" s="532"/>
      <c r="R1601" s="532"/>
      <c r="S1601" s="548"/>
      <c r="T1601" s="548"/>
      <c r="U1601" s="532"/>
      <c r="V1601" s="532"/>
      <c r="W1601" s="532"/>
      <c r="X1601" s="532"/>
      <c r="Y1601" s="532"/>
      <c r="Z1601" s="532"/>
      <c r="AA1601" s="532"/>
      <c r="AB1601" s="532"/>
      <c r="AC1601" s="532"/>
    </row>
    <row r="1602" ht="16.5" spans="1:29">
      <c r="A1602" s="545"/>
      <c r="B1602" s="546"/>
      <c r="C1602" s="545"/>
      <c r="D1602" s="547"/>
      <c r="E1602" s="545"/>
      <c r="F1602" s="548"/>
      <c r="G1602" s="545"/>
      <c r="H1602" s="545"/>
      <c r="I1602" s="545"/>
      <c r="J1602" s="548"/>
      <c r="K1602" s="548"/>
      <c r="L1602" s="532"/>
      <c r="M1602" s="532"/>
      <c r="N1602" s="532"/>
      <c r="O1602" s="532"/>
      <c r="P1602" s="532"/>
      <c r="Q1602" s="532"/>
      <c r="R1602" s="532"/>
      <c r="S1602" s="548"/>
      <c r="T1602" s="548"/>
      <c r="U1602" s="532"/>
      <c r="V1602" s="532"/>
      <c r="W1602" s="532"/>
      <c r="X1602" s="532"/>
      <c r="Y1602" s="532"/>
      <c r="Z1602" s="532"/>
      <c r="AA1602" s="532"/>
      <c r="AB1602" s="532"/>
      <c r="AC1602" s="532"/>
    </row>
    <row r="1603" ht="16.5" spans="1:29">
      <c r="A1603" s="545"/>
      <c r="B1603" s="546"/>
      <c r="C1603" s="545"/>
      <c r="D1603" s="547"/>
      <c r="E1603" s="545"/>
      <c r="F1603" s="548"/>
      <c r="G1603" s="545"/>
      <c r="H1603" s="545"/>
      <c r="I1603" s="545"/>
      <c r="J1603" s="548"/>
      <c r="K1603" s="548"/>
      <c r="L1603" s="532"/>
      <c r="M1603" s="532"/>
      <c r="N1603" s="532"/>
      <c r="O1603" s="532"/>
      <c r="P1603" s="532"/>
      <c r="Q1603" s="532"/>
      <c r="R1603" s="532"/>
      <c r="S1603" s="548"/>
      <c r="T1603" s="548"/>
      <c r="U1603" s="532"/>
      <c r="V1603" s="532"/>
      <c r="W1603" s="532"/>
      <c r="X1603" s="532"/>
      <c r="Y1603" s="532"/>
      <c r="Z1603" s="532"/>
      <c r="AA1603" s="532"/>
      <c r="AB1603" s="532"/>
      <c r="AC1603" s="532"/>
    </row>
    <row r="1604" ht="16.5" spans="1:29">
      <c r="A1604" s="545"/>
      <c r="B1604" s="546"/>
      <c r="C1604" s="545"/>
      <c r="D1604" s="547"/>
      <c r="E1604" s="545"/>
      <c r="F1604" s="548"/>
      <c r="G1604" s="545"/>
      <c r="H1604" s="545"/>
      <c r="I1604" s="545"/>
      <c r="J1604" s="548"/>
      <c r="K1604" s="548"/>
      <c r="L1604" s="532"/>
      <c r="M1604" s="532"/>
      <c r="N1604" s="532"/>
      <c r="O1604" s="532"/>
      <c r="P1604" s="532"/>
      <c r="Q1604" s="532"/>
      <c r="R1604" s="532"/>
      <c r="S1604" s="548"/>
      <c r="T1604" s="548"/>
      <c r="U1604" s="532"/>
      <c r="V1604" s="532"/>
      <c r="W1604" s="532"/>
      <c r="X1604" s="532"/>
      <c r="Y1604" s="532"/>
      <c r="Z1604" s="532"/>
      <c r="AA1604" s="532"/>
      <c r="AB1604" s="532"/>
      <c r="AC1604" s="532"/>
    </row>
    <row r="1605" ht="16.5" spans="1:29">
      <c r="A1605" s="545"/>
      <c r="B1605" s="546"/>
      <c r="C1605" s="545"/>
      <c r="D1605" s="547"/>
      <c r="E1605" s="545"/>
      <c r="F1605" s="548"/>
      <c r="G1605" s="545"/>
      <c r="H1605" s="545"/>
      <c r="I1605" s="545"/>
      <c r="J1605" s="548"/>
      <c r="K1605" s="548"/>
      <c r="L1605" s="532"/>
      <c r="M1605" s="532"/>
      <c r="N1605" s="532"/>
      <c r="O1605" s="532"/>
      <c r="P1605" s="532"/>
      <c r="Q1605" s="532"/>
      <c r="R1605" s="532"/>
      <c r="S1605" s="548"/>
      <c r="T1605" s="548"/>
      <c r="U1605" s="532"/>
      <c r="V1605" s="532"/>
      <c r="W1605" s="532"/>
      <c r="X1605" s="532"/>
      <c r="Y1605" s="532"/>
      <c r="Z1605" s="532"/>
      <c r="AA1605" s="532"/>
      <c r="AB1605" s="532"/>
      <c r="AC1605" s="532"/>
    </row>
    <row r="1606" ht="16.5" spans="1:29">
      <c r="A1606" s="545"/>
      <c r="B1606" s="546"/>
      <c r="C1606" s="545"/>
      <c r="D1606" s="547"/>
      <c r="E1606" s="545"/>
      <c r="F1606" s="548"/>
      <c r="G1606" s="545"/>
      <c r="H1606" s="545"/>
      <c r="I1606" s="545"/>
      <c r="J1606" s="548"/>
      <c r="K1606" s="548"/>
      <c r="L1606" s="532"/>
      <c r="M1606" s="532"/>
      <c r="N1606" s="532"/>
      <c r="O1606" s="532"/>
      <c r="P1606" s="532"/>
      <c r="Q1606" s="532"/>
      <c r="R1606" s="532"/>
      <c r="S1606" s="548"/>
      <c r="T1606" s="548"/>
      <c r="U1606" s="532"/>
      <c r="V1606" s="532"/>
      <c r="W1606" s="532"/>
      <c r="X1606" s="532"/>
      <c r="Y1606" s="532"/>
      <c r="Z1606" s="532"/>
      <c r="AA1606" s="532"/>
      <c r="AB1606" s="532"/>
      <c r="AC1606" s="532"/>
    </row>
    <row r="1607" ht="16.5" spans="1:29">
      <c r="A1607" s="545"/>
      <c r="B1607" s="546"/>
      <c r="C1607" s="545"/>
      <c r="D1607" s="547"/>
      <c r="E1607" s="545"/>
      <c r="F1607" s="548"/>
      <c r="G1607" s="545"/>
      <c r="H1607" s="545"/>
      <c r="I1607" s="545"/>
      <c r="J1607" s="548"/>
      <c r="K1607" s="548"/>
      <c r="L1607" s="532"/>
      <c r="M1607" s="532"/>
      <c r="N1607" s="532"/>
      <c r="O1607" s="532"/>
      <c r="P1607" s="532"/>
      <c r="Q1607" s="532"/>
      <c r="R1607" s="532"/>
      <c r="S1607" s="548"/>
      <c r="T1607" s="548"/>
      <c r="U1607" s="532"/>
      <c r="V1607" s="532"/>
      <c r="W1607" s="532"/>
      <c r="X1607" s="532"/>
      <c r="Y1607" s="532"/>
      <c r="Z1607" s="532"/>
      <c r="AA1607" s="532"/>
      <c r="AB1607" s="532"/>
      <c r="AC1607" s="532"/>
    </row>
    <row r="1608" ht="16.5" spans="1:29">
      <c r="A1608" s="545"/>
      <c r="B1608" s="546"/>
      <c r="C1608" s="545"/>
      <c r="D1608" s="547"/>
      <c r="E1608" s="545"/>
      <c r="F1608" s="548"/>
      <c r="G1608" s="545"/>
      <c r="H1608" s="545"/>
      <c r="I1608" s="545"/>
      <c r="J1608" s="548"/>
      <c r="K1608" s="548"/>
      <c r="L1608" s="532"/>
      <c r="M1608" s="532"/>
      <c r="N1608" s="532"/>
      <c r="O1608" s="532"/>
      <c r="P1608" s="532"/>
      <c r="Q1608" s="532"/>
      <c r="R1608" s="532"/>
      <c r="S1608" s="548"/>
      <c r="T1608" s="548"/>
      <c r="U1608" s="532"/>
      <c r="V1608" s="532"/>
      <c r="W1608" s="532"/>
      <c r="X1608" s="532"/>
      <c r="Y1608" s="532"/>
      <c r="Z1608" s="532"/>
      <c r="AA1608" s="532"/>
      <c r="AB1608" s="532"/>
      <c r="AC1608" s="532"/>
    </row>
    <row r="1609" ht="16.5" spans="1:29">
      <c r="A1609" s="545"/>
      <c r="B1609" s="546"/>
      <c r="C1609" s="545"/>
      <c r="D1609" s="547"/>
      <c r="E1609" s="545"/>
      <c r="F1609" s="548"/>
      <c r="G1609" s="545"/>
      <c r="H1609" s="545"/>
      <c r="I1609" s="545"/>
      <c r="J1609" s="548"/>
      <c r="K1609" s="548"/>
      <c r="L1609" s="532"/>
      <c r="M1609" s="532"/>
      <c r="N1609" s="532"/>
      <c r="O1609" s="532"/>
      <c r="P1609" s="532"/>
      <c r="Q1609" s="532"/>
      <c r="R1609" s="532"/>
      <c r="S1609" s="548"/>
      <c r="T1609" s="548"/>
      <c r="U1609" s="532"/>
      <c r="V1609" s="532"/>
      <c r="W1609" s="532"/>
      <c r="X1609" s="532"/>
      <c r="Y1609" s="532"/>
      <c r="Z1609" s="532"/>
      <c r="AA1609" s="532"/>
      <c r="AB1609" s="532"/>
      <c r="AC1609" s="532"/>
    </row>
    <row r="1610" ht="16.5" spans="1:29">
      <c r="A1610" s="545"/>
      <c r="B1610" s="546"/>
      <c r="C1610" s="545"/>
      <c r="D1610" s="547"/>
      <c r="E1610" s="545"/>
      <c r="F1610" s="548"/>
      <c r="G1610" s="545"/>
      <c r="H1610" s="545"/>
      <c r="I1610" s="545"/>
      <c r="J1610" s="548"/>
      <c r="K1610" s="548"/>
      <c r="L1610" s="532"/>
      <c r="M1610" s="532"/>
      <c r="N1610" s="532"/>
      <c r="O1610" s="532"/>
      <c r="P1610" s="532"/>
      <c r="Q1610" s="532"/>
      <c r="R1610" s="532"/>
      <c r="S1610" s="548"/>
      <c r="T1610" s="548"/>
      <c r="U1610" s="532"/>
      <c r="V1610" s="532"/>
      <c r="W1610" s="532"/>
      <c r="X1610" s="532"/>
      <c r="Y1610" s="532"/>
      <c r="Z1610" s="532"/>
      <c r="AA1610" s="532"/>
      <c r="AB1610" s="532"/>
      <c r="AC1610" s="532"/>
    </row>
    <row r="1611" ht="16.5" spans="1:29">
      <c r="A1611" s="545"/>
      <c r="B1611" s="546"/>
      <c r="C1611" s="545"/>
      <c r="D1611" s="547"/>
      <c r="E1611" s="545"/>
      <c r="F1611" s="548"/>
      <c r="G1611" s="545"/>
      <c r="H1611" s="545"/>
      <c r="I1611" s="545"/>
      <c r="J1611" s="548"/>
      <c r="K1611" s="548"/>
      <c r="L1611" s="532"/>
      <c r="M1611" s="532"/>
      <c r="N1611" s="532"/>
      <c r="O1611" s="532"/>
      <c r="P1611" s="532"/>
      <c r="Q1611" s="532"/>
      <c r="R1611" s="532"/>
      <c r="S1611" s="548"/>
      <c r="T1611" s="548"/>
      <c r="U1611" s="532"/>
      <c r="V1611" s="532"/>
      <c r="W1611" s="532"/>
      <c r="X1611" s="532"/>
      <c r="Y1611" s="532"/>
      <c r="Z1611" s="532"/>
      <c r="AA1611" s="532"/>
      <c r="AB1611" s="532"/>
      <c r="AC1611" s="532"/>
    </row>
    <row r="1612" ht="16.5" spans="1:29">
      <c r="A1612" s="545"/>
      <c r="B1612" s="546"/>
      <c r="C1612" s="545"/>
      <c r="D1612" s="547"/>
      <c r="E1612" s="545"/>
      <c r="F1612" s="548"/>
      <c r="G1612" s="545"/>
      <c r="H1612" s="545"/>
      <c r="I1612" s="545"/>
      <c r="J1612" s="548"/>
      <c r="K1612" s="548"/>
      <c r="L1612" s="532"/>
      <c r="M1612" s="532"/>
      <c r="N1612" s="532"/>
      <c r="O1612" s="532"/>
      <c r="P1612" s="532"/>
      <c r="Q1612" s="532"/>
      <c r="R1612" s="532"/>
      <c r="S1612" s="548"/>
      <c r="T1612" s="548"/>
      <c r="U1612" s="532"/>
      <c r="V1612" s="532"/>
      <c r="W1612" s="532"/>
      <c r="X1612" s="532"/>
      <c r="Y1612" s="532"/>
      <c r="Z1612" s="532"/>
      <c r="AA1612" s="532"/>
      <c r="AB1612" s="532"/>
      <c r="AC1612" s="532"/>
    </row>
    <row r="1613" ht="16.5" spans="1:29">
      <c r="A1613" s="545"/>
      <c r="B1613" s="546"/>
      <c r="C1613" s="545"/>
      <c r="D1613" s="547"/>
      <c r="E1613" s="545"/>
      <c r="F1613" s="548"/>
      <c r="G1613" s="545"/>
      <c r="H1613" s="545"/>
      <c r="I1613" s="545"/>
      <c r="J1613" s="548"/>
      <c r="K1613" s="548"/>
      <c r="L1613" s="532"/>
      <c r="M1613" s="532"/>
      <c r="N1613" s="532"/>
      <c r="O1613" s="532"/>
      <c r="P1613" s="532"/>
      <c r="Q1613" s="532"/>
      <c r="R1613" s="532"/>
      <c r="S1613" s="548"/>
      <c r="T1613" s="548"/>
      <c r="U1613" s="532"/>
      <c r="V1613" s="532"/>
      <c r="W1613" s="532"/>
      <c r="X1613" s="532"/>
      <c r="Y1613" s="532"/>
      <c r="Z1613" s="532"/>
      <c r="AA1613" s="532"/>
      <c r="AB1613" s="532"/>
      <c r="AC1613" s="532"/>
    </row>
    <row r="1614" ht="16.5" spans="1:29">
      <c r="A1614" s="545"/>
      <c r="B1614" s="546"/>
      <c r="C1614" s="545"/>
      <c r="D1614" s="547"/>
      <c r="E1614" s="545"/>
      <c r="F1614" s="548"/>
      <c r="G1614" s="545"/>
      <c r="H1614" s="545"/>
      <c r="I1614" s="545"/>
      <c r="J1614" s="548"/>
      <c r="K1614" s="548"/>
      <c r="L1614" s="532"/>
      <c r="M1614" s="532"/>
      <c r="N1614" s="532"/>
      <c r="O1614" s="532"/>
      <c r="P1614" s="532"/>
      <c r="Q1614" s="532"/>
      <c r="R1614" s="532"/>
      <c r="S1614" s="548"/>
      <c r="T1614" s="548"/>
      <c r="U1614" s="532"/>
      <c r="V1614" s="532"/>
      <c r="W1614" s="532"/>
      <c r="X1614" s="532"/>
      <c r="Y1614" s="532"/>
      <c r="Z1614" s="532"/>
      <c r="AA1614" s="532"/>
      <c r="AB1614" s="532"/>
      <c r="AC1614" s="532"/>
    </row>
    <row r="1615" ht="16.5" spans="1:29">
      <c r="A1615" s="545"/>
      <c r="B1615" s="546"/>
      <c r="C1615" s="545"/>
      <c r="D1615" s="547"/>
      <c r="E1615" s="545"/>
      <c r="F1615" s="548"/>
      <c r="G1615" s="545"/>
      <c r="H1615" s="545"/>
      <c r="I1615" s="545"/>
      <c r="J1615" s="548"/>
      <c r="K1615" s="548"/>
      <c r="L1615" s="532"/>
      <c r="M1615" s="532"/>
      <c r="N1615" s="532"/>
      <c r="O1615" s="532"/>
      <c r="P1615" s="532"/>
      <c r="Q1615" s="532"/>
      <c r="R1615" s="532"/>
      <c r="S1615" s="548"/>
      <c r="T1615" s="548"/>
      <c r="U1615" s="532"/>
      <c r="V1615" s="532"/>
      <c r="W1615" s="532"/>
      <c r="X1615" s="532"/>
      <c r="Y1615" s="532"/>
      <c r="Z1615" s="532"/>
      <c r="AA1615" s="532"/>
      <c r="AB1615" s="532"/>
      <c r="AC1615" s="532"/>
    </row>
    <row r="1616" ht="16.5" spans="1:29">
      <c r="A1616" s="545"/>
      <c r="B1616" s="546"/>
      <c r="C1616" s="545"/>
      <c r="D1616" s="547"/>
      <c r="E1616" s="545"/>
      <c r="F1616" s="548"/>
      <c r="G1616" s="545"/>
      <c r="H1616" s="545"/>
      <c r="I1616" s="545"/>
      <c r="J1616" s="548"/>
      <c r="K1616" s="548"/>
      <c r="L1616" s="532"/>
      <c r="M1616" s="532"/>
      <c r="N1616" s="532"/>
      <c r="O1616" s="532"/>
      <c r="P1616" s="532"/>
      <c r="Q1616" s="532"/>
      <c r="R1616" s="532"/>
      <c r="S1616" s="548"/>
      <c r="T1616" s="548"/>
      <c r="U1616" s="532"/>
      <c r="V1616" s="532"/>
      <c r="W1616" s="532"/>
      <c r="X1616" s="532"/>
      <c r="Y1616" s="532"/>
      <c r="Z1616" s="532"/>
      <c r="AA1616" s="532"/>
      <c r="AB1616" s="532"/>
      <c r="AC1616" s="532"/>
    </row>
    <row r="1617" ht="16.5" spans="1:29">
      <c r="A1617" s="545"/>
      <c r="B1617" s="546"/>
      <c r="C1617" s="545"/>
      <c r="D1617" s="547"/>
      <c r="E1617" s="545"/>
      <c r="F1617" s="548"/>
      <c r="G1617" s="545"/>
      <c r="H1617" s="545"/>
      <c r="I1617" s="545"/>
      <c r="J1617" s="548"/>
      <c r="K1617" s="548"/>
      <c r="L1617" s="532"/>
      <c r="M1617" s="532"/>
      <c r="N1617" s="532"/>
      <c r="O1617" s="532"/>
      <c r="P1617" s="532"/>
      <c r="Q1617" s="532"/>
      <c r="R1617" s="532"/>
      <c r="S1617" s="548"/>
      <c r="T1617" s="548"/>
      <c r="U1617" s="532"/>
      <c r="V1617" s="532"/>
      <c r="W1617" s="532"/>
      <c r="X1617" s="532"/>
      <c r="Y1617" s="532"/>
      <c r="Z1617" s="532"/>
      <c r="AA1617" s="532"/>
      <c r="AB1617" s="532"/>
      <c r="AC1617" s="532"/>
    </row>
    <row r="1618" ht="16.5" spans="1:29">
      <c r="A1618" s="545"/>
      <c r="B1618" s="546"/>
      <c r="C1618" s="545"/>
      <c r="D1618" s="547"/>
      <c r="E1618" s="545"/>
      <c r="F1618" s="548"/>
      <c r="G1618" s="545"/>
      <c r="H1618" s="545"/>
      <c r="I1618" s="545"/>
      <c r="J1618" s="548"/>
      <c r="K1618" s="548"/>
      <c r="L1618" s="532"/>
      <c r="M1618" s="532"/>
      <c r="N1618" s="532"/>
      <c r="O1618" s="532"/>
      <c r="P1618" s="532"/>
      <c r="Q1618" s="532"/>
      <c r="R1618" s="532"/>
      <c r="S1618" s="548"/>
      <c r="T1618" s="548"/>
      <c r="U1618" s="532"/>
      <c r="V1618" s="532"/>
      <c r="W1618" s="532"/>
      <c r="X1618" s="532"/>
      <c r="Y1618" s="532"/>
      <c r="Z1618" s="532"/>
      <c r="AA1618" s="532"/>
      <c r="AB1618" s="532"/>
      <c r="AC1618" s="532"/>
    </row>
    <row r="1619" ht="16.5" spans="1:29">
      <c r="A1619" s="545"/>
      <c r="B1619" s="546"/>
      <c r="C1619" s="545"/>
      <c r="D1619" s="547"/>
      <c r="E1619" s="545"/>
      <c r="F1619" s="548"/>
      <c r="G1619" s="545"/>
      <c r="H1619" s="545"/>
      <c r="I1619" s="545"/>
      <c r="J1619" s="548"/>
      <c r="K1619" s="548"/>
      <c r="L1619" s="532"/>
      <c r="M1619" s="532"/>
      <c r="N1619" s="532"/>
      <c r="O1619" s="532"/>
      <c r="P1619" s="532"/>
      <c r="Q1619" s="532"/>
      <c r="R1619" s="532"/>
      <c r="S1619" s="548"/>
      <c r="T1619" s="548"/>
      <c r="U1619" s="532"/>
      <c r="V1619" s="532"/>
      <c r="W1619" s="532"/>
      <c r="X1619" s="532"/>
      <c r="Y1619" s="532"/>
      <c r="Z1619" s="532"/>
      <c r="AA1619" s="532"/>
      <c r="AB1619" s="532"/>
      <c r="AC1619" s="532"/>
    </row>
    <row r="1620" ht="16.5" spans="1:29">
      <c r="A1620" s="545"/>
      <c r="B1620" s="546"/>
      <c r="C1620" s="545"/>
      <c r="D1620" s="547"/>
      <c r="E1620" s="545"/>
      <c r="F1620" s="548"/>
      <c r="G1620" s="545"/>
      <c r="H1620" s="545"/>
      <c r="I1620" s="545"/>
      <c r="J1620" s="548"/>
      <c r="K1620" s="548"/>
      <c r="L1620" s="532"/>
      <c r="M1620" s="532"/>
      <c r="N1620" s="532"/>
      <c r="O1620" s="532"/>
      <c r="P1620" s="532"/>
      <c r="Q1620" s="532"/>
      <c r="R1620" s="532"/>
      <c r="S1620" s="548"/>
      <c r="T1620" s="548"/>
      <c r="U1620" s="532"/>
      <c r="V1620" s="532"/>
      <c r="W1620" s="532"/>
      <c r="X1620" s="532"/>
      <c r="Y1620" s="532"/>
      <c r="Z1620" s="532"/>
      <c r="AA1620" s="532"/>
      <c r="AB1620" s="532"/>
      <c r="AC1620" s="532"/>
    </row>
    <row r="1621" ht="16.5" spans="1:29">
      <c r="A1621" s="545"/>
      <c r="B1621" s="546"/>
      <c r="C1621" s="545"/>
      <c r="D1621" s="547"/>
      <c r="E1621" s="545"/>
      <c r="F1621" s="548"/>
      <c r="G1621" s="545"/>
      <c r="H1621" s="545"/>
      <c r="I1621" s="545"/>
      <c r="J1621" s="548"/>
      <c r="K1621" s="548"/>
      <c r="L1621" s="532"/>
      <c r="M1621" s="532"/>
      <c r="N1621" s="532"/>
      <c r="O1621" s="532"/>
      <c r="P1621" s="532"/>
      <c r="Q1621" s="532"/>
      <c r="R1621" s="532"/>
      <c r="S1621" s="548"/>
      <c r="T1621" s="548"/>
      <c r="U1621" s="532"/>
      <c r="V1621" s="532"/>
      <c r="W1621" s="532"/>
      <c r="X1621" s="532"/>
      <c r="Y1621" s="532"/>
      <c r="Z1621" s="532"/>
      <c r="AA1621" s="532"/>
      <c r="AB1621" s="532"/>
      <c r="AC1621" s="532"/>
    </row>
    <row r="1622" ht="16.5" spans="1:29">
      <c r="A1622" s="545"/>
      <c r="B1622" s="546"/>
      <c r="C1622" s="545"/>
      <c r="D1622" s="547"/>
      <c r="E1622" s="545"/>
      <c r="F1622" s="548"/>
      <c r="G1622" s="545"/>
      <c r="H1622" s="545"/>
      <c r="I1622" s="545"/>
      <c r="J1622" s="548"/>
      <c r="K1622" s="548"/>
      <c r="L1622" s="532"/>
      <c r="M1622" s="532"/>
      <c r="N1622" s="532"/>
      <c r="O1622" s="532"/>
      <c r="P1622" s="532"/>
      <c r="Q1622" s="532"/>
      <c r="R1622" s="532"/>
      <c r="S1622" s="548"/>
      <c r="T1622" s="548"/>
      <c r="U1622" s="532"/>
      <c r="V1622" s="532"/>
      <c r="W1622" s="532"/>
      <c r="X1622" s="532"/>
      <c r="Y1622" s="532"/>
      <c r="Z1622" s="532"/>
      <c r="AA1622" s="532"/>
      <c r="AB1622" s="532"/>
      <c r="AC1622" s="532"/>
    </row>
    <row r="1623" ht="16.5" spans="1:29">
      <c r="A1623" s="545"/>
      <c r="B1623" s="546"/>
      <c r="C1623" s="545"/>
      <c r="D1623" s="547"/>
      <c r="E1623" s="545"/>
      <c r="F1623" s="548"/>
      <c r="G1623" s="545"/>
      <c r="H1623" s="545"/>
      <c r="I1623" s="545"/>
      <c r="J1623" s="548"/>
      <c r="K1623" s="548"/>
      <c r="L1623" s="532"/>
      <c r="M1623" s="532"/>
      <c r="N1623" s="532"/>
      <c r="O1623" s="532"/>
      <c r="P1623" s="532"/>
      <c r="Q1623" s="532"/>
      <c r="R1623" s="532"/>
      <c r="S1623" s="548"/>
      <c r="T1623" s="548"/>
      <c r="U1623" s="532"/>
      <c r="V1623" s="532"/>
      <c r="W1623" s="532"/>
      <c r="X1623" s="532"/>
      <c r="Y1623" s="532"/>
      <c r="Z1623" s="532"/>
      <c r="AA1623" s="532"/>
      <c r="AB1623" s="532"/>
      <c r="AC1623" s="532"/>
    </row>
    <row r="1624" ht="16.5" spans="1:29">
      <c r="A1624" s="545"/>
      <c r="B1624" s="546"/>
      <c r="C1624" s="545"/>
      <c r="D1624" s="547"/>
      <c r="E1624" s="545"/>
      <c r="F1624" s="548"/>
      <c r="G1624" s="545"/>
      <c r="H1624" s="545"/>
      <c r="I1624" s="545"/>
      <c r="J1624" s="548"/>
      <c r="K1624" s="548"/>
      <c r="L1624" s="532"/>
      <c r="M1624" s="532"/>
      <c r="N1624" s="532"/>
      <c r="O1624" s="532"/>
      <c r="P1624" s="532"/>
      <c r="Q1624" s="532"/>
      <c r="R1624" s="532"/>
      <c r="S1624" s="548"/>
      <c r="T1624" s="548"/>
      <c r="U1624" s="532"/>
      <c r="V1624" s="532"/>
      <c r="W1624" s="532"/>
      <c r="X1624" s="532"/>
      <c r="Y1624" s="532"/>
      <c r="Z1624" s="532"/>
      <c r="AA1624" s="532"/>
      <c r="AB1624" s="532"/>
      <c r="AC1624" s="532"/>
    </row>
    <row r="1625" ht="16.5" spans="1:29">
      <c r="A1625" s="545"/>
      <c r="B1625" s="546"/>
      <c r="C1625" s="545"/>
      <c r="D1625" s="547"/>
      <c r="E1625" s="545"/>
      <c r="F1625" s="548"/>
      <c r="G1625" s="545"/>
      <c r="H1625" s="545"/>
      <c r="I1625" s="545"/>
      <c r="J1625" s="548"/>
      <c r="K1625" s="548"/>
      <c r="L1625" s="532"/>
      <c r="M1625" s="532"/>
      <c r="N1625" s="532"/>
      <c r="O1625" s="532"/>
      <c r="P1625" s="532"/>
      <c r="Q1625" s="532"/>
      <c r="R1625" s="532"/>
      <c r="S1625" s="548"/>
      <c r="T1625" s="548"/>
      <c r="U1625" s="532"/>
      <c r="V1625" s="532"/>
      <c r="W1625" s="532"/>
      <c r="X1625" s="532"/>
      <c r="Y1625" s="532"/>
      <c r="Z1625" s="532"/>
      <c r="AA1625" s="532"/>
      <c r="AB1625" s="532"/>
      <c r="AC1625" s="532"/>
    </row>
    <row r="1626" ht="16.5" spans="1:29">
      <c r="A1626" s="545"/>
      <c r="B1626" s="546"/>
      <c r="C1626" s="545"/>
      <c r="D1626" s="547"/>
      <c r="E1626" s="545"/>
      <c r="F1626" s="548"/>
      <c r="G1626" s="545"/>
      <c r="H1626" s="545"/>
      <c r="I1626" s="545"/>
      <c r="J1626" s="548"/>
      <c r="K1626" s="548"/>
      <c r="L1626" s="532"/>
      <c r="M1626" s="532"/>
      <c r="N1626" s="532"/>
      <c r="O1626" s="532"/>
      <c r="P1626" s="532"/>
      <c r="Q1626" s="532"/>
      <c r="R1626" s="532"/>
      <c r="S1626" s="548"/>
      <c r="T1626" s="548"/>
      <c r="U1626" s="532"/>
      <c r="V1626" s="532"/>
      <c r="W1626" s="532"/>
      <c r="X1626" s="532"/>
      <c r="Y1626" s="532"/>
      <c r="Z1626" s="532"/>
      <c r="AA1626" s="532"/>
      <c r="AB1626" s="532"/>
      <c r="AC1626" s="532"/>
    </row>
    <row r="1627" ht="16.5" spans="1:29">
      <c r="A1627" s="545"/>
      <c r="B1627" s="546"/>
      <c r="C1627" s="545"/>
      <c r="D1627" s="547"/>
      <c r="E1627" s="545"/>
      <c r="F1627" s="548"/>
      <c r="G1627" s="545"/>
      <c r="H1627" s="545"/>
      <c r="I1627" s="545"/>
      <c r="J1627" s="548"/>
      <c r="K1627" s="548"/>
      <c r="L1627" s="532"/>
      <c r="M1627" s="532"/>
      <c r="N1627" s="532"/>
      <c r="O1627" s="532"/>
      <c r="P1627" s="532"/>
      <c r="Q1627" s="532"/>
      <c r="R1627" s="532"/>
      <c r="S1627" s="548"/>
      <c r="T1627" s="548"/>
      <c r="U1627" s="532"/>
      <c r="V1627" s="532"/>
      <c r="W1627" s="532"/>
      <c r="X1627" s="532"/>
      <c r="Y1627" s="532"/>
      <c r="Z1627" s="532"/>
      <c r="AA1627" s="532"/>
      <c r="AB1627" s="532"/>
      <c r="AC1627" s="532"/>
    </row>
    <row r="1628" ht="16.5" spans="1:29">
      <c r="A1628" s="545"/>
      <c r="B1628" s="546"/>
      <c r="C1628" s="545"/>
      <c r="D1628" s="547"/>
      <c r="E1628" s="545"/>
      <c r="F1628" s="548"/>
      <c r="G1628" s="545"/>
      <c r="H1628" s="545"/>
      <c r="I1628" s="545"/>
      <c r="J1628" s="548"/>
      <c r="K1628" s="548"/>
      <c r="L1628" s="532"/>
      <c r="M1628" s="532"/>
      <c r="N1628" s="532"/>
      <c r="O1628" s="532"/>
      <c r="P1628" s="532"/>
      <c r="Q1628" s="532"/>
      <c r="R1628" s="532"/>
      <c r="S1628" s="548"/>
      <c r="T1628" s="548"/>
      <c r="U1628" s="532"/>
      <c r="V1628" s="532"/>
      <c r="W1628" s="532"/>
      <c r="X1628" s="532"/>
      <c r="Y1628" s="532"/>
      <c r="Z1628" s="532"/>
      <c r="AA1628" s="532"/>
      <c r="AB1628" s="532"/>
      <c r="AC1628" s="532"/>
    </row>
    <row r="1629" ht="16.5" spans="1:29">
      <c r="A1629" s="545"/>
      <c r="B1629" s="546"/>
      <c r="C1629" s="545"/>
      <c r="D1629" s="547"/>
      <c r="E1629" s="545"/>
      <c r="F1629" s="548"/>
      <c r="G1629" s="545"/>
      <c r="H1629" s="545"/>
      <c r="I1629" s="545"/>
      <c r="J1629" s="548"/>
      <c r="K1629" s="548"/>
      <c r="L1629" s="532"/>
      <c r="M1629" s="532"/>
      <c r="N1629" s="532"/>
      <c r="O1629" s="532"/>
      <c r="P1629" s="532"/>
      <c r="Q1629" s="532"/>
      <c r="R1629" s="532"/>
      <c r="S1629" s="548"/>
      <c r="T1629" s="548"/>
      <c r="U1629" s="532"/>
      <c r="V1629" s="532"/>
      <c r="W1629" s="532"/>
      <c r="X1629" s="532"/>
      <c r="Y1629" s="532"/>
      <c r="Z1629" s="532"/>
      <c r="AA1629" s="532"/>
      <c r="AB1629" s="532"/>
      <c r="AC1629" s="532"/>
    </row>
    <row r="1630" ht="16.5" spans="1:29">
      <c r="A1630" s="545"/>
      <c r="B1630" s="546"/>
      <c r="C1630" s="545"/>
      <c r="D1630" s="547"/>
      <c r="E1630" s="545"/>
      <c r="F1630" s="548"/>
      <c r="G1630" s="545"/>
      <c r="H1630" s="545"/>
      <c r="I1630" s="545"/>
      <c r="J1630" s="548"/>
      <c r="K1630" s="548"/>
      <c r="L1630" s="532"/>
      <c r="M1630" s="532"/>
      <c r="N1630" s="532"/>
      <c r="O1630" s="532"/>
      <c r="P1630" s="532"/>
      <c r="Q1630" s="532"/>
      <c r="R1630" s="532"/>
      <c r="S1630" s="548"/>
      <c r="T1630" s="548"/>
      <c r="U1630" s="532"/>
      <c r="V1630" s="532"/>
      <c r="W1630" s="532"/>
      <c r="X1630" s="532"/>
      <c r="Y1630" s="532"/>
      <c r="Z1630" s="532"/>
      <c r="AA1630" s="532"/>
      <c r="AB1630" s="532"/>
      <c r="AC1630" s="532"/>
    </row>
    <row r="1631" ht="16.5" spans="1:29">
      <c r="A1631" s="545"/>
      <c r="B1631" s="546"/>
      <c r="C1631" s="545"/>
      <c r="D1631" s="547"/>
      <c r="E1631" s="545"/>
      <c r="F1631" s="548"/>
      <c r="G1631" s="545"/>
      <c r="H1631" s="545"/>
      <c r="I1631" s="545"/>
      <c r="J1631" s="548"/>
      <c r="K1631" s="548"/>
      <c r="L1631" s="532"/>
      <c r="M1631" s="532"/>
      <c r="N1631" s="532"/>
      <c r="O1631" s="532"/>
      <c r="P1631" s="532"/>
      <c r="Q1631" s="532"/>
      <c r="R1631" s="532"/>
      <c r="S1631" s="548"/>
      <c r="T1631" s="548"/>
      <c r="U1631" s="532"/>
      <c r="V1631" s="532"/>
      <c r="W1631" s="532"/>
      <c r="X1631" s="532"/>
      <c r="Y1631" s="532"/>
      <c r="Z1631" s="532"/>
      <c r="AA1631" s="532"/>
      <c r="AB1631" s="532"/>
      <c r="AC1631" s="532"/>
    </row>
    <row r="1632" ht="16.5" spans="1:29">
      <c r="A1632" s="545"/>
      <c r="B1632" s="546"/>
      <c r="C1632" s="545"/>
      <c r="D1632" s="547"/>
      <c r="E1632" s="545"/>
      <c r="F1632" s="548"/>
      <c r="G1632" s="545"/>
      <c r="H1632" s="545"/>
      <c r="I1632" s="545"/>
      <c r="J1632" s="548"/>
      <c r="K1632" s="548"/>
      <c r="L1632" s="532"/>
      <c r="M1632" s="532"/>
      <c r="N1632" s="532"/>
      <c r="O1632" s="532"/>
      <c r="P1632" s="532"/>
      <c r="Q1632" s="532"/>
      <c r="R1632" s="532"/>
      <c r="S1632" s="548"/>
      <c r="T1632" s="548"/>
      <c r="U1632" s="532"/>
      <c r="V1632" s="532"/>
      <c r="W1632" s="532"/>
      <c r="X1632" s="532"/>
      <c r="Y1632" s="532"/>
      <c r="Z1632" s="532"/>
      <c r="AA1632" s="532"/>
      <c r="AB1632" s="532"/>
      <c r="AC1632" s="532"/>
    </row>
    <row r="1633" ht="16.5" spans="1:29">
      <c r="A1633" s="545"/>
      <c r="B1633" s="546"/>
      <c r="C1633" s="545"/>
      <c r="D1633" s="547"/>
      <c r="E1633" s="545"/>
      <c r="F1633" s="548"/>
      <c r="G1633" s="545"/>
      <c r="H1633" s="545"/>
      <c r="I1633" s="545"/>
      <c r="J1633" s="548"/>
      <c r="K1633" s="548"/>
      <c r="L1633" s="532"/>
      <c r="M1633" s="532"/>
      <c r="N1633" s="532"/>
      <c r="O1633" s="532"/>
      <c r="P1633" s="532"/>
      <c r="Q1633" s="532"/>
      <c r="R1633" s="532"/>
      <c r="S1633" s="548"/>
      <c r="T1633" s="548"/>
      <c r="U1633" s="532"/>
      <c r="V1633" s="532"/>
      <c r="W1633" s="532"/>
      <c r="X1633" s="532"/>
      <c r="Y1633" s="532"/>
      <c r="Z1633" s="532"/>
      <c r="AA1633" s="532"/>
      <c r="AB1633" s="532"/>
      <c r="AC1633" s="532"/>
    </row>
    <row r="1634" ht="16.5" spans="1:29">
      <c r="A1634" s="545"/>
      <c r="B1634" s="546"/>
      <c r="C1634" s="545"/>
      <c r="D1634" s="547"/>
      <c r="E1634" s="545"/>
      <c r="F1634" s="548"/>
      <c r="G1634" s="545"/>
      <c r="H1634" s="545"/>
      <c r="I1634" s="545"/>
      <c r="J1634" s="548"/>
      <c r="K1634" s="548"/>
      <c r="L1634" s="532"/>
      <c r="M1634" s="532"/>
      <c r="N1634" s="532"/>
      <c r="O1634" s="532"/>
      <c r="P1634" s="532"/>
      <c r="Q1634" s="532"/>
      <c r="R1634" s="532"/>
      <c r="S1634" s="548"/>
      <c r="T1634" s="548"/>
      <c r="U1634" s="532"/>
      <c r="V1634" s="532"/>
      <c r="W1634" s="532"/>
      <c r="X1634" s="532"/>
      <c r="Y1634" s="532"/>
      <c r="Z1634" s="532"/>
      <c r="AA1634" s="532"/>
      <c r="AB1634" s="532"/>
      <c r="AC1634" s="532"/>
    </row>
    <row r="1635" ht="16.5" spans="1:29">
      <c r="A1635" s="545"/>
      <c r="B1635" s="546"/>
      <c r="C1635" s="545"/>
      <c r="D1635" s="547"/>
      <c r="E1635" s="545"/>
      <c r="F1635" s="548"/>
      <c r="G1635" s="545"/>
      <c r="H1635" s="545"/>
      <c r="I1635" s="545"/>
      <c r="J1635" s="548"/>
      <c r="K1635" s="548"/>
      <c r="L1635" s="532"/>
      <c r="M1635" s="532"/>
      <c r="N1635" s="532"/>
      <c r="O1635" s="532"/>
      <c r="P1635" s="532"/>
      <c r="Q1635" s="532"/>
      <c r="R1635" s="532"/>
      <c r="S1635" s="548"/>
      <c r="T1635" s="548"/>
      <c r="U1635" s="532"/>
      <c r="V1635" s="532"/>
      <c r="W1635" s="532"/>
      <c r="X1635" s="532"/>
      <c r="Y1635" s="532"/>
      <c r="Z1635" s="532"/>
      <c r="AA1635" s="532"/>
      <c r="AB1635" s="532"/>
      <c r="AC1635" s="532"/>
    </row>
    <row r="1636" ht="16.5" spans="1:29">
      <c r="A1636" s="545"/>
      <c r="B1636" s="546"/>
      <c r="C1636" s="545"/>
      <c r="D1636" s="547"/>
      <c r="E1636" s="545"/>
      <c r="F1636" s="548"/>
      <c r="G1636" s="545"/>
      <c r="H1636" s="545"/>
      <c r="I1636" s="545"/>
      <c r="J1636" s="548"/>
      <c r="K1636" s="548"/>
      <c r="L1636" s="532"/>
      <c r="M1636" s="532"/>
      <c r="N1636" s="532"/>
      <c r="O1636" s="532"/>
      <c r="P1636" s="532"/>
      <c r="Q1636" s="532"/>
      <c r="R1636" s="532"/>
      <c r="S1636" s="548"/>
      <c r="T1636" s="548"/>
      <c r="U1636" s="532"/>
      <c r="V1636" s="532"/>
      <c r="W1636" s="532"/>
      <c r="X1636" s="532"/>
      <c r="Y1636" s="532"/>
      <c r="Z1636" s="532"/>
      <c r="AA1636" s="532"/>
      <c r="AB1636" s="532"/>
      <c r="AC1636" s="532"/>
    </row>
    <row r="1637" ht="16.5" spans="1:29">
      <c r="A1637" s="545"/>
      <c r="B1637" s="546"/>
      <c r="C1637" s="545"/>
      <c r="D1637" s="547"/>
      <c r="E1637" s="545"/>
      <c r="F1637" s="548"/>
      <c r="G1637" s="545"/>
      <c r="H1637" s="545"/>
      <c r="I1637" s="545"/>
      <c r="J1637" s="548"/>
      <c r="K1637" s="548"/>
      <c r="L1637" s="532"/>
      <c r="M1637" s="532"/>
      <c r="N1637" s="532"/>
      <c r="O1637" s="532"/>
      <c r="P1637" s="532"/>
      <c r="Q1637" s="532"/>
      <c r="R1637" s="532"/>
      <c r="S1637" s="548"/>
      <c r="T1637" s="548"/>
      <c r="U1637" s="532"/>
      <c r="V1637" s="532"/>
      <c r="W1637" s="532"/>
      <c r="X1637" s="532"/>
      <c r="Y1637" s="532"/>
      <c r="Z1637" s="532"/>
      <c r="AA1637" s="532"/>
      <c r="AB1637" s="532"/>
      <c r="AC1637" s="532"/>
    </row>
    <row r="1638" ht="16.5" spans="1:29">
      <c r="A1638" s="545"/>
      <c r="B1638" s="546"/>
      <c r="C1638" s="545"/>
      <c r="D1638" s="547"/>
      <c r="E1638" s="545"/>
      <c r="F1638" s="548"/>
      <c r="G1638" s="545"/>
      <c r="H1638" s="545"/>
      <c r="I1638" s="545"/>
      <c r="J1638" s="548"/>
      <c r="K1638" s="548"/>
      <c r="L1638" s="532"/>
      <c r="M1638" s="532"/>
      <c r="N1638" s="532"/>
      <c r="O1638" s="532"/>
      <c r="P1638" s="532"/>
      <c r="Q1638" s="532"/>
      <c r="R1638" s="532"/>
      <c r="S1638" s="548"/>
      <c r="T1638" s="548"/>
      <c r="U1638" s="532"/>
      <c r="V1638" s="532"/>
      <c r="W1638" s="532"/>
      <c r="X1638" s="532"/>
      <c r="Y1638" s="532"/>
      <c r="Z1638" s="532"/>
      <c r="AA1638" s="532"/>
      <c r="AB1638" s="532"/>
      <c r="AC1638" s="532"/>
    </row>
    <row r="1639" ht="16.5" spans="1:29">
      <c r="A1639" s="545"/>
      <c r="B1639" s="546"/>
      <c r="C1639" s="545"/>
      <c r="D1639" s="547"/>
      <c r="E1639" s="545"/>
      <c r="F1639" s="548"/>
      <c r="G1639" s="545"/>
      <c r="H1639" s="545"/>
      <c r="I1639" s="545"/>
      <c r="J1639" s="548"/>
      <c r="K1639" s="548"/>
      <c r="L1639" s="532"/>
      <c r="M1639" s="532"/>
      <c r="N1639" s="532"/>
      <c r="O1639" s="532"/>
      <c r="P1639" s="532"/>
      <c r="Q1639" s="532"/>
      <c r="R1639" s="532"/>
      <c r="S1639" s="548"/>
      <c r="T1639" s="548"/>
      <c r="U1639" s="532"/>
      <c r="V1639" s="532"/>
      <c r="W1639" s="532"/>
      <c r="X1639" s="532"/>
      <c r="Y1639" s="532"/>
      <c r="Z1639" s="532"/>
      <c r="AA1639" s="532"/>
      <c r="AB1639" s="532"/>
      <c r="AC1639" s="532"/>
    </row>
    <row r="1640" ht="16.5" spans="1:29">
      <c r="A1640" s="545"/>
      <c r="B1640" s="546"/>
      <c r="C1640" s="545"/>
      <c r="D1640" s="547"/>
      <c r="E1640" s="545"/>
      <c r="F1640" s="548"/>
      <c r="G1640" s="545"/>
      <c r="H1640" s="545"/>
      <c r="I1640" s="545"/>
      <c r="J1640" s="548"/>
      <c r="K1640" s="548"/>
      <c r="L1640" s="532"/>
      <c r="M1640" s="532"/>
      <c r="N1640" s="532"/>
      <c r="O1640" s="532"/>
      <c r="P1640" s="532"/>
      <c r="Q1640" s="532"/>
      <c r="R1640" s="532"/>
      <c r="S1640" s="548"/>
      <c r="T1640" s="548"/>
      <c r="U1640" s="532"/>
      <c r="V1640" s="532"/>
      <c r="W1640" s="532"/>
      <c r="X1640" s="532"/>
      <c r="Y1640" s="532"/>
      <c r="Z1640" s="532"/>
      <c r="AA1640" s="532"/>
      <c r="AB1640" s="532"/>
      <c r="AC1640" s="532"/>
    </row>
    <row r="1641" ht="16.5" spans="1:29">
      <c r="A1641" s="545"/>
      <c r="B1641" s="546"/>
      <c r="C1641" s="545"/>
      <c r="D1641" s="547"/>
      <c r="E1641" s="545"/>
      <c r="F1641" s="548"/>
      <c r="G1641" s="545"/>
      <c r="H1641" s="545"/>
      <c r="I1641" s="545"/>
      <c r="J1641" s="548"/>
      <c r="K1641" s="548"/>
      <c r="L1641" s="532"/>
      <c r="M1641" s="532"/>
      <c r="N1641" s="532"/>
      <c r="O1641" s="532"/>
      <c r="P1641" s="532"/>
      <c r="Q1641" s="532"/>
      <c r="R1641" s="532"/>
      <c r="S1641" s="548"/>
      <c r="T1641" s="548"/>
      <c r="U1641" s="532"/>
      <c r="V1641" s="532"/>
      <c r="W1641" s="532"/>
      <c r="X1641" s="532"/>
      <c r="Y1641" s="532"/>
      <c r="Z1641" s="532"/>
      <c r="AA1641" s="532"/>
      <c r="AB1641" s="532"/>
      <c r="AC1641" s="532"/>
    </row>
    <row r="1642" ht="16.5" spans="1:29">
      <c r="A1642" s="545"/>
      <c r="B1642" s="546"/>
      <c r="C1642" s="545"/>
      <c r="D1642" s="547"/>
      <c r="E1642" s="545"/>
      <c r="F1642" s="548"/>
      <c r="G1642" s="545"/>
      <c r="H1642" s="545"/>
      <c r="I1642" s="545"/>
      <c r="J1642" s="548"/>
      <c r="K1642" s="548"/>
      <c r="L1642" s="532"/>
      <c r="M1642" s="532"/>
      <c r="N1642" s="532"/>
      <c r="O1642" s="532"/>
      <c r="P1642" s="532"/>
      <c r="Q1642" s="532"/>
      <c r="R1642" s="532"/>
      <c r="S1642" s="548"/>
      <c r="T1642" s="548"/>
      <c r="U1642" s="532"/>
      <c r="V1642" s="532"/>
      <c r="W1642" s="532"/>
      <c r="X1642" s="532"/>
      <c r="Y1642" s="532"/>
      <c r="Z1642" s="532"/>
      <c r="AA1642" s="532"/>
      <c r="AB1642" s="532"/>
      <c r="AC1642" s="532"/>
    </row>
    <row r="1643" ht="16.5" spans="1:29">
      <c r="A1643" s="545"/>
      <c r="B1643" s="546"/>
      <c r="C1643" s="545"/>
      <c r="D1643" s="547"/>
      <c r="E1643" s="545"/>
      <c r="F1643" s="548"/>
      <c r="G1643" s="545"/>
      <c r="H1643" s="545"/>
      <c r="I1643" s="545"/>
      <c r="J1643" s="548"/>
      <c r="K1643" s="548"/>
      <c r="L1643" s="532"/>
      <c r="M1643" s="532"/>
      <c r="N1643" s="532"/>
      <c r="O1643" s="532"/>
      <c r="P1643" s="532"/>
      <c r="Q1643" s="532"/>
      <c r="R1643" s="532"/>
      <c r="S1643" s="548"/>
      <c r="T1643" s="548"/>
      <c r="U1643" s="532"/>
      <c r="V1643" s="532"/>
      <c r="W1643" s="532"/>
      <c r="X1643" s="532"/>
      <c r="Y1643" s="532"/>
      <c r="Z1643" s="532"/>
      <c r="AA1643" s="532"/>
      <c r="AB1643" s="532"/>
      <c r="AC1643" s="532"/>
    </row>
    <row r="1644" ht="16.5" spans="1:29">
      <c r="A1644" s="545"/>
      <c r="B1644" s="546"/>
      <c r="C1644" s="545"/>
      <c r="D1644" s="547"/>
      <c r="E1644" s="545"/>
      <c r="F1644" s="548"/>
      <c r="G1644" s="545"/>
      <c r="H1644" s="545"/>
      <c r="I1644" s="545"/>
      <c r="J1644" s="548"/>
      <c r="K1644" s="548"/>
      <c r="L1644" s="532"/>
      <c r="M1644" s="532"/>
      <c r="N1644" s="532"/>
      <c r="O1644" s="532"/>
      <c r="P1644" s="532"/>
      <c r="Q1644" s="532"/>
      <c r="R1644" s="532"/>
      <c r="S1644" s="548"/>
      <c r="T1644" s="548"/>
      <c r="U1644" s="532"/>
      <c r="V1644" s="532"/>
      <c r="W1644" s="532"/>
      <c r="X1644" s="532"/>
      <c r="Y1644" s="532"/>
      <c r="Z1644" s="532"/>
      <c r="AA1644" s="532"/>
      <c r="AB1644" s="532"/>
      <c r="AC1644" s="532"/>
    </row>
    <row r="1645" ht="16.5" spans="1:29">
      <c r="A1645" s="545"/>
      <c r="B1645" s="546"/>
      <c r="C1645" s="545"/>
      <c r="D1645" s="547"/>
      <c r="E1645" s="545"/>
      <c r="F1645" s="548"/>
      <c r="G1645" s="545"/>
      <c r="H1645" s="545"/>
      <c r="I1645" s="545"/>
      <c r="J1645" s="548"/>
      <c r="K1645" s="548"/>
      <c r="L1645" s="532"/>
      <c r="M1645" s="532"/>
      <c r="N1645" s="532"/>
      <c r="O1645" s="532"/>
      <c r="P1645" s="532"/>
      <c r="Q1645" s="532"/>
      <c r="R1645" s="532"/>
      <c r="S1645" s="548"/>
      <c r="T1645" s="548"/>
      <c r="U1645" s="532"/>
      <c r="V1645" s="532"/>
      <c r="W1645" s="532"/>
      <c r="X1645" s="532"/>
      <c r="Y1645" s="532"/>
      <c r="Z1645" s="532"/>
      <c r="AA1645" s="532"/>
      <c r="AB1645" s="532"/>
      <c r="AC1645" s="532"/>
    </row>
    <row r="1646" ht="16.5" spans="1:29">
      <c r="A1646" s="545"/>
      <c r="B1646" s="546"/>
      <c r="C1646" s="545"/>
      <c r="D1646" s="547"/>
      <c r="E1646" s="545"/>
      <c r="F1646" s="548"/>
      <c r="G1646" s="545"/>
      <c r="H1646" s="545"/>
      <c r="I1646" s="545"/>
      <c r="J1646" s="548"/>
      <c r="K1646" s="548"/>
      <c r="L1646" s="532"/>
      <c r="M1646" s="532"/>
      <c r="N1646" s="532"/>
      <c r="O1646" s="532"/>
      <c r="P1646" s="532"/>
      <c r="Q1646" s="532"/>
      <c r="R1646" s="532"/>
      <c r="S1646" s="548"/>
      <c r="T1646" s="548"/>
      <c r="U1646" s="532"/>
      <c r="V1646" s="532"/>
      <c r="W1646" s="532"/>
      <c r="X1646" s="532"/>
      <c r="Y1646" s="532"/>
      <c r="Z1646" s="532"/>
      <c r="AA1646" s="532"/>
      <c r="AB1646" s="532"/>
      <c r="AC1646" s="532"/>
    </row>
    <row r="1647" ht="16.5" spans="1:29">
      <c r="A1647" s="545"/>
      <c r="B1647" s="546"/>
      <c r="C1647" s="545"/>
      <c r="D1647" s="547"/>
      <c r="E1647" s="545"/>
      <c r="F1647" s="548"/>
      <c r="G1647" s="545"/>
      <c r="H1647" s="545"/>
      <c r="I1647" s="545"/>
      <c r="J1647" s="548"/>
      <c r="K1647" s="548"/>
      <c r="L1647" s="532"/>
      <c r="M1647" s="532"/>
      <c r="N1647" s="532"/>
      <c r="O1647" s="532"/>
      <c r="P1647" s="532"/>
      <c r="Q1647" s="532"/>
      <c r="R1647" s="532"/>
      <c r="S1647" s="548"/>
      <c r="T1647" s="548"/>
      <c r="U1647" s="532"/>
      <c r="V1647" s="532"/>
      <c r="W1647" s="532"/>
      <c r="X1647" s="532"/>
      <c r="Y1647" s="532"/>
      <c r="Z1647" s="532"/>
      <c r="AA1647" s="532"/>
      <c r="AB1647" s="532"/>
      <c r="AC1647" s="532"/>
    </row>
    <row r="1648" ht="16.5" spans="1:29">
      <c r="A1648" s="545"/>
      <c r="B1648" s="546"/>
      <c r="C1648" s="545"/>
      <c r="D1648" s="547"/>
      <c r="E1648" s="545"/>
      <c r="F1648" s="548"/>
      <c r="G1648" s="545"/>
      <c r="H1648" s="545"/>
      <c r="I1648" s="545"/>
      <c r="J1648" s="548"/>
      <c r="K1648" s="548"/>
      <c r="L1648" s="532"/>
      <c r="M1648" s="532"/>
      <c r="N1648" s="532"/>
      <c r="O1648" s="532"/>
      <c r="P1648" s="532"/>
      <c r="Q1648" s="532"/>
      <c r="R1648" s="532"/>
      <c r="S1648" s="548"/>
      <c r="T1648" s="548"/>
      <c r="U1648" s="532"/>
      <c r="V1648" s="532"/>
      <c r="W1648" s="532"/>
      <c r="X1648" s="532"/>
      <c r="Y1648" s="532"/>
      <c r="Z1648" s="532"/>
      <c r="AA1648" s="532"/>
      <c r="AB1648" s="532"/>
      <c r="AC1648" s="532"/>
    </row>
    <row r="1649" ht="16.5" spans="1:29">
      <c r="A1649" s="545"/>
      <c r="B1649" s="546"/>
      <c r="C1649" s="545"/>
      <c r="D1649" s="547"/>
      <c r="E1649" s="545"/>
      <c r="F1649" s="548"/>
      <c r="G1649" s="545"/>
      <c r="H1649" s="545"/>
      <c r="I1649" s="545"/>
      <c r="J1649" s="548"/>
      <c r="K1649" s="548"/>
      <c r="L1649" s="532"/>
      <c r="M1649" s="532"/>
      <c r="N1649" s="532"/>
      <c r="O1649" s="532"/>
      <c r="P1649" s="532"/>
      <c r="Q1649" s="532"/>
      <c r="R1649" s="532"/>
      <c r="S1649" s="548"/>
      <c r="T1649" s="548"/>
      <c r="U1649" s="532"/>
      <c r="V1649" s="532"/>
      <c r="W1649" s="532"/>
      <c r="X1649" s="532"/>
      <c r="Y1649" s="532"/>
      <c r="Z1649" s="532"/>
      <c r="AA1649" s="532"/>
      <c r="AB1649" s="532"/>
      <c r="AC1649" s="532"/>
    </row>
    <row r="1650" ht="16.5" spans="1:29">
      <c r="A1650" s="545"/>
      <c r="B1650" s="546"/>
      <c r="C1650" s="545"/>
      <c r="D1650" s="547"/>
      <c r="E1650" s="545"/>
      <c r="F1650" s="548"/>
      <c r="G1650" s="545"/>
      <c r="H1650" s="545"/>
      <c r="I1650" s="545"/>
      <c r="J1650" s="548"/>
      <c r="K1650" s="548"/>
      <c r="L1650" s="532"/>
      <c r="M1650" s="532"/>
      <c r="N1650" s="532"/>
      <c r="O1650" s="532"/>
      <c r="P1650" s="532"/>
      <c r="Q1650" s="532"/>
      <c r="R1650" s="532"/>
      <c r="S1650" s="548"/>
      <c r="T1650" s="548"/>
      <c r="U1650" s="532"/>
      <c r="V1650" s="532"/>
      <c r="W1650" s="532"/>
      <c r="X1650" s="532"/>
      <c r="Y1650" s="532"/>
      <c r="Z1650" s="532"/>
      <c r="AA1650" s="532"/>
      <c r="AB1650" s="532"/>
      <c r="AC1650" s="532"/>
    </row>
    <row r="1651" ht="16.5" spans="1:29">
      <c r="A1651" s="545"/>
      <c r="B1651" s="546"/>
      <c r="C1651" s="545"/>
      <c r="D1651" s="547"/>
      <c r="E1651" s="545"/>
      <c r="F1651" s="548"/>
      <c r="G1651" s="545"/>
      <c r="H1651" s="545"/>
      <c r="I1651" s="545"/>
      <c r="J1651" s="548"/>
      <c r="K1651" s="548"/>
      <c r="L1651" s="532"/>
      <c r="M1651" s="532"/>
      <c r="N1651" s="532"/>
      <c r="O1651" s="532"/>
      <c r="P1651" s="532"/>
      <c r="Q1651" s="532"/>
      <c r="R1651" s="532"/>
      <c r="S1651" s="548"/>
      <c r="T1651" s="548"/>
      <c r="U1651" s="532"/>
      <c r="V1651" s="532"/>
      <c r="W1651" s="532"/>
      <c r="X1651" s="532"/>
      <c r="Y1651" s="532"/>
      <c r="Z1651" s="532"/>
      <c r="AA1651" s="532"/>
      <c r="AB1651" s="532"/>
      <c r="AC1651" s="532"/>
    </row>
    <row r="1652" ht="16.5" spans="1:29">
      <c r="A1652" s="545"/>
      <c r="B1652" s="546"/>
      <c r="C1652" s="545"/>
      <c r="D1652" s="547"/>
      <c r="E1652" s="545"/>
      <c r="F1652" s="548"/>
      <c r="G1652" s="545"/>
      <c r="H1652" s="545"/>
      <c r="I1652" s="545"/>
      <c r="J1652" s="548"/>
      <c r="K1652" s="548"/>
      <c r="L1652" s="532"/>
      <c r="M1652" s="532"/>
      <c r="N1652" s="532"/>
      <c r="O1652" s="532"/>
      <c r="P1652" s="532"/>
      <c r="Q1652" s="532"/>
      <c r="R1652" s="532"/>
      <c r="S1652" s="548"/>
      <c r="T1652" s="548"/>
      <c r="U1652" s="532"/>
      <c r="V1652" s="532"/>
      <c r="W1652" s="532"/>
      <c r="X1652" s="532"/>
      <c r="Y1652" s="532"/>
      <c r="Z1652" s="532"/>
      <c r="AA1652" s="532"/>
      <c r="AB1652" s="532"/>
      <c r="AC1652" s="532"/>
    </row>
    <row r="1653" ht="16.5" spans="1:29">
      <c r="A1653" s="545"/>
      <c r="B1653" s="546"/>
      <c r="C1653" s="545"/>
      <c r="D1653" s="547"/>
      <c r="E1653" s="545"/>
      <c r="F1653" s="548"/>
      <c r="G1653" s="545"/>
      <c r="H1653" s="545"/>
      <c r="I1653" s="545"/>
      <c r="J1653" s="548"/>
      <c r="K1653" s="548"/>
      <c r="L1653" s="532"/>
      <c r="M1653" s="532"/>
      <c r="N1653" s="532"/>
      <c r="O1653" s="532"/>
      <c r="P1653" s="532"/>
      <c r="Q1653" s="532"/>
      <c r="R1653" s="532"/>
      <c r="S1653" s="548"/>
      <c r="T1653" s="548"/>
      <c r="U1653" s="532"/>
      <c r="V1653" s="532"/>
      <c r="W1653" s="532"/>
      <c r="X1653" s="532"/>
      <c r="Y1653" s="532"/>
      <c r="Z1653" s="532"/>
      <c r="AA1653" s="532"/>
      <c r="AB1653" s="532"/>
      <c r="AC1653" s="532"/>
    </row>
    <row r="1654" ht="16.5" spans="1:29">
      <c r="A1654" s="545"/>
      <c r="B1654" s="546"/>
      <c r="C1654" s="545"/>
      <c r="D1654" s="547"/>
      <c r="E1654" s="545"/>
      <c r="F1654" s="548"/>
      <c r="G1654" s="545"/>
      <c r="H1654" s="545"/>
      <c r="I1654" s="545"/>
      <c r="J1654" s="548"/>
      <c r="K1654" s="548"/>
      <c r="L1654" s="532"/>
      <c r="M1654" s="532"/>
      <c r="N1654" s="532"/>
      <c r="O1654" s="532"/>
      <c r="P1654" s="532"/>
      <c r="Q1654" s="532"/>
      <c r="R1654" s="532"/>
      <c r="S1654" s="548"/>
      <c r="T1654" s="548"/>
      <c r="U1654" s="532"/>
      <c r="V1654" s="532"/>
      <c r="W1654" s="532"/>
      <c r="X1654" s="532"/>
      <c r="Y1654" s="532"/>
      <c r="Z1654" s="532"/>
      <c r="AA1654" s="532"/>
      <c r="AB1654" s="532"/>
      <c r="AC1654" s="532"/>
    </row>
    <row r="1655" ht="16.5" spans="1:29">
      <c r="A1655" s="545"/>
      <c r="B1655" s="546"/>
      <c r="C1655" s="545"/>
      <c r="D1655" s="547"/>
      <c r="E1655" s="545"/>
      <c r="F1655" s="548"/>
      <c r="G1655" s="545"/>
      <c r="H1655" s="545"/>
      <c r="I1655" s="545"/>
      <c r="J1655" s="548"/>
      <c r="K1655" s="548"/>
      <c r="L1655" s="532"/>
      <c r="M1655" s="532"/>
      <c r="N1655" s="532"/>
      <c r="O1655" s="532"/>
      <c r="P1655" s="532"/>
      <c r="Q1655" s="532"/>
      <c r="R1655" s="532"/>
      <c r="S1655" s="548"/>
      <c r="T1655" s="548"/>
      <c r="U1655" s="532"/>
      <c r="V1655" s="532"/>
      <c r="W1655" s="532"/>
      <c r="X1655" s="532"/>
      <c r="Y1655" s="532"/>
      <c r="Z1655" s="532"/>
      <c r="AA1655" s="532"/>
      <c r="AB1655" s="532"/>
      <c r="AC1655" s="532"/>
    </row>
    <row r="1656" ht="16.5" spans="1:29">
      <c r="A1656" s="545"/>
      <c r="B1656" s="546"/>
      <c r="C1656" s="545"/>
      <c r="D1656" s="547"/>
      <c r="E1656" s="545"/>
      <c r="F1656" s="548"/>
      <c r="G1656" s="545"/>
      <c r="H1656" s="545"/>
      <c r="I1656" s="545"/>
      <c r="J1656" s="548"/>
      <c r="K1656" s="548"/>
      <c r="L1656" s="532"/>
      <c r="M1656" s="532"/>
      <c r="N1656" s="532"/>
      <c r="O1656" s="532"/>
      <c r="P1656" s="532"/>
      <c r="Q1656" s="532"/>
      <c r="R1656" s="532"/>
      <c r="S1656" s="548"/>
      <c r="T1656" s="548"/>
      <c r="U1656" s="532"/>
      <c r="V1656" s="532"/>
      <c r="W1656" s="532"/>
      <c r="X1656" s="532"/>
      <c r="Y1656" s="532"/>
      <c r="Z1656" s="532"/>
      <c r="AA1656" s="532"/>
      <c r="AB1656" s="532"/>
      <c r="AC1656" s="532"/>
    </row>
    <row r="1657" ht="16.5" spans="1:29">
      <c r="A1657" s="545"/>
      <c r="B1657" s="546"/>
      <c r="C1657" s="545"/>
      <c r="D1657" s="547"/>
      <c r="E1657" s="545"/>
      <c r="F1657" s="548"/>
      <c r="G1657" s="545"/>
      <c r="H1657" s="545"/>
      <c r="I1657" s="545"/>
      <c r="J1657" s="548"/>
      <c r="K1657" s="548"/>
      <c r="L1657" s="532"/>
      <c r="M1657" s="532"/>
      <c r="N1657" s="532"/>
      <c r="O1657" s="532"/>
      <c r="P1657" s="532"/>
      <c r="Q1657" s="532"/>
      <c r="R1657" s="532"/>
      <c r="S1657" s="548"/>
      <c r="T1657" s="548"/>
      <c r="U1657" s="532"/>
      <c r="V1657" s="532"/>
      <c r="W1657" s="532"/>
      <c r="X1657" s="532"/>
      <c r="Y1657" s="532"/>
      <c r="Z1657" s="532"/>
      <c r="AA1657" s="532"/>
      <c r="AB1657" s="532"/>
      <c r="AC1657" s="532"/>
    </row>
    <row r="1658" ht="16.5" spans="1:29">
      <c r="A1658" s="545"/>
      <c r="B1658" s="546"/>
      <c r="C1658" s="545"/>
      <c r="D1658" s="547"/>
      <c r="E1658" s="545"/>
      <c r="F1658" s="548"/>
      <c r="G1658" s="545"/>
      <c r="H1658" s="545"/>
      <c r="I1658" s="545"/>
      <c r="J1658" s="548"/>
      <c r="K1658" s="548"/>
      <c r="L1658" s="532"/>
      <c r="M1658" s="532"/>
      <c r="N1658" s="532"/>
      <c r="O1658" s="532"/>
      <c r="P1658" s="532"/>
      <c r="Q1658" s="532"/>
      <c r="R1658" s="532"/>
      <c r="S1658" s="548"/>
      <c r="T1658" s="548"/>
      <c r="U1658" s="532"/>
      <c r="V1658" s="532"/>
      <c r="W1658" s="532"/>
      <c r="X1658" s="532"/>
      <c r="Y1658" s="532"/>
      <c r="Z1658" s="532"/>
      <c r="AA1658" s="532"/>
      <c r="AB1658" s="532"/>
      <c r="AC1658" s="532"/>
    </row>
    <row r="1659" ht="16.5" spans="1:29">
      <c r="A1659" s="545"/>
      <c r="B1659" s="546"/>
      <c r="C1659" s="545"/>
      <c r="D1659" s="547"/>
      <c r="E1659" s="545"/>
      <c r="F1659" s="548"/>
      <c r="G1659" s="545"/>
      <c r="H1659" s="545"/>
      <c r="I1659" s="545"/>
      <c r="J1659" s="548"/>
      <c r="K1659" s="548"/>
      <c r="L1659" s="532"/>
      <c r="M1659" s="532"/>
      <c r="N1659" s="532"/>
      <c r="O1659" s="532"/>
      <c r="P1659" s="532"/>
      <c r="Q1659" s="532"/>
      <c r="R1659" s="532"/>
      <c r="S1659" s="548"/>
      <c r="T1659" s="548"/>
      <c r="U1659" s="532"/>
      <c r="V1659" s="532"/>
      <c r="W1659" s="532"/>
      <c r="X1659" s="532"/>
      <c r="Y1659" s="532"/>
      <c r="Z1659" s="532"/>
      <c r="AA1659" s="532"/>
      <c r="AB1659" s="532"/>
      <c r="AC1659" s="532"/>
    </row>
    <row r="1660" ht="16.5" spans="1:29">
      <c r="A1660" s="545"/>
      <c r="B1660" s="546"/>
      <c r="C1660" s="545"/>
      <c r="D1660" s="547"/>
      <c r="E1660" s="545"/>
      <c r="F1660" s="548"/>
      <c r="G1660" s="545"/>
      <c r="H1660" s="545"/>
      <c r="I1660" s="545"/>
      <c r="J1660" s="548"/>
      <c r="K1660" s="548"/>
      <c r="L1660" s="532"/>
      <c r="M1660" s="532"/>
      <c r="N1660" s="532"/>
      <c r="O1660" s="532"/>
      <c r="P1660" s="532"/>
      <c r="Q1660" s="532"/>
      <c r="R1660" s="532"/>
      <c r="S1660" s="548"/>
      <c r="T1660" s="548"/>
      <c r="U1660" s="532"/>
      <c r="V1660" s="532"/>
      <c r="W1660" s="532"/>
      <c r="X1660" s="532"/>
      <c r="Y1660" s="532"/>
      <c r="Z1660" s="532"/>
      <c r="AA1660" s="532"/>
      <c r="AB1660" s="532"/>
      <c r="AC1660" s="532"/>
    </row>
    <row r="1661" ht="16.5" spans="1:29">
      <c r="A1661" s="545"/>
      <c r="B1661" s="546"/>
      <c r="C1661" s="545"/>
      <c r="D1661" s="547"/>
      <c r="E1661" s="545"/>
      <c r="F1661" s="548"/>
      <c r="G1661" s="545"/>
      <c r="H1661" s="545"/>
      <c r="I1661" s="545"/>
      <c r="J1661" s="548"/>
      <c r="K1661" s="548"/>
      <c r="L1661" s="532"/>
      <c r="M1661" s="532"/>
      <c r="N1661" s="532"/>
      <c r="O1661" s="532"/>
      <c r="P1661" s="532"/>
      <c r="Q1661" s="532"/>
      <c r="R1661" s="532"/>
      <c r="S1661" s="548"/>
      <c r="T1661" s="548"/>
      <c r="U1661" s="532"/>
      <c r="V1661" s="532"/>
      <c r="W1661" s="532"/>
      <c r="X1661" s="532"/>
      <c r="Y1661" s="532"/>
      <c r="Z1661" s="532"/>
      <c r="AA1661" s="532"/>
      <c r="AB1661" s="532"/>
      <c r="AC1661" s="532"/>
    </row>
    <row r="1662" ht="16.5" spans="1:29">
      <c r="A1662" s="545"/>
      <c r="B1662" s="546"/>
      <c r="C1662" s="545"/>
      <c r="D1662" s="547"/>
      <c r="E1662" s="545"/>
      <c r="F1662" s="548"/>
      <c r="G1662" s="545"/>
      <c r="H1662" s="545"/>
      <c r="I1662" s="545"/>
      <c r="J1662" s="548"/>
      <c r="K1662" s="548"/>
      <c r="L1662" s="532"/>
      <c r="M1662" s="532"/>
      <c r="N1662" s="532"/>
      <c r="O1662" s="532"/>
      <c r="P1662" s="532"/>
      <c r="Q1662" s="532"/>
      <c r="R1662" s="532"/>
      <c r="S1662" s="548"/>
      <c r="T1662" s="548"/>
      <c r="U1662" s="532"/>
      <c r="V1662" s="532"/>
      <c r="W1662" s="532"/>
      <c r="X1662" s="532"/>
      <c r="Y1662" s="532"/>
      <c r="Z1662" s="532"/>
      <c r="AA1662" s="532"/>
      <c r="AB1662" s="532"/>
      <c r="AC1662" s="532"/>
    </row>
    <row r="1663" ht="16.5" spans="1:29">
      <c r="A1663" s="545"/>
      <c r="B1663" s="546"/>
      <c r="C1663" s="545"/>
      <c r="D1663" s="547"/>
      <c r="E1663" s="545"/>
      <c r="F1663" s="548"/>
      <c r="G1663" s="545"/>
      <c r="H1663" s="545"/>
      <c r="I1663" s="545"/>
      <c r="J1663" s="548"/>
      <c r="K1663" s="548"/>
      <c r="L1663" s="532"/>
      <c r="M1663" s="532"/>
      <c r="N1663" s="532"/>
      <c r="O1663" s="532"/>
      <c r="P1663" s="532"/>
      <c r="Q1663" s="532"/>
      <c r="R1663" s="532"/>
      <c r="S1663" s="548"/>
      <c r="T1663" s="548"/>
      <c r="U1663" s="532"/>
      <c r="V1663" s="532"/>
      <c r="W1663" s="532"/>
      <c r="X1663" s="532"/>
      <c r="Y1663" s="532"/>
      <c r="Z1663" s="532"/>
      <c r="AA1663" s="532"/>
      <c r="AB1663" s="532"/>
      <c r="AC1663" s="532"/>
    </row>
    <row r="1664" ht="16.5" spans="1:29">
      <c r="A1664" s="545"/>
      <c r="B1664" s="546"/>
      <c r="C1664" s="545"/>
      <c r="D1664" s="547"/>
      <c r="E1664" s="545"/>
      <c r="F1664" s="548"/>
      <c r="G1664" s="545"/>
      <c r="H1664" s="545"/>
      <c r="I1664" s="545"/>
      <c r="J1664" s="548"/>
      <c r="K1664" s="548"/>
      <c r="L1664" s="532"/>
      <c r="M1664" s="532"/>
      <c r="N1664" s="532"/>
      <c r="O1664" s="532"/>
      <c r="P1664" s="532"/>
      <c r="Q1664" s="532"/>
      <c r="R1664" s="532"/>
      <c r="S1664" s="548"/>
      <c r="T1664" s="548"/>
      <c r="U1664" s="532"/>
      <c r="V1664" s="532"/>
      <c r="W1664" s="532"/>
      <c r="X1664" s="532"/>
      <c r="Y1664" s="532"/>
      <c r="Z1664" s="532"/>
      <c r="AA1664" s="532"/>
      <c r="AB1664" s="532"/>
      <c r="AC1664" s="532"/>
    </row>
    <row r="1665" ht="16.5" spans="1:29">
      <c r="A1665" s="545"/>
      <c r="B1665" s="546"/>
      <c r="C1665" s="545"/>
      <c r="D1665" s="547"/>
      <c r="E1665" s="545"/>
      <c r="F1665" s="548"/>
      <c r="G1665" s="545"/>
      <c r="H1665" s="545"/>
      <c r="I1665" s="545"/>
      <c r="J1665" s="548"/>
      <c r="K1665" s="548"/>
      <c r="L1665" s="532"/>
      <c r="M1665" s="532"/>
      <c r="N1665" s="532"/>
      <c r="O1665" s="532"/>
      <c r="P1665" s="532"/>
      <c r="Q1665" s="532"/>
      <c r="R1665" s="532"/>
      <c r="S1665" s="548"/>
      <c r="T1665" s="548"/>
      <c r="U1665" s="532"/>
      <c r="V1665" s="532"/>
      <c r="W1665" s="532"/>
      <c r="X1665" s="532"/>
      <c r="Y1665" s="532"/>
      <c r="Z1665" s="532"/>
      <c r="AA1665" s="532"/>
      <c r="AB1665" s="532"/>
      <c r="AC1665" s="532"/>
    </row>
    <row r="1666" ht="16.5" spans="1:29">
      <c r="A1666" s="545"/>
      <c r="B1666" s="546"/>
      <c r="C1666" s="545"/>
      <c r="D1666" s="547"/>
      <c r="E1666" s="545"/>
      <c r="F1666" s="548"/>
      <c r="G1666" s="545"/>
      <c r="H1666" s="545"/>
      <c r="I1666" s="545"/>
      <c r="J1666" s="548"/>
      <c r="K1666" s="548"/>
      <c r="L1666" s="532"/>
      <c r="M1666" s="532"/>
      <c r="N1666" s="532"/>
      <c r="O1666" s="532"/>
      <c r="P1666" s="532"/>
      <c r="Q1666" s="532"/>
      <c r="R1666" s="532"/>
      <c r="S1666" s="548"/>
      <c r="T1666" s="548"/>
      <c r="U1666" s="532"/>
      <c r="V1666" s="532"/>
      <c r="W1666" s="532"/>
      <c r="X1666" s="532"/>
      <c r="Y1666" s="532"/>
      <c r="Z1666" s="532"/>
      <c r="AA1666" s="532"/>
      <c r="AB1666" s="532"/>
      <c r="AC1666" s="532"/>
    </row>
    <row r="1667" ht="16.5" spans="1:29">
      <c r="A1667" s="545"/>
      <c r="B1667" s="546"/>
      <c r="C1667" s="545"/>
      <c r="D1667" s="547"/>
      <c r="E1667" s="545"/>
      <c r="F1667" s="548"/>
      <c r="G1667" s="545"/>
      <c r="H1667" s="545"/>
      <c r="I1667" s="545"/>
      <c r="J1667" s="548"/>
      <c r="K1667" s="548"/>
      <c r="L1667" s="532"/>
      <c r="M1667" s="532"/>
      <c r="N1667" s="532"/>
      <c r="O1667" s="532"/>
      <c r="P1667" s="532"/>
      <c r="Q1667" s="532"/>
      <c r="R1667" s="532"/>
      <c r="S1667" s="548"/>
      <c r="T1667" s="548"/>
      <c r="U1667" s="532"/>
      <c r="V1667" s="532"/>
      <c r="W1667" s="532"/>
      <c r="X1667" s="532"/>
      <c r="Y1667" s="532"/>
      <c r="Z1667" s="532"/>
      <c r="AA1667" s="532"/>
      <c r="AB1667" s="532"/>
      <c r="AC1667" s="532"/>
    </row>
    <row r="1668" ht="16.5" spans="1:29">
      <c r="A1668" s="545"/>
      <c r="B1668" s="546"/>
      <c r="C1668" s="545"/>
      <c r="D1668" s="547"/>
      <c r="E1668" s="545"/>
      <c r="F1668" s="548"/>
      <c r="G1668" s="545"/>
      <c r="H1668" s="545"/>
      <c r="I1668" s="545"/>
      <c r="J1668" s="548"/>
      <c r="K1668" s="548"/>
      <c r="L1668" s="532"/>
      <c r="M1668" s="532"/>
      <c r="N1668" s="532"/>
      <c r="O1668" s="532"/>
      <c r="P1668" s="532"/>
      <c r="Q1668" s="532"/>
      <c r="R1668" s="532"/>
      <c r="S1668" s="548"/>
      <c r="T1668" s="548"/>
      <c r="U1668" s="532"/>
      <c r="V1668" s="532"/>
      <c r="W1668" s="532"/>
      <c r="X1668" s="532"/>
      <c r="Y1668" s="532"/>
      <c r="Z1668" s="532"/>
      <c r="AA1668" s="532"/>
      <c r="AB1668" s="532"/>
      <c r="AC1668" s="532"/>
    </row>
    <row r="1669" ht="16.5" spans="1:29">
      <c r="A1669" s="545"/>
      <c r="B1669" s="546"/>
      <c r="C1669" s="545"/>
      <c r="D1669" s="547"/>
      <c r="E1669" s="545"/>
      <c r="F1669" s="548"/>
      <c r="G1669" s="545"/>
      <c r="H1669" s="545"/>
      <c r="I1669" s="545"/>
      <c r="J1669" s="548"/>
      <c r="K1669" s="548"/>
      <c r="L1669" s="532"/>
      <c r="M1669" s="532"/>
      <c r="N1669" s="532"/>
      <c r="O1669" s="532"/>
      <c r="P1669" s="532"/>
      <c r="Q1669" s="532"/>
      <c r="R1669" s="532"/>
      <c r="S1669" s="548"/>
      <c r="T1669" s="548"/>
      <c r="U1669" s="532"/>
      <c r="V1669" s="532"/>
      <c r="W1669" s="532"/>
      <c r="X1669" s="532"/>
      <c r="Y1669" s="532"/>
      <c r="Z1669" s="532"/>
      <c r="AA1669" s="532"/>
      <c r="AB1669" s="532"/>
      <c r="AC1669" s="532"/>
    </row>
    <row r="1670" ht="16.5" spans="1:29">
      <c r="A1670" s="545"/>
      <c r="B1670" s="546"/>
      <c r="C1670" s="545"/>
      <c r="D1670" s="547"/>
      <c r="E1670" s="545"/>
      <c r="F1670" s="548"/>
      <c r="G1670" s="545"/>
      <c r="H1670" s="545"/>
      <c r="I1670" s="545"/>
      <c r="J1670" s="548"/>
      <c r="K1670" s="548"/>
      <c r="L1670" s="532"/>
      <c r="M1670" s="532"/>
      <c r="N1670" s="532"/>
      <c r="O1670" s="532"/>
      <c r="P1670" s="532"/>
      <c r="Q1670" s="532"/>
      <c r="R1670" s="532"/>
      <c r="S1670" s="548"/>
      <c r="T1670" s="548"/>
      <c r="U1670" s="532"/>
      <c r="V1670" s="532"/>
      <c r="W1670" s="532"/>
      <c r="X1670" s="532"/>
      <c r="Y1670" s="532"/>
      <c r="Z1670" s="532"/>
      <c r="AA1670" s="532"/>
      <c r="AB1670" s="532"/>
      <c r="AC1670" s="532"/>
    </row>
    <row r="1671" ht="16.5" spans="1:29">
      <c r="A1671" s="545"/>
      <c r="B1671" s="546"/>
      <c r="C1671" s="545"/>
      <c r="D1671" s="547"/>
      <c r="E1671" s="545"/>
      <c r="F1671" s="548"/>
      <c r="G1671" s="545"/>
      <c r="H1671" s="545"/>
      <c r="I1671" s="545"/>
      <c r="J1671" s="548"/>
      <c r="K1671" s="548"/>
      <c r="L1671" s="532"/>
      <c r="M1671" s="532"/>
      <c r="N1671" s="532"/>
      <c r="O1671" s="532"/>
      <c r="P1671" s="532"/>
      <c r="Q1671" s="532"/>
      <c r="R1671" s="532"/>
      <c r="S1671" s="548"/>
      <c r="T1671" s="548"/>
      <c r="U1671" s="532"/>
      <c r="V1671" s="532"/>
      <c r="W1671" s="532"/>
      <c r="X1671" s="532"/>
      <c r="Y1671" s="532"/>
      <c r="Z1671" s="532"/>
      <c r="AA1671" s="532"/>
      <c r="AB1671" s="532"/>
      <c r="AC1671" s="532"/>
    </row>
    <row r="1672" ht="16.5" spans="1:29">
      <c r="A1672" s="545"/>
      <c r="B1672" s="546"/>
      <c r="C1672" s="545"/>
      <c r="D1672" s="547"/>
      <c r="E1672" s="545"/>
      <c r="F1672" s="548"/>
      <c r="G1672" s="545"/>
      <c r="H1672" s="545"/>
      <c r="I1672" s="545"/>
      <c r="J1672" s="548"/>
      <c r="K1672" s="548"/>
      <c r="L1672" s="532"/>
      <c r="M1672" s="532"/>
      <c r="N1672" s="532"/>
      <c r="O1672" s="532"/>
      <c r="P1672" s="532"/>
      <c r="Q1672" s="532"/>
      <c r="R1672" s="532"/>
      <c r="S1672" s="548"/>
      <c r="T1672" s="548"/>
      <c r="U1672" s="532"/>
      <c r="V1672" s="532"/>
      <c r="W1672" s="532"/>
      <c r="X1672" s="532"/>
      <c r="Y1672" s="532"/>
      <c r="Z1672" s="532"/>
      <c r="AA1672" s="532"/>
      <c r="AB1672" s="532"/>
      <c r="AC1672" s="532"/>
    </row>
    <row r="1673" ht="16.5" spans="1:29">
      <c r="A1673" s="545"/>
      <c r="B1673" s="546"/>
      <c r="C1673" s="545"/>
      <c r="D1673" s="547"/>
      <c r="E1673" s="545"/>
      <c r="F1673" s="548"/>
      <c r="G1673" s="545"/>
      <c r="H1673" s="545"/>
      <c r="I1673" s="545"/>
      <c r="J1673" s="548"/>
      <c r="K1673" s="548"/>
      <c r="L1673" s="532"/>
      <c r="M1673" s="532"/>
      <c r="N1673" s="532"/>
      <c r="O1673" s="532"/>
      <c r="P1673" s="532"/>
      <c r="Q1673" s="532"/>
      <c r="R1673" s="532"/>
      <c r="S1673" s="548"/>
      <c r="T1673" s="548"/>
      <c r="U1673" s="532"/>
      <c r="V1673" s="532"/>
      <c r="W1673" s="532"/>
      <c r="X1673" s="532"/>
      <c r="Y1673" s="532"/>
      <c r="Z1673" s="532"/>
      <c r="AA1673" s="532"/>
      <c r="AB1673" s="532"/>
      <c r="AC1673" s="532"/>
    </row>
    <row r="1674" ht="16.5" spans="1:29">
      <c r="A1674" s="545"/>
      <c r="B1674" s="546"/>
      <c r="C1674" s="545"/>
      <c r="D1674" s="547"/>
      <c r="E1674" s="545"/>
      <c r="F1674" s="548"/>
      <c r="G1674" s="545"/>
      <c r="H1674" s="545"/>
      <c r="I1674" s="545"/>
      <c r="J1674" s="548"/>
      <c r="K1674" s="548"/>
      <c r="L1674" s="532"/>
      <c r="M1674" s="532"/>
      <c r="N1674" s="532"/>
      <c r="O1674" s="532"/>
      <c r="P1674" s="532"/>
      <c r="Q1674" s="532"/>
      <c r="R1674" s="532"/>
      <c r="S1674" s="548"/>
      <c r="T1674" s="548"/>
      <c r="U1674" s="532"/>
      <c r="V1674" s="532"/>
      <c r="W1674" s="532"/>
      <c r="X1674" s="532"/>
      <c r="Y1674" s="532"/>
      <c r="Z1674" s="532"/>
      <c r="AA1674" s="532"/>
      <c r="AB1674" s="532"/>
      <c r="AC1674" s="532"/>
    </row>
    <row r="1675" ht="16.5" spans="1:29">
      <c r="A1675" s="545"/>
      <c r="B1675" s="546"/>
      <c r="C1675" s="545"/>
      <c r="D1675" s="547"/>
      <c r="E1675" s="545"/>
      <c r="F1675" s="548"/>
      <c r="G1675" s="545"/>
      <c r="H1675" s="545"/>
      <c r="I1675" s="545"/>
      <c r="J1675" s="548"/>
      <c r="K1675" s="548"/>
      <c r="L1675" s="532"/>
      <c r="M1675" s="532"/>
      <c r="N1675" s="532"/>
      <c r="O1675" s="532"/>
      <c r="P1675" s="532"/>
      <c r="Q1675" s="532"/>
      <c r="R1675" s="532"/>
      <c r="S1675" s="548"/>
      <c r="T1675" s="548"/>
      <c r="U1675" s="532"/>
      <c r="V1675" s="532"/>
      <c r="W1675" s="532"/>
      <c r="X1675" s="532"/>
      <c r="Y1675" s="532"/>
      <c r="Z1675" s="532"/>
      <c r="AA1675" s="532"/>
      <c r="AB1675" s="532"/>
      <c r="AC1675" s="532"/>
    </row>
    <row r="1676" ht="16.5" spans="1:29">
      <c r="A1676" s="545"/>
      <c r="B1676" s="546"/>
      <c r="C1676" s="545"/>
      <c r="D1676" s="547"/>
      <c r="E1676" s="545"/>
      <c r="F1676" s="548"/>
      <c r="G1676" s="545"/>
      <c r="H1676" s="545"/>
      <c r="I1676" s="545"/>
      <c r="J1676" s="548"/>
      <c r="K1676" s="548"/>
      <c r="L1676" s="532"/>
      <c r="M1676" s="532"/>
      <c r="N1676" s="532"/>
      <c r="O1676" s="532"/>
      <c r="P1676" s="532"/>
      <c r="Q1676" s="532"/>
      <c r="R1676" s="532"/>
      <c r="S1676" s="548"/>
      <c r="T1676" s="548"/>
      <c r="U1676" s="532"/>
      <c r="V1676" s="532"/>
      <c r="W1676" s="532"/>
      <c r="X1676" s="532"/>
      <c r="Y1676" s="532"/>
      <c r="Z1676" s="532"/>
      <c r="AA1676" s="532"/>
      <c r="AB1676" s="532"/>
      <c r="AC1676" s="532"/>
    </row>
    <row r="1677" ht="16.5" spans="1:29">
      <c r="A1677" s="545"/>
      <c r="B1677" s="546"/>
      <c r="C1677" s="545"/>
      <c r="D1677" s="547"/>
      <c r="E1677" s="545"/>
      <c r="F1677" s="548"/>
      <c r="G1677" s="545"/>
      <c r="H1677" s="545"/>
      <c r="I1677" s="545"/>
      <c r="J1677" s="548"/>
      <c r="K1677" s="548"/>
      <c r="L1677" s="532"/>
      <c r="M1677" s="532"/>
      <c r="N1677" s="532"/>
      <c r="O1677" s="532"/>
      <c r="P1677" s="532"/>
      <c r="Q1677" s="532"/>
      <c r="R1677" s="532"/>
      <c r="S1677" s="548"/>
      <c r="T1677" s="548"/>
      <c r="U1677" s="532"/>
      <c r="V1677" s="532"/>
      <c r="W1677" s="532"/>
      <c r="X1677" s="532"/>
      <c r="Y1677" s="532"/>
      <c r="Z1677" s="532"/>
      <c r="AA1677" s="532"/>
      <c r="AB1677" s="532"/>
      <c r="AC1677" s="532"/>
    </row>
    <row r="1678" ht="16.5" spans="1:29">
      <c r="A1678" s="545"/>
      <c r="B1678" s="546"/>
      <c r="C1678" s="545"/>
      <c r="D1678" s="547"/>
      <c r="E1678" s="545"/>
      <c r="F1678" s="548"/>
      <c r="G1678" s="545"/>
      <c r="H1678" s="545"/>
      <c r="I1678" s="545"/>
      <c r="J1678" s="548"/>
      <c r="K1678" s="548"/>
      <c r="L1678" s="532"/>
      <c r="M1678" s="532"/>
      <c r="N1678" s="532"/>
      <c r="O1678" s="532"/>
      <c r="P1678" s="532"/>
      <c r="Q1678" s="532"/>
      <c r="R1678" s="532"/>
      <c r="S1678" s="548"/>
      <c r="T1678" s="548"/>
      <c r="U1678" s="532"/>
      <c r="V1678" s="532"/>
      <c r="W1678" s="532"/>
      <c r="X1678" s="532"/>
      <c r="Y1678" s="532"/>
      <c r="Z1678" s="532"/>
      <c r="AA1678" s="532"/>
      <c r="AB1678" s="532"/>
      <c r="AC1678" s="532"/>
    </row>
    <row r="1679" ht="16.5" spans="1:29">
      <c r="A1679" s="545"/>
      <c r="B1679" s="546"/>
      <c r="C1679" s="545"/>
      <c r="D1679" s="547"/>
      <c r="E1679" s="545"/>
      <c r="F1679" s="548"/>
      <c r="G1679" s="545"/>
      <c r="H1679" s="545"/>
      <c r="I1679" s="545"/>
      <c r="J1679" s="548"/>
      <c r="K1679" s="548"/>
      <c r="L1679" s="532"/>
      <c r="M1679" s="532"/>
      <c r="N1679" s="532"/>
      <c r="O1679" s="532"/>
      <c r="P1679" s="532"/>
      <c r="Q1679" s="532"/>
      <c r="R1679" s="532"/>
      <c r="S1679" s="548"/>
      <c r="T1679" s="548"/>
      <c r="U1679" s="532"/>
      <c r="V1679" s="532"/>
      <c r="W1679" s="532"/>
      <c r="X1679" s="532"/>
      <c r="Y1679" s="532"/>
      <c r="Z1679" s="532"/>
      <c r="AA1679" s="532"/>
      <c r="AB1679" s="532"/>
      <c r="AC1679" s="532"/>
    </row>
    <row r="1680" ht="16.5" spans="1:29">
      <c r="A1680" s="545"/>
      <c r="B1680" s="546"/>
      <c r="C1680" s="545"/>
      <c r="D1680" s="547"/>
      <c r="E1680" s="545"/>
      <c r="F1680" s="548"/>
      <c r="G1680" s="545"/>
      <c r="H1680" s="545"/>
      <c r="I1680" s="545"/>
      <c r="J1680" s="548"/>
      <c r="K1680" s="548"/>
      <c r="L1680" s="532"/>
      <c r="M1680" s="532"/>
      <c r="N1680" s="532"/>
      <c r="O1680" s="532"/>
      <c r="P1680" s="532"/>
      <c r="Q1680" s="532"/>
      <c r="R1680" s="532"/>
      <c r="S1680" s="548"/>
      <c r="T1680" s="548"/>
      <c r="U1680" s="532"/>
      <c r="V1680" s="532"/>
      <c r="W1680" s="532"/>
      <c r="X1680" s="532"/>
      <c r="Y1680" s="532"/>
      <c r="Z1680" s="532"/>
      <c r="AA1680" s="532"/>
      <c r="AB1680" s="532"/>
      <c r="AC1680" s="532"/>
    </row>
    <row r="1681" ht="16.5" spans="1:29">
      <c r="A1681" s="545"/>
      <c r="B1681" s="546"/>
      <c r="C1681" s="545"/>
      <c r="D1681" s="547"/>
      <c r="E1681" s="545"/>
      <c r="F1681" s="548"/>
      <c r="G1681" s="545"/>
      <c r="H1681" s="545"/>
      <c r="I1681" s="545"/>
      <c r="J1681" s="548"/>
      <c r="K1681" s="548"/>
      <c r="L1681" s="532"/>
      <c r="M1681" s="532"/>
      <c r="N1681" s="532"/>
      <c r="O1681" s="532"/>
      <c r="P1681" s="532"/>
      <c r="Q1681" s="532"/>
      <c r="R1681" s="532"/>
      <c r="S1681" s="548"/>
      <c r="T1681" s="548"/>
      <c r="U1681" s="532"/>
      <c r="V1681" s="532"/>
      <c r="W1681" s="532"/>
      <c r="X1681" s="532"/>
      <c r="Y1681" s="532"/>
      <c r="Z1681" s="532"/>
      <c r="AA1681" s="532"/>
      <c r="AB1681" s="532"/>
      <c r="AC1681" s="532"/>
    </row>
    <row r="1682" ht="16.5" spans="1:29">
      <c r="A1682" s="545"/>
      <c r="B1682" s="546"/>
      <c r="C1682" s="545"/>
      <c r="D1682" s="547"/>
      <c r="E1682" s="545"/>
      <c r="F1682" s="548"/>
      <c r="G1682" s="545"/>
      <c r="H1682" s="545"/>
      <c r="I1682" s="545"/>
      <c r="J1682" s="548"/>
      <c r="K1682" s="548"/>
      <c r="L1682" s="532"/>
      <c r="M1682" s="532"/>
      <c r="N1682" s="532"/>
      <c r="O1682" s="532"/>
      <c r="P1682" s="532"/>
      <c r="Q1682" s="532"/>
      <c r="R1682" s="532"/>
      <c r="S1682" s="548"/>
      <c r="T1682" s="548"/>
      <c r="U1682" s="532"/>
      <c r="V1682" s="532"/>
      <c r="W1682" s="532"/>
      <c r="X1682" s="532"/>
      <c r="Y1682" s="532"/>
      <c r="Z1682" s="532"/>
      <c r="AA1682" s="532"/>
      <c r="AB1682" s="532"/>
      <c r="AC1682" s="532"/>
    </row>
    <row r="1683" ht="16.5" spans="1:29">
      <c r="A1683" s="545"/>
      <c r="B1683" s="546"/>
      <c r="C1683" s="545"/>
      <c r="D1683" s="547"/>
      <c r="E1683" s="545"/>
      <c r="F1683" s="548"/>
      <c r="G1683" s="545"/>
      <c r="H1683" s="545"/>
      <c r="I1683" s="545"/>
      <c r="J1683" s="548"/>
      <c r="K1683" s="548"/>
      <c r="L1683" s="532"/>
      <c r="M1683" s="532"/>
      <c r="N1683" s="532"/>
      <c r="O1683" s="532"/>
      <c r="P1683" s="532"/>
      <c r="Q1683" s="532"/>
      <c r="R1683" s="532"/>
      <c r="S1683" s="548"/>
      <c r="T1683" s="548"/>
      <c r="U1683" s="532"/>
      <c r="V1683" s="532"/>
      <c r="W1683" s="532"/>
      <c r="X1683" s="532"/>
      <c r="Y1683" s="532"/>
      <c r="Z1683" s="532"/>
      <c r="AA1683" s="532"/>
      <c r="AB1683" s="532"/>
      <c r="AC1683" s="532"/>
    </row>
    <row r="1684" ht="16.5" spans="1:29">
      <c r="A1684" s="545"/>
      <c r="B1684" s="546"/>
      <c r="C1684" s="545"/>
      <c r="D1684" s="547"/>
      <c r="E1684" s="545"/>
      <c r="F1684" s="548"/>
      <c r="G1684" s="545"/>
      <c r="H1684" s="545"/>
      <c r="I1684" s="545"/>
      <c r="J1684" s="548"/>
      <c r="K1684" s="548"/>
      <c r="L1684" s="532"/>
      <c r="M1684" s="532"/>
      <c r="N1684" s="532"/>
      <c r="O1684" s="532"/>
      <c r="P1684" s="532"/>
      <c r="Q1684" s="532"/>
      <c r="R1684" s="532"/>
      <c r="S1684" s="548"/>
      <c r="T1684" s="548"/>
      <c r="U1684" s="532"/>
      <c r="V1684" s="532"/>
      <c r="W1684" s="532"/>
      <c r="X1684" s="532"/>
      <c r="Y1684" s="532"/>
      <c r="Z1684" s="532"/>
      <c r="AA1684" s="532"/>
      <c r="AB1684" s="532"/>
      <c r="AC1684" s="532"/>
    </row>
    <row r="1685" ht="16.5" spans="1:29">
      <c r="A1685" s="545"/>
      <c r="B1685" s="546"/>
      <c r="C1685" s="545"/>
      <c r="D1685" s="547"/>
      <c r="E1685" s="545"/>
      <c r="F1685" s="548"/>
      <c r="G1685" s="545"/>
      <c r="H1685" s="545"/>
      <c r="I1685" s="545"/>
      <c r="J1685" s="548"/>
      <c r="K1685" s="548"/>
      <c r="L1685" s="532"/>
      <c r="M1685" s="532"/>
      <c r="N1685" s="532"/>
      <c r="O1685" s="532"/>
      <c r="P1685" s="532"/>
      <c r="Q1685" s="532"/>
      <c r="R1685" s="532"/>
      <c r="S1685" s="548"/>
      <c r="T1685" s="548"/>
      <c r="U1685" s="532"/>
      <c r="V1685" s="532"/>
      <c r="W1685" s="532"/>
      <c r="X1685" s="532"/>
      <c r="Y1685" s="532"/>
      <c r="Z1685" s="532"/>
      <c r="AA1685" s="532"/>
      <c r="AB1685" s="532"/>
      <c r="AC1685" s="532"/>
    </row>
    <row r="1686" ht="16.5" spans="1:29">
      <c r="A1686" s="545"/>
      <c r="B1686" s="546"/>
      <c r="C1686" s="545"/>
      <c r="D1686" s="547"/>
      <c r="E1686" s="545"/>
      <c r="F1686" s="548"/>
      <c r="G1686" s="545"/>
      <c r="H1686" s="545"/>
      <c r="I1686" s="545"/>
      <c r="J1686" s="548"/>
      <c r="K1686" s="548"/>
      <c r="L1686" s="532"/>
      <c r="M1686" s="532"/>
      <c r="N1686" s="532"/>
      <c r="O1686" s="532"/>
      <c r="P1686" s="532"/>
      <c r="Q1686" s="532"/>
      <c r="R1686" s="532"/>
      <c r="S1686" s="548"/>
      <c r="T1686" s="548"/>
      <c r="U1686" s="532"/>
      <c r="V1686" s="532"/>
      <c r="W1686" s="532"/>
      <c r="X1686" s="532"/>
      <c r="Y1686" s="532"/>
      <c r="Z1686" s="532"/>
      <c r="AA1686" s="532"/>
      <c r="AB1686" s="532"/>
      <c r="AC1686" s="532"/>
    </row>
    <row r="1687" ht="16.5" spans="1:29">
      <c r="A1687" s="545"/>
      <c r="B1687" s="546"/>
      <c r="C1687" s="545"/>
      <c r="D1687" s="547"/>
      <c r="E1687" s="545"/>
      <c r="F1687" s="548"/>
      <c r="G1687" s="545"/>
      <c r="H1687" s="545"/>
      <c r="I1687" s="545"/>
      <c r="J1687" s="548"/>
      <c r="K1687" s="548"/>
      <c r="L1687" s="532"/>
      <c r="M1687" s="532"/>
      <c r="N1687" s="532"/>
      <c r="O1687" s="532"/>
      <c r="P1687" s="532"/>
      <c r="Q1687" s="532"/>
      <c r="R1687" s="532"/>
      <c r="S1687" s="548"/>
      <c r="T1687" s="548"/>
      <c r="U1687" s="532"/>
      <c r="V1687" s="532"/>
      <c r="W1687" s="532"/>
      <c r="X1687" s="532"/>
      <c r="Y1687" s="532"/>
      <c r="Z1687" s="532"/>
      <c r="AA1687" s="532"/>
      <c r="AB1687" s="532"/>
      <c r="AC1687" s="532"/>
    </row>
    <row r="1688" ht="16.5" spans="1:29">
      <c r="A1688" s="545"/>
      <c r="B1688" s="546"/>
      <c r="C1688" s="545"/>
      <c r="D1688" s="547"/>
      <c r="E1688" s="545"/>
      <c r="F1688" s="548"/>
      <c r="G1688" s="545"/>
      <c r="H1688" s="545"/>
      <c r="I1688" s="545"/>
      <c r="J1688" s="548"/>
      <c r="K1688" s="548"/>
      <c r="L1688" s="532"/>
      <c r="M1688" s="532"/>
      <c r="N1688" s="532"/>
      <c r="O1688" s="532"/>
      <c r="P1688" s="532"/>
      <c r="Q1688" s="532"/>
      <c r="R1688" s="532"/>
      <c r="S1688" s="548"/>
      <c r="T1688" s="548"/>
      <c r="U1688" s="532"/>
      <c r="V1688" s="532"/>
      <c r="W1688" s="532"/>
      <c r="X1688" s="532"/>
      <c r="Y1688" s="532"/>
      <c r="Z1688" s="532"/>
      <c r="AA1688" s="532"/>
      <c r="AB1688" s="532"/>
      <c r="AC1688" s="532"/>
    </row>
    <row r="1689" ht="16.5" spans="1:29">
      <c r="A1689" s="545"/>
      <c r="B1689" s="546"/>
      <c r="C1689" s="545"/>
      <c r="D1689" s="547"/>
      <c r="E1689" s="545"/>
      <c r="F1689" s="548"/>
      <c r="G1689" s="545"/>
      <c r="H1689" s="545"/>
      <c r="I1689" s="545"/>
      <c r="J1689" s="548"/>
      <c r="K1689" s="548"/>
      <c r="L1689" s="532"/>
      <c r="M1689" s="532"/>
      <c r="N1689" s="532"/>
      <c r="O1689" s="532"/>
      <c r="P1689" s="532"/>
      <c r="Q1689" s="532"/>
      <c r="R1689" s="532"/>
      <c r="S1689" s="548"/>
      <c r="T1689" s="548"/>
      <c r="U1689" s="532"/>
      <c r="V1689" s="532"/>
      <c r="W1689" s="532"/>
      <c r="X1689" s="532"/>
      <c r="Y1689" s="532"/>
      <c r="Z1689" s="532"/>
      <c r="AA1689" s="532"/>
      <c r="AB1689" s="532"/>
      <c r="AC1689" s="532"/>
    </row>
    <row r="1690" ht="16.5" spans="1:29">
      <c r="A1690" s="545"/>
      <c r="B1690" s="546"/>
      <c r="C1690" s="545"/>
      <c r="D1690" s="547"/>
      <c r="E1690" s="545"/>
      <c r="F1690" s="548"/>
      <c r="G1690" s="545"/>
      <c r="H1690" s="545"/>
      <c r="I1690" s="545"/>
      <c r="J1690" s="548"/>
      <c r="K1690" s="548"/>
      <c r="L1690" s="532"/>
      <c r="M1690" s="532"/>
      <c r="N1690" s="532"/>
      <c r="O1690" s="532"/>
      <c r="P1690" s="532"/>
      <c r="Q1690" s="532"/>
      <c r="R1690" s="532"/>
      <c r="S1690" s="548"/>
      <c r="T1690" s="548"/>
      <c r="U1690" s="532"/>
      <c r="V1690" s="532"/>
      <c r="W1690" s="532"/>
      <c r="X1690" s="532"/>
      <c r="Y1690" s="532"/>
      <c r="Z1690" s="532"/>
      <c r="AA1690" s="532"/>
      <c r="AB1690" s="532"/>
      <c r="AC1690" s="532"/>
    </row>
    <row r="1691" ht="16.5" spans="1:29">
      <c r="A1691" s="545"/>
      <c r="B1691" s="546"/>
      <c r="C1691" s="545"/>
      <c r="D1691" s="547"/>
      <c r="E1691" s="545"/>
      <c r="F1691" s="548"/>
      <c r="G1691" s="545"/>
      <c r="H1691" s="545"/>
      <c r="I1691" s="545"/>
      <c r="J1691" s="548"/>
      <c r="K1691" s="548"/>
      <c r="L1691" s="532"/>
      <c r="M1691" s="532"/>
      <c r="N1691" s="532"/>
      <c r="O1691" s="532"/>
      <c r="P1691" s="532"/>
      <c r="Q1691" s="532"/>
      <c r="R1691" s="532"/>
      <c r="S1691" s="548"/>
      <c r="T1691" s="548"/>
      <c r="U1691" s="532"/>
      <c r="V1691" s="532"/>
      <c r="W1691" s="532"/>
      <c r="X1691" s="532"/>
      <c r="Y1691" s="532"/>
      <c r="Z1691" s="532"/>
      <c r="AA1691" s="532"/>
      <c r="AB1691" s="532"/>
      <c r="AC1691" s="532"/>
    </row>
    <row r="1692" ht="16.5" spans="1:29">
      <c r="A1692" s="545"/>
      <c r="B1692" s="546"/>
      <c r="C1692" s="545"/>
      <c r="D1692" s="547"/>
      <c r="E1692" s="545"/>
      <c r="F1692" s="548"/>
      <c r="G1692" s="545"/>
      <c r="H1692" s="545"/>
      <c r="I1692" s="545"/>
      <c r="J1692" s="548"/>
      <c r="K1692" s="548"/>
      <c r="L1692" s="532"/>
      <c r="M1692" s="532"/>
      <c r="N1692" s="532"/>
      <c r="O1692" s="532"/>
      <c r="P1692" s="532"/>
      <c r="Q1692" s="532"/>
      <c r="R1692" s="532"/>
      <c r="S1692" s="548"/>
      <c r="T1692" s="548"/>
      <c r="U1692" s="532"/>
      <c r="V1692" s="532"/>
      <c r="W1692" s="532"/>
      <c r="X1692" s="532"/>
      <c r="Y1692" s="532"/>
      <c r="Z1692" s="532"/>
      <c r="AA1692" s="532"/>
      <c r="AB1692" s="532"/>
      <c r="AC1692" s="532"/>
    </row>
    <row r="1693" ht="16.5" spans="1:29">
      <c r="A1693" s="545"/>
      <c r="B1693" s="546"/>
      <c r="C1693" s="545"/>
      <c r="D1693" s="547"/>
      <c r="E1693" s="545"/>
      <c r="F1693" s="548"/>
      <c r="G1693" s="545"/>
      <c r="H1693" s="545"/>
      <c r="I1693" s="545"/>
      <c r="J1693" s="548"/>
      <c r="K1693" s="548"/>
      <c r="L1693" s="532"/>
      <c r="M1693" s="532"/>
      <c r="N1693" s="532"/>
      <c r="O1693" s="532"/>
      <c r="P1693" s="532"/>
      <c r="Q1693" s="532"/>
      <c r="R1693" s="532"/>
      <c r="S1693" s="548"/>
      <c r="T1693" s="548"/>
      <c r="U1693" s="532"/>
      <c r="V1693" s="532"/>
      <c r="W1693" s="532"/>
      <c r="X1693" s="532"/>
      <c r="Y1693" s="532"/>
      <c r="Z1693" s="532"/>
      <c r="AA1693" s="532"/>
      <c r="AB1693" s="532"/>
      <c r="AC1693" s="532"/>
    </row>
    <row r="1694" ht="16.5" spans="1:29">
      <c r="A1694" s="545"/>
      <c r="B1694" s="546"/>
      <c r="C1694" s="545"/>
      <c r="D1694" s="547"/>
      <c r="E1694" s="545"/>
      <c r="F1694" s="548"/>
      <c r="G1694" s="545"/>
      <c r="H1694" s="545"/>
      <c r="I1694" s="545"/>
      <c r="J1694" s="548"/>
      <c r="K1694" s="548"/>
      <c r="L1694" s="532"/>
      <c r="M1694" s="532"/>
      <c r="N1694" s="532"/>
      <c r="O1694" s="532"/>
      <c r="P1694" s="532"/>
      <c r="Q1694" s="532"/>
      <c r="R1694" s="532"/>
      <c r="S1694" s="548"/>
      <c r="T1694" s="548"/>
      <c r="U1694" s="532"/>
      <c r="V1694" s="532"/>
      <c r="W1694" s="532"/>
      <c r="X1694" s="532"/>
      <c r="Y1694" s="532"/>
      <c r="Z1694" s="532"/>
      <c r="AA1694" s="532"/>
      <c r="AB1694" s="532"/>
      <c r="AC1694" s="532"/>
    </row>
    <row r="1695" ht="16.5" spans="1:29">
      <c r="A1695" s="545"/>
      <c r="B1695" s="546"/>
      <c r="C1695" s="545"/>
      <c r="D1695" s="547"/>
      <c r="E1695" s="545"/>
      <c r="F1695" s="548"/>
      <c r="G1695" s="545"/>
      <c r="H1695" s="545"/>
      <c r="I1695" s="545"/>
      <c r="J1695" s="548"/>
      <c r="K1695" s="548"/>
      <c r="L1695" s="532"/>
      <c r="M1695" s="532"/>
      <c r="N1695" s="532"/>
      <c r="O1695" s="532"/>
      <c r="P1695" s="532"/>
      <c r="Q1695" s="532"/>
      <c r="R1695" s="532"/>
      <c r="S1695" s="548"/>
      <c r="T1695" s="548"/>
      <c r="U1695" s="532"/>
      <c r="V1695" s="532"/>
      <c r="W1695" s="532"/>
      <c r="X1695" s="532"/>
      <c r="Y1695" s="532"/>
      <c r="Z1695" s="532"/>
      <c r="AA1695" s="532"/>
      <c r="AB1695" s="532"/>
      <c r="AC1695" s="532"/>
    </row>
    <row r="1696" ht="16.5" spans="1:29">
      <c r="A1696" s="545"/>
      <c r="B1696" s="546"/>
      <c r="C1696" s="545"/>
      <c r="D1696" s="547"/>
      <c r="E1696" s="545"/>
      <c r="F1696" s="548"/>
      <c r="G1696" s="545"/>
      <c r="H1696" s="545"/>
      <c r="I1696" s="545"/>
      <c r="J1696" s="548"/>
      <c r="K1696" s="548"/>
      <c r="L1696" s="532"/>
      <c r="M1696" s="532"/>
      <c r="N1696" s="532"/>
      <c r="O1696" s="532"/>
      <c r="P1696" s="532"/>
      <c r="Q1696" s="532"/>
      <c r="R1696" s="532"/>
      <c r="S1696" s="548"/>
      <c r="T1696" s="548"/>
      <c r="U1696" s="532"/>
      <c r="V1696" s="532"/>
      <c r="W1696" s="532"/>
      <c r="X1696" s="532"/>
      <c r="Y1696" s="532"/>
      <c r="Z1696" s="532"/>
      <c r="AA1696" s="532"/>
      <c r="AB1696" s="532"/>
      <c r="AC1696" s="532"/>
    </row>
    <row r="1697" ht="16.5" spans="1:29">
      <c r="A1697" s="545"/>
      <c r="B1697" s="546"/>
      <c r="C1697" s="545"/>
      <c r="D1697" s="547"/>
      <c r="E1697" s="545"/>
      <c r="F1697" s="548"/>
      <c r="G1697" s="545"/>
      <c r="H1697" s="545"/>
      <c r="I1697" s="545"/>
      <c r="J1697" s="548"/>
      <c r="K1697" s="548"/>
      <c r="L1697" s="532"/>
      <c r="M1697" s="532"/>
      <c r="N1697" s="532"/>
      <c r="O1697" s="532"/>
      <c r="P1697" s="532"/>
      <c r="Q1697" s="532"/>
      <c r="R1697" s="532"/>
      <c r="S1697" s="548"/>
      <c r="T1697" s="548"/>
      <c r="U1697" s="532"/>
      <c r="V1697" s="532"/>
      <c r="W1697" s="532"/>
      <c r="X1697" s="532"/>
      <c r="Y1697" s="532"/>
      <c r="Z1697" s="532"/>
      <c r="AA1697" s="532"/>
      <c r="AB1697" s="532"/>
      <c r="AC1697" s="532"/>
    </row>
    <row r="1698" ht="16.5" spans="1:29">
      <c r="A1698" s="545"/>
      <c r="B1698" s="546"/>
      <c r="C1698" s="545"/>
      <c r="D1698" s="547"/>
      <c r="E1698" s="545"/>
      <c r="F1698" s="548"/>
      <c r="G1698" s="545"/>
      <c r="H1698" s="545"/>
      <c r="I1698" s="545"/>
      <c r="J1698" s="548"/>
      <c r="K1698" s="548"/>
      <c r="L1698" s="532"/>
      <c r="M1698" s="532"/>
      <c r="N1698" s="532"/>
      <c r="O1698" s="532"/>
      <c r="P1698" s="532"/>
      <c r="Q1698" s="532"/>
      <c r="R1698" s="532"/>
      <c r="S1698" s="548"/>
      <c r="T1698" s="548"/>
      <c r="U1698" s="532"/>
      <c r="V1698" s="532"/>
      <c r="W1698" s="532"/>
      <c r="X1698" s="532"/>
      <c r="Y1698" s="532"/>
      <c r="Z1698" s="532"/>
      <c r="AA1698" s="532"/>
      <c r="AB1698" s="532"/>
      <c r="AC1698" s="532"/>
    </row>
    <row r="1699" ht="16.5" spans="1:29">
      <c r="A1699" s="545"/>
      <c r="B1699" s="546"/>
      <c r="C1699" s="545"/>
      <c r="D1699" s="547"/>
      <c r="E1699" s="545"/>
      <c r="F1699" s="548"/>
      <c r="G1699" s="545"/>
      <c r="H1699" s="545"/>
      <c r="I1699" s="545"/>
      <c r="J1699" s="548"/>
      <c r="K1699" s="548"/>
      <c r="L1699" s="532"/>
      <c r="M1699" s="532"/>
      <c r="N1699" s="532"/>
      <c r="O1699" s="532"/>
      <c r="P1699" s="532"/>
      <c r="Q1699" s="532"/>
      <c r="R1699" s="532"/>
      <c r="S1699" s="548"/>
      <c r="T1699" s="548"/>
      <c r="U1699" s="532"/>
      <c r="V1699" s="532"/>
      <c r="W1699" s="532"/>
      <c r="X1699" s="532"/>
      <c r="Y1699" s="532"/>
      <c r="Z1699" s="532"/>
      <c r="AA1699" s="532"/>
      <c r="AB1699" s="532"/>
      <c r="AC1699" s="532"/>
    </row>
    <row r="1700" ht="16.5" spans="1:29">
      <c r="A1700" s="545"/>
      <c r="B1700" s="546"/>
      <c r="C1700" s="545"/>
      <c r="D1700" s="547"/>
      <c r="E1700" s="545"/>
      <c r="F1700" s="548"/>
      <c r="G1700" s="545"/>
      <c r="H1700" s="545"/>
      <c r="I1700" s="545"/>
      <c r="J1700" s="548"/>
      <c r="K1700" s="548"/>
      <c r="L1700" s="532"/>
      <c r="M1700" s="532"/>
      <c r="N1700" s="532"/>
      <c r="O1700" s="532"/>
      <c r="P1700" s="532"/>
      <c r="Q1700" s="532"/>
      <c r="R1700" s="532"/>
      <c r="S1700" s="548"/>
      <c r="T1700" s="548"/>
      <c r="U1700" s="532"/>
      <c r="V1700" s="532"/>
      <c r="W1700" s="532"/>
      <c r="X1700" s="532"/>
      <c r="Y1700" s="532"/>
      <c r="Z1700" s="532"/>
      <c r="AA1700" s="532"/>
      <c r="AB1700" s="532"/>
      <c r="AC1700" s="532"/>
    </row>
    <row r="1701" ht="16.5" spans="1:29">
      <c r="A1701" s="545"/>
      <c r="B1701" s="546"/>
      <c r="C1701" s="545"/>
      <c r="D1701" s="547"/>
      <c r="E1701" s="545"/>
      <c r="F1701" s="548"/>
      <c r="G1701" s="545"/>
      <c r="H1701" s="545"/>
      <c r="I1701" s="545"/>
      <c r="J1701" s="548"/>
      <c r="K1701" s="548"/>
      <c r="L1701" s="532"/>
      <c r="M1701" s="532"/>
      <c r="N1701" s="532"/>
      <c r="O1701" s="532"/>
      <c r="P1701" s="532"/>
      <c r="Q1701" s="532"/>
      <c r="R1701" s="532"/>
      <c r="S1701" s="548"/>
      <c r="T1701" s="548"/>
      <c r="U1701" s="532"/>
      <c r="V1701" s="532"/>
      <c r="W1701" s="532"/>
      <c r="X1701" s="532"/>
      <c r="Y1701" s="532"/>
      <c r="Z1701" s="532"/>
      <c r="AA1701" s="532"/>
      <c r="AB1701" s="532"/>
      <c r="AC1701" s="532"/>
    </row>
    <row r="1702" ht="16.5" spans="1:29">
      <c r="A1702" s="545"/>
      <c r="B1702" s="546"/>
      <c r="C1702" s="545"/>
      <c r="D1702" s="547"/>
      <c r="E1702" s="545"/>
      <c r="F1702" s="548"/>
      <c r="G1702" s="545"/>
      <c r="H1702" s="545"/>
      <c r="I1702" s="545"/>
      <c r="J1702" s="548"/>
      <c r="K1702" s="548"/>
      <c r="L1702" s="532"/>
      <c r="M1702" s="532"/>
      <c r="N1702" s="532"/>
      <c r="O1702" s="532"/>
      <c r="P1702" s="532"/>
      <c r="Q1702" s="532"/>
      <c r="R1702" s="532"/>
      <c r="S1702" s="548"/>
      <c r="T1702" s="548"/>
      <c r="U1702" s="532"/>
      <c r="V1702" s="532"/>
      <c r="W1702" s="532"/>
      <c r="X1702" s="532"/>
      <c r="Y1702" s="532"/>
      <c r="Z1702" s="532"/>
      <c r="AA1702" s="532"/>
      <c r="AB1702" s="532"/>
      <c r="AC1702" s="532"/>
    </row>
    <row r="1703" ht="16.5" spans="1:29">
      <c r="A1703" s="545"/>
      <c r="B1703" s="546"/>
      <c r="C1703" s="545"/>
      <c r="D1703" s="547"/>
      <c r="E1703" s="545"/>
      <c r="F1703" s="548"/>
      <c r="G1703" s="545"/>
      <c r="H1703" s="545"/>
      <c r="I1703" s="545"/>
      <c r="J1703" s="548"/>
      <c r="K1703" s="548"/>
      <c r="L1703" s="532"/>
      <c r="M1703" s="532"/>
      <c r="N1703" s="532"/>
      <c r="O1703" s="532"/>
      <c r="P1703" s="532"/>
      <c r="Q1703" s="532"/>
      <c r="R1703" s="532"/>
      <c r="S1703" s="548"/>
      <c r="T1703" s="548"/>
      <c r="U1703" s="532"/>
      <c r="V1703" s="532"/>
      <c r="W1703" s="532"/>
      <c r="X1703" s="532"/>
      <c r="Y1703" s="532"/>
      <c r="Z1703" s="532"/>
      <c r="AA1703" s="532"/>
      <c r="AB1703" s="532"/>
      <c r="AC1703" s="532"/>
    </row>
    <row r="1704" ht="16.5" spans="1:29">
      <c r="A1704" s="545"/>
      <c r="B1704" s="546"/>
      <c r="C1704" s="545"/>
      <c r="D1704" s="547"/>
      <c r="E1704" s="545"/>
      <c r="F1704" s="548"/>
      <c r="G1704" s="545"/>
      <c r="H1704" s="545"/>
      <c r="I1704" s="545"/>
      <c r="J1704" s="548"/>
      <c r="K1704" s="548"/>
      <c r="L1704" s="532"/>
      <c r="M1704" s="532"/>
      <c r="N1704" s="532"/>
      <c r="O1704" s="532"/>
      <c r="P1704" s="532"/>
      <c r="Q1704" s="532"/>
      <c r="R1704" s="532"/>
      <c r="S1704" s="548"/>
      <c r="T1704" s="548"/>
      <c r="U1704" s="532"/>
      <c r="V1704" s="532"/>
      <c r="W1704" s="532"/>
      <c r="X1704" s="532"/>
      <c r="Y1704" s="532"/>
      <c r="Z1704" s="532"/>
      <c r="AA1704" s="532"/>
      <c r="AB1704" s="532"/>
      <c r="AC1704" s="532"/>
    </row>
    <row r="1705" ht="16.5" spans="1:29">
      <c r="A1705" s="545"/>
      <c r="B1705" s="546"/>
      <c r="C1705" s="545"/>
      <c r="D1705" s="547"/>
      <c r="E1705" s="545"/>
      <c r="F1705" s="548"/>
      <c r="G1705" s="545"/>
      <c r="H1705" s="545"/>
      <c r="I1705" s="545"/>
      <c r="J1705" s="548"/>
      <c r="K1705" s="548"/>
      <c r="L1705" s="532"/>
      <c r="M1705" s="532"/>
      <c r="N1705" s="532"/>
      <c r="O1705" s="532"/>
      <c r="P1705" s="532"/>
      <c r="Q1705" s="532"/>
      <c r="R1705" s="532"/>
      <c r="S1705" s="548"/>
      <c r="T1705" s="548"/>
      <c r="U1705" s="532"/>
      <c r="V1705" s="532"/>
      <c r="W1705" s="532"/>
      <c r="X1705" s="532"/>
      <c r="Y1705" s="532"/>
      <c r="Z1705" s="532"/>
      <c r="AA1705" s="532"/>
      <c r="AB1705" s="532"/>
      <c r="AC1705" s="532"/>
    </row>
    <row r="1706" ht="16.5" spans="1:29">
      <c r="A1706" s="545"/>
      <c r="B1706" s="546"/>
      <c r="C1706" s="545"/>
      <c r="D1706" s="547"/>
      <c r="E1706" s="545"/>
      <c r="F1706" s="548"/>
      <c r="G1706" s="545"/>
      <c r="H1706" s="545"/>
      <c r="I1706" s="545"/>
      <c r="J1706" s="548"/>
      <c r="K1706" s="548"/>
      <c r="L1706" s="532"/>
      <c r="M1706" s="532"/>
      <c r="N1706" s="532"/>
      <c r="O1706" s="532"/>
      <c r="P1706" s="532"/>
      <c r="Q1706" s="532"/>
      <c r="R1706" s="532"/>
      <c r="S1706" s="548"/>
      <c r="T1706" s="548"/>
      <c r="U1706" s="532"/>
      <c r="V1706" s="532"/>
      <c r="W1706" s="532"/>
      <c r="X1706" s="532"/>
      <c r="Y1706" s="532"/>
      <c r="Z1706" s="532"/>
      <c r="AA1706" s="532"/>
      <c r="AB1706" s="532"/>
      <c r="AC1706" s="532"/>
    </row>
    <row r="1707" ht="16.5" spans="1:29">
      <c r="A1707" s="545"/>
      <c r="B1707" s="546"/>
      <c r="C1707" s="545"/>
      <c r="D1707" s="547"/>
      <c r="E1707" s="545"/>
      <c r="F1707" s="548"/>
      <c r="G1707" s="545"/>
      <c r="H1707" s="545"/>
      <c r="I1707" s="545"/>
      <c r="J1707" s="548"/>
      <c r="K1707" s="548"/>
      <c r="L1707" s="532"/>
      <c r="M1707" s="532"/>
      <c r="N1707" s="532"/>
      <c r="O1707" s="532"/>
      <c r="P1707" s="532"/>
      <c r="Q1707" s="532"/>
      <c r="R1707" s="532"/>
      <c r="S1707" s="548"/>
      <c r="T1707" s="548"/>
      <c r="U1707" s="532"/>
      <c r="V1707" s="532"/>
      <c r="W1707" s="532"/>
      <c r="X1707" s="532"/>
      <c r="Y1707" s="532"/>
      <c r="Z1707" s="532"/>
      <c r="AA1707" s="532"/>
      <c r="AB1707" s="532"/>
      <c r="AC1707" s="532"/>
    </row>
    <row r="1708" ht="16.5" spans="1:29">
      <c r="A1708" s="545"/>
      <c r="B1708" s="546"/>
      <c r="C1708" s="545"/>
      <c r="D1708" s="547"/>
      <c r="E1708" s="545"/>
      <c r="F1708" s="548"/>
      <c r="G1708" s="545"/>
      <c r="H1708" s="545"/>
      <c r="I1708" s="545"/>
      <c r="J1708" s="548"/>
      <c r="K1708" s="548"/>
      <c r="L1708" s="532"/>
      <c r="M1708" s="532"/>
      <c r="N1708" s="532"/>
      <c r="O1708" s="532"/>
      <c r="P1708" s="532"/>
      <c r="Q1708" s="532"/>
      <c r="R1708" s="532"/>
      <c r="S1708" s="548"/>
      <c r="T1708" s="548"/>
      <c r="U1708" s="532"/>
      <c r="V1708" s="532"/>
      <c r="W1708" s="532"/>
      <c r="X1708" s="532"/>
      <c r="Y1708" s="532"/>
      <c r="Z1708" s="532"/>
      <c r="AA1708" s="532"/>
      <c r="AB1708" s="532"/>
      <c r="AC1708" s="532"/>
    </row>
    <row r="1709" ht="16.5" spans="1:29">
      <c r="A1709" s="545"/>
      <c r="B1709" s="546"/>
      <c r="C1709" s="545"/>
      <c r="D1709" s="547"/>
      <c r="E1709" s="545"/>
      <c r="F1709" s="548"/>
      <c r="G1709" s="545"/>
      <c r="H1709" s="545"/>
      <c r="I1709" s="545"/>
      <c r="J1709" s="548"/>
      <c r="K1709" s="548"/>
      <c r="L1709" s="532"/>
      <c r="M1709" s="532"/>
      <c r="N1709" s="532"/>
      <c r="O1709" s="532"/>
      <c r="P1709" s="532"/>
      <c r="Q1709" s="532"/>
      <c r="R1709" s="532"/>
      <c r="S1709" s="548"/>
      <c r="T1709" s="548"/>
      <c r="U1709" s="532"/>
      <c r="V1709" s="532"/>
      <c r="W1709" s="532"/>
      <c r="X1709" s="532"/>
      <c r="Y1709" s="532"/>
      <c r="Z1709" s="532"/>
      <c r="AA1709" s="532"/>
      <c r="AB1709" s="532"/>
      <c r="AC1709" s="532"/>
    </row>
    <row r="1710" ht="16.5" spans="1:29">
      <c r="A1710" s="545"/>
      <c r="B1710" s="546"/>
      <c r="C1710" s="545"/>
      <c r="D1710" s="547"/>
      <c r="E1710" s="545"/>
      <c r="F1710" s="548"/>
      <c r="G1710" s="545"/>
      <c r="H1710" s="545"/>
      <c r="I1710" s="545"/>
      <c r="J1710" s="548"/>
      <c r="K1710" s="548"/>
      <c r="L1710" s="532"/>
      <c r="M1710" s="532"/>
      <c r="N1710" s="532"/>
      <c r="O1710" s="532"/>
      <c r="P1710" s="532"/>
      <c r="Q1710" s="532"/>
      <c r="R1710" s="532"/>
      <c r="S1710" s="548"/>
      <c r="T1710" s="548"/>
      <c r="U1710" s="532"/>
      <c r="V1710" s="532"/>
      <c r="W1710" s="532"/>
      <c r="X1710" s="532"/>
      <c r="Y1710" s="532"/>
      <c r="Z1710" s="532"/>
      <c r="AA1710" s="532"/>
      <c r="AB1710" s="532"/>
      <c r="AC1710" s="532"/>
    </row>
    <row r="1711" ht="16.5" spans="1:29">
      <c r="A1711" s="545"/>
      <c r="B1711" s="546"/>
      <c r="C1711" s="545"/>
      <c r="D1711" s="547"/>
      <c r="E1711" s="545"/>
      <c r="F1711" s="548"/>
      <c r="G1711" s="545"/>
      <c r="H1711" s="545"/>
      <c r="I1711" s="545"/>
      <c r="J1711" s="548"/>
      <c r="K1711" s="548"/>
      <c r="L1711" s="532"/>
      <c r="M1711" s="532"/>
      <c r="N1711" s="532"/>
      <c r="O1711" s="532"/>
      <c r="P1711" s="532"/>
      <c r="Q1711" s="532"/>
      <c r="R1711" s="532"/>
      <c r="S1711" s="548"/>
      <c r="T1711" s="548"/>
      <c r="U1711" s="532"/>
      <c r="V1711" s="532"/>
      <c r="W1711" s="532"/>
      <c r="X1711" s="532"/>
      <c r="Y1711" s="532"/>
      <c r="Z1711" s="532"/>
      <c r="AA1711" s="532"/>
      <c r="AB1711" s="532"/>
      <c r="AC1711" s="532"/>
    </row>
    <row r="1712" ht="16.5" spans="1:29">
      <c r="A1712" s="545"/>
      <c r="B1712" s="546"/>
      <c r="C1712" s="545"/>
      <c r="D1712" s="547"/>
      <c r="E1712" s="545"/>
      <c r="F1712" s="548"/>
      <c r="G1712" s="545"/>
      <c r="H1712" s="545"/>
      <c r="I1712" s="545"/>
      <c r="J1712" s="548"/>
      <c r="K1712" s="548"/>
      <c r="L1712" s="532"/>
      <c r="M1712" s="532"/>
      <c r="N1712" s="532"/>
      <c r="O1712" s="532"/>
      <c r="P1712" s="532"/>
      <c r="Q1712" s="532"/>
      <c r="R1712" s="532"/>
      <c r="S1712" s="548"/>
      <c r="T1712" s="548"/>
      <c r="U1712" s="532"/>
      <c r="V1712" s="532"/>
      <c r="W1712" s="532"/>
      <c r="X1712" s="532"/>
      <c r="Y1712" s="532"/>
      <c r="Z1712" s="532"/>
      <c r="AA1712" s="532"/>
      <c r="AB1712" s="532"/>
      <c r="AC1712" s="532"/>
    </row>
    <row r="1713" ht="16.5" spans="1:29">
      <c r="A1713" s="545"/>
      <c r="B1713" s="546"/>
      <c r="C1713" s="545"/>
      <c r="D1713" s="547"/>
      <c r="E1713" s="545"/>
      <c r="F1713" s="548"/>
      <c r="G1713" s="545"/>
      <c r="H1713" s="545"/>
      <c r="I1713" s="545"/>
      <c r="J1713" s="548"/>
      <c r="K1713" s="548"/>
      <c r="L1713" s="532"/>
      <c r="M1713" s="532"/>
      <c r="N1713" s="532"/>
      <c r="O1713" s="532"/>
      <c r="P1713" s="532"/>
      <c r="Q1713" s="532"/>
      <c r="R1713" s="532"/>
      <c r="S1713" s="548"/>
      <c r="T1713" s="548"/>
      <c r="U1713" s="532"/>
      <c r="V1713" s="532"/>
      <c r="W1713" s="532"/>
      <c r="X1713" s="532"/>
      <c r="Y1713" s="532"/>
      <c r="Z1713" s="532"/>
      <c r="AA1713" s="532"/>
      <c r="AB1713" s="532"/>
      <c r="AC1713" s="532"/>
    </row>
    <row r="1714" ht="16.5" spans="1:29">
      <c r="A1714" s="545"/>
      <c r="B1714" s="546"/>
      <c r="C1714" s="545"/>
      <c r="D1714" s="547"/>
      <c r="E1714" s="545"/>
      <c r="F1714" s="548"/>
      <c r="G1714" s="545"/>
      <c r="H1714" s="545"/>
      <c r="I1714" s="545"/>
      <c r="J1714" s="548"/>
      <c r="K1714" s="548"/>
      <c r="L1714" s="532"/>
      <c r="M1714" s="532"/>
      <c r="N1714" s="532"/>
      <c r="O1714" s="532"/>
      <c r="P1714" s="532"/>
      <c r="Q1714" s="532"/>
      <c r="R1714" s="532"/>
      <c r="S1714" s="548"/>
      <c r="T1714" s="548"/>
      <c r="U1714" s="532"/>
      <c r="V1714" s="532"/>
      <c r="W1714" s="532"/>
      <c r="X1714" s="532"/>
      <c r="Y1714" s="532"/>
      <c r="Z1714" s="532"/>
      <c r="AA1714" s="532"/>
      <c r="AB1714" s="532"/>
      <c r="AC1714" s="532"/>
    </row>
    <row r="1715" ht="16.5" spans="1:29">
      <c r="A1715" s="545"/>
      <c r="B1715" s="546"/>
      <c r="C1715" s="545"/>
      <c r="D1715" s="547"/>
      <c r="E1715" s="545"/>
      <c r="F1715" s="548"/>
      <c r="G1715" s="545"/>
      <c r="H1715" s="545"/>
      <c r="I1715" s="545"/>
      <c r="J1715" s="548"/>
      <c r="K1715" s="548"/>
      <c r="L1715" s="532"/>
      <c r="M1715" s="532"/>
      <c r="N1715" s="532"/>
      <c r="O1715" s="532"/>
      <c r="P1715" s="532"/>
      <c r="Q1715" s="532"/>
      <c r="R1715" s="532"/>
      <c r="S1715" s="548"/>
      <c r="T1715" s="548"/>
      <c r="U1715" s="532"/>
      <c r="V1715" s="532"/>
      <c r="W1715" s="532"/>
      <c r="X1715" s="532"/>
      <c r="Y1715" s="532"/>
      <c r="Z1715" s="532"/>
      <c r="AA1715" s="532"/>
      <c r="AB1715" s="532"/>
      <c r="AC1715" s="532"/>
    </row>
    <row r="1716" ht="16.5" spans="1:29">
      <c r="A1716" s="545"/>
      <c r="B1716" s="546"/>
      <c r="C1716" s="545"/>
      <c r="D1716" s="547"/>
      <c r="E1716" s="545"/>
      <c r="F1716" s="548"/>
      <c r="G1716" s="545"/>
      <c r="H1716" s="545"/>
      <c r="I1716" s="545"/>
      <c r="J1716" s="548"/>
      <c r="K1716" s="548"/>
      <c r="L1716" s="532"/>
      <c r="M1716" s="532"/>
      <c r="N1716" s="532"/>
      <c r="O1716" s="532"/>
      <c r="P1716" s="532"/>
      <c r="Q1716" s="532"/>
      <c r="R1716" s="532"/>
      <c r="S1716" s="548"/>
      <c r="T1716" s="548"/>
      <c r="U1716" s="532"/>
      <c r="V1716" s="532"/>
      <c r="W1716" s="532"/>
      <c r="X1716" s="532"/>
      <c r="Y1716" s="532"/>
      <c r="Z1716" s="532"/>
      <c r="AA1716" s="532"/>
      <c r="AB1716" s="532"/>
      <c r="AC1716" s="532"/>
    </row>
    <row r="1717" ht="16.5" spans="1:29">
      <c r="A1717" s="545"/>
      <c r="B1717" s="546"/>
      <c r="C1717" s="545"/>
      <c r="D1717" s="547"/>
      <c r="E1717" s="545"/>
      <c r="F1717" s="548"/>
      <c r="G1717" s="545"/>
      <c r="H1717" s="545"/>
      <c r="I1717" s="545"/>
      <c r="J1717" s="548"/>
      <c r="K1717" s="548"/>
      <c r="L1717" s="532"/>
      <c r="M1717" s="532"/>
      <c r="N1717" s="532"/>
      <c r="O1717" s="532"/>
      <c r="P1717" s="532"/>
      <c r="Q1717" s="532"/>
      <c r="R1717" s="532"/>
      <c r="S1717" s="548"/>
      <c r="T1717" s="548"/>
      <c r="U1717" s="532"/>
      <c r="V1717" s="532"/>
      <c r="W1717" s="532"/>
      <c r="X1717" s="532"/>
      <c r="Y1717" s="532"/>
      <c r="Z1717" s="532"/>
      <c r="AA1717" s="532"/>
      <c r="AB1717" s="532"/>
      <c r="AC1717" s="532"/>
    </row>
    <row r="1718" ht="16.5" spans="1:29">
      <c r="A1718" s="545"/>
      <c r="B1718" s="546"/>
      <c r="C1718" s="545"/>
      <c r="D1718" s="547"/>
      <c r="E1718" s="545"/>
      <c r="F1718" s="548"/>
      <c r="G1718" s="545"/>
      <c r="H1718" s="545"/>
      <c r="I1718" s="545"/>
      <c r="J1718" s="548"/>
      <c r="K1718" s="548"/>
      <c r="L1718" s="532"/>
      <c r="M1718" s="532"/>
      <c r="N1718" s="532"/>
      <c r="O1718" s="532"/>
      <c r="P1718" s="532"/>
      <c r="Q1718" s="532"/>
      <c r="R1718" s="532"/>
      <c r="S1718" s="548"/>
      <c r="T1718" s="548"/>
      <c r="U1718" s="532"/>
      <c r="V1718" s="532"/>
      <c r="W1718" s="532"/>
      <c r="X1718" s="532"/>
      <c r="Y1718" s="532"/>
      <c r="Z1718" s="532"/>
      <c r="AA1718" s="532"/>
      <c r="AB1718" s="532"/>
      <c r="AC1718" s="532"/>
    </row>
    <row r="1719" ht="16.5" spans="1:29">
      <c r="A1719" s="545"/>
      <c r="B1719" s="546"/>
      <c r="C1719" s="545"/>
      <c r="D1719" s="547"/>
      <c r="E1719" s="545"/>
      <c r="F1719" s="548"/>
      <c r="G1719" s="545"/>
      <c r="H1719" s="545"/>
      <c r="I1719" s="545"/>
      <c r="J1719" s="548"/>
      <c r="K1719" s="548"/>
      <c r="L1719" s="532"/>
      <c r="M1719" s="532"/>
      <c r="N1719" s="532"/>
      <c r="O1719" s="532"/>
      <c r="P1719" s="532"/>
      <c r="Q1719" s="532"/>
      <c r="R1719" s="532"/>
      <c r="S1719" s="548"/>
      <c r="T1719" s="548"/>
      <c r="U1719" s="532"/>
      <c r="V1719" s="532"/>
      <c r="W1719" s="532"/>
      <c r="X1719" s="532"/>
      <c r="Y1719" s="532"/>
      <c r="Z1719" s="532"/>
      <c r="AA1719" s="532"/>
      <c r="AB1719" s="532"/>
      <c r="AC1719" s="532"/>
    </row>
    <row r="1720" ht="16.5" spans="1:29">
      <c r="A1720" s="545"/>
      <c r="B1720" s="546"/>
      <c r="C1720" s="545"/>
      <c r="D1720" s="547"/>
      <c r="E1720" s="545"/>
      <c r="F1720" s="548"/>
      <c r="G1720" s="545"/>
      <c r="H1720" s="545"/>
      <c r="I1720" s="545"/>
      <c r="J1720" s="548"/>
      <c r="K1720" s="548"/>
      <c r="L1720" s="532"/>
      <c r="M1720" s="532"/>
      <c r="N1720" s="532"/>
      <c r="O1720" s="532"/>
      <c r="P1720" s="532"/>
      <c r="Q1720" s="532"/>
      <c r="R1720" s="532"/>
      <c r="S1720" s="548"/>
      <c r="T1720" s="548"/>
      <c r="U1720" s="532"/>
      <c r="V1720" s="532"/>
      <c r="W1720" s="532"/>
      <c r="X1720" s="532"/>
      <c r="Y1720" s="532"/>
      <c r="Z1720" s="532"/>
      <c r="AA1720" s="532"/>
      <c r="AB1720" s="532"/>
      <c r="AC1720" s="532"/>
    </row>
    <row r="1721" ht="16.5" spans="1:29">
      <c r="A1721" s="545"/>
      <c r="B1721" s="546"/>
      <c r="C1721" s="545"/>
      <c r="D1721" s="547"/>
      <c r="E1721" s="545"/>
      <c r="F1721" s="548"/>
      <c r="G1721" s="545"/>
      <c r="H1721" s="545"/>
      <c r="I1721" s="545"/>
      <c r="J1721" s="548"/>
      <c r="K1721" s="548"/>
      <c r="L1721" s="532"/>
      <c r="M1721" s="532"/>
      <c r="N1721" s="532"/>
      <c r="O1721" s="532"/>
      <c r="P1721" s="532"/>
      <c r="Q1721" s="532"/>
      <c r="R1721" s="532"/>
      <c r="S1721" s="548"/>
      <c r="T1721" s="548"/>
      <c r="U1721" s="532"/>
      <c r="V1721" s="532"/>
      <c r="W1721" s="532"/>
      <c r="X1721" s="532"/>
      <c r="Y1721" s="532"/>
      <c r="Z1721" s="532"/>
      <c r="AA1721" s="532"/>
      <c r="AB1721" s="532"/>
      <c r="AC1721" s="532"/>
    </row>
    <row r="1722" ht="16.5" spans="1:29">
      <c r="A1722" s="545"/>
      <c r="B1722" s="546"/>
      <c r="C1722" s="545"/>
      <c r="D1722" s="547"/>
      <c r="E1722" s="545"/>
      <c r="F1722" s="548"/>
      <c r="G1722" s="545"/>
      <c r="H1722" s="545"/>
      <c r="I1722" s="545"/>
      <c r="J1722" s="548"/>
      <c r="K1722" s="548"/>
      <c r="L1722" s="532"/>
      <c r="M1722" s="532"/>
      <c r="N1722" s="532"/>
      <c r="O1722" s="532"/>
      <c r="P1722" s="532"/>
      <c r="Q1722" s="532"/>
      <c r="R1722" s="532"/>
      <c r="S1722" s="548"/>
      <c r="T1722" s="548"/>
      <c r="U1722" s="532"/>
      <c r="V1722" s="532"/>
      <c r="W1722" s="532"/>
      <c r="X1722" s="532"/>
      <c r="Y1722" s="532"/>
      <c r="Z1722" s="532"/>
      <c r="AA1722" s="532"/>
      <c r="AB1722" s="532"/>
      <c r="AC1722" s="532"/>
    </row>
    <row r="1723" ht="16.5" spans="1:29">
      <c r="A1723" s="545"/>
      <c r="B1723" s="546"/>
      <c r="C1723" s="545"/>
      <c r="D1723" s="547"/>
      <c r="E1723" s="545"/>
      <c r="F1723" s="548"/>
      <c r="G1723" s="545"/>
      <c r="H1723" s="545"/>
      <c r="I1723" s="545"/>
      <c r="J1723" s="548"/>
      <c r="K1723" s="548"/>
      <c r="L1723" s="532"/>
      <c r="M1723" s="532"/>
      <c r="N1723" s="532"/>
      <c r="O1723" s="532"/>
      <c r="P1723" s="532"/>
      <c r="Q1723" s="532"/>
      <c r="R1723" s="532"/>
      <c r="S1723" s="548"/>
      <c r="T1723" s="548"/>
      <c r="U1723" s="532"/>
      <c r="V1723" s="532"/>
      <c r="W1723" s="532"/>
      <c r="X1723" s="532"/>
      <c r="Y1723" s="532"/>
      <c r="Z1723" s="532"/>
      <c r="AA1723" s="532"/>
      <c r="AB1723" s="532"/>
      <c r="AC1723" s="532"/>
    </row>
    <row r="1724" ht="16.5" spans="1:29">
      <c r="A1724" s="545"/>
      <c r="B1724" s="546"/>
      <c r="C1724" s="545"/>
      <c r="D1724" s="547"/>
      <c r="E1724" s="545"/>
      <c r="F1724" s="548"/>
      <c r="G1724" s="545"/>
      <c r="H1724" s="545"/>
      <c r="I1724" s="545"/>
      <c r="J1724" s="548"/>
      <c r="K1724" s="548"/>
      <c r="L1724" s="532"/>
      <c r="M1724" s="532"/>
      <c r="N1724" s="532"/>
      <c r="O1724" s="532"/>
      <c r="P1724" s="532"/>
      <c r="Q1724" s="532"/>
      <c r="R1724" s="532"/>
      <c r="S1724" s="548"/>
      <c r="T1724" s="548"/>
      <c r="U1724" s="532"/>
      <c r="V1724" s="532"/>
      <c r="W1724" s="532"/>
      <c r="X1724" s="532"/>
      <c r="Y1724" s="532"/>
      <c r="Z1724" s="532"/>
      <c r="AA1724" s="532"/>
      <c r="AB1724" s="532"/>
      <c r="AC1724" s="532"/>
    </row>
    <row r="1725" ht="16.5" spans="1:29">
      <c r="A1725" s="545"/>
      <c r="B1725" s="546"/>
      <c r="C1725" s="545"/>
      <c r="D1725" s="547"/>
      <c r="E1725" s="545"/>
      <c r="F1725" s="548"/>
      <c r="G1725" s="545"/>
      <c r="H1725" s="545"/>
      <c r="I1725" s="545"/>
      <c r="J1725" s="548"/>
      <c r="K1725" s="548"/>
      <c r="L1725" s="532"/>
      <c r="M1725" s="532"/>
      <c r="N1725" s="532"/>
      <c r="O1725" s="532"/>
      <c r="P1725" s="532"/>
      <c r="Q1725" s="532"/>
      <c r="R1725" s="532"/>
      <c r="S1725" s="548"/>
      <c r="T1725" s="548"/>
      <c r="U1725" s="532"/>
      <c r="V1725" s="532"/>
      <c r="W1725" s="532"/>
      <c r="X1725" s="532"/>
      <c r="Y1725" s="532"/>
      <c r="Z1725" s="532"/>
      <c r="AA1725" s="532"/>
      <c r="AB1725" s="532"/>
      <c r="AC1725" s="532"/>
    </row>
    <row r="1726" ht="16.5" spans="1:29">
      <c r="A1726" s="545"/>
      <c r="B1726" s="546"/>
      <c r="C1726" s="545"/>
      <c r="D1726" s="547"/>
      <c r="E1726" s="545"/>
      <c r="F1726" s="548"/>
      <c r="G1726" s="545"/>
      <c r="H1726" s="545"/>
      <c r="I1726" s="545"/>
      <c r="J1726" s="548"/>
      <c r="K1726" s="548"/>
      <c r="L1726" s="532"/>
      <c r="M1726" s="532"/>
      <c r="N1726" s="532"/>
      <c r="O1726" s="532"/>
      <c r="P1726" s="532"/>
      <c r="Q1726" s="532"/>
      <c r="R1726" s="532"/>
      <c r="S1726" s="548"/>
      <c r="T1726" s="548"/>
      <c r="U1726" s="532"/>
      <c r="V1726" s="532"/>
      <c r="W1726" s="532"/>
      <c r="X1726" s="532"/>
      <c r="Y1726" s="532"/>
      <c r="Z1726" s="532"/>
      <c r="AA1726" s="532"/>
      <c r="AB1726" s="532"/>
      <c r="AC1726" s="532"/>
    </row>
    <row r="1727" ht="16.5" spans="1:29">
      <c r="A1727" s="545"/>
      <c r="B1727" s="546"/>
      <c r="C1727" s="545"/>
      <c r="D1727" s="547"/>
      <c r="E1727" s="545"/>
      <c r="F1727" s="548"/>
      <c r="G1727" s="545"/>
      <c r="H1727" s="545"/>
      <c r="I1727" s="545"/>
      <c r="J1727" s="548"/>
      <c r="K1727" s="548"/>
      <c r="L1727" s="532"/>
      <c r="M1727" s="532"/>
      <c r="N1727" s="532"/>
      <c r="O1727" s="532"/>
      <c r="P1727" s="532"/>
      <c r="Q1727" s="532"/>
      <c r="R1727" s="532"/>
      <c r="S1727" s="548"/>
      <c r="T1727" s="548"/>
      <c r="U1727" s="532"/>
      <c r="V1727" s="532"/>
      <c r="W1727" s="532"/>
      <c r="X1727" s="532"/>
      <c r="Y1727" s="532"/>
      <c r="Z1727" s="532"/>
      <c r="AA1727" s="532"/>
      <c r="AB1727" s="532"/>
      <c r="AC1727" s="532"/>
    </row>
    <row r="1728" ht="16.5" spans="1:29">
      <c r="A1728" s="545"/>
      <c r="B1728" s="546"/>
      <c r="C1728" s="545"/>
      <c r="D1728" s="547"/>
      <c r="E1728" s="545"/>
      <c r="F1728" s="548"/>
      <c r="G1728" s="545"/>
      <c r="H1728" s="545"/>
      <c r="I1728" s="545"/>
      <c r="J1728" s="548"/>
      <c r="K1728" s="548"/>
      <c r="L1728" s="532"/>
      <c r="M1728" s="532"/>
      <c r="N1728" s="532"/>
      <c r="O1728" s="532"/>
      <c r="P1728" s="532"/>
      <c r="Q1728" s="532"/>
      <c r="R1728" s="532"/>
      <c r="S1728" s="548"/>
      <c r="T1728" s="548"/>
      <c r="U1728" s="532"/>
      <c r="V1728" s="532"/>
      <c r="W1728" s="532"/>
      <c r="X1728" s="532"/>
      <c r="Y1728" s="532"/>
      <c r="Z1728" s="532"/>
      <c r="AA1728" s="532"/>
      <c r="AB1728" s="532"/>
      <c r="AC1728" s="532"/>
    </row>
    <row r="1729" ht="16.5" spans="1:29">
      <c r="A1729" s="545"/>
      <c r="B1729" s="546"/>
      <c r="C1729" s="545"/>
      <c r="D1729" s="547"/>
      <c r="E1729" s="545"/>
      <c r="F1729" s="548"/>
      <c r="G1729" s="545"/>
      <c r="H1729" s="545"/>
      <c r="I1729" s="545"/>
      <c r="J1729" s="548"/>
      <c r="K1729" s="548"/>
      <c r="L1729" s="532"/>
      <c r="M1729" s="532"/>
      <c r="N1729" s="532"/>
      <c r="O1729" s="532"/>
      <c r="P1729" s="532"/>
      <c r="Q1729" s="532"/>
      <c r="R1729" s="532"/>
      <c r="S1729" s="548"/>
      <c r="T1729" s="548"/>
      <c r="U1729" s="532"/>
      <c r="V1729" s="532"/>
      <c r="W1729" s="532"/>
      <c r="X1729" s="532"/>
      <c r="Y1729" s="532"/>
      <c r="Z1729" s="532"/>
      <c r="AA1729" s="532"/>
      <c r="AB1729" s="532"/>
      <c r="AC1729" s="532"/>
    </row>
    <row r="1730" ht="16.5" spans="1:29">
      <c r="A1730" s="545"/>
      <c r="B1730" s="546"/>
      <c r="C1730" s="545"/>
      <c r="D1730" s="547"/>
      <c r="E1730" s="545"/>
      <c r="F1730" s="548"/>
      <c r="G1730" s="545"/>
      <c r="H1730" s="545"/>
      <c r="I1730" s="545"/>
      <c r="J1730" s="548"/>
      <c r="K1730" s="548"/>
      <c r="L1730" s="532"/>
      <c r="M1730" s="532"/>
      <c r="N1730" s="532"/>
      <c r="O1730" s="532"/>
      <c r="P1730" s="532"/>
      <c r="Q1730" s="532"/>
      <c r="R1730" s="532"/>
      <c r="S1730" s="548"/>
      <c r="T1730" s="548"/>
      <c r="U1730" s="532"/>
      <c r="V1730" s="532"/>
      <c r="W1730" s="532"/>
      <c r="X1730" s="532"/>
      <c r="Y1730" s="532"/>
      <c r="Z1730" s="532"/>
      <c r="AA1730" s="532"/>
      <c r="AB1730" s="532"/>
      <c r="AC1730" s="532"/>
    </row>
    <row r="1731" ht="16.5" spans="1:29">
      <c r="A1731" s="545"/>
      <c r="B1731" s="546"/>
      <c r="C1731" s="545"/>
      <c r="D1731" s="547"/>
      <c r="E1731" s="545"/>
      <c r="F1731" s="548"/>
      <c r="G1731" s="545"/>
      <c r="H1731" s="545"/>
      <c r="I1731" s="545"/>
      <c r="J1731" s="548"/>
      <c r="K1731" s="548"/>
      <c r="L1731" s="532"/>
      <c r="M1731" s="532"/>
      <c r="N1731" s="532"/>
      <c r="O1731" s="532"/>
      <c r="P1731" s="532"/>
      <c r="Q1731" s="532"/>
      <c r="R1731" s="532"/>
      <c r="S1731" s="548"/>
      <c r="T1731" s="548"/>
      <c r="U1731" s="532"/>
      <c r="V1731" s="532"/>
      <c r="W1731" s="532"/>
      <c r="X1731" s="532"/>
      <c r="Y1731" s="532"/>
      <c r="Z1731" s="532"/>
      <c r="AA1731" s="532"/>
      <c r="AB1731" s="532"/>
      <c r="AC1731" s="532"/>
    </row>
    <row r="1732" ht="16.5" spans="1:29">
      <c r="A1732" s="545"/>
      <c r="B1732" s="546"/>
      <c r="C1732" s="545"/>
      <c r="D1732" s="547"/>
      <c r="E1732" s="545"/>
      <c r="F1732" s="548"/>
      <c r="G1732" s="545"/>
      <c r="H1732" s="545"/>
      <c r="I1732" s="545"/>
      <c r="J1732" s="548"/>
      <c r="K1732" s="548"/>
      <c r="L1732" s="532"/>
      <c r="M1732" s="532"/>
      <c r="N1732" s="532"/>
      <c r="O1732" s="532"/>
      <c r="P1732" s="532"/>
      <c r="Q1732" s="532"/>
      <c r="R1732" s="532"/>
      <c r="S1732" s="548"/>
      <c r="T1732" s="548"/>
      <c r="U1732" s="532"/>
      <c r="V1732" s="532"/>
      <c r="W1732" s="532"/>
      <c r="X1732" s="532"/>
      <c r="Y1732" s="532"/>
      <c r="Z1732" s="532"/>
      <c r="AA1732" s="532"/>
      <c r="AB1732" s="532"/>
      <c r="AC1732" s="532"/>
    </row>
    <row r="1733" ht="16.5" spans="1:29">
      <c r="A1733" s="545"/>
      <c r="B1733" s="546"/>
      <c r="C1733" s="545"/>
      <c r="D1733" s="547"/>
      <c r="E1733" s="545"/>
      <c r="F1733" s="548"/>
      <c r="G1733" s="545"/>
      <c r="H1733" s="545"/>
      <c r="I1733" s="545"/>
      <c r="J1733" s="548"/>
      <c r="K1733" s="548"/>
      <c r="L1733" s="532"/>
      <c r="M1733" s="532"/>
      <c r="N1733" s="532"/>
      <c r="O1733" s="532"/>
      <c r="P1733" s="532"/>
      <c r="Q1733" s="532"/>
      <c r="R1733" s="532"/>
      <c r="S1733" s="548"/>
      <c r="T1733" s="548"/>
      <c r="U1733" s="532"/>
      <c r="V1733" s="532"/>
      <c r="W1733" s="532"/>
      <c r="X1733" s="532"/>
      <c r="Y1733" s="532"/>
      <c r="Z1733" s="532"/>
      <c r="AA1733" s="532"/>
      <c r="AB1733" s="532"/>
      <c r="AC1733" s="532"/>
    </row>
    <row r="1734" ht="16.5" spans="1:29">
      <c r="A1734" s="545"/>
      <c r="B1734" s="546"/>
      <c r="C1734" s="545"/>
      <c r="D1734" s="547"/>
      <c r="E1734" s="545"/>
      <c r="F1734" s="548"/>
      <c r="G1734" s="545"/>
      <c r="H1734" s="545"/>
      <c r="I1734" s="545"/>
      <c r="J1734" s="548"/>
      <c r="K1734" s="548"/>
      <c r="L1734" s="532"/>
      <c r="M1734" s="532"/>
      <c r="N1734" s="532"/>
      <c r="O1734" s="532"/>
      <c r="P1734" s="532"/>
      <c r="Q1734" s="532"/>
      <c r="R1734" s="532"/>
      <c r="S1734" s="548"/>
      <c r="T1734" s="548"/>
      <c r="U1734" s="532"/>
      <c r="V1734" s="532"/>
      <c r="W1734" s="532"/>
      <c r="X1734" s="532"/>
      <c r="Y1734" s="532"/>
      <c r="Z1734" s="532"/>
      <c r="AA1734" s="532"/>
      <c r="AB1734" s="532"/>
      <c r="AC1734" s="532"/>
    </row>
    <row r="1735" ht="16.5" spans="1:29">
      <c r="A1735" s="545"/>
      <c r="B1735" s="546"/>
      <c r="C1735" s="545"/>
      <c r="D1735" s="547"/>
      <c r="E1735" s="545"/>
      <c r="F1735" s="548"/>
      <c r="G1735" s="545"/>
      <c r="H1735" s="545"/>
      <c r="I1735" s="545"/>
      <c r="J1735" s="548"/>
      <c r="K1735" s="548"/>
      <c r="L1735" s="532"/>
      <c r="M1735" s="532"/>
      <c r="N1735" s="532"/>
      <c r="O1735" s="532"/>
      <c r="P1735" s="532"/>
      <c r="Q1735" s="532"/>
      <c r="R1735" s="532"/>
      <c r="S1735" s="548"/>
      <c r="T1735" s="548"/>
      <c r="U1735" s="532"/>
      <c r="V1735" s="532"/>
      <c r="W1735" s="532"/>
      <c r="X1735" s="532"/>
      <c r="Y1735" s="532"/>
      <c r="Z1735" s="532"/>
      <c r="AA1735" s="532"/>
      <c r="AB1735" s="532"/>
      <c r="AC1735" s="532"/>
    </row>
    <row r="1736" ht="16.5" spans="1:29">
      <c r="A1736" s="545"/>
      <c r="B1736" s="546"/>
      <c r="C1736" s="545"/>
      <c r="D1736" s="547"/>
      <c r="E1736" s="545"/>
      <c r="F1736" s="548"/>
      <c r="G1736" s="545"/>
      <c r="H1736" s="545"/>
      <c r="I1736" s="545"/>
      <c r="J1736" s="548"/>
      <c r="K1736" s="548"/>
      <c r="L1736" s="532"/>
      <c r="M1736" s="532"/>
      <c r="N1736" s="532"/>
      <c r="O1736" s="532"/>
      <c r="P1736" s="532"/>
      <c r="Q1736" s="532"/>
      <c r="R1736" s="532"/>
      <c r="S1736" s="548"/>
      <c r="T1736" s="548"/>
      <c r="U1736" s="532"/>
      <c r="V1736" s="532"/>
      <c r="W1736" s="532"/>
      <c r="X1736" s="532"/>
      <c r="Y1736" s="532"/>
      <c r="Z1736" s="532"/>
      <c r="AA1736" s="532"/>
      <c r="AB1736" s="532"/>
      <c r="AC1736" s="532"/>
    </row>
    <row r="1737" ht="16.5" spans="1:29">
      <c r="A1737" s="545"/>
      <c r="B1737" s="546"/>
      <c r="C1737" s="545"/>
      <c r="D1737" s="547"/>
      <c r="E1737" s="545"/>
      <c r="F1737" s="548"/>
      <c r="G1737" s="545"/>
      <c r="H1737" s="545"/>
      <c r="I1737" s="545"/>
      <c r="J1737" s="548"/>
      <c r="K1737" s="548"/>
      <c r="L1737" s="532"/>
      <c r="M1737" s="532"/>
      <c r="N1737" s="532"/>
      <c r="O1737" s="532"/>
      <c r="P1737" s="532"/>
      <c r="Q1737" s="532"/>
      <c r="R1737" s="532"/>
      <c r="S1737" s="548"/>
      <c r="T1737" s="548"/>
      <c r="U1737" s="532"/>
      <c r="V1737" s="532"/>
      <c r="W1737" s="532"/>
      <c r="X1737" s="532"/>
      <c r="Y1737" s="532"/>
      <c r="Z1737" s="532"/>
      <c r="AA1737" s="532"/>
      <c r="AB1737" s="532"/>
      <c r="AC1737" s="532"/>
    </row>
    <row r="1738" ht="16.5" spans="1:29">
      <c r="A1738" s="545"/>
      <c r="B1738" s="546"/>
      <c r="C1738" s="545"/>
      <c r="D1738" s="547"/>
      <c r="E1738" s="545"/>
      <c r="F1738" s="548"/>
      <c r="G1738" s="545"/>
      <c r="H1738" s="545"/>
      <c r="I1738" s="545"/>
      <c r="J1738" s="548"/>
      <c r="K1738" s="548"/>
      <c r="L1738" s="532"/>
      <c r="M1738" s="532"/>
      <c r="N1738" s="532"/>
      <c r="O1738" s="532"/>
      <c r="P1738" s="532"/>
      <c r="Q1738" s="532"/>
      <c r="R1738" s="532"/>
      <c r="S1738" s="548"/>
      <c r="T1738" s="548"/>
      <c r="U1738" s="532"/>
      <c r="V1738" s="532"/>
      <c r="W1738" s="532"/>
      <c r="X1738" s="532"/>
      <c r="Y1738" s="532"/>
      <c r="Z1738" s="532"/>
      <c r="AA1738" s="532"/>
      <c r="AB1738" s="532"/>
      <c r="AC1738" s="532"/>
    </row>
    <row r="1739" ht="16.5" spans="1:29">
      <c r="A1739" s="545"/>
      <c r="B1739" s="546"/>
      <c r="C1739" s="545"/>
      <c r="D1739" s="547"/>
      <c r="E1739" s="545"/>
      <c r="F1739" s="548"/>
      <c r="G1739" s="545"/>
      <c r="H1739" s="545"/>
      <c r="I1739" s="545"/>
      <c r="J1739" s="548"/>
      <c r="K1739" s="548"/>
      <c r="L1739" s="532"/>
      <c r="M1739" s="532"/>
      <c r="N1739" s="532"/>
      <c r="O1739" s="532"/>
      <c r="P1739" s="532"/>
      <c r="Q1739" s="532"/>
      <c r="R1739" s="532"/>
      <c r="S1739" s="548"/>
      <c r="T1739" s="548"/>
      <c r="U1739" s="532"/>
      <c r="V1739" s="532"/>
      <c r="W1739" s="532"/>
      <c r="X1739" s="532"/>
      <c r="Y1739" s="532"/>
      <c r="Z1739" s="532"/>
      <c r="AA1739" s="532"/>
      <c r="AB1739" s="532"/>
      <c r="AC1739" s="532"/>
    </row>
    <row r="1740" ht="16.5" spans="1:29">
      <c r="A1740" s="545"/>
      <c r="B1740" s="546"/>
      <c r="C1740" s="545"/>
      <c r="D1740" s="547"/>
      <c r="E1740" s="545"/>
      <c r="F1740" s="548"/>
      <c r="G1740" s="545"/>
      <c r="H1740" s="545"/>
      <c r="I1740" s="545"/>
      <c r="J1740" s="548"/>
      <c r="K1740" s="548"/>
      <c r="L1740" s="532"/>
      <c r="M1740" s="532"/>
      <c r="N1740" s="532"/>
      <c r="O1740" s="532"/>
      <c r="P1740" s="532"/>
      <c r="Q1740" s="532"/>
      <c r="R1740" s="532"/>
      <c r="S1740" s="548"/>
      <c r="T1740" s="548"/>
      <c r="U1740" s="532"/>
      <c r="V1740" s="532"/>
      <c r="W1740" s="532"/>
      <c r="X1740" s="532"/>
      <c r="Y1740" s="532"/>
      <c r="Z1740" s="532"/>
      <c r="AA1740" s="532"/>
      <c r="AB1740" s="532"/>
      <c r="AC1740" s="532"/>
    </row>
    <row r="1741" ht="16.5" spans="1:29">
      <c r="A1741" s="545"/>
      <c r="B1741" s="546"/>
      <c r="C1741" s="545"/>
      <c r="D1741" s="547"/>
      <c r="E1741" s="545"/>
      <c r="F1741" s="548"/>
      <c r="G1741" s="545"/>
      <c r="H1741" s="545"/>
      <c r="I1741" s="545"/>
      <c r="J1741" s="548"/>
      <c r="K1741" s="548"/>
      <c r="L1741" s="532"/>
      <c r="M1741" s="532"/>
      <c r="N1741" s="532"/>
      <c r="O1741" s="532"/>
      <c r="P1741" s="532"/>
      <c r="Q1741" s="532"/>
      <c r="R1741" s="532"/>
      <c r="S1741" s="548"/>
      <c r="T1741" s="548"/>
      <c r="U1741" s="532"/>
      <c r="V1741" s="532"/>
      <c r="W1741" s="532"/>
      <c r="X1741" s="532"/>
      <c r="Y1741" s="532"/>
      <c r="Z1741" s="532"/>
      <c r="AA1741" s="532"/>
      <c r="AB1741" s="532"/>
      <c r="AC1741" s="532"/>
    </row>
    <row r="1742" ht="16.5" spans="1:29">
      <c r="A1742" s="545"/>
      <c r="B1742" s="546"/>
      <c r="C1742" s="545"/>
      <c r="D1742" s="547"/>
      <c r="E1742" s="545"/>
      <c r="F1742" s="548"/>
      <c r="G1742" s="545"/>
      <c r="H1742" s="545"/>
      <c r="I1742" s="545"/>
      <c r="J1742" s="548"/>
      <c r="K1742" s="548"/>
      <c r="L1742" s="532"/>
      <c r="M1742" s="532"/>
      <c r="N1742" s="532"/>
      <c r="O1742" s="532"/>
      <c r="P1742" s="532"/>
      <c r="Q1742" s="532"/>
      <c r="R1742" s="532"/>
      <c r="S1742" s="548"/>
      <c r="T1742" s="548"/>
      <c r="U1742" s="532"/>
      <c r="V1742" s="532"/>
      <c r="W1742" s="532"/>
      <c r="X1742" s="532"/>
      <c r="Y1742" s="532"/>
      <c r="Z1742" s="532"/>
      <c r="AA1742" s="532"/>
      <c r="AB1742" s="532"/>
      <c r="AC1742" s="532"/>
    </row>
    <row r="1743" ht="16.5" spans="1:29">
      <c r="A1743" s="545"/>
      <c r="B1743" s="546"/>
      <c r="C1743" s="545"/>
      <c r="D1743" s="547"/>
      <c r="E1743" s="545"/>
      <c r="F1743" s="548"/>
      <c r="G1743" s="545"/>
      <c r="H1743" s="545"/>
      <c r="I1743" s="545"/>
      <c r="J1743" s="548"/>
      <c r="K1743" s="548"/>
      <c r="L1743" s="532"/>
      <c r="M1743" s="532"/>
      <c r="N1743" s="532"/>
      <c r="O1743" s="532"/>
      <c r="P1743" s="532"/>
      <c r="Q1743" s="532"/>
      <c r="R1743" s="532"/>
      <c r="S1743" s="548"/>
      <c r="T1743" s="548"/>
      <c r="U1743" s="532"/>
      <c r="V1743" s="532"/>
      <c r="W1743" s="532"/>
      <c r="X1743" s="532"/>
      <c r="Y1743" s="532"/>
      <c r="Z1743" s="532"/>
      <c r="AA1743" s="532"/>
      <c r="AB1743" s="532"/>
      <c r="AC1743" s="532"/>
    </row>
    <row r="1744" ht="16.5" spans="1:29">
      <c r="A1744" s="545"/>
      <c r="B1744" s="546"/>
      <c r="C1744" s="545"/>
      <c r="D1744" s="547"/>
      <c r="E1744" s="545"/>
      <c r="F1744" s="548"/>
      <c r="G1744" s="545"/>
      <c r="H1744" s="545"/>
      <c r="I1744" s="545"/>
      <c r="J1744" s="548"/>
      <c r="K1744" s="548"/>
      <c r="L1744" s="532"/>
      <c r="M1744" s="532"/>
      <c r="N1744" s="532"/>
      <c r="O1744" s="532"/>
      <c r="P1744" s="532"/>
      <c r="Q1744" s="532"/>
      <c r="R1744" s="532"/>
      <c r="S1744" s="548"/>
      <c r="T1744" s="548"/>
      <c r="U1744" s="532"/>
      <c r="V1744" s="532"/>
      <c r="W1744" s="532"/>
      <c r="X1744" s="532"/>
      <c r="Y1744" s="532"/>
      <c r="Z1744" s="532"/>
      <c r="AA1744" s="532"/>
      <c r="AB1744" s="532"/>
      <c r="AC1744" s="532"/>
    </row>
    <row r="1745" ht="16.5" spans="1:29">
      <c r="A1745" s="545"/>
      <c r="B1745" s="546"/>
      <c r="C1745" s="545"/>
      <c r="D1745" s="547"/>
      <c r="E1745" s="545"/>
      <c r="F1745" s="548"/>
      <c r="G1745" s="545"/>
      <c r="H1745" s="545"/>
      <c r="I1745" s="545"/>
      <c r="J1745" s="548"/>
      <c r="K1745" s="548"/>
      <c r="L1745" s="532"/>
      <c r="M1745" s="532"/>
      <c r="N1745" s="532"/>
      <c r="O1745" s="532"/>
      <c r="P1745" s="532"/>
      <c r="Q1745" s="532"/>
      <c r="R1745" s="532"/>
      <c r="S1745" s="548"/>
      <c r="T1745" s="548"/>
      <c r="U1745" s="532"/>
      <c r="V1745" s="532"/>
      <c r="W1745" s="532"/>
      <c r="X1745" s="532"/>
      <c r="Y1745" s="532"/>
      <c r="Z1745" s="532"/>
      <c r="AA1745" s="532"/>
      <c r="AB1745" s="532"/>
      <c r="AC1745" s="532"/>
    </row>
    <row r="1746" ht="16.5" spans="1:29">
      <c r="A1746" s="545"/>
      <c r="B1746" s="546"/>
      <c r="C1746" s="545"/>
      <c r="D1746" s="547"/>
      <c r="E1746" s="545"/>
      <c r="F1746" s="548"/>
      <c r="G1746" s="545"/>
      <c r="H1746" s="545"/>
      <c r="I1746" s="545"/>
      <c r="J1746" s="548"/>
      <c r="K1746" s="548"/>
      <c r="L1746" s="532"/>
      <c r="M1746" s="532"/>
      <c r="N1746" s="532"/>
      <c r="O1746" s="532"/>
      <c r="P1746" s="532"/>
      <c r="Q1746" s="532"/>
      <c r="R1746" s="532"/>
      <c r="S1746" s="548"/>
      <c r="T1746" s="548"/>
      <c r="U1746" s="532"/>
      <c r="V1746" s="532"/>
      <c r="W1746" s="532"/>
      <c r="X1746" s="532"/>
      <c r="Y1746" s="532"/>
      <c r="Z1746" s="532"/>
      <c r="AA1746" s="532"/>
      <c r="AB1746" s="532"/>
      <c r="AC1746" s="532"/>
    </row>
    <row r="1747" ht="16.5" spans="1:29">
      <c r="A1747" s="545"/>
      <c r="B1747" s="546"/>
      <c r="C1747" s="545"/>
      <c r="D1747" s="547"/>
      <c r="E1747" s="545"/>
      <c r="F1747" s="548"/>
      <c r="G1747" s="545"/>
      <c r="H1747" s="545"/>
      <c r="I1747" s="545"/>
      <c r="J1747" s="548"/>
      <c r="K1747" s="548"/>
      <c r="L1747" s="532"/>
      <c r="M1747" s="532"/>
      <c r="N1747" s="532"/>
      <c r="O1747" s="532"/>
      <c r="P1747" s="532"/>
      <c r="Q1747" s="532"/>
      <c r="R1747" s="532"/>
      <c r="S1747" s="548"/>
      <c r="T1747" s="548"/>
      <c r="U1747" s="532"/>
      <c r="V1747" s="532"/>
      <c r="W1747" s="532"/>
      <c r="X1747" s="532"/>
      <c r="Y1747" s="532"/>
      <c r="Z1747" s="532"/>
      <c r="AA1747" s="532"/>
      <c r="AB1747" s="532"/>
      <c r="AC1747" s="532"/>
    </row>
    <row r="1748" ht="16.5" spans="1:29">
      <c r="A1748" s="545"/>
      <c r="B1748" s="546"/>
      <c r="C1748" s="545"/>
      <c r="D1748" s="547"/>
      <c r="E1748" s="545"/>
      <c r="F1748" s="548"/>
      <c r="G1748" s="545"/>
      <c r="H1748" s="545"/>
      <c r="I1748" s="545"/>
      <c r="J1748" s="548"/>
      <c r="K1748" s="548"/>
      <c r="L1748" s="532"/>
      <c r="M1748" s="532"/>
      <c r="N1748" s="532"/>
      <c r="O1748" s="532"/>
      <c r="P1748" s="532"/>
      <c r="Q1748" s="532"/>
      <c r="R1748" s="532"/>
      <c r="S1748" s="548"/>
      <c r="T1748" s="548"/>
      <c r="U1748" s="532"/>
      <c r="V1748" s="532"/>
      <c r="W1748" s="532"/>
      <c r="X1748" s="532"/>
      <c r="Y1748" s="532"/>
      <c r="Z1748" s="532"/>
      <c r="AA1748" s="532"/>
      <c r="AB1748" s="532"/>
      <c r="AC1748" s="532"/>
    </row>
    <row r="1749" ht="16.5" spans="1:29">
      <c r="A1749" s="545"/>
      <c r="B1749" s="546"/>
      <c r="C1749" s="545"/>
      <c r="D1749" s="547"/>
      <c r="E1749" s="545"/>
      <c r="F1749" s="548"/>
      <c r="G1749" s="545"/>
      <c r="H1749" s="545"/>
      <c r="I1749" s="545"/>
      <c r="J1749" s="548"/>
      <c r="K1749" s="548"/>
      <c r="L1749" s="532"/>
      <c r="M1749" s="532"/>
      <c r="N1749" s="532"/>
      <c r="O1749" s="532"/>
      <c r="P1749" s="532"/>
      <c r="Q1749" s="532"/>
      <c r="R1749" s="532"/>
      <c r="S1749" s="548"/>
      <c r="T1749" s="548"/>
      <c r="U1749" s="532"/>
      <c r="V1749" s="532"/>
      <c r="W1749" s="532"/>
      <c r="X1749" s="532"/>
      <c r="Y1749" s="532"/>
      <c r="Z1749" s="532"/>
      <c r="AA1749" s="532"/>
      <c r="AB1749" s="532"/>
      <c r="AC1749" s="532"/>
    </row>
    <row r="1750" ht="16.5" spans="1:29">
      <c r="A1750" s="545"/>
      <c r="B1750" s="546"/>
      <c r="C1750" s="545"/>
      <c r="D1750" s="547"/>
      <c r="E1750" s="545"/>
      <c r="F1750" s="548"/>
      <c r="G1750" s="545"/>
      <c r="H1750" s="545"/>
      <c r="I1750" s="545"/>
      <c r="J1750" s="548"/>
      <c r="K1750" s="548"/>
      <c r="L1750" s="532"/>
      <c r="M1750" s="532"/>
      <c r="N1750" s="532"/>
      <c r="O1750" s="532"/>
      <c r="P1750" s="532"/>
      <c r="Q1750" s="532"/>
      <c r="R1750" s="532"/>
      <c r="S1750" s="548"/>
      <c r="T1750" s="548"/>
      <c r="U1750" s="532"/>
      <c r="V1750" s="532"/>
      <c r="W1750" s="532"/>
      <c r="X1750" s="532"/>
      <c r="Y1750" s="532"/>
      <c r="Z1750" s="532"/>
      <c r="AA1750" s="532"/>
      <c r="AB1750" s="532"/>
      <c r="AC1750" s="532"/>
    </row>
    <row r="1751" ht="16.5" spans="1:29">
      <c r="A1751" s="545"/>
      <c r="B1751" s="546"/>
      <c r="C1751" s="545"/>
      <c r="D1751" s="547"/>
      <c r="E1751" s="545"/>
      <c r="F1751" s="548"/>
      <c r="G1751" s="545"/>
      <c r="H1751" s="545"/>
      <c r="I1751" s="545"/>
      <c r="J1751" s="548"/>
      <c r="K1751" s="548"/>
      <c r="L1751" s="532"/>
      <c r="M1751" s="532"/>
      <c r="N1751" s="532"/>
      <c r="O1751" s="532"/>
      <c r="P1751" s="532"/>
      <c r="Q1751" s="532"/>
      <c r="R1751" s="532"/>
      <c r="S1751" s="548"/>
      <c r="T1751" s="548"/>
      <c r="U1751" s="532"/>
      <c r="V1751" s="532"/>
      <c r="W1751" s="532"/>
      <c r="X1751" s="532"/>
      <c r="Y1751" s="532"/>
      <c r="Z1751" s="532"/>
      <c r="AA1751" s="532"/>
      <c r="AB1751" s="532"/>
      <c r="AC1751" s="532"/>
    </row>
    <row r="1752" ht="16.5" spans="1:29">
      <c r="A1752" s="545"/>
      <c r="B1752" s="546"/>
      <c r="C1752" s="545"/>
      <c r="D1752" s="547"/>
      <c r="E1752" s="545"/>
      <c r="F1752" s="548"/>
      <c r="G1752" s="545"/>
      <c r="H1752" s="545"/>
      <c r="I1752" s="545"/>
      <c r="J1752" s="548"/>
      <c r="K1752" s="548"/>
      <c r="L1752" s="532"/>
      <c r="M1752" s="532"/>
      <c r="N1752" s="532"/>
      <c r="O1752" s="532"/>
      <c r="P1752" s="532"/>
      <c r="Q1752" s="532"/>
      <c r="R1752" s="532"/>
      <c r="S1752" s="548"/>
      <c r="T1752" s="548"/>
      <c r="U1752" s="532"/>
      <c r="V1752" s="532"/>
      <c r="W1752" s="532"/>
      <c r="X1752" s="532"/>
      <c r="Y1752" s="532"/>
      <c r="Z1752" s="532"/>
      <c r="AA1752" s="532"/>
      <c r="AB1752" s="532"/>
      <c r="AC1752" s="532"/>
    </row>
    <row r="1753" ht="16.5" spans="1:29">
      <c r="A1753" s="545"/>
      <c r="B1753" s="546"/>
      <c r="C1753" s="545"/>
      <c r="D1753" s="547"/>
      <c r="E1753" s="545"/>
      <c r="F1753" s="548"/>
      <c r="G1753" s="545"/>
      <c r="H1753" s="545"/>
      <c r="I1753" s="545"/>
      <c r="J1753" s="548"/>
      <c r="K1753" s="548"/>
      <c r="L1753" s="532"/>
      <c r="M1753" s="532"/>
      <c r="N1753" s="532"/>
      <c r="O1753" s="532"/>
      <c r="P1753" s="532"/>
      <c r="Q1753" s="532"/>
      <c r="R1753" s="532"/>
      <c r="S1753" s="548"/>
      <c r="T1753" s="548"/>
      <c r="U1753" s="532"/>
      <c r="V1753" s="532"/>
      <c r="W1753" s="532"/>
      <c r="X1753" s="532"/>
      <c r="Y1753" s="532"/>
      <c r="Z1753" s="532"/>
      <c r="AA1753" s="532"/>
      <c r="AB1753" s="532"/>
      <c r="AC1753" s="532"/>
    </row>
    <row r="1754" ht="16.5" spans="1:29">
      <c r="A1754" s="545"/>
      <c r="B1754" s="546"/>
      <c r="C1754" s="545"/>
      <c r="D1754" s="547"/>
      <c r="E1754" s="545"/>
      <c r="F1754" s="548"/>
      <c r="G1754" s="545"/>
      <c r="H1754" s="545"/>
      <c r="I1754" s="545"/>
      <c r="J1754" s="548"/>
      <c r="K1754" s="548"/>
      <c r="L1754" s="532"/>
      <c r="M1754" s="532"/>
      <c r="N1754" s="532"/>
      <c r="O1754" s="532"/>
      <c r="P1754" s="532"/>
      <c r="Q1754" s="532"/>
      <c r="R1754" s="532"/>
      <c r="S1754" s="548"/>
      <c r="T1754" s="548"/>
      <c r="U1754" s="532"/>
      <c r="V1754" s="532"/>
      <c r="W1754" s="532"/>
      <c r="X1754" s="532"/>
      <c r="Y1754" s="532"/>
      <c r="Z1754" s="532"/>
      <c r="AA1754" s="532"/>
      <c r="AB1754" s="532"/>
      <c r="AC1754" s="532"/>
    </row>
    <row r="1755" ht="16.5" spans="1:29">
      <c r="A1755" s="545"/>
      <c r="B1755" s="546"/>
      <c r="C1755" s="545"/>
      <c r="D1755" s="547"/>
      <c r="E1755" s="545"/>
      <c r="F1755" s="548"/>
      <c r="G1755" s="545"/>
      <c r="H1755" s="545"/>
      <c r="I1755" s="545"/>
      <c r="J1755" s="548"/>
      <c r="K1755" s="548"/>
      <c r="L1755" s="532"/>
      <c r="M1755" s="532"/>
      <c r="N1755" s="532"/>
      <c r="O1755" s="532"/>
      <c r="P1755" s="532"/>
      <c r="Q1755" s="532"/>
      <c r="R1755" s="532"/>
      <c r="S1755" s="548"/>
      <c r="T1755" s="548"/>
      <c r="U1755" s="532"/>
      <c r="V1755" s="532"/>
      <c r="W1755" s="532"/>
      <c r="X1755" s="532"/>
      <c r="Y1755" s="532"/>
      <c r="Z1755" s="532"/>
      <c r="AA1755" s="532"/>
      <c r="AB1755" s="532"/>
      <c r="AC1755" s="532"/>
    </row>
    <row r="1756" ht="16.5" spans="1:29">
      <c r="A1756" s="545"/>
      <c r="B1756" s="546"/>
      <c r="C1756" s="545"/>
      <c r="D1756" s="547"/>
      <c r="E1756" s="545"/>
      <c r="F1756" s="548"/>
      <c r="G1756" s="545"/>
      <c r="H1756" s="545"/>
      <c r="I1756" s="545"/>
      <c r="J1756" s="548"/>
      <c r="K1756" s="548"/>
      <c r="L1756" s="532"/>
      <c r="M1756" s="532"/>
      <c r="N1756" s="532"/>
      <c r="O1756" s="532"/>
      <c r="P1756" s="532"/>
      <c r="Q1756" s="532"/>
      <c r="R1756" s="532"/>
      <c r="S1756" s="548"/>
      <c r="T1756" s="548"/>
      <c r="U1756" s="532"/>
      <c r="V1756" s="532"/>
      <c r="W1756" s="532"/>
      <c r="X1756" s="532"/>
      <c r="Y1756" s="532"/>
      <c r="Z1756" s="532"/>
      <c r="AA1756" s="532"/>
      <c r="AB1756" s="532"/>
      <c r="AC1756" s="532"/>
    </row>
    <row r="1757" ht="16.5" spans="1:29">
      <c r="A1757" s="545"/>
      <c r="B1757" s="546"/>
      <c r="C1757" s="545"/>
      <c r="D1757" s="547"/>
      <c r="E1757" s="545"/>
      <c r="F1757" s="548"/>
      <c r="G1757" s="545"/>
      <c r="H1757" s="545"/>
      <c r="I1757" s="545"/>
      <c r="J1757" s="548"/>
      <c r="K1757" s="548"/>
      <c r="L1757" s="532"/>
      <c r="M1757" s="532"/>
      <c r="N1757" s="532"/>
      <c r="O1757" s="532"/>
      <c r="P1757" s="532"/>
      <c r="Q1757" s="532"/>
      <c r="R1757" s="532"/>
      <c r="S1757" s="548"/>
      <c r="T1757" s="548"/>
      <c r="U1757" s="532"/>
      <c r="V1757" s="532"/>
      <c r="W1757" s="532"/>
      <c r="X1757" s="532"/>
      <c r="Y1757" s="532"/>
      <c r="Z1757" s="532"/>
      <c r="AA1757" s="532"/>
      <c r="AB1757" s="532"/>
      <c r="AC1757" s="532"/>
    </row>
    <row r="1758" ht="16.5" spans="1:29">
      <c r="A1758" s="545"/>
      <c r="B1758" s="546"/>
      <c r="C1758" s="545"/>
      <c r="D1758" s="547"/>
      <c r="E1758" s="545"/>
      <c r="F1758" s="548"/>
      <c r="G1758" s="545"/>
      <c r="H1758" s="545"/>
      <c r="I1758" s="545"/>
      <c r="J1758" s="548"/>
      <c r="K1758" s="548"/>
      <c r="L1758" s="532"/>
      <c r="M1758" s="532"/>
      <c r="N1758" s="532"/>
      <c r="O1758" s="532"/>
      <c r="P1758" s="532"/>
      <c r="Q1758" s="532"/>
      <c r="R1758" s="532"/>
      <c r="S1758" s="548"/>
      <c r="T1758" s="548"/>
      <c r="U1758" s="532"/>
      <c r="V1758" s="532"/>
      <c r="W1758" s="532"/>
      <c r="X1758" s="532"/>
      <c r="Y1758" s="532"/>
      <c r="Z1758" s="532"/>
      <c r="AA1758" s="532"/>
      <c r="AB1758" s="532"/>
      <c r="AC1758" s="532"/>
    </row>
    <row r="1759" ht="16.5" spans="1:29">
      <c r="A1759" s="545"/>
      <c r="B1759" s="546"/>
      <c r="C1759" s="545"/>
      <c r="D1759" s="547"/>
      <c r="E1759" s="545"/>
      <c r="F1759" s="548"/>
      <c r="G1759" s="545"/>
      <c r="H1759" s="545"/>
      <c r="I1759" s="545"/>
      <c r="J1759" s="548"/>
      <c r="K1759" s="548"/>
      <c r="L1759" s="532"/>
      <c r="M1759" s="532"/>
      <c r="N1759" s="532"/>
      <c r="O1759" s="532"/>
      <c r="P1759" s="532"/>
      <c r="Q1759" s="532"/>
      <c r="R1759" s="532"/>
      <c r="S1759" s="548"/>
      <c r="T1759" s="548"/>
      <c r="U1759" s="532"/>
      <c r="V1759" s="532"/>
      <c r="W1759" s="532"/>
      <c r="X1759" s="532"/>
      <c r="Y1759" s="532"/>
      <c r="Z1759" s="532"/>
      <c r="AA1759" s="532"/>
      <c r="AB1759" s="532"/>
      <c r="AC1759" s="532"/>
    </row>
    <row r="1760" ht="16.5" spans="1:29">
      <c r="A1760" s="545"/>
      <c r="B1760" s="546"/>
      <c r="C1760" s="545"/>
      <c r="D1760" s="547"/>
      <c r="E1760" s="545"/>
      <c r="F1760" s="548"/>
      <c r="G1760" s="545"/>
      <c r="H1760" s="545"/>
      <c r="I1760" s="545"/>
      <c r="J1760" s="548"/>
      <c r="K1760" s="548"/>
      <c r="L1760" s="532"/>
      <c r="M1760" s="532"/>
      <c r="N1760" s="532"/>
      <c r="O1760" s="532"/>
      <c r="P1760" s="532"/>
      <c r="Q1760" s="532"/>
      <c r="R1760" s="532"/>
      <c r="S1760" s="548"/>
      <c r="T1760" s="548"/>
      <c r="U1760" s="532"/>
      <c r="V1760" s="532"/>
      <c r="W1760" s="532"/>
      <c r="X1760" s="532"/>
      <c r="Y1760" s="532"/>
      <c r="Z1760" s="532"/>
      <c r="AA1760" s="532"/>
      <c r="AB1760" s="532"/>
      <c r="AC1760" s="532"/>
    </row>
    <row r="1761" ht="16.5" spans="1:29">
      <c r="A1761" s="545"/>
      <c r="B1761" s="546"/>
      <c r="C1761" s="545"/>
      <c r="D1761" s="547"/>
      <c r="E1761" s="545"/>
      <c r="F1761" s="548"/>
      <c r="G1761" s="545"/>
      <c r="H1761" s="545"/>
      <c r="I1761" s="545"/>
      <c r="J1761" s="548"/>
      <c r="K1761" s="548"/>
      <c r="L1761" s="532"/>
      <c r="M1761" s="532"/>
      <c r="N1761" s="532"/>
      <c r="O1761" s="532"/>
      <c r="P1761" s="532"/>
      <c r="Q1761" s="532"/>
      <c r="R1761" s="532"/>
      <c r="S1761" s="548"/>
      <c r="T1761" s="548"/>
      <c r="U1761" s="532"/>
      <c r="V1761" s="532"/>
      <c r="W1761" s="532"/>
      <c r="X1761" s="532"/>
      <c r="Y1761" s="532"/>
      <c r="Z1761" s="532"/>
      <c r="AA1761" s="532"/>
      <c r="AB1761" s="532"/>
      <c r="AC1761" s="532"/>
    </row>
    <row r="1762" ht="16.5" spans="1:29">
      <c r="A1762" s="545"/>
      <c r="B1762" s="546"/>
      <c r="C1762" s="545"/>
      <c r="D1762" s="547"/>
      <c r="E1762" s="545"/>
      <c r="F1762" s="548"/>
      <c r="G1762" s="545"/>
      <c r="H1762" s="545"/>
      <c r="I1762" s="545"/>
      <c r="J1762" s="548"/>
      <c r="K1762" s="548"/>
      <c r="L1762" s="532"/>
      <c r="M1762" s="532"/>
      <c r="N1762" s="532"/>
      <c r="O1762" s="532"/>
      <c r="P1762" s="532"/>
      <c r="Q1762" s="532"/>
      <c r="R1762" s="532"/>
      <c r="S1762" s="548"/>
      <c r="T1762" s="548"/>
      <c r="U1762" s="532"/>
      <c r="V1762" s="532"/>
      <c r="W1762" s="532"/>
      <c r="X1762" s="532"/>
      <c r="Y1762" s="532"/>
      <c r="Z1762" s="532"/>
      <c r="AA1762" s="532"/>
      <c r="AB1762" s="532"/>
      <c r="AC1762" s="532"/>
    </row>
    <row r="1763" ht="16.5" spans="1:29">
      <c r="A1763" s="545"/>
      <c r="B1763" s="546"/>
      <c r="C1763" s="545"/>
      <c r="D1763" s="547"/>
      <c r="E1763" s="545"/>
      <c r="F1763" s="548"/>
      <c r="G1763" s="545"/>
      <c r="H1763" s="545"/>
      <c r="I1763" s="545"/>
      <c r="J1763" s="548"/>
      <c r="K1763" s="548"/>
      <c r="L1763" s="532"/>
      <c r="M1763" s="532"/>
      <c r="N1763" s="532"/>
      <c r="O1763" s="532"/>
      <c r="P1763" s="532"/>
      <c r="Q1763" s="532"/>
      <c r="R1763" s="532"/>
      <c r="S1763" s="548"/>
      <c r="T1763" s="548"/>
      <c r="U1763" s="532"/>
      <c r="V1763" s="532"/>
      <c r="W1763" s="532"/>
      <c r="X1763" s="532"/>
      <c r="Y1763" s="532"/>
      <c r="Z1763" s="532"/>
      <c r="AA1763" s="532"/>
      <c r="AB1763" s="532"/>
      <c r="AC1763" s="532"/>
    </row>
    <row r="1764" ht="16.5" spans="1:29">
      <c r="A1764" s="545"/>
      <c r="B1764" s="546"/>
      <c r="C1764" s="545"/>
      <c r="D1764" s="547"/>
      <c r="E1764" s="545"/>
      <c r="F1764" s="548"/>
      <c r="G1764" s="545"/>
      <c r="H1764" s="545"/>
      <c r="I1764" s="545"/>
      <c r="J1764" s="548"/>
      <c r="K1764" s="548"/>
      <c r="L1764" s="532"/>
      <c r="M1764" s="532"/>
      <c r="N1764" s="532"/>
      <c r="O1764" s="532"/>
      <c r="P1764" s="532"/>
      <c r="Q1764" s="532"/>
      <c r="R1764" s="532"/>
      <c r="S1764" s="548"/>
      <c r="T1764" s="548"/>
      <c r="U1764" s="532"/>
      <c r="V1764" s="532"/>
      <c r="W1764" s="532"/>
      <c r="X1764" s="532"/>
      <c r="Y1764" s="532"/>
      <c r="Z1764" s="532"/>
      <c r="AA1764" s="532"/>
      <c r="AB1764" s="532"/>
      <c r="AC1764" s="532"/>
    </row>
    <row r="1765" ht="16.5" spans="1:29">
      <c r="A1765" s="545"/>
      <c r="B1765" s="546"/>
      <c r="C1765" s="545"/>
      <c r="D1765" s="547"/>
      <c r="E1765" s="545"/>
      <c r="F1765" s="548"/>
      <c r="G1765" s="545"/>
      <c r="H1765" s="545"/>
      <c r="I1765" s="545"/>
      <c r="J1765" s="548"/>
      <c r="K1765" s="548"/>
      <c r="L1765" s="532"/>
      <c r="M1765" s="532"/>
      <c r="N1765" s="532"/>
      <c r="O1765" s="532"/>
      <c r="P1765" s="532"/>
      <c r="Q1765" s="532"/>
      <c r="R1765" s="532"/>
      <c r="S1765" s="548"/>
      <c r="T1765" s="548"/>
      <c r="U1765" s="532"/>
      <c r="V1765" s="532"/>
      <c r="W1765" s="532"/>
      <c r="X1765" s="532"/>
      <c r="Y1765" s="532"/>
      <c r="Z1765" s="532"/>
      <c r="AA1765" s="532"/>
      <c r="AB1765" s="532"/>
      <c r="AC1765" s="532"/>
    </row>
    <row r="1766" ht="16.5" spans="1:29">
      <c r="A1766" s="545"/>
      <c r="B1766" s="546"/>
      <c r="C1766" s="545"/>
      <c r="D1766" s="547"/>
      <c r="E1766" s="545"/>
      <c r="F1766" s="548"/>
      <c r="G1766" s="545"/>
      <c r="H1766" s="545"/>
      <c r="I1766" s="545"/>
      <c r="J1766" s="548"/>
      <c r="K1766" s="548"/>
      <c r="L1766" s="532"/>
      <c r="M1766" s="532"/>
      <c r="N1766" s="532"/>
      <c r="O1766" s="532"/>
      <c r="P1766" s="532"/>
      <c r="Q1766" s="532"/>
      <c r="R1766" s="532"/>
      <c r="S1766" s="548"/>
      <c r="T1766" s="548"/>
      <c r="U1766" s="532"/>
      <c r="V1766" s="532"/>
      <c r="W1766" s="532"/>
      <c r="X1766" s="532"/>
      <c r="Y1766" s="532"/>
      <c r="Z1766" s="532"/>
      <c r="AA1766" s="532"/>
      <c r="AB1766" s="532"/>
      <c r="AC1766" s="532"/>
    </row>
    <row r="1767" ht="16.5" spans="1:29">
      <c r="A1767" s="545"/>
      <c r="B1767" s="546"/>
      <c r="C1767" s="545"/>
      <c r="D1767" s="547"/>
      <c r="E1767" s="545"/>
      <c r="F1767" s="548"/>
      <c r="G1767" s="545"/>
      <c r="H1767" s="545"/>
      <c r="I1767" s="545"/>
      <c r="J1767" s="548"/>
      <c r="K1767" s="548"/>
      <c r="L1767" s="532"/>
      <c r="M1767" s="532"/>
      <c r="N1767" s="532"/>
      <c r="O1767" s="532"/>
      <c r="P1767" s="532"/>
      <c r="Q1767" s="532"/>
      <c r="R1767" s="532"/>
      <c r="S1767" s="548"/>
      <c r="T1767" s="548"/>
      <c r="U1767" s="532"/>
      <c r="V1767" s="532"/>
      <c r="W1767" s="532"/>
      <c r="X1767" s="532"/>
      <c r="Y1767" s="532"/>
      <c r="Z1767" s="532"/>
      <c r="AA1767" s="532"/>
      <c r="AB1767" s="532"/>
      <c r="AC1767" s="532"/>
    </row>
    <row r="1768" ht="16.5" spans="1:29">
      <c r="A1768" s="545"/>
      <c r="B1768" s="546"/>
      <c r="C1768" s="545"/>
      <c r="D1768" s="547"/>
      <c r="E1768" s="545"/>
      <c r="F1768" s="548"/>
      <c r="G1768" s="545"/>
      <c r="H1768" s="545"/>
      <c r="I1768" s="545"/>
      <c r="J1768" s="548"/>
      <c r="K1768" s="548"/>
      <c r="L1768" s="532"/>
      <c r="M1768" s="532"/>
      <c r="N1768" s="532"/>
      <c r="O1768" s="532"/>
      <c r="P1768" s="532"/>
      <c r="Q1768" s="532"/>
      <c r="R1768" s="532"/>
      <c r="S1768" s="548"/>
      <c r="T1768" s="548"/>
      <c r="U1768" s="532"/>
      <c r="V1768" s="532"/>
      <c r="W1768" s="532"/>
      <c r="X1768" s="532"/>
      <c r="Y1768" s="532"/>
      <c r="Z1768" s="532"/>
      <c r="AA1768" s="532"/>
      <c r="AB1768" s="532"/>
      <c r="AC1768" s="532"/>
    </row>
    <row r="1769" ht="16.5" spans="1:29">
      <c r="A1769" s="545"/>
      <c r="B1769" s="546"/>
      <c r="C1769" s="545"/>
      <c r="D1769" s="547"/>
      <c r="E1769" s="545"/>
      <c r="F1769" s="548"/>
      <c r="G1769" s="545"/>
      <c r="H1769" s="545"/>
      <c r="I1769" s="545"/>
      <c r="J1769" s="548"/>
      <c r="K1769" s="548"/>
      <c r="L1769" s="532"/>
      <c r="M1769" s="532"/>
      <c r="N1769" s="532"/>
      <c r="O1769" s="532"/>
      <c r="P1769" s="532"/>
      <c r="Q1769" s="532"/>
      <c r="R1769" s="532"/>
      <c r="S1769" s="548"/>
      <c r="T1769" s="548"/>
      <c r="U1769" s="532"/>
      <c r="V1769" s="532"/>
      <c r="W1769" s="532"/>
      <c r="X1769" s="532"/>
      <c r="Y1769" s="532"/>
      <c r="Z1769" s="532"/>
      <c r="AA1769" s="532"/>
      <c r="AB1769" s="532"/>
      <c r="AC1769" s="532"/>
    </row>
    <row r="1770" ht="16.5" spans="1:29">
      <c r="A1770" s="545"/>
      <c r="B1770" s="546"/>
      <c r="C1770" s="545"/>
      <c r="D1770" s="547"/>
      <c r="E1770" s="545"/>
      <c r="F1770" s="548"/>
      <c r="G1770" s="545"/>
      <c r="H1770" s="545"/>
      <c r="I1770" s="545"/>
      <c r="J1770" s="548"/>
      <c r="K1770" s="548"/>
      <c r="L1770" s="532"/>
      <c r="M1770" s="532"/>
      <c r="N1770" s="532"/>
      <c r="O1770" s="532"/>
      <c r="P1770" s="532"/>
      <c r="Q1770" s="532"/>
      <c r="R1770" s="532"/>
      <c r="S1770" s="548"/>
      <c r="T1770" s="548"/>
      <c r="U1770" s="532"/>
      <c r="V1770" s="532"/>
      <c r="W1770" s="532"/>
      <c r="X1770" s="532"/>
      <c r="Y1770" s="532"/>
      <c r="Z1770" s="532"/>
      <c r="AA1770" s="532"/>
      <c r="AB1770" s="532"/>
      <c r="AC1770" s="532"/>
    </row>
    <row r="1771" ht="16.5" spans="1:29">
      <c r="A1771" s="545"/>
      <c r="B1771" s="546"/>
      <c r="C1771" s="545"/>
      <c r="D1771" s="547"/>
      <c r="E1771" s="545"/>
      <c r="F1771" s="548"/>
      <c r="G1771" s="545"/>
      <c r="H1771" s="545"/>
      <c r="I1771" s="545"/>
      <c r="J1771" s="548"/>
      <c r="K1771" s="548"/>
      <c r="L1771" s="532"/>
      <c r="M1771" s="532"/>
      <c r="N1771" s="532"/>
      <c r="O1771" s="532"/>
      <c r="P1771" s="532"/>
      <c r="Q1771" s="532"/>
      <c r="R1771" s="532"/>
      <c r="S1771" s="548"/>
      <c r="T1771" s="548"/>
      <c r="U1771" s="532"/>
      <c r="V1771" s="532"/>
      <c r="W1771" s="532"/>
      <c r="X1771" s="532"/>
      <c r="Y1771" s="532"/>
      <c r="Z1771" s="532"/>
      <c r="AA1771" s="532"/>
      <c r="AB1771" s="532"/>
      <c r="AC1771" s="532"/>
    </row>
    <row r="1772" ht="16.5" spans="1:29">
      <c r="A1772" s="545"/>
      <c r="B1772" s="546"/>
      <c r="C1772" s="545"/>
      <c r="D1772" s="547"/>
      <c r="E1772" s="545"/>
      <c r="F1772" s="548"/>
      <c r="G1772" s="545"/>
      <c r="H1772" s="545"/>
      <c r="I1772" s="545"/>
      <c r="J1772" s="548"/>
      <c r="K1772" s="548"/>
      <c r="L1772" s="532"/>
      <c r="M1772" s="532"/>
      <c r="N1772" s="532"/>
      <c r="O1772" s="532"/>
      <c r="P1772" s="532"/>
      <c r="Q1772" s="532"/>
      <c r="R1772" s="532"/>
      <c r="S1772" s="548"/>
      <c r="T1772" s="548"/>
      <c r="U1772" s="532"/>
      <c r="V1772" s="532"/>
      <c r="W1772" s="532"/>
      <c r="X1772" s="532"/>
      <c r="Y1772" s="532"/>
      <c r="Z1772" s="532"/>
      <c r="AA1772" s="532"/>
      <c r="AB1772" s="532"/>
      <c r="AC1772" s="532"/>
    </row>
    <row r="1773" ht="16.5" spans="1:29">
      <c r="A1773" s="545"/>
      <c r="B1773" s="546"/>
      <c r="C1773" s="545"/>
      <c r="D1773" s="547"/>
      <c r="E1773" s="545"/>
      <c r="F1773" s="548"/>
      <c r="G1773" s="545"/>
      <c r="H1773" s="545"/>
      <c r="I1773" s="545"/>
      <c r="J1773" s="548"/>
      <c r="K1773" s="548"/>
      <c r="L1773" s="532"/>
      <c r="M1773" s="532"/>
      <c r="N1773" s="532"/>
      <c r="O1773" s="532"/>
      <c r="P1773" s="532"/>
      <c r="Q1773" s="532"/>
      <c r="R1773" s="532"/>
      <c r="S1773" s="548"/>
      <c r="T1773" s="548"/>
      <c r="U1773" s="532"/>
      <c r="V1773" s="532"/>
      <c r="W1773" s="532"/>
      <c r="X1773" s="532"/>
      <c r="Y1773" s="532"/>
      <c r="Z1773" s="532"/>
      <c r="AA1773" s="532"/>
      <c r="AB1773" s="532"/>
      <c r="AC1773" s="532"/>
    </row>
    <row r="1774" ht="16.5" spans="1:29">
      <c r="A1774" s="545"/>
      <c r="B1774" s="546"/>
      <c r="C1774" s="545"/>
      <c r="D1774" s="547"/>
      <c r="E1774" s="545"/>
      <c r="F1774" s="548"/>
      <c r="G1774" s="545"/>
      <c r="H1774" s="545"/>
      <c r="I1774" s="545"/>
      <c r="J1774" s="548"/>
      <c r="K1774" s="548"/>
      <c r="L1774" s="532"/>
      <c r="M1774" s="532"/>
      <c r="N1774" s="532"/>
      <c r="O1774" s="532"/>
      <c r="P1774" s="532"/>
      <c r="Q1774" s="532"/>
      <c r="R1774" s="532"/>
      <c r="S1774" s="548"/>
      <c r="T1774" s="548"/>
      <c r="U1774" s="532"/>
      <c r="V1774" s="532"/>
      <c r="W1774" s="532"/>
      <c r="X1774" s="532"/>
      <c r="Y1774" s="532"/>
      <c r="Z1774" s="532"/>
      <c r="AA1774" s="532"/>
      <c r="AB1774" s="532"/>
      <c r="AC1774" s="532"/>
    </row>
    <row r="1775" ht="16.5" spans="1:29">
      <c r="A1775" s="545"/>
      <c r="B1775" s="546"/>
      <c r="C1775" s="545"/>
      <c r="D1775" s="547"/>
      <c r="E1775" s="545"/>
      <c r="F1775" s="548"/>
      <c r="G1775" s="545"/>
      <c r="H1775" s="545"/>
      <c r="I1775" s="545"/>
      <c r="J1775" s="548"/>
      <c r="K1775" s="548"/>
      <c r="L1775" s="532"/>
      <c r="M1775" s="532"/>
      <c r="N1775" s="532"/>
      <c r="O1775" s="532"/>
      <c r="P1775" s="532"/>
      <c r="Q1775" s="532"/>
      <c r="R1775" s="532"/>
      <c r="S1775" s="548"/>
      <c r="T1775" s="548"/>
      <c r="U1775" s="532"/>
      <c r="V1775" s="532"/>
      <c r="W1775" s="532"/>
      <c r="X1775" s="532"/>
      <c r="Y1775" s="532"/>
      <c r="Z1775" s="532"/>
      <c r="AA1775" s="532"/>
      <c r="AB1775" s="532"/>
      <c r="AC1775" s="532"/>
    </row>
    <row r="1776" ht="16.5" spans="1:29">
      <c r="A1776" s="545"/>
      <c r="B1776" s="546"/>
      <c r="C1776" s="545"/>
      <c r="D1776" s="547"/>
      <c r="E1776" s="545"/>
      <c r="F1776" s="548"/>
      <c r="G1776" s="545"/>
      <c r="H1776" s="545"/>
      <c r="I1776" s="545"/>
      <c r="J1776" s="548"/>
      <c r="K1776" s="548"/>
      <c r="L1776" s="532"/>
      <c r="M1776" s="532"/>
      <c r="N1776" s="532"/>
      <c r="O1776" s="532"/>
      <c r="P1776" s="532"/>
      <c r="Q1776" s="532"/>
      <c r="R1776" s="532"/>
      <c r="S1776" s="548"/>
      <c r="T1776" s="548"/>
      <c r="U1776" s="532"/>
      <c r="V1776" s="532"/>
      <c r="W1776" s="532"/>
      <c r="X1776" s="532"/>
      <c r="Y1776" s="532"/>
      <c r="Z1776" s="532"/>
      <c r="AA1776" s="532"/>
      <c r="AB1776" s="532"/>
      <c r="AC1776" s="532"/>
    </row>
    <row r="1777" ht="16.5" spans="1:29">
      <c r="A1777" s="545"/>
      <c r="B1777" s="546"/>
      <c r="C1777" s="545"/>
      <c r="D1777" s="547"/>
      <c r="E1777" s="545"/>
      <c r="F1777" s="548"/>
      <c r="G1777" s="545"/>
      <c r="H1777" s="545"/>
      <c r="I1777" s="545"/>
      <c r="J1777" s="548"/>
      <c r="K1777" s="548"/>
      <c r="L1777" s="532"/>
      <c r="M1777" s="532"/>
      <c r="N1777" s="532"/>
      <c r="O1777" s="532"/>
      <c r="P1777" s="532"/>
      <c r="Q1777" s="532"/>
      <c r="R1777" s="532"/>
      <c r="S1777" s="548"/>
      <c r="T1777" s="548"/>
      <c r="U1777" s="532"/>
      <c r="V1777" s="532"/>
      <c r="W1777" s="532"/>
      <c r="X1777" s="532"/>
      <c r="Y1777" s="532"/>
      <c r="Z1777" s="532"/>
      <c r="AA1777" s="532"/>
      <c r="AB1777" s="532"/>
      <c r="AC1777" s="532"/>
    </row>
    <row r="1778" ht="16.5" spans="1:29">
      <c r="A1778" s="545"/>
      <c r="B1778" s="546"/>
      <c r="C1778" s="545"/>
      <c r="D1778" s="547"/>
      <c r="E1778" s="545"/>
      <c r="F1778" s="548"/>
      <c r="G1778" s="545"/>
      <c r="H1778" s="545"/>
      <c r="I1778" s="545"/>
      <c r="J1778" s="548"/>
      <c r="K1778" s="548"/>
      <c r="L1778" s="532"/>
      <c r="M1778" s="532"/>
      <c r="N1778" s="532"/>
      <c r="O1778" s="532"/>
      <c r="P1778" s="532"/>
      <c r="Q1778" s="532"/>
      <c r="R1778" s="532"/>
      <c r="S1778" s="548"/>
      <c r="T1778" s="548"/>
      <c r="U1778" s="532"/>
      <c r="V1778" s="532"/>
      <c r="W1778" s="532"/>
      <c r="X1778" s="532"/>
      <c r="Y1778" s="532"/>
      <c r="Z1778" s="532"/>
      <c r="AA1778" s="532"/>
      <c r="AB1778" s="532"/>
      <c r="AC1778" s="532"/>
    </row>
    <row r="1779" ht="16.5" spans="1:29">
      <c r="A1779" s="545"/>
      <c r="B1779" s="546"/>
      <c r="C1779" s="545"/>
      <c r="D1779" s="547"/>
      <c r="E1779" s="545"/>
      <c r="F1779" s="548"/>
      <c r="G1779" s="545"/>
      <c r="H1779" s="545"/>
      <c r="I1779" s="545"/>
      <c r="J1779" s="548"/>
      <c r="K1779" s="548"/>
      <c r="L1779" s="532"/>
      <c r="M1779" s="532"/>
      <c r="N1779" s="532"/>
      <c r="O1779" s="532"/>
      <c r="P1779" s="532"/>
      <c r="Q1779" s="532"/>
      <c r="R1779" s="532"/>
      <c r="S1779" s="548"/>
      <c r="T1779" s="548"/>
      <c r="U1779" s="532"/>
      <c r="V1779" s="532"/>
      <c r="W1779" s="532"/>
      <c r="X1779" s="532"/>
      <c r="Y1779" s="532"/>
      <c r="Z1779" s="532"/>
      <c r="AA1779" s="532"/>
      <c r="AB1779" s="532"/>
      <c r="AC1779" s="532"/>
    </row>
    <row r="1780" ht="16.5" spans="1:29">
      <c r="A1780" s="545"/>
      <c r="B1780" s="546"/>
      <c r="C1780" s="545"/>
      <c r="D1780" s="547"/>
      <c r="E1780" s="545"/>
      <c r="F1780" s="548"/>
      <c r="G1780" s="545"/>
      <c r="H1780" s="545"/>
      <c r="I1780" s="545"/>
      <c r="J1780" s="548"/>
      <c r="K1780" s="548"/>
      <c r="L1780" s="532"/>
      <c r="M1780" s="532"/>
      <c r="N1780" s="532"/>
      <c r="O1780" s="532"/>
      <c r="P1780" s="532"/>
      <c r="Q1780" s="532"/>
      <c r="R1780" s="532"/>
      <c r="S1780" s="548"/>
      <c r="T1780" s="548"/>
      <c r="U1780" s="532"/>
      <c r="V1780" s="532"/>
      <c r="W1780" s="532"/>
      <c r="X1780" s="532"/>
      <c r="Y1780" s="532"/>
      <c r="Z1780" s="532"/>
      <c r="AA1780" s="532"/>
      <c r="AB1780" s="532"/>
      <c r="AC1780" s="532"/>
    </row>
    <row r="1781" ht="16.5" spans="1:29">
      <c r="A1781" s="545"/>
      <c r="B1781" s="546"/>
      <c r="C1781" s="545"/>
      <c r="D1781" s="547"/>
      <c r="E1781" s="545"/>
      <c r="F1781" s="548"/>
      <c r="G1781" s="545"/>
      <c r="H1781" s="545"/>
      <c r="I1781" s="545"/>
      <c r="J1781" s="548"/>
      <c r="K1781" s="548"/>
      <c r="L1781" s="532"/>
      <c r="M1781" s="532"/>
      <c r="N1781" s="532"/>
      <c r="O1781" s="532"/>
      <c r="P1781" s="532"/>
      <c r="Q1781" s="532"/>
      <c r="R1781" s="532"/>
      <c r="S1781" s="548"/>
      <c r="T1781" s="548"/>
      <c r="U1781" s="532"/>
      <c r="V1781" s="532"/>
      <c r="W1781" s="532"/>
      <c r="X1781" s="532"/>
      <c r="Y1781" s="532"/>
      <c r="Z1781" s="532"/>
      <c r="AA1781" s="532"/>
      <c r="AB1781" s="532"/>
      <c r="AC1781" s="532"/>
    </row>
    <row r="1782" ht="16.5" spans="1:29">
      <c r="A1782" s="545"/>
      <c r="B1782" s="546"/>
      <c r="C1782" s="545"/>
      <c r="D1782" s="547"/>
      <c r="E1782" s="545"/>
      <c r="F1782" s="548"/>
      <c r="G1782" s="545"/>
      <c r="H1782" s="545"/>
      <c r="I1782" s="545"/>
      <c r="J1782" s="548"/>
      <c r="K1782" s="548"/>
      <c r="L1782" s="532"/>
      <c r="M1782" s="532"/>
      <c r="N1782" s="532"/>
      <c r="O1782" s="532"/>
      <c r="P1782" s="532"/>
      <c r="Q1782" s="532"/>
      <c r="R1782" s="532"/>
      <c r="S1782" s="548"/>
      <c r="T1782" s="548"/>
      <c r="U1782" s="532"/>
      <c r="V1782" s="532"/>
      <c r="W1782" s="532"/>
      <c r="X1782" s="532"/>
      <c r="Y1782" s="532"/>
      <c r="Z1782" s="532"/>
      <c r="AA1782" s="532"/>
      <c r="AB1782" s="532"/>
      <c r="AC1782" s="532"/>
    </row>
    <row r="1783" ht="16.5" spans="1:29">
      <c r="A1783" s="545"/>
      <c r="B1783" s="546"/>
      <c r="C1783" s="545"/>
      <c r="D1783" s="547"/>
      <c r="E1783" s="545"/>
      <c r="F1783" s="548"/>
      <c r="G1783" s="545"/>
      <c r="H1783" s="545"/>
      <c r="I1783" s="545"/>
      <c r="J1783" s="548"/>
      <c r="K1783" s="548"/>
      <c r="L1783" s="532"/>
      <c r="M1783" s="532"/>
      <c r="N1783" s="532"/>
      <c r="O1783" s="532"/>
      <c r="P1783" s="532"/>
      <c r="Q1783" s="532"/>
      <c r="R1783" s="532"/>
      <c r="S1783" s="548"/>
      <c r="T1783" s="548"/>
      <c r="U1783" s="532"/>
      <c r="V1783" s="532"/>
      <c r="W1783" s="532"/>
      <c r="X1783" s="532"/>
      <c r="Y1783" s="532"/>
      <c r="Z1783" s="532"/>
      <c r="AA1783" s="532"/>
      <c r="AB1783" s="532"/>
      <c r="AC1783" s="532"/>
    </row>
    <row r="1784" ht="16.5" spans="1:29">
      <c r="A1784" s="545"/>
      <c r="B1784" s="546"/>
      <c r="C1784" s="545"/>
      <c r="D1784" s="547"/>
      <c r="E1784" s="545"/>
      <c r="F1784" s="548"/>
      <c r="G1784" s="545"/>
      <c r="H1784" s="545"/>
      <c r="I1784" s="545"/>
      <c r="J1784" s="548"/>
      <c r="K1784" s="548"/>
      <c r="L1784" s="532"/>
      <c r="M1784" s="532"/>
      <c r="N1784" s="532"/>
      <c r="O1784" s="532"/>
      <c r="P1784" s="532"/>
      <c r="Q1784" s="532"/>
      <c r="R1784" s="532"/>
      <c r="S1784" s="548"/>
      <c r="T1784" s="548"/>
      <c r="U1784" s="532"/>
      <c r="V1784" s="532"/>
      <c r="W1784" s="532"/>
      <c r="X1784" s="532"/>
      <c r="Y1784" s="532"/>
      <c r="Z1784" s="532"/>
      <c r="AA1784" s="532"/>
      <c r="AB1784" s="532"/>
      <c r="AC1784" s="532"/>
    </row>
    <row r="1785" ht="16.5" spans="1:29">
      <c r="A1785" s="545"/>
      <c r="B1785" s="546"/>
      <c r="C1785" s="545"/>
      <c r="D1785" s="547"/>
      <c r="E1785" s="545"/>
      <c r="F1785" s="548"/>
      <c r="G1785" s="545"/>
      <c r="H1785" s="545"/>
      <c r="I1785" s="545"/>
      <c r="J1785" s="548"/>
      <c r="K1785" s="548"/>
      <c r="L1785" s="532"/>
      <c r="M1785" s="532"/>
      <c r="N1785" s="532"/>
      <c r="O1785" s="532"/>
      <c r="P1785" s="532"/>
      <c r="Q1785" s="532"/>
      <c r="R1785" s="532"/>
      <c r="S1785" s="548"/>
      <c r="T1785" s="548"/>
      <c r="U1785" s="532"/>
      <c r="V1785" s="532"/>
      <c r="W1785" s="532"/>
      <c r="X1785" s="532"/>
      <c r="Y1785" s="532"/>
      <c r="Z1785" s="532"/>
      <c r="AA1785" s="532"/>
      <c r="AB1785" s="532"/>
      <c r="AC1785" s="532"/>
    </row>
    <row r="1786" ht="16.5" spans="1:29">
      <c r="A1786" s="545"/>
      <c r="B1786" s="546"/>
      <c r="C1786" s="545"/>
      <c r="D1786" s="547"/>
      <c r="E1786" s="545"/>
      <c r="F1786" s="548"/>
      <c r="G1786" s="545"/>
      <c r="H1786" s="545"/>
      <c r="I1786" s="545"/>
      <c r="J1786" s="548"/>
      <c r="K1786" s="548"/>
      <c r="L1786" s="532"/>
      <c r="M1786" s="532"/>
      <c r="N1786" s="532"/>
      <c r="O1786" s="532"/>
      <c r="P1786" s="532"/>
      <c r="Q1786" s="532"/>
      <c r="R1786" s="532"/>
      <c r="S1786" s="548"/>
      <c r="T1786" s="548"/>
      <c r="U1786" s="532"/>
      <c r="V1786" s="532"/>
      <c r="W1786" s="532"/>
      <c r="X1786" s="532"/>
      <c r="Y1786" s="532"/>
      <c r="Z1786" s="532"/>
      <c r="AA1786" s="532"/>
      <c r="AB1786" s="532"/>
      <c r="AC1786" s="532"/>
    </row>
    <row r="1787" ht="16.5" spans="1:29">
      <c r="A1787" s="545"/>
      <c r="B1787" s="546"/>
      <c r="C1787" s="545"/>
      <c r="D1787" s="547"/>
      <c r="E1787" s="545"/>
      <c r="F1787" s="548"/>
      <c r="G1787" s="545"/>
      <c r="H1787" s="545"/>
      <c r="I1787" s="545"/>
      <c r="J1787" s="548"/>
      <c r="K1787" s="548"/>
      <c r="L1787" s="532"/>
      <c r="M1787" s="532"/>
      <c r="N1787" s="532"/>
      <c r="O1787" s="532"/>
      <c r="P1787" s="532"/>
      <c r="Q1787" s="532"/>
      <c r="R1787" s="532"/>
      <c r="S1787" s="548"/>
      <c r="T1787" s="548"/>
      <c r="U1787" s="532"/>
      <c r="V1787" s="532"/>
      <c r="W1787" s="532"/>
      <c r="X1787" s="532"/>
      <c r="Y1787" s="532"/>
      <c r="Z1787" s="532"/>
      <c r="AA1787" s="532"/>
      <c r="AB1787" s="532"/>
      <c r="AC1787" s="532"/>
    </row>
    <row r="1788" ht="16.5" spans="1:29">
      <c r="A1788" s="545"/>
      <c r="B1788" s="546"/>
      <c r="C1788" s="545"/>
      <c r="D1788" s="547"/>
      <c r="E1788" s="545"/>
      <c r="F1788" s="548"/>
      <c r="G1788" s="545"/>
      <c r="H1788" s="545"/>
      <c r="I1788" s="545"/>
      <c r="J1788" s="548"/>
      <c r="K1788" s="548"/>
      <c r="L1788" s="532"/>
      <c r="M1788" s="532"/>
      <c r="N1788" s="532"/>
      <c r="O1788" s="532"/>
      <c r="P1788" s="532"/>
      <c r="Q1788" s="532"/>
      <c r="R1788" s="532"/>
      <c r="S1788" s="548"/>
      <c r="T1788" s="548"/>
      <c r="U1788" s="532"/>
      <c r="V1788" s="532"/>
      <c r="W1788" s="532"/>
      <c r="X1788" s="532"/>
      <c r="Y1788" s="532"/>
      <c r="Z1788" s="532"/>
      <c r="AA1788" s="532"/>
      <c r="AB1788" s="532"/>
      <c r="AC1788" s="532"/>
    </row>
    <row r="1789" ht="16.5" spans="1:29">
      <c r="A1789" s="545"/>
      <c r="B1789" s="546"/>
      <c r="C1789" s="545"/>
      <c r="D1789" s="547"/>
      <c r="E1789" s="545"/>
      <c r="F1789" s="548"/>
      <c r="G1789" s="545"/>
      <c r="H1789" s="545"/>
      <c r="I1789" s="545"/>
      <c r="J1789" s="548"/>
      <c r="K1789" s="548"/>
      <c r="L1789" s="532"/>
      <c r="M1789" s="532"/>
      <c r="N1789" s="532"/>
      <c r="O1789" s="532"/>
      <c r="P1789" s="532"/>
      <c r="Q1789" s="532"/>
      <c r="R1789" s="532"/>
      <c r="S1789" s="548"/>
      <c r="T1789" s="548"/>
      <c r="U1789" s="532"/>
      <c r="V1789" s="532"/>
      <c r="W1789" s="532"/>
      <c r="X1789" s="532"/>
      <c r="Y1789" s="532"/>
      <c r="Z1789" s="532"/>
      <c r="AA1789" s="532"/>
      <c r="AB1789" s="532"/>
      <c r="AC1789" s="532"/>
    </row>
    <row r="1790" ht="16.5" spans="1:29">
      <c r="A1790" s="545"/>
      <c r="B1790" s="546"/>
      <c r="C1790" s="545"/>
      <c r="D1790" s="547"/>
      <c r="E1790" s="545"/>
      <c r="F1790" s="548"/>
      <c r="G1790" s="545"/>
      <c r="H1790" s="545"/>
      <c r="I1790" s="545"/>
      <c r="J1790" s="548"/>
      <c r="K1790" s="548"/>
      <c r="L1790" s="532"/>
      <c r="M1790" s="532"/>
      <c r="N1790" s="532"/>
      <c r="O1790" s="532"/>
      <c r="P1790" s="532"/>
      <c r="Q1790" s="532"/>
      <c r="R1790" s="532"/>
      <c r="S1790" s="548"/>
      <c r="T1790" s="548"/>
      <c r="U1790" s="532"/>
      <c r="V1790" s="532"/>
      <c r="W1790" s="532"/>
      <c r="X1790" s="532"/>
      <c r="Y1790" s="532"/>
      <c r="Z1790" s="532"/>
      <c r="AA1790" s="532"/>
      <c r="AB1790" s="532"/>
      <c r="AC1790" s="532"/>
    </row>
    <row r="1791" ht="16.5" spans="1:29">
      <c r="A1791" s="545"/>
      <c r="B1791" s="546"/>
      <c r="C1791" s="545"/>
      <c r="D1791" s="547"/>
      <c r="E1791" s="545"/>
      <c r="F1791" s="548"/>
      <c r="G1791" s="545"/>
      <c r="H1791" s="545"/>
      <c r="I1791" s="545"/>
      <c r="J1791" s="548"/>
      <c r="K1791" s="548"/>
      <c r="L1791" s="532"/>
      <c r="M1791" s="532"/>
      <c r="N1791" s="532"/>
      <c r="O1791" s="532"/>
      <c r="P1791" s="532"/>
      <c r="Q1791" s="532"/>
      <c r="R1791" s="532"/>
      <c r="S1791" s="548"/>
      <c r="T1791" s="548"/>
      <c r="U1791" s="532"/>
      <c r="V1791" s="532"/>
      <c r="W1791" s="532"/>
      <c r="X1791" s="532"/>
      <c r="Y1791" s="532"/>
      <c r="Z1791" s="532"/>
      <c r="AA1791" s="532"/>
      <c r="AB1791" s="532"/>
      <c r="AC1791" s="532"/>
    </row>
    <row r="1792" ht="16.5" spans="1:29">
      <c r="A1792" s="545"/>
      <c r="B1792" s="546"/>
      <c r="C1792" s="545"/>
      <c r="D1792" s="547"/>
      <c r="E1792" s="545"/>
      <c r="F1792" s="548"/>
      <c r="G1792" s="545"/>
      <c r="H1792" s="545"/>
      <c r="I1792" s="545"/>
      <c r="J1792" s="548"/>
      <c r="K1792" s="548"/>
      <c r="L1792" s="532"/>
      <c r="M1792" s="532"/>
      <c r="N1792" s="532"/>
      <c r="O1792" s="532"/>
      <c r="P1792" s="532"/>
      <c r="Q1792" s="532"/>
      <c r="R1792" s="532"/>
      <c r="S1792" s="548"/>
      <c r="T1792" s="548"/>
      <c r="U1792" s="532"/>
      <c r="V1792" s="532"/>
      <c r="W1792" s="532"/>
      <c r="X1792" s="532"/>
      <c r="Y1792" s="532"/>
      <c r="Z1792" s="532"/>
      <c r="AA1792" s="532"/>
      <c r="AB1792" s="532"/>
      <c r="AC1792" s="532"/>
    </row>
    <row r="1793" ht="16.5" spans="1:29">
      <c r="A1793" s="545"/>
      <c r="B1793" s="546"/>
      <c r="C1793" s="545"/>
      <c r="D1793" s="547"/>
      <c r="E1793" s="545"/>
      <c r="F1793" s="548"/>
      <c r="G1793" s="545"/>
      <c r="H1793" s="545"/>
      <c r="I1793" s="545"/>
      <c r="J1793" s="548"/>
      <c r="K1793" s="548"/>
      <c r="L1793" s="532"/>
      <c r="M1793" s="532"/>
      <c r="N1793" s="532"/>
      <c r="O1793" s="532"/>
      <c r="P1793" s="532"/>
      <c r="Q1793" s="532"/>
      <c r="R1793" s="532"/>
      <c r="S1793" s="548"/>
      <c r="T1793" s="548"/>
      <c r="U1793" s="532"/>
      <c r="V1793" s="532"/>
      <c r="W1793" s="532"/>
      <c r="X1793" s="532"/>
      <c r="Y1793" s="532"/>
      <c r="Z1793" s="532"/>
      <c r="AA1793" s="532"/>
      <c r="AB1793" s="532"/>
      <c r="AC1793" s="532"/>
    </row>
    <row r="1794" ht="16.5" spans="1:29">
      <c r="A1794" s="545"/>
      <c r="B1794" s="546"/>
      <c r="C1794" s="545"/>
      <c r="D1794" s="547"/>
      <c r="E1794" s="545"/>
      <c r="F1794" s="548"/>
      <c r="G1794" s="545"/>
      <c r="H1794" s="545"/>
      <c r="I1794" s="545"/>
      <c r="J1794" s="548"/>
      <c r="K1794" s="548"/>
      <c r="L1794" s="532"/>
      <c r="M1794" s="532"/>
      <c r="N1794" s="532"/>
      <c r="O1794" s="532"/>
      <c r="P1794" s="532"/>
      <c r="Q1794" s="532"/>
      <c r="R1794" s="532"/>
      <c r="S1794" s="548"/>
      <c r="T1794" s="548"/>
      <c r="U1794" s="532"/>
      <c r="V1794" s="532"/>
      <c r="W1794" s="532"/>
      <c r="X1794" s="532"/>
      <c r="Y1794" s="532"/>
      <c r="Z1794" s="532"/>
      <c r="AA1794" s="532"/>
      <c r="AB1794" s="532"/>
      <c r="AC1794" s="532"/>
    </row>
    <row r="1795" ht="16.5" spans="1:29">
      <c r="A1795" s="545"/>
      <c r="B1795" s="546"/>
      <c r="C1795" s="545"/>
      <c r="D1795" s="547"/>
      <c r="E1795" s="545"/>
      <c r="F1795" s="548"/>
      <c r="G1795" s="545"/>
      <c r="H1795" s="545"/>
      <c r="I1795" s="545"/>
      <c r="J1795" s="548"/>
      <c r="K1795" s="548"/>
      <c r="L1795" s="532"/>
      <c r="M1795" s="532"/>
      <c r="N1795" s="532"/>
      <c r="O1795" s="532"/>
      <c r="P1795" s="532"/>
      <c r="Q1795" s="532"/>
      <c r="R1795" s="532"/>
      <c r="S1795" s="548"/>
      <c r="T1795" s="548"/>
      <c r="U1795" s="532"/>
      <c r="V1795" s="532"/>
      <c r="W1795" s="532"/>
      <c r="X1795" s="532"/>
      <c r="Y1795" s="532"/>
      <c r="Z1795" s="532"/>
      <c r="AA1795" s="532"/>
      <c r="AB1795" s="532"/>
      <c r="AC1795" s="532"/>
    </row>
    <row r="1796" ht="16.5" spans="1:29">
      <c r="A1796" s="545"/>
      <c r="B1796" s="546"/>
      <c r="C1796" s="545"/>
      <c r="D1796" s="547"/>
      <c r="E1796" s="545"/>
      <c r="F1796" s="548"/>
      <c r="G1796" s="545"/>
      <c r="H1796" s="545"/>
      <c r="I1796" s="545"/>
      <c r="J1796" s="548"/>
      <c r="K1796" s="548"/>
      <c r="L1796" s="532"/>
      <c r="M1796" s="532"/>
      <c r="N1796" s="532"/>
      <c r="O1796" s="532"/>
      <c r="P1796" s="532"/>
      <c r="Q1796" s="532"/>
      <c r="R1796" s="532"/>
      <c r="S1796" s="548"/>
      <c r="T1796" s="548"/>
      <c r="U1796" s="532"/>
      <c r="V1796" s="532"/>
      <c r="W1796" s="532"/>
      <c r="X1796" s="532"/>
      <c r="Y1796" s="532"/>
      <c r="Z1796" s="532"/>
      <c r="AA1796" s="532"/>
      <c r="AB1796" s="532"/>
      <c r="AC1796" s="532"/>
    </row>
    <row r="1797" ht="16.5" spans="1:29">
      <c r="A1797" s="545"/>
      <c r="B1797" s="546"/>
      <c r="C1797" s="545"/>
      <c r="D1797" s="547"/>
      <c r="E1797" s="545"/>
      <c r="F1797" s="548"/>
      <c r="G1797" s="545"/>
      <c r="H1797" s="545"/>
      <c r="I1797" s="545"/>
      <c r="J1797" s="548"/>
      <c r="K1797" s="548"/>
      <c r="L1797" s="532"/>
      <c r="M1797" s="532"/>
      <c r="N1797" s="532"/>
      <c r="O1797" s="532"/>
      <c r="P1797" s="532"/>
      <c r="Q1797" s="532"/>
      <c r="R1797" s="532"/>
      <c r="S1797" s="548"/>
      <c r="T1797" s="548"/>
      <c r="U1797" s="532"/>
      <c r="V1797" s="532"/>
      <c r="W1797" s="532"/>
      <c r="X1797" s="532"/>
      <c r="Y1797" s="532"/>
      <c r="Z1797" s="532"/>
      <c r="AA1797" s="532"/>
      <c r="AB1797" s="532"/>
      <c r="AC1797" s="532"/>
    </row>
    <row r="1798" ht="16.5" spans="1:29">
      <c r="A1798" s="545"/>
      <c r="B1798" s="546"/>
      <c r="C1798" s="545"/>
      <c r="D1798" s="547"/>
      <c r="E1798" s="545"/>
      <c r="F1798" s="548"/>
      <c r="G1798" s="545"/>
      <c r="H1798" s="545"/>
      <c r="I1798" s="545"/>
      <c r="J1798" s="548"/>
      <c r="K1798" s="548"/>
      <c r="L1798" s="532"/>
      <c r="M1798" s="532"/>
      <c r="N1798" s="532"/>
      <c r="O1798" s="532"/>
      <c r="P1798" s="532"/>
      <c r="Q1798" s="532"/>
      <c r="R1798" s="532"/>
      <c r="S1798" s="548"/>
      <c r="T1798" s="548"/>
      <c r="U1798" s="532"/>
      <c r="V1798" s="532"/>
      <c r="W1798" s="532"/>
      <c r="X1798" s="532"/>
      <c r="Y1798" s="532"/>
      <c r="Z1798" s="532"/>
      <c r="AA1798" s="532"/>
      <c r="AB1798" s="532"/>
      <c r="AC1798" s="532"/>
    </row>
    <row r="1799" ht="16.5" spans="1:29">
      <c r="A1799" s="545"/>
      <c r="B1799" s="546"/>
      <c r="C1799" s="545"/>
      <c r="D1799" s="547"/>
      <c r="E1799" s="545"/>
      <c r="F1799" s="548"/>
      <c r="G1799" s="545"/>
      <c r="H1799" s="545"/>
      <c r="I1799" s="545"/>
      <c r="J1799" s="548"/>
      <c r="K1799" s="548"/>
      <c r="L1799" s="532"/>
      <c r="M1799" s="532"/>
      <c r="N1799" s="532"/>
      <c r="O1799" s="532"/>
      <c r="P1799" s="532"/>
      <c r="Q1799" s="532"/>
      <c r="R1799" s="532"/>
      <c r="S1799" s="548"/>
      <c r="T1799" s="548"/>
      <c r="U1799" s="532"/>
      <c r="V1799" s="532"/>
      <c r="W1799" s="532"/>
      <c r="X1799" s="532"/>
      <c r="Y1799" s="532"/>
      <c r="Z1799" s="532"/>
      <c r="AA1799" s="532"/>
      <c r="AB1799" s="532"/>
      <c r="AC1799" s="532"/>
    </row>
    <row r="1800" ht="16.5" spans="1:29">
      <c r="A1800" s="545"/>
      <c r="B1800" s="546"/>
      <c r="C1800" s="545"/>
      <c r="D1800" s="547"/>
      <c r="E1800" s="545"/>
      <c r="F1800" s="548"/>
      <c r="G1800" s="545"/>
      <c r="H1800" s="545"/>
      <c r="I1800" s="545"/>
      <c r="J1800" s="548"/>
      <c r="K1800" s="548"/>
      <c r="L1800" s="532"/>
      <c r="M1800" s="532"/>
      <c r="N1800" s="532"/>
      <c r="O1800" s="532"/>
      <c r="P1800" s="532"/>
      <c r="Q1800" s="532"/>
      <c r="R1800" s="532"/>
      <c r="S1800" s="548"/>
      <c r="T1800" s="548"/>
      <c r="U1800" s="532"/>
      <c r="V1800" s="532"/>
      <c r="W1800" s="532"/>
      <c r="X1800" s="532"/>
      <c r="Y1800" s="532"/>
      <c r="Z1800" s="532"/>
      <c r="AA1800" s="532"/>
      <c r="AB1800" s="532"/>
      <c r="AC1800" s="532"/>
    </row>
    <row r="1801" ht="16.5" spans="1:29">
      <c r="A1801" s="545"/>
      <c r="B1801" s="546"/>
      <c r="C1801" s="545"/>
      <c r="D1801" s="547"/>
      <c r="E1801" s="545"/>
      <c r="F1801" s="548"/>
      <c r="G1801" s="545"/>
      <c r="H1801" s="545"/>
      <c r="I1801" s="545"/>
      <c r="J1801" s="548"/>
      <c r="K1801" s="548"/>
      <c r="L1801" s="532"/>
      <c r="M1801" s="532"/>
      <c r="N1801" s="532"/>
      <c r="O1801" s="532"/>
      <c r="P1801" s="532"/>
      <c r="Q1801" s="532"/>
      <c r="R1801" s="532"/>
      <c r="S1801" s="548"/>
      <c r="T1801" s="548"/>
      <c r="U1801" s="532"/>
      <c r="V1801" s="532"/>
      <c r="W1801" s="532"/>
      <c r="X1801" s="532"/>
      <c r="Y1801" s="532"/>
      <c r="Z1801" s="532"/>
      <c r="AA1801" s="532"/>
      <c r="AB1801" s="532"/>
      <c r="AC1801" s="532"/>
    </row>
    <row r="1802" ht="16.5" spans="1:29">
      <c r="A1802" s="545"/>
      <c r="B1802" s="546"/>
      <c r="C1802" s="545"/>
      <c r="D1802" s="547"/>
      <c r="E1802" s="545"/>
      <c r="F1802" s="548"/>
      <c r="G1802" s="545"/>
      <c r="H1802" s="545"/>
      <c r="I1802" s="545"/>
      <c r="J1802" s="548"/>
      <c r="K1802" s="548"/>
      <c r="L1802" s="532"/>
      <c r="M1802" s="532"/>
      <c r="N1802" s="532"/>
      <c r="O1802" s="532"/>
      <c r="P1802" s="532"/>
      <c r="Q1802" s="532"/>
      <c r="R1802" s="532"/>
      <c r="S1802" s="548"/>
      <c r="T1802" s="548"/>
      <c r="U1802" s="532"/>
      <c r="V1802" s="532"/>
      <c r="W1802" s="532"/>
      <c r="X1802" s="532"/>
      <c r="Y1802" s="532"/>
      <c r="Z1802" s="532"/>
      <c r="AA1802" s="532"/>
      <c r="AB1802" s="532"/>
      <c r="AC1802" s="532"/>
    </row>
    <row r="1803" ht="16.5" spans="1:29">
      <c r="A1803" s="545"/>
      <c r="B1803" s="546"/>
      <c r="C1803" s="545"/>
      <c r="D1803" s="547"/>
      <c r="E1803" s="545"/>
      <c r="F1803" s="548"/>
      <c r="G1803" s="545"/>
      <c r="H1803" s="545"/>
      <c r="I1803" s="545"/>
      <c r="J1803" s="548"/>
      <c r="K1803" s="548"/>
      <c r="L1803" s="532"/>
      <c r="M1803" s="532"/>
      <c r="N1803" s="532"/>
      <c r="O1803" s="532"/>
      <c r="P1803" s="532"/>
      <c r="Q1803" s="532"/>
      <c r="R1803" s="532"/>
      <c r="S1803" s="548"/>
      <c r="T1803" s="548"/>
      <c r="U1803" s="532"/>
      <c r="V1803" s="532"/>
      <c r="W1803" s="532"/>
      <c r="X1803" s="532"/>
      <c r="Y1803" s="532"/>
      <c r="Z1803" s="532"/>
      <c r="AA1803" s="532"/>
      <c r="AB1803" s="532"/>
      <c r="AC1803" s="532"/>
    </row>
    <row r="1804" ht="16.5" spans="1:29">
      <c r="A1804" s="545"/>
      <c r="B1804" s="546"/>
      <c r="C1804" s="545"/>
      <c r="D1804" s="547"/>
      <c r="E1804" s="545"/>
      <c r="F1804" s="548"/>
      <c r="G1804" s="545"/>
      <c r="H1804" s="545"/>
      <c r="I1804" s="545"/>
      <c r="J1804" s="548"/>
      <c r="K1804" s="548"/>
      <c r="L1804" s="532"/>
      <c r="M1804" s="532"/>
      <c r="N1804" s="532"/>
      <c r="O1804" s="532"/>
      <c r="P1804" s="532"/>
      <c r="Q1804" s="532"/>
      <c r="R1804" s="532"/>
      <c r="S1804" s="548"/>
      <c r="T1804" s="548"/>
      <c r="U1804" s="532"/>
      <c r="V1804" s="532"/>
      <c r="W1804" s="532"/>
      <c r="X1804" s="532"/>
      <c r="Y1804" s="532"/>
      <c r="Z1804" s="532"/>
      <c r="AA1804" s="532"/>
      <c r="AB1804" s="532"/>
      <c r="AC1804" s="532"/>
    </row>
    <row r="1805" ht="16.5" spans="1:29">
      <c r="A1805" s="545"/>
      <c r="B1805" s="546"/>
      <c r="C1805" s="545"/>
      <c r="D1805" s="547"/>
      <c r="E1805" s="545"/>
      <c r="F1805" s="548"/>
      <c r="G1805" s="545"/>
      <c r="H1805" s="545"/>
      <c r="I1805" s="545"/>
      <c r="J1805" s="548"/>
      <c r="K1805" s="548"/>
      <c r="L1805" s="532"/>
      <c r="M1805" s="532"/>
      <c r="N1805" s="532"/>
      <c r="O1805" s="532"/>
      <c r="P1805" s="532"/>
      <c r="Q1805" s="532"/>
      <c r="R1805" s="532"/>
      <c r="S1805" s="548"/>
      <c r="T1805" s="548"/>
      <c r="U1805" s="532"/>
      <c r="V1805" s="532"/>
      <c r="W1805" s="532"/>
      <c r="X1805" s="532"/>
      <c r="Y1805" s="532"/>
      <c r="Z1805" s="532"/>
      <c r="AA1805" s="532"/>
      <c r="AB1805" s="532"/>
      <c r="AC1805" s="532"/>
    </row>
    <row r="1806" ht="16.5" spans="1:29">
      <c r="A1806" s="545"/>
      <c r="B1806" s="546"/>
      <c r="C1806" s="545"/>
      <c r="D1806" s="547"/>
      <c r="E1806" s="545"/>
      <c r="F1806" s="548"/>
      <c r="G1806" s="545"/>
      <c r="H1806" s="545"/>
      <c r="I1806" s="545"/>
      <c r="J1806" s="548"/>
      <c r="K1806" s="548"/>
      <c r="L1806" s="532"/>
      <c r="M1806" s="532"/>
      <c r="N1806" s="532"/>
      <c r="O1806" s="532"/>
      <c r="P1806" s="532"/>
      <c r="Q1806" s="532"/>
      <c r="R1806" s="532"/>
      <c r="S1806" s="548"/>
      <c r="T1806" s="548"/>
      <c r="U1806" s="532"/>
      <c r="V1806" s="532"/>
      <c r="W1806" s="532"/>
      <c r="X1806" s="532"/>
      <c r="Y1806" s="532"/>
      <c r="Z1806" s="532"/>
      <c r="AA1806" s="532"/>
      <c r="AB1806" s="532"/>
      <c r="AC1806" s="532"/>
    </row>
    <row r="1807" ht="16.5" spans="1:29">
      <c r="A1807" s="545"/>
      <c r="B1807" s="546"/>
      <c r="C1807" s="545"/>
      <c r="D1807" s="547"/>
      <c r="E1807" s="545"/>
      <c r="F1807" s="548"/>
      <c r="G1807" s="545"/>
      <c r="H1807" s="545"/>
      <c r="I1807" s="545"/>
      <c r="J1807" s="548"/>
      <c r="K1807" s="548"/>
      <c r="L1807" s="532"/>
      <c r="M1807" s="532"/>
      <c r="N1807" s="532"/>
      <c r="O1807" s="532"/>
      <c r="P1807" s="532"/>
      <c r="Q1807" s="532"/>
      <c r="R1807" s="532"/>
      <c r="S1807" s="548"/>
      <c r="T1807" s="548"/>
      <c r="U1807" s="532"/>
      <c r="V1807" s="532"/>
      <c r="W1807" s="532"/>
      <c r="X1807" s="532"/>
      <c r="Y1807" s="532"/>
      <c r="Z1807" s="532"/>
      <c r="AA1807" s="532"/>
      <c r="AB1807" s="532"/>
      <c r="AC1807" s="532"/>
    </row>
    <row r="1808" ht="16.5" spans="1:29">
      <c r="A1808" s="545"/>
      <c r="B1808" s="546"/>
      <c r="C1808" s="545"/>
      <c r="D1808" s="547"/>
      <c r="E1808" s="545"/>
      <c r="F1808" s="548"/>
      <c r="G1808" s="545"/>
      <c r="H1808" s="545"/>
      <c r="I1808" s="545"/>
      <c r="J1808" s="548"/>
      <c r="K1808" s="548"/>
      <c r="L1808" s="532"/>
      <c r="M1808" s="532"/>
      <c r="N1808" s="532"/>
      <c r="O1808" s="532"/>
      <c r="P1808" s="532"/>
      <c r="Q1808" s="532"/>
      <c r="R1808" s="532"/>
      <c r="S1808" s="548"/>
      <c r="T1808" s="548"/>
      <c r="U1808" s="532"/>
      <c r="V1808" s="532"/>
      <c r="W1808" s="532"/>
      <c r="X1808" s="532"/>
      <c r="Y1808" s="532"/>
      <c r="Z1808" s="532"/>
      <c r="AA1808" s="532"/>
      <c r="AB1808" s="532"/>
      <c r="AC1808" s="532"/>
    </row>
    <row r="1809" ht="16.5" spans="1:29">
      <c r="A1809" s="545"/>
      <c r="B1809" s="546"/>
      <c r="C1809" s="545"/>
      <c r="D1809" s="547"/>
      <c r="E1809" s="545"/>
      <c r="F1809" s="548"/>
      <c r="G1809" s="545"/>
      <c r="H1809" s="545"/>
      <c r="I1809" s="545"/>
      <c r="J1809" s="548"/>
      <c r="K1809" s="548"/>
      <c r="L1809" s="532"/>
      <c r="M1809" s="532"/>
      <c r="N1809" s="532"/>
      <c r="O1809" s="532"/>
      <c r="P1809" s="532"/>
      <c r="Q1809" s="532"/>
      <c r="R1809" s="532"/>
      <c r="S1809" s="548"/>
      <c r="T1809" s="548"/>
      <c r="U1809" s="532"/>
      <c r="V1809" s="532"/>
      <c r="W1809" s="532"/>
      <c r="X1809" s="532"/>
      <c r="Y1809" s="532"/>
      <c r="Z1809" s="532"/>
      <c r="AA1809" s="532"/>
      <c r="AB1809" s="532"/>
      <c r="AC1809" s="532"/>
    </row>
    <row r="1810" ht="16.5" spans="1:29">
      <c r="A1810" s="545"/>
      <c r="B1810" s="546"/>
      <c r="C1810" s="545"/>
      <c r="D1810" s="547"/>
      <c r="E1810" s="545"/>
      <c r="F1810" s="548"/>
      <c r="G1810" s="545"/>
      <c r="H1810" s="545"/>
      <c r="I1810" s="545"/>
      <c r="J1810" s="548"/>
      <c r="K1810" s="548"/>
      <c r="L1810" s="532"/>
      <c r="M1810" s="532"/>
      <c r="N1810" s="532"/>
      <c r="O1810" s="532"/>
      <c r="P1810" s="532"/>
      <c r="Q1810" s="532"/>
      <c r="R1810" s="532"/>
      <c r="S1810" s="548"/>
      <c r="T1810" s="548"/>
      <c r="U1810" s="532"/>
      <c r="V1810" s="532"/>
      <c r="W1810" s="532"/>
      <c r="X1810" s="532"/>
      <c r="Y1810" s="532"/>
      <c r="Z1810" s="532"/>
      <c r="AA1810" s="532"/>
      <c r="AB1810" s="532"/>
      <c r="AC1810" s="532"/>
    </row>
    <row r="1811" ht="16.5" spans="1:29">
      <c r="A1811" s="545"/>
      <c r="B1811" s="546"/>
      <c r="C1811" s="545"/>
      <c r="D1811" s="547"/>
      <c r="E1811" s="545"/>
      <c r="F1811" s="548"/>
      <c r="G1811" s="545"/>
      <c r="H1811" s="545"/>
      <c r="I1811" s="545"/>
      <c r="J1811" s="548"/>
      <c r="K1811" s="548"/>
      <c r="L1811" s="532"/>
      <c r="M1811" s="532"/>
      <c r="N1811" s="532"/>
      <c r="O1811" s="532"/>
      <c r="P1811" s="532"/>
      <c r="Q1811" s="532"/>
      <c r="R1811" s="532"/>
      <c r="S1811" s="548"/>
      <c r="T1811" s="548"/>
      <c r="U1811" s="532"/>
      <c r="V1811" s="532"/>
      <c r="W1811" s="532"/>
      <c r="X1811" s="532"/>
      <c r="Y1811" s="532"/>
      <c r="Z1811" s="532"/>
      <c r="AA1811" s="532"/>
      <c r="AB1811" s="532"/>
      <c r="AC1811" s="532"/>
    </row>
    <row r="1812" ht="16.5" spans="1:29">
      <c r="A1812" s="545"/>
      <c r="B1812" s="546"/>
      <c r="C1812" s="545"/>
      <c r="D1812" s="547"/>
      <c r="E1812" s="545"/>
      <c r="F1812" s="548"/>
      <c r="G1812" s="545"/>
      <c r="H1812" s="545"/>
      <c r="I1812" s="545"/>
      <c r="J1812" s="548"/>
      <c r="K1812" s="548"/>
      <c r="L1812" s="532"/>
      <c r="M1812" s="532"/>
      <c r="N1812" s="532"/>
      <c r="O1812" s="532"/>
      <c r="P1812" s="532"/>
      <c r="Q1812" s="532"/>
      <c r="R1812" s="532"/>
      <c r="S1812" s="548"/>
      <c r="T1812" s="548"/>
      <c r="U1812" s="532"/>
      <c r="V1812" s="532"/>
      <c r="W1812" s="532"/>
      <c r="X1812" s="532"/>
      <c r="Y1812" s="532"/>
      <c r="Z1812" s="532"/>
      <c r="AA1812" s="532"/>
      <c r="AB1812" s="532"/>
      <c r="AC1812" s="532"/>
    </row>
    <row r="1813" ht="16.5" spans="1:29">
      <c r="A1813" s="545"/>
      <c r="B1813" s="546"/>
      <c r="C1813" s="545"/>
      <c r="D1813" s="547"/>
      <c r="E1813" s="545"/>
      <c r="F1813" s="548"/>
      <c r="G1813" s="545"/>
      <c r="H1813" s="545"/>
      <c r="I1813" s="545"/>
      <c r="J1813" s="548"/>
      <c r="K1813" s="548"/>
      <c r="L1813" s="532"/>
      <c r="M1813" s="532"/>
      <c r="N1813" s="532"/>
      <c r="O1813" s="532"/>
      <c r="P1813" s="532"/>
      <c r="Q1813" s="532"/>
      <c r="R1813" s="532"/>
      <c r="S1813" s="548"/>
      <c r="T1813" s="548"/>
      <c r="U1813" s="532"/>
      <c r="V1813" s="532"/>
      <c r="W1813" s="532"/>
      <c r="X1813" s="532"/>
      <c r="Y1813" s="532"/>
      <c r="Z1813" s="532"/>
      <c r="AA1813" s="532"/>
      <c r="AB1813" s="532"/>
      <c r="AC1813" s="532"/>
    </row>
    <row r="1814" ht="16.5" spans="1:29">
      <c r="A1814" s="545"/>
      <c r="B1814" s="546"/>
      <c r="C1814" s="545"/>
      <c r="D1814" s="547"/>
      <c r="E1814" s="545"/>
      <c r="F1814" s="548"/>
      <c r="G1814" s="545"/>
      <c r="H1814" s="545"/>
      <c r="I1814" s="545"/>
      <c r="J1814" s="548"/>
      <c r="K1814" s="548"/>
      <c r="L1814" s="532"/>
      <c r="M1814" s="532"/>
      <c r="N1814" s="532"/>
      <c r="O1814" s="532"/>
      <c r="P1814" s="532"/>
      <c r="Q1814" s="532"/>
      <c r="R1814" s="532"/>
      <c r="S1814" s="548"/>
      <c r="T1814" s="548"/>
      <c r="U1814" s="532"/>
      <c r="V1814" s="532"/>
      <c r="W1814" s="532"/>
      <c r="X1814" s="532"/>
      <c r="Y1814" s="532"/>
      <c r="Z1814" s="532"/>
      <c r="AA1814" s="532"/>
      <c r="AB1814" s="532"/>
      <c r="AC1814" s="532"/>
    </row>
    <row r="1815" ht="16.5" spans="1:29">
      <c r="A1815" s="545"/>
      <c r="B1815" s="546"/>
      <c r="C1815" s="545"/>
      <c r="D1815" s="547"/>
      <c r="E1815" s="545"/>
      <c r="F1815" s="548"/>
      <c r="G1815" s="545"/>
      <c r="H1815" s="545"/>
      <c r="I1815" s="545"/>
      <c r="J1815" s="548"/>
      <c r="K1815" s="548"/>
      <c r="L1815" s="532"/>
      <c r="M1815" s="532"/>
      <c r="N1815" s="532"/>
      <c r="O1815" s="532"/>
      <c r="P1815" s="532"/>
      <c r="Q1815" s="532"/>
      <c r="R1815" s="532"/>
      <c r="S1815" s="548"/>
      <c r="T1815" s="548"/>
      <c r="U1815" s="532"/>
      <c r="V1815" s="532"/>
      <c r="W1815" s="532"/>
      <c r="X1815" s="532"/>
      <c r="Y1815" s="532"/>
      <c r="Z1815" s="532"/>
      <c r="AA1815" s="532"/>
      <c r="AB1815" s="532"/>
      <c r="AC1815" s="532"/>
    </row>
    <row r="1816" ht="16.5" spans="1:29">
      <c r="A1816" s="545"/>
      <c r="B1816" s="546"/>
      <c r="C1816" s="545"/>
      <c r="D1816" s="547"/>
      <c r="E1816" s="545"/>
      <c r="F1816" s="548"/>
      <c r="G1816" s="545"/>
      <c r="H1816" s="545"/>
      <c r="I1816" s="545"/>
      <c r="J1816" s="548"/>
      <c r="K1816" s="548"/>
      <c r="L1816" s="532"/>
      <c r="M1816" s="532"/>
      <c r="N1816" s="532"/>
      <c r="O1816" s="532"/>
      <c r="P1816" s="532"/>
      <c r="Q1816" s="532"/>
      <c r="R1816" s="532"/>
      <c r="S1816" s="548"/>
      <c r="T1816" s="548"/>
      <c r="U1816" s="532"/>
      <c r="V1816" s="532"/>
      <c r="W1816" s="532"/>
      <c r="X1816" s="532"/>
      <c r="Y1816" s="532"/>
      <c r="Z1816" s="532"/>
      <c r="AA1816" s="532"/>
      <c r="AB1816" s="532"/>
      <c r="AC1816" s="532"/>
    </row>
    <row r="1817" ht="16.5" spans="1:29">
      <c r="A1817" s="545"/>
      <c r="B1817" s="546"/>
      <c r="C1817" s="545"/>
      <c r="D1817" s="547"/>
      <c r="E1817" s="545"/>
      <c r="F1817" s="548"/>
      <c r="G1817" s="545"/>
      <c r="H1817" s="545"/>
      <c r="I1817" s="545"/>
      <c r="J1817" s="548"/>
      <c r="K1817" s="548"/>
      <c r="L1817" s="532"/>
      <c r="M1817" s="532"/>
      <c r="N1817" s="532"/>
      <c r="O1817" s="532"/>
      <c r="P1817" s="532"/>
      <c r="Q1817" s="532"/>
      <c r="R1817" s="532"/>
      <c r="S1817" s="548"/>
      <c r="T1817" s="548"/>
      <c r="U1817" s="532"/>
      <c r="V1817" s="532"/>
      <c r="W1817" s="532"/>
      <c r="X1817" s="532"/>
      <c r="Y1817" s="532"/>
      <c r="Z1817" s="532"/>
      <c r="AA1817" s="532"/>
      <c r="AB1817" s="532"/>
      <c r="AC1817" s="532"/>
    </row>
    <row r="1818" ht="16.5" spans="1:29">
      <c r="A1818" s="545"/>
      <c r="B1818" s="546"/>
      <c r="C1818" s="545"/>
      <c r="D1818" s="547"/>
      <c r="E1818" s="545"/>
      <c r="F1818" s="548"/>
      <c r="G1818" s="545"/>
      <c r="H1818" s="545"/>
      <c r="I1818" s="545"/>
      <c r="J1818" s="548"/>
      <c r="K1818" s="548"/>
      <c r="L1818" s="532"/>
      <c r="M1818" s="532"/>
      <c r="N1818" s="532"/>
      <c r="O1818" s="532"/>
      <c r="P1818" s="532"/>
      <c r="Q1818" s="532"/>
      <c r="R1818" s="532"/>
      <c r="S1818" s="548"/>
      <c r="T1818" s="548"/>
      <c r="U1818" s="532"/>
      <c r="V1818" s="532"/>
      <c r="W1818" s="532"/>
      <c r="X1818" s="532"/>
      <c r="Y1818" s="532"/>
      <c r="Z1818" s="532"/>
      <c r="AA1818" s="532"/>
      <c r="AB1818" s="532"/>
      <c r="AC1818" s="532"/>
    </row>
    <row r="1819" ht="16.5" spans="1:29">
      <c r="A1819" s="545"/>
      <c r="B1819" s="546"/>
      <c r="C1819" s="545"/>
      <c r="D1819" s="547"/>
      <c r="E1819" s="545"/>
      <c r="F1819" s="548"/>
      <c r="G1819" s="545"/>
      <c r="H1819" s="545"/>
      <c r="I1819" s="545"/>
      <c r="J1819" s="548"/>
      <c r="K1819" s="548"/>
      <c r="L1819" s="532"/>
      <c r="M1819" s="532"/>
      <c r="N1819" s="532"/>
      <c r="O1819" s="532"/>
      <c r="P1819" s="532"/>
      <c r="Q1819" s="532"/>
      <c r="R1819" s="532"/>
      <c r="S1819" s="548"/>
      <c r="T1819" s="548"/>
      <c r="U1819" s="532"/>
      <c r="V1819" s="532"/>
      <c r="W1819" s="532"/>
      <c r="X1819" s="532"/>
      <c r="Y1819" s="532"/>
      <c r="Z1819" s="532"/>
      <c r="AA1819" s="532"/>
      <c r="AB1819" s="532"/>
      <c r="AC1819" s="532"/>
    </row>
    <row r="1820" ht="16.5" spans="1:29">
      <c r="A1820" s="545"/>
      <c r="B1820" s="546"/>
      <c r="C1820" s="545"/>
      <c r="D1820" s="547"/>
      <c r="E1820" s="545"/>
      <c r="F1820" s="548"/>
      <c r="G1820" s="545"/>
      <c r="H1820" s="545"/>
      <c r="I1820" s="545"/>
      <c r="J1820" s="548"/>
      <c r="K1820" s="548"/>
      <c r="L1820" s="532"/>
      <c r="M1820" s="532"/>
      <c r="N1820" s="532"/>
      <c r="O1820" s="532"/>
      <c r="P1820" s="532"/>
      <c r="Q1820" s="532"/>
      <c r="R1820" s="532"/>
      <c r="S1820" s="548"/>
      <c r="T1820" s="548"/>
      <c r="U1820" s="532"/>
      <c r="V1820" s="532"/>
      <c r="W1820" s="532"/>
      <c r="X1820" s="532"/>
      <c r="Y1820" s="532"/>
      <c r="Z1820" s="532"/>
      <c r="AA1820" s="532"/>
      <c r="AB1820" s="532"/>
      <c r="AC1820" s="532"/>
    </row>
    <row r="1821" ht="16.5" spans="1:29">
      <c r="A1821" s="545"/>
      <c r="B1821" s="546"/>
      <c r="C1821" s="545"/>
      <c r="D1821" s="547"/>
      <c r="E1821" s="545"/>
      <c r="F1821" s="548"/>
      <c r="G1821" s="545"/>
      <c r="H1821" s="545"/>
      <c r="I1821" s="545"/>
      <c r="J1821" s="548"/>
      <c r="K1821" s="548"/>
      <c r="L1821" s="532"/>
      <c r="M1821" s="532"/>
      <c r="N1821" s="532"/>
      <c r="O1821" s="532"/>
      <c r="P1821" s="532"/>
      <c r="Q1821" s="532"/>
      <c r="R1821" s="532"/>
      <c r="S1821" s="548"/>
      <c r="T1821" s="548"/>
      <c r="U1821" s="532"/>
      <c r="V1821" s="532"/>
      <c r="W1821" s="532"/>
      <c r="X1821" s="532"/>
      <c r="Y1821" s="532"/>
      <c r="Z1821" s="532"/>
      <c r="AA1821" s="532"/>
      <c r="AB1821" s="532"/>
      <c r="AC1821" s="532"/>
    </row>
    <row r="1822" ht="16.5" spans="1:29">
      <c r="A1822" s="545"/>
      <c r="B1822" s="546"/>
      <c r="C1822" s="545"/>
      <c r="D1822" s="547"/>
      <c r="E1822" s="545"/>
      <c r="F1822" s="548"/>
      <c r="G1822" s="545"/>
      <c r="H1822" s="545"/>
      <c r="I1822" s="545"/>
      <c r="J1822" s="548"/>
      <c r="K1822" s="548"/>
      <c r="L1822" s="532"/>
      <c r="M1822" s="532"/>
      <c r="N1822" s="532"/>
      <c r="O1822" s="532"/>
      <c r="P1822" s="532"/>
      <c r="Q1822" s="532"/>
      <c r="R1822" s="532"/>
      <c r="S1822" s="548"/>
      <c r="T1822" s="548"/>
      <c r="U1822" s="532"/>
      <c r="V1822" s="532"/>
      <c r="W1822" s="532"/>
      <c r="X1822" s="532"/>
      <c r="Y1822" s="532"/>
      <c r="Z1822" s="532"/>
      <c r="AA1822" s="532"/>
      <c r="AB1822" s="532"/>
      <c r="AC1822" s="532"/>
    </row>
    <row r="1823" ht="16.5" spans="1:29">
      <c r="A1823" s="545"/>
      <c r="B1823" s="546"/>
      <c r="C1823" s="545"/>
      <c r="D1823" s="547"/>
      <c r="E1823" s="545"/>
      <c r="F1823" s="548"/>
      <c r="G1823" s="545"/>
      <c r="H1823" s="545"/>
      <c r="I1823" s="545"/>
      <c r="J1823" s="548"/>
      <c r="K1823" s="548"/>
      <c r="L1823" s="532"/>
      <c r="M1823" s="532"/>
      <c r="N1823" s="532"/>
      <c r="O1823" s="532"/>
      <c r="P1823" s="532"/>
      <c r="Q1823" s="532"/>
      <c r="R1823" s="532"/>
      <c r="S1823" s="548"/>
      <c r="T1823" s="548"/>
      <c r="U1823" s="532"/>
      <c r="V1823" s="532"/>
      <c r="W1823" s="532"/>
      <c r="X1823" s="532"/>
      <c r="Y1823" s="532"/>
      <c r="Z1823" s="532"/>
      <c r="AA1823" s="532"/>
      <c r="AB1823" s="532"/>
      <c r="AC1823" s="532"/>
    </row>
    <row r="1824" ht="16.5" spans="1:29">
      <c r="A1824" s="545"/>
      <c r="B1824" s="546"/>
      <c r="C1824" s="545"/>
      <c r="D1824" s="547"/>
      <c r="E1824" s="545"/>
      <c r="F1824" s="548"/>
      <c r="G1824" s="545"/>
      <c r="H1824" s="545"/>
      <c r="I1824" s="545"/>
      <c r="J1824" s="548"/>
      <c r="K1824" s="548"/>
      <c r="L1824" s="532"/>
      <c r="M1824" s="532"/>
      <c r="N1824" s="532"/>
      <c r="O1824" s="532"/>
      <c r="P1824" s="532"/>
      <c r="Q1824" s="532"/>
      <c r="R1824" s="532"/>
      <c r="S1824" s="548"/>
      <c r="T1824" s="548"/>
      <c r="U1824" s="532"/>
      <c r="V1824" s="532"/>
      <c r="W1824" s="532"/>
      <c r="X1824" s="532"/>
      <c r="Y1824" s="532"/>
      <c r="Z1824" s="532"/>
      <c r="AA1824" s="532"/>
      <c r="AB1824" s="532"/>
      <c r="AC1824" s="532"/>
    </row>
    <row r="1825" ht="16.5" spans="1:29">
      <c r="A1825" s="545"/>
      <c r="B1825" s="546"/>
      <c r="C1825" s="545"/>
      <c r="D1825" s="547"/>
      <c r="E1825" s="545"/>
      <c r="F1825" s="548"/>
      <c r="G1825" s="545"/>
      <c r="H1825" s="545"/>
      <c r="I1825" s="545"/>
      <c r="J1825" s="548"/>
      <c r="K1825" s="548"/>
      <c r="L1825" s="532"/>
      <c r="M1825" s="532"/>
      <c r="N1825" s="532"/>
      <c r="O1825" s="532"/>
      <c r="P1825" s="532"/>
      <c r="Q1825" s="532"/>
      <c r="R1825" s="532"/>
      <c r="S1825" s="548"/>
      <c r="T1825" s="548"/>
      <c r="U1825" s="532"/>
      <c r="V1825" s="532"/>
      <c r="W1825" s="532"/>
      <c r="X1825" s="532"/>
      <c r="Y1825" s="532"/>
      <c r="Z1825" s="532"/>
      <c r="AA1825" s="532"/>
      <c r="AB1825" s="532"/>
      <c r="AC1825" s="532"/>
    </row>
    <row r="1826" ht="16.5" spans="1:29">
      <c r="A1826" s="545"/>
      <c r="B1826" s="546"/>
      <c r="C1826" s="545"/>
      <c r="D1826" s="547"/>
      <c r="E1826" s="545"/>
      <c r="F1826" s="548"/>
      <c r="G1826" s="545"/>
      <c r="H1826" s="545"/>
      <c r="I1826" s="545"/>
      <c r="J1826" s="548"/>
      <c r="K1826" s="548"/>
      <c r="L1826" s="532"/>
      <c r="M1826" s="532"/>
      <c r="N1826" s="532"/>
      <c r="O1826" s="532"/>
      <c r="P1826" s="532"/>
      <c r="Q1826" s="532"/>
      <c r="R1826" s="532"/>
      <c r="S1826" s="548"/>
      <c r="T1826" s="548"/>
      <c r="U1826" s="532"/>
      <c r="V1826" s="532"/>
      <c r="W1826" s="532"/>
      <c r="X1826" s="532"/>
      <c r="Y1826" s="532"/>
      <c r="Z1826" s="532"/>
      <c r="AA1826" s="532"/>
      <c r="AB1826" s="532"/>
      <c r="AC1826" s="532"/>
    </row>
    <row r="1827" ht="16.5" spans="1:29">
      <c r="A1827" s="545"/>
      <c r="B1827" s="546"/>
      <c r="C1827" s="545"/>
      <c r="D1827" s="547"/>
      <c r="E1827" s="545"/>
      <c r="F1827" s="548"/>
      <c r="G1827" s="545"/>
      <c r="H1827" s="545"/>
      <c r="I1827" s="545"/>
      <c r="J1827" s="548"/>
      <c r="K1827" s="548"/>
      <c r="L1827" s="532"/>
      <c r="M1827" s="532"/>
      <c r="N1827" s="532"/>
      <c r="O1827" s="532"/>
      <c r="P1827" s="532"/>
      <c r="Q1827" s="532"/>
      <c r="R1827" s="532"/>
      <c r="S1827" s="548"/>
      <c r="T1827" s="548"/>
      <c r="U1827" s="532"/>
      <c r="V1827" s="532"/>
      <c r="W1827" s="532"/>
      <c r="X1827" s="532"/>
      <c r="Y1827" s="532"/>
      <c r="Z1827" s="532"/>
      <c r="AA1827" s="532"/>
      <c r="AB1827" s="532"/>
      <c r="AC1827" s="532"/>
    </row>
    <row r="1828" ht="16.5" spans="1:29">
      <c r="A1828" s="545"/>
      <c r="B1828" s="546"/>
      <c r="C1828" s="545"/>
      <c r="D1828" s="547"/>
      <c r="E1828" s="545"/>
      <c r="F1828" s="548"/>
      <c r="G1828" s="545"/>
      <c r="H1828" s="545"/>
      <c r="I1828" s="545"/>
      <c r="J1828" s="548"/>
      <c r="K1828" s="548"/>
      <c r="L1828" s="532"/>
      <c r="M1828" s="532"/>
      <c r="N1828" s="532"/>
      <c r="O1828" s="532"/>
      <c r="P1828" s="532"/>
      <c r="Q1828" s="532"/>
      <c r="R1828" s="532"/>
      <c r="S1828" s="548"/>
      <c r="T1828" s="548"/>
      <c r="U1828" s="532"/>
      <c r="V1828" s="532"/>
      <c r="W1828" s="532"/>
      <c r="X1828" s="532"/>
      <c r="Y1828" s="532"/>
      <c r="Z1828" s="532"/>
      <c r="AA1828" s="532"/>
      <c r="AB1828" s="532"/>
      <c r="AC1828" s="532"/>
    </row>
    <row r="1829" ht="16.5" spans="1:29">
      <c r="A1829" s="545"/>
      <c r="B1829" s="546"/>
      <c r="C1829" s="545"/>
      <c r="D1829" s="547"/>
      <c r="E1829" s="545"/>
      <c r="F1829" s="548"/>
      <c r="G1829" s="545"/>
      <c r="H1829" s="545"/>
      <c r="I1829" s="545"/>
      <c r="J1829" s="548"/>
      <c r="K1829" s="548"/>
      <c r="L1829" s="532"/>
      <c r="M1829" s="532"/>
      <c r="N1829" s="532"/>
      <c r="O1829" s="532"/>
      <c r="P1829" s="532"/>
      <c r="Q1829" s="532"/>
      <c r="R1829" s="532"/>
      <c r="S1829" s="548"/>
      <c r="T1829" s="548"/>
      <c r="U1829" s="532"/>
      <c r="V1829" s="532"/>
      <c r="W1829" s="532"/>
      <c r="X1829" s="532"/>
      <c r="Y1829" s="532"/>
      <c r="Z1829" s="532"/>
      <c r="AA1829" s="532"/>
      <c r="AB1829" s="532"/>
      <c r="AC1829" s="532"/>
    </row>
    <row r="1830" ht="16.5" spans="1:29">
      <c r="A1830" s="545"/>
      <c r="B1830" s="546"/>
      <c r="C1830" s="545"/>
      <c r="D1830" s="547"/>
      <c r="E1830" s="545"/>
      <c r="F1830" s="548"/>
      <c r="G1830" s="545"/>
      <c r="H1830" s="545"/>
      <c r="I1830" s="545"/>
      <c r="J1830" s="548"/>
      <c r="K1830" s="548"/>
      <c r="L1830" s="532"/>
      <c r="M1830" s="532"/>
      <c r="N1830" s="532"/>
      <c r="O1830" s="532"/>
      <c r="P1830" s="532"/>
      <c r="Q1830" s="532"/>
      <c r="R1830" s="532"/>
      <c r="S1830" s="548"/>
      <c r="T1830" s="548"/>
      <c r="U1830" s="532"/>
      <c r="V1830" s="532"/>
      <c r="W1830" s="532"/>
      <c r="X1830" s="532"/>
      <c r="Y1830" s="532"/>
      <c r="Z1830" s="532"/>
      <c r="AA1830" s="532"/>
      <c r="AB1830" s="532"/>
      <c r="AC1830" s="532"/>
    </row>
    <row r="1831" ht="16.5" spans="1:29">
      <c r="A1831" s="545"/>
      <c r="B1831" s="546"/>
      <c r="C1831" s="545"/>
      <c r="D1831" s="547"/>
      <c r="E1831" s="545"/>
      <c r="F1831" s="548"/>
      <c r="G1831" s="545"/>
      <c r="H1831" s="545"/>
      <c r="I1831" s="545"/>
      <c r="J1831" s="548"/>
      <c r="K1831" s="548"/>
      <c r="L1831" s="532"/>
      <c r="M1831" s="532"/>
      <c r="N1831" s="532"/>
      <c r="O1831" s="532"/>
      <c r="P1831" s="532"/>
      <c r="Q1831" s="532"/>
      <c r="R1831" s="532"/>
      <c r="S1831" s="548"/>
      <c r="T1831" s="548"/>
      <c r="U1831" s="532"/>
      <c r="V1831" s="532"/>
      <c r="W1831" s="532"/>
      <c r="X1831" s="532"/>
      <c r="Y1831" s="532"/>
      <c r="Z1831" s="532"/>
      <c r="AA1831" s="532"/>
      <c r="AB1831" s="532"/>
      <c r="AC1831" s="532"/>
    </row>
    <row r="1832" ht="16.5" spans="1:29">
      <c r="A1832" s="545"/>
      <c r="B1832" s="546"/>
      <c r="C1832" s="545"/>
      <c r="D1832" s="547"/>
      <c r="E1832" s="545"/>
      <c r="F1832" s="548"/>
      <c r="G1832" s="545"/>
      <c r="H1832" s="545"/>
      <c r="I1832" s="545"/>
      <c r="J1832" s="548"/>
      <c r="K1832" s="548"/>
      <c r="L1832" s="532"/>
      <c r="M1832" s="532"/>
      <c r="N1832" s="532"/>
      <c r="O1832" s="532"/>
      <c r="P1832" s="532"/>
      <c r="Q1832" s="532"/>
      <c r="R1832" s="532"/>
      <c r="S1832" s="548"/>
      <c r="T1832" s="548"/>
      <c r="U1832" s="532"/>
      <c r="V1832" s="532"/>
      <c r="W1832" s="532"/>
      <c r="X1832" s="532"/>
      <c r="Y1832" s="532"/>
      <c r="Z1832" s="532"/>
      <c r="AA1832" s="532"/>
      <c r="AB1832" s="532"/>
      <c r="AC1832" s="532"/>
    </row>
    <row r="1833" ht="16.5" spans="1:29">
      <c r="A1833" s="545"/>
      <c r="B1833" s="546"/>
      <c r="C1833" s="545"/>
      <c r="D1833" s="547"/>
      <c r="E1833" s="545"/>
      <c r="F1833" s="548"/>
      <c r="G1833" s="545"/>
      <c r="H1833" s="545"/>
      <c r="I1833" s="545"/>
      <c r="J1833" s="548"/>
      <c r="K1833" s="548"/>
      <c r="L1833" s="532"/>
      <c r="M1833" s="532"/>
      <c r="N1833" s="532"/>
      <c r="O1833" s="532"/>
      <c r="P1833" s="532"/>
      <c r="Q1833" s="532"/>
      <c r="R1833" s="532"/>
      <c r="S1833" s="548"/>
      <c r="T1833" s="548"/>
      <c r="U1833" s="532"/>
      <c r="V1833" s="532"/>
      <c r="W1833" s="532"/>
      <c r="X1833" s="532"/>
      <c r="Y1833" s="532"/>
      <c r="Z1833" s="532"/>
      <c r="AA1833" s="532"/>
      <c r="AB1833" s="532"/>
      <c r="AC1833" s="532"/>
    </row>
    <row r="1834" ht="16.5" spans="1:29">
      <c r="A1834" s="545"/>
      <c r="B1834" s="546"/>
      <c r="C1834" s="545"/>
      <c r="D1834" s="547"/>
      <c r="E1834" s="545"/>
      <c r="F1834" s="548"/>
      <c r="G1834" s="545"/>
      <c r="H1834" s="545"/>
      <c r="I1834" s="545"/>
      <c r="J1834" s="548"/>
      <c r="K1834" s="548"/>
      <c r="L1834" s="532"/>
      <c r="M1834" s="532"/>
      <c r="N1834" s="532"/>
      <c r="O1834" s="532"/>
      <c r="P1834" s="532"/>
      <c r="Q1834" s="532"/>
      <c r="R1834" s="532"/>
      <c r="S1834" s="548"/>
      <c r="T1834" s="548"/>
      <c r="U1834" s="532"/>
      <c r="V1834" s="532"/>
      <c r="W1834" s="532"/>
      <c r="X1834" s="532"/>
      <c r="Y1834" s="532"/>
      <c r="Z1834" s="532"/>
      <c r="AA1834" s="532"/>
      <c r="AB1834" s="532"/>
      <c r="AC1834" s="532"/>
    </row>
    <row r="1835" ht="16.5" spans="1:29">
      <c r="A1835" s="545"/>
      <c r="B1835" s="546"/>
      <c r="C1835" s="545"/>
      <c r="D1835" s="547"/>
      <c r="E1835" s="545"/>
      <c r="F1835" s="548"/>
      <c r="G1835" s="545"/>
      <c r="H1835" s="545"/>
      <c r="I1835" s="545"/>
      <c r="J1835" s="548"/>
      <c r="K1835" s="548"/>
      <c r="L1835" s="532"/>
      <c r="M1835" s="532"/>
      <c r="N1835" s="532"/>
      <c r="O1835" s="532"/>
      <c r="P1835" s="532"/>
      <c r="Q1835" s="532"/>
      <c r="R1835" s="532"/>
      <c r="S1835" s="548"/>
      <c r="T1835" s="548"/>
      <c r="U1835" s="532"/>
      <c r="V1835" s="532"/>
      <c r="W1835" s="532"/>
      <c r="X1835" s="532"/>
      <c r="Y1835" s="532"/>
      <c r="Z1835" s="532"/>
      <c r="AA1835" s="532"/>
      <c r="AB1835" s="532"/>
      <c r="AC1835" s="532"/>
    </row>
    <row r="1836" ht="16.5" spans="1:29">
      <c r="A1836" s="545"/>
      <c r="B1836" s="546"/>
      <c r="C1836" s="545"/>
      <c r="D1836" s="547"/>
      <c r="E1836" s="545"/>
      <c r="F1836" s="548"/>
      <c r="G1836" s="545"/>
      <c r="H1836" s="545"/>
      <c r="I1836" s="545"/>
      <c r="J1836" s="548"/>
      <c r="K1836" s="548"/>
      <c r="L1836" s="532"/>
      <c r="M1836" s="532"/>
      <c r="N1836" s="532"/>
      <c r="O1836" s="532"/>
      <c r="P1836" s="532"/>
      <c r="Q1836" s="532"/>
      <c r="R1836" s="532"/>
      <c r="S1836" s="548"/>
      <c r="T1836" s="548"/>
      <c r="U1836" s="532"/>
      <c r="V1836" s="532"/>
      <c r="W1836" s="532"/>
      <c r="X1836" s="532"/>
      <c r="Y1836" s="532"/>
      <c r="Z1836" s="532"/>
      <c r="AA1836" s="532"/>
      <c r="AB1836" s="532"/>
      <c r="AC1836" s="532"/>
    </row>
    <row r="1837" ht="16.5" spans="1:29">
      <c r="A1837" s="545"/>
      <c r="B1837" s="546"/>
      <c r="C1837" s="545"/>
      <c r="D1837" s="547"/>
      <c r="E1837" s="545"/>
      <c r="F1837" s="548"/>
      <c r="G1837" s="545"/>
      <c r="H1837" s="545"/>
      <c r="I1837" s="545"/>
      <c r="J1837" s="548"/>
      <c r="K1837" s="548"/>
      <c r="L1837" s="532"/>
      <c r="M1837" s="532"/>
      <c r="N1837" s="532"/>
      <c r="O1837" s="532"/>
      <c r="P1837" s="532"/>
      <c r="Q1837" s="532"/>
      <c r="R1837" s="532"/>
      <c r="S1837" s="548"/>
      <c r="T1837" s="548"/>
      <c r="U1837" s="532"/>
      <c r="V1837" s="532"/>
      <c r="W1837" s="532"/>
      <c r="X1837" s="532"/>
      <c r="Y1837" s="532"/>
      <c r="Z1837" s="532"/>
      <c r="AA1837" s="532"/>
      <c r="AB1837" s="532"/>
      <c r="AC1837" s="532"/>
    </row>
    <row r="1838" ht="16.5" spans="1:29">
      <c r="A1838" s="545"/>
      <c r="B1838" s="546"/>
      <c r="C1838" s="545"/>
      <c r="D1838" s="547"/>
      <c r="E1838" s="545"/>
      <c r="F1838" s="548"/>
      <c r="G1838" s="545"/>
      <c r="H1838" s="545"/>
      <c r="I1838" s="545"/>
      <c r="J1838" s="548"/>
      <c r="K1838" s="548"/>
      <c r="L1838" s="532"/>
      <c r="M1838" s="532"/>
      <c r="N1838" s="532"/>
      <c r="O1838" s="532"/>
      <c r="P1838" s="532"/>
      <c r="Q1838" s="532"/>
      <c r="R1838" s="532"/>
      <c r="S1838" s="548"/>
      <c r="T1838" s="548"/>
      <c r="U1838" s="532"/>
      <c r="V1838" s="532"/>
      <c r="W1838" s="532"/>
      <c r="X1838" s="532"/>
      <c r="Y1838" s="532"/>
      <c r="Z1838" s="532"/>
      <c r="AA1838" s="532"/>
      <c r="AB1838" s="532"/>
      <c r="AC1838" s="532"/>
    </row>
    <row r="1839" ht="16.5" spans="1:29">
      <c r="A1839" s="545"/>
      <c r="B1839" s="546"/>
      <c r="C1839" s="545"/>
      <c r="D1839" s="547"/>
      <c r="E1839" s="545"/>
      <c r="F1839" s="548"/>
      <c r="G1839" s="545"/>
      <c r="H1839" s="545"/>
      <c r="I1839" s="545"/>
      <c r="J1839" s="548"/>
      <c r="K1839" s="548"/>
      <c r="L1839" s="532"/>
      <c r="M1839" s="532"/>
      <c r="N1839" s="532"/>
      <c r="O1839" s="532"/>
      <c r="P1839" s="532"/>
      <c r="Q1839" s="532"/>
      <c r="R1839" s="532"/>
      <c r="S1839" s="548"/>
      <c r="T1839" s="548"/>
      <c r="U1839" s="532"/>
      <c r="V1839" s="532"/>
      <c r="W1839" s="532"/>
      <c r="X1839" s="532"/>
      <c r="Y1839" s="532"/>
      <c r="Z1839" s="532"/>
      <c r="AA1839" s="532"/>
      <c r="AB1839" s="532"/>
      <c r="AC1839" s="532"/>
    </row>
    <row r="1840" ht="16.5" spans="1:29">
      <c r="A1840" s="545"/>
      <c r="B1840" s="546"/>
      <c r="C1840" s="545"/>
      <c r="D1840" s="547"/>
      <c r="E1840" s="545"/>
      <c r="F1840" s="548"/>
      <c r="G1840" s="545"/>
      <c r="H1840" s="545"/>
      <c r="I1840" s="545"/>
      <c r="J1840" s="548"/>
      <c r="K1840" s="548"/>
      <c r="L1840" s="532"/>
      <c r="M1840" s="532"/>
      <c r="N1840" s="532"/>
      <c r="O1840" s="532"/>
      <c r="P1840" s="532"/>
      <c r="Q1840" s="532"/>
      <c r="R1840" s="532"/>
      <c r="S1840" s="548"/>
      <c r="T1840" s="548"/>
      <c r="U1840" s="532"/>
      <c r="V1840" s="532"/>
      <c r="W1840" s="532"/>
      <c r="X1840" s="532"/>
      <c r="Y1840" s="532"/>
      <c r="Z1840" s="532"/>
      <c r="AA1840" s="532"/>
      <c r="AB1840" s="532"/>
      <c r="AC1840" s="532"/>
    </row>
    <row r="1841" ht="16.5" spans="1:29">
      <c r="A1841" s="545"/>
      <c r="B1841" s="546"/>
      <c r="C1841" s="545"/>
      <c r="D1841" s="547"/>
      <c r="E1841" s="545"/>
      <c r="F1841" s="548"/>
      <c r="G1841" s="545"/>
      <c r="H1841" s="545"/>
      <c r="I1841" s="545"/>
      <c r="J1841" s="548"/>
      <c r="K1841" s="548"/>
      <c r="L1841" s="532"/>
      <c r="M1841" s="532"/>
      <c r="N1841" s="532"/>
      <c r="O1841" s="532"/>
      <c r="P1841" s="532"/>
      <c r="Q1841" s="532"/>
      <c r="R1841" s="532"/>
      <c r="S1841" s="548"/>
      <c r="T1841" s="548"/>
      <c r="U1841" s="532"/>
      <c r="V1841" s="532"/>
      <c r="W1841" s="532"/>
      <c r="X1841" s="532"/>
      <c r="Y1841" s="532"/>
      <c r="Z1841" s="532"/>
      <c r="AA1841" s="532"/>
      <c r="AB1841" s="532"/>
      <c r="AC1841" s="532"/>
    </row>
    <row r="1842" ht="16.5" spans="1:29">
      <c r="A1842" s="545"/>
      <c r="B1842" s="546"/>
      <c r="C1842" s="545"/>
      <c r="D1842" s="547"/>
      <c r="E1842" s="545"/>
      <c r="F1842" s="548"/>
      <c r="G1842" s="545"/>
      <c r="H1842" s="545"/>
      <c r="I1842" s="545"/>
      <c r="J1842" s="548"/>
      <c r="K1842" s="548"/>
      <c r="L1842" s="532"/>
      <c r="M1842" s="532"/>
      <c r="N1842" s="532"/>
      <c r="O1842" s="532"/>
      <c r="P1842" s="532"/>
      <c r="Q1842" s="532"/>
      <c r="R1842" s="532"/>
      <c r="S1842" s="548"/>
      <c r="T1842" s="548"/>
      <c r="U1842" s="532"/>
      <c r="V1842" s="532"/>
      <c r="W1842" s="532"/>
      <c r="X1842" s="532"/>
      <c r="Y1842" s="532"/>
      <c r="Z1842" s="532"/>
      <c r="AA1842" s="532"/>
      <c r="AB1842" s="532"/>
      <c r="AC1842" s="532"/>
    </row>
    <row r="1843" ht="16.5" spans="1:29">
      <c r="A1843" s="545"/>
      <c r="B1843" s="546"/>
      <c r="C1843" s="545"/>
      <c r="D1843" s="547"/>
      <c r="E1843" s="545"/>
      <c r="F1843" s="548"/>
      <c r="G1843" s="545"/>
      <c r="H1843" s="545"/>
      <c r="I1843" s="545"/>
      <c r="J1843" s="548"/>
      <c r="K1843" s="548"/>
      <c r="L1843" s="532"/>
      <c r="M1843" s="532"/>
      <c r="N1843" s="532"/>
      <c r="O1843" s="532"/>
      <c r="P1843" s="532"/>
      <c r="Q1843" s="532"/>
      <c r="R1843" s="532"/>
      <c r="S1843" s="548"/>
      <c r="T1843" s="548"/>
      <c r="U1843" s="532"/>
      <c r="V1843" s="532"/>
      <c r="W1843" s="532"/>
      <c r="X1843" s="532"/>
      <c r="Y1843" s="532"/>
      <c r="Z1843" s="532"/>
      <c r="AA1843" s="532"/>
      <c r="AB1843" s="532"/>
      <c r="AC1843" s="532"/>
    </row>
    <row r="1844" ht="16.5" spans="1:29">
      <c r="A1844" s="545"/>
      <c r="B1844" s="546"/>
      <c r="C1844" s="545"/>
      <c r="D1844" s="547"/>
      <c r="E1844" s="545"/>
      <c r="F1844" s="548"/>
      <c r="G1844" s="545"/>
      <c r="H1844" s="545"/>
      <c r="I1844" s="545"/>
      <c r="J1844" s="548"/>
      <c r="K1844" s="548"/>
      <c r="L1844" s="532"/>
      <c r="M1844" s="532"/>
      <c r="N1844" s="532"/>
      <c r="O1844" s="532"/>
      <c r="P1844" s="532"/>
      <c r="Q1844" s="532"/>
      <c r="R1844" s="532"/>
      <c r="S1844" s="548"/>
      <c r="T1844" s="548"/>
      <c r="U1844" s="532"/>
      <c r="V1844" s="532"/>
      <c r="W1844" s="532"/>
      <c r="X1844" s="532"/>
      <c r="Y1844" s="532"/>
      <c r="Z1844" s="532"/>
      <c r="AA1844" s="532"/>
      <c r="AB1844" s="532"/>
      <c r="AC1844" s="532"/>
    </row>
    <row r="1845" ht="16.5" spans="1:29">
      <c r="A1845" s="545"/>
      <c r="B1845" s="546"/>
      <c r="C1845" s="545"/>
      <c r="D1845" s="547"/>
      <c r="E1845" s="545"/>
      <c r="F1845" s="548"/>
      <c r="G1845" s="545"/>
      <c r="H1845" s="545"/>
      <c r="I1845" s="545"/>
      <c r="J1845" s="548"/>
      <c r="K1845" s="548"/>
      <c r="L1845" s="532"/>
      <c r="M1845" s="532"/>
      <c r="N1845" s="532"/>
      <c r="O1845" s="532"/>
      <c r="P1845" s="532"/>
      <c r="Q1845" s="532"/>
      <c r="R1845" s="532"/>
      <c r="S1845" s="548"/>
      <c r="T1845" s="548"/>
      <c r="U1845" s="532"/>
      <c r="V1845" s="532"/>
      <c r="W1845" s="532"/>
      <c r="X1845" s="532"/>
      <c r="Y1845" s="532"/>
      <c r="Z1845" s="532"/>
      <c r="AA1845" s="532"/>
      <c r="AB1845" s="532"/>
      <c r="AC1845" s="532"/>
    </row>
    <row r="1846" ht="16.5" spans="1:29">
      <c r="A1846" s="545"/>
      <c r="B1846" s="546"/>
      <c r="C1846" s="545"/>
      <c r="D1846" s="547"/>
      <c r="E1846" s="545"/>
      <c r="F1846" s="548"/>
      <c r="G1846" s="545"/>
      <c r="H1846" s="545"/>
      <c r="I1846" s="545"/>
      <c r="J1846" s="548"/>
      <c r="K1846" s="548"/>
      <c r="L1846" s="532"/>
      <c r="M1846" s="532"/>
      <c r="N1846" s="532"/>
      <c r="O1846" s="532"/>
      <c r="P1846" s="532"/>
      <c r="Q1846" s="532"/>
      <c r="R1846" s="532"/>
      <c r="S1846" s="548"/>
      <c r="T1846" s="548"/>
      <c r="U1846" s="532"/>
      <c r="V1846" s="532"/>
      <c r="W1846" s="532"/>
      <c r="X1846" s="532"/>
      <c r="Y1846" s="532"/>
      <c r="Z1846" s="532"/>
      <c r="AA1846" s="532"/>
      <c r="AB1846" s="532"/>
      <c r="AC1846" s="532"/>
    </row>
    <row r="1847" ht="16.5" spans="1:29">
      <c r="A1847" s="545"/>
      <c r="B1847" s="546"/>
      <c r="C1847" s="545"/>
      <c r="D1847" s="547"/>
      <c r="E1847" s="545"/>
      <c r="F1847" s="548"/>
      <c r="G1847" s="545"/>
      <c r="H1847" s="545"/>
      <c r="I1847" s="545"/>
      <c r="J1847" s="548"/>
      <c r="K1847" s="548"/>
      <c r="L1847" s="532"/>
      <c r="M1847" s="532"/>
      <c r="N1847" s="532"/>
      <c r="O1847" s="532"/>
      <c r="P1847" s="532"/>
      <c r="Q1847" s="532"/>
      <c r="R1847" s="532"/>
      <c r="S1847" s="548"/>
      <c r="T1847" s="548"/>
      <c r="U1847" s="532"/>
      <c r="V1847" s="532"/>
      <c r="W1847" s="532"/>
      <c r="X1847" s="532"/>
      <c r="Y1847" s="532"/>
      <c r="Z1847" s="532"/>
      <c r="AA1847" s="532"/>
      <c r="AB1847" s="532"/>
      <c r="AC1847" s="532"/>
    </row>
    <row r="1848" ht="16.5" spans="1:29">
      <c r="A1848" s="545"/>
      <c r="B1848" s="546"/>
      <c r="C1848" s="545"/>
      <c r="D1848" s="547"/>
      <c r="E1848" s="545"/>
      <c r="F1848" s="548"/>
      <c r="G1848" s="545"/>
      <c r="H1848" s="545"/>
      <c r="I1848" s="545"/>
      <c r="J1848" s="548"/>
      <c r="K1848" s="548"/>
      <c r="L1848" s="532"/>
      <c r="M1848" s="532"/>
      <c r="N1848" s="532"/>
      <c r="O1848" s="532"/>
      <c r="P1848" s="532"/>
      <c r="Q1848" s="532"/>
      <c r="R1848" s="532"/>
      <c r="S1848" s="548"/>
      <c r="T1848" s="548"/>
      <c r="U1848" s="532"/>
      <c r="V1848" s="532"/>
      <c r="W1848" s="532"/>
      <c r="X1848" s="532"/>
      <c r="Y1848" s="532"/>
      <c r="Z1848" s="532"/>
      <c r="AA1848" s="532"/>
      <c r="AB1848" s="532"/>
      <c r="AC1848" s="532"/>
    </row>
    <row r="1849" ht="16.5" spans="1:29">
      <c r="A1849" s="545"/>
      <c r="B1849" s="546"/>
      <c r="C1849" s="545"/>
      <c r="D1849" s="547"/>
      <c r="E1849" s="545"/>
      <c r="F1849" s="548"/>
      <c r="G1849" s="545"/>
      <c r="H1849" s="545"/>
      <c r="I1849" s="545"/>
      <c r="J1849" s="548"/>
      <c r="K1849" s="548"/>
      <c r="L1849" s="532"/>
      <c r="M1849" s="532"/>
      <c r="N1849" s="532"/>
      <c r="O1849" s="532"/>
      <c r="P1849" s="532"/>
      <c r="Q1849" s="532"/>
      <c r="R1849" s="532"/>
      <c r="S1849" s="548"/>
      <c r="T1849" s="548"/>
      <c r="U1849" s="532"/>
      <c r="V1849" s="532"/>
      <c r="W1849" s="532"/>
      <c r="X1849" s="532"/>
      <c r="Y1849" s="532"/>
      <c r="Z1849" s="532"/>
      <c r="AA1849" s="532"/>
      <c r="AB1849" s="532"/>
      <c r="AC1849" s="532"/>
    </row>
    <row r="1850" ht="16.5" spans="1:29">
      <c r="A1850" s="545"/>
      <c r="B1850" s="546"/>
      <c r="C1850" s="545"/>
      <c r="D1850" s="547"/>
      <c r="E1850" s="545"/>
      <c r="F1850" s="548"/>
      <c r="G1850" s="545"/>
      <c r="H1850" s="545"/>
      <c r="I1850" s="545"/>
      <c r="J1850" s="548"/>
      <c r="K1850" s="548"/>
      <c r="L1850" s="532"/>
      <c r="M1850" s="532"/>
      <c r="N1850" s="532"/>
      <c r="O1850" s="532"/>
      <c r="P1850" s="532"/>
      <c r="Q1850" s="532"/>
      <c r="R1850" s="532"/>
      <c r="S1850" s="548"/>
      <c r="T1850" s="548"/>
      <c r="U1850" s="532"/>
      <c r="V1850" s="532"/>
      <c r="W1850" s="532"/>
      <c r="X1850" s="532"/>
      <c r="Y1850" s="532"/>
      <c r="Z1850" s="532"/>
      <c r="AA1850" s="532"/>
      <c r="AB1850" s="532"/>
      <c r="AC1850" s="532"/>
    </row>
    <row r="1851" ht="16.5" spans="1:29">
      <c r="A1851" s="545"/>
      <c r="B1851" s="546"/>
      <c r="C1851" s="545"/>
      <c r="D1851" s="547"/>
      <c r="E1851" s="545"/>
      <c r="F1851" s="548"/>
      <c r="G1851" s="545"/>
      <c r="H1851" s="545"/>
      <c r="I1851" s="545"/>
      <c r="J1851" s="548"/>
      <c r="K1851" s="548"/>
      <c r="L1851" s="532"/>
      <c r="M1851" s="532"/>
      <c r="N1851" s="532"/>
      <c r="O1851" s="532"/>
      <c r="P1851" s="532"/>
      <c r="Q1851" s="532"/>
      <c r="R1851" s="532"/>
      <c r="S1851" s="548"/>
      <c r="T1851" s="548"/>
      <c r="U1851" s="532"/>
      <c r="V1851" s="532"/>
      <c r="W1851" s="532"/>
      <c r="X1851" s="532"/>
      <c r="Y1851" s="532"/>
      <c r="Z1851" s="532"/>
      <c r="AA1851" s="532"/>
      <c r="AB1851" s="532"/>
      <c r="AC1851" s="532"/>
    </row>
    <row r="1852" ht="16.5" spans="1:29">
      <c r="A1852" s="545"/>
      <c r="B1852" s="546"/>
      <c r="C1852" s="545"/>
      <c r="D1852" s="547"/>
      <c r="E1852" s="545"/>
      <c r="F1852" s="548"/>
      <c r="G1852" s="545"/>
      <c r="H1852" s="545"/>
      <c r="I1852" s="545"/>
      <c r="J1852" s="548"/>
      <c r="K1852" s="548"/>
      <c r="L1852" s="532"/>
      <c r="M1852" s="532"/>
      <c r="N1852" s="532"/>
      <c r="O1852" s="532"/>
      <c r="P1852" s="532"/>
      <c r="Q1852" s="532"/>
      <c r="R1852" s="532"/>
      <c r="S1852" s="548"/>
      <c r="T1852" s="548"/>
      <c r="U1852" s="532"/>
      <c r="V1852" s="532"/>
      <c r="W1852" s="532"/>
      <c r="X1852" s="532"/>
      <c r="Y1852" s="532"/>
      <c r="Z1852" s="532"/>
      <c r="AA1852" s="532"/>
      <c r="AB1852" s="532"/>
      <c r="AC1852" s="532"/>
    </row>
    <row r="1853" ht="16.5" spans="1:29">
      <c r="A1853" s="545"/>
      <c r="B1853" s="546"/>
      <c r="C1853" s="545"/>
      <c r="D1853" s="547"/>
      <c r="E1853" s="545"/>
      <c r="F1853" s="548"/>
      <c r="G1853" s="545"/>
      <c r="H1853" s="545"/>
      <c r="I1853" s="545"/>
      <c r="J1853" s="548"/>
      <c r="K1853" s="548"/>
      <c r="L1853" s="532"/>
      <c r="M1853" s="532"/>
      <c r="N1853" s="532"/>
      <c r="O1853" s="532"/>
      <c r="P1853" s="532"/>
      <c r="Q1853" s="532"/>
      <c r="R1853" s="532"/>
      <c r="S1853" s="548"/>
      <c r="T1853" s="548"/>
      <c r="U1853" s="532"/>
      <c r="V1853" s="532"/>
      <c r="W1853" s="532"/>
      <c r="X1853" s="532"/>
      <c r="Y1853" s="532"/>
      <c r="Z1853" s="532"/>
      <c r="AA1853" s="532"/>
      <c r="AB1853" s="532"/>
      <c r="AC1853" s="532"/>
    </row>
    <row r="1854" ht="16.5" spans="1:29">
      <c r="A1854" s="545"/>
      <c r="B1854" s="546"/>
      <c r="C1854" s="545"/>
      <c r="D1854" s="547"/>
      <c r="E1854" s="545"/>
      <c r="F1854" s="548"/>
      <c r="G1854" s="545"/>
      <c r="H1854" s="545"/>
      <c r="I1854" s="545"/>
      <c r="J1854" s="548"/>
      <c r="K1854" s="548"/>
      <c r="L1854" s="532"/>
      <c r="M1854" s="532"/>
      <c r="N1854" s="532"/>
      <c r="O1854" s="532"/>
      <c r="P1854" s="532"/>
      <c r="Q1854" s="532"/>
      <c r="R1854" s="532"/>
      <c r="S1854" s="548"/>
      <c r="T1854" s="548"/>
      <c r="U1854" s="532"/>
      <c r="V1854" s="532"/>
      <c r="W1854" s="532"/>
      <c r="X1854" s="532"/>
      <c r="Y1854" s="532"/>
      <c r="Z1854" s="532"/>
      <c r="AA1854" s="532"/>
      <c r="AB1854" s="532"/>
      <c r="AC1854" s="532"/>
    </row>
    <row r="1855" ht="16.5" spans="1:29">
      <c r="A1855" s="545"/>
      <c r="B1855" s="546"/>
      <c r="C1855" s="545"/>
      <c r="D1855" s="547"/>
      <c r="E1855" s="545"/>
      <c r="F1855" s="548"/>
      <c r="G1855" s="545"/>
      <c r="H1855" s="545"/>
      <c r="I1855" s="545"/>
      <c r="J1855" s="548"/>
      <c r="K1855" s="548"/>
      <c r="L1855" s="532"/>
      <c r="M1855" s="532"/>
      <c r="N1855" s="532"/>
      <c r="O1855" s="532"/>
      <c r="P1855" s="532"/>
      <c r="Q1855" s="532"/>
      <c r="R1855" s="532"/>
      <c r="S1855" s="548"/>
      <c r="T1855" s="548"/>
      <c r="U1855" s="532"/>
      <c r="V1855" s="532"/>
      <c r="W1855" s="532"/>
      <c r="X1855" s="532"/>
      <c r="Y1855" s="532"/>
      <c r="Z1855" s="532"/>
      <c r="AA1855" s="532"/>
      <c r="AB1855" s="532"/>
      <c r="AC1855" s="532"/>
    </row>
    <row r="1856" ht="16.5" spans="1:29">
      <c r="A1856" s="545"/>
      <c r="B1856" s="546"/>
      <c r="C1856" s="545"/>
      <c r="D1856" s="547"/>
      <c r="E1856" s="545"/>
      <c r="F1856" s="548"/>
      <c r="G1856" s="545"/>
      <c r="H1856" s="545"/>
      <c r="I1856" s="545"/>
      <c r="J1856" s="548"/>
      <c r="K1856" s="548"/>
      <c r="L1856" s="532"/>
      <c r="M1856" s="532"/>
      <c r="N1856" s="532"/>
      <c r="O1856" s="532"/>
      <c r="P1856" s="532"/>
      <c r="Q1856" s="532"/>
      <c r="R1856" s="532"/>
      <c r="S1856" s="548"/>
      <c r="T1856" s="548"/>
      <c r="U1856" s="532"/>
      <c r="V1856" s="532"/>
      <c r="W1856" s="532"/>
      <c r="X1856" s="532"/>
      <c r="Y1856" s="532"/>
      <c r="Z1856" s="532"/>
      <c r="AA1856" s="532"/>
      <c r="AB1856" s="532"/>
      <c r="AC1856" s="532"/>
    </row>
    <row r="1857" ht="16.5" spans="1:29">
      <c r="A1857" s="545"/>
      <c r="B1857" s="546"/>
      <c r="C1857" s="545"/>
      <c r="D1857" s="547"/>
      <c r="E1857" s="545"/>
      <c r="F1857" s="548"/>
      <c r="G1857" s="545"/>
      <c r="H1857" s="545"/>
      <c r="I1857" s="545"/>
      <c r="J1857" s="548"/>
      <c r="K1857" s="548"/>
      <c r="L1857" s="532"/>
      <c r="M1857" s="532"/>
      <c r="N1857" s="532"/>
      <c r="O1857" s="532"/>
      <c r="P1857" s="532"/>
      <c r="Q1857" s="532"/>
      <c r="R1857" s="532"/>
      <c r="S1857" s="548"/>
      <c r="T1857" s="548"/>
      <c r="U1857" s="532"/>
      <c r="V1857" s="532"/>
      <c r="W1857" s="532"/>
      <c r="X1857" s="532"/>
      <c r="Y1857" s="532"/>
      <c r="Z1857" s="532"/>
      <c r="AA1857" s="532"/>
      <c r="AB1857" s="532"/>
      <c r="AC1857" s="532"/>
    </row>
    <row r="1858" ht="16.5" spans="1:29">
      <c r="A1858" s="545"/>
      <c r="B1858" s="546"/>
      <c r="C1858" s="545"/>
      <c r="D1858" s="547"/>
      <c r="E1858" s="545"/>
      <c r="F1858" s="548"/>
      <c r="G1858" s="545"/>
      <c r="H1858" s="545"/>
      <c r="I1858" s="545"/>
      <c r="J1858" s="548"/>
      <c r="K1858" s="548"/>
      <c r="L1858" s="532"/>
      <c r="M1858" s="532"/>
      <c r="N1858" s="532"/>
      <c r="O1858" s="532"/>
      <c r="P1858" s="532"/>
      <c r="Q1858" s="532"/>
      <c r="R1858" s="532"/>
      <c r="S1858" s="548"/>
      <c r="T1858" s="548"/>
      <c r="U1858" s="532"/>
      <c r="V1858" s="532"/>
      <c r="W1858" s="532"/>
      <c r="X1858" s="532"/>
      <c r="Y1858" s="532"/>
      <c r="Z1858" s="532"/>
      <c r="AA1858" s="532"/>
      <c r="AB1858" s="532"/>
      <c r="AC1858" s="532"/>
    </row>
    <row r="1859" ht="16.5" spans="1:29">
      <c r="A1859" s="545"/>
      <c r="B1859" s="546"/>
      <c r="C1859" s="545"/>
      <c r="D1859" s="547"/>
      <c r="E1859" s="545"/>
      <c r="F1859" s="548"/>
      <c r="G1859" s="545"/>
      <c r="H1859" s="545"/>
      <c r="I1859" s="545"/>
      <c r="J1859" s="548"/>
      <c r="K1859" s="548"/>
      <c r="L1859" s="532"/>
      <c r="M1859" s="532"/>
      <c r="N1859" s="532"/>
      <c r="O1859" s="532"/>
      <c r="P1859" s="532"/>
      <c r="Q1859" s="532"/>
      <c r="R1859" s="532"/>
      <c r="S1859" s="548"/>
      <c r="T1859" s="548"/>
      <c r="U1859" s="532"/>
      <c r="V1859" s="532"/>
      <c r="W1859" s="532"/>
      <c r="X1859" s="532"/>
      <c r="Y1859" s="532"/>
      <c r="Z1859" s="532"/>
      <c r="AA1859" s="532"/>
      <c r="AB1859" s="532"/>
      <c r="AC1859" s="532"/>
    </row>
    <row r="1860" ht="16.5" spans="1:29">
      <c r="A1860" s="545"/>
      <c r="B1860" s="546"/>
      <c r="C1860" s="545"/>
      <c r="D1860" s="547"/>
      <c r="E1860" s="545"/>
      <c r="F1860" s="548"/>
      <c r="G1860" s="545"/>
      <c r="H1860" s="545"/>
      <c r="I1860" s="545"/>
      <c r="J1860" s="548"/>
      <c r="K1860" s="548"/>
      <c r="L1860" s="532"/>
      <c r="M1860" s="532"/>
      <c r="N1860" s="532"/>
      <c r="O1860" s="532"/>
      <c r="P1860" s="532"/>
      <c r="Q1860" s="532"/>
      <c r="R1860" s="532"/>
      <c r="S1860" s="548"/>
      <c r="T1860" s="548"/>
      <c r="U1860" s="532"/>
      <c r="V1860" s="532"/>
      <c r="W1860" s="532"/>
      <c r="X1860" s="532"/>
      <c r="Y1860" s="532"/>
      <c r="Z1860" s="532"/>
      <c r="AA1860" s="532"/>
      <c r="AB1860" s="532"/>
      <c r="AC1860" s="532"/>
    </row>
    <row r="1861" ht="16.5" spans="1:29">
      <c r="A1861" s="545"/>
      <c r="B1861" s="546"/>
      <c r="C1861" s="545"/>
      <c r="D1861" s="547"/>
      <c r="E1861" s="545"/>
      <c r="F1861" s="548"/>
      <c r="G1861" s="545"/>
      <c r="H1861" s="545"/>
      <c r="I1861" s="545"/>
      <c r="J1861" s="548"/>
      <c r="K1861" s="548"/>
      <c r="L1861" s="532"/>
      <c r="M1861" s="532"/>
      <c r="N1861" s="532"/>
      <c r="O1861" s="532"/>
      <c r="P1861" s="532"/>
      <c r="Q1861" s="532"/>
      <c r="R1861" s="532"/>
      <c r="S1861" s="548"/>
      <c r="T1861" s="548"/>
      <c r="U1861" s="532"/>
      <c r="V1861" s="532"/>
      <c r="W1861" s="532"/>
      <c r="X1861" s="532"/>
      <c r="Y1861" s="532"/>
      <c r="Z1861" s="532"/>
      <c r="AA1861" s="532"/>
      <c r="AB1861" s="532"/>
      <c r="AC1861" s="532"/>
    </row>
    <row r="1862" ht="16.5" spans="1:29">
      <c r="A1862" s="545"/>
      <c r="B1862" s="546"/>
      <c r="C1862" s="545"/>
      <c r="D1862" s="547"/>
      <c r="E1862" s="545"/>
      <c r="F1862" s="548"/>
      <c r="G1862" s="545"/>
      <c r="H1862" s="545"/>
      <c r="I1862" s="545"/>
      <c r="J1862" s="548"/>
      <c r="K1862" s="548"/>
      <c r="L1862" s="532"/>
      <c r="M1862" s="532"/>
      <c r="N1862" s="532"/>
      <c r="O1862" s="532"/>
      <c r="P1862" s="532"/>
      <c r="Q1862" s="532"/>
      <c r="R1862" s="532"/>
      <c r="S1862" s="548"/>
      <c r="T1862" s="548"/>
      <c r="U1862" s="532"/>
      <c r="V1862" s="532"/>
      <c r="W1862" s="532"/>
      <c r="X1862" s="532"/>
      <c r="Y1862" s="532"/>
      <c r="Z1862" s="532"/>
      <c r="AA1862" s="532"/>
      <c r="AB1862" s="532"/>
      <c r="AC1862" s="532"/>
    </row>
    <row r="1863" ht="16.5" spans="1:29">
      <c r="A1863" s="545"/>
      <c r="B1863" s="546"/>
      <c r="C1863" s="545"/>
      <c r="D1863" s="547"/>
      <c r="E1863" s="545"/>
      <c r="F1863" s="548"/>
      <c r="G1863" s="545"/>
      <c r="H1863" s="545"/>
      <c r="I1863" s="545"/>
      <c r="J1863" s="548"/>
      <c r="K1863" s="548"/>
      <c r="L1863" s="532"/>
      <c r="M1863" s="532"/>
      <c r="N1863" s="532"/>
      <c r="O1863" s="532"/>
      <c r="P1863" s="532"/>
      <c r="Q1863" s="532"/>
      <c r="R1863" s="532"/>
      <c r="S1863" s="548"/>
      <c r="T1863" s="548"/>
      <c r="U1863" s="532"/>
      <c r="V1863" s="532"/>
      <c r="W1863" s="532"/>
      <c r="X1863" s="532"/>
      <c r="Y1863" s="532"/>
      <c r="Z1863" s="532"/>
      <c r="AA1863" s="532"/>
      <c r="AB1863" s="532"/>
      <c r="AC1863" s="532"/>
    </row>
    <row r="1864" ht="16.5" spans="1:29">
      <c r="A1864" s="545"/>
      <c r="B1864" s="546"/>
      <c r="C1864" s="545"/>
      <c r="D1864" s="547"/>
      <c r="E1864" s="545"/>
      <c r="F1864" s="548"/>
      <c r="G1864" s="545"/>
      <c r="H1864" s="545"/>
      <c r="I1864" s="545"/>
      <c r="J1864" s="548"/>
      <c r="K1864" s="548"/>
      <c r="L1864" s="532"/>
      <c r="M1864" s="532"/>
      <c r="N1864" s="532"/>
      <c r="O1864" s="532"/>
      <c r="P1864" s="532"/>
      <c r="Q1864" s="532"/>
      <c r="R1864" s="532"/>
      <c r="S1864" s="548"/>
      <c r="T1864" s="548"/>
      <c r="U1864" s="532"/>
      <c r="V1864" s="532"/>
      <c r="W1864" s="532"/>
      <c r="X1864" s="532"/>
      <c r="Y1864" s="532"/>
      <c r="Z1864" s="532"/>
      <c r="AA1864" s="532"/>
      <c r="AB1864" s="532"/>
      <c r="AC1864" s="532"/>
    </row>
    <row r="1865" ht="16.5" spans="1:29">
      <c r="A1865" s="545"/>
      <c r="B1865" s="546"/>
      <c r="C1865" s="545"/>
      <c r="D1865" s="547"/>
      <c r="E1865" s="545"/>
      <c r="F1865" s="548"/>
      <c r="G1865" s="545"/>
      <c r="H1865" s="545"/>
      <c r="I1865" s="545"/>
      <c r="J1865" s="548"/>
      <c r="K1865" s="548"/>
      <c r="L1865" s="532"/>
      <c r="M1865" s="532"/>
      <c r="N1865" s="532"/>
      <c r="O1865" s="532"/>
      <c r="P1865" s="532"/>
      <c r="Q1865" s="532"/>
      <c r="R1865" s="532"/>
      <c r="S1865" s="548"/>
      <c r="T1865" s="548"/>
      <c r="U1865" s="532"/>
      <c r="V1865" s="532"/>
      <c r="W1865" s="532"/>
      <c r="X1865" s="532"/>
      <c r="Y1865" s="532"/>
      <c r="Z1865" s="532"/>
      <c r="AA1865" s="532"/>
      <c r="AB1865" s="532"/>
      <c r="AC1865" s="532"/>
    </row>
    <row r="1866" ht="16.5" spans="1:29">
      <c r="A1866" s="545"/>
      <c r="B1866" s="546"/>
      <c r="C1866" s="545"/>
      <c r="D1866" s="547"/>
      <c r="E1866" s="545"/>
      <c r="F1866" s="548"/>
      <c r="G1866" s="545"/>
      <c r="H1866" s="545"/>
      <c r="I1866" s="545"/>
      <c r="J1866" s="548"/>
      <c r="K1866" s="548"/>
      <c r="L1866" s="532"/>
      <c r="M1866" s="532"/>
      <c r="N1866" s="532"/>
      <c r="O1866" s="532"/>
      <c r="P1866" s="532"/>
      <c r="Q1866" s="532"/>
      <c r="R1866" s="532"/>
      <c r="S1866" s="548"/>
      <c r="T1866" s="548"/>
      <c r="U1866" s="532"/>
      <c r="V1866" s="532"/>
      <c r="W1866" s="532"/>
      <c r="X1866" s="532"/>
      <c r="Y1866" s="532"/>
      <c r="Z1866" s="532"/>
      <c r="AA1866" s="532"/>
      <c r="AB1866" s="532"/>
      <c r="AC1866" s="532"/>
    </row>
    <row r="1867" ht="16.5" spans="1:29">
      <c r="A1867" s="545"/>
      <c r="B1867" s="546"/>
      <c r="C1867" s="545"/>
      <c r="D1867" s="547"/>
      <c r="E1867" s="545"/>
      <c r="F1867" s="548"/>
      <c r="G1867" s="545"/>
      <c r="H1867" s="545"/>
      <c r="I1867" s="545"/>
      <c r="J1867" s="548"/>
      <c r="K1867" s="548"/>
      <c r="L1867" s="532"/>
      <c r="M1867" s="532"/>
      <c r="N1867" s="532"/>
      <c r="O1867" s="532"/>
      <c r="P1867" s="532"/>
      <c r="Q1867" s="532"/>
      <c r="R1867" s="532"/>
      <c r="S1867" s="548"/>
      <c r="T1867" s="548"/>
      <c r="U1867" s="532"/>
      <c r="V1867" s="532"/>
      <c r="W1867" s="532"/>
      <c r="X1867" s="532"/>
      <c r="Y1867" s="532"/>
      <c r="Z1867" s="532"/>
      <c r="AA1867" s="532"/>
      <c r="AB1867" s="532"/>
      <c r="AC1867" s="532"/>
    </row>
    <row r="1868" ht="16.5" spans="1:29">
      <c r="A1868" s="545"/>
      <c r="B1868" s="546"/>
      <c r="C1868" s="545"/>
      <c r="D1868" s="547"/>
      <c r="E1868" s="545"/>
      <c r="F1868" s="548"/>
      <c r="G1868" s="545"/>
      <c r="H1868" s="545"/>
      <c r="I1868" s="545"/>
      <c r="J1868" s="548"/>
      <c r="K1868" s="548"/>
      <c r="L1868" s="532"/>
      <c r="M1868" s="532"/>
      <c r="N1868" s="532"/>
      <c r="O1868" s="532"/>
      <c r="P1868" s="532"/>
      <c r="Q1868" s="532"/>
      <c r="R1868" s="532"/>
      <c r="S1868" s="548"/>
      <c r="T1868" s="548"/>
      <c r="U1868" s="532"/>
      <c r="V1868" s="532"/>
      <c r="W1868" s="532"/>
      <c r="X1868" s="532"/>
      <c r="Y1868" s="532"/>
      <c r="Z1868" s="532"/>
      <c r="AA1868" s="532"/>
      <c r="AB1868" s="532"/>
      <c r="AC1868" s="532"/>
    </row>
    <row r="1869" ht="16.5" spans="1:29">
      <c r="A1869" s="545"/>
      <c r="B1869" s="546"/>
      <c r="C1869" s="545"/>
      <c r="D1869" s="547"/>
      <c r="E1869" s="545"/>
      <c r="F1869" s="548"/>
      <c r="G1869" s="545"/>
      <c r="H1869" s="545"/>
      <c r="I1869" s="545"/>
      <c r="J1869" s="548"/>
      <c r="K1869" s="548"/>
      <c r="L1869" s="532"/>
      <c r="M1869" s="532"/>
      <c r="N1869" s="532"/>
      <c r="O1869" s="532"/>
      <c r="P1869" s="532"/>
      <c r="Q1869" s="532"/>
      <c r="R1869" s="532"/>
      <c r="S1869" s="548"/>
      <c r="T1869" s="548"/>
      <c r="U1869" s="532"/>
      <c r="V1869" s="532"/>
      <c r="W1869" s="532"/>
      <c r="X1869" s="532"/>
      <c r="Y1869" s="532"/>
      <c r="Z1869" s="532"/>
      <c r="AA1869" s="532"/>
      <c r="AB1869" s="532"/>
      <c r="AC1869" s="532"/>
    </row>
    <row r="1870" ht="16.5" spans="1:29">
      <c r="A1870" s="545"/>
      <c r="B1870" s="546"/>
      <c r="C1870" s="545"/>
      <c r="D1870" s="547"/>
      <c r="E1870" s="545"/>
      <c r="F1870" s="548"/>
      <c r="G1870" s="545"/>
      <c r="H1870" s="545"/>
      <c r="I1870" s="545"/>
      <c r="J1870" s="548"/>
      <c r="K1870" s="548"/>
      <c r="L1870" s="532"/>
      <c r="M1870" s="532"/>
      <c r="N1870" s="532"/>
      <c r="O1870" s="532"/>
      <c r="P1870" s="532"/>
      <c r="Q1870" s="532"/>
      <c r="R1870" s="532"/>
      <c r="S1870" s="548"/>
      <c r="T1870" s="548"/>
      <c r="U1870" s="532"/>
      <c r="V1870" s="532"/>
      <c r="W1870" s="532"/>
      <c r="X1870" s="532"/>
      <c r="Y1870" s="532"/>
      <c r="Z1870" s="532"/>
      <c r="AA1870" s="532"/>
      <c r="AB1870" s="532"/>
      <c r="AC1870" s="532"/>
    </row>
    <row r="1871" ht="16.5" spans="1:29">
      <c r="A1871" s="545"/>
      <c r="B1871" s="546"/>
      <c r="C1871" s="545"/>
      <c r="D1871" s="547"/>
      <c r="E1871" s="545"/>
      <c r="F1871" s="548"/>
      <c r="G1871" s="545"/>
      <c r="H1871" s="545"/>
      <c r="I1871" s="545"/>
      <c r="J1871" s="548"/>
      <c r="K1871" s="548"/>
      <c r="L1871" s="532"/>
      <c r="M1871" s="532"/>
      <c r="N1871" s="532"/>
      <c r="O1871" s="532"/>
      <c r="P1871" s="532"/>
      <c r="Q1871" s="532"/>
      <c r="R1871" s="532"/>
      <c r="S1871" s="548"/>
      <c r="T1871" s="548"/>
      <c r="U1871" s="532"/>
      <c r="V1871" s="532"/>
      <c r="W1871" s="532"/>
      <c r="X1871" s="532"/>
      <c r="Y1871" s="532"/>
      <c r="Z1871" s="532"/>
      <c r="AA1871" s="532"/>
      <c r="AB1871" s="532"/>
      <c r="AC1871" s="532"/>
    </row>
    <row r="1872" ht="16.5" spans="1:29">
      <c r="A1872" s="545"/>
      <c r="B1872" s="546"/>
      <c r="C1872" s="545"/>
      <c r="D1872" s="547"/>
      <c r="E1872" s="545"/>
      <c r="F1872" s="548"/>
      <c r="G1872" s="545"/>
      <c r="H1872" s="545"/>
      <c r="I1872" s="545"/>
      <c r="J1872" s="548"/>
      <c r="K1872" s="548"/>
      <c r="L1872" s="532"/>
      <c r="M1872" s="532"/>
      <c r="N1872" s="532"/>
      <c r="O1872" s="532"/>
      <c r="P1872" s="532"/>
      <c r="Q1872" s="532"/>
      <c r="R1872" s="532"/>
      <c r="S1872" s="548"/>
      <c r="T1872" s="548"/>
      <c r="U1872" s="532"/>
      <c r="V1872" s="532"/>
      <c r="W1872" s="532"/>
      <c r="X1872" s="532"/>
      <c r="Y1872" s="532"/>
      <c r="Z1872" s="532"/>
      <c r="AA1872" s="532"/>
      <c r="AB1872" s="532"/>
      <c r="AC1872" s="532"/>
    </row>
    <row r="1873" ht="16.5" spans="1:29">
      <c r="A1873" s="545"/>
      <c r="B1873" s="546"/>
      <c r="C1873" s="545"/>
      <c r="D1873" s="547"/>
      <c r="E1873" s="545"/>
      <c r="F1873" s="548"/>
      <c r="G1873" s="545"/>
      <c r="H1873" s="545"/>
      <c r="I1873" s="545"/>
      <c r="J1873" s="548"/>
      <c r="K1873" s="548"/>
      <c r="L1873" s="532"/>
      <c r="M1873" s="532"/>
      <c r="N1873" s="532"/>
      <c r="O1873" s="532"/>
      <c r="P1873" s="532"/>
      <c r="Q1873" s="532"/>
      <c r="R1873" s="532"/>
      <c r="S1873" s="548"/>
      <c r="T1873" s="548"/>
      <c r="U1873" s="532"/>
      <c r="V1873" s="532"/>
      <c r="W1873" s="532"/>
      <c r="X1873" s="532"/>
      <c r="Y1873" s="532"/>
      <c r="Z1873" s="532"/>
      <c r="AA1873" s="532"/>
      <c r="AB1873" s="532"/>
      <c r="AC1873" s="532"/>
    </row>
    <row r="1874" ht="16.5" spans="1:29">
      <c r="A1874" s="545"/>
      <c r="B1874" s="546"/>
      <c r="C1874" s="545"/>
      <c r="D1874" s="547"/>
      <c r="E1874" s="545"/>
      <c r="F1874" s="548"/>
      <c r="G1874" s="545"/>
      <c r="H1874" s="545"/>
      <c r="I1874" s="545"/>
      <c r="J1874" s="548"/>
      <c r="K1874" s="548"/>
      <c r="L1874" s="532"/>
      <c r="M1874" s="532"/>
      <c r="N1874" s="532"/>
      <c r="O1874" s="532"/>
      <c r="P1874" s="532"/>
      <c r="Q1874" s="532"/>
      <c r="R1874" s="532"/>
      <c r="S1874" s="548"/>
      <c r="T1874" s="548"/>
      <c r="U1874" s="532"/>
      <c r="V1874" s="532"/>
      <c r="W1874" s="532"/>
      <c r="X1874" s="532"/>
      <c r="Y1874" s="532"/>
      <c r="Z1874" s="532"/>
      <c r="AA1874" s="532"/>
      <c r="AB1874" s="532"/>
      <c r="AC1874" s="532"/>
    </row>
    <row r="1875" ht="16.5" spans="1:29">
      <c r="A1875" s="545"/>
      <c r="B1875" s="546"/>
      <c r="C1875" s="545"/>
      <c r="D1875" s="547"/>
      <c r="E1875" s="545"/>
      <c r="F1875" s="548"/>
      <c r="G1875" s="545"/>
      <c r="H1875" s="545"/>
      <c r="I1875" s="545"/>
      <c r="J1875" s="548"/>
      <c r="K1875" s="548"/>
      <c r="L1875" s="532"/>
      <c r="M1875" s="532"/>
      <c r="N1875" s="532"/>
      <c r="O1875" s="532"/>
      <c r="P1875" s="532"/>
      <c r="Q1875" s="532"/>
      <c r="R1875" s="532"/>
      <c r="S1875" s="548"/>
      <c r="T1875" s="548"/>
      <c r="U1875" s="532"/>
      <c r="V1875" s="532"/>
      <c r="W1875" s="532"/>
      <c r="X1875" s="532"/>
      <c r="Y1875" s="532"/>
      <c r="Z1875" s="532"/>
      <c r="AA1875" s="532"/>
      <c r="AB1875" s="532"/>
      <c r="AC1875" s="532"/>
    </row>
    <row r="1876" ht="16.5" spans="1:29">
      <c r="A1876" s="545"/>
      <c r="B1876" s="546"/>
      <c r="C1876" s="545"/>
      <c r="D1876" s="547"/>
      <c r="E1876" s="545"/>
      <c r="F1876" s="548"/>
      <c r="G1876" s="545"/>
      <c r="H1876" s="545"/>
      <c r="I1876" s="545"/>
      <c r="J1876" s="548"/>
      <c r="K1876" s="548"/>
      <c r="L1876" s="532"/>
      <c r="M1876" s="532"/>
      <c r="N1876" s="532"/>
      <c r="O1876" s="532"/>
      <c r="P1876" s="532"/>
      <c r="Q1876" s="532"/>
      <c r="R1876" s="532"/>
      <c r="S1876" s="548"/>
      <c r="T1876" s="548"/>
      <c r="U1876" s="532"/>
      <c r="V1876" s="532"/>
      <c r="W1876" s="532"/>
      <c r="X1876" s="532"/>
      <c r="Y1876" s="532"/>
      <c r="Z1876" s="532"/>
      <c r="AA1876" s="532"/>
      <c r="AB1876" s="532"/>
      <c r="AC1876" s="532"/>
    </row>
    <row r="1877" ht="16.5" spans="1:29">
      <c r="A1877" s="545"/>
      <c r="B1877" s="546"/>
      <c r="C1877" s="545"/>
      <c r="D1877" s="547"/>
      <c r="E1877" s="545"/>
      <c r="F1877" s="548"/>
      <c r="G1877" s="545"/>
      <c r="H1877" s="545"/>
      <c r="I1877" s="545"/>
      <c r="J1877" s="548"/>
      <c r="K1877" s="548"/>
      <c r="L1877" s="532"/>
      <c r="M1877" s="532"/>
      <c r="N1877" s="532"/>
      <c r="O1877" s="532"/>
      <c r="P1877" s="532"/>
      <c r="Q1877" s="532"/>
      <c r="R1877" s="532"/>
      <c r="S1877" s="548"/>
      <c r="T1877" s="548"/>
      <c r="U1877" s="532"/>
      <c r="V1877" s="532"/>
      <c r="W1877" s="532"/>
      <c r="X1877" s="532"/>
      <c r="Y1877" s="532"/>
      <c r="Z1877" s="532"/>
      <c r="AA1877" s="532"/>
      <c r="AB1877" s="532"/>
      <c r="AC1877" s="532"/>
    </row>
    <row r="1878" ht="16.5" spans="1:29">
      <c r="A1878" s="545"/>
      <c r="B1878" s="546"/>
      <c r="C1878" s="545"/>
      <c r="D1878" s="547"/>
      <c r="E1878" s="545"/>
      <c r="F1878" s="548"/>
      <c r="G1878" s="545"/>
      <c r="H1878" s="545"/>
      <c r="I1878" s="545"/>
      <c r="J1878" s="548"/>
      <c r="K1878" s="548"/>
      <c r="L1878" s="532"/>
      <c r="M1878" s="532"/>
      <c r="N1878" s="532"/>
      <c r="O1878" s="532"/>
      <c r="P1878" s="532"/>
      <c r="Q1878" s="532"/>
      <c r="R1878" s="532"/>
      <c r="S1878" s="548"/>
      <c r="T1878" s="548"/>
      <c r="U1878" s="532"/>
      <c r="V1878" s="532"/>
      <c r="W1878" s="532"/>
      <c r="X1878" s="532"/>
      <c r="Y1878" s="532"/>
      <c r="Z1878" s="532"/>
      <c r="AA1878" s="532"/>
      <c r="AB1878" s="532"/>
      <c r="AC1878" s="532"/>
    </row>
    <row r="1879" ht="16.5" spans="1:29">
      <c r="A1879" s="545"/>
      <c r="B1879" s="546"/>
      <c r="C1879" s="545"/>
      <c r="D1879" s="547"/>
      <c r="E1879" s="545"/>
      <c r="F1879" s="548"/>
      <c r="G1879" s="545"/>
      <c r="H1879" s="545"/>
      <c r="I1879" s="545"/>
      <c r="J1879" s="548"/>
      <c r="K1879" s="548"/>
      <c r="L1879" s="532"/>
      <c r="M1879" s="532"/>
      <c r="N1879" s="532"/>
      <c r="O1879" s="532"/>
      <c r="P1879" s="532"/>
      <c r="Q1879" s="532"/>
      <c r="R1879" s="532"/>
      <c r="S1879" s="548"/>
      <c r="T1879" s="548"/>
      <c r="U1879" s="532"/>
      <c r="V1879" s="532"/>
      <c r="W1879" s="532"/>
      <c r="X1879" s="532"/>
      <c r="Y1879" s="532"/>
      <c r="Z1879" s="532"/>
      <c r="AA1879" s="532"/>
      <c r="AB1879" s="532"/>
      <c r="AC1879" s="532"/>
    </row>
    <row r="1880" ht="16.5" spans="1:29">
      <c r="A1880" s="545"/>
      <c r="B1880" s="546"/>
      <c r="C1880" s="545"/>
      <c r="D1880" s="547"/>
      <c r="E1880" s="545"/>
      <c r="F1880" s="548"/>
      <c r="G1880" s="545"/>
      <c r="H1880" s="545"/>
      <c r="I1880" s="545"/>
      <c r="J1880" s="548"/>
      <c r="K1880" s="548"/>
      <c r="L1880" s="532"/>
      <c r="M1880" s="532"/>
      <c r="N1880" s="532"/>
      <c r="O1880" s="532"/>
      <c r="P1880" s="532"/>
      <c r="Q1880" s="532"/>
      <c r="R1880" s="532"/>
      <c r="S1880" s="548"/>
      <c r="T1880" s="548"/>
      <c r="U1880" s="532"/>
      <c r="V1880" s="532"/>
      <c r="W1880" s="532"/>
      <c r="X1880" s="532"/>
      <c r="Y1880" s="532"/>
      <c r="Z1880" s="532"/>
      <c r="AA1880" s="532"/>
      <c r="AB1880" s="532"/>
      <c r="AC1880" s="532"/>
    </row>
    <row r="1881" ht="16.5" spans="1:29">
      <c r="A1881" s="545"/>
      <c r="B1881" s="546"/>
      <c r="C1881" s="545"/>
      <c r="D1881" s="547"/>
      <c r="E1881" s="545"/>
      <c r="F1881" s="548"/>
      <c r="G1881" s="545"/>
      <c r="H1881" s="545"/>
      <c r="I1881" s="545"/>
      <c r="J1881" s="548"/>
      <c r="K1881" s="548"/>
      <c r="L1881" s="532"/>
      <c r="M1881" s="532"/>
      <c r="N1881" s="532"/>
      <c r="O1881" s="532"/>
      <c r="P1881" s="532"/>
      <c r="Q1881" s="532"/>
      <c r="R1881" s="532"/>
      <c r="S1881" s="548"/>
      <c r="T1881" s="548"/>
      <c r="U1881" s="532"/>
      <c r="V1881" s="532"/>
      <c r="W1881" s="532"/>
      <c r="X1881" s="532"/>
      <c r="Y1881" s="532"/>
      <c r="Z1881" s="532"/>
      <c r="AA1881" s="532"/>
      <c r="AB1881" s="532"/>
      <c r="AC1881" s="532"/>
    </row>
    <row r="1882" ht="16.5" spans="1:29">
      <c r="A1882" s="545"/>
      <c r="B1882" s="546"/>
      <c r="C1882" s="545"/>
      <c r="D1882" s="547"/>
      <c r="E1882" s="545"/>
      <c r="F1882" s="548"/>
      <c r="G1882" s="545"/>
      <c r="H1882" s="545"/>
      <c r="I1882" s="545"/>
      <c r="J1882" s="548"/>
      <c r="K1882" s="548"/>
      <c r="L1882" s="532"/>
      <c r="M1882" s="532"/>
      <c r="N1882" s="532"/>
      <c r="O1882" s="532"/>
      <c r="P1882" s="532"/>
      <c r="Q1882" s="532"/>
      <c r="R1882" s="532"/>
      <c r="S1882" s="548"/>
      <c r="T1882" s="548"/>
      <c r="U1882" s="532"/>
      <c r="V1882" s="532"/>
      <c r="W1882" s="532"/>
      <c r="X1882" s="532"/>
      <c r="Y1882" s="532"/>
      <c r="Z1882" s="532"/>
      <c r="AA1882" s="532"/>
      <c r="AB1882" s="532"/>
      <c r="AC1882" s="532"/>
    </row>
    <row r="1883" ht="16.5" spans="1:29">
      <c r="A1883" s="545"/>
      <c r="B1883" s="546"/>
      <c r="C1883" s="545"/>
      <c r="D1883" s="547"/>
      <c r="E1883" s="545"/>
      <c r="F1883" s="548"/>
      <c r="G1883" s="545"/>
      <c r="H1883" s="545"/>
      <c r="I1883" s="545"/>
      <c r="J1883" s="548"/>
      <c r="K1883" s="548"/>
      <c r="L1883" s="532"/>
      <c r="M1883" s="532"/>
      <c r="N1883" s="532"/>
      <c r="O1883" s="532"/>
      <c r="P1883" s="532"/>
      <c r="Q1883" s="532"/>
      <c r="R1883" s="532"/>
      <c r="S1883" s="548"/>
      <c r="T1883" s="548"/>
      <c r="U1883" s="532"/>
      <c r="V1883" s="532"/>
      <c r="W1883" s="532"/>
      <c r="X1883" s="532"/>
      <c r="Y1883" s="532"/>
      <c r="Z1883" s="532"/>
      <c r="AA1883" s="532"/>
      <c r="AB1883" s="532"/>
      <c r="AC1883" s="532"/>
    </row>
    <row r="1884" ht="16.5" spans="1:29">
      <c r="A1884" s="545"/>
      <c r="B1884" s="546"/>
      <c r="C1884" s="545"/>
      <c r="D1884" s="547"/>
      <c r="E1884" s="545"/>
      <c r="F1884" s="548"/>
      <c r="G1884" s="545"/>
      <c r="H1884" s="545"/>
      <c r="I1884" s="545"/>
      <c r="J1884" s="548"/>
      <c r="K1884" s="548"/>
      <c r="L1884" s="532"/>
      <c r="M1884" s="532"/>
      <c r="N1884" s="532"/>
      <c r="O1884" s="532"/>
      <c r="P1884" s="532"/>
      <c r="Q1884" s="532"/>
      <c r="R1884" s="532"/>
      <c r="S1884" s="548"/>
      <c r="T1884" s="548"/>
      <c r="U1884" s="532"/>
      <c r="V1884" s="532"/>
      <c r="W1884" s="532"/>
      <c r="X1884" s="532"/>
      <c r="Y1884" s="532"/>
      <c r="Z1884" s="532"/>
      <c r="AA1884" s="532"/>
      <c r="AB1884" s="532"/>
      <c r="AC1884" s="532"/>
    </row>
    <row r="1885" ht="16.5" spans="1:29">
      <c r="A1885" s="545"/>
      <c r="B1885" s="546"/>
      <c r="C1885" s="545"/>
      <c r="D1885" s="547"/>
      <c r="E1885" s="545"/>
      <c r="F1885" s="548"/>
      <c r="G1885" s="545"/>
      <c r="H1885" s="545"/>
      <c r="I1885" s="545"/>
      <c r="J1885" s="548"/>
      <c r="K1885" s="548"/>
      <c r="L1885" s="532"/>
      <c r="M1885" s="532"/>
      <c r="N1885" s="532"/>
      <c r="O1885" s="532"/>
      <c r="P1885" s="532"/>
      <c r="Q1885" s="532"/>
      <c r="R1885" s="532"/>
      <c r="S1885" s="548"/>
      <c r="T1885" s="548"/>
      <c r="U1885" s="532"/>
      <c r="V1885" s="532"/>
      <c r="W1885" s="532"/>
      <c r="X1885" s="532"/>
      <c r="Y1885" s="532"/>
      <c r="Z1885" s="532"/>
      <c r="AA1885" s="532"/>
      <c r="AB1885" s="532"/>
      <c r="AC1885" s="532"/>
    </row>
    <row r="1886" ht="16.5" spans="1:29">
      <c r="A1886" s="545"/>
      <c r="B1886" s="546"/>
      <c r="C1886" s="545"/>
      <c r="D1886" s="547"/>
      <c r="E1886" s="545"/>
      <c r="F1886" s="548"/>
      <c r="G1886" s="545"/>
      <c r="H1886" s="545"/>
      <c r="I1886" s="545"/>
      <c r="J1886" s="548"/>
      <c r="K1886" s="548"/>
      <c r="L1886" s="532"/>
      <c r="M1886" s="532"/>
      <c r="N1886" s="532"/>
      <c r="O1886" s="532"/>
      <c r="P1886" s="532"/>
      <c r="Q1886" s="532"/>
      <c r="R1886" s="532"/>
      <c r="S1886" s="548"/>
      <c r="T1886" s="548"/>
      <c r="U1886" s="532"/>
      <c r="V1886" s="532"/>
      <c r="W1886" s="532"/>
      <c r="X1886" s="532"/>
      <c r="Y1886" s="532"/>
      <c r="Z1886" s="532"/>
      <c r="AA1886" s="532"/>
      <c r="AB1886" s="532"/>
      <c r="AC1886" s="532"/>
    </row>
    <row r="1887" ht="16.5" spans="1:29">
      <c r="A1887" s="545"/>
      <c r="B1887" s="546"/>
      <c r="C1887" s="545"/>
      <c r="D1887" s="547"/>
      <c r="E1887" s="545"/>
      <c r="F1887" s="548"/>
      <c r="G1887" s="545"/>
      <c r="H1887" s="545"/>
      <c r="I1887" s="545"/>
      <c r="J1887" s="548"/>
      <c r="K1887" s="548"/>
      <c r="L1887" s="532"/>
      <c r="M1887" s="532"/>
      <c r="N1887" s="532"/>
      <c r="O1887" s="532"/>
      <c r="P1887" s="532"/>
      <c r="Q1887" s="532"/>
      <c r="R1887" s="532"/>
      <c r="S1887" s="548"/>
      <c r="T1887" s="548"/>
      <c r="U1887" s="532"/>
      <c r="V1887" s="532"/>
      <c r="W1887" s="532"/>
      <c r="X1887" s="532"/>
      <c r="Y1887" s="532"/>
      <c r="Z1887" s="532"/>
      <c r="AA1887" s="532"/>
      <c r="AB1887" s="532"/>
      <c r="AC1887" s="532"/>
    </row>
    <row r="1888" ht="16.5" spans="1:29">
      <c r="A1888" s="545"/>
      <c r="B1888" s="546"/>
      <c r="C1888" s="545"/>
      <c r="D1888" s="547"/>
      <c r="E1888" s="545"/>
      <c r="F1888" s="548"/>
      <c r="G1888" s="545"/>
      <c r="H1888" s="545"/>
      <c r="I1888" s="545"/>
      <c r="J1888" s="548"/>
      <c r="K1888" s="548"/>
      <c r="L1888" s="532"/>
      <c r="M1888" s="532"/>
      <c r="N1888" s="532"/>
      <c r="O1888" s="532"/>
      <c r="P1888" s="532"/>
      <c r="Q1888" s="532"/>
      <c r="R1888" s="532"/>
      <c r="S1888" s="548"/>
      <c r="T1888" s="548"/>
      <c r="U1888" s="532"/>
      <c r="V1888" s="532"/>
      <c r="W1888" s="532"/>
      <c r="X1888" s="532"/>
      <c r="Y1888" s="532"/>
      <c r="Z1888" s="532"/>
      <c r="AA1888" s="532"/>
      <c r="AB1888" s="532"/>
      <c r="AC1888" s="532"/>
    </row>
    <row r="1889" ht="16.5" spans="1:29">
      <c r="A1889" s="545"/>
      <c r="B1889" s="546"/>
      <c r="C1889" s="545"/>
      <c r="D1889" s="547"/>
      <c r="E1889" s="545"/>
      <c r="F1889" s="548"/>
      <c r="G1889" s="545"/>
      <c r="H1889" s="545"/>
      <c r="I1889" s="545"/>
      <c r="J1889" s="548"/>
      <c r="K1889" s="548"/>
      <c r="L1889" s="532"/>
      <c r="M1889" s="532"/>
      <c r="N1889" s="532"/>
      <c r="O1889" s="532"/>
      <c r="P1889" s="532"/>
      <c r="Q1889" s="532"/>
      <c r="R1889" s="532"/>
      <c r="S1889" s="548"/>
      <c r="T1889" s="548"/>
      <c r="U1889" s="532"/>
      <c r="V1889" s="532"/>
      <c r="W1889" s="532"/>
      <c r="X1889" s="532"/>
      <c r="Y1889" s="532"/>
      <c r="Z1889" s="532"/>
      <c r="AA1889" s="532"/>
      <c r="AB1889" s="532"/>
      <c r="AC1889" s="532"/>
    </row>
    <row r="1890" ht="16.5" spans="1:29">
      <c r="A1890" s="545"/>
      <c r="B1890" s="546"/>
      <c r="C1890" s="545"/>
      <c r="D1890" s="547"/>
      <c r="E1890" s="545"/>
      <c r="F1890" s="548"/>
      <c r="G1890" s="545"/>
      <c r="H1890" s="545"/>
      <c r="I1890" s="545"/>
      <c r="J1890" s="548"/>
      <c r="K1890" s="548"/>
      <c r="L1890" s="532"/>
      <c r="M1890" s="532"/>
      <c r="N1890" s="532"/>
      <c r="O1890" s="532"/>
      <c r="P1890" s="532"/>
      <c r="Q1890" s="532"/>
      <c r="R1890" s="532"/>
      <c r="S1890" s="548"/>
      <c r="T1890" s="548"/>
      <c r="U1890" s="532"/>
      <c r="V1890" s="532"/>
      <c r="W1890" s="532"/>
      <c r="X1890" s="532"/>
      <c r="Y1890" s="532"/>
      <c r="Z1890" s="532"/>
      <c r="AA1890" s="532"/>
      <c r="AB1890" s="532"/>
      <c r="AC1890" s="532"/>
    </row>
    <row r="1891" ht="16.5" spans="1:29">
      <c r="A1891" s="545"/>
      <c r="B1891" s="546"/>
      <c r="C1891" s="545"/>
      <c r="D1891" s="547"/>
      <c r="E1891" s="545"/>
      <c r="F1891" s="548"/>
      <c r="G1891" s="545"/>
      <c r="H1891" s="545"/>
      <c r="I1891" s="545"/>
      <c r="J1891" s="548"/>
      <c r="K1891" s="548"/>
      <c r="L1891" s="532"/>
      <c r="M1891" s="532"/>
      <c r="N1891" s="532"/>
      <c r="O1891" s="532"/>
      <c r="P1891" s="532"/>
      <c r="Q1891" s="532"/>
      <c r="R1891" s="532"/>
      <c r="S1891" s="548"/>
      <c r="T1891" s="548"/>
      <c r="U1891" s="532"/>
      <c r="V1891" s="532"/>
      <c r="W1891" s="532"/>
      <c r="X1891" s="532"/>
      <c r="Y1891" s="532"/>
      <c r="Z1891" s="532"/>
      <c r="AA1891" s="532"/>
      <c r="AB1891" s="532"/>
      <c r="AC1891" s="532"/>
    </row>
    <row r="1892" ht="16.5" spans="1:29">
      <c r="A1892" s="545"/>
      <c r="B1892" s="546"/>
      <c r="C1892" s="545"/>
      <c r="D1892" s="547"/>
      <c r="E1892" s="545"/>
      <c r="F1892" s="548"/>
      <c r="G1892" s="545"/>
      <c r="H1892" s="545"/>
      <c r="I1892" s="545"/>
      <c r="J1892" s="548"/>
      <c r="K1892" s="548"/>
      <c r="L1892" s="532"/>
      <c r="M1892" s="532"/>
      <c r="N1892" s="532"/>
      <c r="O1892" s="532"/>
      <c r="P1892" s="532"/>
      <c r="Q1892" s="532"/>
      <c r="R1892" s="532"/>
      <c r="S1892" s="548"/>
      <c r="T1892" s="548"/>
      <c r="U1892" s="532"/>
      <c r="V1892" s="532"/>
      <c r="W1892" s="532"/>
      <c r="X1892" s="532"/>
      <c r="Y1892" s="532"/>
      <c r="Z1892" s="532"/>
      <c r="AA1892" s="532"/>
      <c r="AB1892" s="532"/>
      <c r="AC1892" s="532"/>
    </row>
    <row r="1893" ht="16.5" spans="1:29">
      <c r="A1893" s="545"/>
      <c r="B1893" s="546"/>
      <c r="C1893" s="545"/>
      <c r="D1893" s="547"/>
      <c r="E1893" s="545"/>
      <c r="F1893" s="548"/>
      <c r="G1893" s="545"/>
      <c r="H1893" s="545"/>
      <c r="I1893" s="545"/>
      <c r="J1893" s="548"/>
      <c r="K1893" s="548"/>
      <c r="L1893" s="532"/>
      <c r="M1893" s="532"/>
      <c r="N1893" s="532"/>
      <c r="O1893" s="532"/>
      <c r="P1893" s="532"/>
      <c r="Q1893" s="532"/>
      <c r="R1893" s="532"/>
      <c r="S1893" s="548"/>
      <c r="T1893" s="548"/>
      <c r="U1893" s="532"/>
      <c r="V1893" s="532"/>
      <c r="W1893" s="532"/>
      <c r="X1893" s="532"/>
      <c r="Y1893" s="532"/>
      <c r="Z1893" s="532"/>
      <c r="AA1893" s="532"/>
      <c r="AB1893" s="532"/>
      <c r="AC1893" s="532"/>
    </row>
    <row r="1894" ht="16.5" spans="1:29">
      <c r="A1894" s="545"/>
      <c r="B1894" s="546"/>
      <c r="C1894" s="545"/>
      <c r="D1894" s="547"/>
      <c r="E1894" s="545"/>
      <c r="F1894" s="548"/>
      <c r="G1894" s="545"/>
      <c r="H1894" s="545"/>
      <c r="I1894" s="545"/>
      <c r="J1894" s="548"/>
      <c r="K1894" s="548"/>
      <c r="L1894" s="532"/>
      <c r="M1894" s="532"/>
      <c r="N1894" s="532"/>
      <c r="O1894" s="532"/>
      <c r="P1894" s="532"/>
      <c r="Q1894" s="532"/>
      <c r="R1894" s="532"/>
      <c r="S1894" s="548"/>
      <c r="T1894" s="548"/>
      <c r="U1894" s="532"/>
      <c r="V1894" s="532"/>
      <c r="W1894" s="532"/>
      <c r="X1894" s="532"/>
      <c r="Y1894" s="532"/>
      <c r="Z1894" s="532"/>
      <c r="AA1894" s="532"/>
      <c r="AB1894" s="532"/>
      <c r="AC1894" s="532"/>
    </row>
    <row r="1895" ht="16.5" spans="1:29">
      <c r="A1895" s="545"/>
      <c r="B1895" s="546"/>
      <c r="C1895" s="545"/>
      <c r="D1895" s="547"/>
      <c r="E1895" s="545"/>
      <c r="F1895" s="548"/>
      <c r="G1895" s="545"/>
      <c r="H1895" s="545"/>
      <c r="I1895" s="545"/>
      <c r="J1895" s="548"/>
      <c r="K1895" s="548"/>
      <c r="L1895" s="532"/>
      <c r="M1895" s="532"/>
      <c r="N1895" s="532"/>
      <c r="O1895" s="532"/>
      <c r="P1895" s="532"/>
      <c r="Q1895" s="532"/>
      <c r="R1895" s="532"/>
      <c r="S1895" s="548"/>
      <c r="T1895" s="548"/>
      <c r="U1895" s="532"/>
      <c r="V1895" s="532"/>
      <c r="W1895" s="532"/>
      <c r="X1895" s="532"/>
      <c r="Y1895" s="532"/>
      <c r="Z1895" s="532"/>
      <c r="AA1895" s="532"/>
      <c r="AB1895" s="532"/>
      <c r="AC1895" s="532"/>
    </row>
    <row r="1896" ht="16.5" spans="1:29">
      <c r="A1896" s="545"/>
      <c r="B1896" s="546"/>
      <c r="C1896" s="545"/>
      <c r="D1896" s="547"/>
      <c r="E1896" s="545"/>
      <c r="F1896" s="548"/>
      <c r="G1896" s="545"/>
      <c r="H1896" s="545"/>
      <c r="I1896" s="545"/>
      <c r="J1896" s="548"/>
      <c r="K1896" s="548"/>
      <c r="L1896" s="532"/>
      <c r="M1896" s="532"/>
      <c r="N1896" s="532"/>
      <c r="O1896" s="532"/>
      <c r="P1896" s="532"/>
      <c r="Q1896" s="532"/>
      <c r="R1896" s="532"/>
      <c r="S1896" s="548"/>
      <c r="T1896" s="548"/>
      <c r="U1896" s="532"/>
      <c r="V1896" s="532"/>
      <c r="W1896" s="532"/>
      <c r="X1896" s="532"/>
      <c r="Y1896" s="532"/>
      <c r="Z1896" s="532"/>
      <c r="AA1896" s="532"/>
      <c r="AB1896" s="532"/>
      <c r="AC1896" s="532"/>
    </row>
    <row r="1897" ht="16.5" spans="1:29">
      <c r="A1897" s="545"/>
      <c r="B1897" s="546"/>
      <c r="C1897" s="545"/>
      <c r="D1897" s="547"/>
      <c r="E1897" s="545"/>
      <c r="F1897" s="548"/>
      <c r="G1897" s="545"/>
      <c r="H1897" s="545"/>
      <c r="I1897" s="545"/>
      <c r="J1897" s="548"/>
      <c r="K1897" s="548"/>
      <c r="L1897" s="532"/>
      <c r="M1897" s="532"/>
      <c r="N1897" s="532"/>
      <c r="O1897" s="532"/>
      <c r="P1897" s="532"/>
      <c r="Q1897" s="532"/>
      <c r="R1897" s="532"/>
      <c r="S1897" s="548"/>
      <c r="T1897" s="548"/>
      <c r="U1897" s="532"/>
      <c r="V1897" s="532"/>
      <c r="W1897" s="532"/>
      <c r="X1897" s="532"/>
      <c r="Y1897" s="532"/>
      <c r="Z1897" s="532"/>
      <c r="AA1897" s="532"/>
      <c r="AB1897" s="532"/>
      <c r="AC1897" s="532"/>
    </row>
    <row r="1898" ht="16.5" spans="1:29">
      <c r="A1898" s="545"/>
      <c r="B1898" s="546"/>
      <c r="C1898" s="545"/>
      <c r="D1898" s="547"/>
      <c r="E1898" s="545"/>
      <c r="F1898" s="548"/>
      <c r="G1898" s="545"/>
      <c r="H1898" s="545"/>
      <c r="I1898" s="545"/>
      <c r="J1898" s="548"/>
      <c r="K1898" s="548"/>
      <c r="L1898" s="532"/>
      <c r="M1898" s="532"/>
      <c r="N1898" s="532"/>
      <c r="O1898" s="532"/>
      <c r="P1898" s="532"/>
      <c r="Q1898" s="532"/>
      <c r="R1898" s="532"/>
      <c r="S1898" s="548"/>
      <c r="T1898" s="548"/>
      <c r="U1898" s="532"/>
      <c r="V1898" s="532"/>
      <c r="W1898" s="532"/>
      <c r="X1898" s="532"/>
      <c r="Y1898" s="532"/>
      <c r="Z1898" s="532"/>
      <c r="AA1898" s="532"/>
      <c r="AB1898" s="532"/>
      <c r="AC1898" s="532"/>
    </row>
    <row r="1899" ht="16.5" spans="1:29">
      <c r="A1899" s="545"/>
      <c r="B1899" s="546"/>
      <c r="C1899" s="545"/>
      <c r="D1899" s="547"/>
      <c r="E1899" s="545"/>
      <c r="F1899" s="548"/>
      <c r="G1899" s="545"/>
      <c r="H1899" s="545"/>
      <c r="I1899" s="545"/>
      <c r="J1899" s="548"/>
      <c r="K1899" s="548"/>
      <c r="L1899" s="532"/>
      <c r="M1899" s="532"/>
      <c r="N1899" s="532"/>
      <c r="O1899" s="532"/>
      <c r="P1899" s="532"/>
      <c r="Q1899" s="532"/>
      <c r="R1899" s="532"/>
      <c r="S1899" s="548"/>
      <c r="T1899" s="548"/>
      <c r="U1899" s="532"/>
      <c r="V1899" s="532"/>
      <c r="W1899" s="532"/>
      <c r="X1899" s="532"/>
      <c r="Y1899" s="532"/>
      <c r="Z1899" s="532"/>
      <c r="AA1899" s="532"/>
      <c r="AB1899" s="532"/>
      <c r="AC1899" s="532"/>
    </row>
    <row r="1900" ht="16.5" spans="1:29">
      <c r="A1900" s="545"/>
      <c r="B1900" s="546"/>
      <c r="C1900" s="545"/>
      <c r="D1900" s="547"/>
      <c r="E1900" s="545"/>
      <c r="F1900" s="548"/>
      <c r="G1900" s="545"/>
      <c r="H1900" s="545"/>
      <c r="I1900" s="545"/>
      <c r="J1900" s="548"/>
      <c r="K1900" s="548"/>
      <c r="L1900" s="532"/>
      <c r="M1900" s="532"/>
      <c r="N1900" s="532"/>
      <c r="O1900" s="532"/>
      <c r="P1900" s="532"/>
      <c r="Q1900" s="532"/>
      <c r="R1900" s="532"/>
      <c r="S1900" s="548"/>
      <c r="T1900" s="548"/>
      <c r="U1900" s="532"/>
      <c r="V1900" s="532"/>
      <c r="W1900" s="532"/>
      <c r="X1900" s="532"/>
      <c r="Y1900" s="532"/>
      <c r="Z1900" s="532"/>
      <c r="AA1900" s="532"/>
      <c r="AB1900" s="532"/>
      <c r="AC1900" s="532"/>
    </row>
    <row r="1901" ht="16.5" spans="1:29">
      <c r="A1901" s="545"/>
      <c r="B1901" s="546"/>
      <c r="C1901" s="545"/>
      <c r="D1901" s="547"/>
      <c r="E1901" s="545"/>
      <c r="F1901" s="548"/>
      <c r="G1901" s="545"/>
      <c r="H1901" s="545"/>
      <c r="I1901" s="545"/>
      <c r="J1901" s="548"/>
      <c r="K1901" s="548"/>
      <c r="L1901" s="532"/>
      <c r="M1901" s="532"/>
      <c r="N1901" s="532"/>
      <c r="O1901" s="532"/>
      <c r="P1901" s="532"/>
      <c r="Q1901" s="532"/>
      <c r="R1901" s="532"/>
      <c r="S1901" s="548"/>
      <c r="T1901" s="548"/>
      <c r="U1901" s="532"/>
      <c r="V1901" s="532"/>
      <c r="W1901" s="532"/>
      <c r="X1901" s="532"/>
      <c r="Y1901" s="532"/>
      <c r="Z1901" s="532"/>
      <c r="AA1901" s="532"/>
      <c r="AB1901" s="532"/>
      <c r="AC1901" s="532"/>
    </row>
    <row r="1902" ht="16.5" spans="1:29">
      <c r="A1902" s="545"/>
      <c r="B1902" s="546"/>
      <c r="C1902" s="545"/>
      <c r="D1902" s="547"/>
      <c r="E1902" s="545"/>
      <c r="F1902" s="548"/>
      <c r="G1902" s="545"/>
      <c r="H1902" s="545"/>
      <c r="I1902" s="545"/>
      <c r="J1902" s="548"/>
      <c r="K1902" s="548"/>
      <c r="L1902" s="532"/>
      <c r="M1902" s="532"/>
      <c r="N1902" s="532"/>
      <c r="O1902" s="532"/>
      <c r="P1902" s="532"/>
      <c r="Q1902" s="532"/>
      <c r="R1902" s="532"/>
      <c r="S1902" s="548"/>
      <c r="T1902" s="548"/>
      <c r="U1902" s="532"/>
      <c r="V1902" s="532"/>
      <c r="W1902" s="532"/>
      <c r="X1902" s="532"/>
      <c r="Y1902" s="532"/>
      <c r="Z1902" s="532"/>
      <c r="AA1902" s="532"/>
      <c r="AB1902" s="532"/>
      <c r="AC1902" s="532"/>
    </row>
    <row r="1903" ht="16.5" spans="1:29">
      <c r="A1903" s="545"/>
      <c r="B1903" s="546"/>
      <c r="C1903" s="545"/>
      <c r="D1903" s="547"/>
      <c r="E1903" s="545"/>
      <c r="F1903" s="548"/>
      <c r="G1903" s="545"/>
      <c r="H1903" s="545"/>
      <c r="I1903" s="545"/>
      <c r="J1903" s="548"/>
      <c r="K1903" s="548"/>
      <c r="L1903" s="532"/>
      <c r="M1903" s="532"/>
      <c r="N1903" s="532"/>
      <c r="O1903" s="532"/>
      <c r="P1903" s="532"/>
      <c r="Q1903" s="532"/>
      <c r="R1903" s="532"/>
      <c r="S1903" s="548"/>
      <c r="T1903" s="548"/>
      <c r="U1903" s="532"/>
      <c r="V1903" s="532"/>
      <c r="W1903" s="532"/>
      <c r="X1903" s="532"/>
      <c r="Y1903" s="532"/>
      <c r="Z1903" s="532"/>
      <c r="AA1903" s="532"/>
      <c r="AB1903" s="532"/>
      <c r="AC1903" s="532"/>
    </row>
    <row r="1904" ht="16.5" spans="1:29">
      <c r="A1904" s="545"/>
      <c r="B1904" s="546"/>
      <c r="C1904" s="545"/>
      <c r="D1904" s="547"/>
      <c r="E1904" s="545"/>
      <c r="F1904" s="548"/>
      <c r="G1904" s="545"/>
      <c r="H1904" s="545"/>
      <c r="I1904" s="545"/>
      <c r="J1904" s="548"/>
      <c r="K1904" s="548"/>
      <c r="L1904" s="532"/>
      <c r="M1904" s="532"/>
      <c r="N1904" s="532"/>
      <c r="O1904" s="532"/>
      <c r="P1904" s="532"/>
      <c r="Q1904" s="532"/>
      <c r="R1904" s="532"/>
      <c r="S1904" s="548"/>
      <c r="T1904" s="548"/>
      <c r="U1904" s="532"/>
      <c r="V1904" s="532"/>
      <c r="W1904" s="532"/>
      <c r="X1904" s="532"/>
      <c r="Y1904" s="532"/>
      <c r="Z1904" s="532"/>
      <c r="AA1904" s="532"/>
      <c r="AB1904" s="532"/>
      <c r="AC1904" s="532"/>
    </row>
    <row r="1905" ht="16.5" spans="1:29">
      <c r="A1905" s="545"/>
      <c r="B1905" s="546"/>
      <c r="C1905" s="545"/>
      <c r="D1905" s="547"/>
      <c r="E1905" s="545"/>
      <c r="F1905" s="548"/>
      <c r="G1905" s="545"/>
      <c r="H1905" s="545"/>
      <c r="I1905" s="545"/>
      <c r="J1905" s="548"/>
      <c r="K1905" s="548"/>
      <c r="L1905" s="532"/>
      <c r="M1905" s="532"/>
      <c r="N1905" s="532"/>
      <c r="O1905" s="532"/>
      <c r="P1905" s="532"/>
      <c r="Q1905" s="532"/>
      <c r="R1905" s="532"/>
      <c r="S1905" s="548"/>
      <c r="T1905" s="548"/>
      <c r="U1905" s="532"/>
      <c r="V1905" s="532"/>
      <c r="W1905" s="532"/>
      <c r="X1905" s="532"/>
      <c r="Y1905" s="532"/>
      <c r="Z1905" s="532"/>
      <c r="AA1905" s="532"/>
      <c r="AB1905" s="532"/>
      <c r="AC1905" s="532"/>
    </row>
    <row r="1906" ht="16.5" spans="1:29">
      <c r="A1906" s="545"/>
      <c r="B1906" s="546"/>
      <c r="C1906" s="545"/>
      <c r="D1906" s="547"/>
      <c r="E1906" s="545"/>
      <c r="F1906" s="548"/>
      <c r="G1906" s="545"/>
      <c r="H1906" s="545"/>
      <c r="I1906" s="545"/>
      <c r="J1906" s="548"/>
      <c r="K1906" s="548"/>
      <c r="L1906" s="532"/>
      <c r="M1906" s="532"/>
      <c r="N1906" s="532"/>
      <c r="O1906" s="532"/>
      <c r="P1906" s="532"/>
      <c r="Q1906" s="532"/>
      <c r="R1906" s="532"/>
      <c r="S1906" s="548"/>
      <c r="T1906" s="548"/>
      <c r="U1906" s="532"/>
      <c r="V1906" s="532"/>
      <c r="W1906" s="532"/>
      <c r="X1906" s="532"/>
      <c r="Y1906" s="532"/>
      <c r="Z1906" s="532"/>
      <c r="AA1906" s="532"/>
      <c r="AB1906" s="532"/>
      <c r="AC1906" s="532"/>
    </row>
    <row r="1907" ht="16.5" spans="1:29">
      <c r="A1907" s="545"/>
      <c r="B1907" s="546"/>
      <c r="C1907" s="545"/>
      <c r="D1907" s="547"/>
      <c r="E1907" s="545"/>
      <c r="F1907" s="548"/>
      <c r="G1907" s="545"/>
      <c r="H1907" s="545"/>
      <c r="I1907" s="545"/>
      <c r="J1907" s="548"/>
      <c r="K1907" s="548"/>
      <c r="L1907" s="532"/>
      <c r="M1907" s="532"/>
      <c r="N1907" s="532"/>
      <c r="O1907" s="532"/>
      <c r="P1907" s="532"/>
      <c r="Q1907" s="532"/>
      <c r="R1907" s="532"/>
      <c r="S1907" s="548"/>
      <c r="T1907" s="548"/>
      <c r="U1907" s="532"/>
      <c r="V1907" s="532"/>
      <c r="W1907" s="532"/>
      <c r="X1907" s="532"/>
      <c r="Y1907" s="532"/>
      <c r="Z1907" s="532"/>
      <c r="AA1907" s="532"/>
      <c r="AB1907" s="532"/>
      <c r="AC1907" s="532"/>
    </row>
    <row r="1908" ht="16.5" spans="1:29">
      <c r="A1908" s="545"/>
      <c r="B1908" s="546"/>
      <c r="C1908" s="545"/>
      <c r="D1908" s="547"/>
      <c r="E1908" s="545"/>
      <c r="F1908" s="548"/>
      <c r="G1908" s="545"/>
      <c r="H1908" s="545"/>
      <c r="I1908" s="545"/>
      <c r="J1908" s="548"/>
      <c r="K1908" s="548"/>
      <c r="L1908" s="532"/>
      <c r="M1908" s="532"/>
      <c r="N1908" s="532"/>
      <c r="O1908" s="532"/>
      <c r="P1908" s="532"/>
      <c r="Q1908" s="532"/>
      <c r="R1908" s="532"/>
      <c r="S1908" s="548"/>
      <c r="T1908" s="548"/>
      <c r="U1908" s="532"/>
      <c r="V1908" s="532"/>
      <c r="W1908" s="532"/>
      <c r="X1908" s="532"/>
      <c r="Y1908" s="532"/>
      <c r="Z1908" s="532"/>
      <c r="AA1908" s="532"/>
      <c r="AB1908" s="532"/>
      <c r="AC1908" s="532"/>
    </row>
    <row r="1909" ht="16.5" spans="1:29">
      <c r="A1909" s="545"/>
      <c r="B1909" s="546"/>
      <c r="C1909" s="545"/>
      <c r="D1909" s="547"/>
      <c r="E1909" s="545"/>
      <c r="F1909" s="548"/>
      <c r="G1909" s="545"/>
      <c r="H1909" s="545"/>
      <c r="I1909" s="545"/>
      <c r="J1909" s="548"/>
      <c r="K1909" s="548"/>
      <c r="L1909" s="532"/>
      <c r="M1909" s="532"/>
      <c r="N1909" s="532"/>
      <c r="O1909" s="532"/>
      <c r="P1909" s="532"/>
      <c r="Q1909" s="532"/>
      <c r="R1909" s="532"/>
      <c r="S1909" s="548"/>
      <c r="T1909" s="548"/>
      <c r="U1909" s="532"/>
      <c r="V1909" s="532"/>
      <c r="W1909" s="532"/>
      <c r="X1909" s="532"/>
      <c r="Y1909" s="532"/>
      <c r="Z1909" s="532"/>
      <c r="AA1909" s="532"/>
      <c r="AB1909" s="532"/>
      <c r="AC1909" s="532"/>
    </row>
    <row r="1910" ht="16.5" spans="1:29">
      <c r="A1910" s="545"/>
      <c r="B1910" s="546"/>
      <c r="C1910" s="545"/>
      <c r="D1910" s="547"/>
      <c r="E1910" s="545"/>
      <c r="F1910" s="548"/>
      <c r="G1910" s="545"/>
      <c r="H1910" s="545"/>
      <c r="I1910" s="545"/>
      <c r="J1910" s="548"/>
      <c r="K1910" s="548"/>
      <c r="L1910" s="532"/>
      <c r="M1910" s="532"/>
      <c r="N1910" s="532"/>
      <c r="O1910" s="532"/>
      <c r="P1910" s="532"/>
      <c r="Q1910" s="532"/>
      <c r="R1910" s="532"/>
      <c r="S1910" s="548"/>
      <c r="T1910" s="548"/>
      <c r="U1910" s="532"/>
      <c r="V1910" s="532"/>
      <c r="W1910" s="532"/>
      <c r="X1910" s="532"/>
      <c r="Y1910" s="532"/>
      <c r="Z1910" s="532"/>
      <c r="AA1910" s="532"/>
      <c r="AB1910" s="532"/>
      <c r="AC1910" s="532"/>
    </row>
    <row r="1911" ht="16.5" spans="1:29">
      <c r="A1911" s="545"/>
      <c r="B1911" s="546"/>
      <c r="C1911" s="545"/>
      <c r="D1911" s="547"/>
      <c r="E1911" s="545"/>
      <c r="F1911" s="548"/>
      <c r="G1911" s="545"/>
      <c r="H1911" s="545"/>
      <c r="I1911" s="545"/>
      <c r="J1911" s="548"/>
      <c r="K1911" s="548"/>
      <c r="L1911" s="532"/>
      <c r="M1911" s="532"/>
      <c r="N1911" s="532"/>
      <c r="O1911" s="532"/>
      <c r="P1911" s="532"/>
      <c r="Q1911" s="532"/>
      <c r="R1911" s="532"/>
      <c r="S1911" s="548"/>
      <c r="T1911" s="548"/>
      <c r="U1911" s="532"/>
      <c r="V1911" s="532"/>
      <c r="W1911" s="532"/>
      <c r="X1911" s="532"/>
      <c r="Y1911" s="532"/>
      <c r="Z1911" s="532"/>
      <c r="AA1911" s="532"/>
      <c r="AB1911" s="532"/>
      <c r="AC1911" s="532"/>
    </row>
    <row r="1912" ht="16.5" spans="1:29">
      <c r="A1912" s="545"/>
      <c r="B1912" s="546"/>
      <c r="C1912" s="545"/>
      <c r="D1912" s="547"/>
      <c r="E1912" s="545"/>
      <c r="F1912" s="548"/>
      <c r="G1912" s="545"/>
      <c r="H1912" s="545"/>
      <c r="I1912" s="545"/>
      <c r="J1912" s="548"/>
      <c r="K1912" s="548"/>
      <c r="L1912" s="532"/>
      <c r="M1912" s="532"/>
      <c r="N1912" s="532"/>
      <c r="O1912" s="532"/>
      <c r="P1912" s="532"/>
      <c r="Q1912" s="532"/>
      <c r="R1912" s="532"/>
      <c r="S1912" s="548"/>
      <c r="T1912" s="548"/>
      <c r="U1912" s="532"/>
      <c r="V1912" s="532"/>
      <c r="W1912" s="532"/>
      <c r="X1912" s="532"/>
      <c r="Y1912" s="532"/>
      <c r="Z1912" s="532"/>
      <c r="AA1912" s="532"/>
      <c r="AB1912" s="532"/>
      <c r="AC1912" s="532"/>
    </row>
    <row r="1913" ht="16.5" spans="1:29">
      <c r="A1913" s="545"/>
      <c r="B1913" s="546"/>
      <c r="C1913" s="545"/>
      <c r="D1913" s="547"/>
      <c r="E1913" s="545"/>
      <c r="F1913" s="548"/>
      <c r="G1913" s="545"/>
      <c r="H1913" s="545"/>
      <c r="I1913" s="545"/>
      <c r="J1913" s="548"/>
      <c r="K1913" s="548"/>
      <c r="L1913" s="532"/>
      <c r="M1913" s="532"/>
      <c r="N1913" s="532"/>
      <c r="O1913" s="532"/>
      <c r="P1913" s="532"/>
      <c r="Q1913" s="532"/>
      <c r="R1913" s="532"/>
      <c r="S1913" s="548"/>
      <c r="T1913" s="548"/>
      <c r="U1913" s="532"/>
      <c r="V1913" s="532"/>
      <c r="W1913" s="532"/>
      <c r="X1913" s="532"/>
      <c r="Y1913" s="532"/>
      <c r="Z1913" s="532"/>
      <c r="AA1913" s="532"/>
      <c r="AB1913" s="532"/>
      <c r="AC1913" s="532"/>
    </row>
    <row r="1914" ht="16.5" spans="1:29">
      <c r="A1914" s="545"/>
      <c r="B1914" s="546"/>
      <c r="C1914" s="545"/>
      <c r="D1914" s="547"/>
      <c r="E1914" s="545"/>
      <c r="F1914" s="548"/>
      <c r="G1914" s="545"/>
      <c r="H1914" s="545"/>
      <c r="I1914" s="545"/>
      <c r="J1914" s="548"/>
      <c r="K1914" s="548"/>
      <c r="L1914" s="532"/>
      <c r="M1914" s="532"/>
      <c r="N1914" s="532"/>
      <c r="O1914" s="532"/>
      <c r="P1914" s="532"/>
      <c r="Q1914" s="532"/>
      <c r="R1914" s="532"/>
      <c r="S1914" s="548"/>
      <c r="T1914" s="548"/>
      <c r="U1914" s="532"/>
      <c r="V1914" s="532"/>
      <c r="W1914" s="532"/>
      <c r="X1914" s="532"/>
      <c r="Y1914" s="532"/>
      <c r="Z1914" s="532"/>
      <c r="AA1914" s="532"/>
      <c r="AB1914" s="532"/>
      <c r="AC1914" s="532"/>
    </row>
    <row r="1915" ht="16.5" spans="1:29">
      <c r="A1915" s="545"/>
      <c r="B1915" s="546"/>
      <c r="C1915" s="545"/>
      <c r="D1915" s="547"/>
      <c r="E1915" s="545"/>
      <c r="F1915" s="548"/>
      <c r="G1915" s="545"/>
      <c r="H1915" s="545"/>
      <c r="I1915" s="545"/>
      <c r="J1915" s="548"/>
      <c r="K1915" s="548"/>
      <c r="L1915" s="532"/>
      <c r="M1915" s="532"/>
      <c r="N1915" s="532"/>
      <c r="O1915" s="532"/>
      <c r="P1915" s="532"/>
      <c r="Q1915" s="532"/>
      <c r="R1915" s="532"/>
      <c r="S1915" s="548"/>
      <c r="T1915" s="548"/>
      <c r="U1915" s="532"/>
      <c r="V1915" s="532"/>
      <c r="W1915" s="532"/>
      <c r="X1915" s="532"/>
      <c r="Y1915" s="532"/>
      <c r="Z1915" s="532"/>
      <c r="AA1915" s="532"/>
      <c r="AB1915" s="532"/>
      <c r="AC1915" s="532"/>
    </row>
    <row r="1916" ht="16.5" spans="1:29">
      <c r="A1916" s="545"/>
      <c r="B1916" s="546"/>
      <c r="C1916" s="545"/>
      <c r="D1916" s="547"/>
      <c r="E1916" s="545"/>
      <c r="F1916" s="548"/>
      <c r="G1916" s="545"/>
      <c r="H1916" s="545"/>
      <c r="I1916" s="545"/>
      <c r="J1916" s="548"/>
      <c r="K1916" s="548"/>
      <c r="L1916" s="532"/>
      <c r="M1916" s="532"/>
      <c r="N1916" s="532"/>
      <c r="O1916" s="532"/>
      <c r="P1916" s="532"/>
      <c r="Q1916" s="532"/>
      <c r="R1916" s="532"/>
      <c r="S1916" s="548"/>
      <c r="T1916" s="548"/>
      <c r="U1916" s="532"/>
      <c r="V1916" s="532"/>
      <c r="W1916" s="532"/>
      <c r="X1916" s="532"/>
      <c r="Y1916" s="532"/>
      <c r="Z1916" s="532"/>
      <c r="AA1916" s="532"/>
      <c r="AB1916" s="532"/>
      <c r="AC1916" s="532"/>
    </row>
    <row r="1917" ht="16.5" spans="1:29">
      <c r="A1917" s="545"/>
      <c r="B1917" s="546"/>
      <c r="C1917" s="545"/>
      <c r="D1917" s="547"/>
      <c r="E1917" s="545"/>
      <c r="F1917" s="548"/>
      <c r="G1917" s="545"/>
      <c r="H1917" s="545"/>
      <c r="I1917" s="545"/>
      <c r="J1917" s="548"/>
      <c r="K1917" s="548"/>
      <c r="L1917" s="532"/>
      <c r="M1917" s="532"/>
      <c r="N1917" s="532"/>
      <c r="O1917" s="532"/>
      <c r="P1917" s="532"/>
      <c r="Q1917" s="532"/>
      <c r="R1917" s="532"/>
      <c r="S1917" s="548"/>
      <c r="T1917" s="548"/>
      <c r="U1917" s="532"/>
      <c r="V1917" s="532"/>
      <c r="W1917" s="532"/>
      <c r="X1917" s="532"/>
      <c r="Y1917" s="532"/>
      <c r="Z1917" s="532"/>
      <c r="AA1917" s="532"/>
      <c r="AB1917" s="532"/>
      <c r="AC1917" s="532"/>
    </row>
    <row r="1918" ht="16.5" spans="1:29">
      <c r="A1918" s="545"/>
      <c r="B1918" s="546"/>
      <c r="C1918" s="545"/>
      <c r="D1918" s="547"/>
      <c r="E1918" s="545"/>
      <c r="F1918" s="548"/>
      <c r="G1918" s="545"/>
      <c r="H1918" s="545"/>
      <c r="I1918" s="545"/>
      <c r="J1918" s="548"/>
      <c r="K1918" s="548"/>
      <c r="L1918" s="532"/>
      <c r="M1918" s="532"/>
      <c r="N1918" s="532"/>
      <c r="O1918" s="532"/>
      <c r="P1918" s="532"/>
      <c r="Q1918" s="532"/>
      <c r="R1918" s="532"/>
      <c r="S1918" s="548"/>
      <c r="T1918" s="548"/>
      <c r="U1918" s="532"/>
      <c r="V1918" s="532"/>
      <c r="W1918" s="532"/>
      <c r="X1918" s="532"/>
      <c r="Y1918" s="532"/>
      <c r="Z1918" s="532"/>
      <c r="AA1918" s="532"/>
      <c r="AB1918" s="532"/>
      <c r="AC1918" s="532"/>
    </row>
    <row r="1919" ht="16.5" spans="1:29">
      <c r="A1919" s="545"/>
      <c r="B1919" s="546"/>
      <c r="C1919" s="545"/>
      <c r="D1919" s="547"/>
      <c r="E1919" s="545"/>
      <c r="F1919" s="548"/>
      <c r="G1919" s="545"/>
      <c r="H1919" s="545"/>
      <c r="I1919" s="545"/>
      <c r="J1919" s="548"/>
      <c r="K1919" s="548"/>
      <c r="L1919" s="532"/>
      <c r="M1919" s="532"/>
      <c r="N1919" s="532"/>
      <c r="O1919" s="532"/>
      <c r="P1919" s="532"/>
      <c r="Q1919" s="532"/>
      <c r="R1919" s="532"/>
      <c r="S1919" s="548"/>
      <c r="T1919" s="548"/>
      <c r="U1919" s="532"/>
      <c r="V1919" s="532"/>
      <c r="W1919" s="532"/>
      <c r="X1919" s="532"/>
      <c r="Y1919" s="532"/>
      <c r="Z1919" s="532"/>
      <c r="AA1919" s="532"/>
      <c r="AB1919" s="532"/>
      <c r="AC1919" s="532"/>
    </row>
    <row r="1920" ht="16.5" spans="1:29">
      <c r="A1920" s="545"/>
      <c r="B1920" s="546"/>
      <c r="C1920" s="545"/>
      <c r="D1920" s="547"/>
      <c r="E1920" s="545"/>
      <c r="F1920" s="548"/>
      <c r="G1920" s="545"/>
      <c r="H1920" s="545"/>
      <c r="I1920" s="545"/>
      <c r="J1920" s="548"/>
      <c r="K1920" s="548"/>
      <c r="L1920" s="532"/>
      <c r="M1920" s="532"/>
      <c r="N1920" s="532"/>
      <c r="O1920" s="532"/>
      <c r="P1920" s="532"/>
      <c r="Q1920" s="532"/>
      <c r="R1920" s="532"/>
      <c r="S1920" s="548"/>
      <c r="T1920" s="548"/>
      <c r="U1920" s="532"/>
      <c r="V1920" s="532"/>
      <c r="W1920" s="532"/>
      <c r="X1920" s="532"/>
      <c r="Y1920" s="532"/>
      <c r="Z1920" s="532"/>
      <c r="AA1920" s="532"/>
      <c r="AB1920" s="532"/>
      <c r="AC1920" s="532"/>
    </row>
    <row r="1921" ht="16.5" spans="1:29">
      <c r="A1921" s="545"/>
      <c r="B1921" s="546"/>
      <c r="C1921" s="545"/>
      <c r="D1921" s="547"/>
      <c r="E1921" s="545"/>
      <c r="F1921" s="548"/>
      <c r="G1921" s="545"/>
      <c r="H1921" s="545"/>
      <c r="I1921" s="545"/>
      <c r="J1921" s="548"/>
      <c r="K1921" s="548"/>
      <c r="L1921" s="532"/>
      <c r="M1921" s="532"/>
      <c r="N1921" s="532"/>
      <c r="O1921" s="532"/>
      <c r="P1921" s="532"/>
      <c r="Q1921" s="532"/>
      <c r="R1921" s="532"/>
      <c r="S1921" s="548"/>
      <c r="T1921" s="548"/>
      <c r="U1921" s="532"/>
      <c r="V1921" s="532"/>
      <c r="W1921" s="532"/>
      <c r="X1921" s="532"/>
      <c r="Y1921" s="532"/>
      <c r="Z1921" s="532"/>
      <c r="AA1921" s="532"/>
      <c r="AB1921" s="532"/>
      <c r="AC1921" s="532"/>
    </row>
    <row r="1922" ht="16.5" spans="1:29">
      <c r="A1922" s="545"/>
      <c r="B1922" s="546"/>
      <c r="C1922" s="545"/>
      <c r="D1922" s="547"/>
      <c r="E1922" s="545"/>
      <c r="F1922" s="548"/>
      <c r="G1922" s="545"/>
      <c r="H1922" s="545"/>
      <c r="I1922" s="545"/>
      <c r="J1922" s="548"/>
      <c r="K1922" s="548"/>
      <c r="L1922" s="532"/>
      <c r="M1922" s="532"/>
      <c r="N1922" s="532"/>
      <c r="O1922" s="532"/>
      <c r="P1922" s="532"/>
      <c r="Q1922" s="532"/>
      <c r="R1922" s="532"/>
      <c r="S1922" s="548"/>
      <c r="T1922" s="548"/>
      <c r="U1922" s="532"/>
      <c r="V1922" s="532"/>
      <c r="W1922" s="532"/>
      <c r="X1922" s="532"/>
      <c r="Y1922" s="532"/>
      <c r="Z1922" s="532"/>
      <c r="AA1922" s="532"/>
      <c r="AB1922" s="532"/>
      <c r="AC1922" s="532"/>
    </row>
    <row r="1923" ht="16.5" spans="1:29">
      <c r="A1923" s="545"/>
      <c r="B1923" s="546"/>
      <c r="C1923" s="545"/>
      <c r="D1923" s="547"/>
      <c r="E1923" s="545"/>
      <c r="F1923" s="548"/>
      <c r="G1923" s="545"/>
      <c r="H1923" s="545"/>
      <c r="I1923" s="545"/>
      <c r="J1923" s="548"/>
      <c r="K1923" s="548"/>
      <c r="L1923" s="532"/>
      <c r="M1923" s="532"/>
      <c r="N1923" s="532"/>
      <c r="O1923" s="532"/>
      <c r="P1923" s="532"/>
      <c r="Q1923" s="532"/>
      <c r="R1923" s="532"/>
      <c r="S1923" s="548"/>
      <c r="T1923" s="548"/>
      <c r="U1923" s="532"/>
      <c r="V1923" s="532"/>
      <c r="W1923" s="532"/>
      <c r="X1923" s="532"/>
      <c r="Y1923" s="532"/>
      <c r="Z1923" s="532"/>
      <c r="AA1923" s="532"/>
      <c r="AB1923" s="532"/>
      <c r="AC1923" s="532"/>
    </row>
    <row r="1924" ht="16.5" spans="1:29">
      <c r="A1924" s="545"/>
      <c r="B1924" s="546"/>
      <c r="C1924" s="545"/>
      <c r="D1924" s="547"/>
      <c r="E1924" s="545"/>
      <c r="F1924" s="548"/>
      <c r="G1924" s="545"/>
      <c r="H1924" s="545"/>
      <c r="I1924" s="545"/>
      <c r="J1924" s="548"/>
      <c r="K1924" s="548"/>
      <c r="L1924" s="532"/>
      <c r="M1924" s="532"/>
      <c r="N1924" s="532"/>
      <c r="O1924" s="532"/>
      <c r="P1924" s="532"/>
      <c r="Q1924" s="532"/>
      <c r="R1924" s="532"/>
      <c r="S1924" s="548"/>
      <c r="T1924" s="548"/>
      <c r="U1924" s="532"/>
      <c r="V1924" s="532"/>
      <c r="W1924" s="532"/>
      <c r="X1924" s="532"/>
      <c r="Y1924" s="532"/>
      <c r="Z1924" s="532"/>
      <c r="AA1924" s="532"/>
      <c r="AB1924" s="532"/>
      <c r="AC1924" s="532"/>
    </row>
    <row r="1925" ht="16.5" spans="1:29">
      <c r="A1925" s="545"/>
      <c r="B1925" s="546"/>
      <c r="C1925" s="545"/>
      <c r="D1925" s="547"/>
      <c r="E1925" s="545"/>
      <c r="F1925" s="548"/>
      <c r="G1925" s="545"/>
      <c r="H1925" s="545"/>
      <c r="I1925" s="545"/>
      <c r="J1925" s="548"/>
      <c r="K1925" s="548"/>
      <c r="L1925" s="532"/>
      <c r="M1925" s="532"/>
      <c r="N1925" s="532"/>
      <c r="O1925" s="532"/>
      <c r="P1925" s="532"/>
      <c r="Q1925" s="532"/>
      <c r="R1925" s="532"/>
      <c r="S1925" s="548"/>
      <c r="T1925" s="548"/>
      <c r="U1925" s="532"/>
      <c r="V1925" s="532"/>
      <c r="W1925" s="532"/>
      <c r="X1925" s="532"/>
      <c r="Y1925" s="532"/>
      <c r="Z1925" s="532"/>
      <c r="AA1925" s="532"/>
      <c r="AB1925" s="532"/>
      <c r="AC1925" s="532"/>
    </row>
    <row r="1926" ht="16.5" spans="1:29">
      <c r="A1926" s="545"/>
      <c r="B1926" s="546"/>
      <c r="C1926" s="545"/>
      <c r="D1926" s="547"/>
      <c r="E1926" s="545"/>
      <c r="F1926" s="548"/>
      <c r="G1926" s="545"/>
      <c r="H1926" s="545"/>
      <c r="I1926" s="545"/>
      <c r="J1926" s="548"/>
      <c r="K1926" s="548"/>
      <c r="L1926" s="532"/>
      <c r="M1926" s="532"/>
      <c r="N1926" s="532"/>
      <c r="O1926" s="532"/>
      <c r="P1926" s="532"/>
      <c r="Q1926" s="532"/>
      <c r="R1926" s="532"/>
      <c r="S1926" s="548"/>
      <c r="T1926" s="548"/>
      <c r="U1926" s="532"/>
      <c r="V1926" s="532"/>
      <c r="W1926" s="532"/>
      <c r="X1926" s="532"/>
      <c r="Y1926" s="532"/>
      <c r="Z1926" s="532"/>
      <c r="AA1926" s="532"/>
      <c r="AB1926" s="532"/>
      <c r="AC1926" s="532"/>
    </row>
    <row r="1927" ht="16.5" spans="1:29">
      <c r="A1927" s="545"/>
      <c r="B1927" s="546"/>
      <c r="C1927" s="545"/>
      <c r="D1927" s="547"/>
      <c r="E1927" s="545"/>
      <c r="F1927" s="548"/>
      <c r="G1927" s="545"/>
      <c r="H1927" s="545"/>
      <c r="I1927" s="545"/>
      <c r="J1927" s="548"/>
      <c r="K1927" s="548"/>
      <c r="L1927" s="532"/>
      <c r="M1927" s="532"/>
      <c r="N1927" s="532"/>
      <c r="O1927" s="532"/>
      <c r="P1927" s="532"/>
      <c r="Q1927" s="532"/>
      <c r="R1927" s="532"/>
      <c r="S1927" s="548"/>
      <c r="T1927" s="548"/>
      <c r="U1927" s="532"/>
      <c r="V1927" s="532"/>
      <c r="W1927" s="532"/>
      <c r="X1927" s="532"/>
      <c r="Y1927" s="532"/>
      <c r="Z1927" s="532"/>
      <c r="AA1927" s="532"/>
      <c r="AB1927" s="532"/>
      <c r="AC1927" s="532"/>
    </row>
    <row r="1928" ht="16.5" spans="1:29">
      <c r="A1928" s="545"/>
      <c r="B1928" s="546"/>
      <c r="C1928" s="545"/>
      <c r="D1928" s="547"/>
      <c r="E1928" s="545"/>
      <c r="F1928" s="548"/>
      <c r="G1928" s="545"/>
      <c r="H1928" s="545"/>
      <c r="I1928" s="545"/>
      <c r="J1928" s="548"/>
      <c r="K1928" s="548"/>
      <c r="L1928" s="532"/>
      <c r="M1928" s="532"/>
      <c r="N1928" s="532"/>
      <c r="O1928" s="532"/>
      <c r="P1928" s="532"/>
      <c r="Q1928" s="532"/>
      <c r="R1928" s="532"/>
      <c r="S1928" s="548"/>
      <c r="T1928" s="548"/>
      <c r="U1928" s="532"/>
      <c r="V1928" s="532"/>
      <c r="W1928" s="532"/>
      <c r="X1928" s="532"/>
      <c r="Y1928" s="532"/>
      <c r="Z1928" s="532"/>
      <c r="AA1928" s="532"/>
      <c r="AB1928" s="532"/>
      <c r="AC1928" s="532"/>
    </row>
    <row r="1929" ht="16.5" spans="1:29">
      <c r="A1929" s="545"/>
      <c r="B1929" s="546"/>
      <c r="C1929" s="545"/>
      <c r="D1929" s="547"/>
      <c r="E1929" s="545"/>
      <c r="F1929" s="548"/>
      <c r="G1929" s="545"/>
      <c r="H1929" s="545"/>
      <c r="I1929" s="545"/>
      <c r="J1929" s="548"/>
      <c r="K1929" s="548"/>
      <c r="L1929" s="532"/>
      <c r="M1929" s="532"/>
      <c r="N1929" s="532"/>
      <c r="O1929" s="532"/>
      <c r="P1929" s="532"/>
      <c r="Q1929" s="532"/>
      <c r="R1929" s="532"/>
      <c r="S1929" s="548"/>
      <c r="T1929" s="548"/>
      <c r="U1929" s="532"/>
      <c r="V1929" s="532"/>
      <c r="W1929" s="532"/>
      <c r="X1929" s="532"/>
      <c r="Y1929" s="532"/>
      <c r="Z1929" s="532"/>
      <c r="AA1929" s="532"/>
      <c r="AB1929" s="532"/>
      <c r="AC1929" s="532"/>
    </row>
    <row r="1930" ht="16.5" spans="1:29">
      <c r="A1930" s="545"/>
      <c r="B1930" s="546"/>
      <c r="C1930" s="545"/>
      <c r="D1930" s="547"/>
      <c r="E1930" s="545"/>
      <c r="F1930" s="548"/>
      <c r="G1930" s="545"/>
      <c r="H1930" s="545"/>
      <c r="I1930" s="545"/>
      <c r="J1930" s="548"/>
      <c r="K1930" s="548"/>
      <c r="L1930" s="532"/>
      <c r="M1930" s="532"/>
      <c r="N1930" s="532"/>
      <c r="O1930" s="532"/>
      <c r="P1930" s="532"/>
      <c r="Q1930" s="532"/>
      <c r="R1930" s="532"/>
      <c r="S1930" s="548"/>
      <c r="T1930" s="548"/>
      <c r="U1930" s="532"/>
      <c r="V1930" s="532"/>
      <c r="W1930" s="532"/>
      <c r="X1930" s="532"/>
      <c r="Y1930" s="532"/>
      <c r="Z1930" s="532"/>
      <c r="AA1930" s="532"/>
      <c r="AB1930" s="532"/>
      <c r="AC1930" s="532"/>
    </row>
    <row r="1931" ht="16.5" spans="1:29">
      <c r="A1931" s="545"/>
      <c r="B1931" s="546"/>
      <c r="C1931" s="545"/>
      <c r="D1931" s="547"/>
      <c r="E1931" s="545"/>
      <c r="F1931" s="548"/>
      <c r="G1931" s="545"/>
      <c r="H1931" s="545"/>
      <c r="I1931" s="545"/>
      <c r="J1931" s="548"/>
      <c r="K1931" s="548"/>
      <c r="L1931" s="532"/>
      <c r="M1931" s="532"/>
      <c r="N1931" s="532"/>
      <c r="O1931" s="532"/>
      <c r="P1931" s="532"/>
      <c r="Q1931" s="532"/>
      <c r="R1931" s="532"/>
      <c r="S1931" s="548"/>
      <c r="T1931" s="548"/>
      <c r="U1931" s="532"/>
      <c r="V1931" s="532"/>
      <c r="W1931" s="532"/>
      <c r="X1931" s="532"/>
      <c r="Y1931" s="532"/>
      <c r="Z1931" s="532"/>
      <c r="AA1931" s="532"/>
      <c r="AB1931" s="532"/>
      <c r="AC1931" s="532"/>
    </row>
    <row r="1932" ht="16.5" spans="1:29">
      <c r="A1932" s="545"/>
      <c r="B1932" s="546"/>
      <c r="C1932" s="545"/>
      <c r="D1932" s="547"/>
      <c r="E1932" s="545"/>
      <c r="F1932" s="548"/>
      <c r="G1932" s="545"/>
      <c r="H1932" s="545"/>
      <c r="I1932" s="545"/>
      <c r="J1932" s="548"/>
      <c r="K1932" s="548"/>
      <c r="L1932" s="532"/>
      <c r="M1932" s="532"/>
      <c r="N1932" s="532"/>
      <c r="O1932" s="532"/>
      <c r="P1932" s="532"/>
      <c r="Q1932" s="532"/>
      <c r="R1932" s="532"/>
      <c r="S1932" s="548"/>
      <c r="T1932" s="548"/>
      <c r="U1932" s="532"/>
      <c r="V1932" s="532"/>
      <c r="W1932" s="532"/>
      <c r="X1932" s="532"/>
      <c r="Y1932" s="532"/>
      <c r="Z1932" s="532"/>
      <c r="AA1932" s="532"/>
      <c r="AB1932" s="532"/>
      <c r="AC1932" s="532"/>
    </row>
    <row r="1933" ht="16.5" spans="1:29">
      <c r="A1933" s="545"/>
      <c r="B1933" s="546"/>
      <c r="C1933" s="545"/>
      <c r="D1933" s="547"/>
      <c r="E1933" s="545"/>
      <c r="F1933" s="548"/>
      <c r="G1933" s="545"/>
      <c r="H1933" s="545"/>
      <c r="I1933" s="545"/>
      <c r="J1933" s="548"/>
      <c r="K1933" s="548"/>
      <c r="L1933" s="532"/>
      <c r="M1933" s="532"/>
      <c r="N1933" s="532"/>
      <c r="O1933" s="532"/>
      <c r="P1933" s="532"/>
      <c r="Q1933" s="532"/>
      <c r="R1933" s="532"/>
      <c r="S1933" s="548"/>
      <c r="T1933" s="548"/>
      <c r="U1933" s="532"/>
      <c r="V1933" s="532"/>
      <c r="W1933" s="532"/>
      <c r="X1933" s="532"/>
      <c r="Y1933" s="532"/>
      <c r="Z1933" s="532"/>
      <c r="AA1933" s="532"/>
      <c r="AB1933" s="532"/>
      <c r="AC1933" s="532"/>
    </row>
    <row r="1934" ht="16.5" spans="1:29">
      <c r="A1934" s="545"/>
      <c r="B1934" s="546"/>
      <c r="C1934" s="545"/>
      <c r="D1934" s="547"/>
      <c r="E1934" s="545"/>
      <c r="F1934" s="548"/>
      <c r="G1934" s="545"/>
      <c r="H1934" s="545"/>
      <c r="I1934" s="545"/>
      <c r="J1934" s="548"/>
      <c r="K1934" s="548"/>
      <c r="L1934" s="532"/>
      <c r="M1934" s="532"/>
      <c r="N1934" s="532"/>
      <c r="O1934" s="532"/>
      <c r="P1934" s="532"/>
      <c r="Q1934" s="532"/>
      <c r="R1934" s="532"/>
      <c r="S1934" s="548"/>
      <c r="T1934" s="548"/>
      <c r="U1934" s="532"/>
      <c r="V1934" s="532"/>
      <c r="W1934" s="532"/>
      <c r="X1934" s="532"/>
      <c r="Y1934" s="532"/>
      <c r="Z1934" s="532"/>
      <c r="AA1934" s="532"/>
      <c r="AB1934" s="532"/>
      <c r="AC1934" s="532"/>
    </row>
    <row r="1935" ht="16.5" spans="1:29">
      <c r="A1935" s="545"/>
      <c r="B1935" s="546"/>
      <c r="C1935" s="545"/>
      <c r="D1935" s="547"/>
      <c r="E1935" s="545"/>
      <c r="F1935" s="548"/>
      <c r="G1935" s="545"/>
      <c r="H1935" s="545"/>
      <c r="I1935" s="545"/>
      <c r="J1935" s="548"/>
      <c r="K1935" s="548"/>
      <c r="L1935" s="532"/>
      <c r="M1935" s="532"/>
      <c r="N1935" s="532"/>
      <c r="O1935" s="532"/>
      <c r="P1935" s="532"/>
      <c r="Q1935" s="532"/>
      <c r="R1935" s="532"/>
      <c r="S1935" s="548"/>
      <c r="T1935" s="548"/>
      <c r="U1935" s="532"/>
      <c r="V1935" s="532"/>
      <c r="W1935" s="532"/>
      <c r="X1935" s="532"/>
      <c r="Y1935" s="532"/>
      <c r="Z1935" s="532"/>
      <c r="AA1935" s="532"/>
      <c r="AB1935" s="532"/>
      <c r="AC1935" s="532"/>
    </row>
    <row r="1936" ht="16.5" spans="1:29">
      <c r="A1936" s="545"/>
      <c r="B1936" s="546"/>
      <c r="C1936" s="545"/>
      <c r="D1936" s="547"/>
      <c r="E1936" s="545"/>
      <c r="F1936" s="548"/>
      <c r="G1936" s="545"/>
      <c r="H1936" s="545"/>
      <c r="I1936" s="545"/>
      <c r="J1936" s="548"/>
      <c r="K1936" s="548"/>
      <c r="L1936" s="532"/>
      <c r="M1936" s="532"/>
      <c r="N1936" s="532"/>
      <c r="O1936" s="532"/>
      <c r="P1936" s="532"/>
      <c r="Q1936" s="532"/>
      <c r="R1936" s="532"/>
      <c r="S1936" s="548"/>
      <c r="T1936" s="548"/>
      <c r="U1936" s="532"/>
      <c r="V1936" s="532"/>
      <c r="W1936" s="532"/>
      <c r="X1936" s="532"/>
      <c r="Y1936" s="532"/>
      <c r="Z1936" s="532"/>
      <c r="AA1936" s="532"/>
      <c r="AB1936" s="532"/>
      <c r="AC1936" s="532"/>
    </row>
    <row r="1937" ht="16.5" spans="1:29">
      <c r="A1937" s="545"/>
      <c r="B1937" s="546"/>
      <c r="C1937" s="545"/>
      <c r="D1937" s="547"/>
      <c r="E1937" s="545"/>
      <c r="F1937" s="548"/>
      <c r="G1937" s="545"/>
      <c r="H1937" s="545"/>
      <c r="I1937" s="545"/>
      <c r="J1937" s="548"/>
      <c r="K1937" s="548"/>
      <c r="L1937" s="532"/>
      <c r="M1937" s="532"/>
      <c r="N1937" s="532"/>
      <c r="O1937" s="532"/>
      <c r="P1937" s="532"/>
      <c r="Q1937" s="532"/>
      <c r="R1937" s="532"/>
      <c r="S1937" s="548"/>
      <c r="T1937" s="548"/>
      <c r="U1937" s="532"/>
      <c r="V1937" s="532"/>
      <c r="W1937" s="532"/>
      <c r="X1937" s="532"/>
      <c r="Y1937" s="532"/>
      <c r="Z1937" s="532"/>
      <c r="AA1937" s="532"/>
      <c r="AB1937" s="532"/>
      <c r="AC1937" s="532"/>
    </row>
    <row r="1938" ht="16.5" spans="1:29">
      <c r="A1938" s="545"/>
      <c r="B1938" s="546"/>
      <c r="C1938" s="545"/>
      <c r="D1938" s="547"/>
      <c r="E1938" s="545"/>
      <c r="F1938" s="548"/>
      <c r="G1938" s="545"/>
      <c r="H1938" s="545"/>
      <c r="I1938" s="545"/>
      <c r="J1938" s="548"/>
      <c r="K1938" s="548"/>
      <c r="L1938" s="532"/>
      <c r="M1938" s="532"/>
      <c r="N1938" s="532"/>
      <c r="O1938" s="532"/>
      <c r="P1938" s="532"/>
      <c r="Q1938" s="532"/>
      <c r="R1938" s="532"/>
      <c r="S1938" s="548"/>
      <c r="T1938" s="548"/>
      <c r="U1938" s="532"/>
      <c r="V1938" s="532"/>
      <c r="W1938" s="532"/>
      <c r="X1938" s="532"/>
      <c r="Y1938" s="532"/>
      <c r="Z1938" s="532"/>
      <c r="AA1938" s="532"/>
      <c r="AB1938" s="532"/>
      <c r="AC1938" s="532"/>
    </row>
    <row r="1939" ht="16.5" spans="1:29">
      <c r="A1939" s="545"/>
      <c r="B1939" s="546"/>
      <c r="C1939" s="545"/>
      <c r="D1939" s="547"/>
      <c r="E1939" s="545"/>
      <c r="F1939" s="548"/>
      <c r="G1939" s="545"/>
      <c r="H1939" s="545"/>
      <c r="I1939" s="545"/>
      <c r="J1939" s="548"/>
      <c r="K1939" s="548"/>
      <c r="L1939" s="532"/>
      <c r="M1939" s="532"/>
      <c r="N1939" s="532"/>
      <c r="O1939" s="532"/>
      <c r="P1939" s="532"/>
      <c r="Q1939" s="532"/>
      <c r="R1939" s="532"/>
      <c r="S1939" s="548"/>
      <c r="T1939" s="548"/>
      <c r="U1939" s="532"/>
      <c r="V1939" s="532"/>
      <c r="W1939" s="532"/>
      <c r="X1939" s="532"/>
      <c r="Y1939" s="532"/>
      <c r="Z1939" s="532"/>
      <c r="AA1939" s="532"/>
      <c r="AB1939" s="532"/>
      <c r="AC1939" s="532"/>
    </row>
    <row r="1940" ht="16.5" spans="1:29">
      <c r="A1940" s="545"/>
      <c r="B1940" s="546"/>
      <c r="C1940" s="545"/>
      <c r="D1940" s="547"/>
      <c r="E1940" s="545"/>
      <c r="F1940" s="548"/>
      <c r="G1940" s="545"/>
      <c r="H1940" s="545"/>
      <c r="I1940" s="545"/>
      <c r="J1940" s="548"/>
      <c r="K1940" s="548"/>
      <c r="L1940" s="532"/>
      <c r="M1940" s="532"/>
      <c r="N1940" s="532"/>
      <c r="O1940" s="532"/>
      <c r="P1940" s="532"/>
      <c r="Q1940" s="532"/>
      <c r="R1940" s="532"/>
      <c r="S1940" s="548"/>
      <c r="T1940" s="548"/>
      <c r="U1940" s="532"/>
      <c r="V1940" s="532"/>
      <c r="W1940" s="532"/>
      <c r="X1940" s="532"/>
      <c r="Y1940" s="532"/>
      <c r="Z1940" s="532"/>
      <c r="AA1940" s="532"/>
      <c r="AB1940" s="532"/>
      <c r="AC1940" s="532"/>
    </row>
    <row r="1941" ht="16.5" spans="1:29">
      <c r="A1941" s="545"/>
      <c r="B1941" s="546"/>
      <c r="C1941" s="545"/>
      <c r="D1941" s="547"/>
      <c r="E1941" s="545"/>
      <c r="F1941" s="548"/>
      <c r="G1941" s="545"/>
      <c r="H1941" s="545"/>
      <c r="I1941" s="545"/>
      <c r="J1941" s="548"/>
      <c r="K1941" s="548"/>
      <c r="L1941" s="532"/>
      <c r="M1941" s="532"/>
      <c r="N1941" s="532"/>
      <c r="O1941" s="532"/>
      <c r="P1941" s="532"/>
      <c r="Q1941" s="532"/>
      <c r="R1941" s="532"/>
      <c r="S1941" s="548"/>
      <c r="T1941" s="548"/>
      <c r="U1941" s="532"/>
      <c r="V1941" s="532"/>
      <c r="W1941" s="532"/>
      <c r="X1941" s="532"/>
      <c r="Y1941" s="532"/>
      <c r="Z1941" s="532"/>
      <c r="AA1941" s="532"/>
      <c r="AB1941" s="532"/>
      <c r="AC1941" s="532"/>
    </row>
    <row r="1942" ht="16.5" spans="1:29">
      <c r="A1942" s="545"/>
      <c r="B1942" s="546"/>
      <c r="C1942" s="545"/>
      <c r="D1942" s="547"/>
      <c r="E1942" s="545"/>
      <c r="F1942" s="548"/>
      <c r="G1942" s="545"/>
      <c r="H1942" s="545"/>
      <c r="I1942" s="545"/>
      <c r="J1942" s="548"/>
      <c r="K1942" s="548"/>
      <c r="L1942" s="532"/>
      <c r="M1942" s="532"/>
      <c r="N1942" s="532"/>
      <c r="O1942" s="532"/>
      <c r="P1942" s="532"/>
      <c r="Q1942" s="532"/>
      <c r="R1942" s="532"/>
      <c r="S1942" s="548"/>
      <c r="T1942" s="548"/>
      <c r="U1942" s="532"/>
      <c r="V1942" s="532"/>
      <c r="W1942" s="532"/>
      <c r="X1942" s="532"/>
      <c r="Y1942" s="532"/>
      <c r="Z1942" s="532"/>
      <c r="AA1942" s="532"/>
      <c r="AB1942" s="532"/>
      <c r="AC1942" s="532"/>
    </row>
    <row r="1943" ht="16.5" spans="1:29">
      <c r="A1943" s="545"/>
      <c r="B1943" s="546"/>
      <c r="C1943" s="545"/>
      <c r="D1943" s="547"/>
      <c r="E1943" s="545"/>
      <c r="F1943" s="548"/>
      <c r="G1943" s="545"/>
      <c r="H1943" s="545"/>
      <c r="I1943" s="545"/>
      <c r="J1943" s="548"/>
      <c r="K1943" s="548"/>
      <c r="L1943" s="532"/>
      <c r="M1943" s="532"/>
      <c r="N1943" s="532"/>
      <c r="O1943" s="532"/>
      <c r="P1943" s="532"/>
      <c r="Q1943" s="532"/>
      <c r="R1943" s="532"/>
      <c r="S1943" s="548"/>
      <c r="T1943" s="548"/>
      <c r="U1943" s="532"/>
      <c r="V1943" s="532"/>
      <c r="W1943" s="532"/>
      <c r="X1943" s="532"/>
      <c r="Y1943" s="532"/>
      <c r="Z1943" s="532"/>
      <c r="AA1943" s="532"/>
      <c r="AB1943" s="532"/>
      <c r="AC1943" s="532"/>
    </row>
    <row r="1944" ht="16.5" spans="1:29">
      <c r="A1944" s="545"/>
      <c r="B1944" s="546"/>
      <c r="C1944" s="545"/>
      <c r="D1944" s="547"/>
      <c r="E1944" s="545"/>
      <c r="F1944" s="548"/>
      <c r="G1944" s="545"/>
      <c r="H1944" s="545"/>
      <c r="I1944" s="545"/>
      <c r="J1944" s="548"/>
      <c r="K1944" s="548"/>
      <c r="L1944" s="532"/>
      <c r="M1944" s="532"/>
      <c r="N1944" s="532"/>
      <c r="O1944" s="532"/>
      <c r="P1944" s="532"/>
      <c r="Q1944" s="532"/>
      <c r="R1944" s="532"/>
      <c r="S1944" s="548"/>
      <c r="T1944" s="548"/>
      <c r="U1944" s="532"/>
      <c r="V1944" s="532"/>
      <c r="W1944" s="532"/>
      <c r="X1944" s="532"/>
      <c r="Y1944" s="532"/>
      <c r="Z1944" s="532"/>
      <c r="AA1944" s="532"/>
      <c r="AB1944" s="532"/>
      <c r="AC1944" s="532"/>
    </row>
    <row r="1945" ht="16.5" spans="1:29">
      <c r="A1945" s="545"/>
      <c r="B1945" s="546"/>
      <c r="C1945" s="545"/>
      <c r="D1945" s="547"/>
      <c r="E1945" s="545"/>
      <c r="F1945" s="548"/>
      <c r="G1945" s="545"/>
      <c r="H1945" s="545"/>
      <c r="I1945" s="545"/>
      <c r="J1945" s="548"/>
      <c r="K1945" s="548"/>
      <c r="L1945" s="532"/>
      <c r="M1945" s="532"/>
      <c r="N1945" s="532"/>
      <c r="O1945" s="532"/>
      <c r="P1945" s="532"/>
      <c r="Q1945" s="532"/>
      <c r="R1945" s="532"/>
      <c r="S1945" s="548"/>
      <c r="T1945" s="548"/>
      <c r="U1945" s="532"/>
      <c r="V1945" s="532"/>
      <c r="W1945" s="532"/>
      <c r="X1945" s="532"/>
      <c r="Y1945" s="532"/>
      <c r="Z1945" s="532"/>
      <c r="AA1945" s="532"/>
      <c r="AB1945" s="532"/>
      <c r="AC1945" s="532"/>
    </row>
    <row r="1946" ht="16.5" spans="1:29">
      <c r="A1946" s="545"/>
      <c r="B1946" s="546"/>
      <c r="C1946" s="545"/>
      <c r="D1946" s="547"/>
      <c r="E1946" s="545"/>
      <c r="F1946" s="548"/>
      <c r="G1946" s="545"/>
      <c r="H1946" s="545"/>
      <c r="I1946" s="545"/>
      <c r="J1946" s="548"/>
      <c r="K1946" s="548"/>
      <c r="L1946" s="532"/>
      <c r="M1946" s="532"/>
      <c r="N1946" s="532"/>
      <c r="O1946" s="532"/>
      <c r="P1946" s="532"/>
      <c r="Q1946" s="532"/>
      <c r="R1946" s="532"/>
      <c r="S1946" s="548"/>
      <c r="T1946" s="548"/>
      <c r="U1946" s="532"/>
      <c r="V1946" s="532"/>
      <c r="W1946" s="532"/>
      <c r="X1946" s="532"/>
      <c r="Y1946" s="532"/>
      <c r="Z1946" s="532"/>
      <c r="AA1946" s="532"/>
      <c r="AB1946" s="532"/>
      <c r="AC1946" s="532"/>
    </row>
    <row r="1947" ht="16.5" spans="1:29">
      <c r="A1947" s="545"/>
      <c r="B1947" s="546"/>
      <c r="C1947" s="545"/>
      <c r="D1947" s="547"/>
      <c r="E1947" s="545"/>
      <c r="F1947" s="548"/>
      <c r="G1947" s="545"/>
      <c r="H1947" s="545"/>
      <c r="I1947" s="545"/>
      <c r="J1947" s="548"/>
      <c r="K1947" s="548"/>
      <c r="L1947" s="532"/>
      <c r="M1947" s="532"/>
      <c r="N1947" s="532"/>
      <c r="O1947" s="532"/>
      <c r="P1947" s="532"/>
      <c r="Q1947" s="532"/>
      <c r="R1947" s="532"/>
      <c r="S1947" s="548"/>
      <c r="T1947" s="548"/>
      <c r="U1947" s="532"/>
      <c r="V1947" s="532"/>
      <c r="W1947" s="532"/>
      <c r="X1947" s="532"/>
      <c r="Y1947" s="532"/>
      <c r="Z1947" s="532"/>
      <c r="AA1947" s="532"/>
      <c r="AB1947" s="532"/>
      <c r="AC1947" s="532"/>
    </row>
    <row r="1948" ht="16.5" spans="1:29">
      <c r="A1948" s="545"/>
      <c r="B1948" s="546"/>
      <c r="C1948" s="545"/>
      <c r="D1948" s="547"/>
      <c r="E1948" s="545"/>
      <c r="F1948" s="548"/>
      <c r="G1948" s="545"/>
      <c r="H1948" s="545"/>
      <c r="I1948" s="545"/>
      <c r="J1948" s="548"/>
      <c r="K1948" s="548"/>
      <c r="L1948" s="532"/>
      <c r="M1948" s="532"/>
      <c r="N1948" s="532"/>
      <c r="O1948" s="532"/>
      <c r="P1948" s="532"/>
      <c r="Q1948" s="532"/>
      <c r="R1948" s="532"/>
      <c r="S1948" s="548"/>
      <c r="T1948" s="548"/>
      <c r="U1948" s="532"/>
      <c r="V1948" s="532"/>
      <c r="W1948" s="532"/>
      <c r="X1948" s="532"/>
      <c r="Y1948" s="532"/>
      <c r="Z1948" s="532"/>
      <c r="AA1948" s="532"/>
      <c r="AB1948" s="532"/>
      <c r="AC1948" s="532"/>
    </row>
    <row r="1949" ht="16.5" spans="1:29">
      <c r="A1949" s="545"/>
      <c r="B1949" s="546"/>
      <c r="C1949" s="545"/>
      <c r="D1949" s="547"/>
      <c r="E1949" s="545"/>
      <c r="F1949" s="548"/>
      <c r="G1949" s="545"/>
      <c r="H1949" s="545"/>
      <c r="I1949" s="545"/>
      <c r="J1949" s="548"/>
      <c r="K1949" s="548"/>
      <c r="L1949" s="532"/>
      <c r="M1949" s="532"/>
      <c r="N1949" s="532"/>
      <c r="O1949" s="532"/>
      <c r="P1949" s="532"/>
      <c r="Q1949" s="532"/>
      <c r="R1949" s="532"/>
      <c r="S1949" s="548"/>
      <c r="T1949" s="548"/>
      <c r="U1949" s="532"/>
      <c r="V1949" s="532"/>
      <c r="W1949" s="532"/>
      <c r="X1949" s="532"/>
      <c r="Y1949" s="532"/>
      <c r="Z1949" s="532"/>
      <c r="AA1949" s="532"/>
      <c r="AB1949" s="532"/>
      <c r="AC1949" s="532"/>
    </row>
    <row r="1950" ht="16.5" spans="1:29">
      <c r="A1950" s="545"/>
      <c r="B1950" s="546"/>
      <c r="C1950" s="545"/>
      <c r="D1950" s="547"/>
      <c r="E1950" s="545"/>
      <c r="F1950" s="548"/>
      <c r="G1950" s="545"/>
      <c r="H1950" s="545"/>
      <c r="I1950" s="545"/>
      <c r="J1950" s="548"/>
      <c r="K1950" s="548"/>
      <c r="L1950" s="532"/>
      <c r="M1950" s="532"/>
      <c r="N1950" s="532"/>
      <c r="O1950" s="532"/>
      <c r="P1950" s="532"/>
      <c r="Q1950" s="532"/>
      <c r="R1950" s="532"/>
      <c r="S1950" s="548"/>
      <c r="T1950" s="548"/>
      <c r="U1950" s="532"/>
      <c r="V1950" s="532"/>
      <c r="W1950" s="532"/>
      <c r="X1950" s="532"/>
      <c r="Y1950" s="532"/>
      <c r="Z1950" s="532"/>
      <c r="AA1950" s="532"/>
      <c r="AB1950" s="532"/>
      <c r="AC1950" s="532"/>
    </row>
    <row r="1951" ht="16.5" spans="1:29">
      <c r="A1951" s="545"/>
      <c r="B1951" s="546"/>
      <c r="C1951" s="545"/>
      <c r="D1951" s="547"/>
      <c r="E1951" s="545"/>
      <c r="F1951" s="548"/>
      <c r="G1951" s="545"/>
      <c r="H1951" s="545"/>
      <c r="I1951" s="545"/>
      <c r="J1951" s="548"/>
      <c r="K1951" s="548"/>
      <c r="L1951" s="532"/>
      <c r="M1951" s="532"/>
      <c r="N1951" s="532"/>
      <c r="O1951" s="532"/>
      <c r="P1951" s="532"/>
      <c r="Q1951" s="532"/>
      <c r="R1951" s="532"/>
      <c r="S1951" s="548"/>
      <c r="T1951" s="548"/>
      <c r="U1951" s="532"/>
      <c r="V1951" s="532"/>
      <c r="W1951" s="532"/>
      <c r="X1951" s="532"/>
      <c r="Y1951" s="532"/>
      <c r="Z1951" s="532"/>
      <c r="AA1951" s="532"/>
      <c r="AB1951" s="532"/>
      <c r="AC1951" s="532"/>
    </row>
    <row r="1952" ht="16.5" spans="1:29">
      <c r="A1952" s="545"/>
      <c r="B1952" s="546"/>
      <c r="C1952" s="545"/>
      <c r="D1952" s="547"/>
      <c r="E1952" s="545"/>
      <c r="F1952" s="548"/>
      <c r="G1952" s="545"/>
      <c r="H1952" s="545"/>
      <c r="I1952" s="545"/>
      <c r="J1952" s="548"/>
      <c r="K1952" s="548"/>
      <c r="L1952" s="532"/>
      <c r="M1952" s="532"/>
      <c r="N1952" s="532"/>
      <c r="O1952" s="532"/>
      <c r="P1952" s="532"/>
      <c r="Q1952" s="532"/>
      <c r="R1952" s="532"/>
      <c r="S1952" s="548"/>
      <c r="T1952" s="548"/>
      <c r="U1952" s="532"/>
      <c r="V1952" s="532"/>
      <c r="W1952" s="532"/>
      <c r="X1952" s="532"/>
      <c r="Y1952" s="532"/>
      <c r="Z1952" s="532"/>
      <c r="AA1952" s="532"/>
      <c r="AB1952" s="532"/>
      <c r="AC1952" s="532"/>
    </row>
    <row r="1953" ht="16.5" spans="1:29">
      <c r="A1953" s="545"/>
      <c r="B1953" s="546"/>
      <c r="C1953" s="545"/>
      <c r="D1953" s="547"/>
      <c r="E1953" s="545"/>
      <c r="F1953" s="548"/>
      <c r="G1953" s="545"/>
      <c r="H1953" s="545"/>
      <c r="I1953" s="545"/>
      <c r="J1953" s="548"/>
      <c r="K1953" s="548"/>
      <c r="L1953" s="532"/>
      <c r="M1953" s="532"/>
      <c r="N1953" s="532"/>
      <c r="O1953" s="532"/>
      <c r="P1953" s="532"/>
      <c r="Q1953" s="532"/>
      <c r="R1953" s="532"/>
      <c r="S1953" s="548"/>
      <c r="T1953" s="548"/>
      <c r="U1953" s="532"/>
      <c r="V1953" s="532"/>
      <c r="W1953" s="532"/>
      <c r="X1953" s="532"/>
      <c r="Y1953" s="532"/>
      <c r="Z1953" s="532"/>
      <c r="AA1953" s="532"/>
      <c r="AB1953" s="532"/>
      <c r="AC1953" s="532"/>
    </row>
    <row r="1954" ht="16.5" spans="1:29">
      <c r="A1954" s="545"/>
      <c r="B1954" s="546"/>
      <c r="C1954" s="545"/>
      <c r="D1954" s="547"/>
      <c r="E1954" s="545"/>
      <c r="F1954" s="548"/>
      <c r="G1954" s="545"/>
      <c r="H1954" s="545"/>
      <c r="I1954" s="545"/>
      <c r="J1954" s="548"/>
      <c r="K1954" s="548"/>
      <c r="L1954" s="532"/>
      <c r="M1954" s="532"/>
      <c r="N1954" s="532"/>
      <c r="O1954" s="532"/>
      <c r="P1954" s="532"/>
      <c r="Q1954" s="532"/>
      <c r="R1954" s="532"/>
      <c r="S1954" s="548"/>
      <c r="T1954" s="548"/>
      <c r="U1954" s="532"/>
      <c r="V1954" s="532"/>
      <c r="W1954" s="532"/>
      <c r="X1954" s="532"/>
      <c r="Y1954" s="532"/>
      <c r="Z1954" s="532"/>
      <c r="AA1954" s="532"/>
      <c r="AB1954" s="532"/>
      <c r="AC1954" s="532"/>
    </row>
    <row r="1955" ht="16.5" spans="1:29">
      <c r="A1955" s="545"/>
      <c r="B1955" s="546"/>
      <c r="C1955" s="545"/>
      <c r="D1955" s="547"/>
      <c r="E1955" s="545"/>
      <c r="F1955" s="548"/>
      <c r="G1955" s="545"/>
      <c r="H1955" s="545"/>
      <c r="I1955" s="545"/>
      <c r="J1955" s="548"/>
      <c r="K1955" s="548"/>
      <c r="L1955" s="532"/>
      <c r="M1955" s="532"/>
      <c r="N1955" s="532"/>
      <c r="O1955" s="532"/>
      <c r="P1955" s="532"/>
      <c r="Q1955" s="532"/>
      <c r="R1955" s="532"/>
      <c r="S1955" s="548"/>
      <c r="T1955" s="548"/>
      <c r="U1955" s="532"/>
      <c r="V1955" s="532"/>
      <c r="W1955" s="532"/>
      <c r="X1955" s="532"/>
      <c r="Y1955" s="532"/>
      <c r="Z1955" s="532"/>
      <c r="AA1955" s="532"/>
      <c r="AB1955" s="532"/>
      <c r="AC1955" s="532"/>
    </row>
    <row r="1956" ht="16.5" spans="1:29">
      <c r="A1956" s="545"/>
      <c r="B1956" s="546"/>
      <c r="C1956" s="545"/>
      <c r="D1956" s="547"/>
      <c r="E1956" s="545"/>
      <c r="F1956" s="548"/>
      <c r="G1956" s="545"/>
      <c r="H1956" s="545"/>
      <c r="I1956" s="545"/>
      <c r="J1956" s="548"/>
      <c r="K1956" s="548"/>
      <c r="L1956" s="532"/>
      <c r="M1956" s="532"/>
      <c r="N1956" s="532"/>
      <c r="O1956" s="532"/>
      <c r="P1956" s="532"/>
      <c r="Q1956" s="532"/>
      <c r="R1956" s="532"/>
      <c r="S1956" s="548"/>
      <c r="T1956" s="548"/>
      <c r="U1956" s="532"/>
      <c r="V1956" s="532"/>
      <c r="W1956" s="532"/>
      <c r="X1956" s="532"/>
      <c r="Y1956" s="532"/>
      <c r="Z1956" s="532"/>
      <c r="AA1956" s="532"/>
      <c r="AB1956" s="532"/>
      <c r="AC1956" s="532"/>
    </row>
    <row r="1957" ht="16.5" spans="1:29">
      <c r="A1957" s="545"/>
      <c r="B1957" s="546"/>
      <c r="C1957" s="545"/>
      <c r="D1957" s="547"/>
      <c r="E1957" s="545"/>
      <c r="F1957" s="548"/>
      <c r="G1957" s="545"/>
      <c r="H1957" s="545"/>
      <c r="I1957" s="545"/>
      <c r="J1957" s="548"/>
      <c r="K1957" s="548"/>
      <c r="L1957" s="532"/>
      <c r="M1957" s="532"/>
      <c r="N1957" s="532"/>
      <c r="O1957" s="532"/>
      <c r="P1957" s="532"/>
      <c r="Q1957" s="532"/>
      <c r="R1957" s="532"/>
      <c r="S1957" s="548"/>
      <c r="T1957" s="548"/>
      <c r="U1957" s="532"/>
      <c r="V1957" s="532"/>
      <c r="W1957" s="532"/>
      <c r="X1957" s="532"/>
      <c r="Y1957" s="532"/>
      <c r="Z1957" s="532"/>
      <c r="AA1957" s="532"/>
      <c r="AB1957" s="532"/>
      <c r="AC1957" s="532"/>
    </row>
    <row r="1958" ht="16.5" spans="1:29">
      <c r="A1958" s="545"/>
      <c r="B1958" s="546"/>
      <c r="C1958" s="545"/>
      <c r="D1958" s="547"/>
      <c r="E1958" s="545"/>
      <c r="F1958" s="548"/>
      <c r="G1958" s="545"/>
      <c r="H1958" s="545"/>
      <c r="I1958" s="545"/>
      <c r="J1958" s="548"/>
      <c r="K1958" s="548"/>
      <c r="L1958" s="532"/>
      <c r="M1958" s="532"/>
      <c r="N1958" s="532"/>
      <c r="O1958" s="532"/>
      <c r="P1958" s="532"/>
      <c r="Q1958" s="532"/>
      <c r="R1958" s="532"/>
      <c r="S1958" s="548"/>
      <c r="T1958" s="548"/>
      <c r="U1958" s="532"/>
      <c r="V1958" s="532"/>
      <c r="W1958" s="532"/>
      <c r="X1958" s="532"/>
      <c r="Y1958" s="532"/>
      <c r="Z1958" s="532"/>
      <c r="AA1958" s="532"/>
      <c r="AB1958" s="532"/>
      <c r="AC1958" s="532"/>
    </row>
    <row r="1959" ht="16.5" spans="1:29">
      <c r="A1959" s="545"/>
      <c r="B1959" s="546"/>
      <c r="C1959" s="545"/>
      <c r="D1959" s="547"/>
      <c r="E1959" s="545"/>
      <c r="F1959" s="548"/>
      <c r="G1959" s="545"/>
      <c r="H1959" s="545"/>
      <c r="I1959" s="545"/>
      <c r="J1959" s="548"/>
      <c r="K1959" s="548"/>
      <c r="L1959" s="532"/>
      <c r="M1959" s="532"/>
      <c r="N1959" s="532"/>
      <c r="O1959" s="532"/>
      <c r="P1959" s="532"/>
      <c r="Q1959" s="532"/>
      <c r="R1959" s="532"/>
      <c r="S1959" s="548"/>
      <c r="T1959" s="548"/>
      <c r="U1959" s="532"/>
      <c r="V1959" s="532"/>
      <c r="W1959" s="532"/>
      <c r="X1959" s="532"/>
      <c r="Y1959" s="532"/>
      <c r="Z1959" s="532"/>
      <c r="AA1959" s="532"/>
      <c r="AB1959" s="532"/>
      <c r="AC1959" s="532"/>
    </row>
    <row r="1960" ht="16.5" spans="1:29">
      <c r="A1960" s="545"/>
      <c r="B1960" s="546"/>
      <c r="C1960" s="545"/>
      <c r="D1960" s="547"/>
      <c r="E1960" s="545"/>
      <c r="F1960" s="548"/>
      <c r="G1960" s="545"/>
      <c r="H1960" s="545"/>
      <c r="I1960" s="545"/>
      <c r="J1960" s="548"/>
      <c r="K1960" s="548"/>
      <c r="L1960" s="532"/>
      <c r="M1960" s="532"/>
      <c r="N1960" s="532"/>
      <c r="O1960" s="532"/>
      <c r="P1960" s="532"/>
      <c r="Q1960" s="532"/>
      <c r="R1960" s="532"/>
      <c r="S1960" s="548"/>
      <c r="T1960" s="548"/>
      <c r="U1960" s="532"/>
      <c r="V1960" s="532"/>
      <c r="W1960" s="532"/>
      <c r="X1960" s="532"/>
      <c r="Y1960" s="532"/>
      <c r="Z1960" s="532"/>
      <c r="AA1960" s="532"/>
      <c r="AB1960" s="532"/>
      <c r="AC1960" s="532"/>
    </row>
    <row r="1961" ht="16.5" spans="1:29">
      <c r="A1961" s="545"/>
      <c r="B1961" s="546"/>
      <c r="C1961" s="545"/>
      <c r="D1961" s="547"/>
      <c r="E1961" s="545"/>
      <c r="F1961" s="548"/>
      <c r="G1961" s="545"/>
      <c r="H1961" s="545"/>
      <c r="I1961" s="545"/>
      <c r="J1961" s="548"/>
      <c r="K1961" s="548"/>
      <c r="L1961" s="532"/>
      <c r="M1961" s="532"/>
      <c r="N1961" s="532"/>
      <c r="O1961" s="532"/>
      <c r="P1961" s="532"/>
      <c r="Q1961" s="532"/>
      <c r="R1961" s="532"/>
      <c r="S1961" s="548"/>
      <c r="T1961" s="548"/>
      <c r="U1961" s="532"/>
      <c r="V1961" s="532"/>
      <c r="W1961" s="532"/>
      <c r="X1961" s="532"/>
      <c r="Y1961" s="532"/>
      <c r="Z1961" s="532"/>
      <c r="AA1961" s="532"/>
      <c r="AB1961" s="532"/>
      <c r="AC1961" s="532"/>
    </row>
    <row r="1962" ht="16.5" spans="1:29">
      <c r="A1962" s="545"/>
      <c r="B1962" s="546"/>
      <c r="C1962" s="545"/>
      <c r="D1962" s="547"/>
      <c r="E1962" s="545"/>
      <c r="F1962" s="548"/>
      <c r="G1962" s="545"/>
      <c r="H1962" s="545"/>
      <c r="I1962" s="545"/>
      <c r="J1962" s="548"/>
      <c r="K1962" s="548"/>
      <c r="L1962" s="532"/>
      <c r="M1962" s="532"/>
      <c r="N1962" s="532"/>
      <c r="O1962" s="532"/>
      <c r="P1962" s="532"/>
      <c r="Q1962" s="532"/>
      <c r="R1962" s="532"/>
      <c r="S1962" s="548"/>
      <c r="T1962" s="548"/>
      <c r="U1962" s="532"/>
      <c r="V1962" s="532"/>
      <c r="W1962" s="532"/>
      <c r="X1962" s="532"/>
      <c r="Y1962" s="532"/>
      <c r="Z1962" s="532"/>
      <c r="AA1962" s="532"/>
      <c r="AB1962" s="532"/>
      <c r="AC1962" s="532"/>
    </row>
    <row r="1963" ht="16.5" spans="1:29">
      <c r="A1963" s="545"/>
      <c r="B1963" s="546"/>
      <c r="C1963" s="545"/>
      <c r="D1963" s="547"/>
      <c r="E1963" s="545"/>
      <c r="F1963" s="548"/>
      <c r="G1963" s="545"/>
      <c r="H1963" s="545"/>
      <c r="I1963" s="545"/>
      <c r="J1963" s="548"/>
      <c r="K1963" s="548"/>
      <c r="L1963" s="532"/>
      <c r="M1963" s="532"/>
      <c r="N1963" s="532"/>
      <c r="O1963" s="532"/>
      <c r="P1963" s="532"/>
      <c r="Q1963" s="532"/>
      <c r="R1963" s="532"/>
      <c r="S1963" s="548"/>
      <c r="T1963" s="548"/>
      <c r="U1963" s="532"/>
      <c r="V1963" s="532"/>
      <c r="W1963" s="532"/>
      <c r="X1963" s="532"/>
      <c r="Y1963" s="532"/>
      <c r="Z1963" s="532"/>
      <c r="AA1963" s="532"/>
      <c r="AB1963" s="532"/>
      <c r="AC1963" s="532"/>
    </row>
    <row r="1964" ht="16.5" spans="1:29">
      <c r="A1964" s="545"/>
      <c r="B1964" s="546"/>
      <c r="C1964" s="545"/>
      <c r="D1964" s="547"/>
      <c r="E1964" s="545"/>
      <c r="F1964" s="548"/>
      <c r="G1964" s="545"/>
      <c r="H1964" s="545"/>
      <c r="I1964" s="545"/>
      <c r="J1964" s="548"/>
      <c r="K1964" s="548"/>
      <c r="L1964" s="532"/>
      <c r="M1964" s="532"/>
      <c r="N1964" s="532"/>
      <c r="O1964" s="532"/>
      <c r="P1964" s="532"/>
      <c r="Q1964" s="532"/>
      <c r="R1964" s="532"/>
      <c r="S1964" s="548"/>
      <c r="T1964" s="548"/>
      <c r="U1964" s="532"/>
      <c r="V1964" s="532"/>
      <c r="W1964" s="532"/>
      <c r="X1964" s="532"/>
      <c r="Y1964" s="532"/>
      <c r="Z1964" s="532"/>
      <c r="AA1964" s="532"/>
      <c r="AB1964" s="532"/>
      <c r="AC1964" s="532"/>
    </row>
    <row r="1965" ht="16.5" spans="1:29">
      <c r="A1965" s="545"/>
      <c r="B1965" s="546"/>
      <c r="C1965" s="545"/>
      <c r="D1965" s="547"/>
      <c r="E1965" s="545"/>
      <c r="F1965" s="548"/>
      <c r="G1965" s="545"/>
      <c r="H1965" s="545"/>
      <c r="I1965" s="545"/>
      <c r="J1965" s="548"/>
      <c r="K1965" s="548"/>
      <c r="L1965" s="532"/>
      <c r="M1965" s="532"/>
      <c r="N1965" s="532"/>
      <c r="O1965" s="532"/>
      <c r="P1965" s="532"/>
      <c r="Q1965" s="532"/>
      <c r="R1965" s="532"/>
      <c r="S1965" s="548"/>
      <c r="T1965" s="548"/>
      <c r="U1965" s="532"/>
      <c r="V1965" s="532"/>
      <c r="W1965" s="532"/>
      <c r="X1965" s="532"/>
      <c r="Y1965" s="532"/>
      <c r="Z1965" s="532"/>
      <c r="AA1965" s="532"/>
      <c r="AB1965" s="532"/>
      <c r="AC1965" s="532"/>
    </row>
    <row r="1966" ht="16.5" spans="1:29">
      <c r="A1966" s="545"/>
      <c r="B1966" s="546"/>
      <c r="C1966" s="545"/>
      <c r="D1966" s="547"/>
      <c r="E1966" s="545"/>
      <c r="F1966" s="548"/>
      <c r="G1966" s="545"/>
      <c r="H1966" s="545"/>
      <c r="I1966" s="545"/>
      <c r="J1966" s="548"/>
      <c r="K1966" s="548"/>
      <c r="L1966" s="532"/>
      <c r="M1966" s="532"/>
      <c r="N1966" s="532"/>
      <c r="O1966" s="532"/>
      <c r="P1966" s="532"/>
      <c r="Q1966" s="532"/>
      <c r="R1966" s="532"/>
      <c r="S1966" s="548"/>
      <c r="T1966" s="548"/>
      <c r="U1966" s="532"/>
      <c r="V1966" s="532"/>
      <c r="W1966" s="532"/>
      <c r="X1966" s="532"/>
      <c r="Y1966" s="532"/>
      <c r="Z1966" s="532"/>
      <c r="AA1966" s="532"/>
      <c r="AB1966" s="532"/>
      <c r="AC1966" s="532"/>
    </row>
    <row r="1967" ht="16.5" spans="1:29">
      <c r="A1967" s="545"/>
      <c r="B1967" s="546"/>
      <c r="C1967" s="545"/>
      <c r="D1967" s="547"/>
      <c r="E1967" s="545"/>
      <c r="F1967" s="548"/>
      <c r="G1967" s="545"/>
      <c r="H1967" s="545"/>
      <c r="I1967" s="545"/>
      <c r="J1967" s="548"/>
      <c r="K1967" s="548"/>
      <c r="L1967" s="532"/>
      <c r="M1967" s="532"/>
      <c r="N1967" s="532"/>
      <c r="O1967" s="532"/>
      <c r="P1967" s="532"/>
      <c r="Q1967" s="532"/>
      <c r="R1967" s="532"/>
      <c r="S1967" s="548"/>
      <c r="T1967" s="548"/>
      <c r="U1967" s="532"/>
      <c r="V1967" s="532"/>
      <c r="W1967" s="532"/>
      <c r="X1967" s="532"/>
      <c r="Y1967" s="532"/>
      <c r="Z1967" s="532"/>
      <c r="AA1967" s="532"/>
      <c r="AB1967" s="532"/>
      <c r="AC1967" s="532"/>
    </row>
    <row r="1968" ht="16.5" spans="1:29">
      <c r="A1968" s="545"/>
      <c r="B1968" s="546"/>
      <c r="C1968" s="545"/>
      <c r="D1968" s="547"/>
      <c r="E1968" s="545"/>
      <c r="F1968" s="548"/>
      <c r="G1968" s="545"/>
      <c r="H1968" s="545"/>
      <c r="I1968" s="545"/>
      <c r="J1968" s="548"/>
      <c r="K1968" s="548"/>
      <c r="L1968" s="532"/>
      <c r="M1968" s="532"/>
      <c r="N1968" s="532"/>
      <c r="O1968" s="532"/>
      <c r="P1968" s="532"/>
      <c r="Q1968" s="532"/>
      <c r="R1968" s="532"/>
      <c r="S1968" s="548"/>
      <c r="T1968" s="548"/>
      <c r="U1968" s="532"/>
      <c r="V1968" s="532"/>
      <c r="W1968" s="532"/>
      <c r="X1968" s="532"/>
      <c r="Y1968" s="532"/>
      <c r="Z1968" s="532"/>
      <c r="AA1968" s="532"/>
      <c r="AB1968" s="532"/>
      <c r="AC1968" s="532"/>
    </row>
    <row r="1969" ht="16.5" spans="1:29">
      <c r="A1969" s="545"/>
      <c r="B1969" s="546"/>
      <c r="C1969" s="545"/>
      <c r="D1969" s="547"/>
      <c r="E1969" s="545"/>
      <c r="F1969" s="548"/>
      <c r="G1969" s="545"/>
      <c r="H1969" s="545"/>
      <c r="I1969" s="545"/>
      <c r="J1969" s="548"/>
      <c r="K1969" s="548"/>
      <c r="L1969" s="532"/>
      <c r="M1969" s="532"/>
      <c r="N1969" s="532"/>
      <c r="O1969" s="532"/>
      <c r="P1969" s="532"/>
      <c r="Q1969" s="532"/>
      <c r="R1969" s="532"/>
      <c r="S1969" s="548"/>
      <c r="T1969" s="548"/>
      <c r="U1969" s="532"/>
      <c r="V1969" s="532"/>
      <c r="W1969" s="532"/>
      <c r="X1969" s="532"/>
      <c r="Y1969" s="532"/>
      <c r="Z1969" s="532"/>
      <c r="AA1969" s="532"/>
      <c r="AB1969" s="532"/>
      <c r="AC1969" s="532"/>
    </row>
    <row r="1970" ht="16.5" spans="1:29">
      <c r="A1970" s="545"/>
      <c r="B1970" s="546"/>
      <c r="C1970" s="545"/>
      <c r="D1970" s="547"/>
      <c r="E1970" s="545"/>
      <c r="F1970" s="548"/>
      <c r="G1970" s="545"/>
      <c r="H1970" s="545"/>
      <c r="I1970" s="545"/>
      <c r="J1970" s="548"/>
      <c r="K1970" s="548"/>
      <c r="L1970" s="532"/>
      <c r="M1970" s="532"/>
      <c r="N1970" s="532"/>
      <c r="O1970" s="532"/>
      <c r="P1970" s="532"/>
      <c r="Q1970" s="532"/>
      <c r="R1970" s="532"/>
      <c r="S1970" s="548"/>
      <c r="T1970" s="548"/>
      <c r="U1970" s="532"/>
      <c r="V1970" s="532"/>
      <c r="W1970" s="532"/>
      <c r="X1970" s="532"/>
      <c r="Y1970" s="532"/>
      <c r="Z1970" s="532"/>
      <c r="AA1970" s="532"/>
      <c r="AB1970" s="532"/>
      <c r="AC1970" s="532"/>
    </row>
    <row r="1971" ht="16.5" spans="1:29">
      <c r="A1971" s="545"/>
      <c r="B1971" s="546"/>
      <c r="C1971" s="545"/>
      <c r="D1971" s="547"/>
      <c r="E1971" s="545"/>
      <c r="F1971" s="548"/>
      <c r="G1971" s="545"/>
      <c r="H1971" s="545"/>
      <c r="I1971" s="545"/>
      <c r="J1971" s="548"/>
      <c r="K1971" s="548"/>
      <c r="L1971" s="532"/>
      <c r="M1971" s="532"/>
      <c r="N1971" s="532"/>
      <c r="O1971" s="532"/>
      <c r="P1971" s="532"/>
      <c r="Q1971" s="532"/>
      <c r="R1971" s="532"/>
      <c r="S1971" s="548"/>
      <c r="T1971" s="548"/>
      <c r="U1971" s="532"/>
      <c r="V1971" s="532"/>
      <c r="W1971" s="532"/>
      <c r="X1971" s="532"/>
      <c r="Y1971" s="532"/>
      <c r="Z1971" s="532"/>
      <c r="AA1971" s="532"/>
      <c r="AB1971" s="532"/>
      <c r="AC1971" s="532"/>
    </row>
    <row r="1972" ht="16.5" spans="1:29">
      <c r="A1972" s="545"/>
      <c r="B1972" s="546"/>
      <c r="C1972" s="545"/>
      <c r="D1972" s="547"/>
      <c r="E1972" s="545"/>
      <c r="F1972" s="548"/>
      <c r="G1972" s="545"/>
      <c r="H1972" s="545"/>
      <c r="I1972" s="545"/>
      <c r="J1972" s="548"/>
      <c r="K1972" s="548"/>
      <c r="L1972" s="532"/>
      <c r="M1972" s="532"/>
      <c r="N1972" s="532"/>
      <c r="O1972" s="532"/>
      <c r="P1972" s="532"/>
      <c r="Q1972" s="532"/>
      <c r="R1972" s="532"/>
      <c r="S1972" s="548"/>
      <c r="T1972" s="548"/>
      <c r="U1972" s="532"/>
      <c r="V1972" s="532"/>
      <c r="W1972" s="532"/>
      <c r="X1972" s="532"/>
      <c r="Y1972" s="532"/>
      <c r="Z1972" s="532"/>
      <c r="AA1972" s="532"/>
      <c r="AB1972" s="532"/>
      <c r="AC1972" s="532"/>
    </row>
    <row r="1973" ht="16.5" spans="1:29">
      <c r="A1973" s="545"/>
      <c r="B1973" s="546"/>
      <c r="C1973" s="545"/>
      <c r="D1973" s="547"/>
      <c r="E1973" s="545"/>
      <c r="F1973" s="548"/>
      <c r="G1973" s="545"/>
      <c r="H1973" s="545"/>
      <c r="I1973" s="545"/>
      <c r="J1973" s="548"/>
      <c r="K1973" s="548"/>
      <c r="L1973" s="532"/>
      <c r="M1973" s="532"/>
      <c r="N1973" s="532"/>
      <c r="O1973" s="532"/>
      <c r="P1973" s="532"/>
      <c r="Q1973" s="532"/>
      <c r="R1973" s="532"/>
      <c r="S1973" s="548"/>
      <c r="T1973" s="548"/>
      <c r="U1973" s="532"/>
      <c r="V1973" s="532"/>
      <c r="W1973" s="532"/>
      <c r="X1973" s="532"/>
      <c r="Y1973" s="532"/>
      <c r="Z1973" s="532"/>
      <c r="AA1973" s="532"/>
      <c r="AB1973" s="532"/>
      <c r="AC1973" s="532"/>
    </row>
    <row r="1974" ht="16.5" spans="1:29">
      <c r="A1974" s="545"/>
      <c r="B1974" s="546"/>
      <c r="C1974" s="545"/>
      <c r="D1974" s="547"/>
      <c r="E1974" s="545"/>
      <c r="F1974" s="548"/>
      <c r="G1974" s="545"/>
      <c r="H1974" s="545"/>
      <c r="I1974" s="545"/>
      <c r="J1974" s="548"/>
      <c r="K1974" s="548"/>
      <c r="L1974" s="532"/>
      <c r="M1974" s="532"/>
      <c r="N1974" s="532"/>
      <c r="O1974" s="532"/>
      <c r="P1974" s="532"/>
      <c r="Q1974" s="532"/>
      <c r="R1974" s="532"/>
      <c r="S1974" s="548"/>
      <c r="T1974" s="548"/>
      <c r="U1974" s="532"/>
      <c r="V1974" s="532"/>
      <c r="W1974" s="532"/>
      <c r="X1974" s="532"/>
      <c r="Y1974" s="532"/>
      <c r="Z1974" s="532"/>
      <c r="AA1974" s="532"/>
      <c r="AB1974" s="532"/>
      <c r="AC1974" s="532"/>
    </row>
    <row r="1975" ht="16.5" spans="1:29">
      <c r="A1975" s="545"/>
      <c r="B1975" s="546"/>
      <c r="C1975" s="545"/>
      <c r="D1975" s="547"/>
      <c r="E1975" s="545"/>
      <c r="F1975" s="548"/>
      <c r="G1975" s="545"/>
      <c r="H1975" s="545"/>
      <c r="I1975" s="545"/>
      <c r="J1975" s="548"/>
      <c r="K1975" s="548"/>
      <c r="L1975" s="532"/>
      <c r="M1975" s="532"/>
      <c r="N1975" s="532"/>
      <c r="O1975" s="532"/>
      <c r="P1975" s="532"/>
      <c r="Q1975" s="532"/>
      <c r="R1975" s="532"/>
      <c r="S1975" s="548"/>
      <c r="T1975" s="548"/>
      <c r="U1975" s="532"/>
      <c r="V1975" s="532"/>
      <c r="W1975" s="532"/>
      <c r="X1975" s="532"/>
      <c r="Y1975" s="532"/>
      <c r="Z1975" s="532"/>
      <c r="AA1975" s="532"/>
      <c r="AB1975" s="532"/>
      <c r="AC1975" s="532"/>
    </row>
    <row r="1976" ht="16.5" spans="1:29">
      <c r="A1976" s="545"/>
      <c r="B1976" s="546"/>
      <c r="C1976" s="545"/>
      <c r="D1976" s="547"/>
      <c r="E1976" s="545"/>
      <c r="F1976" s="548"/>
      <c r="G1976" s="545"/>
      <c r="H1976" s="545"/>
      <c r="I1976" s="545"/>
      <c r="J1976" s="548"/>
      <c r="K1976" s="548"/>
      <c r="L1976" s="532"/>
      <c r="M1976" s="532"/>
      <c r="N1976" s="532"/>
      <c r="O1976" s="532"/>
      <c r="P1976" s="532"/>
      <c r="Q1976" s="532"/>
      <c r="R1976" s="532"/>
      <c r="S1976" s="548"/>
      <c r="T1976" s="548"/>
      <c r="U1976" s="532"/>
      <c r="V1976" s="532"/>
      <c r="W1976" s="532"/>
      <c r="X1976" s="532"/>
      <c r="Y1976" s="532"/>
      <c r="Z1976" s="532"/>
      <c r="AA1976" s="532"/>
      <c r="AB1976" s="532"/>
      <c r="AC1976" s="532"/>
    </row>
    <row r="1977" ht="16.5" spans="1:29">
      <c r="A1977" s="545"/>
      <c r="B1977" s="546"/>
      <c r="C1977" s="545"/>
      <c r="D1977" s="547"/>
      <c r="E1977" s="545"/>
      <c r="F1977" s="548"/>
      <c r="G1977" s="545"/>
      <c r="H1977" s="545"/>
      <c r="I1977" s="545"/>
      <c r="J1977" s="548"/>
      <c r="K1977" s="548"/>
      <c r="L1977" s="532"/>
      <c r="M1977" s="532"/>
      <c r="N1977" s="532"/>
      <c r="O1977" s="532"/>
      <c r="P1977" s="532"/>
      <c r="Q1977" s="532"/>
      <c r="R1977" s="532"/>
      <c r="S1977" s="548"/>
      <c r="T1977" s="548"/>
      <c r="U1977" s="532"/>
      <c r="V1977" s="532"/>
      <c r="W1977" s="532"/>
      <c r="X1977" s="532"/>
      <c r="Y1977" s="532"/>
      <c r="Z1977" s="532"/>
      <c r="AA1977" s="532"/>
      <c r="AB1977" s="532"/>
      <c r="AC1977" s="532"/>
    </row>
    <row r="1978" ht="16.5" spans="1:29">
      <c r="A1978" s="545"/>
      <c r="B1978" s="546"/>
      <c r="C1978" s="545"/>
      <c r="D1978" s="547"/>
      <c r="E1978" s="545"/>
      <c r="F1978" s="548"/>
      <c r="G1978" s="545"/>
      <c r="H1978" s="545"/>
      <c r="I1978" s="545"/>
      <c r="J1978" s="548"/>
      <c r="K1978" s="548"/>
      <c r="L1978" s="532"/>
      <c r="M1978" s="532"/>
      <c r="N1978" s="532"/>
      <c r="O1978" s="532"/>
      <c r="P1978" s="532"/>
      <c r="Q1978" s="532"/>
      <c r="R1978" s="532"/>
      <c r="S1978" s="548"/>
      <c r="T1978" s="548"/>
      <c r="U1978" s="532"/>
      <c r="V1978" s="532"/>
      <c r="W1978" s="532"/>
      <c r="X1978" s="532"/>
      <c r="Y1978" s="532"/>
      <c r="Z1978" s="532"/>
      <c r="AA1978" s="532"/>
      <c r="AB1978" s="532"/>
      <c r="AC1978" s="532"/>
    </row>
    <row r="1979" ht="16.5" spans="1:29">
      <c r="A1979" s="545"/>
      <c r="B1979" s="546"/>
      <c r="C1979" s="545"/>
      <c r="D1979" s="547"/>
      <c r="E1979" s="545"/>
      <c r="F1979" s="548"/>
      <c r="G1979" s="545"/>
      <c r="H1979" s="545"/>
      <c r="I1979" s="545"/>
      <c r="J1979" s="548"/>
      <c r="K1979" s="548"/>
      <c r="L1979" s="532"/>
      <c r="M1979" s="532"/>
      <c r="N1979" s="532"/>
      <c r="O1979" s="532"/>
      <c r="P1979" s="532"/>
      <c r="Q1979" s="532"/>
      <c r="R1979" s="532"/>
      <c r="S1979" s="548"/>
      <c r="T1979" s="548"/>
      <c r="U1979" s="532"/>
      <c r="V1979" s="532"/>
      <c r="W1979" s="532"/>
      <c r="X1979" s="532"/>
      <c r="Y1979" s="532"/>
      <c r="Z1979" s="532"/>
      <c r="AA1979" s="532"/>
      <c r="AB1979" s="532"/>
      <c r="AC1979" s="532"/>
    </row>
    <row r="1980" ht="16.5" spans="1:29">
      <c r="A1980" s="545"/>
      <c r="B1980" s="546"/>
      <c r="C1980" s="545"/>
      <c r="D1980" s="547"/>
      <c r="E1980" s="545"/>
      <c r="F1980" s="548"/>
      <c r="G1980" s="545"/>
      <c r="H1980" s="545"/>
      <c r="I1980" s="545"/>
      <c r="J1980" s="548"/>
      <c r="K1980" s="548"/>
      <c r="L1980" s="532"/>
      <c r="M1980" s="532"/>
      <c r="N1980" s="532"/>
      <c r="O1980" s="532"/>
      <c r="P1980" s="532"/>
      <c r="Q1980" s="532"/>
      <c r="R1980" s="532"/>
      <c r="S1980" s="548"/>
      <c r="T1980" s="548"/>
      <c r="U1980" s="532"/>
      <c r="V1980" s="532"/>
      <c r="W1980" s="532"/>
      <c r="X1980" s="532"/>
      <c r="Y1980" s="532"/>
      <c r="Z1980" s="532"/>
      <c r="AA1980" s="532"/>
      <c r="AB1980" s="532"/>
      <c r="AC1980" s="532"/>
    </row>
    <row r="1981" ht="16.5" spans="1:29">
      <c r="A1981" s="545"/>
      <c r="B1981" s="546"/>
      <c r="C1981" s="545"/>
      <c r="D1981" s="547"/>
      <c r="E1981" s="545"/>
      <c r="F1981" s="548"/>
      <c r="G1981" s="545"/>
      <c r="H1981" s="545"/>
      <c r="I1981" s="545"/>
      <c r="J1981" s="548"/>
      <c r="K1981" s="548"/>
      <c r="L1981" s="532"/>
      <c r="M1981" s="532"/>
      <c r="N1981" s="532"/>
      <c r="O1981" s="532"/>
      <c r="P1981" s="532"/>
      <c r="Q1981" s="532"/>
      <c r="R1981" s="532"/>
      <c r="S1981" s="548"/>
      <c r="T1981" s="548"/>
      <c r="U1981" s="532"/>
      <c r="V1981" s="532"/>
      <c r="W1981" s="532"/>
      <c r="X1981" s="532"/>
      <c r="Y1981" s="532"/>
      <c r="Z1981" s="532"/>
      <c r="AA1981" s="532"/>
      <c r="AB1981" s="532"/>
      <c r="AC1981" s="532"/>
    </row>
    <row r="1982" ht="16.5" spans="1:29">
      <c r="A1982" s="545"/>
      <c r="B1982" s="546"/>
      <c r="C1982" s="545"/>
      <c r="D1982" s="547"/>
      <c r="E1982" s="545"/>
      <c r="F1982" s="548"/>
      <c r="G1982" s="545"/>
      <c r="H1982" s="545"/>
      <c r="I1982" s="545"/>
      <c r="J1982" s="548"/>
      <c r="K1982" s="548"/>
      <c r="L1982" s="532"/>
      <c r="M1982" s="532"/>
      <c r="N1982" s="532"/>
      <c r="O1982" s="532"/>
      <c r="P1982" s="532"/>
      <c r="Q1982" s="532"/>
      <c r="R1982" s="532"/>
      <c r="S1982" s="548"/>
      <c r="T1982" s="548"/>
      <c r="U1982" s="532"/>
      <c r="V1982" s="532"/>
      <c r="W1982" s="532"/>
      <c r="X1982" s="532"/>
      <c r="Y1982" s="532"/>
      <c r="Z1982" s="532"/>
      <c r="AA1982" s="532"/>
      <c r="AB1982" s="532"/>
      <c r="AC1982" s="532"/>
    </row>
    <row r="1983" ht="16.5" spans="1:29">
      <c r="A1983" s="545"/>
      <c r="B1983" s="546"/>
      <c r="C1983" s="545"/>
      <c r="D1983" s="547"/>
      <c r="E1983" s="545"/>
      <c r="F1983" s="548"/>
      <c r="G1983" s="545"/>
      <c r="H1983" s="545"/>
      <c r="I1983" s="545"/>
      <c r="J1983" s="548"/>
      <c r="K1983" s="548"/>
      <c r="L1983" s="532"/>
      <c r="M1983" s="532"/>
      <c r="N1983" s="532"/>
      <c r="O1983" s="532"/>
      <c r="P1983" s="532"/>
      <c r="Q1983" s="532"/>
      <c r="R1983" s="532"/>
      <c r="S1983" s="548"/>
      <c r="T1983" s="548"/>
      <c r="U1983" s="532"/>
      <c r="V1983" s="532"/>
      <c r="W1983" s="532"/>
      <c r="X1983" s="532"/>
      <c r="Y1983" s="532"/>
      <c r="Z1983" s="532"/>
      <c r="AA1983" s="532"/>
      <c r="AB1983" s="532"/>
      <c r="AC1983" s="532"/>
    </row>
    <row r="1984" ht="16.5" spans="1:29">
      <c r="A1984" s="545"/>
      <c r="B1984" s="546"/>
      <c r="C1984" s="545"/>
      <c r="D1984" s="547"/>
      <c r="E1984" s="545"/>
      <c r="F1984" s="548"/>
      <c r="G1984" s="545"/>
      <c r="H1984" s="545"/>
      <c r="I1984" s="545"/>
      <c r="J1984" s="548"/>
      <c r="K1984" s="548"/>
      <c r="L1984" s="532"/>
      <c r="M1984" s="532"/>
      <c r="N1984" s="532"/>
      <c r="O1984" s="532"/>
      <c r="P1984" s="532"/>
      <c r="Q1984" s="532"/>
      <c r="R1984" s="532"/>
      <c r="S1984" s="548"/>
      <c r="T1984" s="548"/>
      <c r="U1984" s="532"/>
      <c r="V1984" s="532"/>
      <c r="W1984" s="532"/>
      <c r="X1984" s="532"/>
      <c r="Y1984" s="532"/>
      <c r="Z1984" s="532"/>
      <c r="AA1984" s="532"/>
      <c r="AB1984" s="532"/>
      <c r="AC1984" s="532"/>
    </row>
    <row r="1985" ht="16.5" spans="1:29">
      <c r="A1985" s="545"/>
      <c r="B1985" s="546"/>
      <c r="C1985" s="545"/>
      <c r="D1985" s="547"/>
      <c r="E1985" s="545"/>
      <c r="F1985" s="548"/>
      <c r="G1985" s="545"/>
      <c r="H1985" s="545"/>
      <c r="I1985" s="545"/>
      <c r="J1985" s="548"/>
      <c r="K1985" s="548"/>
      <c r="L1985" s="532"/>
      <c r="M1985" s="532"/>
      <c r="N1985" s="532"/>
      <c r="O1985" s="532"/>
      <c r="P1985" s="532"/>
      <c r="Q1985" s="532"/>
      <c r="R1985" s="532"/>
      <c r="S1985" s="548"/>
      <c r="T1985" s="548"/>
      <c r="U1985" s="532"/>
      <c r="V1985" s="532"/>
      <c r="W1985" s="532"/>
      <c r="X1985" s="532"/>
      <c r="Y1985" s="532"/>
      <c r="Z1985" s="532"/>
      <c r="AA1985" s="532"/>
      <c r="AB1985" s="532"/>
      <c r="AC1985" s="532"/>
    </row>
    <row r="1986" ht="16.5" spans="1:29">
      <c r="A1986" s="545"/>
      <c r="B1986" s="546"/>
      <c r="C1986" s="545"/>
      <c r="D1986" s="547"/>
      <c r="E1986" s="545"/>
      <c r="F1986" s="548"/>
      <c r="G1986" s="545"/>
      <c r="H1986" s="545"/>
      <c r="I1986" s="545"/>
      <c r="J1986" s="548"/>
      <c r="K1986" s="548"/>
      <c r="L1986" s="532"/>
      <c r="M1986" s="532"/>
      <c r="N1986" s="532"/>
      <c r="O1986" s="532"/>
      <c r="P1986" s="532"/>
      <c r="Q1986" s="532"/>
      <c r="R1986" s="532"/>
      <c r="S1986" s="548"/>
      <c r="T1986" s="548"/>
      <c r="U1986" s="532"/>
      <c r="V1986" s="532"/>
      <c r="W1986" s="532"/>
      <c r="X1986" s="532"/>
      <c r="Y1986" s="532"/>
      <c r="Z1986" s="532"/>
      <c r="AA1986" s="532"/>
      <c r="AB1986" s="532"/>
      <c r="AC1986" s="532"/>
    </row>
    <row r="1987" ht="16.5" spans="1:29">
      <c r="A1987" s="545"/>
      <c r="B1987" s="546"/>
      <c r="C1987" s="545"/>
      <c r="D1987" s="547"/>
      <c r="E1987" s="545"/>
      <c r="F1987" s="548"/>
      <c r="G1987" s="545"/>
      <c r="H1987" s="545"/>
      <c r="I1987" s="545"/>
      <c r="J1987" s="548"/>
      <c r="K1987" s="548"/>
      <c r="L1987" s="532"/>
      <c r="M1987" s="532"/>
      <c r="N1987" s="532"/>
      <c r="O1987" s="532"/>
      <c r="P1987" s="532"/>
      <c r="Q1987" s="532"/>
      <c r="R1987" s="532"/>
      <c r="S1987" s="548"/>
      <c r="T1987" s="548"/>
      <c r="U1987" s="532"/>
      <c r="V1987" s="532"/>
      <c r="W1987" s="532"/>
      <c r="X1987" s="532"/>
      <c r="Y1987" s="532"/>
      <c r="Z1987" s="532"/>
      <c r="AA1987" s="532"/>
      <c r="AB1987" s="532"/>
      <c r="AC1987" s="532"/>
    </row>
    <row r="1988" ht="16.5" spans="1:29">
      <c r="A1988" s="545"/>
      <c r="B1988" s="546"/>
      <c r="C1988" s="545"/>
      <c r="D1988" s="547"/>
      <c r="E1988" s="545"/>
      <c r="F1988" s="548"/>
      <c r="G1988" s="545"/>
      <c r="H1988" s="545"/>
      <c r="I1988" s="545"/>
      <c r="J1988" s="548"/>
      <c r="K1988" s="548"/>
      <c r="L1988" s="532"/>
      <c r="M1988" s="532"/>
      <c r="N1988" s="532"/>
      <c r="O1988" s="532"/>
      <c r="P1988" s="532"/>
      <c r="Q1988" s="532"/>
      <c r="R1988" s="532"/>
      <c r="S1988" s="548"/>
      <c r="T1988" s="548"/>
      <c r="U1988" s="532"/>
      <c r="V1988" s="532"/>
      <c r="W1988" s="532"/>
      <c r="X1988" s="532"/>
      <c r="Y1988" s="532"/>
      <c r="Z1988" s="532"/>
      <c r="AA1988" s="532"/>
      <c r="AB1988" s="532"/>
      <c r="AC1988" s="532"/>
    </row>
    <row r="1989" ht="16.5" spans="1:29">
      <c r="A1989" s="545"/>
      <c r="B1989" s="546"/>
      <c r="C1989" s="545"/>
      <c r="D1989" s="547"/>
      <c r="E1989" s="545"/>
      <c r="F1989" s="548"/>
      <c r="G1989" s="545"/>
      <c r="H1989" s="545"/>
      <c r="I1989" s="545"/>
      <c r="J1989" s="548"/>
      <c r="K1989" s="548"/>
      <c r="L1989" s="532"/>
      <c r="M1989" s="532"/>
      <c r="N1989" s="532"/>
      <c r="O1989" s="532"/>
      <c r="P1989" s="532"/>
      <c r="Q1989" s="532"/>
      <c r="R1989" s="532"/>
      <c r="S1989" s="548"/>
      <c r="T1989" s="548"/>
      <c r="U1989" s="532"/>
      <c r="V1989" s="532"/>
      <c r="W1989" s="532"/>
      <c r="X1989" s="532"/>
      <c r="Y1989" s="532"/>
      <c r="Z1989" s="532"/>
      <c r="AA1989" s="532"/>
      <c r="AB1989" s="532"/>
      <c r="AC1989" s="532"/>
    </row>
    <row r="1990" ht="16.5" spans="1:29">
      <c r="A1990" s="545"/>
      <c r="B1990" s="546"/>
      <c r="C1990" s="545"/>
      <c r="D1990" s="547"/>
      <c r="E1990" s="545"/>
      <c r="F1990" s="548"/>
      <c r="G1990" s="545"/>
      <c r="H1990" s="545"/>
      <c r="I1990" s="545"/>
      <c r="J1990" s="548"/>
      <c r="K1990" s="548"/>
      <c r="L1990" s="532"/>
      <c r="M1990" s="532"/>
      <c r="N1990" s="532"/>
      <c r="O1990" s="532"/>
      <c r="P1990" s="532"/>
      <c r="Q1990" s="532"/>
      <c r="R1990" s="532"/>
      <c r="S1990" s="548"/>
      <c r="T1990" s="548"/>
      <c r="U1990" s="532"/>
      <c r="V1990" s="532"/>
      <c r="W1990" s="532"/>
      <c r="X1990" s="532"/>
      <c r="Y1990" s="532"/>
      <c r="Z1990" s="532"/>
      <c r="AA1990" s="532"/>
      <c r="AB1990" s="532"/>
      <c r="AC1990" s="532"/>
    </row>
    <row r="1991" ht="16.5" spans="1:29">
      <c r="A1991" s="545"/>
      <c r="B1991" s="546"/>
      <c r="C1991" s="545"/>
      <c r="D1991" s="547"/>
      <c r="E1991" s="545"/>
      <c r="F1991" s="548"/>
      <c r="G1991" s="545"/>
      <c r="H1991" s="545"/>
      <c r="I1991" s="545"/>
      <c r="J1991" s="548"/>
      <c r="K1991" s="548"/>
      <c r="L1991" s="532"/>
      <c r="M1991" s="532"/>
      <c r="N1991" s="532"/>
      <c r="O1991" s="532"/>
      <c r="P1991" s="532"/>
      <c r="Q1991" s="532"/>
      <c r="R1991" s="532"/>
      <c r="S1991" s="548"/>
      <c r="T1991" s="548"/>
      <c r="U1991" s="532"/>
      <c r="V1991" s="532"/>
      <c r="W1991" s="532"/>
      <c r="X1991" s="532"/>
      <c r="Y1991" s="532"/>
      <c r="Z1991" s="532"/>
      <c r="AA1991" s="532"/>
      <c r="AB1991" s="532"/>
      <c r="AC1991" s="532"/>
    </row>
    <row r="1992" ht="16.5" spans="1:29">
      <c r="A1992" s="545"/>
      <c r="B1992" s="546"/>
      <c r="C1992" s="545"/>
      <c r="D1992" s="547"/>
      <c r="E1992" s="545"/>
      <c r="F1992" s="548"/>
      <c r="G1992" s="545"/>
      <c r="H1992" s="545"/>
      <c r="I1992" s="545"/>
      <c r="J1992" s="548"/>
      <c r="K1992" s="548"/>
      <c r="L1992" s="532"/>
      <c r="M1992" s="532"/>
      <c r="N1992" s="532"/>
      <c r="O1992" s="532"/>
      <c r="P1992" s="532"/>
      <c r="Q1992" s="532"/>
      <c r="R1992" s="532"/>
      <c r="S1992" s="548"/>
      <c r="T1992" s="548"/>
      <c r="U1992" s="532"/>
      <c r="V1992" s="532"/>
      <c r="W1992" s="532"/>
      <c r="X1992" s="532"/>
      <c r="Y1992" s="532"/>
      <c r="Z1992" s="532"/>
      <c r="AA1992" s="532"/>
      <c r="AB1992" s="532"/>
      <c r="AC1992" s="532"/>
    </row>
    <row r="1993" ht="16.5" spans="1:29">
      <c r="A1993" s="545"/>
      <c r="B1993" s="546"/>
      <c r="C1993" s="545"/>
      <c r="D1993" s="547"/>
      <c r="E1993" s="545"/>
      <c r="F1993" s="548"/>
      <c r="G1993" s="545"/>
      <c r="H1993" s="545"/>
      <c r="I1993" s="545"/>
      <c r="J1993" s="548"/>
      <c r="K1993" s="548"/>
      <c r="L1993" s="532"/>
      <c r="M1993" s="532"/>
      <c r="N1993" s="532"/>
      <c r="O1993" s="532"/>
      <c r="P1993" s="532"/>
      <c r="Q1993" s="532"/>
      <c r="R1993" s="532"/>
      <c r="S1993" s="548"/>
      <c r="T1993" s="548"/>
      <c r="U1993" s="532"/>
      <c r="V1993" s="532"/>
      <c r="W1993" s="532"/>
      <c r="X1993" s="532"/>
      <c r="Y1993" s="532"/>
      <c r="Z1993" s="532"/>
      <c r="AA1993" s="532"/>
      <c r="AB1993" s="532"/>
      <c r="AC1993" s="532"/>
    </row>
    <row r="1994" ht="16.5" spans="1:29">
      <c r="A1994" s="545"/>
      <c r="B1994" s="546"/>
      <c r="C1994" s="545"/>
      <c r="D1994" s="547"/>
      <c r="E1994" s="545"/>
      <c r="F1994" s="548"/>
      <c r="G1994" s="545"/>
      <c r="H1994" s="545"/>
      <c r="I1994" s="545"/>
      <c r="J1994" s="548"/>
      <c r="K1994" s="548"/>
      <c r="L1994" s="532"/>
      <c r="M1994" s="532"/>
      <c r="N1994" s="532"/>
      <c r="O1994" s="532"/>
      <c r="P1994" s="532"/>
      <c r="Q1994" s="532"/>
      <c r="R1994" s="532"/>
      <c r="S1994" s="548"/>
      <c r="T1994" s="548"/>
      <c r="U1994" s="532"/>
      <c r="V1994" s="532"/>
      <c r="W1994" s="532"/>
      <c r="X1994" s="532"/>
      <c r="Y1994" s="532"/>
      <c r="Z1994" s="532"/>
      <c r="AA1994" s="532"/>
      <c r="AB1994" s="532"/>
      <c r="AC1994" s="532"/>
    </row>
    <row r="1995" ht="16.5" spans="1:29">
      <c r="A1995" s="545"/>
      <c r="B1995" s="546"/>
      <c r="C1995" s="545"/>
      <c r="D1995" s="547"/>
      <c r="E1995" s="545"/>
      <c r="F1995" s="548"/>
      <c r="G1995" s="545"/>
      <c r="H1995" s="545"/>
      <c r="I1995" s="545"/>
      <c r="J1995" s="548"/>
      <c r="K1995" s="548"/>
      <c r="L1995" s="532"/>
      <c r="M1995" s="532"/>
      <c r="N1995" s="532"/>
      <c r="O1995" s="532"/>
      <c r="P1995" s="532"/>
      <c r="Q1995" s="532"/>
      <c r="R1995" s="532"/>
      <c r="S1995" s="548"/>
      <c r="T1995" s="548"/>
      <c r="U1995" s="532"/>
      <c r="V1995" s="532"/>
      <c r="W1995" s="532"/>
      <c r="X1995" s="532"/>
      <c r="Y1995" s="532"/>
      <c r="Z1995" s="532"/>
      <c r="AA1995" s="532"/>
      <c r="AB1995" s="532"/>
      <c r="AC1995" s="532"/>
    </row>
    <row r="1996" ht="16.5" spans="1:29">
      <c r="A1996" s="545"/>
      <c r="B1996" s="546"/>
      <c r="C1996" s="545"/>
      <c r="D1996" s="547"/>
      <c r="E1996" s="545"/>
      <c r="F1996" s="548"/>
      <c r="G1996" s="545"/>
      <c r="H1996" s="545"/>
      <c r="I1996" s="545"/>
      <c r="J1996" s="548"/>
      <c r="K1996" s="548"/>
      <c r="L1996" s="532"/>
      <c r="M1996" s="532"/>
      <c r="N1996" s="532"/>
      <c r="O1996" s="532"/>
      <c r="P1996" s="532"/>
      <c r="Q1996" s="532"/>
      <c r="R1996" s="532"/>
      <c r="S1996" s="548"/>
      <c r="T1996" s="548"/>
      <c r="U1996" s="532"/>
      <c r="V1996" s="532"/>
      <c r="W1996" s="532"/>
      <c r="X1996" s="532"/>
      <c r="Y1996" s="532"/>
      <c r="Z1996" s="532"/>
      <c r="AA1996" s="532"/>
      <c r="AB1996" s="532"/>
      <c r="AC1996" s="532"/>
    </row>
    <row r="1997" ht="16.5" spans="1:29">
      <c r="A1997" s="545"/>
      <c r="B1997" s="546"/>
      <c r="C1997" s="545"/>
      <c r="D1997" s="547"/>
      <c r="E1997" s="545"/>
      <c r="F1997" s="548"/>
      <c r="G1997" s="545"/>
      <c r="H1997" s="545"/>
      <c r="I1997" s="545"/>
      <c r="J1997" s="548"/>
      <c r="K1997" s="548"/>
      <c r="L1997" s="532"/>
      <c r="M1997" s="532"/>
      <c r="N1997" s="532"/>
      <c r="O1997" s="532"/>
      <c r="P1997" s="532"/>
      <c r="Q1997" s="532"/>
      <c r="R1997" s="532"/>
      <c r="S1997" s="548"/>
      <c r="T1997" s="548"/>
      <c r="U1997" s="532"/>
      <c r="V1997" s="532"/>
      <c r="W1997" s="532"/>
      <c r="X1997" s="532"/>
      <c r="Y1997" s="532"/>
      <c r="Z1997" s="532"/>
      <c r="AA1997" s="532"/>
      <c r="AB1997" s="532"/>
      <c r="AC1997" s="532"/>
    </row>
    <row r="1998" ht="16.5" spans="1:29">
      <c r="A1998" s="545"/>
      <c r="B1998" s="546"/>
      <c r="C1998" s="545"/>
      <c r="D1998" s="547"/>
      <c r="E1998" s="545"/>
      <c r="F1998" s="548"/>
      <c r="G1998" s="545"/>
      <c r="H1998" s="545"/>
      <c r="I1998" s="545"/>
      <c r="J1998" s="548"/>
      <c r="K1998" s="548"/>
      <c r="L1998" s="532"/>
      <c r="M1998" s="532"/>
      <c r="N1998" s="532"/>
      <c r="O1998" s="532"/>
      <c r="P1998" s="532"/>
      <c r="Q1998" s="532"/>
      <c r="R1998" s="532"/>
      <c r="S1998" s="548"/>
      <c r="T1998" s="548"/>
      <c r="U1998" s="532"/>
      <c r="V1998" s="532"/>
      <c r="W1998" s="532"/>
      <c r="X1998" s="532"/>
      <c r="Y1998" s="532"/>
      <c r="Z1998" s="532"/>
      <c r="AA1998" s="532"/>
      <c r="AB1998" s="532"/>
      <c r="AC1998" s="532"/>
    </row>
    <row r="1999" ht="16.5" spans="1:29">
      <c r="A1999" s="545"/>
      <c r="B1999" s="546"/>
      <c r="C1999" s="545"/>
      <c r="D1999" s="547"/>
      <c r="E1999" s="545"/>
      <c r="F1999" s="548"/>
      <c r="G1999" s="545"/>
      <c r="H1999" s="545"/>
      <c r="I1999" s="545"/>
      <c r="J1999" s="548"/>
      <c r="K1999" s="548"/>
      <c r="L1999" s="532"/>
      <c r="M1999" s="532"/>
      <c r="N1999" s="532"/>
      <c r="O1999" s="532"/>
      <c r="P1999" s="532"/>
      <c r="Q1999" s="532"/>
      <c r="R1999" s="532"/>
      <c r="S1999" s="548"/>
      <c r="T1999" s="548"/>
      <c r="U1999" s="532"/>
      <c r="V1999" s="532"/>
      <c r="W1999" s="532"/>
      <c r="X1999" s="532"/>
      <c r="Y1999" s="532"/>
      <c r="Z1999" s="532"/>
      <c r="AA1999" s="532"/>
      <c r="AB1999" s="532"/>
      <c r="AC1999" s="532"/>
    </row>
    <row r="2000" ht="16.5" spans="1:29">
      <c r="A2000" s="545"/>
      <c r="B2000" s="546"/>
      <c r="C2000" s="545"/>
      <c r="D2000" s="547"/>
      <c r="E2000" s="545"/>
      <c r="F2000" s="548"/>
      <c r="G2000" s="545"/>
      <c r="H2000" s="545"/>
      <c r="I2000" s="545"/>
      <c r="J2000" s="548"/>
      <c r="K2000" s="548"/>
      <c r="L2000" s="532"/>
      <c r="M2000" s="532"/>
      <c r="N2000" s="532"/>
      <c r="O2000" s="532"/>
      <c r="P2000" s="532"/>
      <c r="Q2000" s="532"/>
      <c r="R2000" s="532"/>
      <c r="S2000" s="548"/>
      <c r="T2000" s="548"/>
      <c r="U2000" s="532"/>
      <c r="V2000" s="532"/>
      <c r="W2000" s="532"/>
      <c r="X2000" s="532"/>
      <c r="Y2000" s="532"/>
      <c r="Z2000" s="532"/>
      <c r="AA2000" s="532"/>
      <c r="AB2000" s="532"/>
      <c r="AC2000" s="532"/>
    </row>
    <row r="2001" ht="16.5" spans="1:29">
      <c r="A2001" s="545"/>
      <c r="B2001" s="546"/>
      <c r="C2001" s="545"/>
      <c r="D2001" s="547"/>
      <c r="E2001" s="545"/>
      <c r="F2001" s="548"/>
      <c r="G2001" s="545"/>
      <c r="H2001" s="545"/>
      <c r="I2001" s="545"/>
      <c r="J2001" s="548"/>
      <c r="K2001" s="548"/>
      <c r="L2001" s="532"/>
      <c r="M2001" s="532"/>
      <c r="N2001" s="532"/>
      <c r="O2001" s="532"/>
      <c r="P2001" s="532"/>
      <c r="Q2001" s="532"/>
      <c r="R2001" s="532"/>
      <c r="S2001" s="548"/>
      <c r="T2001" s="548"/>
      <c r="U2001" s="532"/>
      <c r="V2001" s="532"/>
      <c r="W2001" s="532"/>
      <c r="X2001" s="532"/>
      <c r="Y2001" s="532"/>
      <c r="Z2001" s="532"/>
      <c r="AA2001" s="532"/>
      <c r="AB2001" s="532"/>
      <c r="AC2001" s="532"/>
    </row>
    <row r="2002" ht="16.5" spans="1:29">
      <c r="A2002" s="545"/>
      <c r="B2002" s="546"/>
      <c r="C2002" s="545"/>
      <c r="D2002" s="547"/>
      <c r="E2002" s="545"/>
      <c r="F2002" s="548"/>
      <c r="G2002" s="545"/>
      <c r="H2002" s="545"/>
      <c r="I2002" s="545"/>
      <c r="J2002" s="548"/>
      <c r="K2002" s="548"/>
      <c r="L2002" s="532"/>
      <c r="M2002" s="532"/>
      <c r="N2002" s="532"/>
      <c r="O2002" s="532"/>
      <c r="P2002" s="532"/>
      <c r="Q2002" s="532"/>
      <c r="R2002" s="532"/>
      <c r="S2002" s="548"/>
      <c r="T2002" s="548"/>
      <c r="U2002" s="532"/>
      <c r="V2002" s="532"/>
      <c r="W2002" s="532"/>
      <c r="X2002" s="532"/>
      <c r="Y2002" s="532"/>
      <c r="Z2002" s="532"/>
      <c r="AA2002" s="532"/>
      <c r="AB2002" s="532"/>
      <c r="AC2002" s="532"/>
    </row>
    <row r="2003" ht="16.5" spans="1:29">
      <c r="A2003" s="545"/>
      <c r="B2003" s="546"/>
      <c r="C2003" s="545"/>
      <c r="D2003" s="547"/>
      <c r="E2003" s="545"/>
      <c r="F2003" s="548"/>
      <c r="G2003" s="545"/>
      <c r="H2003" s="545"/>
      <c r="I2003" s="545"/>
      <c r="J2003" s="548"/>
      <c r="K2003" s="548"/>
      <c r="L2003" s="532"/>
      <c r="M2003" s="532"/>
      <c r="N2003" s="532"/>
      <c r="O2003" s="532"/>
      <c r="P2003" s="532"/>
      <c r="Q2003" s="532"/>
      <c r="R2003" s="532"/>
      <c r="S2003" s="548"/>
      <c r="T2003" s="548"/>
      <c r="U2003" s="532"/>
      <c r="V2003" s="532"/>
      <c r="W2003" s="532"/>
      <c r="X2003" s="532"/>
      <c r="Y2003" s="532"/>
      <c r="Z2003" s="532"/>
      <c r="AA2003" s="532"/>
      <c r="AB2003" s="532"/>
      <c r="AC2003" s="532"/>
    </row>
    <row r="2004" ht="16.5" spans="1:29">
      <c r="A2004" s="545"/>
      <c r="B2004" s="546"/>
      <c r="C2004" s="545"/>
      <c r="D2004" s="547"/>
      <c r="E2004" s="545"/>
      <c r="F2004" s="548"/>
      <c r="G2004" s="545"/>
      <c r="H2004" s="545"/>
      <c r="I2004" s="545"/>
      <c r="J2004" s="548"/>
      <c r="K2004" s="548"/>
      <c r="L2004" s="532"/>
      <c r="M2004" s="532"/>
      <c r="N2004" s="532"/>
      <c r="O2004" s="532"/>
      <c r="P2004" s="532"/>
      <c r="Q2004" s="532"/>
      <c r="R2004" s="532"/>
      <c r="S2004" s="548"/>
      <c r="T2004" s="548"/>
      <c r="U2004" s="532"/>
      <c r="V2004" s="532"/>
      <c r="W2004" s="532"/>
      <c r="X2004" s="532"/>
      <c r="Y2004" s="532"/>
      <c r="Z2004" s="532"/>
      <c r="AA2004" s="532"/>
      <c r="AB2004" s="532"/>
      <c r="AC2004" s="532"/>
    </row>
    <row r="2005" ht="16.5" spans="1:29">
      <c r="A2005" s="545"/>
      <c r="B2005" s="546"/>
      <c r="C2005" s="545"/>
      <c r="D2005" s="547"/>
      <c r="E2005" s="545"/>
      <c r="F2005" s="548"/>
      <c r="G2005" s="545"/>
      <c r="H2005" s="545"/>
      <c r="I2005" s="545"/>
      <c r="J2005" s="548"/>
      <c r="K2005" s="548"/>
      <c r="L2005" s="532"/>
      <c r="M2005" s="532"/>
      <c r="N2005" s="532"/>
      <c r="O2005" s="532"/>
      <c r="P2005" s="532"/>
      <c r="Q2005" s="532"/>
      <c r="R2005" s="532"/>
      <c r="S2005" s="548"/>
      <c r="T2005" s="548"/>
      <c r="U2005" s="532"/>
      <c r="V2005" s="532"/>
      <c r="W2005" s="532"/>
      <c r="X2005" s="532"/>
      <c r="Y2005" s="532"/>
      <c r="Z2005" s="532"/>
      <c r="AA2005" s="532"/>
      <c r="AB2005" s="532"/>
      <c r="AC2005" s="532"/>
    </row>
    <row r="2006" ht="16.5" spans="1:29">
      <c r="A2006" s="545"/>
      <c r="B2006" s="546"/>
      <c r="C2006" s="545"/>
      <c r="D2006" s="547"/>
      <c r="E2006" s="545"/>
      <c r="F2006" s="548"/>
      <c r="G2006" s="545"/>
      <c r="H2006" s="545"/>
      <c r="I2006" s="545"/>
      <c r="J2006" s="548"/>
      <c r="K2006" s="548"/>
      <c r="L2006" s="532"/>
      <c r="M2006" s="532"/>
      <c r="N2006" s="532"/>
      <c r="O2006" s="532"/>
      <c r="P2006" s="532"/>
      <c r="Q2006" s="532"/>
      <c r="R2006" s="532"/>
      <c r="S2006" s="548"/>
      <c r="T2006" s="548"/>
      <c r="U2006" s="532"/>
      <c r="V2006" s="532"/>
      <c r="W2006" s="532"/>
      <c r="X2006" s="532"/>
      <c r="Y2006" s="532"/>
      <c r="Z2006" s="532"/>
      <c r="AA2006" s="532"/>
      <c r="AB2006" s="532"/>
      <c r="AC2006" s="532"/>
    </row>
    <row r="2007" ht="16.5" spans="1:29">
      <c r="A2007" s="545"/>
      <c r="B2007" s="546"/>
      <c r="C2007" s="545"/>
      <c r="D2007" s="547"/>
      <c r="E2007" s="545"/>
      <c r="F2007" s="548"/>
      <c r="G2007" s="545"/>
      <c r="H2007" s="545"/>
      <c r="I2007" s="545"/>
      <c r="J2007" s="548"/>
      <c r="K2007" s="548"/>
      <c r="L2007" s="532"/>
      <c r="M2007" s="532"/>
      <c r="N2007" s="532"/>
      <c r="O2007" s="532"/>
      <c r="P2007" s="532"/>
      <c r="Q2007" s="532"/>
      <c r="R2007" s="532"/>
      <c r="S2007" s="548"/>
      <c r="T2007" s="548"/>
      <c r="U2007" s="532"/>
      <c r="V2007" s="532"/>
      <c r="W2007" s="532"/>
      <c r="X2007" s="532"/>
      <c r="Y2007" s="532"/>
      <c r="Z2007" s="532"/>
      <c r="AA2007" s="532"/>
      <c r="AB2007" s="532"/>
      <c r="AC2007" s="532"/>
    </row>
    <row r="2008" ht="16.5" spans="1:29">
      <c r="A2008" s="545"/>
      <c r="B2008" s="546"/>
      <c r="C2008" s="545"/>
      <c r="D2008" s="547"/>
      <c r="E2008" s="545"/>
      <c r="F2008" s="548"/>
      <c r="G2008" s="545"/>
      <c r="H2008" s="545"/>
      <c r="I2008" s="545"/>
      <c r="J2008" s="548"/>
      <c r="K2008" s="548"/>
      <c r="L2008" s="532"/>
      <c r="M2008" s="532"/>
      <c r="N2008" s="532"/>
      <c r="O2008" s="532"/>
      <c r="P2008" s="532"/>
      <c r="Q2008" s="532"/>
      <c r="R2008" s="532"/>
      <c r="S2008" s="548"/>
      <c r="T2008" s="548"/>
      <c r="U2008" s="532"/>
      <c r="V2008" s="532"/>
      <c r="W2008" s="532"/>
      <c r="X2008" s="532"/>
      <c r="Y2008" s="532"/>
      <c r="Z2008" s="532"/>
      <c r="AA2008" s="532"/>
      <c r="AB2008" s="532"/>
      <c r="AC2008" s="532"/>
    </row>
    <row r="2009" ht="16.5" spans="1:29">
      <c r="A2009" s="545"/>
      <c r="B2009" s="546"/>
      <c r="C2009" s="545"/>
      <c r="D2009" s="547"/>
      <c r="E2009" s="545"/>
      <c r="F2009" s="548"/>
      <c r="G2009" s="545"/>
      <c r="H2009" s="545"/>
      <c r="I2009" s="545"/>
      <c r="J2009" s="548"/>
      <c r="K2009" s="548"/>
      <c r="L2009" s="532"/>
      <c r="M2009" s="532"/>
      <c r="N2009" s="532"/>
      <c r="O2009" s="532"/>
      <c r="P2009" s="532"/>
      <c r="Q2009" s="532"/>
      <c r="R2009" s="532"/>
      <c r="S2009" s="548"/>
      <c r="T2009" s="548"/>
      <c r="U2009" s="532"/>
      <c r="V2009" s="532"/>
      <c r="W2009" s="532"/>
      <c r="X2009" s="532"/>
      <c r="Y2009" s="532"/>
      <c r="Z2009" s="532"/>
      <c r="AA2009" s="532"/>
      <c r="AB2009" s="532"/>
      <c r="AC2009" s="532"/>
    </row>
    <row r="2010" ht="16.5" spans="1:29">
      <c r="A2010" s="545"/>
      <c r="B2010" s="546"/>
      <c r="C2010" s="545"/>
      <c r="D2010" s="547"/>
      <c r="E2010" s="545"/>
      <c r="F2010" s="548"/>
      <c r="G2010" s="545"/>
      <c r="H2010" s="545"/>
      <c r="I2010" s="545"/>
      <c r="J2010" s="548"/>
      <c r="K2010" s="548"/>
      <c r="L2010" s="532"/>
      <c r="M2010" s="532"/>
      <c r="N2010" s="532"/>
      <c r="O2010" s="532"/>
      <c r="P2010" s="532"/>
      <c r="Q2010" s="532"/>
      <c r="R2010" s="532"/>
      <c r="S2010" s="548"/>
      <c r="T2010" s="548"/>
      <c r="U2010" s="532"/>
      <c r="V2010" s="532"/>
      <c r="W2010" s="532"/>
      <c r="X2010" s="532"/>
      <c r="Y2010" s="532"/>
      <c r="Z2010" s="532"/>
      <c r="AA2010" s="532"/>
      <c r="AB2010" s="532"/>
      <c r="AC2010" s="532"/>
    </row>
    <row r="2011" ht="16.5" spans="1:29">
      <c r="A2011" s="545"/>
      <c r="B2011" s="546"/>
      <c r="C2011" s="545"/>
      <c r="D2011" s="547"/>
      <c r="E2011" s="545"/>
      <c r="F2011" s="548"/>
      <c r="G2011" s="545"/>
      <c r="H2011" s="545"/>
      <c r="I2011" s="545"/>
      <c r="J2011" s="548"/>
      <c r="K2011" s="548"/>
      <c r="L2011" s="532"/>
      <c r="M2011" s="532"/>
      <c r="N2011" s="532"/>
      <c r="O2011" s="532"/>
      <c r="P2011" s="532"/>
      <c r="Q2011" s="532"/>
      <c r="R2011" s="532"/>
      <c r="S2011" s="548"/>
      <c r="T2011" s="548"/>
      <c r="U2011" s="532"/>
      <c r="V2011" s="532"/>
      <c r="W2011" s="532"/>
      <c r="X2011" s="532"/>
      <c r="Y2011" s="532"/>
      <c r="Z2011" s="532"/>
      <c r="AA2011" s="532"/>
      <c r="AB2011" s="532"/>
      <c r="AC2011" s="532"/>
    </row>
    <row r="2012" ht="16.5" spans="1:29">
      <c r="A2012" s="545"/>
      <c r="B2012" s="546"/>
      <c r="C2012" s="545"/>
      <c r="D2012" s="547"/>
      <c r="E2012" s="545"/>
      <c r="F2012" s="548"/>
      <c r="G2012" s="545"/>
      <c r="H2012" s="545"/>
      <c r="I2012" s="545"/>
      <c r="J2012" s="548"/>
      <c r="K2012" s="548"/>
      <c r="L2012" s="532"/>
      <c r="M2012" s="532"/>
      <c r="N2012" s="532"/>
      <c r="O2012" s="532"/>
      <c r="P2012" s="532"/>
      <c r="Q2012" s="532"/>
      <c r="R2012" s="532"/>
      <c r="S2012" s="548"/>
      <c r="T2012" s="548"/>
      <c r="U2012" s="532"/>
      <c r="V2012" s="532"/>
      <c r="W2012" s="532"/>
      <c r="X2012" s="532"/>
      <c r="Y2012" s="532"/>
      <c r="Z2012" s="532"/>
      <c r="AA2012" s="532"/>
      <c r="AB2012" s="532"/>
      <c r="AC2012" s="532"/>
    </row>
    <row r="2013" ht="16.5" spans="1:29">
      <c r="A2013" s="545"/>
      <c r="B2013" s="546"/>
      <c r="C2013" s="545"/>
      <c r="D2013" s="547"/>
      <c r="E2013" s="545"/>
      <c r="F2013" s="548"/>
      <c r="G2013" s="545"/>
      <c r="H2013" s="545"/>
      <c r="I2013" s="545"/>
      <c r="J2013" s="548"/>
      <c r="K2013" s="548"/>
      <c r="L2013" s="532"/>
      <c r="M2013" s="532"/>
      <c r="N2013" s="532"/>
      <c r="O2013" s="532"/>
      <c r="P2013" s="532"/>
      <c r="Q2013" s="532"/>
      <c r="R2013" s="532"/>
      <c r="S2013" s="548"/>
      <c r="T2013" s="548"/>
      <c r="U2013" s="532"/>
      <c r="V2013" s="532"/>
      <c r="W2013" s="532"/>
      <c r="X2013" s="532"/>
      <c r="Y2013" s="532"/>
      <c r="Z2013" s="532"/>
      <c r="AA2013" s="532"/>
      <c r="AB2013" s="532"/>
      <c r="AC2013" s="532"/>
    </row>
    <row r="2014" ht="16.5" spans="1:29">
      <c r="A2014" s="545"/>
      <c r="B2014" s="546"/>
      <c r="C2014" s="545"/>
      <c r="D2014" s="547"/>
      <c r="E2014" s="545"/>
      <c r="F2014" s="548"/>
      <c r="G2014" s="545"/>
      <c r="H2014" s="545"/>
      <c r="I2014" s="545"/>
      <c r="J2014" s="548"/>
      <c r="K2014" s="548"/>
      <c r="L2014" s="532"/>
      <c r="M2014" s="532"/>
      <c r="N2014" s="532"/>
      <c r="O2014" s="532"/>
      <c r="P2014" s="532"/>
      <c r="Q2014" s="532"/>
      <c r="R2014" s="532"/>
      <c r="S2014" s="548"/>
      <c r="T2014" s="548"/>
      <c r="U2014" s="532"/>
      <c r="V2014" s="532"/>
      <c r="W2014" s="532"/>
      <c r="X2014" s="532"/>
      <c r="Y2014" s="532"/>
      <c r="Z2014" s="532"/>
      <c r="AA2014" s="532"/>
      <c r="AB2014" s="532"/>
      <c r="AC2014" s="532"/>
    </row>
    <row r="2015" ht="16.5" spans="1:29">
      <c r="A2015" s="545"/>
      <c r="B2015" s="546"/>
      <c r="C2015" s="545"/>
      <c r="D2015" s="547"/>
      <c r="E2015" s="545"/>
      <c r="F2015" s="548"/>
      <c r="G2015" s="545"/>
      <c r="H2015" s="545"/>
      <c r="I2015" s="545"/>
      <c r="J2015" s="548"/>
      <c r="K2015" s="548"/>
      <c r="L2015" s="532"/>
      <c r="M2015" s="532"/>
      <c r="N2015" s="532"/>
      <c r="O2015" s="532"/>
      <c r="P2015" s="532"/>
      <c r="Q2015" s="532"/>
      <c r="R2015" s="532"/>
      <c r="S2015" s="548"/>
      <c r="T2015" s="548"/>
      <c r="U2015" s="532"/>
      <c r="V2015" s="532"/>
      <c r="W2015" s="532"/>
      <c r="X2015" s="532"/>
      <c r="Y2015" s="532"/>
      <c r="Z2015" s="532"/>
      <c r="AA2015" s="532"/>
      <c r="AB2015" s="532"/>
      <c r="AC2015" s="532"/>
    </row>
    <row r="2016" ht="16.5" spans="1:29">
      <c r="A2016" s="545"/>
      <c r="B2016" s="546"/>
      <c r="C2016" s="545"/>
      <c r="D2016" s="547"/>
      <c r="E2016" s="545"/>
      <c r="F2016" s="548"/>
      <c r="G2016" s="545"/>
      <c r="H2016" s="545"/>
      <c r="I2016" s="545"/>
      <c r="J2016" s="548"/>
      <c r="K2016" s="548"/>
      <c r="L2016" s="532"/>
      <c r="M2016" s="532"/>
      <c r="N2016" s="532"/>
      <c r="O2016" s="532"/>
      <c r="P2016" s="532"/>
      <c r="Q2016" s="532"/>
      <c r="R2016" s="532"/>
      <c r="S2016" s="548"/>
      <c r="T2016" s="548"/>
      <c r="U2016" s="532"/>
      <c r="V2016" s="532"/>
      <c r="W2016" s="532"/>
      <c r="X2016" s="532"/>
      <c r="Y2016" s="532"/>
      <c r="Z2016" s="532"/>
      <c r="AA2016" s="532"/>
      <c r="AB2016" s="532"/>
      <c r="AC2016" s="532"/>
    </row>
    <row r="2017" ht="16.5" spans="1:29">
      <c r="A2017" s="545"/>
      <c r="B2017" s="546"/>
      <c r="C2017" s="545"/>
      <c r="D2017" s="547"/>
      <c r="E2017" s="545"/>
      <c r="F2017" s="548"/>
      <c r="G2017" s="545"/>
      <c r="H2017" s="545"/>
      <c r="I2017" s="545"/>
      <c r="J2017" s="548"/>
      <c r="K2017" s="548"/>
      <c r="L2017" s="532"/>
      <c r="M2017" s="532"/>
      <c r="N2017" s="532"/>
      <c r="O2017" s="532"/>
      <c r="P2017" s="532"/>
      <c r="Q2017" s="532"/>
      <c r="R2017" s="532"/>
      <c r="S2017" s="548"/>
      <c r="T2017" s="548"/>
      <c r="U2017" s="532"/>
      <c r="V2017" s="532"/>
      <c r="W2017" s="532"/>
      <c r="X2017" s="532"/>
      <c r="Y2017" s="532"/>
      <c r="Z2017" s="532"/>
      <c r="AA2017" s="532"/>
      <c r="AB2017" s="532"/>
      <c r="AC2017" s="532"/>
    </row>
    <row r="2018" ht="16.5" spans="1:29">
      <c r="A2018" s="545"/>
      <c r="B2018" s="546"/>
      <c r="C2018" s="545"/>
      <c r="D2018" s="547"/>
      <c r="E2018" s="545"/>
      <c r="F2018" s="548"/>
      <c r="G2018" s="545"/>
      <c r="H2018" s="545"/>
      <c r="I2018" s="545"/>
      <c r="J2018" s="548"/>
      <c r="K2018" s="548"/>
      <c r="L2018" s="532"/>
      <c r="M2018" s="532"/>
      <c r="N2018" s="532"/>
      <c r="O2018" s="532"/>
      <c r="P2018" s="532"/>
      <c r="Q2018" s="532"/>
      <c r="R2018" s="532"/>
      <c r="S2018" s="548"/>
      <c r="T2018" s="548"/>
      <c r="U2018" s="532"/>
      <c r="V2018" s="532"/>
      <c r="W2018" s="532"/>
      <c r="X2018" s="532"/>
      <c r="Y2018" s="532"/>
      <c r="Z2018" s="532"/>
      <c r="AA2018" s="532"/>
      <c r="AB2018" s="532"/>
      <c r="AC2018" s="532"/>
    </row>
    <row r="2019" ht="16.5" spans="1:29">
      <c r="A2019" s="545"/>
      <c r="B2019" s="546"/>
      <c r="C2019" s="545"/>
      <c r="D2019" s="547"/>
      <c r="E2019" s="545"/>
      <c r="F2019" s="548"/>
      <c r="G2019" s="545"/>
      <c r="H2019" s="545"/>
      <c r="I2019" s="545"/>
      <c r="J2019" s="548"/>
      <c r="K2019" s="548"/>
      <c r="L2019" s="532"/>
      <c r="M2019" s="532"/>
      <c r="N2019" s="532"/>
      <c r="O2019" s="532"/>
      <c r="P2019" s="532"/>
      <c r="Q2019" s="532"/>
      <c r="R2019" s="532"/>
      <c r="S2019" s="548"/>
      <c r="T2019" s="548"/>
      <c r="U2019" s="532"/>
      <c r="V2019" s="532"/>
      <c r="W2019" s="532"/>
      <c r="X2019" s="532"/>
      <c r="Y2019" s="532"/>
      <c r="Z2019" s="532"/>
      <c r="AA2019" s="532"/>
      <c r="AB2019" s="532"/>
      <c r="AC2019" s="532"/>
    </row>
    <row r="2020" ht="16.5" spans="1:29">
      <c r="A2020" s="545"/>
      <c r="B2020" s="546"/>
      <c r="C2020" s="545"/>
      <c r="D2020" s="547"/>
      <c r="E2020" s="545"/>
      <c r="F2020" s="548"/>
      <c r="G2020" s="545"/>
      <c r="H2020" s="545"/>
      <c r="I2020" s="545"/>
      <c r="J2020" s="548"/>
      <c r="K2020" s="548"/>
      <c r="L2020" s="532"/>
      <c r="M2020" s="532"/>
      <c r="N2020" s="532"/>
      <c r="O2020" s="532"/>
      <c r="P2020" s="532"/>
      <c r="Q2020" s="532"/>
      <c r="R2020" s="532"/>
      <c r="S2020" s="548"/>
      <c r="T2020" s="548"/>
      <c r="U2020" s="532"/>
      <c r="V2020" s="532"/>
      <c r="W2020" s="532"/>
      <c r="X2020" s="532"/>
      <c r="Y2020" s="532"/>
      <c r="Z2020" s="532"/>
      <c r="AA2020" s="532"/>
      <c r="AB2020" s="532"/>
      <c r="AC2020" s="532"/>
    </row>
    <row r="2021" ht="16.5" spans="1:29">
      <c r="A2021" s="545"/>
      <c r="B2021" s="546"/>
      <c r="C2021" s="545"/>
      <c r="D2021" s="547"/>
      <c r="E2021" s="545"/>
      <c r="F2021" s="548"/>
      <c r="G2021" s="545"/>
      <c r="H2021" s="545"/>
      <c r="I2021" s="545"/>
      <c r="J2021" s="548"/>
      <c r="K2021" s="548"/>
      <c r="L2021" s="532"/>
      <c r="M2021" s="532"/>
      <c r="N2021" s="532"/>
      <c r="O2021" s="532"/>
      <c r="P2021" s="532"/>
      <c r="Q2021" s="532"/>
      <c r="R2021" s="532"/>
      <c r="S2021" s="548"/>
      <c r="T2021" s="548"/>
      <c r="U2021" s="532"/>
      <c r="V2021" s="532"/>
      <c r="W2021" s="532"/>
      <c r="X2021" s="532"/>
      <c r="Y2021" s="532"/>
      <c r="Z2021" s="532"/>
      <c r="AA2021" s="532"/>
      <c r="AB2021" s="532"/>
      <c r="AC2021" s="532"/>
    </row>
    <row r="2022" ht="16.5" spans="1:29">
      <c r="A2022" s="545"/>
      <c r="B2022" s="546"/>
      <c r="C2022" s="545"/>
      <c r="D2022" s="547"/>
      <c r="E2022" s="545"/>
      <c r="F2022" s="548"/>
      <c r="G2022" s="545"/>
      <c r="H2022" s="545"/>
      <c r="I2022" s="545"/>
      <c r="J2022" s="548"/>
      <c r="K2022" s="548"/>
      <c r="L2022" s="532"/>
      <c r="M2022" s="532"/>
      <c r="N2022" s="532"/>
      <c r="O2022" s="532"/>
      <c r="P2022" s="532"/>
      <c r="Q2022" s="532"/>
      <c r="R2022" s="532"/>
      <c r="S2022" s="548"/>
      <c r="T2022" s="548"/>
      <c r="U2022" s="532"/>
      <c r="V2022" s="532"/>
      <c r="W2022" s="532"/>
      <c r="X2022" s="532"/>
      <c r="Y2022" s="532"/>
      <c r="Z2022" s="532"/>
      <c r="AA2022" s="532"/>
      <c r="AB2022" s="532"/>
      <c r="AC2022" s="532"/>
    </row>
    <row r="2023" ht="16.5" spans="1:29">
      <c r="A2023" s="545"/>
      <c r="B2023" s="546"/>
      <c r="C2023" s="545"/>
      <c r="D2023" s="547"/>
      <c r="E2023" s="545"/>
      <c r="F2023" s="548"/>
      <c r="G2023" s="545"/>
      <c r="H2023" s="545"/>
      <c r="I2023" s="545"/>
      <c r="J2023" s="548"/>
      <c r="K2023" s="548"/>
      <c r="L2023" s="532"/>
      <c r="M2023" s="532"/>
      <c r="N2023" s="532"/>
      <c r="O2023" s="532"/>
      <c r="P2023" s="532"/>
      <c r="Q2023" s="532"/>
      <c r="R2023" s="532"/>
      <c r="S2023" s="548"/>
      <c r="T2023" s="548"/>
      <c r="U2023" s="532"/>
      <c r="V2023" s="532"/>
      <c r="W2023" s="532"/>
      <c r="X2023" s="532"/>
      <c r="Y2023" s="532"/>
      <c r="Z2023" s="532"/>
      <c r="AA2023" s="532"/>
      <c r="AB2023" s="532"/>
      <c r="AC2023" s="532"/>
    </row>
    <row r="2024" ht="16.5" spans="1:29">
      <c r="A2024" s="545"/>
      <c r="B2024" s="546"/>
      <c r="C2024" s="545"/>
      <c r="D2024" s="547"/>
      <c r="E2024" s="545"/>
      <c r="F2024" s="548"/>
      <c r="G2024" s="545"/>
      <c r="H2024" s="545"/>
      <c r="I2024" s="545"/>
      <c r="J2024" s="548"/>
      <c r="K2024" s="548"/>
      <c r="L2024" s="532"/>
      <c r="M2024" s="532"/>
      <c r="N2024" s="532"/>
      <c r="O2024" s="532"/>
      <c r="P2024" s="532"/>
      <c r="Q2024" s="532"/>
      <c r="R2024" s="532"/>
      <c r="S2024" s="548"/>
      <c r="T2024" s="548"/>
      <c r="U2024" s="532"/>
      <c r="V2024" s="532"/>
      <c r="W2024" s="532"/>
      <c r="X2024" s="532"/>
      <c r="Y2024" s="532"/>
      <c r="Z2024" s="532"/>
      <c r="AA2024" s="532"/>
      <c r="AB2024" s="532"/>
      <c r="AC2024" s="532"/>
    </row>
    <row r="2025" ht="16.5" spans="1:29">
      <c r="A2025" s="545"/>
      <c r="B2025" s="546"/>
      <c r="C2025" s="545"/>
      <c r="D2025" s="547"/>
      <c r="E2025" s="545"/>
      <c r="F2025" s="548"/>
      <c r="G2025" s="545"/>
      <c r="H2025" s="545"/>
      <c r="I2025" s="545"/>
      <c r="J2025" s="548"/>
      <c r="K2025" s="548"/>
      <c r="L2025" s="532"/>
      <c r="M2025" s="532"/>
      <c r="N2025" s="532"/>
      <c r="O2025" s="532"/>
      <c r="P2025" s="532"/>
      <c r="Q2025" s="532"/>
      <c r="R2025" s="532"/>
      <c r="S2025" s="548"/>
      <c r="T2025" s="548"/>
      <c r="U2025" s="532"/>
      <c r="V2025" s="532"/>
      <c r="W2025" s="532"/>
      <c r="X2025" s="532"/>
      <c r="Y2025" s="532"/>
      <c r="Z2025" s="532"/>
      <c r="AA2025" s="532"/>
      <c r="AB2025" s="532"/>
      <c r="AC2025" s="532"/>
    </row>
    <row r="2026" ht="16.5" spans="1:29">
      <c r="A2026" s="545"/>
      <c r="B2026" s="546"/>
      <c r="C2026" s="545"/>
      <c r="D2026" s="547"/>
      <c r="E2026" s="545"/>
      <c r="F2026" s="548"/>
      <c r="G2026" s="545"/>
      <c r="H2026" s="545"/>
      <c r="I2026" s="545"/>
      <c r="J2026" s="548"/>
      <c r="K2026" s="548"/>
      <c r="L2026" s="532"/>
      <c r="M2026" s="532"/>
      <c r="N2026" s="532"/>
      <c r="O2026" s="532"/>
      <c r="P2026" s="532"/>
      <c r="Q2026" s="532"/>
      <c r="R2026" s="532"/>
      <c r="S2026" s="548"/>
      <c r="T2026" s="548"/>
      <c r="U2026" s="532"/>
      <c r="V2026" s="532"/>
      <c r="W2026" s="532"/>
      <c r="X2026" s="532"/>
      <c r="Y2026" s="532"/>
      <c r="Z2026" s="532"/>
      <c r="AA2026" s="532"/>
      <c r="AB2026" s="532"/>
      <c r="AC2026" s="532"/>
    </row>
    <row r="2027" ht="16.5" spans="1:29">
      <c r="A2027" s="545"/>
      <c r="B2027" s="546"/>
      <c r="C2027" s="545"/>
      <c r="D2027" s="547"/>
      <c r="E2027" s="545"/>
      <c r="F2027" s="548"/>
      <c r="G2027" s="545"/>
      <c r="H2027" s="545"/>
      <c r="I2027" s="545"/>
      <c r="J2027" s="548"/>
      <c r="K2027" s="548"/>
      <c r="L2027" s="532"/>
      <c r="M2027" s="532"/>
      <c r="N2027" s="532"/>
      <c r="O2027" s="532"/>
      <c r="P2027" s="532"/>
      <c r="Q2027" s="532"/>
      <c r="R2027" s="532"/>
      <c r="S2027" s="548"/>
      <c r="T2027" s="548"/>
      <c r="U2027" s="532"/>
      <c r="V2027" s="532"/>
      <c r="W2027" s="532"/>
      <c r="X2027" s="532"/>
      <c r="Y2027" s="532"/>
      <c r="Z2027" s="532"/>
      <c r="AA2027" s="532"/>
      <c r="AB2027" s="532"/>
      <c r="AC2027" s="532"/>
    </row>
    <row r="2028" ht="16.5" spans="1:29">
      <c r="A2028" s="545"/>
      <c r="B2028" s="546"/>
      <c r="C2028" s="545"/>
      <c r="D2028" s="547"/>
      <c r="E2028" s="545"/>
      <c r="F2028" s="548"/>
      <c r="G2028" s="545"/>
      <c r="H2028" s="545"/>
      <c r="I2028" s="545"/>
      <c r="J2028" s="548"/>
      <c r="K2028" s="548"/>
      <c r="L2028" s="532"/>
      <c r="M2028" s="532"/>
      <c r="N2028" s="532"/>
      <c r="O2028" s="532"/>
      <c r="P2028" s="532"/>
      <c r="Q2028" s="532"/>
      <c r="R2028" s="532"/>
      <c r="S2028" s="548"/>
      <c r="T2028" s="548"/>
      <c r="U2028" s="532"/>
      <c r="V2028" s="532"/>
      <c r="W2028" s="532"/>
      <c r="X2028" s="532"/>
      <c r="Y2028" s="532"/>
      <c r="Z2028" s="532"/>
      <c r="AA2028" s="532"/>
      <c r="AB2028" s="532"/>
      <c r="AC2028" s="532"/>
    </row>
    <row r="2029" ht="16.5" spans="1:29">
      <c r="A2029" s="545"/>
      <c r="B2029" s="546"/>
      <c r="C2029" s="545"/>
      <c r="D2029" s="547"/>
      <c r="E2029" s="545"/>
      <c r="F2029" s="548"/>
      <c r="G2029" s="545"/>
      <c r="H2029" s="545"/>
      <c r="I2029" s="545"/>
      <c r="J2029" s="548"/>
      <c r="K2029" s="548"/>
      <c r="L2029" s="532"/>
      <c r="M2029" s="532"/>
      <c r="N2029" s="532"/>
      <c r="O2029" s="532"/>
      <c r="P2029" s="532"/>
      <c r="Q2029" s="532"/>
      <c r="R2029" s="532"/>
      <c r="S2029" s="548"/>
      <c r="T2029" s="548"/>
      <c r="U2029" s="532"/>
      <c r="V2029" s="532"/>
      <c r="W2029" s="532"/>
      <c r="X2029" s="532"/>
      <c r="Y2029" s="532"/>
      <c r="Z2029" s="532"/>
      <c r="AA2029" s="532"/>
      <c r="AB2029" s="532"/>
      <c r="AC2029" s="532"/>
    </row>
    <row r="2030" ht="16.5" spans="1:29">
      <c r="A2030" s="545"/>
      <c r="B2030" s="546"/>
      <c r="C2030" s="545"/>
      <c r="D2030" s="547"/>
      <c r="E2030" s="545"/>
      <c r="F2030" s="548"/>
      <c r="G2030" s="545"/>
      <c r="H2030" s="545"/>
      <c r="I2030" s="545"/>
      <c r="J2030" s="548"/>
      <c r="K2030" s="548"/>
      <c r="L2030" s="532"/>
      <c r="M2030" s="532"/>
      <c r="N2030" s="532"/>
      <c r="O2030" s="532"/>
      <c r="P2030" s="532"/>
      <c r="Q2030" s="532"/>
      <c r="R2030" s="532"/>
      <c r="S2030" s="548"/>
      <c r="T2030" s="548"/>
      <c r="U2030" s="532"/>
      <c r="V2030" s="532"/>
      <c r="W2030" s="532"/>
      <c r="X2030" s="532"/>
      <c r="Y2030" s="532"/>
      <c r="Z2030" s="532"/>
      <c r="AA2030" s="532"/>
      <c r="AB2030" s="532"/>
      <c r="AC2030" s="532"/>
    </row>
    <row r="2031" ht="16.5" spans="1:29">
      <c r="A2031" s="545"/>
      <c r="B2031" s="546"/>
      <c r="C2031" s="545"/>
      <c r="D2031" s="547"/>
      <c r="E2031" s="545"/>
      <c r="F2031" s="548"/>
      <c r="G2031" s="545"/>
      <c r="H2031" s="545"/>
      <c r="I2031" s="545"/>
      <c r="J2031" s="548"/>
      <c r="K2031" s="548"/>
      <c r="L2031" s="532"/>
      <c r="M2031" s="532"/>
      <c r="N2031" s="532"/>
      <c r="O2031" s="532"/>
      <c r="P2031" s="532"/>
      <c r="Q2031" s="532"/>
      <c r="R2031" s="532"/>
      <c r="S2031" s="548"/>
      <c r="T2031" s="548"/>
      <c r="U2031" s="532"/>
      <c r="V2031" s="532"/>
      <c r="W2031" s="532"/>
      <c r="X2031" s="532"/>
      <c r="Y2031" s="532"/>
      <c r="Z2031" s="532"/>
      <c r="AA2031" s="532"/>
      <c r="AB2031" s="532"/>
      <c r="AC2031" s="532"/>
    </row>
    <row r="2032" ht="16.5" spans="1:29">
      <c r="A2032" s="545"/>
      <c r="B2032" s="546"/>
      <c r="C2032" s="545"/>
      <c r="D2032" s="547"/>
      <c r="E2032" s="545"/>
      <c r="F2032" s="548"/>
      <c r="G2032" s="545"/>
      <c r="H2032" s="545"/>
      <c r="I2032" s="545"/>
      <c r="J2032" s="548"/>
      <c r="K2032" s="548"/>
      <c r="L2032" s="532"/>
      <c r="M2032" s="532"/>
      <c r="N2032" s="532"/>
      <c r="O2032" s="532"/>
      <c r="P2032" s="532"/>
      <c r="Q2032" s="532"/>
      <c r="R2032" s="532"/>
      <c r="S2032" s="548"/>
      <c r="T2032" s="548"/>
      <c r="U2032" s="532"/>
      <c r="V2032" s="532"/>
      <c r="W2032" s="532"/>
      <c r="X2032" s="532"/>
      <c r="Y2032" s="532"/>
      <c r="Z2032" s="532"/>
      <c r="AA2032" s="532"/>
      <c r="AB2032" s="532"/>
      <c r="AC2032" s="532"/>
    </row>
    <row r="2033" ht="16.5" spans="1:29">
      <c r="A2033" s="545"/>
      <c r="B2033" s="546"/>
      <c r="C2033" s="545"/>
      <c r="D2033" s="547"/>
      <c r="E2033" s="545"/>
      <c r="F2033" s="548"/>
      <c r="G2033" s="545"/>
      <c r="H2033" s="545"/>
      <c r="I2033" s="545"/>
      <c r="J2033" s="548"/>
      <c r="K2033" s="548"/>
      <c r="L2033" s="532"/>
      <c r="M2033" s="532"/>
      <c r="N2033" s="532"/>
      <c r="O2033" s="532"/>
      <c r="P2033" s="532"/>
      <c r="Q2033" s="532"/>
      <c r="R2033" s="532"/>
      <c r="S2033" s="548"/>
      <c r="T2033" s="548"/>
      <c r="U2033" s="532"/>
      <c r="V2033" s="532"/>
      <c r="W2033" s="532"/>
      <c r="X2033" s="532"/>
      <c r="Y2033" s="532"/>
      <c r="Z2033" s="532"/>
      <c r="AA2033" s="532"/>
      <c r="AB2033" s="532"/>
      <c r="AC2033" s="532"/>
    </row>
    <row r="2034" ht="16.5" spans="1:29">
      <c r="A2034" s="545"/>
      <c r="B2034" s="546"/>
      <c r="C2034" s="545"/>
      <c r="D2034" s="547"/>
      <c r="E2034" s="545"/>
      <c r="F2034" s="548"/>
      <c r="G2034" s="545"/>
      <c r="H2034" s="545"/>
      <c r="I2034" s="545"/>
      <c r="J2034" s="548"/>
      <c r="K2034" s="548"/>
      <c r="L2034" s="532"/>
      <c r="M2034" s="532"/>
      <c r="N2034" s="532"/>
      <c r="O2034" s="532"/>
      <c r="P2034" s="532"/>
      <c r="Q2034" s="532"/>
      <c r="R2034" s="532"/>
      <c r="S2034" s="548"/>
      <c r="T2034" s="548"/>
      <c r="U2034" s="532"/>
      <c r="V2034" s="532"/>
      <c r="W2034" s="532"/>
      <c r="X2034" s="532"/>
      <c r="Y2034" s="532"/>
      <c r="Z2034" s="532"/>
      <c r="AA2034" s="532"/>
      <c r="AB2034" s="532"/>
      <c r="AC2034" s="532"/>
    </row>
    <row r="2035" ht="16.5" spans="1:29">
      <c r="A2035" s="545"/>
      <c r="B2035" s="546"/>
      <c r="C2035" s="545"/>
      <c r="D2035" s="547"/>
      <c r="E2035" s="545"/>
      <c r="F2035" s="548"/>
      <c r="G2035" s="545"/>
      <c r="H2035" s="545"/>
      <c r="I2035" s="545"/>
      <c r="J2035" s="548"/>
      <c r="K2035" s="548"/>
      <c r="L2035" s="532"/>
      <c r="M2035" s="532"/>
      <c r="N2035" s="532"/>
      <c r="O2035" s="532"/>
      <c r="P2035" s="532"/>
      <c r="Q2035" s="532"/>
      <c r="R2035" s="532"/>
      <c r="S2035" s="548"/>
      <c r="T2035" s="548"/>
      <c r="U2035" s="532"/>
      <c r="V2035" s="532"/>
      <c r="W2035" s="532"/>
      <c r="X2035" s="532"/>
      <c r="Y2035" s="532"/>
      <c r="Z2035" s="532"/>
      <c r="AA2035" s="532"/>
      <c r="AB2035" s="532"/>
      <c r="AC2035" s="532"/>
    </row>
    <row r="2036" ht="16.5" spans="1:29">
      <c r="A2036" s="545"/>
      <c r="B2036" s="546"/>
      <c r="C2036" s="545"/>
      <c r="D2036" s="547"/>
      <c r="E2036" s="545"/>
      <c r="F2036" s="548"/>
      <c r="G2036" s="545"/>
      <c r="H2036" s="545"/>
      <c r="I2036" s="545"/>
      <c r="J2036" s="548"/>
      <c r="K2036" s="548"/>
      <c r="L2036" s="532"/>
      <c r="M2036" s="532"/>
      <c r="N2036" s="532"/>
      <c r="O2036" s="532"/>
      <c r="P2036" s="532"/>
      <c r="Q2036" s="532"/>
      <c r="R2036" s="532"/>
      <c r="S2036" s="548"/>
      <c r="T2036" s="548"/>
      <c r="U2036" s="532"/>
      <c r="V2036" s="532"/>
      <c r="W2036" s="532"/>
      <c r="X2036" s="532"/>
      <c r="Y2036" s="532"/>
      <c r="Z2036" s="532"/>
      <c r="AA2036" s="532"/>
      <c r="AB2036" s="532"/>
      <c r="AC2036" s="532"/>
    </row>
    <row r="2037" ht="16.5" spans="1:29">
      <c r="A2037" s="545"/>
      <c r="B2037" s="546"/>
      <c r="C2037" s="545"/>
      <c r="D2037" s="547"/>
      <c r="E2037" s="545"/>
      <c r="F2037" s="548"/>
      <c r="G2037" s="545"/>
      <c r="H2037" s="545"/>
      <c r="I2037" s="545"/>
      <c r="J2037" s="548"/>
      <c r="K2037" s="548"/>
      <c r="L2037" s="532"/>
      <c r="M2037" s="532"/>
      <c r="N2037" s="532"/>
      <c r="O2037" s="532"/>
      <c r="P2037" s="532"/>
      <c r="Q2037" s="532"/>
      <c r="R2037" s="532"/>
      <c r="S2037" s="548"/>
      <c r="T2037" s="548"/>
      <c r="U2037" s="532"/>
      <c r="V2037" s="532"/>
      <c r="W2037" s="532"/>
      <c r="X2037" s="532"/>
      <c r="Y2037" s="532"/>
      <c r="Z2037" s="532"/>
      <c r="AA2037" s="532"/>
      <c r="AB2037" s="532"/>
      <c r="AC2037" s="532"/>
    </row>
    <row r="2038" ht="16.5" spans="1:29">
      <c r="A2038" s="545"/>
      <c r="B2038" s="546"/>
      <c r="C2038" s="545"/>
      <c r="D2038" s="547"/>
      <c r="E2038" s="545"/>
      <c r="F2038" s="548"/>
      <c r="G2038" s="545"/>
      <c r="H2038" s="545"/>
      <c r="I2038" s="545"/>
      <c r="J2038" s="548"/>
      <c r="K2038" s="548"/>
      <c r="L2038" s="532"/>
      <c r="M2038" s="532"/>
      <c r="N2038" s="532"/>
      <c r="O2038" s="532"/>
      <c r="P2038" s="532"/>
      <c r="Q2038" s="532"/>
      <c r="R2038" s="532"/>
      <c r="S2038" s="548"/>
      <c r="T2038" s="548"/>
      <c r="U2038" s="532"/>
      <c r="V2038" s="532"/>
      <c r="W2038" s="532"/>
      <c r="X2038" s="532"/>
      <c r="Y2038" s="532"/>
      <c r="Z2038" s="532"/>
      <c r="AA2038" s="532"/>
      <c r="AB2038" s="532"/>
      <c r="AC2038" s="532"/>
    </row>
    <row r="2039" ht="16.5" spans="1:29">
      <c r="A2039" s="545"/>
      <c r="B2039" s="546"/>
      <c r="C2039" s="545"/>
      <c r="D2039" s="547"/>
      <c r="E2039" s="545"/>
      <c r="F2039" s="548"/>
      <c r="G2039" s="545"/>
      <c r="H2039" s="545"/>
      <c r="I2039" s="545"/>
      <c r="J2039" s="548"/>
      <c r="K2039" s="548"/>
      <c r="L2039" s="532"/>
      <c r="M2039" s="532"/>
      <c r="N2039" s="532"/>
      <c r="O2039" s="532"/>
      <c r="P2039" s="532"/>
      <c r="Q2039" s="532"/>
      <c r="R2039" s="532"/>
      <c r="S2039" s="548"/>
      <c r="T2039" s="548"/>
      <c r="U2039" s="532"/>
      <c r="V2039" s="532"/>
      <c r="W2039" s="532"/>
      <c r="X2039" s="532"/>
      <c r="Y2039" s="532"/>
      <c r="Z2039" s="532"/>
      <c r="AA2039" s="532"/>
      <c r="AB2039" s="532"/>
      <c r="AC2039" s="532"/>
    </row>
    <row r="2040" ht="16.5" spans="1:29">
      <c r="A2040" s="545"/>
      <c r="B2040" s="546"/>
      <c r="C2040" s="545"/>
      <c r="D2040" s="547"/>
      <c r="E2040" s="545"/>
      <c r="F2040" s="548"/>
      <c r="G2040" s="545"/>
      <c r="H2040" s="545"/>
      <c r="I2040" s="545"/>
      <c r="J2040" s="548"/>
      <c r="K2040" s="548"/>
      <c r="L2040" s="532"/>
      <c r="M2040" s="532"/>
      <c r="N2040" s="532"/>
      <c r="O2040" s="532"/>
      <c r="P2040" s="532"/>
      <c r="Q2040" s="532"/>
      <c r="R2040" s="532"/>
      <c r="S2040" s="548"/>
      <c r="T2040" s="548"/>
      <c r="U2040" s="532"/>
      <c r="V2040" s="532"/>
      <c r="W2040" s="532"/>
      <c r="X2040" s="532"/>
      <c r="Y2040" s="532"/>
      <c r="Z2040" s="532"/>
      <c r="AA2040" s="532"/>
      <c r="AB2040" s="532"/>
      <c r="AC2040" s="532"/>
    </row>
    <row r="2041" ht="16.5" spans="1:29">
      <c r="A2041" s="545"/>
      <c r="B2041" s="546"/>
      <c r="C2041" s="545"/>
      <c r="D2041" s="547"/>
      <c r="E2041" s="545"/>
      <c r="F2041" s="548"/>
      <c r="G2041" s="545"/>
      <c r="H2041" s="545"/>
      <c r="I2041" s="545"/>
      <c r="J2041" s="548"/>
      <c r="K2041" s="548"/>
      <c r="L2041" s="532"/>
      <c r="M2041" s="532"/>
      <c r="N2041" s="532"/>
      <c r="O2041" s="532"/>
      <c r="P2041" s="532"/>
      <c r="Q2041" s="532"/>
      <c r="R2041" s="532"/>
      <c r="S2041" s="548"/>
      <c r="T2041" s="548"/>
      <c r="U2041" s="532"/>
      <c r="V2041" s="532"/>
      <c r="W2041" s="532"/>
      <c r="X2041" s="532"/>
      <c r="Y2041" s="532"/>
      <c r="Z2041" s="532"/>
      <c r="AA2041" s="532"/>
      <c r="AB2041" s="532"/>
      <c r="AC2041" s="532"/>
    </row>
    <row r="2042" ht="16.5" spans="1:29">
      <c r="A2042" s="545"/>
      <c r="B2042" s="546"/>
      <c r="C2042" s="545"/>
      <c r="D2042" s="547"/>
      <c r="E2042" s="545"/>
      <c r="F2042" s="548"/>
      <c r="G2042" s="545"/>
      <c r="H2042" s="545"/>
      <c r="I2042" s="545"/>
      <c r="J2042" s="548"/>
      <c r="K2042" s="548"/>
      <c r="L2042" s="532"/>
      <c r="M2042" s="532"/>
      <c r="N2042" s="532"/>
      <c r="O2042" s="532"/>
      <c r="P2042" s="532"/>
      <c r="Q2042" s="532"/>
      <c r="R2042" s="532"/>
      <c r="S2042" s="548"/>
      <c r="T2042" s="548"/>
      <c r="U2042" s="532"/>
      <c r="V2042" s="532"/>
      <c r="W2042" s="532"/>
      <c r="X2042" s="532"/>
      <c r="Y2042" s="532"/>
      <c r="Z2042" s="532"/>
      <c r="AA2042" s="532"/>
      <c r="AB2042" s="532"/>
      <c r="AC2042" s="532"/>
    </row>
    <row r="2043" ht="16.5" spans="1:29">
      <c r="A2043" s="545"/>
      <c r="B2043" s="546"/>
      <c r="C2043" s="545"/>
      <c r="D2043" s="547"/>
      <c r="E2043" s="545"/>
      <c r="F2043" s="548"/>
      <c r="G2043" s="545"/>
      <c r="H2043" s="545"/>
      <c r="I2043" s="545"/>
      <c r="J2043" s="548"/>
      <c r="K2043" s="548"/>
      <c r="L2043" s="532"/>
      <c r="M2043" s="532"/>
      <c r="N2043" s="532"/>
      <c r="O2043" s="532"/>
      <c r="P2043" s="532"/>
      <c r="Q2043" s="532"/>
      <c r="R2043" s="532"/>
      <c r="S2043" s="548"/>
      <c r="T2043" s="548"/>
      <c r="U2043" s="532"/>
      <c r="V2043" s="532"/>
      <c r="W2043" s="532"/>
      <c r="X2043" s="532"/>
      <c r="Y2043" s="532"/>
      <c r="Z2043" s="532"/>
      <c r="AA2043" s="532"/>
      <c r="AB2043" s="532"/>
      <c r="AC2043" s="532"/>
    </row>
    <row r="2044" ht="16.5" spans="1:29">
      <c r="A2044" s="545"/>
      <c r="B2044" s="546"/>
      <c r="C2044" s="545"/>
      <c r="D2044" s="547"/>
      <c r="E2044" s="545"/>
      <c r="F2044" s="548"/>
      <c r="G2044" s="545"/>
      <c r="H2044" s="545"/>
      <c r="I2044" s="545"/>
      <c r="J2044" s="548"/>
      <c r="K2044" s="548"/>
      <c r="L2044" s="532"/>
      <c r="M2044" s="532"/>
      <c r="N2044" s="532"/>
      <c r="O2044" s="532"/>
      <c r="P2044" s="532"/>
      <c r="Q2044" s="532"/>
      <c r="R2044" s="532"/>
      <c r="S2044" s="548"/>
      <c r="T2044" s="548"/>
      <c r="U2044" s="532"/>
      <c r="V2044" s="532"/>
      <c r="W2044" s="532"/>
      <c r="X2044" s="532"/>
      <c r="Y2044" s="532"/>
      <c r="Z2044" s="532"/>
      <c r="AA2044" s="532"/>
      <c r="AB2044" s="532"/>
      <c r="AC2044" s="532"/>
    </row>
    <row r="2045" ht="16.5" spans="1:29">
      <c r="A2045" s="545"/>
      <c r="B2045" s="546"/>
      <c r="C2045" s="545"/>
      <c r="D2045" s="547"/>
      <c r="E2045" s="545"/>
      <c r="F2045" s="548"/>
      <c r="G2045" s="545"/>
      <c r="H2045" s="545"/>
      <c r="I2045" s="545"/>
      <c r="J2045" s="548"/>
      <c r="K2045" s="548"/>
      <c r="L2045" s="532"/>
      <c r="M2045" s="532"/>
      <c r="N2045" s="532"/>
      <c r="O2045" s="532"/>
      <c r="P2045" s="532"/>
      <c r="Q2045" s="532"/>
      <c r="R2045" s="532"/>
      <c r="S2045" s="548"/>
      <c r="T2045" s="548"/>
      <c r="U2045" s="532"/>
      <c r="V2045" s="532"/>
      <c r="W2045" s="532"/>
      <c r="X2045" s="532"/>
      <c r="Y2045" s="532"/>
      <c r="Z2045" s="532"/>
      <c r="AA2045" s="532"/>
      <c r="AB2045" s="532"/>
      <c r="AC2045" s="532"/>
    </row>
    <row r="2046" ht="16.5" spans="1:29">
      <c r="A2046" s="545"/>
      <c r="B2046" s="546"/>
      <c r="C2046" s="545"/>
      <c r="D2046" s="547"/>
      <c r="E2046" s="545"/>
      <c r="F2046" s="548"/>
      <c r="G2046" s="545"/>
      <c r="H2046" s="545"/>
      <c r="I2046" s="545"/>
      <c r="J2046" s="548"/>
      <c r="K2046" s="548"/>
      <c r="L2046" s="532"/>
      <c r="M2046" s="532"/>
      <c r="N2046" s="532"/>
      <c r="O2046" s="532"/>
      <c r="P2046" s="532"/>
      <c r="Q2046" s="532"/>
      <c r="R2046" s="532"/>
      <c r="S2046" s="548"/>
      <c r="T2046" s="548"/>
      <c r="U2046" s="532"/>
      <c r="V2046" s="532"/>
      <c r="W2046" s="532"/>
      <c r="X2046" s="532"/>
      <c r="Y2046" s="532"/>
      <c r="Z2046" s="532"/>
      <c r="AA2046" s="532"/>
      <c r="AB2046" s="532"/>
      <c r="AC2046" s="532"/>
    </row>
    <row r="2047" ht="16.5" spans="1:29">
      <c r="A2047" s="545"/>
      <c r="B2047" s="546"/>
      <c r="C2047" s="545"/>
      <c r="D2047" s="547"/>
      <c r="E2047" s="545"/>
      <c r="F2047" s="548"/>
      <c r="G2047" s="545"/>
      <c r="H2047" s="545"/>
      <c r="I2047" s="545"/>
      <c r="J2047" s="548"/>
      <c r="K2047" s="548"/>
      <c r="L2047" s="532"/>
      <c r="M2047" s="532"/>
      <c r="N2047" s="532"/>
      <c r="O2047" s="532"/>
      <c r="P2047" s="532"/>
      <c r="Q2047" s="532"/>
      <c r="R2047" s="532"/>
      <c r="S2047" s="548"/>
      <c r="T2047" s="548"/>
      <c r="U2047" s="532"/>
      <c r="V2047" s="532"/>
      <c r="W2047" s="532"/>
      <c r="X2047" s="532"/>
      <c r="Y2047" s="532"/>
      <c r="Z2047" s="532"/>
      <c r="AA2047" s="532"/>
      <c r="AB2047" s="532"/>
      <c r="AC2047" s="532"/>
    </row>
    <row r="2048" ht="16.5" spans="1:29">
      <c r="A2048" s="545"/>
      <c r="B2048" s="546"/>
      <c r="C2048" s="545"/>
      <c r="D2048" s="547"/>
      <c r="E2048" s="545"/>
      <c r="F2048" s="548"/>
      <c r="G2048" s="545"/>
      <c r="H2048" s="545"/>
      <c r="I2048" s="545"/>
      <c r="J2048" s="548"/>
      <c r="K2048" s="548"/>
      <c r="L2048" s="532"/>
      <c r="M2048" s="532"/>
      <c r="N2048" s="532"/>
      <c r="O2048" s="532"/>
      <c r="P2048" s="532"/>
      <c r="Q2048" s="532"/>
      <c r="R2048" s="532"/>
      <c r="S2048" s="548"/>
      <c r="T2048" s="548"/>
      <c r="U2048" s="532"/>
      <c r="V2048" s="532"/>
      <c r="W2048" s="532"/>
      <c r="X2048" s="532"/>
      <c r="Y2048" s="532"/>
      <c r="Z2048" s="532"/>
      <c r="AA2048" s="532"/>
      <c r="AB2048" s="532"/>
      <c r="AC2048" s="532"/>
    </row>
    <row r="2049" ht="16.5" spans="1:29">
      <c r="A2049" s="545"/>
      <c r="B2049" s="546"/>
      <c r="C2049" s="545"/>
      <c r="D2049" s="547"/>
      <c r="E2049" s="545"/>
      <c r="F2049" s="548"/>
      <c r="G2049" s="545"/>
      <c r="H2049" s="545"/>
      <c r="I2049" s="545"/>
      <c r="J2049" s="548"/>
      <c r="K2049" s="548"/>
      <c r="L2049" s="532"/>
      <c r="M2049" s="532"/>
      <c r="N2049" s="532"/>
      <c r="O2049" s="532"/>
      <c r="P2049" s="532"/>
      <c r="Q2049" s="532"/>
      <c r="R2049" s="532"/>
      <c r="S2049" s="548"/>
      <c r="T2049" s="548"/>
      <c r="U2049" s="532"/>
      <c r="V2049" s="532"/>
      <c r="W2049" s="532"/>
      <c r="X2049" s="532"/>
      <c r="Y2049" s="532"/>
      <c r="Z2049" s="532"/>
      <c r="AA2049" s="532"/>
      <c r="AB2049" s="532"/>
      <c r="AC2049" s="532"/>
    </row>
    <row r="2050" ht="16.5" spans="1:29">
      <c r="A2050" s="545"/>
      <c r="B2050" s="546"/>
      <c r="C2050" s="545"/>
      <c r="D2050" s="547"/>
      <c r="E2050" s="545"/>
      <c r="F2050" s="548"/>
      <c r="G2050" s="545"/>
      <c r="H2050" s="545"/>
      <c r="I2050" s="545"/>
      <c r="J2050" s="548"/>
      <c r="K2050" s="548"/>
      <c r="L2050" s="532"/>
      <c r="M2050" s="532"/>
      <c r="N2050" s="532"/>
      <c r="O2050" s="532"/>
      <c r="P2050" s="532"/>
      <c r="Q2050" s="532"/>
      <c r="R2050" s="532"/>
      <c r="S2050" s="548"/>
      <c r="T2050" s="548"/>
      <c r="U2050" s="532"/>
      <c r="V2050" s="532"/>
      <c r="W2050" s="532"/>
      <c r="X2050" s="532"/>
      <c r="Y2050" s="532"/>
      <c r="Z2050" s="532"/>
      <c r="AA2050" s="532"/>
      <c r="AB2050" s="532"/>
      <c r="AC2050" s="532"/>
    </row>
    <row r="2051" ht="16.5" spans="1:29">
      <c r="A2051" s="545"/>
      <c r="B2051" s="546"/>
      <c r="C2051" s="545"/>
      <c r="D2051" s="547"/>
      <c r="E2051" s="545"/>
      <c r="F2051" s="548"/>
      <c r="G2051" s="545"/>
      <c r="H2051" s="545"/>
      <c r="I2051" s="545"/>
      <c r="J2051" s="548"/>
      <c r="K2051" s="548"/>
      <c r="L2051" s="532"/>
      <c r="M2051" s="532"/>
      <c r="N2051" s="532"/>
      <c r="O2051" s="532"/>
      <c r="P2051" s="532"/>
      <c r="Q2051" s="532"/>
      <c r="R2051" s="532"/>
      <c r="S2051" s="548"/>
      <c r="T2051" s="548"/>
      <c r="U2051" s="532"/>
      <c r="V2051" s="532"/>
      <c r="W2051" s="532"/>
      <c r="X2051" s="532"/>
      <c r="Y2051" s="532"/>
      <c r="Z2051" s="532"/>
      <c r="AA2051" s="532"/>
      <c r="AB2051" s="532"/>
      <c r="AC2051" s="532"/>
    </row>
    <row r="2052" ht="16.5" spans="1:29">
      <c r="A2052" s="545"/>
      <c r="B2052" s="546"/>
      <c r="C2052" s="545"/>
      <c r="D2052" s="547"/>
      <c r="E2052" s="545"/>
      <c r="F2052" s="548"/>
      <c r="G2052" s="545"/>
      <c r="H2052" s="545"/>
      <c r="I2052" s="545"/>
      <c r="J2052" s="548"/>
      <c r="K2052" s="548"/>
      <c r="L2052" s="532"/>
      <c r="M2052" s="532"/>
      <c r="N2052" s="532"/>
      <c r="O2052" s="532"/>
      <c r="P2052" s="532"/>
      <c r="Q2052" s="532"/>
      <c r="R2052" s="532"/>
      <c r="S2052" s="548"/>
      <c r="T2052" s="548"/>
      <c r="U2052" s="532"/>
      <c r="V2052" s="532"/>
      <c r="W2052" s="532"/>
      <c r="X2052" s="532"/>
      <c r="Y2052" s="532"/>
      <c r="Z2052" s="532"/>
      <c r="AA2052" s="532"/>
      <c r="AB2052" s="532"/>
      <c r="AC2052" s="532"/>
    </row>
    <row r="2053" ht="16.5" spans="1:29">
      <c r="A2053" s="545"/>
      <c r="B2053" s="546"/>
      <c r="C2053" s="545"/>
      <c r="D2053" s="547"/>
      <c r="E2053" s="545"/>
      <c r="F2053" s="548"/>
      <c r="G2053" s="545"/>
      <c r="H2053" s="545"/>
      <c r="I2053" s="545"/>
      <c r="J2053" s="548"/>
      <c r="K2053" s="548"/>
      <c r="L2053" s="532"/>
      <c r="M2053" s="532"/>
      <c r="N2053" s="532"/>
      <c r="O2053" s="532"/>
      <c r="P2053" s="532"/>
      <c r="Q2053" s="532"/>
      <c r="R2053" s="532"/>
      <c r="S2053" s="548"/>
      <c r="T2053" s="548"/>
      <c r="U2053" s="532"/>
      <c r="V2053" s="532"/>
      <c r="W2053" s="532"/>
      <c r="X2053" s="532"/>
      <c r="Y2053" s="532"/>
      <c r="Z2053" s="532"/>
      <c r="AA2053" s="532"/>
      <c r="AB2053" s="532"/>
      <c r="AC2053" s="532"/>
    </row>
    <row r="2054" ht="16.5" spans="1:29">
      <c r="A2054" s="545"/>
      <c r="B2054" s="546"/>
      <c r="C2054" s="545"/>
      <c r="D2054" s="547"/>
      <c r="E2054" s="545"/>
      <c r="F2054" s="548"/>
      <c r="G2054" s="545"/>
      <c r="H2054" s="545"/>
      <c r="I2054" s="545"/>
      <c r="J2054" s="548"/>
      <c r="K2054" s="548"/>
      <c r="L2054" s="532"/>
      <c r="M2054" s="532"/>
      <c r="N2054" s="532"/>
      <c r="O2054" s="532"/>
      <c r="P2054" s="532"/>
      <c r="Q2054" s="532"/>
      <c r="R2054" s="532"/>
      <c r="S2054" s="548"/>
      <c r="T2054" s="548"/>
      <c r="U2054" s="532"/>
      <c r="V2054" s="532"/>
      <c r="W2054" s="532"/>
      <c r="X2054" s="532"/>
      <c r="Y2054" s="532"/>
      <c r="Z2054" s="532"/>
      <c r="AA2054" s="532"/>
      <c r="AB2054" s="532"/>
      <c r="AC2054" s="532"/>
    </row>
    <row r="2055" ht="16.5" spans="1:29">
      <c r="A2055" s="545"/>
      <c r="B2055" s="546"/>
      <c r="C2055" s="545"/>
      <c r="D2055" s="547"/>
      <c r="E2055" s="545"/>
      <c r="F2055" s="548"/>
      <c r="G2055" s="545"/>
      <c r="H2055" s="545"/>
      <c r="I2055" s="545"/>
      <c r="J2055" s="548"/>
      <c r="K2055" s="548"/>
      <c r="L2055" s="532"/>
      <c r="M2055" s="532"/>
      <c r="N2055" s="532"/>
      <c r="O2055" s="532"/>
      <c r="P2055" s="532"/>
      <c r="Q2055" s="532"/>
      <c r="R2055" s="532"/>
      <c r="S2055" s="548"/>
      <c r="T2055" s="548"/>
      <c r="U2055" s="532"/>
      <c r="V2055" s="532"/>
      <c r="W2055" s="532"/>
      <c r="X2055" s="532"/>
      <c r="Y2055" s="532"/>
      <c r="Z2055" s="532"/>
      <c r="AA2055" s="532"/>
      <c r="AB2055" s="532"/>
      <c r="AC2055" s="532"/>
    </row>
    <row r="2056" ht="16.5" spans="1:29">
      <c r="A2056" s="545"/>
      <c r="B2056" s="546"/>
      <c r="C2056" s="545"/>
      <c r="D2056" s="547"/>
      <c r="E2056" s="545"/>
      <c r="F2056" s="548"/>
      <c r="G2056" s="545"/>
      <c r="H2056" s="545"/>
      <c r="I2056" s="545"/>
      <c r="J2056" s="548"/>
      <c r="K2056" s="548"/>
      <c r="L2056" s="532"/>
      <c r="M2056" s="532"/>
      <c r="N2056" s="532"/>
      <c r="O2056" s="532"/>
      <c r="P2056" s="532"/>
      <c r="Q2056" s="532"/>
      <c r="R2056" s="532"/>
      <c r="S2056" s="548"/>
      <c r="T2056" s="548"/>
      <c r="U2056" s="532"/>
      <c r="V2056" s="532"/>
      <c r="W2056" s="532"/>
      <c r="X2056" s="532"/>
      <c r="Y2056" s="532"/>
      <c r="Z2056" s="532"/>
      <c r="AA2056" s="532"/>
      <c r="AB2056" s="532"/>
      <c r="AC2056" s="532"/>
    </row>
    <row r="2057" ht="16.5" spans="1:29">
      <c r="A2057" s="545"/>
      <c r="B2057" s="546"/>
      <c r="C2057" s="545"/>
      <c r="D2057" s="547"/>
      <c r="E2057" s="545"/>
      <c r="F2057" s="548"/>
      <c r="G2057" s="545"/>
      <c r="H2057" s="545"/>
      <c r="I2057" s="545"/>
      <c r="J2057" s="548"/>
      <c r="K2057" s="548"/>
      <c r="L2057" s="532"/>
      <c r="M2057" s="532"/>
      <c r="N2057" s="532"/>
      <c r="O2057" s="532"/>
      <c r="P2057" s="532"/>
      <c r="Q2057" s="532"/>
      <c r="R2057" s="532"/>
      <c r="S2057" s="548"/>
      <c r="T2057" s="548"/>
      <c r="U2057" s="532"/>
      <c r="V2057" s="532"/>
      <c r="W2057" s="532"/>
      <c r="X2057" s="532"/>
      <c r="Y2057" s="532"/>
      <c r="Z2057" s="532"/>
      <c r="AA2057" s="532"/>
      <c r="AB2057" s="532"/>
      <c r="AC2057" s="532"/>
    </row>
    <row r="2058" ht="16.5" spans="1:29">
      <c r="A2058" s="545"/>
      <c r="B2058" s="546"/>
      <c r="C2058" s="545"/>
      <c r="D2058" s="547"/>
      <c r="E2058" s="545"/>
      <c r="F2058" s="548"/>
      <c r="G2058" s="545"/>
      <c r="H2058" s="545"/>
      <c r="I2058" s="545"/>
      <c r="J2058" s="548"/>
      <c r="K2058" s="548"/>
      <c r="L2058" s="532"/>
      <c r="M2058" s="532"/>
      <c r="N2058" s="532"/>
      <c r="O2058" s="532"/>
      <c r="P2058" s="532"/>
      <c r="Q2058" s="532"/>
      <c r="R2058" s="532"/>
      <c r="S2058" s="548"/>
      <c r="T2058" s="548"/>
      <c r="U2058" s="532"/>
      <c r="V2058" s="532"/>
      <c r="W2058" s="532"/>
      <c r="X2058" s="532"/>
      <c r="Y2058" s="532"/>
      <c r="Z2058" s="532"/>
      <c r="AA2058" s="532"/>
      <c r="AB2058" s="532"/>
      <c r="AC2058" s="532"/>
    </row>
    <row r="2059" ht="16.5" spans="1:29">
      <c r="A2059" s="545"/>
      <c r="B2059" s="546"/>
      <c r="C2059" s="545"/>
      <c r="D2059" s="547"/>
      <c r="E2059" s="545"/>
      <c r="F2059" s="548"/>
      <c r="G2059" s="545"/>
      <c r="H2059" s="545"/>
      <c r="I2059" s="545"/>
      <c r="J2059" s="548"/>
      <c r="K2059" s="548"/>
      <c r="L2059" s="532"/>
      <c r="M2059" s="532"/>
      <c r="N2059" s="532"/>
      <c r="O2059" s="532"/>
      <c r="P2059" s="532"/>
      <c r="Q2059" s="532"/>
      <c r="R2059" s="532"/>
      <c r="S2059" s="548"/>
      <c r="T2059" s="548"/>
      <c r="U2059" s="532"/>
      <c r="V2059" s="532"/>
      <c r="W2059" s="532"/>
      <c r="X2059" s="532"/>
      <c r="Y2059" s="532"/>
      <c r="Z2059" s="532"/>
      <c r="AA2059" s="532"/>
      <c r="AB2059" s="532"/>
      <c r="AC2059" s="532"/>
    </row>
    <row r="2060" ht="16.5" spans="1:29">
      <c r="A2060" s="545"/>
      <c r="B2060" s="546"/>
      <c r="C2060" s="545"/>
      <c r="D2060" s="547"/>
      <c r="E2060" s="545"/>
      <c r="F2060" s="548"/>
      <c r="G2060" s="545"/>
      <c r="H2060" s="545"/>
      <c r="I2060" s="545"/>
      <c r="J2060" s="548"/>
      <c r="K2060" s="548"/>
      <c r="L2060" s="532"/>
      <c r="M2060" s="532"/>
      <c r="N2060" s="532"/>
      <c r="O2060" s="532"/>
      <c r="P2060" s="532"/>
      <c r="Q2060" s="532"/>
      <c r="R2060" s="532"/>
      <c r="S2060" s="548"/>
      <c r="T2060" s="548"/>
      <c r="U2060" s="532"/>
      <c r="V2060" s="532"/>
      <c r="W2060" s="532"/>
      <c r="X2060" s="532"/>
      <c r="Y2060" s="532"/>
      <c r="Z2060" s="532"/>
      <c r="AA2060" s="532"/>
      <c r="AB2060" s="532"/>
      <c r="AC2060" s="532"/>
    </row>
    <row r="2061" ht="16.5" spans="1:29">
      <c r="A2061" s="545"/>
      <c r="B2061" s="546"/>
      <c r="C2061" s="545"/>
      <c r="D2061" s="547"/>
      <c r="E2061" s="545"/>
      <c r="F2061" s="548"/>
      <c r="G2061" s="545"/>
      <c r="H2061" s="545"/>
      <c r="I2061" s="545"/>
      <c r="J2061" s="548"/>
      <c r="K2061" s="548"/>
      <c r="L2061" s="532"/>
      <c r="M2061" s="532"/>
      <c r="N2061" s="532"/>
      <c r="O2061" s="532"/>
      <c r="P2061" s="532"/>
      <c r="Q2061" s="532"/>
      <c r="R2061" s="532"/>
      <c r="S2061" s="548"/>
      <c r="T2061" s="548"/>
      <c r="U2061" s="532"/>
      <c r="V2061" s="532"/>
      <c r="W2061" s="532"/>
      <c r="X2061" s="532"/>
      <c r="Y2061" s="532"/>
      <c r="Z2061" s="532"/>
      <c r="AA2061" s="532"/>
      <c r="AB2061" s="532"/>
      <c r="AC2061" s="532"/>
    </row>
    <row r="2062" ht="16.5" spans="1:29">
      <c r="A2062" s="545"/>
      <c r="B2062" s="546"/>
      <c r="C2062" s="545"/>
      <c r="D2062" s="547"/>
      <c r="E2062" s="545"/>
      <c r="F2062" s="548"/>
      <c r="G2062" s="545"/>
      <c r="H2062" s="545"/>
      <c r="I2062" s="545"/>
      <c r="J2062" s="548"/>
      <c r="K2062" s="548"/>
      <c r="L2062" s="532"/>
      <c r="M2062" s="532"/>
      <c r="N2062" s="532"/>
      <c r="O2062" s="532"/>
      <c r="P2062" s="532"/>
      <c r="Q2062" s="532"/>
      <c r="R2062" s="532"/>
      <c r="S2062" s="548"/>
      <c r="T2062" s="548"/>
      <c r="U2062" s="532"/>
      <c r="V2062" s="532"/>
      <c r="W2062" s="532"/>
      <c r="X2062" s="532"/>
      <c r="Y2062" s="532"/>
      <c r="Z2062" s="532"/>
      <c r="AA2062" s="532"/>
      <c r="AB2062" s="532"/>
      <c r="AC2062" s="532"/>
    </row>
    <row r="2063" ht="16.5" spans="1:29">
      <c r="A2063" s="545"/>
      <c r="B2063" s="546"/>
      <c r="C2063" s="545"/>
      <c r="D2063" s="547"/>
      <c r="E2063" s="545"/>
      <c r="F2063" s="548"/>
      <c r="G2063" s="545"/>
      <c r="H2063" s="545"/>
      <c r="I2063" s="545"/>
      <c r="J2063" s="548"/>
      <c r="K2063" s="548"/>
      <c r="L2063" s="532"/>
      <c r="M2063" s="532"/>
      <c r="N2063" s="532"/>
      <c r="O2063" s="532"/>
      <c r="P2063" s="532"/>
      <c r="Q2063" s="532"/>
      <c r="R2063" s="532"/>
      <c r="S2063" s="548"/>
      <c r="T2063" s="548"/>
      <c r="U2063" s="532"/>
      <c r="V2063" s="532"/>
      <c r="W2063" s="532"/>
      <c r="X2063" s="532"/>
      <c r="Y2063" s="532"/>
      <c r="Z2063" s="532"/>
      <c r="AA2063" s="532"/>
      <c r="AB2063" s="532"/>
      <c r="AC2063" s="532"/>
    </row>
    <row r="2064" ht="16.5" spans="1:29">
      <c r="A2064" s="545"/>
      <c r="B2064" s="546"/>
      <c r="C2064" s="545"/>
      <c r="D2064" s="547"/>
      <c r="E2064" s="545"/>
      <c r="F2064" s="548"/>
      <c r="G2064" s="545"/>
      <c r="H2064" s="545"/>
      <c r="I2064" s="545"/>
      <c r="J2064" s="548"/>
      <c r="K2064" s="548"/>
      <c r="L2064" s="532"/>
      <c r="M2064" s="532"/>
      <c r="N2064" s="532"/>
      <c r="O2064" s="532"/>
      <c r="P2064" s="532"/>
      <c r="Q2064" s="532"/>
      <c r="R2064" s="532"/>
      <c r="S2064" s="548"/>
      <c r="T2064" s="548"/>
      <c r="U2064" s="532"/>
      <c r="V2064" s="532"/>
      <c r="W2064" s="532"/>
      <c r="X2064" s="532"/>
      <c r="Y2064" s="532"/>
      <c r="Z2064" s="532"/>
      <c r="AA2064" s="532"/>
      <c r="AB2064" s="532"/>
      <c r="AC2064" s="532"/>
    </row>
    <row r="2065" ht="16.5" spans="1:29">
      <c r="A2065" s="545"/>
      <c r="B2065" s="546"/>
      <c r="C2065" s="545"/>
      <c r="D2065" s="547"/>
      <c r="E2065" s="545"/>
      <c r="F2065" s="548"/>
      <c r="G2065" s="545"/>
      <c r="H2065" s="545"/>
      <c r="I2065" s="545"/>
      <c r="J2065" s="548"/>
      <c r="K2065" s="548"/>
      <c r="L2065" s="532"/>
      <c r="M2065" s="532"/>
      <c r="N2065" s="532"/>
      <c r="O2065" s="532"/>
      <c r="P2065" s="532"/>
      <c r="Q2065" s="532"/>
      <c r="R2065" s="532"/>
      <c r="S2065" s="548"/>
      <c r="T2065" s="548"/>
      <c r="U2065" s="532"/>
      <c r="V2065" s="532"/>
      <c r="W2065" s="532"/>
      <c r="X2065" s="532"/>
      <c r="Y2065" s="532"/>
      <c r="Z2065" s="532"/>
      <c r="AA2065" s="532"/>
      <c r="AB2065" s="532"/>
      <c r="AC2065" s="532"/>
    </row>
    <row r="2066" ht="16.5" spans="1:29">
      <c r="A2066" s="545"/>
      <c r="B2066" s="546"/>
      <c r="C2066" s="545"/>
      <c r="D2066" s="547"/>
      <c r="E2066" s="545"/>
      <c r="F2066" s="548"/>
      <c r="G2066" s="545"/>
      <c r="H2066" s="545"/>
      <c r="I2066" s="545"/>
      <c r="J2066" s="548"/>
      <c r="K2066" s="548"/>
      <c r="L2066" s="532"/>
      <c r="M2066" s="532"/>
      <c r="N2066" s="532"/>
      <c r="O2066" s="532"/>
      <c r="P2066" s="532"/>
      <c r="Q2066" s="532"/>
      <c r="R2066" s="532"/>
      <c r="S2066" s="548"/>
      <c r="T2066" s="548"/>
      <c r="U2066" s="532"/>
      <c r="V2066" s="532"/>
      <c r="W2066" s="532"/>
      <c r="X2066" s="532"/>
      <c r="Y2066" s="532"/>
      <c r="Z2066" s="532"/>
      <c r="AA2066" s="532"/>
      <c r="AB2066" s="532"/>
      <c r="AC2066" s="532"/>
    </row>
    <row r="2067" ht="16.5" spans="1:29">
      <c r="A2067" s="545"/>
      <c r="B2067" s="546"/>
      <c r="C2067" s="545"/>
      <c r="D2067" s="547"/>
      <c r="E2067" s="545"/>
      <c r="F2067" s="548"/>
      <c r="G2067" s="545"/>
      <c r="H2067" s="545"/>
      <c r="I2067" s="545"/>
      <c r="J2067" s="548"/>
      <c r="K2067" s="548"/>
      <c r="L2067" s="532"/>
      <c r="M2067" s="532"/>
      <c r="N2067" s="532"/>
      <c r="O2067" s="532"/>
      <c r="P2067" s="532"/>
      <c r="Q2067" s="532"/>
      <c r="R2067" s="532"/>
      <c r="S2067" s="548"/>
      <c r="T2067" s="548"/>
      <c r="U2067" s="532"/>
      <c r="V2067" s="532"/>
      <c r="W2067" s="532"/>
      <c r="X2067" s="532"/>
      <c r="Y2067" s="532"/>
      <c r="Z2067" s="532"/>
      <c r="AA2067" s="532"/>
      <c r="AB2067" s="532"/>
      <c r="AC2067" s="532"/>
    </row>
    <row r="2068" ht="16.5" spans="1:29">
      <c r="A2068" s="545"/>
      <c r="B2068" s="546"/>
      <c r="C2068" s="545"/>
      <c r="D2068" s="547"/>
      <c r="E2068" s="545"/>
      <c r="F2068" s="548"/>
      <c r="G2068" s="545"/>
      <c r="H2068" s="545"/>
      <c r="I2068" s="545"/>
      <c r="J2068" s="548"/>
      <c r="K2068" s="548"/>
      <c r="L2068" s="532"/>
      <c r="M2068" s="532"/>
      <c r="N2068" s="532"/>
      <c r="O2068" s="532"/>
      <c r="P2068" s="532"/>
      <c r="Q2068" s="532"/>
      <c r="R2068" s="532"/>
      <c r="S2068" s="548"/>
      <c r="T2068" s="548"/>
      <c r="U2068" s="532"/>
      <c r="V2068" s="532"/>
      <c r="W2068" s="532"/>
      <c r="X2068" s="532"/>
      <c r="Y2068" s="532"/>
      <c r="Z2068" s="532"/>
      <c r="AA2068" s="532"/>
      <c r="AB2068" s="532"/>
      <c r="AC2068" s="532"/>
    </row>
    <row r="2069" ht="16.5" spans="1:29">
      <c r="A2069" s="545"/>
      <c r="B2069" s="546"/>
      <c r="C2069" s="545"/>
      <c r="D2069" s="547"/>
      <c r="E2069" s="545"/>
      <c r="F2069" s="548"/>
      <c r="G2069" s="545"/>
      <c r="H2069" s="545"/>
      <c r="I2069" s="545"/>
      <c r="J2069" s="548"/>
      <c r="K2069" s="548"/>
      <c r="L2069" s="532"/>
      <c r="M2069" s="532"/>
      <c r="N2069" s="532"/>
      <c r="O2069" s="532"/>
      <c r="P2069" s="532"/>
      <c r="Q2069" s="532"/>
      <c r="R2069" s="532"/>
      <c r="S2069" s="548"/>
      <c r="T2069" s="548"/>
      <c r="U2069" s="532"/>
      <c r="V2069" s="532"/>
      <c r="W2069" s="532"/>
      <c r="X2069" s="532"/>
      <c r="Y2069" s="532"/>
      <c r="Z2069" s="532"/>
      <c r="AA2069" s="532"/>
      <c r="AB2069" s="532"/>
      <c r="AC2069" s="532"/>
    </row>
    <row r="2070" ht="16.5" spans="1:29">
      <c r="A2070" s="545"/>
      <c r="B2070" s="546"/>
      <c r="C2070" s="545"/>
      <c r="D2070" s="547"/>
      <c r="E2070" s="545"/>
      <c r="F2070" s="548"/>
      <c r="G2070" s="545"/>
      <c r="H2070" s="545"/>
      <c r="I2070" s="545"/>
      <c r="J2070" s="548"/>
      <c r="K2070" s="548"/>
      <c r="L2070" s="532"/>
      <c r="M2070" s="532"/>
      <c r="N2070" s="532"/>
      <c r="O2070" s="532"/>
      <c r="P2070" s="532"/>
      <c r="Q2070" s="532"/>
      <c r="R2070" s="532"/>
      <c r="S2070" s="548"/>
      <c r="T2070" s="548"/>
      <c r="U2070" s="532"/>
      <c r="V2070" s="532"/>
      <c r="W2070" s="532"/>
      <c r="X2070" s="532"/>
      <c r="Y2070" s="532"/>
      <c r="Z2070" s="532"/>
      <c r="AA2070" s="532"/>
      <c r="AB2070" s="532"/>
      <c r="AC2070" s="532"/>
    </row>
    <row r="2071" ht="16.5" spans="1:29">
      <c r="A2071" s="545"/>
      <c r="B2071" s="546"/>
      <c r="C2071" s="545"/>
      <c r="D2071" s="547"/>
      <c r="E2071" s="545"/>
      <c r="F2071" s="548"/>
      <c r="G2071" s="545"/>
      <c r="H2071" s="545"/>
      <c r="I2071" s="545"/>
      <c r="J2071" s="548"/>
      <c r="K2071" s="548"/>
      <c r="L2071" s="532"/>
      <c r="M2071" s="532"/>
      <c r="N2071" s="532"/>
      <c r="O2071" s="532"/>
      <c r="P2071" s="532"/>
      <c r="Q2071" s="532"/>
      <c r="R2071" s="532"/>
      <c r="S2071" s="548"/>
      <c r="T2071" s="548"/>
      <c r="U2071" s="532"/>
      <c r="V2071" s="532"/>
      <c r="W2071" s="532"/>
      <c r="X2071" s="532"/>
      <c r="Y2071" s="532"/>
      <c r="Z2071" s="532"/>
      <c r="AA2071" s="532"/>
      <c r="AB2071" s="532"/>
      <c r="AC2071" s="532"/>
    </row>
    <row r="2072" ht="16.5" spans="1:29">
      <c r="A2072" s="545"/>
      <c r="B2072" s="546"/>
      <c r="C2072" s="545"/>
      <c r="D2072" s="547"/>
      <c r="E2072" s="545"/>
      <c r="F2072" s="548"/>
      <c r="G2072" s="545"/>
      <c r="H2072" s="545"/>
      <c r="I2072" s="545"/>
      <c r="J2072" s="548"/>
      <c r="K2072" s="548"/>
      <c r="L2072" s="532"/>
      <c r="M2072" s="532"/>
      <c r="N2072" s="532"/>
      <c r="O2072" s="532"/>
      <c r="P2072" s="532"/>
      <c r="Q2072" s="532"/>
      <c r="R2072" s="532"/>
      <c r="S2072" s="548"/>
      <c r="T2072" s="548"/>
      <c r="U2072" s="532"/>
      <c r="V2072" s="532"/>
      <c r="W2072" s="532"/>
      <c r="X2072" s="532"/>
      <c r="Y2072" s="532"/>
      <c r="Z2072" s="532"/>
      <c r="AA2072" s="532"/>
      <c r="AB2072" s="532"/>
      <c r="AC2072" s="532"/>
    </row>
    <row r="2073" ht="16.5" spans="1:29">
      <c r="A2073" s="545"/>
      <c r="B2073" s="546"/>
      <c r="C2073" s="545"/>
      <c r="D2073" s="547"/>
      <c r="E2073" s="545"/>
      <c r="F2073" s="548"/>
      <c r="G2073" s="545"/>
      <c r="H2073" s="545"/>
      <c r="I2073" s="545"/>
      <c r="J2073" s="548"/>
      <c r="K2073" s="548"/>
      <c r="L2073" s="532"/>
      <c r="M2073" s="532"/>
      <c r="N2073" s="532"/>
      <c r="O2073" s="532"/>
      <c r="P2073" s="532"/>
      <c r="Q2073" s="532"/>
      <c r="R2073" s="532"/>
      <c r="S2073" s="548"/>
      <c r="T2073" s="548"/>
      <c r="U2073" s="532"/>
      <c r="V2073" s="532"/>
      <c r="W2073" s="532"/>
      <c r="X2073" s="532"/>
      <c r="Y2073" s="532"/>
      <c r="Z2073" s="532"/>
      <c r="AA2073" s="532"/>
      <c r="AB2073" s="532"/>
      <c r="AC2073" s="532"/>
    </row>
    <row r="2074" ht="16.5" spans="1:29">
      <c r="A2074" s="545"/>
      <c r="B2074" s="546"/>
      <c r="C2074" s="545"/>
      <c r="D2074" s="547"/>
      <c r="E2074" s="545"/>
      <c r="F2074" s="548"/>
      <c r="G2074" s="545"/>
      <c r="H2074" s="545"/>
      <c r="I2074" s="545"/>
      <c r="J2074" s="548"/>
      <c r="K2074" s="548"/>
      <c r="L2074" s="532"/>
      <c r="M2074" s="532"/>
      <c r="N2074" s="532"/>
      <c r="O2074" s="532"/>
      <c r="P2074" s="532"/>
      <c r="Q2074" s="532"/>
      <c r="R2074" s="532"/>
      <c r="S2074" s="548"/>
      <c r="T2074" s="548"/>
      <c r="U2074" s="532"/>
      <c r="V2074" s="532"/>
      <c r="W2074" s="532"/>
      <c r="X2074" s="532"/>
      <c r="Y2074" s="532"/>
      <c r="Z2074" s="532"/>
      <c r="AA2074" s="532"/>
      <c r="AB2074" s="532"/>
      <c r="AC2074" s="532"/>
    </row>
    <row r="2075" ht="16.5" spans="1:29">
      <c r="A2075" s="545"/>
      <c r="B2075" s="546"/>
      <c r="C2075" s="545"/>
      <c r="D2075" s="547"/>
      <c r="E2075" s="545"/>
      <c r="F2075" s="548"/>
      <c r="G2075" s="545"/>
      <c r="H2075" s="545"/>
      <c r="I2075" s="545"/>
      <c r="J2075" s="548"/>
      <c r="K2075" s="548"/>
      <c r="L2075" s="532"/>
      <c r="M2075" s="532"/>
      <c r="N2075" s="532"/>
      <c r="O2075" s="532"/>
      <c r="P2075" s="532"/>
      <c r="Q2075" s="532"/>
      <c r="R2075" s="532"/>
      <c r="S2075" s="548"/>
      <c r="T2075" s="548"/>
      <c r="U2075" s="532"/>
      <c r="V2075" s="532"/>
      <c r="W2075" s="532"/>
      <c r="X2075" s="532"/>
      <c r="Y2075" s="532"/>
      <c r="Z2075" s="532"/>
      <c r="AA2075" s="532"/>
      <c r="AB2075" s="532"/>
      <c r="AC2075" s="532"/>
    </row>
    <row r="2076" ht="16.5" spans="1:29">
      <c r="A2076" s="545"/>
      <c r="B2076" s="546"/>
      <c r="C2076" s="545"/>
      <c r="D2076" s="547"/>
      <c r="E2076" s="545"/>
      <c r="F2076" s="548"/>
      <c r="G2076" s="545"/>
      <c r="H2076" s="545"/>
      <c r="I2076" s="545"/>
      <c r="J2076" s="548"/>
      <c r="K2076" s="548"/>
      <c r="L2076" s="532"/>
      <c r="M2076" s="532"/>
      <c r="N2076" s="532"/>
      <c r="O2076" s="532"/>
      <c r="P2076" s="532"/>
      <c r="Q2076" s="532"/>
      <c r="R2076" s="532"/>
      <c r="S2076" s="548"/>
      <c r="T2076" s="548"/>
      <c r="U2076" s="532"/>
      <c r="V2076" s="532"/>
      <c r="W2076" s="532"/>
      <c r="X2076" s="532"/>
      <c r="Y2076" s="532"/>
      <c r="Z2076" s="532"/>
      <c r="AA2076" s="532"/>
      <c r="AB2076" s="532"/>
      <c r="AC2076" s="532"/>
    </row>
    <row r="2077" ht="16.5" spans="1:29">
      <c r="A2077" s="545"/>
      <c r="B2077" s="546"/>
      <c r="C2077" s="545"/>
      <c r="D2077" s="547"/>
      <c r="E2077" s="545"/>
      <c r="F2077" s="548"/>
      <c r="G2077" s="545"/>
      <c r="H2077" s="545"/>
      <c r="I2077" s="545"/>
      <c r="J2077" s="548"/>
      <c r="K2077" s="548"/>
      <c r="L2077" s="532"/>
      <c r="M2077" s="532"/>
      <c r="N2077" s="532"/>
      <c r="O2077" s="532"/>
      <c r="P2077" s="532"/>
      <c r="Q2077" s="532"/>
      <c r="R2077" s="532"/>
      <c r="S2077" s="548"/>
      <c r="T2077" s="548"/>
      <c r="U2077" s="532"/>
      <c r="V2077" s="532"/>
      <c r="W2077" s="532"/>
      <c r="X2077" s="532"/>
      <c r="Y2077" s="532"/>
      <c r="Z2077" s="532"/>
      <c r="AA2077" s="532"/>
      <c r="AB2077" s="532"/>
      <c r="AC2077" s="532"/>
    </row>
    <row r="2078" ht="16.5" spans="1:29">
      <c r="A2078" s="545"/>
      <c r="B2078" s="546"/>
      <c r="C2078" s="545"/>
      <c r="D2078" s="547"/>
      <c r="E2078" s="545"/>
      <c r="F2078" s="548"/>
      <c r="G2078" s="545"/>
      <c r="H2078" s="545"/>
      <c r="I2078" s="545"/>
      <c r="J2078" s="548"/>
      <c r="K2078" s="548"/>
      <c r="L2078" s="532"/>
      <c r="M2078" s="532"/>
      <c r="N2078" s="532"/>
      <c r="O2078" s="532"/>
      <c r="P2078" s="532"/>
      <c r="Q2078" s="532"/>
      <c r="R2078" s="532"/>
      <c r="S2078" s="548"/>
      <c r="T2078" s="548"/>
      <c r="U2078" s="532"/>
      <c r="V2078" s="532"/>
      <c r="W2078" s="532"/>
      <c r="X2078" s="532"/>
      <c r="Y2078" s="532"/>
      <c r="Z2078" s="532"/>
      <c r="AA2078" s="532"/>
      <c r="AB2078" s="532"/>
      <c r="AC2078" s="532"/>
    </row>
    <row r="2079" ht="16.5" spans="1:29">
      <c r="A2079" s="545"/>
      <c r="B2079" s="546"/>
      <c r="C2079" s="545"/>
      <c r="D2079" s="547"/>
      <c r="E2079" s="545"/>
      <c r="F2079" s="548"/>
      <c r="G2079" s="545"/>
      <c r="H2079" s="545"/>
      <c r="I2079" s="545"/>
      <c r="J2079" s="548"/>
      <c r="K2079" s="548"/>
      <c r="L2079" s="532"/>
      <c r="M2079" s="532"/>
      <c r="N2079" s="532"/>
      <c r="O2079" s="532"/>
      <c r="P2079" s="532"/>
      <c r="Q2079" s="532"/>
      <c r="R2079" s="532"/>
      <c r="S2079" s="548"/>
      <c r="T2079" s="548"/>
      <c r="U2079" s="532"/>
      <c r="V2079" s="532"/>
      <c r="W2079" s="532"/>
      <c r="X2079" s="532"/>
      <c r="Y2079" s="532"/>
      <c r="Z2079" s="532"/>
      <c r="AA2079" s="532"/>
      <c r="AB2079" s="532"/>
      <c r="AC2079" s="532"/>
    </row>
    <row r="2080" ht="16.5" spans="1:29">
      <c r="A2080" s="545"/>
      <c r="B2080" s="546"/>
      <c r="C2080" s="545"/>
      <c r="D2080" s="547"/>
      <c r="E2080" s="545"/>
      <c r="F2080" s="548"/>
      <c r="G2080" s="545"/>
      <c r="H2080" s="545"/>
      <c r="I2080" s="545"/>
      <c r="J2080" s="548"/>
      <c r="K2080" s="548"/>
      <c r="L2080" s="532"/>
      <c r="M2080" s="532"/>
      <c r="N2080" s="532"/>
      <c r="O2080" s="532"/>
      <c r="P2080" s="532"/>
      <c r="Q2080" s="532"/>
      <c r="R2080" s="532"/>
      <c r="S2080" s="548"/>
      <c r="T2080" s="548"/>
      <c r="U2080" s="532"/>
      <c r="V2080" s="532"/>
      <c r="W2080" s="532"/>
      <c r="X2080" s="532"/>
      <c r="Y2080" s="532"/>
      <c r="Z2080" s="532"/>
      <c r="AA2080" s="532"/>
      <c r="AB2080" s="532"/>
      <c r="AC2080" s="532"/>
    </row>
    <row r="2081" ht="16.5" spans="1:29">
      <c r="A2081" s="545"/>
      <c r="B2081" s="546"/>
      <c r="C2081" s="545"/>
      <c r="D2081" s="547"/>
      <c r="E2081" s="545"/>
      <c r="F2081" s="548"/>
      <c r="G2081" s="545"/>
      <c r="H2081" s="545"/>
      <c r="I2081" s="545"/>
      <c r="J2081" s="548"/>
      <c r="K2081" s="548"/>
      <c r="L2081" s="532"/>
      <c r="M2081" s="532"/>
      <c r="N2081" s="532"/>
      <c r="O2081" s="532"/>
      <c r="P2081" s="532"/>
      <c r="Q2081" s="532"/>
      <c r="R2081" s="532"/>
      <c r="S2081" s="548"/>
      <c r="T2081" s="548"/>
      <c r="U2081" s="532"/>
      <c r="V2081" s="532"/>
      <c r="W2081" s="532"/>
      <c r="X2081" s="532"/>
      <c r="Y2081" s="532"/>
      <c r="Z2081" s="532"/>
      <c r="AA2081" s="532"/>
      <c r="AB2081" s="532"/>
      <c r="AC2081" s="532"/>
    </row>
    <row r="2082" ht="16.5" spans="1:29">
      <c r="A2082" s="545"/>
      <c r="B2082" s="546"/>
      <c r="C2082" s="545"/>
      <c r="D2082" s="547"/>
      <c r="E2082" s="545"/>
      <c r="F2082" s="548"/>
      <c r="G2082" s="545"/>
      <c r="H2082" s="545"/>
      <c r="I2082" s="545"/>
      <c r="J2082" s="548"/>
      <c r="K2082" s="548"/>
      <c r="L2082" s="532"/>
      <c r="M2082" s="532"/>
      <c r="N2082" s="532"/>
      <c r="O2082" s="532"/>
      <c r="P2082" s="532"/>
      <c r="Q2082" s="532"/>
      <c r="R2082" s="532"/>
      <c r="S2082" s="548"/>
      <c r="T2082" s="548"/>
      <c r="U2082" s="532"/>
      <c r="V2082" s="532"/>
      <c r="W2082" s="532"/>
      <c r="X2082" s="532"/>
      <c r="Y2082" s="532"/>
      <c r="Z2082" s="532"/>
      <c r="AA2082" s="532"/>
      <c r="AB2082" s="532"/>
      <c r="AC2082" s="532"/>
    </row>
    <row r="2083" ht="16.5" spans="1:29">
      <c r="A2083" s="545"/>
      <c r="B2083" s="546"/>
      <c r="C2083" s="545"/>
      <c r="D2083" s="547"/>
      <c r="E2083" s="545"/>
      <c r="F2083" s="548"/>
      <c r="G2083" s="545"/>
      <c r="H2083" s="545"/>
      <c r="I2083" s="545"/>
      <c r="J2083" s="548"/>
      <c r="K2083" s="548"/>
      <c r="L2083" s="532"/>
      <c r="M2083" s="532"/>
      <c r="N2083" s="532"/>
      <c r="O2083" s="532"/>
      <c r="P2083" s="532"/>
      <c r="Q2083" s="532"/>
      <c r="R2083" s="532"/>
      <c r="S2083" s="548"/>
      <c r="T2083" s="548"/>
      <c r="U2083" s="532"/>
      <c r="V2083" s="532"/>
      <c r="W2083" s="532"/>
      <c r="X2083" s="532"/>
      <c r="Y2083" s="532"/>
      <c r="Z2083" s="532"/>
      <c r="AA2083" s="532"/>
      <c r="AB2083" s="532"/>
      <c r="AC2083" s="532"/>
    </row>
    <row r="2084" ht="16.5" spans="1:29">
      <c r="A2084" s="545"/>
      <c r="B2084" s="546"/>
      <c r="C2084" s="545"/>
      <c r="D2084" s="547"/>
      <c r="E2084" s="545"/>
      <c r="F2084" s="548"/>
      <c r="G2084" s="545"/>
      <c r="H2084" s="545"/>
      <c r="I2084" s="545"/>
      <c r="J2084" s="548"/>
      <c r="K2084" s="548"/>
      <c r="L2084" s="532"/>
      <c r="M2084" s="532"/>
      <c r="N2084" s="532"/>
      <c r="O2084" s="532"/>
      <c r="P2084" s="532"/>
      <c r="Q2084" s="532"/>
      <c r="R2084" s="532"/>
      <c r="S2084" s="548"/>
      <c r="T2084" s="548"/>
      <c r="U2084" s="532"/>
      <c r="V2084" s="532"/>
      <c r="W2084" s="532"/>
      <c r="X2084" s="532"/>
      <c r="Y2084" s="532"/>
      <c r="Z2084" s="532"/>
      <c r="AA2084" s="532"/>
      <c r="AB2084" s="532"/>
      <c r="AC2084" s="532"/>
    </row>
    <row r="2085" ht="16.5" spans="1:29">
      <c r="A2085" s="545"/>
      <c r="B2085" s="546"/>
      <c r="C2085" s="545"/>
      <c r="D2085" s="547"/>
      <c r="E2085" s="545"/>
      <c r="F2085" s="548"/>
      <c r="G2085" s="545"/>
      <c r="H2085" s="545"/>
      <c r="I2085" s="545"/>
      <c r="J2085" s="548"/>
      <c r="K2085" s="548"/>
      <c r="L2085" s="532"/>
      <c r="M2085" s="532"/>
      <c r="N2085" s="532"/>
      <c r="O2085" s="532"/>
      <c r="P2085" s="532"/>
      <c r="Q2085" s="532"/>
      <c r="R2085" s="532"/>
      <c r="S2085" s="548"/>
      <c r="T2085" s="548"/>
      <c r="U2085" s="532"/>
      <c r="V2085" s="532"/>
      <c r="W2085" s="532"/>
      <c r="X2085" s="532"/>
      <c r="Y2085" s="532"/>
      <c r="Z2085" s="532"/>
      <c r="AA2085" s="532"/>
      <c r="AB2085" s="532"/>
      <c r="AC2085" s="532"/>
    </row>
    <row r="2086" ht="16.5" spans="1:29">
      <c r="A2086" s="545"/>
      <c r="B2086" s="546"/>
      <c r="C2086" s="545"/>
      <c r="D2086" s="547"/>
      <c r="E2086" s="545"/>
      <c r="F2086" s="548"/>
      <c r="G2086" s="545"/>
      <c r="H2086" s="545"/>
      <c r="I2086" s="545"/>
      <c r="J2086" s="548"/>
      <c r="K2086" s="548"/>
      <c r="L2086" s="532"/>
      <c r="M2086" s="532"/>
      <c r="N2086" s="532"/>
      <c r="O2086" s="532"/>
      <c r="P2086" s="532"/>
      <c r="Q2086" s="532"/>
      <c r="R2086" s="532"/>
      <c r="S2086" s="548"/>
      <c r="T2086" s="548"/>
      <c r="U2086" s="532"/>
      <c r="V2086" s="532"/>
      <c r="W2086" s="532"/>
      <c r="X2086" s="532"/>
      <c r="Y2086" s="532"/>
      <c r="Z2086" s="532"/>
      <c r="AA2086" s="532"/>
      <c r="AB2086" s="532"/>
      <c r="AC2086" s="532"/>
    </row>
    <row r="2087" ht="16.5" spans="1:29">
      <c r="A2087" s="545"/>
      <c r="B2087" s="546"/>
      <c r="C2087" s="545"/>
      <c r="D2087" s="547"/>
      <c r="E2087" s="545"/>
      <c r="F2087" s="548"/>
      <c r="G2087" s="545"/>
      <c r="H2087" s="545"/>
      <c r="I2087" s="545"/>
      <c r="J2087" s="548"/>
      <c r="K2087" s="548"/>
      <c r="L2087" s="532"/>
      <c r="M2087" s="532"/>
      <c r="N2087" s="532"/>
      <c r="O2087" s="532"/>
      <c r="P2087" s="532"/>
      <c r="Q2087" s="532"/>
      <c r="R2087" s="532"/>
      <c r="S2087" s="548"/>
      <c r="T2087" s="548"/>
      <c r="U2087" s="532"/>
      <c r="V2087" s="532"/>
      <c r="W2087" s="532"/>
      <c r="X2087" s="532"/>
      <c r="Y2087" s="532"/>
      <c r="Z2087" s="532"/>
      <c r="AA2087" s="532"/>
      <c r="AB2087" s="532"/>
      <c r="AC2087" s="532"/>
    </row>
    <row r="2088" ht="16.5" spans="1:29">
      <c r="A2088" s="545"/>
      <c r="B2088" s="546"/>
      <c r="C2088" s="545"/>
      <c r="D2088" s="547"/>
      <c r="E2088" s="545"/>
      <c r="F2088" s="548"/>
      <c r="G2088" s="545"/>
      <c r="H2088" s="545"/>
      <c r="I2088" s="545"/>
      <c r="J2088" s="548"/>
      <c r="K2088" s="548"/>
      <c r="L2088" s="532"/>
      <c r="M2088" s="532"/>
      <c r="N2088" s="532"/>
      <c r="O2088" s="532"/>
      <c r="P2088" s="532"/>
      <c r="Q2088" s="532"/>
      <c r="R2088" s="532"/>
      <c r="S2088" s="548"/>
      <c r="T2088" s="548"/>
      <c r="U2088" s="532"/>
      <c r="V2088" s="532"/>
      <c r="W2088" s="532"/>
      <c r="X2088" s="532"/>
      <c r="Y2088" s="532"/>
      <c r="Z2088" s="532"/>
      <c r="AA2088" s="532"/>
      <c r="AB2088" s="532"/>
      <c r="AC2088" s="532"/>
    </row>
    <row r="2089" ht="16.5" spans="1:29">
      <c r="A2089" s="545"/>
      <c r="B2089" s="546"/>
      <c r="C2089" s="545"/>
      <c r="D2089" s="547"/>
      <c r="E2089" s="545"/>
      <c r="F2089" s="548"/>
      <c r="G2089" s="545"/>
      <c r="H2089" s="545"/>
      <c r="I2089" s="545"/>
      <c r="J2089" s="548"/>
      <c r="K2089" s="548"/>
      <c r="L2089" s="532"/>
      <c r="M2089" s="532"/>
      <c r="N2089" s="532"/>
      <c r="O2089" s="532"/>
      <c r="P2089" s="532"/>
      <c r="Q2089" s="532"/>
      <c r="R2089" s="532"/>
      <c r="S2089" s="548"/>
      <c r="T2089" s="548"/>
      <c r="U2089" s="532"/>
      <c r="V2089" s="532"/>
      <c r="W2089" s="532"/>
      <c r="X2089" s="532"/>
      <c r="Y2089" s="532"/>
      <c r="Z2089" s="532"/>
      <c r="AA2089" s="532"/>
      <c r="AB2089" s="532"/>
      <c r="AC2089" s="532"/>
    </row>
    <row r="2090" ht="16.5" spans="1:29">
      <c r="A2090" s="545"/>
      <c r="B2090" s="546"/>
      <c r="C2090" s="545"/>
      <c r="D2090" s="547"/>
      <c r="E2090" s="545"/>
      <c r="F2090" s="548"/>
      <c r="G2090" s="545"/>
      <c r="H2090" s="545"/>
      <c r="I2090" s="545"/>
      <c r="J2090" s="548"/>
      <c r="K2090" s="548"/>
      <c r="L2090" s="532"/>
      <c r="M2090" s="532"/>
      <c r="N2090" s="532"/>
      <c r="O2090" s="532"/>
      <c r="P2090" s="532"/>
      <c r="Q2090" s="532"/>
      <c r="R2090" s="532"/>
      <c r="S2090" s="548"/>
      <c r="T2090" s="548"/>
      <c r="U2090" s="532"/>
      <c r="V2090" s="532"/>
      <c r="W2090" s="532"/>
      <c r="X2090" s="532"/>
      <c r="Y2090" s="532"/>
      <c r="Z2090" s="532"/>
      <c r="AA2090" s="532"/>
      <c r="AB2090" s="532"/>
      <c r="AC2090" s="532"/>
    </row>
    <row r="2091" ht="16.5" spans="1:29">
      <c r="A2091" s="545"/>
      <c r="B2091" s="546"/>
      <c r="C2091" s="545"/>
      <c r="D2091" s="547"/>
      <c r="E2091" s="545"/>
      <c r="F2091" s="548"/>
      <c r="G2091" s="545"/>
      <c r="H2091" s="545"/>
      <c r="I2091" s="545"/>
      <c r="J2091" s="548"/>
      <c r="K2091" s="548"/>
      <c r="L2091" s="532"/>
      <c r="M2091" s="532"/>
      <c r="N2091" s="532"/>
      <c r="O2091" s="532"/>
      <c r="P2091" s="532"/>
      <c r="Q2091" s="532"/>
      <c r="R2091" s="532"/>
      <c r="S2091" s="548"/>
      <c r="T2091" s="548"/>
      <c r="U2091" s="532"/>
      <c r="V2091" s="532"/>
      <c r="W2091" s="532"/>
      <c r="X2091" s="532"/>
      <c r="Y2091" s="532"/>
      <c r="Z2091" s="532"/>
      <c r="AA2091" s="532"/>
      <c r="AB2091" s="532"/>
      <c r="AC2091" s="532"/>
    </row>
    <row r="2092" ht="16.5" spans="1:29">
      <c r="A2092" s="545"/>
      <c r="B2092" s="546"/>
      <c r="C2092" s="545"/>
      <c r="D2092" s="547"/>
      <c r="E2092" s="545"/>
      <c r="F2092" s="548"/>
      <c r="G2092" s="545"/>
      <c r="H2092" s="545"/>
      <c r="I2092" s="545"/>
      <c r="J2092" s="548"/>
      <c r="K2092" s="548"/>
      <c r="L2092" s="532"/>
      <c r="M2092" s="532"/>
      <c r="N2092" s="532"/>
      <c r="O2092" s="532"/>
      <c r="P2092" s="532"/>
      <c r="Q2092" s="532"/>
      <c r="R2092" s="532"/>
      <c r="S2092" s="548"/>
      <c r="T2092" s="548"/>
      <c r="U2092" s="532"/>
      <c r="V2092" s="532"/>
      <c r="W2092" s="532"/>
      <c r="X2092" s="532"/>
      <c r="Y2092" s="532"/>
      <c r="Z2092" s="532"/>
      <c r="AA2092" s="532"/>
      <c r="AB2092" s="532"/>
      <c r="AC2092" s="532"/>
    </row>
    <row r="2093" ht="16.5" spans="1:29">
      <c r="A2093" s="545"/>
      <c r="B2093" s="546"/>
      <c r="C2093" s="545"/>
      <c r="D2093" s="547"/>
      <c r="E2093" s="545"/>
      <c r="F2093" s="548"/>
      <c r="G2093" s="545"/>
      <c r="H2093" s="545"/>
      <c r="I2093" s="545"/>
      <c r="J2093" s="548"/>
      <c r="K2093" s="548"/>
      <c r="L2093" s="532"/>
      <c r="M2093" s="532"/>
      <c r="N2093" s="532"/>
      <c r="O2093" s="532"/>
      <c r="P2093" s="532"/>
      <c r="Q2093" s="532"/>
      <c r="R2093" s="532"/>
      <c r="S2093" s="548"/>
      <c r="T2093" s="548"/>
      <c r="U2093" s="532"/>
      <c r="V2093" s="532"/>
      <c r="W2093" s="532"/>
      <c r="X2093" s="532"/>
      <c r="Y2093" s="532"/>
      <c r="Z2093" s="532"/>
      <c r="AA2093" s="532"/>
      <c r="AB2093" s="532"/>
      <c r="AC2093" s="532"/>
    </row>
    <row r="2094" ht="16.5" spans="1:29">
      <c r="A2094" s="545"/>
      <c r="B2094" s="546"/>
      <c r="C2094" s="545"/>
      <c r="D2094" s="547"/>
      <c r="E2094" s="545"/>
      <c r="F2094" s="548"/>
      <c r="G2094" s="545"/>
      <c r="H2094" s="545"/>
      <c r="I2094" s="545"/>
      <c r="J2094" s="548"/>
      <c r="K2094" s="548"/>
      <c r="L2094" s="532"/>
      <c r="M2094" s="532"/>
      <c r="N2094" s="532"/>
      <c r="O2094" s="532"/>
      <c r="P2094" s="532"/>
      <c r="Q2094" s="532"/>
      <c r="R2094" s="532"/>
      <c r="S2094" s="548"/>
      <c r="T2094" s="548"/>
      <c r="U2094" s="532"/>
      <c r="V2094" s="532"/>
      <c r="W2094" s="532"/>
      <c r="X2094" s="532"/>
      <c r="Y2094" s="532"/>
      <c r="Z2094" s="532"/>
      <c r="AA2094" s="532"/>
      <c r="AB2094" s="532"/>
      <c r="AC2094" s="532"/>
    </row>
    <row r="2095" ht="16.5" spans="1:29">
      <c r="A2095" s="545"/>
      <c r="B2095" s="546"/>
      <c r="C2095" s="545"/>
      <c r="D2095" s="547"/>
      <c r="E2095" s="545"/>
      <c r="F2095" s="548"/>
      <c r="G2095" s="545"/>
      <c r="H2095" s="545"/>
      <c r="I2095" s="545"/>
      <c r="J2095" s="548"/>
      <c r="K2095" s="548"/>
      <c r="L2095" s="532"/>
      <c r="M2095" s="532"/>
      <c r="N2095" s="532"/>
      <c r="O2095" s="532"/>
      <c r="P2095" s="532"/>
      <c r="Q2095" s="532"/>
      <c r="R2095" s="532"/>
      <c r="S2095" s="548"/>
      <c r="T2095" s="548"/>
      <c r="U2095" s="532"/>
      <c r="V2095" s="532"/>
      <c r="W2095" s="532"/>
      <c r="X2095" s="532"/>
      <c r="Y2095" s="532"/>
      <c r="Z2095" s="532"/>
      <c r="AA2095" s="532"/>
      <c r="AB2095" s="532"/>
      <c r="AC2095" s="532"/>
    </row>
    <row r="2096" ht="16.5" spans="1:29">
      <c r="A2096" s="545"/>
      <c r="B2096" s="546"/>
      <c r="C2096" s="545"/>
      <c r="D2096" s="547"/>
      <c r="E2096" s="545"/>
      <c r="F2096" s="548"/>
      <c r="G2096" s="545"/>
      <c r="H2096" s="545"/>
      <c r="I2096" s="545"/>
      <c r="J2096" s="548"/>
      <c r="K2096" s="548"/>
      <c r="L2096" s="532"/>
      <c r="M2096" s="532"/>
      <c r="N2096" s="532"/>
      <c r="O2096" s="532"/>
      <c r="P2096" s="532"/>
      <c r="Q2096" s="532"/>
      <c r="R2096" s="532"/>
      <c r="S2096" s="548"/>
      <c r="T2096" s="548"/>
      <c r="U2096" s="532"/>
      <c r="V2096" s="532"/>
      <c r="W2096" s="532"/>
      <c r="X2096" s="532"/>
      <c r="Y2096" s="532"/>
      <c r="Z2096" s="532"/>
      <c r="AA2096" s="532"/>
      <c r="AB2096" s="532"/>
      <c r="AC2096" s="532"/>
    </row>
    <row r="2097" ht="16.5" spans="1:29">
      <c r="A2097" s="545"/>
      <c r="B2097" s="546"/>
      <c r="C2097" s="545"/>
      <c r="D2097" s="547"/>
      <c r="E2097" s="545"/>
      <c r="F2097" s="548"/>
      <c r="G2097" s="545"/>
      <c r="H2097" s="545"/>
      <c r="I2097" s="545"/>
      <c r="J2097" s="548"/>
      <c r="K2097" s="548"/>
      <c r="L2097" s="532"/>
      <c r="M2097" s="532"/>
      <c r="N2097" s="532"/>
      <c r="O2097" s="532"/>
      <c r="P2097" s="532"/>
      <c r="Q2097" s="532"/>
      <c r="R2097" s="532"/>
      <c r="S2097" s="548"/>
      <c r="T2097" s="548"/>
      <c r="U2097" s="532"/>
      <c r="V2097" s="532"/>
      <c r="W2097" s="532"/>
      <c r="X2097" s="532"/>
      <c r="Y2097" s="532"/>
      <c r="Z2097" s="532"/>
      <c r="AA2097" s="532"/>
      <c r="AB2097" s="532"/>
      <c r="AC2097" s="532"/>
    </row>
    <row r="2098" ht="16.5" spans="1:29">
      <c r="A2098" s="545"/>
      <c r="B2098" s="546"/>
      <c r="C2098" s="545"/>
      <c r="D2098" s="547"/>
      <c r="E2098" s="545"/>
      <c r="F2098" s="548"/>
      <c r="G2098" s="545"/>
      <c r="H2098" s="545"/>
      <c r="I2098" s="545"/>
      <c r="J2098" s="548"/>
      <c r="K2098" s="548"/>
      <c r="L2098" s="532"/>
      <c r="M2098" s="532"/>
      <c r="N2098" s="532"/>
      <c r="O2098" s="532"/>
      <c r="P2098" s="532"/>
      <c r="Q2098" s="532"/>
      <c r="R2098" s="532"/>
      <c r="S2098" s="548"/>
      <c r="T2098" s="548"/>
      <c r="U2098" s="532"/>
      <c r="V2098" s="532"/>
      <c r="W2098" s="532"/>
      <c r="X2098" s="532"/>
      <c r="Y2098" s="532"/>
      <c r="Z2098" s="532"/>
      <c r="AA2098" s="532"/>
      <c r="AB2098" s="532"/>
      <c r="AC2098" s="532"/>
    </row>
    <row r="2099" ht="16.5" spans="1:29">
      <c r="A2099" s="545"/>
      <c r="B2099" s="546"/>
      <c r="C2099" s="545"/>
      <c r="D2099" s="547"/>
      <c r="E2099" s="545"/>
      <c r="F2099" s="548"/>
      <c r="G2099" s="545"/>
      <c r="H2099" s="545"/>
      <c r="I2099" s="545"/>
      <c r="J2099" s="548"/>
      <c r="K2099" s="548"/>
      <c r="L2099" s="532"/>
      <c r="M2099" s="532"/>
      <c r="N2099" s="532"/>
      <c r="O2099" s="532"/>
      <c r="P2099" s="532"/>
      <c r="Q2099" s="532"/>
      <c r="R2099" s="532"/>
      <c r="S2099" s="548"/>
      <c r="T2099" s="548"/>
      <c r="U2099" s="532"/>
      <c r="V2099" s="532"/>
      <c r="W2099" s="532"/>
      <c r="X2099" s="532"/>
      <c r="Y2099" s="532"/>
      <c r="Z2099" s="532"/>
      <c r="AA2099" s="532"/>
      <c r="AB2099" s="532"/>
      <c r="AC2099" s="532"/>
    </row>
    <row r="2100" ht="16.5" spans="1:29">
      <c r="A2100" s="545"/>
      <c r="B2100" s="546"/>
      <c r="C2100" s="545"/>
      <c r="D2100" s="547"/>
      <c r="E2100" s="545"/>
      <c r="F2100" s="548"/>
      <c r="G2100" s="545"/>
      <c r="H2100" s="545"/>
      <c r="I2100" s="545"/>
      <c r="J2100" s="548"/>
      <c r="K2100" s="548"/>
      <c r="L2100" s="532"/>
      <c r="M2100" s="532"/>
      <c r="N2100" s="532"/>
      <c r="O2100" s="532"/>
      <c r="P2100" s="532"/>
      <c r="Q2100" s="532"/>
      <c r="R2100" s="532"/>
      <c r="S2100" s="548"/>
      <c r="T2100" s="548"/>
      <c r="U2100" s="532"/>
      <c r="V2100" s="532"/>
      <c r="W2100" s="532"/>
      <c r="X2100" s="532"/>
      <c r="Y2100" s="532"/>
      <c r="Z2100" s="532"/>
      <c r="AA2100" s="532"/>
      <c r="AB2100" s="532"/>
      <c r="AC2100" s="532"/>
    </row>
    <row r="2101" ht="16.5" spans="1:29">
      <c r="A2101" s="545"/>
      <c r="B2101" s="546"/>
      <c r="C2101" s="545"/>
      <c r="D2101" s="547"/>
      <c r="E2101" s="545"/>
      <c r="F2101" s="548"/>
      <c r="G2101" s="545"/>
      <c r="H2101" s="545"/>
      <c r="I2101" s="545"/>
      <c r="J2101" s="548"/>
      <c r="K2101" s="548"/>
      <c r="L2101" s="532"/>
      <c r="M2101" s="532"/>
      <c r="N2101" s="532"/>
      <c r="O2101" s="532"/>
      <c r="P2101" s="532"/>
      <c r="Q2101" s="532"/>
      <c r="R2101" s="532"/>
      <c r="S2101" s="548"/>
      <c r="T2101" s="548"/>
      <c r="U2101" s="532"/>
      <c r="V2101" s="532"/>
      <c r="W2101" s="532"/>
      <c r="X2101" s="532"/>
      <c r="Y2101" s="532"/>
      <c r="Z2101" s="532"/>
      <c r="AA2101" s="532"/>
      <c r="AB2101" s="532"/>
      <c r="AC2101" s="532"/>
    </row>
    <row r="2102" ht="16.5" spans="1:29">
      <c r="A2102" s="545"/>
      <c r="B2102" s="546"/>
      <c r="C2102" s="545"/>
      <c r="D2102" s="547"/>
      <c r="E2102" s="545"/>
      <c r="F2102" s="548"/>
      <c r="G2102" s="545"/>
      <c r="H2102" s="545"/>
      <c r="I2102" s="545"/>
      <c r="J2102" s="548"/>
      <c r="K2102" s="548"/>
      <c r="L2102" s="532"/>
      <c r="M2102" s="532"/>
      <c r="N2102" s="532"/>
      <c r="O2102" s="532"/>
      <c r="P2102" s="532"/>
      <c r="Q2102" s="532"/>
      <c r="R2102" s="532"/>
      <c r="S2102" s="548"/>
      <c r="T2102" s="548"/>
      <c r="U2102" s="532"/>
      <c r="V2102" s="532"/>
      <c r="W2102" s="532"/>
      <c r="X2102" s="532"/>
      <c r="Y2102" s="532"/>
      <c r="Z2102" s="532"/>
      <c r="AA2102" s="532"/>
      <c r="AB2102" s="532"/>
      <c r="AC2102" s="532"/>
    </row>
    <row r="2103" ht="16.5" spans="1:29">
      <c r="A2103" s="545"/>
      <c r="B2103" s="546"/>
      <c r="C2103" s="545"/>
      <c r="D2103" s="547"/>
      <c r="E2103" s="545"/>
      <c r="F2103" s="548"/>
      <c r="G2103" s="545"/>
      <c r="H2103" s="545"/>
      <c r="I2103" s="545"/>
      <c r="J2103" s="548"/>
      <c r="K2103" s="548"/>
      <c r="L2103" s="532"/>
      <c r="M2103" s="532"/>
      <c r="N2103" s="532"/>
      <c r="O2103" s="532"/>
      <c r="P2103" s="532"/>
      <c r="Q2103" s="532"/>
      <c r="R2103" s="532"/>
      <c r="S2103" s="548"/>
      <c r="T2103" s="548"/>
      <c r="U2103" s="532"/>
      <c r="V2103" s="532"/>
      <c r="W2103" s="532"/>
      <c r="X2103" s="532"/>
      <c r="Y2103" s="532"/>
      <c r="Z2103" s="532"/>
      <c r="AA2103" s="532"/>
      <c r="AB2103" s="532"/>
      <c r="AC2103" s="532"/>
    </row>
    <row r="2104" ht="16.5" spans="1:29">
      <c r="A2104" s="545"/>
      <c r="B2104" s="546"/>
      <c r="C2104" s="545"/>
      <c r="D2104" s="547"/>
      <c r="E2104" s="545"/>
      <c r="F2104" s="548"/>
      <c r="G2104" s="545"/>
      <c r="H2104" s="545"/>
      <c r="I2104" s="545"/>
      <c r="J2104" s="548"/>
      <c r="K2104" s="548"/>
      <c r="L2104" s="532"/>
      <c r="M2104" s="532"/>
      <c r="N2104" s="532"/>
      <c r="O2104" s="532"/>
      <c r="P2104" s="532"/>
      <c r="Q2104" s="532"/>
      <c r="R2104" s="532"/>
      <c r="S2104" s="548"/>
      <c r="T2104" s="548"/>
      <c r="U2104" s="532"/>
      <c r="V2104" s="532"/>
      <c r="W2104" s="532"/>
      <c r="X2104" s="532"/>
      <c r="Y2104" s="532"/>
      <c r="Z2104" s="532"/>
      <c r="AA2104" s="532"/>
      <c r="AB2104" s="532"/>
      <c r="AC2104" s="532"/>
    </row>
    <row r="2105" ht="16.5" spans="1:29">
      <c r="A2105" s="545"/>
      <c r="B2105" s="546"/>
      <c r="C2105" s="545"/>
      <c r="D2105" s="547"/>
      <c r="E2105" s="545"/>
      <c r="F2105" s="548"/>
      <c r="G2105" s="545"/>
      <c r="H2105" s="545"/>
      <c r="I2105" s="545"/>
      <c r="J2105" s="548"/>
      <c r="K2105" s="548"/>
      <c r="L2105" s="532"/>
      <c r="M2105" s="532"/>
      <c r="N2105" s="532"/>
      <c r="O2105" s="532"/>
      <c r="P2105" s="532"/>
      <c r="Q2105" s="532"/>
      <c r="R2105" s="532"/>
      <c r="S2105" s="548"/>
      <c r="T2105" s="548"/>
      <c r="U2105" s="532"/>
      <c r="V2105" s="532"/>
      <c r="W2105" s="532"/>
      <c r="X2105" s="532"/>
      <c r="Y2105" s="532"/>
      <c r="Z2105" s="532"/>
      <c r="AA2105" s="532"/>
      <c r="AB2105" s="532"/>
      <c r="AC2105" s="532"/>
    </row>
    <row r="2106" ht="16.5" spans="1:29">
      <c r="A2106" s="545"/>
      <c r="B2106" s="546"/>
      <c r="C2106" s="545"/>
      <c r="D2106" s="547"/>
      <c r="E2106" s="545"/>
      <c r="F2106" s="548"/>
      <c r="G2106" s="545"/>
      <c r="H2106" s="545"/>
      <c r="I2106" s="545"/>
      <c r="J2106" s="548"/>
      <c r="K2106" s="548"/>
      <c r="L2106" s="532"/>
      <c r="M2106" s="532"/>
      <c r="N2106" s="532"/>
      <c r="O2106" s="532"/>
      <c r="P2106" s="532"/>
      <c r="Q2106" s="532"/>
      <c r="R2106" s="532"/>
      <c r="S2106" s="548"/>
      <c r="T2106" s="548"/>
      <c r="U2106" s="532"/>
      <c r="V2106" s="532"/>
      <c r="W2106" s="532"/>
      <c r="X2106" s="532"/>
      <c r="Y2106" s="532"/>
      <c r="Z2106" s="532"/>
      <c r="AA2106" s="532"/>
      <c r="AB2106" s="532"/>
      <c r="AC2106" s="532"/>
    </row>
    <row r="2107" ht="16.5" spans="1:29">
      <c r="A2107" s="545"/>
      <c r="B2107" s="546"/>
      <c r="C2107" s="545"/>
      <c r="D2107" s="547"/>
      <c r="E2107" s="545"/>
      <c r="F2107" s="548"/>
      <c r="G2107" s="545"/>
      <c r="H2107" s="545"/>
      <c r="I2107" s="545"/>
      <c r="J2107" s="548"/>
      <c r="K2107" s="548"/>
      <c r="L2107" s="532"/>
      <c r="M2107" s="532"/>
      <c r="N2107" s="532"/>
      <c r="O2107" s="532"/>
      <c r="P2107" s="532"/>
      <c r="Q2107" s="532"/>
      <c r="R2107" s="532"/>
      <c r="S2107" s="548"/>
      <c r="T2107" s="548"/>
      <c r="U2107" s="532"/>
      <c r="V2107" s="532"/>
      <c r="W2107" s="532"/>
      <c r="X2107" s="532"/>
      <c r="Y2107" s="532"/>
      <c r="Z2107" s="532"/>
      <c r="AA2107" s="532"/>
      <c r="AB2107" s="532"/>
      <c r="AC2107" s="532"/>
    </row>
    <row r="2108" ht="16.5" spans="1:29">
      <c r="A2108" s="545"/>
      <c r="B2108" s="546"/>
      <c r="C2108" s="545"/>
      <c r="D2108" s="547"/>
      <c r="E2108" s="545"/>
      <c r="F2108" s="548"/>
      <c r="G2108" s="545"/>
      <c r="H2108" s="545"/>
      <c r="I2108" s="545"/>
      <c r="J2108" s="548"/>
      <c r="K2108" s="548"/>
      <c r="L2108" s="532"/>
      <c r="M2108" s="532"/>
      <c r="N2108" s="532"/>
      <c r="O2108" s="532"/>
      <c r="P2108" s="532"/>
      <c r="Q2108" s="532"/>
      <c r="R2108" s="532"/>
      <c r="S2108" s="548"/>
      <c r="T2108" s="548"/>
      <c r="U2108" s="532"/>
      <c r="V2108" s="532"/>
      <c r="W2108" s="532"/>
      <c r="X2108" s="532"/>
      <c r="Y2108" s="532"/>
      <c r="Z2108" s="532"/>
      <c r="AA2108" s="532"/>
      <c r="AB2108" s="532"/>
      <c r="AC2108" s="532"/>
    </row>
    <row r="2109" ht="16.5" spans="1:29">
      <c r="A2109" s="545"/>
      <c r="B2109" s="546"/>
      <c r="C2109" s="545"/>
      <c r="D2109" s="547"/>
      <c r="E2109" s="545"/>
      <c r="F2109" s="548"/>
      <c r="G2109" s="545"/>
      <c r="H2109" s="545"/>
      <c r="I2109" s="545"/>
      <c r="J2109" s="548"/>
      <c r="K2109" s="548"/>
      <c r="L2109" s="532"/>
      <c r="M2109" s="532"/>
      <c r="N2109" s="532"/>
      <c r="O2109" s="532"/>
      <c r="P2109" s="532"/>
      <c r="Q2109" s="532"/>
      <c r="R2109" s="532"/>
      <c r="S2109" s="548"/>
      <c r="T2109" s="548"/>
      <c r="U2109" s="532"/>
      <c r="V2109" s="532"/>
      <c r="W2109" s="532"/>
      <c r="X2109" s="532"/>
      <c r="Y2109" s="532"/>
      <c r="Z2109" s="532"/>
      <c r="AA2109" s="532"/>
      <c r="AB2109" s="532"/>
      <c r="AC2109" s="532"/>
    </row>
    <row r="2110" ht="16.5" spans="1:29">
      <c r="A2110" s="545"/>
      <c r="B2110" s="546"/>
      <c r="C2110" s="545"/>
      <c r="D2110" s="547"/>
      <c r="E2110" s="545"/>
      <c r="F2110" s="548"/>
      <c r="G2110" s="545"/>
      <c r="H2110" s="545"/>
      <c r="I2110" s="545"/>
      <c r="J2110" s="548"/>
      <c r="K2110" s="548"/>
      <c r="L2110" s="532"/>
      <c r="M2110" s="532"/>
      <c r="N2110" s="532"/>
      <c r="O2110" s="532"/>
      <c r="P2110" s="532"/>
      <c r="Q2110" s="532"/>
      <c r="R2110" s="532"/>
      <c r="S2110" s="548"/>
      <c r="T2110" s="548"/>
      <c r="U2110" s="532"/>
      <c r="V2110" s="532"/>
      <c r="W2110" s="532"/>
      <c r="X2110" s="532"/>
      <c r="Y2110" s="532"/>
      <c r="Z2110" s="532"/>
      <c r="AA2110" s="532"/>
      <c r="AB2110" s="532"/>
      <c r="AC2110" s="532"/>
    </row>
    <row r="2111" ht="16.5" spans="1:29">
      <c r="A2111" s="545"/>
      <c r="B2111" s="546"/>
      <c r="C2111" s="545"/>
      <c r="D2111" s="547"/>
      <c r="E2111" s="545"/>
      <c r="F2111" s="548"/>
      <c r="G2111" s="545"/>
      <c r="H2111" s="545"/>
      <c r="I2111" s="545"/>
      <c r="J2111" s="548"/>
      <c r="K2111" s="548"/>
      <c r="L2111" s="532"/>
      <c r="M2111" s="532"/>
      <c r="N2111" s="532"/>
      <c r="O2111" s="532"/>
      <c r="P2111" s="532"/>
      <c r="Q2111" s="532"/>
      <c r="R2111" s="532"/>
      <c r="S2111" s="548"/>
      <c r="T2111" s="548"/>
      <c r="U2111" s="532"/>
      <c r="V2111" s="532"/>
      <c r="W2111" s="532"/>
      <c r="X2111" s="532"/>
      <c r="Y2111" s="532"/>
      <c r="Z2111" s="532"/>
      <c r="AA2111" s="532"/>
      <c r="AB2111" s="532"/>
      <c r="AC2111" s="532"/>
    </row>
    <row r="2112" ht="16.5" spans="1:29">
      <c r="A2112" s="545"/>
      <c r="B2112" s="546"/>
      <c r="C2112" s="545"/>
      <c r="D2112" s="547"/>
      <c r="E2112" s="545"/>
      <c r="F2112" s="548"/>
      <c r="G2112" s="545"/>
      <c r="H2112" s="545"/>
      <c r="I2112" s="545"/>
      <c r="J2112" s="548"/>
      <c r="K2112" s="548"/>
      <c r="L2112" s="532"/>
      <c r="M2112" s="532"/>
      <c r="N2112" s="532"/>
      <c r="O2112" s="532"/>
      <c r="P2112" s="532"/>
      <c r="Q2112" s="532"/>
      <c r="R2112" s="532"/>
      <c r="S2112" s="548"/>
      <c r="T2112" s="548"/>
      <c r="U2112" s="532"/>
      <c r="V2112" s="532"/>
      <c r="W2112" s="532"/>
      <c r="X2112" s="532"/>
      <c r="Y2112" s="532"/>
      <c r="Z2112" s="532"/>
      <c r="AA2112" s="532"/>
      <c r="AB2112" s="532"/>
      <c r="AC2112" s="532"/>
    </row>
    <row r="2113" ht="16.5" spans="1:29">
      <c r="A2113" s="545"/>
      <c r="B2113" s="546"/>
      <c r="C2113" s="545"/>
      <c r="D2113" s="547"/>
      <c r="E2113" s="545"/>
      <c r="F2113" s="548"/>
      <c r="G2113" s="545"/>
      <c r="H2113" s="545"/>
      <c r="I2113" s="545"/>
      <c r="J2113" s="548"/>
      <c r="K2113" s="548"/>
      <c r="L2113" s="532"/>
      <c r="M2113" s="532"/>
      <c r="N2113" s="532"/>
      <c r="O2113" s="532"/>
      <c r="P2113" s="532"/>
      <c r="Q2113" s="532"/>
      <c r="R2113" s="532"/>
      <c r="S2113" s="548"/>
      <c r="T2113" s="548"/>
      <c r="U2113" s="532"/>
      <c r="V2113" s="532"/>
      <c r="W2113" s="532"/>
      <c r="X2113" s="532"/>
      <c r="Y2113" s="532"/>
      <c r="Z2113" s="532"/>
      <c r="AA2113" s="532"/>
      <c r="AB2113" s="532"/>
      <c r="AC2113" s="532"/>
    </row>
    <row r="2114" ht="16.5" spans="1:29">
      <c r="A2114" s="545"/>
      <c r="B2114" s="546"/>
      <c r="C2114" s="545"/>
      <c r="D2114" s="547"/>
      <c r="E2114" s="545"/>
      <c r="F2114" s="548"/>
      <c r="G2114" s="545"/>
      <c r="H2114" s="545"/>
      <c r="I2114" s="545"/>
      <c r="J2114" s="548"/>
      <c r="K2114" s="548"/>
      <c r="L2114" s="532"/>
      <c r="M2114" s="532"/>
      <c r="N2114" s="532"/>
      <c r="O2114" s="532"/>
      <c r="P2114" s="532"/>
      <c r="Q2114" s="532"/>
      <c r="R2114" s="532"/>
      <c r="S2114" s="548"/>
      <c r="T2114" s="548"/>
      <c r="U2114" s="532"/>
      <c r="V2114" s="532"/>
      <c r="W2114" s="532"/>
      <c r="X2114" s="532"/>
      <c r="Y2114" s="532"/>
      <c r="Z2114" s="532"/>
      <c r="AA2114" s="532"/>
      <c r="AB2114" s="532"/>
      <c r="AC2114" s="532"/>
    </row>
    <row r="2115" ht="16.5" spans="1:29">
      <c r="A2115" s="545"/>
      <c r="B2115" s="546"/>
      <c r="C2115" s="545"/>
      <c r="D2115" s="547"/>
      <c r="E2115" s="545"/>
      <c r="F2115" s="548"/>
      <c r="G2115" s="545"/>
      <c r="H2115" s="545"/>
      <c r="I2115" s="545"/>
      <c r="J2115" s="548"/>
      <c r="K2115" s="548"/>
      <c r="L2115" s="532"/>
      <c r="M2115" s="532"/>
      <c r="N2115" s="532"/>
      <c r="O2115" s="532"/>
      <c r="P2115" s="532"/>
      <c r="Q2115" s="532"/>
      <c r="R2115" s="532"/>
      <c r="S2115" s="548"/>
      <c r="T2115" s="548"/>
      <c r="U2115" s="532"/>
      <c r="V2115" s="532"/>
      <c r="W2115" s="532"/>
      <c r="X2115" s="532"/>
      <c r="Y2115" s="532"/>
      <c r="Z2115" s="532"/>
      <c r="AA2115" s="532"/>
      <c r="AB2115" s="532"/>
      <c r="AC2115" s="532"/>
    </row>
    <row r="2116" ht="16.5" spans="1:29">
      <c r="A2116" s="545"/>
      <c r="B2116" s="546"/>
      <c r="C2116" s="545"/>
      <c r="D2116" s="547"/>
      <c r="E2116" s="545"/>
      <c r="F2116" s="548"/>
      <c r="G2116" s="545"/>
      <c r="H2116" s="545"/>
      <c r="I2116" s="545"/>
      <c r="J2116" s="548"/>
      <c r="K2116" s="548"/>
      <c r="L2116" s="532"/>
      <c r="M2116" s="532"/>
      <c r="N2116" s="532"/>
      <c r="O2116" s="532"/>
      <c r="P2116" s="532"/>
      <c r="Q2116" s="532"/>
      <c r="R2116" s="532"/>
      <c r="S2116" s="548"/>
      <c r="T2116" s="548"/>
      <c r="U2116" s="532"/>
      <c r="V2116" s="532"/>
      <c r="W2116" s="532"/>
      <c r="X2116" s="532"/>
      <c r="Y2116" s="532"/>
      <c r="Z2116" s="532"/>
      <c r="AA2116" s="532"/>
      <c r="AB2116" s="532"/>
      <c r="AC2116" s="532"/>
    </row>
    <row r="2117" ht="16.5" spans="1:29">
      <c r="A2117" s="545"/>
      <c r="B2117" s="546"/>
      <c r="C2117" s="545"/>
      <c r="D2117" s="547"/>
      <c r="E2117" s="545"/>
      <c r="F2117" s="548"/>
      <c r="G2117" s="545"/>
      <c r="H2117" s="545"/>
      <c r="I2117" s="545"/>
      <c r="J2117" s="548"/>
      <c r="K2117" s="548"/>
      <c r="L2117" s="532"/>
      <c r="M2117" s="532"/>
      <c r="N2117" s="532"/>
      <c r="O2117" s="532"/>
      <c r="P2117" s="532"/>
      <c r="Q2117" s="532"/>
      <c r="R2117" s="532"/>
      <c r="S2117" s="548"/>
      <c r="T2117" s="548"/>
      <c r="U2117" s="532"/>
      <c r="V2117" s="532"/>
      <c r="W2117" s="532"/>
      <c r="X2117" s="532"/>
      <c r="Y2117" s="532"/>
      <c r="Z2117" s="532"/>
      <c r="AA2117" s="532"/>
      <c r="AB2117" s="532"/>
      <c r="AC2117" s="532"/>
    </row>
    <row r="2118" ht="16.5" spans="1:29">
      <c r="A2118" s="545"/>
      <c r="B2118" s="546"/>
      <c r="C2118" s="545"/>
      <c r="D2118" s="547"/>
      <c r="E2118" s="545"/>
      <c r="F2118" s="548"/>
      <c r="G2118" s="545"/>
      <c r="H2118" s="545"/>
      <c r="I2118" s="545"/>
      <c r="J2118" s="548"/>
      <c r="K2118" s="548"/>
      <c r="L2118" s="532"/>
      <c r="M2118" s="532"/>
      <c r="N2118" s="532"/>
      <c r="O2118" s="532"/>
      <c r="P2118" s="532"/>
      <c r="Q2118" s="532"/>
      <c r="R2118" s="532"/>
      <c r="S2118" s="548"/>
      <c r="T2118" s="548"/>
      <c r="U2118" s="532"/>
      <c r="V2118" s="532"/>
      <c r="W2118" s="532"/>
      <c r="X2118" s="532"/>
      <c r="Y2118" s="532"/>
      <c r="Z2118" s="532"/>
      <c r="AA2118" s="532"/>
      <c r="AB2118" s="532"/>
      <c r="AC2118" s="532"/>
    </row>
    <row r="2119" ht="16.5" spans="1:29">
      <c r="A2119" s="545"/>
      <c r="B2119" s="546"/>
      <c r="C2119" s="545"/>
      <c r="D2119" s="547"/>
      <c r="E2119" s="545"/>
      <c r="F2119" s="548"/>
      <c r="G2119" s="545"/>
      <c r="H2119" s="545"/>
      <c r="I2119" s="545"/>
      <c r="J2119" s="548"/>
      <c r="K2119" s="548"/>
      <c r="L2119" s="532"/>
      <c r="M2119" s="532"/>
      <c r="N2119" s="532"/>
      <c r="O2119" s="532"/>
      <c r="P2119" s="532"/>
      <c r="Q2119" s="532"/>
      <c r="R2119" s="532"/>
      <c r="S2119" s="548"/>
      <c r="T2119" s="548"/>
      <c r="U2119" s="532"/>
      <c r="V2119" s="532"/>
      <c r="W2119" s="532"/>
      <c r="X2119" s="532"/>
      <c r="Y2119" s="532"/>
      <c r="Z2119" s="532"/>
      <c r="AA2119" s="532"/>
      <c r="AB2119" s="532"/>
      <c r="AC2119" s="532"/>
    </row>
    <row r="2120" ht="16.5" spans="1:29">
      <c r="A2120" s="545"/>
      <c r="B2120" s="546"/>
      <c r="C2120" s="545"/>
      <c r="D2120" s="547"/>
      <c r="E2120" s="545"/>
      <c r="F2120" s="548"/>
      <c r="G2120" s="545"/>
      <c r="H2120" s="545"/>
      <c r="I2120" s="545"/>
      <c r="J2120" s="548"/>
      <c r="K2120" s="548"/>
      <c r="L2120" s="532"/>
      <c r="M2120" s="532"/>
      <c r="N2120" s="532"/>
      <c r="O2120" s="532"/>
      <c r="P2120" s="532"/>
      <c r="Q2120" s="532"/>
      <c r="R2120" s="532"/>
      <c r="S2120" s="548"/>
      <c r="T2120" s="548"/>
      <c r="U2120" s="532"/>
      <c r="V2120" s="532"/>
      <c r="W2120" s="532"/>
      <c r="X2120" s="532"/>
      <c r="Y2120" s="532"/>
      <c r="Z2120" s="532"/>
      <c r="AA2120" s="532"/>
      <c r="AB2120" s="532"/>
      <c r="AC2120" s="532"/>
    </row>
    <row r="2121" ht="16.5" spans="1:29">
      <c r="A2121" s="545"/>
      <c r="B2121" s="546"/>
      <c r="C2121" s="545"/>
      <c r="D2121" s="547"/>
      <c r="E2121" s="545"/>
      <c r="F2121" s="548"/>
      <c r="G2121" s="545"/>
      <c r="H2121" s="545"/>
      <c r="I2121" s="545"/>
      <c r="J2121" s="548"/>
      <c r="K2121" s="548"/>
      <c r="L2121" s="532"/>
      <c r="M2121" s="532"/>
      <c r="N2121" s="532"/>
      <c r="O2121" s="532"/>
      <c r="P2121" s="532"/>
      <c r="Q2121" s="532"/>
      <c r="R2121" s="532"/>
      <c r="S2121" s="548"/>
      <c r="T2121" s="548"/>
      <c r="U2121" s="532"/>
      <c r="V2121" s="532"/>
      <c r="W2121" s="532"/>
      <c r="X2121" s="532"/>
      <c r="Y2121" s="532"/>
      <c r="Z2121" s="532"/>
      <c r="AA2121" s="532"/>
      <c r="AB2121" s="532"/>
      <c r="AC2121" s="532"/>
    </row>
    <row r="2122" ht="16.5" spans="1:29">
      <c r="A2122" s="545"/>
      <c r="B2122" s="546"/>
      <c r="C2122" s="545"/>
      <c r="D2122" s="547"/>
      <c r="E2122" s="545"/>
      <c r="F2122" s="548"/>
      <c r="G2122" s="545"/>
      <c r="H2122" s="545"/>
      <c r="I2122" s="545"/>
      <c r="J2122" s="548"/>
      <c r="K2122" s="548"/>
      <c r="L2122" s="532"/>
      <c r="M2122" s="532"/>
      <c r="N2122" s="532"/>
      <c r="O2122" s="532"/>
      <c r="P2122" s="532"/>
      <c r="Q2122" s="532"/>
      <c r="R2122" s="532"/>
      <c r="S2122" s="548"/>
      <c r="T2122" s="548"/>
      <c r="U2122" s="532"/>
      <c r="V2122" s="532"/>
      <c r="W2122" s="532"/>
      <c r="X2122" s="532"/>
      <c r="Y2122" s="532"/>
      <c r="Z2122" s="532"/>
      <c r="AA2122" s="532"/>
      <c r="AB2122" s="532"/>
      <c r="AC2122" s="532"/>
    </row>
    <row r="2123" ht="16.5" spans="1:29">
      <c r="A2123" s="545"/>
      <c r="B2123" s="546"/>
      <c r="C2123" s="545"/>
      <c r="D2123" s="547"/>
      <c r="E2123" s="545"/>
      <c r="F2123" s="548"/>
      <c r="G2123" s="545"/>
      <c r="H2123" s="545"/>
      <c r="I2123" s="545"/>
      <c r="J2123" s="548"/>
      <c r="K2123" s="548"/>
      <c r="L2123" s="532"/>
      <c r="M2123" s="532"/>
      <c r="N2123" s="532"/>
      <c r="O2123" s="532"/>
      <c r="P2123" s="532"/>
      <c r="Q2123" s="532"/>
      <c r="R2123" s="532"/>
      <c r="S2123" s="548"/>
      <c r="T2123" s="548"/>
      <c r="U2123" s="532"/>
      <c r="V2123" s="532"/>
      <c r="W2123" s="532"/>
      <c r="X2123" s="532"/>
      <c r="Y2123" s="532"/>
      <c r="Z2123" s="532"/>
      <c r="AA2123" s="532"/>
      <c r="AB2123" s="532"/>
      <c r="AC2123" s="532"/>
    </row>
    <row r="2124" ht="16.5" spans="1:29">
      <c r="A2124" s="545"/>
      <c r="B2124" s="546"/>
      <c r="C2124" s="545"/>
      <c r="D2124" s="547"/>
      <c r="E2124" s="545"/>
      <c r="F2124" s="548"/>
      <c r="G2124" s="545"/>
      <c r="H2124" s="545"/>
      <c r="I2124" s="545"/>
      <c r="J2124" s="548"/>
      <c r="K2124" s="548"/>
      <c r="L2124" s="532"/>
      <c r="M2124" s="532"/>
      <c r="N2124" s="532"/>
      <c r="O2124" s="532"/>
      <c r="P2124" s="532"/>
      <c r="Q2124" s="532"/>
      <c r="R2124" s="532"/>
      <c r="S2124" s="548"/>
      <c r="T2124" s="548"/>
      <c r="U2124" s="532"/>
      <c r="V2124" s="532"/>
      <c r="W2124" s="532"/>
      <c r="X2124" s="532"/>
      <c r="Y2124" s="532"/>
      <c r="Z2124" s="532"/>
      <c r="AA2124" s="532"/>
      <c r="AB2124" s="532"/>
      <c r="AC2124" s="532"/>
    </row>
    <row r="2125" ht="16.5" spans="1:29">
      <c r="A2125" s="545"/>
      <c r="B2125" s="546"/>
      <c r="C2125" s="545"/>
      <c r="D2125" s="547"/>
      <c r="E2125" s="545"/>
      <c r="F2125" s="548"/>
      <c r="G2125" s="545"/>
      <c r="H2125" s="545"/>
      <c r="I2125" s="545"/>
      <c r="J2125" s="548"/>
      <c r="K2125" s="548"/>
      <c r="L2125" s="532"/>
      <c r="M2125" s="532"/>
      <c r="N2125" s="532"/>
      <c r="O2125" s="532"/>
      <c r="P2125" s="532"/>
      <c r="Q2125" s="532"/>
      <c r="R2125" s="532"/>
      <c r="S2125" s="548"/>
      <c r="T2125" s="548"/>
      <c r="U2125" s="532"/>
      <c r="V2125" s="532"/>
      <c r="W2125" s="532"/>
      <c r="X2125" s="532"/>
      <c r="Y2125" s="532"/>
      <c r="Z2125" s="532"/>
      <c r="AA2125" s="532"/>
      <c r="AB2125" s="532"/>
      <c r="AC2125" s="532"/>
    </row>
    <row r="2126" ht="16.5" spans="1:29">
      <c r="A2126" s="545"/>
      <c r="B2126" s="546"/>
      <c r="C2126" s="545"/>
      <c r="D2126" s="547"/>
      <c r="E2126" s="545"/>
      <c r="F2126" s="548"/>
      <c r="G2126" s="545"/>
      <c r="H2126" s="545"/>
      <c r="I2126" s="545"/>
      <c r="J2126" s="548"/>
      <c r="K2126" s="548"/>
      <c r="L2126" s="532"/>
      <c r="M2126" s="532"/>
      <c r="N2126" s="532"/>
      <c r="O2126" s="532"/>
      <c r="P2126" s="532"/>
      <c r="Q2126" s="532"/>
      <c r="R2126" s="532"/>
      <c r="S2126" s="548"/>
      <c r="T2126" s="548"/>
      <c r="U2126" s="532"/>
      <c r="V2126" s="532"/>
      <c r="W2126" s="532"/>
      <c r="X2126" s="532"/>
      <c r="Y2126" s="532"/>
      <c r="Z2126" s="532"/>
      <c r="AA2126" s="532"/>
      <c r="AB2126" s="532"/>
      <c r="AC2126" s="532"/>
    </row>
    <row r="2127" ht="16.5" spans="1:29">
      <c r="A2127" s="545"/>
      <c r="B2127" s="546"/>
      <c r="C2127" s="545"/>
      <c r="D2127" s="547"/>
      <c r="E2127" s="545"/>
      <c r="F2127" s="548"/>
      <c r="G2127" s="545"/>
      <c r="H2127" s="545"/>
      <c r="I2127" s="545"/>
      <c r="J2127" s="548"/>
      <c r="K2127" s="548"/>
      <c r="L2127" s="532"/>
      <c r="M2127" s="532"/>
      <c r="N2127" s="532"/>
      <c r="O2127" s="532"/>
      <c r="P2127" s="532"/>
      <c r="Q2127" s="532"/>
      <c r="R2127" s="532"/>
      <c r="S2127" s="548"/>
      <c r="T2127" s="548"/>
      <c r="U2127" s="532"/>
      <c r="V2127" s="532"/>
      <c r="W2127" s="532"/>
      <c r="X2127" s="532"/>
      <c r="Y2127" s="532"/>
      <c r="Z2127" s="532"/>
      <c r="AA2127" s="532"/>
      <c r="AB2127" s="532"/>
      <c r="AC2127" s="532"/>
    </row>
    <row r="2128" ht="16.5" spans="1:29">
      <c r="A2128" s="545"/>
      <c r="B2128" s="546"/>
      <c r="C2128" s="545"/>
      <c r="D2128" s="547"/>
      <c r="E2128" s="545"/>
      <c r="F2128" s="548"/>
      <c r="G2128" s="545"/>
      <c r="H2128" s="545"/>
      <c r="I2128" s="545"/>
      <c r="J2128" s="548"/>
      <c r="K2128" s="548"/>
      <c r="L2128" s="532"/>
      <c r="M2128" s="532"/>
      <c r="N2128" s="532"/>
      <c r="O2128" s="532"/>
      <c r="P2128" s="532"/>
      <c r="Q2128" s="532"/>
      <c r="R2128" s="532"/>
      <c r="S2128" s="548"/>
      <c r="T2128" s="548"/>
      <c r="U2128" s="532"/>
      <c r="V2128" s="532"/>
      <c r="W2128" s="532"/>
      <c r="X2128" s="532"/>
      <c r="Y2128" s="532"/>
      <c r="Z2128" s="532"/>
      <c r="AA2128" s="532"/>
      <c r="AB2128" s="532"/>
      <c r="AC2128" s="532"/>
    </row>
    <row r="2129" ht="16.5" spans="1:29">
      <c r="A2129" s="545"/>
      <c r="B2129" s="546"/>
      <c r="C2129" s="545"/>
      <c r="D2129" s="547"/>
      <c r="E2129" s="545"/>
      <c r="F2129" s="548"/>
      <c r="G2129" s="545"/>
      <c r="H2129" s="545"/>
      <c r="I2129" s="545"/>
      <c r="J2129" s="548"/>
      <c r="K2129" s="548"/>
      <c r="L2129" s="532"/>
      <c r="M2129" s="532"/>
      <c r="N2129" s="532"/>
      <c r="O2129" s="532"/>
      <c r="P2129" s="532"/>
      <c r="Q2129" s="532"/>
      <c r="R2129" s="532"/>
      <c r="S2129" s="548"/>
      <c r="T2129" s="548"/>
      <c r="U2129" s="532"/>
      <c r="V2129" s="532"/>
      <c r="W2129" s="532"/>
      <c r="X2129" s="532"/>
      <c r="Y2129" s="532"/>
      <c r="Z2129" s="532"/>
      <c r="AA2129" s="532"/>
      <c r="AB2129" s="532"/>
      <c r="AC2129" s="532"/>
    </row>
    <row r="2130" ht="16.5" spans="1:29">
      <c r="A2130" s="545"/>
      <c r="B2130" s="546"/>
      <c r="C2130" s="545"/>
      <c r="D2130" s="547"/>
      <c r="E2130" s="545"/>
      <c r="F2130" s="548"/>
      <c r="G2130" s="545"/>
      <c r="H2130" s="545"/>
      <c r="I2130" s="545"/>
      <c r="J2130" s="548"/>
      <c r="K2130" s="548"/>
      <c r="L2130" s="532"/>
      <c r="M2130" s="532"/>
      <c r="N2130" s="532"/>
      <c r="O2130" s="532"/>
      <c r="P2130" s="532"/>
      <c r="Q2130" s="532"/>
      <c r="R2130" s="532"/>
      <c r="S2130" s="548"/>
      <c r="T2130" s="548"/>
      <c r="U2130" s="532"/>
      <c r="V2130" s="532"/>
      <c r="W2130" s="532"/>
      <c r="X2130" s="532"/>
      <c r="Y2130" s="532"/>
      <c r="Z2130" s="532"/>
      <c r="AA2130" s="532"/>
      <c r="AB2130" s="532"/>
      <c r="AC2130" s="532"/>
    </row>
    <row r="2131" ht="16.5" spans="1:29">
      <c r="A2131" s="545"/>
      <c r="B2131" s="546"/>
      <c r="C2131" s="545"/>
      <c r="D2131" s="547"/>
      <c r="E2131" s="545"/>
      <c r="F2131" s="548"/>
      <c r="G2131" s="545"/>
      <c r="H2131" s="545"/>
      <c r="I2131" s="545"/>
      <c r="J2131" s="548"/>
      <c r="K2131" s="548"/>
      <c r="L2131" s="532"/>
      <c r="M2131" s="532"/>
      <c r="N2131" s="532"/>
      <c r="O2131" s="532"/>
      <c r="P2131" s="532"/>
      <c r="Q2131" s="532"/>
      <c r="R2131" s="532"/>
      <c r="S2131" s="548"/>
      <c r="T2131" s="548"/>
      <c r="U2131" s="532"/>
      <c r="V2131" s="532"/>
      <c r="W2131" s="532"/>
      <c r="X2131" s="532"/>
      <c r="Y2131" s="532"/>
      <c r="Z2131" s="532"/>
      <c r="AA2131" s="532"/>
      <c r="AB2131" s="532"/>
      <c r="AC2131" s="532"/>
    </row>
    <row r="2132" ht="16.5" spans="1:29">
      <c r="A2132" s="545"/>
      <c r="B2132" s="546"/>
      <c r="C2132" s="545"/>
      <c r="D2132" s="547"/>
      <c r="E2132" s="545"/>
      <c r="F2132" s="548"/>
      <c r="G2132" s="545"/>
      <c r="H2132" s="545"/>
      <c r="I2132" s="545"/>
      <c r="J2132" s="548"/>
      <c r="K2132" s="548"/>
      <c r="L2132" s="532"/>
      <c r="M2132" s="532"/>
      <c r="N2132" s="532"/>
      <c r="O2132" s="532"/>
      <c r="P2132" s="532"/>
      <c r="Q2132" s="532"/>
      <c r="R2132" s="532"/>
      <c r="S2132" s="548"/>
      <c r="T2132" s="548"/>
      <c r="U2132" s="532"/>
      <c r="V2132" s="532"/>
      <c r="W2132" s="532"/>
      <c r="X2132" s="532"/>
      <c r="Y2132" s="532"/>
      <c r="Z2132" s="532"/>
      <c r="AA2132" s="532"/>
      <c r="AB2132" s="532"/>
      <c r="AC2132" s="532"/>
    </row>
    <row r="2133" ht="16.5" spans="1:29">
      <c r="A2133" s="545"/>
      <c r="B2133" s="546"/>
      <c r="C2133" s="545"/>
      <c r="D2133" s="547"/>
      <c r="E2133" s="545"/>
      <c r="F2133" s="548"/>
      <c r="G2133" s="545"/>
      <c r="H2133" s="545"/>
      <c r="I2133" s="545"/>
      <c r="J2133" s="548"/>
      <c r="K2133" s="548"/>
      <c r="L2133" s="532"/>
      <c r="M2133" s="532"/>
      <c r="N2133" s="532"/>
      <c r="O2133" s="532"/>
      <c r="P2133" s="532"/>
      <c r="Q2133" s="532"/>
      <c r="R2133" s="532"/>
      <c r="S2133" s="548"/>
      <c r="T2133" s="548"/>
      <c r="U2133" s="532"/>
      <c r="V2133" s="532"/>
      <c r="W2133" s="532"/>
      <c r="X2133" s="532"/>
      <c r="Y2133" s="532"/>
      <c r="Z2133" s="532"/>
      <c r="AA2133" s="532"/>
      <c r="AB2133" s="532"/>
      <c r="AC2133" s="532"/>
    </row>
    <row r="2134" ht="16.5" spans="1:29">
      <c r="A2134" s="545"/>
      <c r="B2134" s="546"/>
      <c r="C2134" s="545"/>
      <c r="D2134" s="547"/>
      <c r="E2134" s="545"/>
      <c r="F2134" s="548"/>
      <c r="G2134" s="545"/>
      <c r="H2134" s="545"/>
      <c r="I2134" s="545"/>
      <c r="J2134" s="548"/>
      <c r="K2134" s="548"/>
      <c r="L2134" s="532"/>
      <c r="M2134" s="532"/>
      <c r="N2134" s="532"/>
      <c r="O2134" s="532"/>
      <c r="P2134" s="532"/>
      <c r="Q2134" s="532"/>
      <c r="R2134" s="532"/>
      <c r="S2134" s="548"/>
      <c r="T2134" s="548"/>
      <c r="U2134" s="532"/>
      <c r="V2134" s="532"/>
      <c r="W2134" s="532"/>
      <c r="X2134" s="532"/>
      <c r="Y2134" s="532"/>
      <c r="Z2134" s="532"/>
      <c r="AA2134" s="532"/>
      <c r="AB2134" s="532"/>
      <c r="AC2134" s="532"/>
    </row>
    <row r="2135" ht="16.5" spans="1:29">
      <c r="A2135" s="545"/>
      <c r="B2135" s="546"/>
      <c r="C2135" s="545"/>
      <c r="D2135" s="547"/>
      <c r="E2135" s="545"/>
      <c r="F2135" s="548"/>
      <c r="G2135" s="545"/>
      <c r="H2135" s="545"/>
      <c r="I2135" s="545"/>
      <c r="J2135" s="548"/>
      <c r="K2135" s="548"/>
      <c r="L2135" s="532"/>
      <c r="M2135" s="532"/>
      <c r="N2135" s="532"/>
      <c r="O2135" s="532"/>
      <c r="P2135" s="532"/>
      <c r="Q2135" s="532"/>
      <c r="R2135" s="532"/>
      <c r="S2135" s="548"/>
      <c r="T2135" s="548"/>
      <c r="U2135" s="532"/>
      <c r="V2135" s="532"/>
      <c r="W2135" s="532"/>
      <c r="X2135" s="532"/>
      <c r="Y2135" s="532"/>
      <c r="Z2135" s="532"/>
      <c r="AA2135" s="532"/>
      <c r="AB2135" s="532"/>
      <c r="AC2135" s="532"/>
    </row>
    <row r="2136" ht="16.5" spans="1:29">
      <c r="A2136" s="545"/>
      <c r="B2136" s="546"/>
      <c r="C2136" s="545"/>
      <c r="D2136" s="547"/>
      <c r="E2136" s="545"/>
      <c r="F2136" s="548"/>
      <c r="G2136" s="545"/>
      <c r="H2136" s="545"/>
      <c r="I2136" s="545"/>
      <c r="J2136" s="548"/>
      <c r="K2136" s="548"/>
      <c r="L2136" s="532"/>
      <c r="M2136" s="532"/>
      <c r="N2136" s="532"/>
      <c r="O2136" s="532"/>
      <c r="P2136" s="532"/>
      <c r="Q2136" s="532"/>
      <c r="R2136" s="532"/>
      <c r="S2136" s="548"/>
      <c r="T2136" s="548"/>
      <c r="U2136" s="532"/>
      <c r="V2136" s="532"/>
      <c r="W2136" s="532"/>
      <c r="X2136" s="532"/>
      <c r="Y2136" s="532"/>
      <c r="Z2136" s="532"/>
      <c r="AA2136" s="532"/>
      <c r="AB2136" s="532"/>
      <c r="AC2136" s="532"/>
    </row>
    <row r="2137" ht="16.5" spans="1:29">
      <c r="A2137" s="545"/>
      <c r="B2137" s="546"/>
      <c r="C2137" s="545"/>
      <c r="D2137" s="547"/>
      <c r="E2137" s="545"/>
      <c r="F2137" s="548"/>
      <c r="G2137" s="545"/>
      <c r="H2137" s="545"/>
      <c r="I2137" s="545"/>
      <c r="J2137" s="548"/>
      <c r="K2137" s="548"/>
      <c r="L2137" s="532"/>
      <c r="M2137" s="532"/>
      <c r="N2137" s="532"/>
      <c r="O2137" s="532"/>
      <c r="P2137" s="532"/>
      <c r="Q2137" s="532"/>
      <c r="R2137" s="532"/>
      <c r="S2137" s="548"/>
      <c r="T2137" s="548"/>
      <c r="U2137" s="532"/>
      <c r="V2137" s="532"/>
      <c r="W2137" s="532"/>
      <c r="X2137" s="532"/>
      <c r="Y2137" s="532"/>
      <c r="Z2137" s="532"/>
      <c r="AA2137" s="532"/>
      <c r="AB2137" s="532"/>
      <c r="AC2137" s="532"/>
    </row>
    <row r="2138" ht="16.5" spans="1:29">
      <c r="A2138" s="545"/>
      <c r="B2138" s="546"/>
      <c r="C2138" s="545"/>
      <c r="D2138" s="547"/>
      <c r="E2138" s="545"/>
      <c r="F2138" s="548"/>
      <c r="G2138" s="545"/>
      <c r="H2138" s="545"/>
      <c r="I2138" s="545"/>
      <c r="J2138" s="548"/>
      <c r="K2138" s="548"/>
      <c r="L2138" s="532"/>
      <c r="M2138" s="532"/>
      <c r="N2138" s="532"/>
      <c r="O2138" s="532"/>
      <c r="P2138" s="532"/>
      <c r="Q2138" s="532"/>
      <c r="R2138" s="532"/>
      <c r="S2138" s="548"/>
      <c r="T2138" s="548"/>
      <c r="U2138" s="532"/>
      <c r="V2138" s="532"/>
      <c r="W2138" s="532"/>
      <c r="X2138" s="532"/>
      <c r="Y2138" s="532"/>
      <c r="Z2138" s="532"/>
      <c r="AA2138" s="532"/>
      <c r="AB2138" s="532"/>
      <c r="AC2138" s="532"/>
    </row>
    <row r="2139" ht="16.5" spans="1:29">
      <c r="A2139" s="545"/>
      <c r="B2139" s="546"/>
      <c r="C2139" s="545"/>
      <c r="D2139" s="547"/>
      <c r="E2139" s="545"/>
      <c r="F2139" s="548"/>
      <c r="G2139" s="545"/>
      <c r="H2139" s="545"/>
      <c r="I2139" s="545"/>
      <c r="J2139" s="548"/>
      <c r="K2139" s="548"/>
      <c r="L2139" s="532"/>
      <c r="M2139" s="532"/>
      <c r="N2139" s="532"/>
      <c r="O2139" s="532"/>
      <c r="P2139" s="532"/>
      <c r="Q2139" s="532"/>
      <c r="R2139" s="532"/>
      <c r="S2139" s="548"/>
      <c r="T2139" s="548"/>
      <c r="U2139" s="532"/>
      <c r="V2139" s="532"/>
      <c r="W2139" s="532"/>
      <c r="X2139" s="532"/>
      <c r="Y2139" s="532"/>
      <c r="Z2139" s="532"/>
      <c r="AA2139" s="532"/>
      <c r="AB2139" s="532"/>
      <c r="AC2139" s="532"/>
    </row>
    <row r="2140" ht="16.5" spans="1:29">
      <c r="A2140" s="545"/>
      <c r="B2140" s="546"/>
      <c r="C2140" s="545"/>
      <c r="D2140" s="547"/>
      <c r="E2140" s="545"/>
      <c r="F2140" s="548"/>
      <c r="G2140" s="545"/>
      <c r="H2140" s="545"/>
      <c r="I2140" s="545"/>
      <c r="J2140" s="548"/>
      <c r="K2140" s="548"/>
      <c r="L2140" s="532"/>
      <c r="M2140" s="532"/>
      <c r="N2140" s="532"/>
      <c r="O2140" s="532"/>
      <c r="P2140" s="532"/>
      <c r="Q2140" s="532"/>
      <c r="R2140" s="532"/>
      <c r="S2140" s="548"/>
      <c r="T2140" s="548"/>
      <c r="U2140" s="532"/>
      <c r="V2140" s="532"/>
      <c r="W2140" s="532"/>
      <c r="X2140" s="532"/>
      <c r="Y2140" s="532"/>
      <c r="Z2140" s="532"/>
      <c r="AA2140" s="532"/>
      <c r="AB2140" s="532"/>
      <c r="AC2140" s="532"/>
    </row>
    <row r="2141" ht="16.5" spans="1:29">
      <c r="A2141" s="545"/>
      <c r="B2141" s="546"/>
      <c r="C2141" s="545"/>
      <c r="D2141" s="547"/>
      <c r="E2141" s="545"/>
      <c r="F2141" s="548"/>
      <c r="G2141" s="545"/>
      <c r="H2141" s="545"/>
      <c r="I2141" s="545"/>
      <c r="J2141" s="548"/>
      <c r="K2141" s="548"/>
      <c r="L2141" s="532"/>
      <c r="M2141" s="532"/>
      <c r="N2141" s="532"/>
      <c r="O2141" s="532"/>
      <c r="P2141" s="532"/>
      <c r="Q2141" s="532"/>
      <c r="R2141" s="532"/>
      <c r="S2141" s="548"/>
      <c r="T2141" s="548"/>
      <c r="U2141" s="532"/>
      <c r="V2141" s="532"/>
      <c r="W2141" s="532"/>
      <c r="X2141" s="532"/>
      <c r="Y2141" s="532"/>
      <c r="Z2141" s="532"/>
      <c r="AA2141" s="532"/>
      <c r="AB2141" s="532"/>
      <c r="AC2141" s="532"/>
    </row>
    <row r="2142" ht="16.5" spans="1:29">
      <c r="A2142" s="545"/>
      <c r="B2142" s="546"/>
      <c r="C2142" s="545"/>
      <c r="D2142" s="547"/>
      <c r="E2142" s="545"/>
      <c r="F2142" s="548"/>
      <c r="G2142" s="545"/>
      <c r="H2142" s="545"/>
      <c r="I2142" s="545"/>
      <c r="J2142" s="548"/>
      <c r="K2142" s="548"/>
      <c r="L2142" s="532"/>
      <c r="M2142" s="532"/>
      <c r="N2142" s="532"/>
      <c r="O2142" s="532"/>
      <c r="P2142" s="532"/>
      <c r="Q2142" s="532"/>
      <c r="R2142" s="532"/>
      <c r="S2142" s="548"/>
      <c r="T2142" s="548"/>
      <c r="U2142" s="532"/>
      <c r="V2142" s="532"/>
      <c r="W2142" s="532"/>
      <c r="X2142" s="532"/>
      <c r="Y2142" s="532"/>
      <c r="Z2142" s="532"/>
      <c r="AA2142" s="532"/>
      <c r="AB2142" s="532"/>
      <c r="AC2142" s="532"/>
    </row>
    <row r="2143" ht="16.5" spans="1:29">
      <c r="A2143" s="545"/>
      <c r="B2143" s="546"/>
      <c r="C2143" s="545"/>
      <c r="D2143" s="547"/>
      <c r="E2143" s="545"/>
      <c r="F2143" s="548"/>
      <c r="G2143" s="545"/>
      <c r="H2143" s="545"/>
      <c r="I2143" s="545"/>
      <c r="J2143" s="548"/>
      <c r="K2143" s="548"/>
      <c r="L2143" s="532"/>
      <c r="M2143" s="532"/>
      <c r="N2143" s="532"/>
      <c r="O2143" s="532"/>
      <c r="P2143" s="532"/>
      <c r="Q2143" s="532"/>
      <c r="R2143" s="532"/>
      <c r="S2143" s="548"/>
      <c r="T2143" s="548"/>
      <c r="U2143" s="532"/>
      <c r="V2143" s="532"/>
      <c r="W2143" s="532"/>
      <c r="X2143" s="532"/>
      <c r="Y2143" s="532"/>
      <c r="Z2143" s="532"/>
      <c r="AA2143" s="532"/>
      <c r="AB2143" s="532"/>
      <c r="AC2143" s="532"/>
    </row>
    <row r="2144" ht="16.5" spans="1:29">
      <c r="A2144" s="545"/>
      <c r="B2144" s="546"/>
      <c r="C2144" s="545"/>
      <c r="D2144" s="547"/>
      <c r="E2144" s="545"/>
      <c r="F2144" s="548"/>
      <c r="G2144" s="545"/>
      <c r="H2144" s="545"/>
      <c r="I2144" s="545"/>
      <c r="J2144" s="548"/>
      <c r="K2144" s="548"/>
      <c r="L2144" s="532"/>
      <c r="M2144" s="532"/>
      <c r="N2144" s="532"/>
      <c r="O2144" s="532"/>
      <c r="P2144" s="532"/>
      <c r="Q2144" s="532"/>
      <c r="R2144" s="532"/>
      <c r="S2144" s="548"/>
      <c r="T2144" s="548"/>
      <c r="U2144" s="532"/>
      <c r="V2144" s="532"/>
      <c r="W2144" s="532"/>
      <c r="X2144" s="532"/>
      <c r="Y2144" s="532"/>
      <c r="Z2144" s="532"/>
      <c r="AA2144" s="532"/>
      <c r="AB2144" s="532"/>
      <c r="AC2144" s="532"/>
    </row>
    <row r="2145" ht="16.5" spans="1:29">
      <c r="A2145" s="545"/>
      <c r="B2145" s="546"/>
      <c r="C2145" s="545"/>
      <c r="D2145" s="547"/>
      <c r="E2145" s="545"/>
      <c r="F2145" s="548"/>
      <c r="G2145" s="545"/>
      <c r="H2145" s="545"/>
      <c r="I2145" s="545"/>
      <c r="J2145" s="548"/>
      <c r="K2145" s="548"/>
      <c r="L2145" s="532"/>
      <c r="M2145" s="532"/>
      <c r="N2145" s="532"/>
      <c r="O2145" s="532"/>
      <c r="P2145" s="532"/>
      <c r="Q2145" s="532"/>
      <c r="R2145" s="532"/>
      <c r="S2145" s="548"/>
      <c r="T2145" s="548"/>
      <c r="U2145" s="532"/>
      <c r="V2145" s="532"/>
      <c r="W2145" s="532"/>
      <c r="X2145" s="532"/>
      <c r="Y2145" s="532"/>
      <c r="Z2145" s="532"/>
      <c r="AA2145" s="532"/>
      <c r="AB2145" s="532"/>
      <c r="AC2145" s="532"/>
    </row>
    <row r="2146" ht="16.5" spans="1:29">
      <c r="A2146" s="545"/>
      <c r="B2146" s="546"/>
      <c r="C2146" s="545"/>
      <c r="D2146" s="547"/>
      <c r="E2146" s="545"/>
      <c r="F2146" s="548"/>
      <c r="G2146" s="545"/>
      <c r="H2146" s="545"/>
      <c r="I2146" s="545"/>
      <c r="J2146" s="548"/>
      <c r="K2146" s="548"/>
      <c r="L2146" s="532"/>
      <c r="M2146" s="532"/>
      <c r="N2146" s="532"/>
      <c r="O2146" s="532"/>
      <c r="P2146" s="532"/>
      <c r="Q2146" s="532"/>
      <c r="R2146" s="532"/>
      <c r="S2146" s="548"/>
      <c r="T2146" s="548"/>
      <c r="U2146" s="532"/>
      <c r="V2146" s="532"/>
      <c r="W2146" s="532"/>
      <c r="X2146" s="532"/>
      <c r="Y2146" s="532"/>
      <c r="Z2146" s="532"/>
      <c r="AA2146" s="532"/>
      <c r="AB2146" s="532"/>
      <c r="AC2146" s="532"/>
    </row>
    <row r="2147" ht="16.5" spans="1:29">
      <c r="A2147" s="545"/>
      <c r="B2147" s="546"/>
      <c r="C2147" s="545"/>
      <c r="D2147" s="547"/>
      <c r="E2147" s="545"/>
      <c r="F2147" s="548"/>
      <c r="G2147" s="545"/>
      <c r="H2147" s="545"/>
      <c r="I2147" s="545"/>
      <c r="J2147" s="548"/>
      <c r="K2147" s="548"/>
      <c r="L2147" s="532"/>
      <c r="M2147" s="532"/>
      <c r="N2147" s="532"/>
      <c r="O2147" s="532"/>
      <c r="P2147" s="532"/>
      <c r="Q2147" s="532"/>
      <c r="R2147" s="532"/>
      <c r="S2147" s="548"/>
      <c r="T2147" s="548"/>
      <c r="U2147" s="532"/>
      <c r="V2147" s="532"/>
      <c r="W2147" s="532"/>
      <c r="X2147" s="532"/>
      <c r="Y2147" s="532"/>
      <c r="Z2147" s="532"/>
      <c r="AA2147" s="532"/>
      <c r="AB2147" s="532"/>
      <c r="AC2147" s="532"/>
    </row>
    <row r="2148" ht="16.5" spans="1:29">
      <c r="A2148" s="545"/>
      <c r="B2148" s="546"/>
      <c r="C2148" s="545"/>
      <c r="D2148" s="547"/>
      <c r="E2148" s="545"/>
      <c r="F2148" s="548"/>
      <c r="G2148" s="545"/>
      <c r="H2148" s="545"/>
      <c r="I2148" s="545"/>
      <c r="J2148" s="548"/>
      <c r="K2148" s="548"/>
      <c r="L2148" s="532"/>
      <c r="M2148" s="532"/>
      <c r="N2148" s="532"/>
      <c r="O2148" s="532"/>
      <c r="P2148" s="532"/>
      <c r="Q2148" s="532"/>
      <c r="R2148" s="532"/>
      <c r="S2148" s="548"/>
      <c r="T2148" s="548"/>
      <c r="U2148" s="532"/>
      <c r="V2148" s="532"/>
      <c r="W2148" s="532"/>
      <c r="X2148" s="532"/>
      <c r="Y2148" s="532"/>
      <c r="Z2148" s="532"/>
      <c r="AA2148" s="532"/>
      <c r="AB2148" s="532"/>
      <c r="AC2148" s="532"/>
    </row>
    <row r="2149" ht="16.5" spans="1:29">
      <c r="A2149" s="545"/>
      <c r="B2149" s="546"/>
      <c r="C2149" s="545"/>
      <c r="D2149" s="547"/>
      <c r="E2149" s="545"/>
      <c r="F2149" s="548"/>
      <c r="G2149" s="545"/>
      <c r="H2149" s="545"/>
      <c r="I2149" s="545"/>
      <c r="J2149" s="548"/>
      <c r="K2149" s="548"/>
      <c r="L2149" s="532"/>
      <c r="M2149" s="532"/>
      <c r="N2149" s="532"/>
      <c r="O2149" s="532"/>
      <c r="P2149" s="532"/>
      <c r="Q2149" s="532"/>
      <c r="R2149" s="532"/>
      <c r="S2149" s="548"/>
      <c r="T2149" s="548"/>
      <c r="U2149" s="532"/>
      <c r="V2149" s="532"/>
      <c r="W2149" s="532"/>
      <c r="X2149" s="532"/>
      <c r="Y2149" s="532"/>
      <c r="Z2149" s="532"/>
      <c r="AA2149" s="532"/>
      <c r="AB2149" s="532"/>
      <c r="AC2149" s="532"/>
    </row>
    <row r="2150" ht="16.5" spans="1:29">
      <c r="A2150" s="545"/>
      <c r="B2150" s="546"/>
      <c r="C2150" s="545"/>
      <c r="D2150" s="547"/>
      <c r="E2150" s="545"/>
      <c r="F2150" s="548"/>
      <c r="G2150" s="545"/>
      <c r="H2150" s="545"/>
      <c r="I2150" s="545"/>
      <c r="J2150" s="548"/>
      <c r="K2150" s="548"/>
      <c r="L2150" s="532"/>
      <c r="M2150" s="532"/>
      <c r="N2150" s="532"/>
      <c r="O2150" s="532"/>
      <c r="P2150" s="532"/>
      <c r="Q2150" s="532"/>
      <c r="R2150" s="532"/>
      <c r="S2150" s="548"/>
      <c r="T2150" s="548"/>
      <c r="U2150" s="532"/>
      <c r="V2150" s="532"/>
      <c r="W2150" s="532"/>
      <c r="X2150" s="532"/>
      <c r="Y2150" s="532"/>
      <c r="Z2150" s="532"/>
      <c r="AA2150" s="532"/>
      <c r="AB2150" s="532"/>
      <c r="AC2150" s="532"/>
    </row>
    <row r="2151" ht="16.5" spans="1:29">
      <c r="A2151" s="545"/>
      <c r="B2151" s="546"/>
      <c r="C2151" s="545"/>
      <c r="D2151" s="547"/>
      <c r="E2151" s="545"/>
      <c r="F2151" s="548"/>
      <c r="G2151" s="545"/>
      <c r="H2151" s="545"/>
      <c r="I2151" s="545"/>
      <c r="J2151" s="548"/>
      <c r="K2151" s="548"/>
      <c r="L2151" s="532"/>
      <c r="M2151" s="532"/>
      <c r="N2151" s="532"/>
      <c r="O2151" s="532"/>
      <c r="P2151" s="532"/>
      <c r="Q2151" s="532"/>
      <c r="R2151" s="532"/>
      <c r="S2151" s="548"/>
      <c r="T2151" s="548"/>
      <c r="U2151" s="532"/>
      <c r="V2151" s="532"/>
      <c r="W2151" s="532"/>
      <c r="X2151" s="532"/>
      <c r="Y2151" s="532"/>
      <c r="Z2151" s="532"/>
      <c r="AA2151" s="532"/>
      <c r="AB2151" s="532"/>
      <c r="AC2151" s="532"/>
    </row>
    <row r="2152" ht="16.5" spans="1:29">
      <c r="A2152" s="545"/>
      <c r="B2152" s="546"/>
      <c r="C2152" s="545"/>
      <c r="D2152" s="547"/>
      <c r="E2152" s="545"/>
      <c r="F2152" s="548"/>
      <c r="G2152" s="545"/>
      <c r="H2152" s="545"/>
      <c r="I2152" s="545"/>
      <c r="J2152" s="548"/>
      <c r="K2152" s="548"/>
      <c r="L2152" s="532"/>
      <c r="M2152" s="532"/>
      <c r="N2152" s="532"/>
      <c r="O2152" s="532"/>
      <c r="P2152" s="532"/>
      <c r="Q2152" s="532"/>
      <c r="R2152" s="532"/>
      <c r="S2152" s="548"/>
      <c r="T2152" s="548"/>
      <c r="U2152" s="532"/>
      <c r="V2152" s="532"/>
      <c r="W2152" s="532"/>
      <c r="X2152" s="532"/>
      <c r="Y2152" s="532"/>
      <c r="Z2152" s="532"/>
      <c r="AA2152" s="532"/>
      <c r="AB2152" s="532"/>
      <c r="AC2152" s="532"/>
    </row>
    <row r="2153" ht="16.5" spans="1:29">
      <c r="A2153" s="545"/>
      <c r="B2153" s="546"/>
      <c r="C2153" s="545"/>
      <c r="D2153" s="547"/>
      <c r="E2153" s="545"/>
      <c r="F2153" s="548"/>
      <c r="G2153" s="545"/>
      <c r="H2153" s="545"/>
      <c r="I2153" s="545"/>
      <c r="J2153" s="548"/>
      <c r="K2153" s="548"/>
      <c r="L2153" s="532"/>
      <c r="M2153" s="532"/>
      <c r="N2153" s="532"/>
      <c r="O2153" s="532"/>
      <c r="P2153" s="532"/>
      <c r="Q2153" s="532"/>
      <c r="R2153" s="532"/>
      <c r="S2153" s="548"/>
      <c r="T2153" s="548"/>
      <c r="U2153" s="532"/>
      <c r="V2153" s="532"/>
      <c r="W2153" s="532"/>
      <c r="X2153" s="532"/>
      <c r="Y2153" s="532"/>
      <c r="Z2153" s="532"/>
      <c r="AA2153" s="532"/>
      <c r="AB2153" s="532"/>
      <c r="AC2153" s="532"/>
    </row>
    <row r="2154" ht="16.5" spans="1:29">
      <c r="A2154" s="545"/>
      <c r="B2154" s="546"/>
      <c r="C2154" s="545"/>
      <c r="D2154" s="547"/>
      <c r="E2154" s="545"/>
      <c r="F2154" s="548"/>
      <c r="G2154" s="545"/>
      <c r="H2154" s="545"/>
      <c r="I2154" s="545"/>
      <c r="J2154" s="548"/>
      <c r="K2154" s="548"/>
      <c r="L2154" s="532"/>
      <c r="M2154" s="532"/>
      <c r="N2154" s="532"/>
      <c r="O2154" s="532"/>
      <c r="P2154" s="532"/>
      <c r="Q2154" s="532"/>
      <c r="R2154" s="532"/>
      <c r="S2154" s="548"/>
      <c r="T2154" s="548"/>
      <c r="U2154" s="532"/>
      <c r="V2154" s="532"/>
      <c r="W2154" s="532"/>
      <c r="X2154" s="532"/>
      <c r="Y2154" s="532"/>
      <c r="Z2154" s="532"/>
      <c r="AA2154" s="532"/>
      <c r="AB2154" s="532"/>
      <c r="AC2154" s="532"/>
    </row>
    <row r="2155" ht="16.5" spans="1:29">
      <c r="A2155" s="545"/>
      <c r="B2155" s="546"/>
      <c r="C2155" s="545"/>
      <c r="D2155" s="547"/>
      <c r="E2155" s="545"/>
      <c r="F2155" s="548"/>
      <c r="G2155" s="545"/>
      <c r="H2155" s="545"/>
      <c r="I2155" s="545"/>
      <c r="J2155" s="548"/>
      <c r="K2155" s="548"/>
      <c r="L2155" s="532"/>
      <c r="M2155" s="532"/>
      <c r="N2155" s="532"/>
      <c r="O2155" s="532"/>
      <c r="P2155" s="532"/>
      <c r="Q2155" s="532"/>
      <c r="R2155" s="532"/>
      <c r="S2155" s="548"/>
      <c r="T2155" s="548"/>
      <c r="U2155" s="532"/>
      <c r="V2155" s="532"/>
      <c r="W2155" s="532"/>
      <c r="X2155" s="532"/>
      <c r="Y2155" s="532"/>
      <c r="Z2155" s="532"/>
      <c r="AA2155" s="532"/>
      <c r="AB2155" s="532"/>
      <c r="AC2155" s="532"/>
    </row>
    <row r="2156" ht="16.5" spans="1:29">
      <c r="A2156" s="545"/>
      <c r="B2156" s="546"/>
      <c r="C2156" s="545"/>
      <c r="D2156" s="547"/>
      <c r="E2156" s="545"/>
      <c r="F2156" s="548"/>
      <c r="G2156" s="545"/>
      <c r="H2156" s="545"/>
      <c r="I2156" s="545"/>
      <c r="J2156" s="548"/>
      <c r="K2156" s="548"/>
      <c r="L2156" s="532"/>
      <c r="M2156" s="532"/>
      <c r="N2156" s="532"/>
      <c r="O2156" s="532"/>
      <c r="P2156" s="532"/>
      <c r="Q2156" s="532"/>
      <c r="R2156" s="532"/>
      <c r="S2156" s="548"/>
      <c r="T2156" s="548"/>
      <c r="U2156" s="532"/>
      <c r="V2156" s="532"/>
      <c r="W2156" s="532"/>
      <c r="X2156" s="532"/>
      <c r="Y2156" s="532"/>
      <c r="Z2156" s="532"/>
      <c r="AA2156" s="532"/>
      <c r="AB2156" s="532"/>
      <c r="AC2156" s="532"/>
    </row>
    <row r="2157" ht="16.5" spans="1:29">
      <c r="A2157" s="545"/>
      <c r="B2157" s="546"/>
      <c r="C2157" s="545"/>
      <c r="D2157" s="547"/>
      <c r="E2157" s="545"/>
      <c r="F2157" s="548"/>
      <c r="G2157" s="545"/>
      <c r="H2157" s="545"/>
      <c r="I2157" s="545"/>
      <c r="J2157" s="548"/>
      <c r="K2157" s="548"/>
      <c r="L2157" s="532"/>
      <c r="M2157" s="532"/>
      <c r="N2157" s="532"/>
      <c r="O2157" s="532"/>
      <c r="P2157" s="532"/>
      <c r="Q2157" s="532"/>
      <c r="R2157" s="532"/>
      <c r="S2157" s="548"/>
      <c r="T2157" s="548"/>
      <c r="U2157" s="532"/>
      <c r="V2157" s="532"/>
      <c r="W2157" s="532"/>
      <c r="X2157" s="532"/>
      <c r="Y2157" s="532"/>
      <c r="Z2157" s="532"/>
      <c r="AA2157" s="532"/>
      <c r="AB2157" s="532"/>
      <c r="AC2157" s="532"/>
    </row>
    <row r="2158" ht="16.5" spans="1:29">
      <c r="A2158" s="545"/>
      <c r="B2158" s="546"/>
      <c r="C2158" s="545"/>
      <c r="D2158" s="547"/>
      <c r="E2158" s="545"/>
      <c r="F2158" s="548"/>
      <c r="G2158" s="545"/>
      <c r="H2158" s="545"/>
      <c r="I2158" s="545"/>
      <c r="J2158" s="548"/>
      <c r="K2158" s="548"/>
      <c r="L2158" s="532"/>
      <c r="M2158" s="532"/>
      <c r="N2158" s="532"/>
      <c r="O2158" s="532"/>
      <c r="P2158" s="532"/>
      <c r="Q2158" s="532"/>
      <c r="R2158" s="532"/>
      <c r="S2158" s="548"/>
      <c r="T2158" s="548"/>
      <c r="U2158" s="532"/>
      <c r="V2158" s="532"/>
      <c r="W2158" s="532"/>
      <c r="X2158" s="532"/>
      <c r="Y2158" s="532"/>
      <c r="Z2158" s="532"/>
      <c r="AA2158" s="532"/>
      <c r="AB2158" s="532"/>
      <c r="AC2158" s="532"/>
    </row>
    <row r="2159" ht="16.5" spans="1:29">
      <c r="A2159" s="545"/>
      <c r="B2159" s="546"/>
      <c r="C2159" s="545"/>
      <c r="D2159" s="547"/>
      <c r="E2159" s="545"/>
      <c r="F2159" s="548"/>
      <c r="G2159" s="545"/>
      <c r="H2159" s="545"/>
      <c r="I2159" s="545"/>
      <c r="J2159" s="548"/>
      <c r="K2159" s="548"/>
      <c r="L2159" s="532"/>
      <c r="M2159" s="532"/>
      <c r="N2159" s="532"/>
      <c r="O2159" s="532"/>
      <c r="P2159" s="532"/>
      <c r="Q2159" s="532"/>
      <c r="R2159" s="532"/>
      <c r="S2159" s="548"/>
      <c r="T2159" s="548"/>
      <c r="U2159" s="532"/>
      <c r="V2159" s="532"/>
      <c r="W2159" s="532"/>
      <c r="X2159" s="532"/>
      <c r="Y2159" s="532"/>
      <c r="Z2159" s="532"/>
      <c r="AA2159" s="532"/>
      <c r="AB2159" s="532"/>
      <c r="AC2159" s="532"/>
    </row>
    <row r="2160" ht="16.5" spans="1:29">
      <c r="A2160" s="545"/>
      <c r="B2160" s="546"/>
      <c r="C2160" s="545"/>
      <c r="D2160" s="547"/>
      <c r="E2160" s="545"/>
      <c r="F2160" s="548"/>
      <c r="G2160" s="545"/>
      <c r="H2160" s="545"/>
      <c r="I2160" s="545"/>
      <c r="J2160" s="548"/>
      <c r="K2160" s="548"/>
      <c r="L2160" s="532"/>
      <c r="M2160" s="532"/>
      <c r="N2160" s="532"/>
      <c r="O2160" s="532"/>
      <c r="P2160" s="532"/>
      <c r="Q2160" s="532"/>
      <c r="R2160" s="532"/>
      <c r="S2160" s="548"/>
      <c r="T2160" s="548"/>
      <c r="U2160" s="532"/>
      <c r="V2160" s="532"/>
      <c r="W2160" s="532"/>
      <c r="X2160" s="532"/>
      <c r="Y2160" s="532"/>
      <c r="Z2160" s="532"/>
      <c r="AA2160" s="532"/>
      <c r="AB2160" s="532"/>
      <c r="AC2160" s="532"/>
    </row>
    <row r="2161" ht="16.5" spans="1:29">
      <c r="A2161" s="545"/>
      <c r="B2161" s="546"/>
      <c r="C2161" s="545"/>
      <c r="D2161" s="547"/>
      <c r="E2161" s="545"/>
      <c r="F2161" s="548"/>
      <c r="G2161" s="545"/>
      <c r="H2161" s="545"/>
      <c r="I2161" s="545"/>
      <c r="J2161" s="548"/>
      <c r="K2161" s="548"/>
      <c r="L2161" s="532"/>
      <c r="M2161" s="532"/>
      <c r="N2161" s="532"/>
      <c r="O2161" s="532"/>
      <c r="P2161" s="532"/>
      <c r="Q2161" s="532"/>
      <c r="R2161" s="532"/>
      <c r="S2161" s="548"/>
      <c r="T2161" s="548"/>
      <c r="U2161" s="532"/>
      <c r="V2161" s="532"/>
      <c r="W2161" s="532"/>
      <c r="X2161" s="532"/>
      <c r="Y2161" s="532"/>
      <c r="Z2161" s="532"/>
      <c r="AA2161" s="532"/>
      <c r="AB2161" s="532"/>
      <c r="AC2161" s="532"/>
    </row>
    <row r="2162" ht="16.5" spans="1:29">
      <c r="A2162" s="545"/>
      <c r="B2162" s="546"/>
      <c r="C2162" s="545"/>
      <c r="D2162" s="547"/>
      <c r="E2162" s="545"/>
      <c r="F2162" s="548"/>
      <c r="G2162" s="545"/>
      <c r="H2162" s="545"/>
      <c r="I2162" s="545"/>
      <c r="J2162" s="548"/>
      <c r="K2162" s="548"/>
      <c r="L2162" s="532"/>
      <c r="M2162" s="532"/>
      <c r="N2162" s="532"/>
      <c r="O2162" s="532"/>
      <c r="P2162" s="532"/>
      <c r="Q2162" s="532"/>
      <c r="R2162" s="532"/>
      <c r="S2162" s="548"/>
      <c r="T2162" s="548"/>
      <c r="U2162" s="532"/>
      <c r="V2162" s="532"/>
      <c r="W2162" s="532"/>
      <c r="X2162" s="532"/>
      <c r="Y2162" s="532"/>
      <c r="Z2162" s="532"/>
      <c r="AA2162" s="532"/>
      <c r="AB2162" s="532"/>
      <c r="AC2162" s="532"/>
    </row>
    <row r="2163" ht="16.5" spans="1:29">
      <c r="A2163" s="545"/>
      <c r="B2163" s="546"/>
      <c r="C2163" s="545"/>
      <c r="D2163" s="547"/>
      <c r="E2163" s="545"/>
      <c r="F2163" s="548"/>
      <c r="G2163" s="545"/>
      <c r="H2163" s="545"/>
      <c r="I2163" s="545"/>
      <c r="J2163" s="548"/>
      <c r="K2163" s="548"/>
      <c r="L2163" s="532"/>
      <c r="M2163" s="532"/>
      <c r="N2163" s="532"/>
      <c r="O2163" s="532"/>
      <c r="P2163" s="532"/>
      <c r="Q2163" s="532"/>
      <c r="R2163" s="532"/>
      <c r="S2163" s="548"/>
      <c r="T2163" s="548"/>
      <c r="U2163" s="532"/>
      <c r="V2163" s="532"/>
      <c r="W2163" s="532"/>
      <c r="X2163" s="532"/>
      <c r="Y2163" s="532"/>
      <c r="Z2163" s="532"/>
      <c r="AA2163" s="532"/>
      <c r="AB2163" s="532"/>
      <c r="AC2163" s="532"/>
    </row>
    <row r="2164" ht="16.5" spans="1:29">
      <c r="A2164" s="545"/>
      <c r="B2164" s="546"/>
      <c r="C2164" s="545"/>
      <c r="D2164" s="547"/>
      <c r="E2164" s="545"/>
      <c r="F2164" s="548"/>
      <c r="G2164" s="545"/>
      <c r="H2164" s="545"/>
      <c r="I2164" s="545"/>
      <c r="J2164" s="548"/>
      <c r="K2164" s="548"/>
      <c r="L2164" s="532"/>
      <c r="M2164" s="532"/>
      <c r="N2164" s="532"/>
      <c r="O2164" s="532"/>
      <c r="P2164" s="532"/>
      <c r="Q2164" s="532"/>
      <c r="R2164" s="532"/>
      <c r="S2164" s="548"/>
      <c r="T2164" s="548"/>
      <c r="U2164" s="532"/>
      <c r="V2164" s="532"/>
      <c r="W2164" s="532"/>
      <c r="X2164" s="532"/>
      <c r="Y2164" s="532"/>
      <c r="Z2164" s="532"/>
      <c r="AA2164" s="532"/>
      <c r="AB2164" s="532"/>
      <c r="AC2164" s="532"/>
    </row>
    <row r="2165" ht="16.5" spans="1:29">
      <c r="A2165" s="545"/>
      <c r="B2165" s="546"/>
      <c r="C2165" s="545"/>
      <c r="D2165" s="547"/>
      <c r="E2165" s="545"/>
      <c r="F2165" s="548"/>
      <c r="G2165" s="545"/>
      <c r="H2165" s="545"/>
      <c r="I2165" s="545"/>
      <c r="J2165" s="548"/>
      <c r="K2165" s="548"/>
      <c r="L2165" s="532"/>
      <c r="M2165" s="532"/>
      <c r="N2165" s="532"/>
      <c r="O2165" s="532"/>
      <c r="P2165" s="532"/>
      <c r="Q2165" s="532"/>
      <c r="R2165" s="532"/>
      <c r="S2165" s="548"/>
      <c r="T2165" s="548"/>
      <c r="U2165" s="532"/>
      <c r="V2165" s="532"/>
      <c r="W2165" s="532"/>
      <c r="X2165" s="532"/>
      <c r="Y2165" s="532"/>
      <c r="Z2165" s="532"/>
      <c r="AA2165" s="532"/>
      <c r="AB2165" s="532"/>
      <c r="AC2165" s="532"/>
    </row>
    <row r="2166" ht="16.5" spans="1:29">
      <c r="A2166" s="545"/>
      <c r="B2166" s="546"/>
      <c r="C2166" s="545"/>
      <c r="D2166" s="547"/>
      <c r="E2166" s="545"/>
      <c r="F2166" s="548"/>
      <c r="G2166" s="545"/>
      <c r="H2166" s="545"/>
      <c r="I2166" s="545"/>
      <c r="J2166" s="548"/>
      <c r="K2166" s="548"/>
      <c r="L2166" s="532"/>
      <c r="M2166" s="532"/>
      <c r="N2166" s="532"/>
      <c r="O2166" s="532"/>
      <c r="P2166" s="532"/>
      <c r="Q2166" s="532"/>
      <c r="R2166" s="532"/>
      <c r="S2166" s="548"/>
      <c r="T2166" s="548"/>
      <c r="U2166" s="532"/>
      <c r="V2166" s="532"/>
      <c r="W2166" s="532"/>
      <c r="X2166" s="532"/>
      <c r="Y2166" s="532"/>
      <c r="Z2166" s="532"/>
      <c r="AA2166" s="532"/>
      <c r="AB2166" s="532"/>
      <c r="AC2166" s="532"/>
    </row>
    <row r="2167" ht="16.5" spans="1:29">
      <c r="A2167" s="545"/>
      <c r="B2167" s="546"/>
      <c r="C2167" s="545"/>
      <c r="D2167" s="547"/>
      <c r="E2167" s="545"/>
      <c r="F2167" s="548"/>
      <c r="G2167" s="545"/>
      <c r="H2167" s="545"/>
      <c r="I2167" s="545"/>
      <c r="J2167" s="548"/>
      <c r="K2167" s="548"/>
      <c r="L2167" s="532"/>
      <c r="M2167" s="532"/>
      <c r="N2167" s="532"/>
      <c r="O2167" s="532"/>
      <c r="P2167" s="532"/>
      <c r="Q2167" s="532"/>
      <c r="R2167" s="532"/>
      <c r="S2167" s="548"/>
      <c r="T2167" s="548"/>
      <c r="U2167" s="532"/>
      <c r="V2167" s="532"/>
      <c r="W2167" s="532"/>
      <c r="X2167" s="532"/>
      <c r="Y2167" s="532"/>
      <c r="Z2167" s="532"/>
      <c r="AA2167" s="532"/>
      <c r="AB2167" s="532"/>
      <c r="AC2167" s="532"/>
    </row>
    <row r="2168" ht="16.5" spans="1:29">
      <c r="A2168" s="545"/>
      <c r="B2168" s="546"/>
      <c r="C2168" s="545"/>
      <c r="D2168" s="547"/>
      <c r="E2168" s="545"/>
      <c r="F2168" s="548"/>
      <c r="G2168" s="545"/>
      <c r="H2168" s="545"/>
      <c r="I2168" s="545"/>
      <c r="J2168" s="548"/>
      <c r="K2168" s="548"/>
      <c r="L2168" s="532"/>
      <c r="M2168" s="532"/>
      <c r="N2168" s="532"/>
      <c r="O2168" s="532"/>
      <c r="P2168" s="532"/>
      <c r="Q2168" s="532"/>
      <c r="R2168" s="532"/>
      <c r="S2168" s="548"/>
      <c r="T2168" s="548"/>
      <c r="U2168" s="532"/>
      <c r="V2168" s="532"/>
      <c r="W2168" s="532"/>
      <c r="X2168" s="532"/>
      <c r="Y2168" s="532"/>
      <c r="Z2168" s="532"/>
      <c r="AA2168" s="532"/>
      <c r="AB2168" s="532"/>
      <c r="AC2168" s="532"/>
    </row>
    <row r="2169" ht="16.5" spans="1:29">
      <c r="A2169" s="545"/>
      <c r="B2169" s="546"/>
      <c r="C2169" s="545"/>
      <c r="D2169" s="547"/>
      <c r="E2169" s="545"/>
      <c r="F2169" s="548"/>
      <c r="G2169" s="545"/>
      <c r="H2169" s="545"/>
      <c r="I2169" s="545"/>
      <c r="J2169" s="548"/>
      <c r="K2169" s="548"/>
      <c r="L2169" s="532"/>
      <c r="M2169" s="532"/>
      <c r="N2169" s="532"/>
      <c r="O2169" s="532"/>
      <c r="P2169" s="532"/>
      <c r="Q2169" s="532"/>
      <c r="R2169" s="532"/>
      <c r="S2169" s="548"/>
      <c r="T2169" s="548"/>
      <c r="U2169" s="532"/>
      <c r="V2169" s="532"/>
      <c r="W2169" s="532"/>
      <c r="X2169" s="532"/>
      <c r="Y2169" s="532"/>
      <c r="Z2169" s="532"/>
      <c r="AA2169" s="532"/>
      <c r="AB2169" s="532"/>
      <c r="AC2169" s="532"/>
    </row>
    <row r="2170" ht="16.5" spans="1:29">
      <c r="A2170" s="545"/>
      <c r="B2170" s="546"/>
      <c r="C2170" s="545"/>
      <c r="D2170" s="547"/>
      <c r="E2170" s="545"/>
      <c r="F2170" s="548"/>
      <c r="G2170" s="545"/>
      <c r="H2170" s="545"/>
      <c r="I2170" s="545"/>
      <c r="J2170" s="548"/>
      <c r="K2170" s="548"/>
      <c r="L2170" s="532"/>
      <c r="M2170" s="532"/>
      <c r="N2170" s="532"/>
      <c r="O2170" s="532"/>
      <c r="P2170" s="532"/>
      <c r="Q2170" s="532"/>
      <c r="R2170" s="532"/>
      <c r="S2170" s="548"/>
      <c r="T2170" s="548"/>
      <c r="U2170" s="532"/>
      <c r="V2170" s="532"/>
      <c r="W2170" s="532"/>
      <c r="X2170" s="532"/>
      <c r="Y2170" s="532"/>
      <c r="Z2170" s="532"/>
      <c r="AA2170" s="532"/>
      <c r="AB2170" s="532"/>
      <c r="AC2170" s="532"/>
    </row>
    <row r="2171" ht="16.5" spans="1:29">
      <c r="A2171" s="545"/>
      <c r="B2171" s="546"/>
      <c r="C2171" s="545"/>
      <c r="D2171" s="547"/>
      <c r="E2171" s="545"/>
      <c r="F2171" s="548"/>
      <c r="G2171" s="545"/>
      <c r="H2171" s="545"/>
      <c r="I2171" s="545"/>
      <c r="J2171" s="548"/>
      <c r="K2171" s="548"/>
      <c r="L2171" s="532"/>
      <c r="M2171" s="532"/>
      <c r="N2171" s="532"/>
      <c r="O2171" s="532"/>
      <c r="P2171" s="532"/>
      <c r="Q2171" s="532"/>
      <c r="R2171" s="532"/>
      <c r="S2171" s="548"/>
      <c r="T2171" s="548"/>
      <c r="U2171" s="532"/>
      <c r="V2171" s="532"/>
      <c r="W2171" s="532"/>
      <c r="X2171" s="532"/>
      <c r="Y2171" s="532"/>
      <c r="Z2171" s="532"/>
      <c r="AA2171" s="532"/>
      <c r="AB2171" s="532"/>
      <c r="AC2171" s="532"/>
    </row>
    <row r="2172" ht="16.5" spans="1:29">
      <c r="A2172" s="545"/>
      <c r="B2172" s="546"/>
      <c r="C2172" s="545"/>
      <c r="D2172" s="547"/>
      <c r="E2172" s="545"/>
      <c r="F2172" s="548"/>
      <c r="G2172" s="545"/>
      <c r="H2172" s="545"/>
      <c r="I2172" s="545"/>
      <c r="J2172" s="548"/>
      <c r="K2172" s="548"/>
      <c r="L2172" s="532"/>
      <c r="M2172" s="532"/>
      <c r="N2172" s="532"/>
      <c r="O2172" s="532"/>
      <c r="P2172" s="532"/>
      <c r="Q2172" s="532"/>
      <c r="R2172" s="532"/>
      <c r="S2172" s="548"/>
      <c r="T2172" s="548"/>
      <c r="U2172" s="532"/>
      <c r="V2172" s="532"/>
      <c r="W2172" s="532"/>
      <c r="X2172" s="532"/>
      <c r="Y2172" s="532"/>
      <c r="Z2172" s="532"/>
      <c r="AA2172" s="532"/>
      <c r="AB2172" s="532"/>
      <c r="AC2172" s="532"/>
    </row>
    <row r="2173" ht="16.5" spans="1:29">
      <c r="A2173" s="545"/>
      <c r="B2173" s="546"/>
      <c r="C2173" s="545"/>
      <c r="D2173" s="547"/>
      <c r="E2173" s="545"/>
      <c r="F2173" s="548"/>
      <c r="G2173" s="545"/>
      <c r="H2173" s="545"/>
      <c r="I2173" s="545"/>
      <c r="J2173" s="548"/>
      <c r="K2173" s="548"/>
      <c r="L2173" s="532"/>
      <c r="M2173" s="532"/>
      <c r="N2173" s="532"/>
      <c r="O2173" s="532"/>
      <c r="P2173" s="532"/>
      <c r="Q2173" s="532"/>
      <c r="R2173" s="532"/>
      <c r="S2173" s="548"/>
      <c r="T2173" s="548"/>
      <c r="U2173" s="532"/>
      <c r="V2173" s="532"/>
      <c r="W2173" s="532"/>
      <c r="X2173" s="532"/>
      <c r="Y2173" s="532"/>
      <c r="Z2173" s="532"/>
      <c r="AA2173" s="532"/>
      <c r="AB2173" s="532"/>
      <c r="AC2173" s="532"/>
    </row>
    <row r="2174" ht="16.5" spans="1:29">
      <c r="A2174" s="545"/>
      <c r="B2174" s="546"/>
      <c r="C2174" s="545"/>
      <c r="D2174" s="547"/>
      <c r="E2174" s="545"/>
      <c r="F2174" s="548"/>
      <c r="G2174" s="545"/>
      <c r="H2174" s="545"/>
      <c r="I2174" s="545"/>
      <c r="J2174" s="548"/>
      <c r="K2174" s="548"/>
      <c r="L2174" s="532"/>
      <c r="M2174" s="532"/>
      <c r="N2174" s="532"/>
      <c r="O2174" s="532"/>
      <c r="P2174" s="532"/>
      <c r="Q2174" s="532"/>
      <c r="R2174" s="532"/>
      <c r="S2174" s="548"/>
      <c r="T2174" s="548"/>
      <c r="U2174" s="532"/>
      <c r="V2174" s="532"/>
      <c r="W2174" s="532"/>
      <c r="X2174" s="532"/>
      <c r="Y2174" s="532"/>
      <c r="Z2174" s="532"/>
      <c r="AA2174" s="532"/>
      <c r="AB2174" s="532"/>
      <c r="AC2174" s="532"/>
    </row>
    <row r="2175" ht="16.5" spans="1:29">
      <c r="A2175" s="545"/>
      <c r="B2175" s="546"/>
      <c r="C2175" s="545"/>
      <c r="D2175" s="547"/>
      <c r="E2175" s="545"/>
      <c r="F2175" s="548"/>
      <c r="G2175" s="545"/>
      <c r="H2175" s="545"/>
      <c r="I2175" s="545"/>
      <c r="J2175" s="548"/>
      <c r="K2175" s="548"/>
      <c r="L2175" s="532"/>
      <c r="M2175" s="532"/>
      <c r="N2175" s="532"/>
      <c r="O2175" s="532"/>
      <c r="P2175" s="532"/>
      <c r="Q2175" s="532"/>
      <c r="R2175" s="532"/>
      <c r="S2175" s="548"/>
      <c r="T2175" s="548"/>
      <c r="U2175" s="532"/>
      <c r="V2175" s="532"/>
      <c r="W2175" s="532"/>
      <c r="X2175" s="532"/>
      <c r="Y2175" s="532"/>
      <c r="Z2175" s="532"/>
      <c r="AA2175" s="532"/>
      <c r="AB2175" s="532"/>
      <c r="AC2175" s="532"/>
    </row>
    <row r="2176" ht="16.5" spans="1:29">
      <c r="A2176" s="545"/>
      <c r="B2176" s="546"/>
      <c r="C2176" s="545"/>
      <c r="D2176" s="547"/>
      <c r="E2176" s="545"/>
      <c r="F2176" s="548"/>
      <c r="G2176" s="545"/>
      <c r="H2176" s="545"/>
      <c r="I2176" s="545"/>
      <c r="J2176" s="548"/>
      <c r="K2176" s="548"/>
      <c r="L2176" s="532"/>
      <c r="M2176" s="532"/>
      <c r="N2176" s="532"/>
      <c r="O2176" s="532"/>
      <c r="P2176" s="532"/>
      <c r="Q2176" s="532"/>
      <c r="R2176" s="532"/>
      <c r="S2176" s="548"/>
      <c r="T2176" s="548"/>
      <c r="U2176" s="532"/>
      <c r="V2176" s="532"/>
      <c r="W2176" s="532"/>
      <c r="X2176" s="532"/>
      <c r="Y2176" s="532"/>
      <c r="Z2176" s="532"/>
      <c r="AA2176" s="532"/>
      <c r="AB2176" s="532"/>
      <c r="AC2176" s="532"/>
    </row>
    <row r="2177" ht="16.5" spans="1:29">
      <c r="A2177" s="545"/>
      <c r="B2177" s="546"/>
      <c r="C2177" s="545"/>
      <c r="D2177" s="547"/>
      <c r="E2177" s="545"/>
      <c r="F2177" s="548"/>
      <c r="G2177" s="545"/>
      <c r="H2177" s="545"/>
      <c r="I2177" s="545"/>
      <c r="J2177" s="548"/>
      <c r="K2177" s="548"/>
      <c r="L2177" s="532"/>
      <c r="M2177" s="532"/>
      <c r="N2177" s="532"/>
      <c r="O2177" s="532"/>
      <c r="P2177" s="532"/>
      <c r="Q2177" s="532"/>
      <c r="R2177" s="532"/>
      <c r="S2177" s="548"/>
      <c r="T2177" s="548"/>
      <c r="U2177" s="532"/>
      <c r="V2177" s="532"/>
      <c r="W2177" s="532"/>
      <c r="X2177" s="532"/>
      <c r="Y2177" s="532"/>
      <c r="Z2177" s="532"/>
      <c r="AA2177" s="532"/>
      <c r="AB2177" s="532"/>
      <c r="AC2177" s="532"/>
    </row>
    <row r="2178" ht="16.5" spans="1:29">
      <c r="A2178" s="545"/>
      <c r="B2178" s="546"/>
      <c r="C2178" s="545"/>
      <c r="D2178" s="547"/>
      <c r="E2178" s="545"/>
      <c r="F2178" s="548"/>
      <c r="G2178" s="545"/>
      <c r="H2178" s="545"/>
      <c r="I2178" s="545"/>
      <c r="J2178" s="548"/>
      <c r="K2178" s="548"/>
      <c r="L2178" s="532"/>
      <c r="M2178" s="532"/>
      <c r="N2178" s="532"/>
      <c r="O2178" s="532"/>
      <c r="P2178" s="532"/>
      <c r="Q2178" s="532"/>
      <c r="R2178" s="532"/>
      <c r="S2178" s="548"/>
      <c r="T2178" s="548"/>
      <c r="U2178" s="532"/>
      <c r="V2178" s="532"/>
      <c r="W2178" s="532"/>
      <c r="X2178" s="532"/>
      <c r="Y2178" s="532"/>
      <c r="Z2178" s="532"/>
      <c r="AA2178" s="532"/>
      <c r="AB2178" s="532"/>
      <c r="AC2178" s="532"/>
    </row>
    <row r="2179" ht="16.5" spans="1:29">
      <c r="A2179" s="545"/>
      <c r="B2179" s="546"/>
      <c r="C2179" s="545"/>
      <c r="D2179" s="547"/>
      <c r="E2179" s="545"/>
      <c r="F2179" s="548"/>
      <c r="G2179" s="545"/>
      <c r="H2179" s="545"/>
      <c r="I2179" s="545"/>
      <c r="J2179" s="548"/>
      <c r="K2179" s="548"/>
      <c r="L2179" s="532"/>
      <c r="M2179" s="532"/>
      <c r="N2179" s="532"/>
      <c r="O2179" s="532"/>
      <c r="P2179" s="532"/>
      <c r="Q2179" s="532"/>
      <c r="R2179" s="532"/>
      <c r="S2179" s="548"/>
      <c r="T2179" s="548"/>
      <c r="U2179" s="532"/>
      <c r="V2179" s="532"/>
      <c r="W2179" s="532"/>
      <c r="X2179" s="532"/>
      <c r="Y2179" s="532"/>
      <c r="Z2179" s="532"/>
      <c r="AA2179" s="532"/>
      <c r="AB2179" s="532"/>
      <c r="AC2179" s="532"/>
    </row>
    <row r="2180" ht="16.5" spans="1:29">
      <c r="A2180" s="545"/>
      <c r="B2180" s="546"/>
      <c r="C2180" s="545"/>
      <c r="D2180" s="547"/>
      <c r="E2180" s="545"/>
      <c r="F2180" s="548"/>
      <c r="G2180" s="545"/>
      <c r="H2180" s="545"/>
      <c r="I2180" s="545"/>
      <c r="J2180" s="548"/>
      <c r="K2180" s="548"/>
      <c r="L2180" s="532"/>
      <c r="M2180" s="532"/>
      <c r="N2180" s="532"/>
      <c r="O2180" s="532"/>
      <c r="P2180" s="532"/>
      <c r="Q2180" s="532"/>
      <c r="R2180" s="532"/>
      <c r="S2180" s="548"/>
      <c r="T2180" s="548"/>
      <c r="U2180" s="532"/>
      <c r="V2180" s="532"/>
      <c r="W2180" s="532"/>
      <c r="X2180" s="532"/>
      <c r="Y2180" s="532"/>
      <c r="Z2180" s="532"/>
      <c r="AA2180" s="532"/>
      <c r="AB2180" s="532"/>
      <c r="AC2180" s="532"/>
    </row>
    <row r="2181" ht="16.5" spans="1:29">
      <c r="A2181" s="545"/>
      <c r="B2181" s="546"/>
      <c r="C2181" s="545"/>
      <c r="D2181" s="547"/>
      <c r="E2181" s="545"/>
      <c r="F2181" s="548"/>
      <c r="G2181" s="545"/>
      <c r="H2181" s="545"/>
      <c r="I2181" s="545"/>
      <c r="J2181" s="548"/>
      <c r="K2181" s="548"/>
      <c r="L2181" s="532"/>
      <c r="M2181" s="532"/>
      <c r="N2181" s="532"/>
      <c r="O2181" s="532"/>
      <c r="P2181" s="532"/>
      <c r="Q2181" s="532"/>
      <c r="R2181" s="532"/>
      <c r="S2181" s="548"/>
      <c r="T2181" s="548"/>
      <c r="U2181" s="532"/>
      <c r="V2181" s="532"/>
      <c r="W2181" s="532"/>
      <c r="X2181" s="532"/>
      <c r="Y2181" s="532"/>
      <c r="Z2181" s="532"/>
      <c r="AA2181" s="532"/>
      <c r="AB2181" s="532"/>
      <c r="AC2181" s="532"/>
    </row>
    <row r="2182" ht="16.5" spans="1:29">
      <c r="A2182" s="545"/>
      <c r="B2182" s="546"/>
      <c r="C2182" s="545"/>
      <c r="D2182" s="547"/>
      <c r="E2182" s="545"/>
      <c r="F2182" s="548"/>
      <c r="G2182" s="545"/>
      <c r="H2182" s="545"/>
      <c r="I2182" s="545"/>
      <c r="J2182" s="548"/>
      <c r="K2182" s="548"/>
      <c r="L2182" s="532"/>
      <c r="M2182" s="532"/>
      <c r="N2182" s="532"/>
      <c r="O2182" s="532"/>
      <c r="P2182" s="532"/>
      <c r="Q2182" s="532"/>
      <c r="R2182" s="532"/>
      <c r="S2182" s="548"/>
      <c r="T2182" s="548"/>
      <c r="U2182" s="532"/>
      <c r="V2182" s="532"/>
      <c r="W2182" s="532"/>
      <c r="X2182" s="532"/>
      <c r="Y2182" s="532"/>
      <c r="Z2182" s="532"/>
      <c r="AA2182" s="532"/>
      <c r="AB2182" s="532"/>
      <c r="AC2182" s="532"/>
    </row>
    <row r="2183" ht="16.5" spans="1:29">
      <c r="A2183" s="545"/>
      <c r="B2183" s="546"/>
      <c r="C2183" s="545"/>
      <c r="D2183" s="547"/>
      <c r="E2183" s="545"/>
      <c r="F2183" s="548"/>
      <c r="G2183" s="545"/>
      <c r="H2183" s="545"/>
      <c r="I2183" s="545"/>
      <c r="J2183" s="548"/>
      <c r="K2183" s="548"/>
      <c r="L2183" s="532"/>
      <c r="M2183" s="532"/>
      <c r="N2183" s="532"/>
      <c r="O2183" s="532"/>
      <c r="P2183" s="532"/>
      <c r="Q2183" s="532"/>
      <c r="R2183" s="532"/>
      <c r="S2183" s="548"/>
      <c r="T2183" s="548"/>
      <c r="U2183" s="532"/>
      <c r="V2183" s="532"/>
      <c r="W2183" s="532"/>
      <c r="X2183" s="532"/>
      <c r="Y2183" s="532"/>
      <c r="Z2183" s="532"/>
      <c r="AA2183" s="532"/>
      <c r="AB2183" s="532"/>
      <c r="AC2183" s="532"/>
    </row>
    <row r="2184" ht="16.5" spans="1:29">
      <c r="A2184" s="545"/>
      <c r="B2184" s="546"/>
      <c r="C2184" s="545"/>
      <c r="D2184" s="547"/>
      <c r="E2184" s="545"/>
      <c r="F2184" s="548"/>
      <c r="G2184" s="545"/>
      <c r="H2184" s="545"/>
      <c r="I2184" s="545"/>
      <c r="J2184" s="548"/>
      <c r="K2184" s="548"/>
      <c r="L2184" s="532"/>
      <c r="M2184" s="532"/>
      <c r="N2184" s="532"/>
      <c r="O2184" s="532"/>
      <c r="P2184" s="532"/>
      <c r="Q2184" s="532"/>
      <c r="R2184" s="532"/>
      <c r="S2184" s="548"/>
      <c r="T2184" s="548"/>
      <c r="U2184" s="532"/>
      <c r="V2184" s="532"/>
      <c r="W2184" s="532"/>
      <c r="X2184" s="532"/>
      <c r="Y2184" s="532"/>
      <c r="Z2184" s="532"/>
      <c r="AA2184" s="532"/>
      <c r="AB2184" s="532"/>
      <c r="AC2184" s="532"/>
    </row>
    <row r="2185" ht="16.5" spans="1:29">
      <c r="A2185" s="545"/>
      <c r="B2185" s="546"/>
      <c r="C2185" s="545"/>
      <c r="D2185" s="547"/>
      <c r="E2185" s="545"/>
      <c r="F2185" s="548"/>
      <c r="G2185" s="545"/>
      <c r="H2185" s="545"/>
      <c r="I2185" s="545"/>
      <c r="J2185" s="548"/>
      <c r="K2185" s="548"/>
      <c r="L2185" s="532"/>
      <c r="M2185" s="532"/>
      <c r="N2185" s="532"/>
      <c r="O2185" s="532"/>
      <c r="P2185" s="532"/>
      <c r="Q2185" s="532"/>
      <c r="R2185" s="532"/>
      <c r="S2185" s="548"/>
      <c r="T2185" s="548"/>
      <c r="U2185" s="532"/>
      <c r="V2185" s="532"/>
      <c r="W2185" s="532"/>
      <c r="X2185" s="532"/>
      <c r="Y2185" s="532"/>
      <c r="Z2185" s="532"/>
      <c r="AA2185" s="532"/>
      <c r="AB2185" s="532"/>
      <c r="AC2185" s="532"/>
    </row>
    <row r="2186" ht="16.5" spans="1:29">
      <c r="A2186" s="545"/>
      <c r="B2186" s="546"/>
      <c r="C2186" s="545"/>
      <c r="D2186" s="547"/>
      <c r="E2186" s="545"/>
      <c r="F2186" s="548"/>
      <c r="G2186" s="545"/>
      <c r="H2186" s="545"/>
      <c r="I2186" s="545"/>
      <c r="J2186" s="548"/>
      <c r="K2186" s="548"/>
      <c r="L2186" s="532"/>
      <c r="M2186" s="532"/>
      <c r="N2186" s="532"/>
      <c r="O2186" s="532"/>
      <c r="P2186" s="532"/>
      <c r="Q2186" s="532"/>
      <c r="R2186" s="532"/>
      <c r="S2186" s="548"/>
      <c r="T2186" s="548"/>
      <c r="U2186" s="532"/>
      <c r="V2186" s="532"/>
      <c r="W2186" s="532"/>
      <c r="X2186" s="532"/>
      <c r="Y2186" s="532"/>
      <c r="Z2186" s="532"/>
      <c r="AA2186" s="532"/>
      <c r="AB2186" s="532"/>
      <c r="AC2186" s="532"/>
    </row>
    <row r="2187" ht="16.5" spans="1:29">
      <c r="A2187" s="545"/>
      <c r="B2187" s="546"/>
      <c r="C2187" s="545"/>
      <c r="D2187" s="547"/>
      <c r="E2187" s="545"/>
      <c r="F2187" s="548"/>
      <c r="G2187" s="545"/>
      <c r="H2187" s="545"/>
      <c r="I2187" s="545"/>
      <c r="J2187" s="548"/>
      <c r="K2187" s="548"/>
      <c r="L2187" s="532"/>
      <c r="M2187" s="532"/>
      <c r="N2187" s="532"/>
      <c r="O2187" s="532"/>
      <c r="P2187" s="532"/>
      <c r="Q2187" s="532"/>
      <c r="R2187" s="532"/>
      <c r="S2187" s="548"/>
      <c r="T2187" s="548"/>
      <c r="U2187" s="532"/>
      <c r="V2187" s="532"/>
      <c r="W2187" s="532"/>
      <c r="X2187" s="532"/>
      <c r="Y2187" s="532"/>
      <c r="Z2187" s="532"/>
      <c r="AA2187" s="532"/>
      <c r="AB2187" s="532"/>
      <c r="AC2187" s="532"/>
    </row>
    <row r="2188" ht="16.5" spans="1:29">
      <c r="A2188" s="545"/>
      <c r="B2188" s="546"/>
      <c r="C2188" s="545"/>
      <c r="D2188" s="547"/>
      <c r="E2188" s="545"/>
      <c r="F2188" s="548"/>
      <c r="G2188" s="545"/>
      <c r="H2188" s="545"/>
      <c r="I2188" s="545"/>
      <c r="J2188" s="548"/>
      <c r="K2188" s="548"/>
      <c r="L2188" s="532"/>
      <c r="M2188" s="532"/>
      <c r="N2188" s="532"/>
      <c r="O2188" s="532"/>
      <c r="P2188" s="532"/>
      <c r="Q2188" s="532"/>
      <c r="R2188" s="532"/>
      <c r="S2188" s="548"/>
      <c r="T2188" s="548"/>
      <c r="U2188" s="532"/>
      <c r="V2188" s="532"/>
      <c r="W2188" s="532"/>
      <c r="X2188" s="532"/>
      <c r="Y2188" s="532"/>
      <c r="Z2188" s="532"/>
      <c r="AA2188" s="532"/>
      <c r="AB2188" s="532"/>
      <c r="AC2188" s="532"/>
    </row>
    <row r="2189" ht="16.5" spans="1:29">
      <c r="A2189" s="545"/>
      <c r="B2189" s="546"/>
      <c r="C2189" s="545"/>
      <c r="D2189" s="547"/>
      <c r="E2189" s="545"/>
      <c r="F2189" s="548"/>
      <c r="G2189" s="545"/>
      <c r="H2189" s="545"/>
      <c r="I2189" s="545"/>
      <c r="J2189" s="548"/>
      <c r="K2189" s="548"/>
      <c r="L2189" s="532"/>
      <c r="M2189" s="532"/>
      <c r="N2189" s="532"/>
      <c r="O2189" s="532"/>
      <c r="P2189" s="532"/>
      <c r="Q2189" s="532"/>
      <c r="R2189" s="532"/>
      <c r="S2189" s="548"/>
      <c r="T2189" s="548"/>
      <c r="U2189" s="532"/>
      <c r="V2189" s="532"/>
      <c r="W2189" s="532"/>
      <c r="X2189" s="532"/>
      <c r="Y2189" s="532"/>
      <c r="Z2189" s="532"/>
      <c r="AA2189" s="532"/>
      <c r="AB2189" s="532"/>
      <c r="AC2189" s="532"/>
    </row>
    <row r="2190" ht="16.5" spans="1:29">
      <c r="A2190" s="545"/>
      <c r="B2190" s="546"/>
      <c r="C2190" s="545"/>
      <c r="D2190" s="547"/>
      <c r="E2190" s="545"/>
      <c r="F2190" s="548"/>
      <c r="G2190" s="545"/>
      <c r="H2190" s="545"/>
      <c r="I2190" s="545"/>
      <c r="J2190" s="548"/>
      <c r="K2190" s="548"/>
      <c r="L2190" s="532"/>
      <c r="M2190" s="532"/>
      <c r="N2190" s="532"/>
      <c r="O2190" s="532"/>
      <c r="P2190" s="532"/>
      <c r="Q2190" s="532"/>
      <c r="R2190" s="532"/>
      <c r="S2190" s="548"/>
      <c r="T2190" s="548"/>
      <c r="U2190" s="532"/>
      <c r="V2190" s="532"/>
      <c r="W2190" s="532"/>
      <c r="X2190" s="532"/>
      <c r="Y2190" s="532"/>
      <c r="Z2190" s="532"/>
      <c r="AA2190" s="532"/>
      <c r="AB2190" s="532"/>
      <c r="AC2190" s="532"/>
    </row>
    <row r="2191" ht="16.5" spans="1:29">
      <c r="A2191" s="545"/>
      <c r="B2191" s="546"/>
      <c r="C2191" s="545"/>
      <c r="D2191" s="547"/>
      <c r="E2191" s="545"/>
      <c r="F2191" s="548"/>
      <c r="G2191" s="545"/>
      <c r="H2191" s="545"/>
      <c r="I2191" s="545"/>
      <c r="J2191" s="548"/>
      <c r="K2191" s="548"/>
      <c r="L2191" s="532"/>
      <c r="M2191" s="532"/>
      <c r="N2191" s="532"/>
      <c r="O2191" s="532"/>
      <c r="P2191" s="532"/>
      <c r="Q2191" s="532"/>
      <c r="R2191" s="532"/>
      <c r="S2191" s="548"/>
      <c r="T2191" s="548"/>
      <c r="U2191" s="532"/>
      <c r="V2191" s="532"/>
      <c r="W2191" s="532"/>
      <c r="X2191" s="532"/>
      <c r="Y2191" s="532"/>
      <c r="Z2191" s="532"/>
      <c r="AA2191" s="532"/>
      <c r="AB2191" s="532"/>
      <c r="AC2191" s="532"/>
    </row>
    <row r="2192" ht="16.5" spans="1:29">
      <c r="A2192" s="545"/>
      <c r="B2192" s="546"/>
      <c r="C2192" s="545"/>
      <c r="D2192" s="547"/>
      <c r="E2192" s="545"/>
      <c r="F2192" s="548"/>
      <c r="G2192" s="545"/>
      <c r="H2192" s="545"/>
      <c r="I2192" s="545"/>
      <c r="J2192" s="548"/>
      <c r="K2192" s="548"/>
      <c r="L2192" s="532"/>
      <c r="M2192" s="532"/>
      <c r="N2192" s="532"/>
      <c r="O2192" s="532"/>
      <c r="P2192" s="532"/>
      <c r="Q2192" s="532"/>
      <c r="R2192" s="532"/>
      <c r="S2192" s="548"/>
      <c r="T2192" s="548"/>
      <c r="U2192" s="532"/>
      <c r="V2192" s="532"/>
      <c r="W2192" s="532"/>
      <c r="X2192" s="532"/>
      <c r="Y2192" s="532"/>
      <c r="Z2192" s="532"/>
      <c r="AA2192" s="532"/>
      <c r="AB2192" s="532"/>
      <c r="AC2192" s="532"/>
    </row>
    <row r="2193" ht="16.5" spans="1:29">
      <c r="A2193" s="545"/>
      <c r="B2193" s="546"/>
      <c r="C2193" s="545"/>
      <c r="D2193" s="547"/>
      <c r="E2193" s="545"/>
      <c r="F2193" s="548"/>
      <c r="G2193" s="545"/>
      <c r="H2193" s="545"/>
      <c r="I2193" s="545"/>
      <c r="J2193" s="548"/>
      <c r="K2193" s="548"/>
      <c r="L2193" s="532"/>
      <c r="M2193" s="532"/>
      <c r="N2193" s="532"/>
      <c r="O2193" s="532"/>
      <c r="P2193" s="532"/>
      <c r="Q2193" s="532"/>
      <c r="R2193" s="532"/>
      <c r="S2193" s="548"/>
      <c r="T2193" s="548"/>
      <c r="U2193" s="532"/>
      <c r="V2193" s="532"/>
      <c r="W2193" s="532"/>
      <c r="X2193" s="532"/>
      <c r="Y2193" s="532"/>
      <c r="Z2193" s="532"/>
      <c r="AA2193" s="532"/>
      <c r="AB2193" s="532"/>
      <c r="AC2193" s="532"/>
    </row>
    <row r="2194" ht="16.5" spans="1:29">
      <c r="A2194" s="545"/>
      <c r="B2194" s="546"/>
      <c r="C2194" s="545"/>
      <c r="D2194" s="547"/>
      <c r="E2194" s="545"/>
      <c r="F2194" s="548"/>
      <c r="G2194" s="545"/>
      <c r="H2194" s="545"/>
      <c r="I2194" s="545"/>
      <c r="J2194" s="548"/>
      <c r="K2194" s="548"/>
      <c r="L2194" s="532"/>
      <c r="M2194" s="532"/>
      <c r="N2194" s="532"/>
      <c r="O2194" s="532"/>
      <c r="P2194" s="532"/>
      <c r="Q2194" s="532"/>
      <c r="R2194" s="532"/>
      <c r="S2194" s="548"/>
      <c r="T2194" s="548"/>
      <c r="U2194" s="532"/>
      <c r="V2194" s="532"/>
      <c r="W2194" s="532"/>
      <c r="X2194" s="532"/>
      <c r="Y2194" s="532"/>
      <c r="Z2194" s="532"/>
      <c r="AA2194" s="532"/>
      <c r="AB2194" s="532"/>
      <c r="AC2194" s="532"/>
    </row>
    <row r="2195" ht="16.5" spans="1:29">
      <c r="A2195" s="545"/>
      <c r="B2195" s="546"/>
      <c r="C2195" s="545"/>
      <c r="D2195" s="547"/>
      <c r="E2195" s="545"/>
      <c r="F2195" s="548"/>
      <c r="G2195" s="545"/>
      <c r="H2195" s="545"/>
      <c r="I2195" s="545"/>
      <c r="J2195" s="548"/>
      <c r="K2195" s="548"/>
      <c r="L2195" s="532"/>
      <c r="M2195" s="532"/>
      <c r="N2195" s="532"/>
      <c r="O2195" s="532"/>
      <c r="P2195" s="532"/>
      <c r="Q2195" s="532"/>
      <c r="R2195" s="532"/>
      <c r="S2195" s="548"/>
      <c r="T2195" s="548"/>
      <c r="U2195" s="532"/>
      <c r="V2195" s="532"/>
      <c r="W2195" s="532"/>
      <c r="X2195" s="532"/>
      <c r="Y2195" s="532"/>
      <c r="Z2195" s="532"/>
      <c r="AA2195" s="532"/>
      <c r="AB2195" s="532"/>
      <c r="AC2195" s="532"/>
    </row>
    <row r="2196" ht="16.5" spans="1:29">
      <c r="A2196" s="545"/>
      <c r="B2196" s="546"/>
      <c r="C2196" s="545"/>
      <c r="D2196" s="547"/>
      <c r="E2196" s="545"/>
      <c r="F2196" s="548"/>
      <c r="G2196" s="545"/>
      <c r="H2196" s="545"/>
      <c r="I2196" s="545"/>
      <c r="J2196" s="548"/>
      <c r="K2196" s="548"/>
      <c r="L2196" s="532"/>
      <c r="M2196" s="532"/>
      <c r="N2196" s="532"/>
      <c r="O2196" s="532"/>
      <c r="P2196" s="532"/>
      <c r="Q2196" s="532"/>
      <c r="R2196" s="532"/>
      <c r="S2196" s="548"/>
      <c r="T2196" s="548"/>
      <c r="U2196" s="532"/>
      <c r="V2196" s="532"/>
      <c r="W2196" s="532"/>
      <c r="X2196" s="532"/>
      <c r="Y2196" s="532"/>
      <c r="Z2196" s="532"/>
      <c r="AA2196" s="532"/>
      <c r="AB2196" s="532"/>
      <c r="AC2196" s="532"/>
    </row>
    <row r="2197" ht="16.5" spans="1:29">
      <c r="A2197" s="545"/>
      <c r="B2197" s="546"/>
      <c r="C2197" s="545"/>
      <c r="D2197" s="547"/>
      <c r="E2197" s="545"/>
      <c r="F2197" s="548"/>
      <c r="G2197" s="545"/>
      <c r="H2197" s="545"/>
      <c r="I2197" s="545"/>
      <c r="J2197" s="548"/>
      <c r="K2197" s="548"/>
      <c r="L2197" s="532"/>
      <c r="M2197" s="532"/>
      <c r="N2197" s="532"/>
      <c r="O2197" s="532"/>
      <c r="P2197" s="532"/>
      <c r="Q2197" s="532"/>
      <c r="R2197" s="532"/>
      <c r="S2197" s="548"/>
      <c r="T2197" s="548"/>
      <c r="U2197" s="532"/>
      <c r="V2197" s="532"/>
      <c r="W2197" s="532"/>
      <c r="X2197" s="532"/>
      <c r="Y2197" s="532"/>
      <c r="Z2197" s="532"/>
      <c r="AA2197" s="532"/>
      <c r="AB2197" s="532"/>
      <c r="AC2197" s="532"/>
    </row>
    <row r="2198" ht="16.5" spans="1:29">
      <c r="A2198" s="545"/>
      <c r="B2198" s="546"/>
      <c r="C2198" s="545"/>
      <c r="D2198" s="547"/>
      <c r="E2198" s="545"/>
      <c r="F2198" s="548"/>
      <c r="G2198" s="545"/>
      <c r="H2198" s="545"/>
      <c r="I2198" s="545"/>
      <c r="J2198" s="548"/>
      <c r="K2198" s="548"/>
      <c r="L2198" s="532"/>
      <c r="M2198" s="532"/>
      <c r="N2198" s="532"/>
      <c r="O2198" s="532"/>
      <c r="P2198" s="532"/>
      <c r="Q2198" s="532"/>
      <c r="R2198" s="532"/>
      <c r="S2198" s="548"/>
      <c r="T2198" s="548"/>
      <c r="U2198" s="532"/>
      <c r="V2198" s="532"/>
      <c r="W2198" s="532"/>
      <c r="X2198" s="532"/>
      <c r="Y2198" s="532"/>
      <c r="Z2198" s="532"/>
      <c r="AA2198" s="532"/>
      <c r="AB2198" s="532"/>
      <c r="AC2198" s="532"/>
    </row>
    <row r="2199" ht="16.5" spans="1:29">
      <c r="A2199" s="545"/>
      <c r="B2199" s="546"/>
      <c r="C2199" s="545"/>
      <c r="D2199" s="547"/>
      <c r="E2199" s="545"/>
      <c r="F2199" s="548"/>
      <c r="G2199" s="545"/>
      <c r="H2199" s="545"/>
      <c r="I2199" s="545"/>
      <c r="J2199" s="548"/>
      <c r="K2199" s="548"/>
      <c r="L2199" s="532"/>
      <c r="M2199" s="532"/>
      <c r="N2199" s="532"/>
      <c r="O2199" s="532"/>
      <c r="P2199" s="532"/>
      <c r="Q2199" s="532"/>
      <c r="R2199" s="532"/>
      <c r="S2199" s="548"/>
      <c r="T2199" s="548"/>
      <c r="U2199" s="532"/>
      <c r="V2199" s="532"/>
      <c r="W2199" s="532"/>
      <c r="X2199" s="532"/>
      <c r="Y2199" s="532"/>
      <c r="Z2199" s="532"/>
      <c r="AA2199" s="532"/>
      <c r="AB2199" s="532"/>
      <c r="AC2199" s="532"/>
    </row>
    <row r="2200" ht="16.5" spans="1:29">
      <c r="A2200" s="545"/>
      <c r="B2200" s="546"/>
      <c r="C2200" s="545"/>
      <c r="D2200" s="547"/>
      <c r="E2200" s="545"/>
      <c r="F2200" s="548"/>
      <c r="G2200" s="545"/>
      <c r="H2200" s="545"/>
      <c r="I2200" s="545"/>
      <c r="J2200" s="548"/>
      <c r="K2200" s="548"/>
      <c r="L2200" s="532"/>
      <c r="M2200" s="532"/>
      <c r="N2200" s="532"/>
      <c r="O2200" s="532"/>
      <c r="P2200" s="532"/>
      <c r="Q2200" s="532"/>
      <c r="R2200" s="532"/>
      <c r="S2200" s="548"/>
      <c r="T2200" s="548"/>
      <c r="U2200" s="532"/>
      <c r="V2200" s="532"/>
      <c r="W2200" s="532"/>
      <c r="X2200" s="532"/>
      <c r="Y2200" s="532"/>
      <c r="Z2200" s="532"/>
      <c r="AA2200" s="532"/>
      <c r="AB2200" s="532"/>
      <c r="AC2200" s="532"/>
    </row>
    <row r="2201" ht="16.5" spans="1:29">
      <c r="A2201" s="545"/>
      <c r="B2201" s="546"/>
      <c r="C2201" s="545"/>
      <c r="D2201" s="547"/>
      <c r="E2201" s="545"/>
      <c r="F2201" s="548"/>
      <c r="G2201" s="545"/>
      <c r="H2201" s="545"/>
      <c r="I2201" s="545"/>
      <c r="J2201" s="548"/>
      <c r="K2201" s="548"/>
      <c r="L2201" s="532"/>
      <c r="M2201" s="532"/>
      <c r="N2201" s="532"/>
      <c r="O2201" s="532"/>
      <c r="P2201" s="532"/>
      <c r="Q2201" s="532"/>
      <c r="R2201" s="532"/>
      <c r="S2201" s="548"/>
      <c r="T2201" s="548"/>
      <c r="U2201" s="532"/>
      <c r="V2201" s="532"/>
      <c r="W2201" s="532"/>
      <c r="X2201" s="532"/>
      <c r="Y2201" s="532"/>
      <c r="Z2201" s="532"/>
      <c r="AA2201" s="532"/>
      <c r="AB2201" s="532"/>
      <c r="AC2201" s="532"/>
    </row>
    <row r="2202" ht="16.5" spans="1:29">
      <c r="A2202" s="545"/>
      <c r="B2202" s="546"/>
      <c r="C2202" s="545"/>
      <c r="D2202" s="547"/>
      <c r="E2202" s="545"/>
      <c r="F2202" s="548"/>
      <c r="G2202" s="545"/>
      <c r="H2202" s="545"/>
      <c r="I2202" s="545"/>
      <c r="J2202" s="548"/>
      <c r="K2202" s="548"/>
      <c r="L2202" s="532"/>
      <c r="M2202" s="532"/>
      <c r="N2202" s="532"/>
      <c r="O2202" s="532"/>
      <c r="P2202" s="532"/>
      <c r="Q2202" s="532"/>
      <c r="R2202" s="532"/>
      <c r="S2202" s="548"/>
      <c r="T2202" s="548"/>
      <c r="U2202" s="532"/>
      <c r="V2202" s="532"/>
      <c r="W2202" s="532"/>
      <c r="X2202" s="532"/>
      <c r="Y2202" s="532"/>
      <c r="Z2202" s="532"/>
      <c r="AA2202" s="532"/>
      <c r="AB2202" s="532"/>
      <c r="AC2202" s="532"/>
    </row>
    <row r="2203" ht="16.5" spans="1:29">
      <c r="A2203" s="545"/>
      <c r="B2203" s="546"/>
      <c r="C2203" s="545"/>
      <c r="D2203" s="547"/>
      <c r="E2203" s="545"/>
      <c r="F2203" s="548"/>
      <c r="G2203" s="545"/>
      <c r="H2203" s="545"/>
      <c r="I2203" s="545"/>
      <c r="J2203" s="548"/>
      <c r="K2203" s="548"/>
      <c r="L2203" s="532"/>
      <c r="M2203" s="532"/>
      <c r="N2203" s="532"/>
      <c r="O2203" s="532"/>
      <c r="P2203" s="532"/>
      <c r="Q2203" s="532"/>
      <c r="R2203" s="532"/>
      <c r="S2203" s="548"/>
      <c r="T2203" s="548"/>
      <c r="U2203" s="532"/>
      <c r="V2203" s="532"/>
      <c r="W2203" s="532"/>
      <c r="X2203" s="532"/>
      <c r="Y2203" s="532"/>
      <c r="Z2203" s="532"/>
      <c r="AA2203" s="532"/>
      <c r="AB2203" s="532"/>
      <c r="AC2203" s="532"/>
    </row>
    <row r="2204" ht="16.5" spans="1:29">
      <c r="A2204" s="545"/>
      <c r="B2204" s="546"/>
      <c r="C2204" s="545"/>
      <c r="D2204" s="547"/>
      <c r="E2204" s="545"/>
      <c r="F2204" s="548"/>
      <c r="G2204" s="545"/>
      <c r="H2204" s="545"/>
      <c r="I2204" s="545"/>
      <c r="J2204" s="548"/>
      <c r="K2204" s="548"/>
      <c r="L2204" s="532"/>
      <c r="M2204" s="532"/>
      <c r="N2204" s="532"/>
      <c r="O2204" s="532"/>
      <c r="P2204" s="532"/>
      <c r="Q2204" s="532"/>
      <c r="R2204" s="532"/>
      <c r="S2204" s="548"/>
      <c r="T2204" s="548"/>
      <c r="U2204" s="532"/>
      <c r="V2204" s="532"/>
      <c r="W2204" s="532"/>
      <c r="X2204" s="532"/>
      <c r="Y2204" s="532"/>
      <c r="Z2204" s="532"/>
      <c r="AA2204" s="532"/>
      <c r="AB2204" s="532"/>
      <c r="AC2204" s="532"/>
    </row>
    <row r="2205" ht="16.5" spans="1:29">
      <c r="A2205" s="545"/>
      <c r="B2205" s="546"/>
      <c r="C2205" s="545"/>
      <c r="D2205" s="547"/>
      <c r="E2205" s="545"/>
      <c r="F2205" s="548"/>
      <c r="G2205" s="545"/>
      <c r="H2205" s="545"/>
      <c r="I2205" s="545"/>
      <c r="J2205" s="548"/>
      <c r="K2205" s="548"/>
      <c r="L2205" s="532"/>
      <c r="M2205" s="532"/>
      <c r="N2205" s="532"/>
      <c r="O2205" s="532"/>
      <c r="P2205" s="532"/>
      <c r="Q2205" s="532"/>
      <c r="R2205" s="532"/>
      <c r="S2205" s="548"/>
      <c r="T2205" s="548"/>
      <c r="U2205" s="532"/>
      <c r="V2205" s="532"/>
      <c r="W2205" s="532"/>
      <c r="X2205" s="532"/>
      <c r="Y2205" s="532"/>
      <c r="Z2205" s="532"/>
      <c r="AA2205" s="532"/>
      <c r="AB2205" s="532"/>
      <c r="AC2205" s="532"/>
    </row>
    <row r="2206" ht="16.5" spans="1:29">
      <c r="A2206" s="545"/>
      <c r="B2206" s="546"/>
      <c r="C2206" s="545"/>
      <c r="D2206" s="547"/>
      <c r="E2206" s="545"/>
      <c r="F2206" s="548"/>
      <c r="G2206" s="545"/>
      <c r="H2206" s="545"/>
      <c r="I2206" s="545"/>
      <c r="J2206" s="548"/>
      <c r="K2206" s="548"/>
      <c r="L2206" s="532"/>
      <c r="M2206" s="532"/>
      <c r="N2206" s="532"/>
      <c r="O2206" s="532"/>
      <c r="P2206" s="532"/>
      <c r="Q2206" s="532"/>
      <c r="R2206" s="532"/>
      <c r="S2206" s="548"/>
      <c r="T2206" s="548"/>
      <c r="U2206" s="532"/>
      <c r="V2206" s="532"/>
      <c r="W2206" s="532"/>
      <c r="X2206" s="532"/>
      <c r="Y2206" s="532"/>
      <c r="Z2206" s="532"/>
      <c r="AA2206" s="532"/>
      <c r="AB2206" s="532"/>
      <c r="AC2206" s="532"/>
    </row>
    <row r="2207" ht="16.5" spans="1:29">
      <c r="A2207" s="545"/>
      <c r="B2207" s="546"/>
      <c r="C2207" s="545"/>
      <c r="D2207" s="547"/>
      <c r="E2207" s="545"/>
      <c r="F2207" s="548"/>
      <c r="G2207" s="545"/>
      <c r="H2207" s="545"/>
      <c r="I2207" s="545"/>
      <c r="J2207" s="548"/>
      <c r="K2207" s="548"/>
      <c r="L2207" s="532"/>
      <c r="M2207" s="532"/>
      <c r="N2207" s="532"/>
      <c r="O2207" s="532"/>
      <c r="P2207" s="532"/>
      <c r="Q2207" s="532"/>
      <c r="R2207" s="532"/>
      <c r="S2207" s="548"/>
      <c r="T2207" s="548"/>
      <c r="U2207" s="532"/>
      <c r="V2207" s="532"/>
      <c r="W2207" s="532"/>
      <c r="X2207" s="532"/>
      <c r="Y2207" s="532"/>
      <c r="Z2207" s="532"/>
      <c r="AA2207" s="532"/>
      <c r="AB2207" s="532"/>
      <c r="AC2207" s="532"/>
    </row>
    <row r="2208" ht="16.5" spans="1:29">
      <c r="A2208" s="545"/>
      <c r="B2208" s="546"/>
      <c r="C2208" s="545"/>
      <c r="D2208" s="547"/>
      <c r="E2208" s="545"/>
      <c r="F2208" s="548"/>
      <c r="G2208" s="545"/>
      <c r="H2208" s="545"/>
      <c r="I2208" s="545"/>
      <c r="J2208" s="548"/>
      <c r="K2208" s="548"/>
      <c r="L2208" s="532"/>
      <c r="M2208" s="532"/>
      <c r="N2208" s="532"/>
      <c r="O2208" s="532"/>
      <c r="P2208" s="532"/>
      <c r="Q2208" s="532"/>
      <c r="R2208" s="532"/>
      <c r="S2208" s="548"/>
      <c r="T2208" s="548"/>
      <c r="U2208" s="532"/>
      <c r="V2208" s="532"/>
      <c r="W2208" s="532"/>
      <c r="X2208" s="532"/>
      <c r="Y2208" s="532"/>
      <c r="Z2208" s="532"/>
      <c r="AA2208" s="532"/>
      <c r="AB2208" s="532"/>
      <c r="AC2208" s="532"/>
    </row>
    <row r="2209" ht="16.5" spans="1:29">
      <c r="A2209" s="545"/>
      <c r="B2209" s="546"/>
      <c r="C2209" s="545"/>
      <c r="D2209" s="547"/>
      <c r="E2209" s="545"/>
      <c r="F2209" s="548"/>
      <c r="G2209" s="545"/>
      <c r="H2209" s="545"/>
      <c r="I2209" s="545"/>
      <c r="J2209" s="548"/>
      <c r="K2209" s="548"/>
      <c r="L2209" s="532"/>
      <c r="M2209" s="532"/>
      <c r="N2209" s="532"/>
      <c r="O2209" s="532"/>
      <c r="P2209" s="532"/>
      <c r="Q2209" s="532"/>
      <c r="R2209" s="532"/>
      <c r="S2209" s="548"/>
      <c r="T2209" s="548"/>
      <c r="U2209" s="532"/>
      <c r="V2209" s="532"/>
      <c r="W2209" s="532"/>
      <c r="X2209" s="532"/>
      <c r="Y2209" s="532"/>
      <c r="Z2209" s="532"/>
      <c r="AA2209" s="532"/>
      <c r="AB2209" s="532"/>
      <c r="AC2209" s="532"/>
    </row>
    <row r="2210" ht="16.5" spans="1:29">
      <c r="A2210" s="545"/>
      <c r="B2210" s="546"/>
      <c r="C2210" s="545"/>
      <c r="D2210" s="547"/>
      <c r="E2210" s="545"/>
      <c r="F2210" s="548"/>
      <c r="G2210" s="545"/>
      <c r="H2210" s="545"/>
      <c r="I2210" s="545"/>
      <c r="J2210" s="548"/>
      <c r="K2210" s="548"/>
      <c r="L2210" s="532"/>
      <c r="M2210" s="532"/>
      <c r="N2210" s="532"/>
      <c r="O2210" s="532"/>
      <c r="P2210" s="532"/>
      <c r="Q2210" s="532"/>
      <c r="R2210" s="532"/>
      <c r="S2210" s="548"/>
      <c r="T2210" s="548"/>
      <c r="U2210" s="532"/>
      <c r="V2210" s="532"/>
      <c r="W2210" s="532"/>
      <c r="X2210" s="532"/>
      <c r="Y2210" s="532"/>
      <c r="Z2210" s="532"/>
      <c r="AA2210" s="532"/>
      <c r="AB2210" s="532"/>
      <c r="AC2210" s="532"/>
    </row>
    <row r="2211" ht="16.5" spans="1:29">
      <c r="A2211" s="545"/>
      <c r="B2211" s="546"/>
      <c r="C2211" s="545"/>
      <c r="D2211" s="547"/>
      <c r="E2211" s="545"/>
      <c r="F2211" s="548"/>
      <c r="G2211" s="545"/>
      <c r="H2211" s="545"/>
      <c r="I2211" s="545"/>
      <c r="J2211" s="548"/>
      <c r="K2211" s="548"/>
      <c r="L2211" s="532"/>
      <c r="M2211" s="532"/>
      <c r="N2211" s="532"/>
      <c r="O2211" s="532"/>
      <c r="P2211" s="532"/>
      <c r="Q2211" s="532"/>
      <c r="R2211" s="532"/>
      <c r="S2211" s="548"/>
      <c r="T2211" s="548"/>
      <c r="U2211" s="532"/>
      <c r="V2211" s="532"/>
      <c r="W2211" s="532"/>
      <c r="X2211" s="532"/>
      <c r="Y2211" s="532"/>
      <c r="Z2211" s="532"/>
      <c r="AA2211" s="532"/>
      <c r="AB2211" s="532"/>
      <c r="AC2211" s="532"/>
    </row>
    <row r="2212" ht="16.5" spans="1:29">
      <c r="A2212" s="545"/>
      <c r="B2212" s="546"/>
      <c r="C2212" s="545"/>
      <c r="D2212" s="547"/>
      <c r="E2212" s="545"/>
      <c r="F2212" s="548"/>
      <c r="G2212" s="545"/>
      <c r="H2212" s="545"/>
      <c r="I2212" s="545"/>
      <c r="J2212" s="548"/>
      <c r="K2212" s="548"/>
      <c r="L2212" s="532"/>
      <c r="M2212" s="532"/>
      <c r="N2212" s="532"/>
      <c r="O2212" s="532"/>
      <c r="P2212" s="532"/>
      <c r="Q2212" s="532"/>
      <c r="R2212" s="532"/>
      <c r="S2212" s="548"/>
      <c r="T2212" s="548"/>
      <c r="U2212" s="532"/>
      <c r="V2212" s="532"/>
      <c r="W2212" s="532"/>
      <c r="X2212" s="532"/>
      <c r="Y2212" s="532"/>
      <c r="Z2212" s="532"/>
      <c r="AA2212" s="532"/>
      <c r="AB2212" s="532"/>
      <c r="AC2212" s="532"/>
    </row>
    <row r="2213" ht="16.5" spans="1:29">
      <c r="A2213" s="545"/>
      <c r="B2213" s="546"/>
      <c r="C2213" s="545"/>
      <c r="D2213" s="547"/>
      <c r="E2213" s="545"/>
      <c r="F2213" s="548"/>
      <c r="G2213" s="545"/>
      <c r="H2213" s="545"/>
      <c r="I2213" s="545"/>
      <c r="J2213" s="548"/>
      <c r="K2213" s="548"/>
      <c r="L2213" s="532"/>
      <c r="M2213" s="532"/>
      <c r="N2213" s="532"/>
      <c r="O2213" s="532"/>
      <c r="P2213" s="532"/>
      <c r="Q2213" s="532"/>
      <c r="R2213" s="532"/>
      <c r="S2213" s="548"/>
      <c r="T2213" s="548"/>
      <c r="U2213" s="532"/>
      <c r="V2213" s="532"/>
      <c r="W2213" s="532"/>
      <c r="X2213" s="532"/>
      <c r="Y2213" s="532"/>
      <c r="Z2213" s="532"/>
      <c r="AA2213" s="532"/>
      <c r="AB2213" s="532"/>
      <c r="AC2213" s="532"/>
    </row>
    <row r="2214" ht="16.5" spans="1:29">
      <c r="A2214" s="545"/>
      <c r="B2214" s="546"/>
      <c r="C2214" s="545"/>
      <c r="D2214" s="547"/>
      <c r="E2214" s="545"/>
      <c r="F2214" s="548"/>
      <c r="G2214" s="545"/>
      <c r="H2214" s="545"/>
      <c r="I2214" s="545"/>
      <c r="J2214" s="548"/>
      <c r="K2214" s="548"/>
      <c r="L2214" s="532"/>
      <c r="M2214" s="532"/>
      <c r="N2214" s="532"/>
      <c r="O2214" s="532"/>
      <c r="P2214" s="532"/>
      <c r="Q2214" s="532"/>
      <c r="R2214" s="532"/>
      <c r="S2214" s="548"/>
      <c r="T2214" s="548"/>
      <c r="U2214" s="532"/>
      <c r="V2214" s="532"/>
      <c r="W2214" s="532"/>
      <c r="X2214" s="532"/>
      <c r="Y2214" s="532"/>
      <c r="Z2214" s="532"/>
      <c r="AA2214" s="532"/>
      <c r="AB2214" s="532"/>
      <c r="AC2214" s="532"/>
    </row>
    <row r="2215" ht="16.5" spans="1:29">
      <c r="A2215" s="545"/>
      <c r="B2215" s="546"/>
      <c r="C2215" s="545"/>
      <c r="D2215" s="547"/>
      <c r="E2215" s="545"/>
      <c r="F2215" s="548"/>
      <c r="G2215" s="545"/>
      <c r="H2215" s="545"/>
      <c r="I2215" s="545"/>
      <c r="J2215" s="548"/>
      <c r="K2215" s="548"/>
      <c r="L2215" s="532"/>
      <c r="M2215" s="532"/>
      <c r="N2215" s="532"/>
      <c r="O2215" s="532"/>
      <c r="P2215" s="532"/>
      <c r="Q2215" s="532"/>
      <c r="R2215" s="532"/>
      <c r="S2215" s="548"/>
      <c r="T2215" s="548"/>
      <c r="U2215" s="532"/>
      <c r="V2215" s="532"/>
      <c r="W2215" s="532"/>
      <c r="X2215" s="532"/>
      <c r="Y2215" s="532"/>
      <c r="Z2215" s="532"/>
      <c r="AA2215" s="532"/>
      <c r="AB2215" s="532"/>
      <c r="AC2215" s="532"/>
    </row>
    <row r="2216" ht="16.5" spans="1:29">
      <c r="A2216" s="545"/>
      <c r="B2216" s="546"/>
      <c r="C2216" s="545"/>
      <c r="D2216" s="547"/>
      <c r="E2216" s="545"/>
      <c r="F2216" s="548"/>
      <c r="G2216" s="545"/>
      <c r="H2216" s="545"/>
      <c r="I2216" s="545"/>
      <c r="J2216" s="548"/>
      <c r="K2216" s="548"/>
      <c r="L2216" s="532"/>
      <c r="M2216" s="532"/>
      <c r="N2216" s="532"/>
      <c r="O2216" s="532"/>
      <c r="P2216" s="532"/>
      <c r="Q2216" s="532"/>
      <c r="R2216" s="532"/>
      <c r="S2216" s="548"/>
      <c r="T2216" s="548"/>
      <c r="U2216" s="532"/>
      <c r="V2216" s="532"/>
      <c r="W2216" s="532"/>
      <c r="X2216" s="532"/>
      <c r="Y2216" s="532"/>
      <c r="Z2216" s="532"/>
      <c r="AA2216" s="532"/>
      <c r="AB2216" s="532"/>
      <c r="AC2216" s="532"/>
    </row>
    <row r="2217" ht="16.5" spans="1:29">
      <c r="A2217" s="545"/>
      <c r="B2217" s="546"/>
      <c r="C2217" s="545"/>
      <c r="D2217" s="547"/>
      <c r="E2217" s="545"/>
      <c r="F2217" s="548"/>
      <c r="G2217" s="545"/>
      <c r="H2217" s="545"/>
      <c r="I2217" s="545"/>
      <c r="J2217" s="548"/>
      <c r="K2217" s="548"/>
      <c r="L2217" s="532"/>
      <c r="M2217" s="532"/>
      <c r="N2217" s="532"/>
      <c r="O2217" s="532"/>
      <c r="P2217" s="532"/>
      <c r="Q2217" s="532"/>
      <c r="R2217" s="532"/>
      <c r="S2217" s="548"/>
      <c r="T2217" s="548"/>
      <c r="U2217" s="532"/>
      <c r="V2217" s="532"/>
      <c r="W2217" s="532"/>
      <c r="X2217" s="532"/>
      <c r="Y2217" s="532"/>
      <c r="Z2217" s="532"/>
      <c r="AA2217" s="532"/>
      <c r="AB2217" s="532"/>
      <c r="AC2217" s="532"/>
    </row>
    <row r="2218" ht="16.5" spans="1:29">
      <c r="A2218" s="545"/>
      <c r="B2218" s="546"/>
      <c r="C2218" s="545"/>
      <c r="D2218" s="547"/>
      <c r="E2218" s="545"/>
      <c r="F2218" s="548"/>
      <c r="G2218" s="545"/>
      <c r="H2218" s="545"/>
      <c r="I2218" s="545"/>
      <c r="J2218" s="548"/>
      <c r="K2218" s="548"/>
      <c r="L2218" s="532"/>
      <c r="M2218" s="532"/>
      <c r="N2218" s="532"/>
      <c r="O2218" s="532"/>
      <c r="P2218" s="532"/>
      <c r="Q2218" s="532"/>
      <c r="R2218" s="532"/>
      <c r="S2218" s="548"/>
      <c r="T2218" s="548"/>
      <c r="U2218" s="532"/>
      <c r="V2218" s="532"/>
      <c r="W2218" s="532"/>
      <c r="X2218" s="532"/>
      <c r="Y2218" s="532"/>
      <c r="Z2218" s="532"/>
      <c r="AA2218" s="532"/>
      <c r="AB2218" s="532"/>
      <c r="AC2218" s="532"/>
    </row>
    <row r="2219" ht="16.5" spans="1:29">
      <c r="A2219" s="545"/>
      <c r="B2219" s="546"/>
      <c r="C2219" s="545"/>
      <c r="D2219" s="547"/>
      <c r="E2219" s="545"/>
      <c r="F2219" s="548"/>
      <c r="G2219" s="545"/>
      <c r="H2219" s="545"/>
      <c r="I2219" s="545"/>
      <c r="J2219" s="548"/>
      <c r="K2219" s="548"/>
      <c r="L2219" s="532"/>
      <c r="M2219" s="532"/>
      <c r="N2219" s="532"/>
      <c r="O2219" s="532"/>
      <c r="P2219" s="532"/>
      <c r="Q2219" s="532"/>
      <c r="R2219" s="532"/>
      <c r="S2219" s="548"/>
      <c r="T2219" s="548"/>
      <c r="U2219" s="532"/>
      <c r="V2219" s="532"/>
      <c r="W2219" s="532"/>
      <c r="X2219" s="532"/>
      <c r="Y2219" s="532"/>
      <c r="Z2219" s="532"/>
      <c r="AA2219" s="532"/>
      <c r="AB2219" s="532"/>
      <c r="AC2219" s="532"/>
    </row>
    <row r="2220" ht="16.5" spans="1:29">
      <c r="A2220" s="545"/>
      <c r="B2220" s="546"/>
      <c r="C2220" s="545"/>
      <c r="D2220" s="547"/>
      <c r="E2220" s="545"/>
      <c r="F2220" s="548"/>
      <c r="G2220" s="545"/>
      <c r="H2220" s="545"/>
      <c r="I2220" s="545"/>
      <c r="J2220" s="548"/>
      <c r="K2220" s="548"/>
      <c r="L2220" s="532"/>
      <c r="M2220" s="532"/>
      <c r="N2220" s="532"/>
      <c r="O2220" s="532"/>
      <c r="P2220" s="532"/>
      <c r="Q2220" s="532"/>
      <c r="R2220" s="532"/>
      <c r="S2220" s="548"/>
      <c r="T2220" s="548"/>
      <c r="U2220" s="532"/>
      <c r="V2220" s="532"/>
      <c r="W2220" s="532"/>
      <c r="X2220" s="532"/>
      <c r="Y2220" s="532"/>
      <c r="Z2220" s="532"/>
      <c r="AA2220" s="532"/>
      <c r="AB2220" s="532"/>
      <c r="AC2220" s="532"/>
    </row>
    <row r="2221" ht="16.5" spans="1:29">
      <c r="A2221" s="545"/>
      <c r="B2221" s="546"/>
      <c r="C2221" s="545"/>
      <c r="D2221" s="547"/>
      <c r="E2221" s="545"/>
      <c r="F2221" s="548"/>
      <c r="G2221" s="545"/>
      <c r="H2221" s="545"/>
      <c r="I2221" s="545"/>
      <c r="J2221" s="548"/>
      <c r="K2221" s="548"/>
      <c r="L2221" s="532"/>
      <c r="M2221" s="532"/>
      <c r="N2221" s="532"/>
      <c r="O2221" s="532"/>
      <c r="P2221" s="532"/>
      <c r="Q2221" s="532"/>
      <c r="R2221" s="532"/>
      <c r="S2221" s="548"/>
      <c r="T2221" s="548"/>
      <c r="U2221" s="532"/>
      <c r="V2221" s="532"/>
      <c r="W2221" s="532"/>
      <c r="X2221" s="532"/>
      <c r="Y2221" s="532"/>
      <c r="Z2221" s="532"/>
      <c r="AA2221" s="532"/>
      <c r="AB2221" s="532"/>
      <c r="AC2221" s="532"/>
    </row>
    <row r="2222" ht="16.5" spans="1:29">
      <c r="A2222" s="545"/>
      <c r="B2222" s="546"/>
      <c r="C2222" s="545"/>
      <c r="D2222" s="547"/>
      <c r="E2222" s="545"/>
      <c r="F2222" s="548"/>
      <c r="G2222" s="545"/>
      <c r="H2222" s="545"/>
      <c r="I2222" s="545"/>
      <c r="J2222" s="548"/>
      <c r="K2222" s="548"/>
      <c r="L2222" s="532"/>
      <c r="M2222" s="532"/>
      <c r="N2222" s="532"/>
      <c r="O2222" s="532"/>
      <c r="P2222" s="532"/>
      <c r="Q2222" s="532"/>
      <c r="R2222" s="532"/>
      <c r="S2222" s="548"/>
      <c r="T2222" s="548"/>
      <c r="U2222" s="532"/>
      <c r="V2222" s="532"/>
      <c r="W2222" s="532"/>
      <c r="X2222" s="532"/>
      <c r="Y2222" s="532"/>
      <c r="Z2222" s="532"/>
      <c r="AA2222" s="532"/>
      <c r="AB2222" s="532"/>
      <c r="AC2222" s="532"/>
    </row>
    <row r="2223" ht="16.5" spans="1:29">
      <c r="A2223" s="545"/>
      <c r="B2223" s="546"/>
      <c r="C2223" s="545"/>
      <c r="D2223" s="547"/>
      <c r="E2223" s="545"/>
      <c r="F2223" s="548"/>
      <c r="G2223" s="545"/>
      <c r="H2223" s="545"/>
      <c r="I2223" s="545"/>
      <c r="J2223" s="548"/>
      <c r="K2223" s="548"/>
      <c r="L2223" s="532"/>
      <c r="M2223" s="532"/>
      <c r="N2223" s="532"/>
      <c r="O2223" s="532"/>
      <c r="P2223" s="532"/>
      <c r="Q2223" s="532"/>
      <c r="R2223" s="532"/>
      <c r="S2223" s="548"/>
      <c r="T2223" s="548"/>
      <c r="U2223" s="532"/>
      <c r="V2223" s="532"/>
      <c r="W2223" s="532"/>
      <c r="X2223" s="532"/>
      <c r="Y2223" s="532"/>
      <c r="Z2223" s="532"/>
      <c r="AA2223" s="532"/>
      <c r="AB2223" s="532"/>
      <c r="AC2223" s="532"/>
    </row>
    <row r="2224" ht="16.5" spans="1:29">
      <c r="A2224" s="545"/>
      <c r="B2224" s="546"/>
      <c r="C2224" s="545"/>
      <c r="D2224" s="547"/>
      <c r="E2224" s="545"/>
      <c r="F2224" s="548"/>
      <c r="G2224" s="545"/>
      <c r="H2224" s="545"/>
      <c r="I2224" s="545"/>
      <c r="J2224" s="548"/>
      <c r="K2224" s="548"/>
      <c r="L2224" s="532"/>
      <c r="M2224" s="532"/>
      <c r="N2224" s="532"/>
      <c r="O2224" s="532"/>
      <c r="P2224" s="532"/>
      <c r="Q2224" s="532"/>
      <c r="R2224" s="532"/>
      <c r="S2224" s="548"/>
      <c r="T2224" s="548"/>
      <c r="U2224" s="532"/>
      <c r="V2224" s="532"/>
      <c r="W2224" s="532"/>
      <c r="X2224" s="532"/>
      <c r="Y2224" s="532"/>
      <c r="Z2224" s="532"/>
      <c r="AA2224" s="532"/>
      <c r="AB2224" s="532"/>
      <c r="AC2224" s="532"/>
    </row>
    <row r="2225" ht="16.5" spans="1:29">
      <c r="A2225" s="545"/>
      <c r="B2225" s="546"/>
      <c r="C2225" s="545"/>
      <c r="D2225" s="547"/>
      <c r="E2225" s="545"/>
      <c r="F2225" s="548"/>
      <c r="G2225" s="545"/>
      <c r="H2225" s="545"/>
      <c r="I2225" s="545"/>
      <c r="J2225" s="548"/>
      <c r="K2225" s="548"/>
      <c r="L2225" s="532"/>
      <c r="M2225" s="532"/>
      <c r="N2225" s="532"/>
      <c r="O2225" s="532"/>
      <c r="P2225" s="532"/>
      <c r="Q2225" s="532"/>
      <c r="R2225" s="532"/>
      <c r="S2225" s="548"/>
      <c r="T2225" s="548"/>
      <c r="U2225" s="532"/>
      <c r="V2225" s="532"/>
      <c r="W2225" s="532"/>
      <c r="X2225" s="532"/>
      <c r="Y2225" s="532"/>
      <c r="Z2225" s="532"/>
      <c r="AA2225" s="532"/>
      <c r="AB2225" s="532"/>
      <c r="AC2225" s="532"/>
    </row>
    <row r="2226" ht="16.5" spans="1:29">
      <c r="A2226" s="545"/>
      <c r="B2226" s="546"/>
      <c r="C2226" s="545"/>
      <c r="D2226" s="547"/>
      <c r="E2226" s="545"/>
      <c r="F2226" s="548"/>
      <c r="G2226" s="545"/>
      <c r="H2226" s="545"/>
      <c r="I2226" s="545"/>
      <c r="J2226" s="548"/>
      <c r="K2226" s="548"/>
      <c r="L2226" s="532"/>
      <c r="M2226" s="532"/>
      <c r="N2226" s="532"/>
      <c r="O2226" s="532"/>
      <c r="P2226" s="532"/>
      <c r="Q2226" s="532"/>
      <c r="R2226" s="532"/>
      <c r="S2226" s="548"/>
      <c r="T2226" s="548"/>
      <c r="U2226" s="532"/>
      <c r="V2226" s="532"/>
      <c r="W2226" s="532"/>
      <c r="X2226" s="532"/>
      <c r="Y2226" s="532"/>
      <c r="Z2226" s="532"/>
      <c r="AA2226" s="532"/>
      <c r="AB2226" s="532"/>
      <c r="AC2226" s="532"/>
    </row>
    <row r="2227" ht="16.5" spans="1:29">
      <c r="A2227" s="545"/>
      <c r="B2227" s="546"/>
      <c r="C2227" s="545"/>
      <c r="D2227" s="547"/>
      <c r="E2227" s="545"/>
      <c r="F2227" s="548"/>
      <c r="G2227" s="545"/>
      <c r="H2227" s="545"/>
      <c r="I2227" s="545"/>
      <c r="J2227" s="548"/>
      <c r="K2227" s="548"/>
      <c r="L2227" s="532"/>
      <c r="M2227" s="532"/>
      <c r="N2227" s="532"/>
      <c r="O2227" s="532"/>
      <c r="P2227" s="532"/>
      <c r="Q2227" s="532"/>
      <c r="R2227" s="532"/>
      <c r="S2227" s="548"/>
      <c r="T2227" s="548"/>
      <c r="U2227" s="532"/>
      <c r="V2227" s="532"/>
      <c r="W2227" s="532"/>
      <c r="X2227" s="532"/>
      <c r="Y2227" s="532"/>
      <c r="Z2227" s="532"/>
      <c r="AA2227" s="532"/>
      <c r="AB2227" s="532"/>
      <c r="AC2227" s="532"/>
    </row>
    <row r="2228" ht="16.5" spans="1:29">
      <c r="A2228" s="545"/>
      <c r="B2228" s="546"/>
      <c r="C2228" s="545"/>
      <c r="D2228" s="547"/>
      <c r="E2228" s="545"/>
      <c r="F2228" s="548"/>
      <c r="G2228" s="545"/>
      <c r="H2228" s="545"/>
      <c r="I2228" s="545"/>
      <c r="J2228" s="548"/>
      <c r="K2228" s="548"/>
      <c r="L2228" s="532"/>
      <c r="M2228" s="532"/>
      <c r="N2228" s="532"/>
      <c r="O2228" s="532"/>
      <c r="P2228" s="532"/>
      <c r="Q2228" s="532"/>
      <c r="R2228" s="532"/>
      <c r="S2228" s="548"/>
      <c r="T2228" s="548"/>
      <c r="U2228" s="532"/>
      <c r="V2228" s="532"/>
      <c r="W2228" s="532"/>
      <c r="X2228" s="532"/>
      <c r="Y2228" s="532"/>
      <c r="Z2228" s="532"/>
      <c r="AA2228" s="532"/>
      <c r="AB2228" s="532"/>
      <c r="AC2228" s="532"/>
    </row>
    <row r="2229" ht="16.5" spans="1:29">
      <c r="A2229" s="545"/>
      <c r="B2229" s="546"/>
      <c r="C2229" s="545"/>
      <c r="D2229" s="547"/>
      <c r="E2229" s="545"/>
      <c r="F2229" s="548"/>
      <c r="G2229" s="545"/>
      <c r="H2229" s="545"/>
      <c r="I2229" s="545"/>
      <c r="J2229" s="548"/>
      <c r="K2229" s="548"/>
      <c r="L2229" s="532"/>
      <c r="M2229" s="532"/>
      <c r="N2229" s="532"/>
      <c r="O2229" s="532"/>
      <c r="P2229" s="532"/>
      <c r="Q2229" s="532"/>
      <c r="R2229" s="532"/>
      <c r="S2229" s="548"/>
      <c r="T2229" s="548"/>
      <c r="U2229" s="532"/>
      <c r="V2229" s="532"/>
      <c r="W2229" s="532"/>
      <c r="X2229" s="532"/>
      <c r="Y2229" s="532"/>
      <c r="Z2229" s="532"/>
      <c r="AA2229" s="532"/>
      <c r="AB2229" s="532"/>
      <c r="AC2229" s="532"/>
    </row>
    <row r="2230" ht="16.5" spans="1:29">
      <c r="A2230" s="545"/>
      <c r="B2230" s="546"/>
      <c r="C2230" s="545"/>
      <c r="D2230" s="547"/>
      <c r="E2230" s="545"/>
      <c r="F2230" s="548"/>
      <c r="G2230" s="545"/>
      <c r="H2230" s="545"/>
      <c r="I2230" s="545"/>
      <c r="J2230" s="548"/>
      <c r="K2230" s="548"/>
      <c r="L2230" s="532"/>
      <c r="M2230" s="532"/>
      <c r="N2230" s="532"/>
      <c r="O2230" s="532"/>
      <c r="P2230" s="532"/>
      <c r="Q2230" s="532"/>
      <c r="R2230" s="532"/>
      <c r="S2230" s="548"/>
      <c r="T2230" s="548"/>
      <c r="U2230" s="532"/>
      <c r="V2230" s="532"/>
      <c r="W2230" s="532"/>
      <c r="X2230" s="532"/>
      <c r="Y2230" s="532"/>
      <c r="Z2230" s="532"/>
      <c r="AA2230" s="532"/>
      <c r="AB2230" s="532"/>
      <c r="AC2230" s="532"/>
    </row>
    <row r="2231" ht="16.5" spans="1:29">
      <c r="A2231" s="545"/>
      <c r="B2231" s="546"/>
      <c r="C2231" s="545"/>
      <c r="D2231" s="547"/>
      <c r="E2231" s="545"/>
      <c r="F2231" s="548"/>
      <c r="G2231" s="545"/>
      <c r="H2231" s="545"/>
      <c r="I2231" s="545"/>
      <c r="J2231" s="548"/>
      <c r="K2231" s="548"/>
      <c r="L2231" s="532"/>
      <c r="M2231" s="532"/>
      <c r="N2231" s="532"/>
      <c r="O2231" s="532"/>
      <c r="P2231" s="532"/>
      <c r="Q2231" s="532"/>
      <c r="R2231" s="532"/>
      <c r="S2231" s="548"/>
      <c r="T2231" s="548"/>
      <c r="U2231" s="532"/>
      <c r="V2231" s="532"/>
      <c r="W2231" s="532"/>
      <c r="X2231" s="532"/>
      <c r="Y2231" s="532"/>
      <c r="Z2231" s="532"/>
      <c r="AA2231" s="532"/>
      <c r="AB2231" s="532"/>
      <c r="AC2231" s="532"/>
    </row>
    <row r="2232" ht="16.5" spans="1:29">
      <c r="A2232" s="545"/>
      <c r="B2232" s="546"/>
      <c r="C2232" s="545"/>
      <c r="D2232" s="547"/>
      <c r="E2232" s="545"/>
      <c r="F2232" s="548"/>
      <c r="G2232" s="545"/>
      <c r="H2232" s="545"/>
      <c r="I2232" s="545"/>
      <c r="J2232" s="548"/>
      <c r="K2232" s="548"/>
      <c r="L2232" s="532"/>
      <c r="M2232" s="532"/>
      <c r="N2232" s="532"/>
      <c r="O2232" s="532"/>
      <c r="P2232" s="532"/>
      <c r="Q2232" s="532"/>
      <c r="R2232" s="532"/>
      <c r="S2232" s="548"/>
      <c r="T2232" s="548"/>
      <c r="U2232" s="532"/>
      <c r="V2232" s="532"/>
      <c r="W2232" s="532"/>
      <c r="X2232" s="532"/>
      <c r="Y2232" s="532"/>
      <c r="Z2232" s="532"/>
      <c r="AA2232" s="532"/>
      <c r="AB2232" s="532"/>
      <c r="AC2232" s="532"/>
    </row>
  </sheetData>
  <autoFilter xmlns:etc="http://www.wps.cn/officeDocument/2017/etCustomData" ref="A3:AC810" etc:filterBottomFollowUsedRange="0">
    <extLst/>
  </autoFilter>
  <mergeCells count="7">
    <mergeCell ref="A1:U1"/>
    <mergeCell ref="A49:A50"/>
    <mergeCell ref="B49:B50"/>
    <mergeCell ref="C49:C50"/>
    <mergeCell ref="D49:D50"/>
    <mergeCell ref="E49:E50"/>
    <mergeCell ref="F49:F50"/>
  </mergeCells>
  <dataValidations count="5">
    <dataValidation type="list" allowBlank="1" showErrorMessage="1" sqref="J89">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at Enclosure ,Loose connection of J2 connector of PCBA  card.,Loose Fitment CN-1 female MIL Connector.,Loose fitment of  PCBA M3*8mm Socket head screw with spring and plain washer.,Loose fitment "&amp;"of FRP top cover and enclosure screws observed air leakage .,Loose fitment of M4*20 mm screw at FRP  top cover.,Loose fitment of MC-21 male MIL Connector.,MIL Connector MC-21 label pasted improper.,Mis matched labels of MC-21 instead of MC-23.,Mis matched"&amp;" labels of MC-23 SPD-MTR-2.,Mismatched Blue sticker instead of Rating plate serial number to enclosure.,Missing FRP top cover screw M4*20 mm,Module offered to QC with Improper reviting ,OK,Paint peel off on enclosure.,Peel off on Enclosure,Rating plate mi"&amp;"smatch SPDM-2 instead of SPDM-1,Rust inside Enclosure.,Scratches on FRP top cover.,double plain washers at FRP top cover."</formula1>
    </dataValidation>
    <dataValidation type="list" allowBlank="1" showErrorMessage="1" sqref="E4:E49 E51:E827">
      <formula1>"6000052976,6000052977"</formula1>
    </dataValidation>
    <dataValidation type="list" allowBlank="1" showErrorMessage="1" sqref="J4:J88 J90:J806">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details at Enclosure,Loose connection of J2 connector of PCBA  card.,Loose Fitment CN-1 female MIL Connector.,Loose fitment of  PCBA M3*8mm Socket head screw with spring and plain washer.,Loose f"&amp;"itment of FRP top cover and enclosure screws observed air leakage .,Loose fitment of M4*20 mm screw at FRP  top cover.,Loose fitment of MC-21 male MIL Connector.,Wrong riviting of MIL Connector MC-21 label,Wrong  label rivited at MC-21 instead of MC-23.,W"&amp;"rong  label rivited MC-21 instead of MC-23 SPD-MTR-2.,Wrong Rating Plate Serial number,Missing FRP top cover screw M4*20 mm,Module offered to QC with Improper reviting ,OK,Paint peel off on enclosure.,Peel off on Enclosure,Rating plate mismatch SPDM-2 ins"&amp;"tead of SPDM-1,Rust inside Enclosure.,Scratches on FRP top cover."</formula1>
    </dataValidation>
    <dataValidation type="list" allowBlank="1" showErrorMessage="1" sqref="S4:S806">
      <formula1>"Bend,Damage,Dust,Wrong Component,Label issue,Loose Fitment,OK,Paint peel off,Wrong Operation,Rust,Scratches,Missing operation"</formula1>
    </dataValidation>
    <dataValidation type="list" allowBlank="1" showErrorMessage="1" sqref="T4:T806">
      <formula1>"Air Leakage,Assembly Errors,Damages,OK"</formula1>
    </dataValidation>
  </dataValidations>
  <pageMargins left="0.75" right="0.75" top="1" bottom="1" header="0.5" footer="0.5"/>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72"/>
  <sheetViews>
    <sheetView workbookViewId="0">
      <selection activeCell="A1" sqref="A1:J1"/>
    </sheetView>
  </sheetViews>
  <sheetFormatPr defaultColWidth="12.6363636363636" defaultRowHeight="15.75" customHeight="1"/>
  <cols>
    <col min="1" max="1" width="2.54545454545455" customWidth="1"/>
    <col min="2" max="2" width="38.9090909090909" customWidth="1"/>
    <col min="3" max="3" width="19.5454545454545" customWidth="1"/>
    <col min="4" max="4" width="16.7272727272727" customWidth="1"/>
    <col min="5" max="5" width="15.5454545454545" customWidth="1"/>
    <col min="6" max="6" width="19.5454545454545" customWidth="1"/>
    <col min="7" max="7" width="10.3636363636364" customWidth="1"/>
    <col min="8" max="8" width="32" customWidth="1"/>
    <col min="9" max="9" width="9.63636363636364" customWidth="1"/>
    <col min="10" max="10" width="69.7272727272727" customWidth="1"/>
    <col min="11" max="11" width="56.6363636363636" customWidth="1"/>
    <col min="12" max="12" width="75.6363636363636" customWidth="1"/>
    <col min="13" max="13" width="63"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customHeight="1" spans="1:24">
      <c r="A1" s="504" t="s">
        <v>1909</v>
      </c>
      <c r="B1" s="83"/>
      <c r="C1" s="83"/>
      <c r="D1" s="83"/>
      <c r="E1" s="83"/>
      <c r="F1" s="83"/>
      <c r="G1" s="83"/>
      <c r="H1" s="83"/>
      <c r="I1" s="83"/>
      <c r="J1" s="84"/>
      <c r="L1" s="72"/>
      <c r="Q1" s="72"/>
      <c r="W1" s="72"/>
    </row>
    <row r="2" customHeight="1" spans="1:24">
      <c r="A2" s="64"/>
      <c r="B2" s="181"/>
      <c r="C2" s="181"/>
      <c r="D2" s="181"/>
      <c r="E2" s="181"/>
      <c r="F2" s="181"/>
      <c r="G2" s="181"/>
      <c r="H2" s="64"/>
      <c r="I2" s="64"/>
      <c r="J2" s="64"/>
      <c r="K2" s="64"/>
      <c r="L2" s="64"/>
      <c r="M2" s="64"/>
      <c r="N2" s="64"/>
      <c r="O2" s="64"/>
      <c r="P2" s="64"/>
      <c r="Q2" s="142"/>
      <c r="R2" s="64"/>
      <c r="S2" s="64"/>
      <c r="T2" s="64"/>
      <c r="U2" s="64"/>
      <c r="V2" s="64"/>
      <c r="W2" s="142"/>
      <c r="X2" s="64"/>
    </row>
    <row r="3" customHeight="1" spans="1:24">
      <c r="B3" s="86" t="s">
        <v>12</v>
      </c>
      <c r="C3" s="86" t="s">
        <v>2</v>
      </c>
      <c r="D3" s="86" t="s">
        <v>3</v>
      </c>
      <c r="E3" s="86" t="s">
        <v>4</v>
      </c>
      <c r="F3" s="86" t="s">
        <v>5</v>
      </c>
      <c r="G3" s="86" t="s">
        <v>6</v>
      </c>
      <c r="Q3" s="72"/>
      <c r="W3" s="72"/>
    </row>
    <row r="4" customHeight="1" spans="1:24">
      <c r="B4" s="123" t="s">
        <v>1910</v>
      </c>
      <c r="C4" s="123">
        <f>SUM('GPS- GSM DATA Update format'!H5:H985)</f>
        <v>2804</v>
      </c>
      <c r="D4" s="123">
        <f>SUM('GPS- GSM DATA Update format'!I5:I985)</f>
        <v>2705</v>
      </c>
      <c r="E4" s="123">
        <f>SUM('GPS- GSM DATA Update format'!J5:J985)</f>
        <v>99</v>
      </c>
      <c r="F4" s="92">
        <f t="shared" ref="F4:G4" si="0">D4/C4</f>
        <v>0.964693295292439</v>
      </c>
      <c r="G4" s="92">
        <f t="shared" si="0"/>
        <v>0.0365988909426987</v>
      </c>
      <c r="Q4" s="72"/>
      <c r="W4" s="72"/>
    </row>
    <row r="5" customHeight="1" spans="1:24">
      <c r="A5" s="144"/>
      <c r="H5" s="64"/>
      <c r="I5" s="64"/>
      <c r="J5" s="64"/>
      <c r="K5" s="64"/>
      <c r="L5" s="142"/>
      <c r="M5" s="64"/>
      <c r="N5" s="64"/>
      <c r="O5" s="64"/>
      <c r="P5" s="64"/>
      <c r="Q5" s="142"/>
      <c r="R5" s="64"/>
      <c r="S5" s="64"/>
      <c r="T5" s="64"/>
      <c r="U5" s="64"/>
      <c r="V5" s="64"/>
      <c r="W5" s="142"/>
      <c r="X5" s="64"/>
    </row>
    <row r="6" customHeight="1" spans="1:24">
      <c r="A6" s="339"/>
      <c r="H6" s="85"/>
      <c r="I6" s="85"/>
      <c r="J6" s="85"/>
      <c r="K6" s="79"/>
      <c r="L6" s="192"/>
      <c r="Q6" s="72"/>
      <c r="W6" s="72"/>
    </row>
    <row r="7" customHeight="1" spans="1:24">
      <c r="A7" s="339"/>
      <c r="K7" s="192"/>
      <c r="L7" s="192"/>
      <c r="Q7" s="72"/>
      <c r="W7" s="72"/>
    </row>
    <row r="8" customHeight="1" spans="1:24">
      <c r="A8" s="339"/>
      <c r="H8" s="192"/>
      <c r="I8" s="192"/>
      <c r="Q8" s="72"/>
      <c r="W8" s="72"/>
    </row>
    <row r="9" customHeight="1" spans="1:24">
      <c r="A9" s="339"/>
      <c r="H9" s="192"/>
      <c r="I9" s="192"/>
      <c r="J9" s="102"/>
      <c r="K9" s="102"/>
      <c r="Q9" s="72"/>
      <c r="W9" s="72"/>
    </row>
    <row r="10" customHeight="1" spans="1:24">
      <c r="A10" s="339"/>
      <c r="B10" s="177"/>
      <c r="C10" s="505"/>
      <c r="D10" s="505"/>
      <c r="E10" s="506"/>
      <c r="F10" s="506"/>
      <c r="H10" s="192"/>
      <c r="I10" s="192"/>
      <c r="Q10" s="72"/>
      <c r="W10" s="72"/>
    </row>
    <row r="11" customHeight="1" spans="1:24">
      <c r="B11" s="144"/>
      <c r="C11" s="505"/>
      <c r="D11" s="505"/>
      <c r="E11" s="506"/>
      <c r="F11" s="506"/>
      <c r="H11" s="192"/>
      <c r="I11" s="192"/>
      <c r="J11" s="192"/>
      <c r="K11" s="338"/>
      <c r="L11" s="192"/>
      <c r="Q11" s="72"/>
      <c r="W11" s="72"/>
    </row>
    <row r="12" customHeight="1" spans="1:24">
      <c r="B12" s="183" t="s">
        <v>7</v>
      </c>
      <c r="C12" s="183" t="s">
        <v>498</v>
      </c>
      <c r="D12" s="183" t="s">
        <v>499</v>
      </c>
      <c r="E12" s="183" t="s">
        <v>10</v>
      </c>
      <c r="F12" s="507" t="s">
        <v>11</v>
      </c>
      <c r="H12" s="192"/>
      <c r="I12" s="192"/>
      <c r="J12" s="79"/>
      <c r="L12" s="508"/>
      <c r="Q12" s="72"/>
      <c r="W12" s="72"/>
    </row>
    <row r="13" customHeight="1" spans="1:24">
      <c r="A13" s="177"/>
      <c r="B13" s="114" t="s">
        <v>13</v>
      </c>
      <c r="C13" s="55">
        <v>79</v>
      </c>
      <c r="D13" s="509">
        <v>79</v>
      </c>
      <c r="E13" s="510">
        <f t="shared" ref="E13:E15" si="1">D13/$D$15</f>
        <v>0.79</v>
      </c>
      <c r="F13" s="322">
        <f t="shared" ref="F13:F15" si="2">C13/$D$15</f>
        <v>0.79</v>
      </c>
      <c r="H13" s="192"/>
      <c r="I13" s="192"/>
      <c r="Q13" s="72"/>
      <c r="W13" s="72"/>
    </row>
    <row r="14" customHeight="1" spans="1:24">
      <c r="A14" s="177"/>
      <c r="B14" s="114" t="s">
        <v>17</v>
      </c>
      <c r="C14" s="55">
        <v>18</v>
      </c>
      <c r="D14" s="509">
        <f t="shared" ref="D14:D15" si="3">D13+C14</f>
        <v>97</v>
      </c>
      <c r="E14" s="510">
        <f t="shared" si="1"/>
        <v>0.97</v>
      </c>
      <c r="F14" s="322">
        <f t="shared" si="2"/>
        <v>0.18</v>
      </c>
      <c r="I14" s="192"/>
      <c r="Q14" s="72"/>
      <c r="W14" s="72"/>
    </row>
    <row r="15" customHeight="1" spans="1:24">
      <c r="A15" s="177"/>
      <c r="B15" s="114" t="s">
        <v>1911</v>
      </c>
      <c r="C15" s="55">
        <v>3</v>
      </c>
      <c r="D15" s="509">
        <f t="shared" si="3"/>
        <v>100</v>
      </c>
      <c r="E15" s="510">
        <f t="shared" si="1"/>
        <v>1</v>
      </c>
      <c r="F15" s="322">
        <f t="shared" si="2"/>
        <v>0.03</v>
      </c>
      <c r="L15" s="72"/>
      <c r="Q15" s="72"/>
      <c r="W15" s="72"/>
    </row>
    <row r="16" customHeight="1" spans="1:24">
      <c r="A16" s="177"/>
      <c r="L16" s="72"/>
      <c r="Q16" s="72"/>
      <c r="W16" s="72"/>
    </row>
    <row r="17" customHeight="1" spans="2:23">
      <c r="L17" s="72"/>
      <c r="Q17" s="72"/>
      <c r="W17" s="72"/>
    </row>
    <row r="18" customHeight="1" spans="2:23">
      <c r="Q18" s="72"/>
      <c r="W18" s="72"/>
    </row>
    <row r="19" customHeight="1" spans="2:23">
      <c r="Q19" s="72"/>
      <c r="W19" s="72"/>
    </row>
    <row r="20" customHeight="1" spans="2:23">
      <c r="Q20" s="72"/>
      <c r="W20" s="72"/>
    </row>
    <row r="21" customHeight="1" spans="2:23">
      <c r="Q21" s="72"/>
      <c r="W21" s="72"/>
    </row>
    <row r="22" customHeight="1" spans="2:23">
      <c r="Q22" s="72"/>
      <c r="W22" s="72"/>
    </row>
    <row r="23" customHeight="1" spans="2:23">
      <c r="B23" s="146" t="s">
        <v>21</v>
      </c>
      <c r="C23" s="146" t="s">
        <v>22</v>
      </c>
      <c r="D23" s="147" t="s">
        <v>23</v>
      </c>
      <c r="E23" s="147" t="s">
        <v>10</v>
      </c>
      <c r="F23" s="148" t="s">
        <v>24</v>
      </c>
      <c r="Q23" s="72"/>
      <c r="W23" s="72"/>
    </row>
    <row r="24" customHeight="1" spans="2:23">
      <c r="B24" s="448" t="s">
        <v>78</v>
      </c>
      <c r="C24" s="37">
        <v>61</v>
      </c>
      <c r="D24" s="117">
        <v>122</v>
      </c>
      <c r="E24" s="511">
        <f t="shared" ref="E24:E29" si="4">D24/$D$29</f>
        <v>0.7625</v>
      </c>
      <c r="F24" s="511">
        <f t="shared" ref="F24:F29" si="5">C24/$D$29</f>
        <v>0.38125</v>
      </c>
      <c r="Q24" s="72"/>
      <c r="W24" s="72"/>
    </row>
    <row r="25" customHeight="1" spans="2:23">
      <c r="B25" s="448" t="s">
        <v>1912</v>
      </c>
      <c r="C25" s="55">
        <v>16</v>
      </c>
      <c r="D25" s="216">
        <f t="shared" ref="D25:D29" si="6">D24+C25</f>
        <v>138</v>
      </c>
      <c r="E25" s="511">
        <f t="shared" si="4"/>
        <v>0.8625</v>
      </c>
      <c r="F25" s="511">
        <f t="shared" si="5"/>
        <v>0.1</v>
      </c>
      <c r="L25" s="72"/>
      <c r="Q25" s="72"/>
      <c r="W25" s="72"/>
    </row>
    <row r="26" customHeight="1" spans="2:23">
      <c r="B26" s="448" t="s">
        <v>1913</v>
      </c>
      <c r="C26" s="55">
        <v>12</v>
      </c>
      <c r="D26" s="216">
        <f t="shared" si="6"/>
        <v>150</v>
      </c>
      <c r="E26" s="511">
        <f t="shared" si="4"/>
        <v>0.9375</v>
      </c>
      <c r="F26" s="511">
        <f t="shared" si="5"/>
        <v>0.075</v>
      </c>
      <c r="L26" s="72"/>
      <c r="Q26" s="72"/>
      <c r="W26" s="72"/>
    </row>
    <row r="27" customHeight="1" spans="2:23">
      <c r="B27" s="448" t="s">
        <v>1914</v>
      </c>
      <c r="C27" s="55">
        <v>5</v>
      </c>
      <c r="D27" s="216">
        <f t="shared" si="6"/>
        <v>155</v>
      </c>
      <c r="E27" s="511">
        <f t="shared" si="4"/>
        <v>0.96875</v>
      </c>
      <c r="F27" s="511">
        <f t="shared" si="5"/>
        <v>0.03125</v>
      </c>
      <c r="L27" s="72"/>
      <c r="Q27" s="72"/>
      <c r="W27" s="72"/>
    </row>
    <row r="28" customHeight="1" spans="2:23">
      <c r="B28" s="448" t="s">
        <v>1915</v>
      </c>
      <c r="C28" s="55">
        <v>3</v>
      </c>
      <c r="D28" s="216">
        <f t="shared" si="6"/>
        <v>158</v>
      </c>
      <c r="E28" s="511">
        <f t="shared" si="4"/>
        <v>0.9875</v>
      </c>
      <c r="F28" s="511">
        <f t="shared" si="5"/>
        <v>0.01875</v>
      </c>
      <c r="L28" s="72"/>
      <c r="Q28" s="72"/>
      <c r="W28" s="72"/>
    </row>
    <row r="29" customHeight="1" spans="2:23">
      <c r="B29" s="448" t="s">
        <v>1916</v>
      </c>
      <c r="C29" s="55">
        <v>2</v>
      </c>
      <c r="D29" s="216">
        <f t="shared" si="6"/>
        <v>160</v>
      </c>
      <c r="E29" s="511">
        <f t="shared" si="4"/>
        <v>1</v>
      </c>
      <c r="F29" s="511">
        <f t="shared" si="5"/>
        <v>0.0125</v>
      </c>
      <c r="L29" s="72"/>
      <c r="Q29" s="72"/>
      <c r="W29" s="72"/>
    </row>
    <row r="30" customHeight="1" spans="2:23">
      <c r="L30" s="72"/>
      <c r="Q30" s="72"/>
      <c r="W30" s="72"/>
    </row>
    <row r="31" customHeight="1" spans="2:23">
      <c r="L31" s="72"/>
      <c r="Q31" s="72"/>
      <c r="W31" s="72"/>
    </row>
    <row r="32" customHeight="1" spans="2:23">
      <c r="L32" s="72"/>
      <c r="Q32" s="72"/>
      <c r="W32" s="72"/>
    </row>
    <row r="33" customHeight="1" spans="5:23">
      <c r="L33" s="72"/>
      <c r="Q33" s="72"/>
      <c r="W33" s="72"/>
    </row>
    <row r="34" customHeight="1" spans="5:23">
      <c r="L34" s="72"/>
      <c r="Q34" s="72"/>
      <c r="W34" s="72"/>
    </row>
    <row r="35" customHeight="1" spans="5:23">
      <c r="L35" s="72"/>
      <c r="Q35" s="72"/>
      <c r="W35" s="72"/>
    </row>
    <row r="36" customHeight="1" spans="5:23">
      <c r="L36" s="72"/>
      <c r="Q36" s="72"/>
      <c r="W36" s="72"/>
    </row>
    <row r="37" customHeight="1" spans="5:23">
      <c r="E37" s="192"/>
      <c r="F37" s="72"/>
      <c r="L37" s="72"/>
      <c r="Q37" s="72"/>
      <c r="W37" s="72"/>
    </row>
    <row r="38" customHeight="1" spans="5:23">
      <c r="E38" s="192"/>
      <c r="F38" s="72"/>
      <c r="L38" s="72"/>
      <c r="Q38" s="72"/>
      <c r="W38" s="72"/>
    </row>
    <row r="39" customHeight="1" spans="5:23">
      <c r="E39" s="192"/>
      <c r="F39" s="72"/>
      <c r="L39" s="72"/>
      <c r="Q39" s="72"/>
      <c r="W39" s="72"/>
    </row>
    <row r="40" customHeight="1" spans="5:23">
      <c r="E40" s="192"/>
      <c r="F40" s="72"/>
      <c r="L40" s="72"/>
      <c r="Q40" s="72"/>
      <c r="W40" s="72"/>
    </row>
    <row r="41" customHeight="1" spans="5:23">
      <c r="E41" s="192"/>
      <c r="F41" s="72"/>
      <c r="L41" s="72"/>
      <c r="Q41" s="72"/>
      <c r="W41" s="72"/>
    </row>
    <row r="42" customHeight="1" spans="5:23">
      <c r="E42" s="192"/>
      <c r="F42" s="72"/>
      <c r="L42" s="72"/>
      <c r="Q42" s="72"/>
      <c r="W42" s="72"/>
    </row>
    <row r="43" customHeight="1" spans="5:23">
      <c r="E43" s="192"/>
      <c r="F43" s="72"/>
      <c r="L43" s="72"/>
      <c r="Q43" s="72"/>
      <c r="W43" s="72"/>
    </row>
    <row r="44" customHeight="1" spans="5:23">
      <c r="E44" s="192"/>
      <c r="F44" s="72"/>
      <c r="L44" s="72"/>
      <c r="Q44" s="72"/>
      <c r="W44" s="72"/>
    </row>
    <row r="45" customHeight="1" spans="5:23">
      <c r="E45" s="192"/>
      <c r="F45" s="72"/>
      <c r="L45" s="72"/>
      <c r="Q45" s="72"/>
      <c r="W45" s="72"/>
    </row>
    <row r="46" customHeight="1" spans="5:23">
      <c r="E46" s="192"/>
      <c r="F46" s="72"/>
      <c r="L46" s="72"/>
      <c r="Q46" s="72"/>
      <c r="W46" s="72"/>
    </row>
    <row r="47" customHeight="1" spans="5:23">
      <c r="E47" s="192"/>
      <c r="F47" s="72"/>
      <c r="L47" s="72"/>
      <c r="Q47" s="72"/>
      <c r="W47" s="72"/>
    </row>
    <row r="48" customHeight="1" spans="5:23">
      <c r="E48" s="192"/>
      <c r="F48" s="72"/>
      <c r="L48" s="72"/>
      <c r="Q48" s="72"/>
      <c r="W48" s="72"/>
    </row>
    <row r="49" customHeight="1" spans="5:23">
      <c r="E49" s="192"/>
      <c r="F49" s="72"/>
      <c r="L49" s="72"/>
      <c r="Q49" s="72"/>
      <c r="W49" s="72"/>
    </row>
    <row r="50" customHeight="1" spans="5:23">
      <c r="E50" s="192"/>
      <c r="F50" s="72"/>
      <c r="L50" s="72"/>
      <c r="Q50" s="72"/>
      <c r="W50" s="72"/>
    </row>
    <row r="51" customHeight="1" spans="5:23">
      <c r="E51" s="192"/>
      <c r="F51" s="72"/>
      <c r="L51" s="72"/>
      <c r="Q51" s="72"/>
      <c r="W51" s="72"/>
    </row>
    <row r="52" customHeight="1" spans="5:23">
      <c r="E52" s="192"/>
      <c r="F52" s="72"/>
      <c r="L52" s="72"/>
      <c r="Q52" s="72"/>
      <c r="W52" s="72"/>
    </row>
    <row r="53" customHeight="1" spans="5:23">
      <c r="E53" s="192"/>
      <c r="F53" s="72"/>
      <c r="L53" s="72"/>
      <c r="Q53" s="72"/>
      <c r="W53" s="72"/>
    </row>
    <row r="54" customHeight="1" spans="5:23">
      <c r="E54" s="192"/>
      <c r="F54" s="72"/>
      <c r="L54" s="72"/>
      <c r="Q54" s="72"/>
      <c r="W54" s="72"/>
    </row>
    <row r="55" customHeight="1" spans="5:23">
      <c r="E55" s="192"/>
      <c r="F55" s="72"/>
      <c r="L55" s="72"/>
      <c r="Q55" s="72"/>
      <c r="W55" s="72"/>
    </row>
    <row r="56" customHeight="1" spans="5:23">
      <c r="E56" s="192"/>
      <c r="F56" s="72"/>
      <c r="L56" s="72"/>
      <c r="Q56" s="72"/>
      <c r="W56" s="72"/>
    </row>
    <row r="57" customHeight="1" spans="5:23">
      <c r="E57" s="192"/>
      <c r="F57" s="72"/>
      <c r="L57" s="72"/>
      <c r="Q57" s="72"/>
      <c r="W57" s="72"/>
    </row>
    <row r="58" customHeight="1" spans="5:23">
      <c r="E58" s="192"/>
      <c r="F58" s="72"/>
      <c r="L58" s="72"/>
      <c r="Q58" s="72"/>
      <c r="W58" s="72"/>
    </row>
    <row r="59" customHeight="1" spans="5:23">
      <c r="E59" s="192"/>
      <c r="F59" s="72"/>
      <c r="L59" s="72"/>
      <c r="Q59" s="72"/>
      <c r="W59" s="72"/>
    </row>
    <row r="60" customHeight="1" spans="5:23">
      <c r="E60" s="192"/>
      <c r="F60" s="72"/>
      <c r="L60" s="72"/>
      <c r="Q60" s="72"/>
      <c r="W60" s="72"/>
    </row>
    <row r="61" customHeight="1" spans="5:23">
      <c r="E61" s="192"/>
      <c r="F61" s="72"/>
      <c r="L61" s="72"/>
      <c r="Q61" s="72"/>
      <c r="W61" s="72"/>
    </row>
    <row r="62" customHeight="1" spans="5:23">
      <c r="E62" s="192"/>
      <c r="F62" s="72"/>
      <c r="L62" s="72"/>
      <c r="Q62" s="72"/>
      <c r="W62" s="72"/>
    </row>
    <row r="63" customHeight="1" spans="5:23">
      <c r="E63" s="192"/>
      <c r="F63" s="72"/>
      <c r="L63" s="72"/>
      <c r="Q63" s="72"/>
      <c r="W63" s="72"/>
    </row>
    <row r="64" customHeight="1" spans="5:23">
      <c r="E64" s="192"/>
      <c r="F64" s="72"/>
      <c r="L64" s="72"/>
      <c r="Q64" s="72"/>
      <c r="W64" s="72"/>
    </row>
    <row r="65" customHeight="1" spans="5:23">
      <c r="E65" s="192"/>
      <c r="F65" s="72"/>
      <c r="L65" s="72"/>
      <c r="Q65" s="72"/>
      <c r="W65" s="72"/>
    </row>
    <row r="66" customHeight="1" spans="5:23">
      <c r="E66" s="192"/>
      <c r="F66" s="72"/>
      <c r="L66" s="72"/>
      <c r="Q66" s="72"/>
      <c r="W66" s="72"/>
    </row>
    <row r="67" customHeight="1" spans="5:23">
      <c r="E67" s="192"/>
      <c r="F67" s="72"/>
      <c r="L67" s="72"/>
      <c r="Q67" s="72"/>
      <c r="W67" s="72"/>
    </row>
    <row r="68" customHeight="1" spans="5:23">
      <c r="E68" s="192"/>
      <c r="F68" s="72"/>
      <c r="L68" s="72"/>
      <c r="Q68" s="72"/>
      <c r="W68" s="72"/>
    </row>
    <row r="69" customHeight="1" spans="5:23">
      <c r="E69" s="192"/>
      <c r="F69" s="72"/>
      <c r="L69" s="72"/>
      <c r="Q69" s="72"/>
      <c r="W69" s="72"/>
    </row>
    <row r="70" customHeight="1" spans="5:23">
      <c r="E70" s="192"/>
      <c r="F70" s="72"/>
      <c r="L70" s="72"/>
      <c r="Q70" s="72"/>
      <c r="W70" s="72"/>
    </row>
    <row r="71" customHeight="1" spans="5:23">
      <c r="E71" s="192"/>
      <c r="F71" s="72"/>
      <c r="L71" s="72"/>
      <c r="Q71" s="72"/>
      <c r="W71" s="72"/>
    </row>
    <row r="72" customHeight="1" spans="5:23">
      <c r="E72" s="192"/>
      <c r="F72" s="72"/>
      <c r="L72" s="72"/>
      <c r="Q72" s="72"/>
      <c r="W72" s="72"/>
    </row>
    <row r="73" customHeight="1" spans="5:23">
      <c r="E73" s="192"/>
      <c r="F73" s="72"/>
      <c r="L73" s="72"/>
      <c r="Q73" s="72"/>
      <c r="W73" s="72"/>
    </row>
    <row r="74" customHeight="1" spans="5:23">
      <c r="E74" s="192"/>
      <c r="F74" s="72"/>
      <c r="L74" s="72"/>
      <c r="Q74" s="72"/>
      <c r="W74" s="72"/>
    </row>
    <row r="75" customHeight="1" spans="5:23">
      <c r="E75" s="192"/>
      <c r="F75" s="72"/>
      <c r="L75" s="72"/>
      <c r="Q75" s="72"/>
      <c r="W75" s="72"/>
    </row>
    <row r="76" customHeight="1" spans="5:23">
      <c r="E76" s="192"/>
      <c r="F76" s="72"/>
      <c r="L76" s="72"/>
      <c r="Q76" s="72"/>
      <c r="W76" s="72"/>
    </row>
    <row r="77" customHeight="1" spans="5:23">
      <c r="E77" s="192"/>
      <c r="F77" s="72"/>
      <c r="L77" s="72"/>
      <c r="Q77" s="72"/>
      <c r="W77" s="72"/>
    </row>
    <row r="78" customHeight="1" spans="5:23">
      <c r="E78" s="192"/>
      <c r="F78" s="72"/>
      <c r="L78" s="72"/>
      <c r="Q78" s="72"/>
      <c r="W78" s="72"/>
    </row>
    <row r="79" customHeight="1" spans="5:23">
      <c r="E79" s="192"/>
      <c r="F79" s="72"/>
      <c r="L79" s="72"/>
      <c r="Q79" s="72"/>
      <c r="W79" s="72"/>
    </row>
    <row r="80" customHeight="1" spans="5:23">
      <c r="E80" s="192"/>
      <c r="F80" s="72"/>
      <c r="L80" s="72"/>
      <c r="Q80" s="72"/>
      <c r="W80" s="72"/>
    </row>
    <row r="81" customHeight="1" spans="5:23">
      <c r="E81" s="192"/>
      <c r="F81" s="72"/>
      <c r="L81" s="72"/>
      <c r="Q81" s="72"/>
      <c r="W81" s="72"/>
    </row>
    <row r="82" customHeight="1" spans="5:23">
      <c r="E82" s="192"/>
      <c r="F82" s="72"/>
      <c r="L82" s="72"/>
      <c r="Q82" s="72"/>
      <c r="W82" s="72"/>
    </row>
    <row r="83" customHeight="1" spans="5:23">
      <c r="E83" s="192"/>
      <c r="F83" s="72"/>
      <c r="L83" s="72"/>
      <c r="Q83" s="72"/>
      <c r="W83" s="72"/>
    </row>
    <row r="84" customHeight="1" spans="5:23">
      <c r="E84" s="192"/>
      <c r="F84" s="72"/>
      <c r="L84" s="72"/>
      <c r="Q84" s="72"/>
      <c r="W84" s="72"/>
    </row>
    <row r="85" customHeight="1" spans="5:23">
      <c r="E85" s="192"/>
      <c r="F85" s="72"/>
      <c r="L85" s="72"/>
      <c r="Q85" s="72"/>
      <c r="W85" s="72"/>
    </row>
    <row r="86" customHeight="1" spans="5:23">
      <c r="E86" s="192"/>
      <c r="F86" s="72"/>
      <c r="L86" s="72"/>
      <c r="Q86" s="72"/>
      <c r="W86" s="72"/>
    </row>
    <row r="87" customHeight="1" spans="5:23">
      <c r="E87" s="192"/>
      <c r="F87" s="72"/>
      <c r="L87" s="72"/>
      <c r="Q87" s="72"/>
      <c r="W87" s="72"/>
    </row>
    <row r="88" customHeight="1" spans="5:23">
      <c r="E88" s="192"/>
      <c r="F88" s="72"/>
      <c r="L88" s="72"/>
      <c r="Q88" s="72"/>
      <c r="W88" s="72"/>
    </row>
    <row r="89" customHeight="1" spans="5:23">
      <c r="E89" s="192"/>
      <c r="F89" s="72"/>
      <c r="L89" s="72"/>
      <c r="Q89" s="72"/>
      <c r="W89" s="72"/>
    </row>
    <row r="90" customHeight="1" spans="5:23">
      <c r="E90" s="192"/>
      <c r="F90" s="72"/>
      <c r="L90" s="72"/>
      <c r="Q90" s="72"/>
      <c r="W90" s="72"/>
    </row>
    <row r="91" customHeight="1" spans="5:23">
      <c r="E91" s="192"/>
      <c r="F91" s="72"/>
      <c r="L91" s="72"/>
      <c r="Q91" s="72"/>
      <c r="W91" s="72"/>
    </row>
    <row r="92" customHeight="1" spans="5:23">
      <c r="E92" s="192"/>
      <c r="F92" s="72"/>
      <c r="L92" s="72"/>
      <c r="Q92" s="72"/>
      <c r="W92" s="72"/>
    </row>
    <row r="93" customHeight="1" spans="5:23">
      <c r="E93" s="192"/>
      <c r="F93" s="72"/>
      <c r="L93" s="72"/>
      <c r="Q93" s="72"/>
      <c r="W93" s="72"/>
    </row>
    <row r="94" customHeight="1" spans="5:23">
      <c r="E94" s="192"/>
      <c r="F94" s="72"/>
      <c r="L94" s="72"/>
      <c r="Q94" s="72"/>
      <c r="W94" s="72"/>
    </row>
    <row r="95" customHeight="1" spans="5:23">
      <c r="E95" s="192"/>
      <c r="F95" s="72"/>
      <c r="L95" s="72"/>
      <c r="Q95" s="72"/>
      <c r="W95" s="72"/>
    </row>
    <row r="96" customHeight="1" spans="5:23">
      <c r="E96" s="192"/>
      <c r="F96" s="72"/>
      <c r="L96" s="72"/>
      <c r="Q96" s="72"/>
      <c r="W96" s="72"/>
    </row>
    <row r="97" customHeight="1" spans="5:23">
      <c r="E97" s="192"/>
      <c r="F97" s="72"/>
      <c r="L97" s="72"/>
      <c r="Q97" s="72"/>
      <c r="W97" s="72"/>
    </row>
    <row r="98" customHeight="1" spans="5:23">
      <c r="E98" s="192"/>
      <c r="F98" s="72"/>
      <c r="L98" s="72"/>
      <c r="Q98" s="72"/>
      <c r="W98" s="72"/>
    </row>
    <row r="99" customHeight="1" spans="5:23">
      <c r="E99" s="192"/>
      <c r="F99" s="72"/>
      <c r="L99" s="72"/>
      <c r="Q99" s="72"/>
      <c r="W99" s="72"/>
    </row>
    <row r="100" customHeight="1" spans="5:23">
      <c r="E100" s="192"/>
      <c r="F100" s="72"/>
      <c r="L100" s="72"/>
      <c r="Q100" s="72"/>
      <c r="W100" s="72"/>
    </row>
    <row r="101" customHeight="1" spans="5:23">
      <c r="E101" s="192"/>
      <c r="F101" s="72"/>
      <c r="L101" s="72"/>
      <c r="Q101" s="72"/>
      <c r="W101" s="72"/>
    </row>
    <row r="102" customHeight="1" spans="5:23">
      <c r="E102" s="192"/>
      <c r="F102" s="72"/>
      <c r="L102" s="72"/>
      <c r="Q102" s="72"/>
      <c r="W102" s="72"/>
    </row>
    <row r="103" customHeight="1" spans="5:23">
      <c r="E103" s="192"/>
      <c r="F103" s="72"/>
      <c r="L103" s="72"/>
      <c r="Q103" s="72"/>
      <c r="W103" s="72"/>
    </row>
    <row r="104" customHeight="1" spans="5:23">
      <c r="E104" s="192"/>
      <c r="F104" s="72"/>
      <c r="L104" s="72"/>
      <c r="Q104" s="72"/>
      <c r="W104" s="72"/>
    </row>
    <row r="105" customHeight="1" spans="5:23">
      <c r="E105" s="192"/>
      <c r="F105" s="72"/>
      <c r="L105" s="72"/>
      <c r="Q105" s="72"/>
      <c r="W105" s="72"/>
    </row>
    <row r="106" customHeight="1" spans="5:23">
      <c r="E106" s="192"/>
      <c r="F106" s="72"/>
      <c r="L106" s="72"/>
      <c r="Q106" s="72"/>
      <c r="W106" s="72"/>
    </row>
    <row r="107" customHeight="1" spans="5:23">
      <c r="E107" s="192"/>
      <c r="F107" s="72"/>
      <c r="L107" s="72"/>
      <c r="Q107" s="72"/>
      <c r="W107" s="72"/>
    </row>
    <row r="108" customHeight="1" spans="5:23">
      <c r="E108" s="192"/>
      <c r="F108" s="72"/>
      <c r="L108" s="72"/>
      <c r="Q108" s="72"/>
      <c r="W108" s="72"/>
    </row>
    <row r="109" customHeight="1" spans="5:23">
      <c r="E109" s="192"/>
      <c r="F109" s="72"/>
      <c r="L109" s="72"/>
      <c r="Q109" s="72"/>
      <c r="W109" s="72"/>
    </row>
    <row r="110" customHeight="1" spans="5:23">
      <c r="E110" s="192"/>
      <c r="F110" s="72"/>
      <c r="L110" s="72"/>
      <c r="Q110" s="72"/>
      <c r="W110" s="72"/>
    </row>
    <row r="111" customHeight="1" spans="5:23">
      <c r="E111" s="192"/>
      <c r="F111" s="72"/>
      <c r="L111" s="72"/>
      <c r="Q111" s="72"/>
      <c r="W111" s="72"/>
    </row>
    <row r="112" customHeight="1" spans="5:23">
      <c r="E112" s="192"/>
      <c r="F112" s="72"/>
      <c r="L112" s="72"/>
      <c r="Q112" s="72"/>
      <c r="W112" s="72"/>
    </row>
    <row r="113" customHeight="1" spans="5:23">
      <c r="E113" s="192"/>
      <c r="F113" s="72"/>
      <c r="L113" s="72"/>
      <c r="Q113" s="72"/>
      <c r="W113" s="72"/>
    </row>
    <row r="114" customHeight="1" spans="5:23">
      <c r="E114" s="192"/>
      <c r="F114" s="72"/>
      <c r="L114" s="72"/>
      <c r="Q114" s="72"/>
      <c r="W114" s="72"/>
    </row>
    <row r="115" customHeight="1" spans="5:23">
      <c r="E115" s="192"/>
      <c r="F115" s="72"/>
      <c r="L115" s="72"/>
      <c r="Q115" s="72"/>
      <c r="W115" s="72"/>
    </row>
    <row r="116" customHeight="1" spans="5:23">
      <c r="E116" s="192"/>
      <c r="F116" s="72"/>
      <c r="L116" s="72"/>
      <c r="Q116" s="72"/>
      <c r="W116" s="72"/>
    </row>
    <row r="117" customHeight="1" spans="5:23">
      <c r="E117" s="192"/>
      <c r="F117" s="72"/>
      <c r="L117" s="72"/>
      <c r="Q117" s="72"/>
      <c r="W117" s="72"/>
    </row>
    <row r="118" customHeight="1" spans="5:23">
      <c r="E118" s="192"/>
      <c r="F118" s="72"/>
      <c r="L118" s="72"/>
      <c r="Q118" s="72"/>
      <c r="W118" s="72"/>
    </row>
    <row r="119" customHeight="1" spans="5:23">
      <c r="E119" s="192"/>
      <c r="F119" s="72"/>
      <c r="L119" s="72"/>
      <c r="Q119" s="72"/>
      <c r="W119" s="72"/>
    </row>
    <row r="120" customHeight="1" spans="5:23">
      <c r="E120" s="192"/>
      <c r="F120" s="72"/>
      <c r="L120" s="72"/>
      <c r="Q120" s="72"/>
      <c r="W120" s="72"/>
    </row>
    <row r="121" customHeight="1" spans="5:23">
      <c r="E121" s="192"/>
      <c r="F121" s="72"/>
      <c r="L121" s="72"/>
      <c r="Q121" s="72"/>
      <c r="W121" s="72"/>
    </row>
    <row r="122" customHeight="1" spans="5:23">
      <c r="E122" s="192"/>
      <c r="F122" s="72"/>
      <c r="L122" s="72"/>
      <c r="Q122" s="72"/>
      <c r="W122" s="72"/>
    </row>
    <row r="123" customHeight="1" spans="5:23">
      <c r="E123" s="192"/>
      <c r="F123" s="72"/>
      <c r="L123" s="72"/>
      <c r="Q123" s="72"/>
      <c r="W123" s="72"/>
    </row>
    <row r="124" customHeight="1" spans="5:23">
      <c r="E124" s="192"/>
      <c r="F124" s="72"/>
      <c r="L124" s="72"/>
      <c r="Q124" s="72"/>
      <c r="W124" s="72"/>
    </row>
    <row r="125" customHeight="1" spans="5:23">
      <c r="E125" s="192"/>
      <c r="F125" s="72"/>
      <c r="L125" s="72"/>
      <c r="Q125" s="72"/>
      <c r="W125" s="72"/>
    </row>
    <row r="126" customHeight="1" spans="5:23">
      <c r="E126" s="192"/>
      <c r="F126" s="72"/>
      <c r="L126" s="72"/>
      <c r="Q126" s="72"/>
      <c r="W126" s="72"/>
    </row>
    <row r="127" customHeight="1" spans="5:23">
      <c r="E127" s="192"/>
      <c r="F127" s="72"/>
      <c r="L127" s="72"/>
      <c r="Q127" s="72"/>
      <c r="W127" s="72"/>
    </row>
    <row r="128" customHeight="1" spans="5:23">
      <c r="E128" s="192"/>
      <c r="F128" s="72"/>
      <c r="L128" s="72"/>
      <c r="Q128" s="72"/>
      <c r="W128" s="72"/>
    </row>
    <row r="129" customHeight="1" spans="5:23">
      <c r="E129" s="192"/>
      <c r="F129" s="72"/>
      <c r="L129" s="72"/>
      <c r="Q129" s="72"/>
      <c r="W129" s="72"/>
    </row>
    <row r="130" customHeight="1" spans="5:23">
      <c r="E130" s="192"/>
      <c r="F130" s="72"/>
      <c r="L130" s="72"/>
      <c r="Q130" s="72"/>
      <c r="W130" s="72"/>
    </row>
    <row r="131" customHeight="1" spans="5:23">
      <c r="E131" s="192"/>
      <c r="F131" s="72"/>
      <c r="L131" s="72"/>
      <c r="Q131" s="72"/>
      <c r="W131" s="72"/>
    </row>
    <row r="132" customHeight="1" spans="5:23">
      <c r="E132" s="192"/>
      <c r="F132" s="72"/>
      <c r="L132" s="72"/>
      <c r="Q132" s="72"/>
      <c r="W132" s="72"/>
    </row>
    <row r="133" customHeight="1" spans="5:23">
      <c r="E133" s="192"/>
      <c r="F133" s="72"/>
      <c r="L133" s="72"/>
      <c r="Q133" s="72"/>
      <c r="W133" s="72"/>
    </row>
    <row r="134" customHeight="1" spans="5:23">
      <c r="E134" s="192"/>
      <c r="F134" s="72"/>
      <c r="L134" s="72"/>
      <c r="Q134" s="72"/>
      <c r="W134" s="72"/>
    </row>
    <row r="135" customHeight="1" spans="5:23">
      <c r="E135" s="192"/>
      <c r="F135" s="72"/>
      <c r="L135" s="72"/>
      <c r="Q135" s="72"/>
      <c r="W135" s="72"/>
    </row>
    <row r="136" customHeight="1" spans="5:23">
      <c r="E136" s="192"/>
      <c r="F136" s="72"/>
      <c r="L136" s="72"/>
      <c r="Q136" s="72"/>
      <c r="W136" s="72"/>
    </row>
    <row r="137" customHeight="1" spans="5:23">
      <c r="E137" s="192"/>
      <c r="F137" s="72"/>
      <c r="L137" s="72"/>
      <c r="Q137" s="72"/>
      <c r="W137" s="72"/>
    </row>
    <row r="138" customHeight="1" spans="5:23">
      <c r="E138" s="192"/>
      <c r="F138" s="72"/>
      <c r="L138" s="72"/>
      <c r="Q138" s="72"/>
      <c r="W138" s="72"/>
    </row>
    <row r="139" customHeight="1" spans="5:23">
      <c r="E139" s="192"/>
      <c r="F139" s="72"/>
      <c r="L139" s="72"/>
      <c r="Q139" s="72"/>
      <c r="W139" s="72"/>
    </row>
    <row r="140" customHeight="1" spans="5:23">
      <c r="E140" s="192"/>
      <c r="F140" s="72"/>
      <c r="L140" s="72"/>
      <c r="Q140" s="72"/>
      <c r="W140" s="72"/>
    </row>
    <row r="141" customHeight="1" spans="5:23">
      <c r="E141" s="192"/>
      <c r="F141" s="72"/>
      <c r="L141" s="72"/>
      <c r="Q141" s="72"/>
      <c r="W141" s="72"/>
    </row>
    <row r="142" customHeight="1" spans="5:23">
      <c r="E142" s="192"/>
      <c r="F142" s="72"/>
      <c r="L142" s="72"/>
      <c r="Q142" s="72"/>
      <c r="W142" s="72"/>
    </row>
    <row r="143" customHeight="1" spans="5:23">
      <c r="E143" s="192"/>
      <c r="F143" s="72"/>
      <c r="L143" s="72"/>
      <c r="Q143" s="72"/>
      <c r="W143" s="72"/>
    </row>
    <row r="144" customHeight="1" spans="5:23">
      <c r="E144" s="192"/>
      <c r="F144" s="72"/>
      <c r="L144" s="72"/>
      <c r="Q144" s="72"/>
      <c r="W144" s="72"/>
    </row>
    <row r="145" customHeight="1" spans="5:23">
      <c r="E145" s="192"/>
      <c r="F145" s="72"/>
      <c r="L145" s="72"/>
      <c r="Q145" s="72"/>
      <c r="W145" s="72"/>
    </row>
    <row r="146" customHeight="1" spans="5:23">
      <c r="E146" s="192"/>
      <c r="F146" s="72"/>
      <c r="L146" s="72"/>
      <c r="Q146" s="72"/>
      <c r="W146" s="72"/>
    </row>
    <row r="147" customHeight="1" spans="5:23">
      <c r="E147" s="192"/>
      <c r="F147" s="72"/>
      <c r="L147" s="72"/>
      <c r="Q147" s="72"/>
      <c r="W147" s="72"/>
    </row>
    <row r="148" customHeight="1" spans="5:23">
      <c r="E148" s="192"/>
      <c r="F148" s="72"/>
      <c r="L148" s="72"/>
      <c r="Q148" s="72"/>
      <c r="W148" s="72"/>
    </row>
    <row r="149" customHeight="1" spans="5:23">
      <c r="E149" s="192"/>
      <c r="F149" s="72"/>
      <c r="L149" s="72"/>
      <c r="Q149" s="72"/>
      <c r="W149" s="72"/>
    </row>
    <row r="150" customHeight="1" spans="5:23">
      <c r="E150" s="192"/>
      <c r="F150" s="72"/>
      <c r="L150" s="72"/>
      <c r="Q150" s="72"/>
      <c r="W150" s="72"/>
    </row>
    <row r="151" customHeight="1" spans="5:23">
      <c r="E151" s="192"/>
      <c r="F151" s="72"/>
      <c r="L151" s="72"/>
      <c r="Q151" s="72"/>
      <c r="W151" s="72"/>
    </row>
    <row r="152" customHeight="1" spans="5:23">
      <c r="E152" s="192"/>
      <c r="F152" s="72"/>
      <c r="L152" s="72"/>
      <c r="Q152" s="72"/>
      <c r="W152" s="72"/>
    </row>
    <row r="153" customHeight="1" spans="5:23">
      <c r="E153" s="192"/>
      <c r="F153" s="72"/>
      <c r="L153" s="72"/>
      <c r="Q153" s="72"/>
      <c r="W153" s="72"/>
    </row>
    <row r="154" customHeight="1" spans="5:23">
      <c r="E154" s="192"/>
      <c r="F154" s="72"/>
      <c r="L154" s="72"/>
      <c r="Q154" s="72"/>
      <c r="W154" s="72"/>
    </row>
    <row r="155" customHeight="1" spans="5:23">
      <c r="E155" s="192"/>
      <c r="F155" s="72"/>
      <c r="L155" s="72"/>
      <c r="Q155" s="72"/>
      <c r="W155" s="72"/>
    </row>
    <row r="156" customHeight="1" spans="5:23">
      <c r="E156" s="192"/>
      <c r="F156" s="72"/>
      <c r="L156" s="72"/>
      <c r="Q156" s="72"/>
      <c r="W156" s="72"/>
    </row>
    <row r="157" customHeight="1" spans="5:23">
      <c r="E157" s="192"/>
      <c r="F157" s="72"/>
      <c r="L157" s="72"/>
      <c r="Q157" s="72"/>
      <c r="W157" s="72"/>
    </row>
    <row r="158" customHeight="1" spans="5:23">
      <c r="E158" s="192"/>
      <c r="F158" s="72"/>
      <c r="L158" s="72"/>
      <c r="Q158" s="72"/>
      <c r="W158" s="72"/>
    </row>
    <row r="159" customHeight="1" spans="5:23">
      <c r="E159" s="192"/>
      <c r="F159" s="72"/>
      <c r="L159" s="72"/>
      <c r="Q159" s="72"/>
      <c r="W159" s="72"/>
    </row>
    <row r="160" customHeight="1" spans="5:23">
      <c r="E160" s="192"/>
      <c r="F160" s="72"/>
      <c r="L160" s="72"/>
      <c r="Q160" s="72"/>
      <c r="W160" s="72"/>
    </row>
    <row r="161" customHeight="1" spans="5:23">
      <c r="E161" s="192"/>
      <c r="F161" s="72"/>
      <c r="L161" s="72"/>
      <c r="Q161" s="72"/>
      <c r="W161" s="72"/>
    </row>
    <row r="162" customHeight="1" spans="5:23">
      <c r="E162" s="192"/>
      <c r="F162" s="72"/>
      <c r="L162" s="72"/>
      <c r="Q162" s="72"/>
      <c r="W162" s="72"/>
    </row>
    <row r="163" customHeight="1" spans="5:23">
      <c r="E163" s="192"/>
      <c r="F163" s="72"/>
      <c r="L163" s="72"/>
      <c r="Q163" s="72"/>
      <c r="W163" s="72"/>
    </row>
    <row r="164" customHeight="1" spans="5:23">
      <c r="E164" s="192"/>
      <c r="F164" s="72"/>
      <c r="L164" s="72"/>
      <c r="Q164" s="72"/>
      <c r="W164" s="72"/>
    </row>
    <row r="165" customHeight="1" spans="5:23">
      <c r="E165" s="192"/>
      <c r="F165" s="72"/>
      <c r="L165" s="72"/>
      <c r="Q165" s="72"/>
      <c r="W165" s="72"/>
    </row>
    <row r="166" customHeight="1" spans="5:23">
      <c r="E166" s="192"/>
      <c r="F166" s="72"/>
      <c r="L166" s="72"/>
      <c r="Q166" s="72"/>
      <c r="W166" s="72"/>
    </row>
    <row r="167" customHeight="1" spans="5:23">
      <c r="E167" s="192"/>
      <c r="F167" s="72"/>
      <c r="L167" s="72"/>
      <c r="Q167" s="72"/>
      <c r="W167" s="72"/>
    </row>
    <row r="168" customHeight="1" spans="5:23">
      <c r="E168" s="192"/>
      <c r="F168" s="72"/>
      <c r="L168" s="72"/>
      <c r="Q168" s="72"/>
      <c r="W168" s="72"/>
    </row>
    <row r="169" customHeight="1" spans="5:23">
      <c r="E169" s="192"/>
      <c r="F169" s="72"/>
      <c r="L169" s="72"/>
      <c r="Q169" s="72"/>
      <c r="W169" s="72"/>
    </row>
    <row r="170" customHeight="1" spans="5:23">
      <c r="E170" s="192"/>
      <c r="F170" s="72"/>
      <c r="L170" s="72"/>
      <c r="Q170" s="72"/>
      <c r="W170" s="72"/>
    </row>
    <row r="171" customHeight="1" spans="5:23">
      <c r="E171" s="192"/>
      <c r="F171" s="72"/>
      <c r="L171" s="72"/>
      <c r="Q171" s="72"/>
      <c r="W171" s="72"/>
    </row>
    <row r="172" customHeight="1" spans="5:23">
      <c r="E172" s="192"/>
      <c r="F172" s="72"/>
      <c r="L172" s="72"/>
      <c r="Q172" s="72"/>
      <c r="W172" s="72"/>
    </row>
    <row r="173" customHeight="1" spans="5:23">
      <c r="E173" s="192"/>
      <c r="F173" s="72"/>
      <c r="L173" s="72"/>
      <c r="Q173" s="72"/>
      <c r="W173" s="72"/>
    </row>
    <row r="174" customHeight="1" spans="5:23">
      <c r="E174" s="192"/>
      <c r="F174" s="72"/>
      <c r="L174" s="72"/>
      <c r="Q174" s="72"/>
      <c r="W174" s="72"/>
    </row>
    <row r="175" customHeight="1" spans="5:23">
      <c r="E175" s="192"/>
      <c r="F175" s="72"/>
      <c r="L175" s="72"/>
      <c r="Q175" s="72"/>
      <c r="W175" s="72"/>
    </row>
    <row r="176" customHeight="1" spans="5:23">
      <c r="E176" s="192"/>
      <c r="F176" s="72"/>
      <c r="L176" s="72"/>
      <c r="Q176" s="72"/>
      <c r="W176" s="72"/>
    </row>
    <row r="177" customHeight="1" spans="5:23">
      <c r="E177" s="192"/>
      <c r="F177" s="72"/>
      <c r="L177" s="72"/>
      <c r="Q177" s="72"/>
      <c r="W177" s="72"/>
    </row>
    <row r="178" customHeight="1" spans="5:23">
      <c r="E178" s="192"/>
      <c r="F178" s="72"/>
      <c r="L178" s="72"/>
      <c r="Q178" s="72"/>
      <c r="W178" s="72"/>
    </row>
    <row r="179" customHeight="1" spans="5:23">
      <c r="E179" s="192"/>
      <c r="F179" s="72"/>
      <c r="L179" s="72"/>
      <c r="Q179" s="72"/>
      <c r="W179" s="72"/>
    </row>
    <row r="180" customHeight="1" spans="5:23">
      <c r="E180" s="192"/>
      <c r="F180" s="72"/>
      <c r="L180" s="72"/>
      <c r="Q180" s="72"/>
      <c r="W180" s="72"/>
    </row>
    <row r="181" customHeight="1" spans="5:23">
      <c r="E181" s="192"/>
      <c r="F181" s="72"/>
      <c r="L181" s="72"/>
      <c r="Q181" s="72"/>
      <c r="W181" s="72"/>
    </row>
    <row r="182" customHeight="1" spans="5:23">
      <c r="E182" s="192"/>
      <c r="F182" s="72"/>
      <c r="L182" s="72"/>
      <c r="Q182" s="72"/>
      <c r="W182" s="72"/>
    </row>
    <row r="183" customHeight="1" spans="5:23">
      <c r="E183" s="192"/>
      <c r="F183" s="72"/>
      <c r="L183" s="72"/>
      <c r="Q183" s="72"/>
      <c r="W183" s="72"/>
    </row>
    <row r="184" customHeight="1" spans="5:23">
      <c r="E184" s="192"/>
      <c r="F184" s="72"/>
      <c r="L184" s="72"/>
      <c r="Q184" s="72"/>
      <c r="W184" s="72"/>
    </row>
    <row r="185" customHeight="1" spans="5:23">
      <c r="E185" s="192"/>
      <c r="F185" s="72"/>
      <c r="L185" s="72"/>
      <c r="Q185" s="72"/>
      <c r="W185" s="72"/>
    </row>
    <row r="186" customHeight="1" spans="5:23">
      <c r="E186" s="192"/>
      <c r="F186" s="72"/>
      <c r="L186" s="72"/>
      <c r="Q186" s="72"/>
      <c r="W186" s="72"/>
    </row>
    <row r="187" customHeight="1" spans="5:23">
      <c r="E187" s="192"/>
      <c r="F187" s="72"/>
      <c r="L187" s="72"/>
      <c r="Q187" s="72"/>
      <c r="W187" s="72"/>
    </row>
    <row r="188" customHeight="1" spans="5:23">
      <c r="E188" s="192"/>
      <c r="F188" s="72"/>
      <c r="L188" s="72"/>
      <c r="Q188" s="72"/>
      <c r="W188" s="72"/>
    </row>
    <row r="189" customHeight="1" spans="5:23">
      <c r="E189" s="192"/>
      <c r="F189" s="72"/>
      <c r="L189" s="72"/>
      <c r="Q189" s="72"/>
      <c r="W189" s="72"/>
    </row>
    <row r="190" customHeight="1" spans="5:23">
      <c r="E190" s="192"/>
      <c r="F190" s="72"/>
      <c r="L190" s="72"/>
      <c r="Q190" s="72"/>
      <c r="W190" s="72"/>
    </row>
    <row r="191" customHeight="1" spans="5:23">
      <c r="E191" s="192"/>
      <c r="F191" s="72"/>
      <c r="L191" s="72"/>
      <c r="Q191" s="72"/>
      <c r="W191" s="72"/>
    </row>
    <row r="192" customHeight="1" spans="5:23">
      <c r="E192" s="192"/>
      <c r="F192" s="72"/>
      <c r="L192" s="72"/>
      <c r="Q192" s="72"/>
      <c r="W192" s="72"/>
    </row>
    <row r="193" customHeight="1" spans="5:23">
      <c r="E193" s="192"/>
      <c r="F193" s="72"/>
      <c r="L193" s="72"/>
      <c r="Q193" s="72"/>
      <c r="W193" s="72"/>
    </row>
    <row r="194" customHeight="1" spans="5:23">
      <c r="E194" s="192"/>
      <c r="F194" s="72"/>
      <c r="L194" s="72"/>
      <c r="Q194" s="72"/>
      <c r="W194" s="72"/>
    </row>
    <row r="195" customHeight="1" spans="5:23">
      <c r="E195" s="192"/>
      <c r="F195" s="72"/>
      <c r="L195" s="72"/>
      <c r="Q195" s="72"/>
      <c r="W195" s="72"/>
    </row>
    <row r="196" customHeight="1" spans="5:23">
      <c r="E196" s="192"/>
      <c r="F196" s="72"/>
      <c r="L196" s="72"/>
      <c r="Q196" s="72"/>
      <c r="W196" s="72"/>
    </row>
    <row r="197" customHeight="1" spans="5:23">
      <c r="E197" s="192"/>
      <c r="F197" s="72"/>
      <c r="L197" s="72"/>
      <c r="Q197" s="72"/>
      <c r="W197" s="72"/>
    </row>
    <row r="198" customHeight="1" spans="5:23">
      <c r="E198" s="192"/>
      <c r="F198" s="72"/>
      <c r="L198" s="72"/>
      <c r="Q198" s="72"/>
      <c r="W198" s="72"/>
    </row>
    <row r="199" customHeight="1" spans="5:23">
      <c r="E199" s="192"/>
      <c r="F199" s="72"/>
      <c r="L199" s="72"/>
      <c r="Q199" s="72"/>
      <c r="W199" s="72"/>
    </row>
    <row r="200" customHeight="1" spans="5:23">
      <c r="E200" s="192"/>
      <c r="F200" s="72"/>
      <c r="L200" s="72"/>
      <c r="Q200" s="72"/>
      <c r="W200" s="72"/>
    </row>
    <row r="201" customHeight="1" spans="5:23">
      <c r="E201" s="192"/>
      <c r="F201" s="72"/>
      <c r="L201" s="72"/>
      <c r="Q201" s="72"/>
      <c r="W201" s="72"/>
    </row>
    <row r="202" customHeight="1" spans="5:23">
      <c r="E202" s="192"/>
      <c r="F202" s="72"/>
      <c r="L202" s="72"/>
      <c r="Q202" s="72"/>
      <c r="W202" s="72"/>
    </row>
    <row r="203" customHeight="1" spans="5:23">
      <c r="E203" s="192"/>
      <c r="F203" s="72"/>
      <c r="L203" s="72"/>
      <c r="Q203" s="72"/>
      <c r="W203" s="72"/>
    </row>
    <row r="204" customHeight="1" spans="5:23">
      <c r="E204" s="192"/>
      <c r="F204" s="72"/>
      <c r="L204" s="72"/>
      <c r="Q204" s="72"/>
      <c r="W204" s="72"/>
    </row>
    <row r="205" customHeight="1" spans="5:23">
      <c r="E205" s="192"/>
      <c r="F205" s="72"/>
      <c r="L205" s="72"/>
      <c r="Q205" s="72"/>
      <c r="W205" s="72"/>
    </row>
    <row r="206" customHeight="1" spans="5:23">
      <c r="E206" s="192"/>
      <c r="F206" s="72"/>
      <c r="L206" s="72"/>
      <c r="Q206" s="72"/>
      <c r="W206" s="72"/>
    </row>
    <row r="207" customHeight="1" spans="5:23">
      <c r="E207" s="192"/>
      <c r="F207" s="72"/>
      <c r="L207" s="72"/>
      <c r="Q207" s="72"/>
      <c r="W207" s="72"/>
    </row>
    <row r="208" customHeight="1" spans="5:23">
      <c r="E208" s="192"/>
      <c r="F208" s="72"/>
      <c r="L208" s="72"/>
      <c r="Q208" s="72"/>
      <c r="W208" s="72"/>
    </row>
    <row r="209" customHeight="1" spans="5:23">
      <c r="E209" s="192"/>
      <c r="F209" s="72"/>
      <c r="L209" s="72"/>
      <c r="Q209" s="72"/>
      <c r="W209" s="72"/>
    </row>
    <row r="210" customHeight="1" spans="5:23">
      <c r="E210" s="192"/>
      <c r="F210" s="72"/>
      <c r="L210" s="72"/>
      <c r="Q210" s="72"/>
      <c r="W210" s="72"/>
    </row>
    <row r="211" customHeight="1" spans="5:23">
      <c r="E211" s="192"/>
      <c r="F211" s="72"/>
      <c r="L211" s="72"/>
      <c r="Q211" s="72"/>
      <c r="W211" s="72"/>
    </row>
    <row r="212" customHeight="1" spans="5:23">
      <c r="E212" s="192"/>
      <c r="F212" s="72"/>
      <c r="L212" s="72"/>
      <c r="Q212" s="72"/>
      <c r="W212" s="72"/>
    </row>
    <row r="213" customHeight="1" spans="5:23">
      <c r="E213" s="192"/>
      <c r="F213" s="72"/>
      <c r="L213" s="72"/>
      <c r="Q213" s="72"/>
      <c r="W213" s="72"/>
    </row>
    <row r="214" customHeight="1" spans="5:23">
      <c r="E214" s="192"/>
      <c r="F214" s="72"/>
      <c r="L214" s="72"/>
      <c r="Q214" s="72"/>
      <c r="W214" s="72"/>
    </row>
    <row r="215" customHeight="1" spans="5:23">
      <c r="E215" s="192"/>
      <c r="F215" s="72"/>
      <c r="L215" s="72"/>
      <c r="Q215" s="72"/>
      <c r="W215" s="72"/>
    </row>
    <row r="216" customHeight="1" spans="5:23">
      <c r="E216" s="192"/>
      <c r="F216" s="72"/>
      <c r="L216" s="72"/>
      <c r="Q216" s="72"/>
      <c r="W216" s="72"/>
    </row>
    <row r="217" customHeight="1" spans="5:23">
      <c r="E217" s="192"/>
      <c r="F217" s="72"/>
      <c r="L217" s="72"/>
      <c r="Q217" s="72"/>
      <c r="W217" s="72"/>
    </row>
    <row r="218" customHeight="1" spans="5:23">
      <c r="E218" s="192"/>
      <c r="F218" s="72"/>
      <c r="L218" s="72"/>
      <c r="Q218" s="72"/>
      <c r="W218" s="72"/>
    </row>
    <row r="219" customHeight="1" spans="5:23">
      <c r="E219" s="192"/>
      <c r="F219" s="72"/>
      <c r="L219" s="72"/>
      <c r="Q219" s="72"/>
      <c r="W219" s="72"/>
    </row>
    <row r="220" customHeight="1" spans="5:23">
      <c r="E220" s="192"/>
      <c r="F220" s="72"/>
      <c r="L220" s="72"/>
      <c r="Q220" s="72"/>
      <c r="W220" s="72"/>
    </row>
    <row r="221" customHeight="1" spans="5:23">
      <c r="E221" s="192"/>
      <c r="F221" s="72"/>
      <c r="L221" s="72"/>
      <c r="Q221" s="72"/>
      <c r="W221" s="72"/>
    </row>
    <row r="222" customHeight="1" spans="5:23">
      <c r="E222" s="192"/>
      <c r="F222" s="72"/>
      <c r="L222" s="72"/>
      <c r="Q222" s="72"/>
      <c r="W222" s="72"/>
    </row>
    <row r="223" customHeight="1" spans="5:23">
      <c r="E223" s="192"/>
      <c r="F223" s="72"/>
      <c r="L223" s="72"/>
      <c r="Q223" s="72"/>
      <c r="W223" s="72"/>
    </row>
    <row r="224" customHeight="1" spans="5:23">
      <c r="E224" s="192"/>
      <c r="F224" s="72"/>
      <c r="L224" s="72"/>
      <c r="Q224" s="72"/>
      <c r="W224" s="72"/>
    </row>
    <row r="225" customHeight="1" spans="5:23">
      <c r="E225" s="192"/>
      <c r="F225" s="72"/>
      <c r="L225" s="72"/>
      <c r="Q225" s="72"/>
      <c r="W225" s="72"/>
    </row>
    <row r="226" customHeight="1" spans="5:23">
      <c r="E226" s="192"/>
      <c r="F226" s="72"/>
      <c r="L226" s="72"/>
      <c r="Q226" s="72"/>
      <c r="W226" s="72"/>
    </row>
    <row r="227" customHeight="1" spans="5:23">
      <c r="E227" s="192"/>
      <c r="F227" s="72"/>
      <c r="L227" s="72"/>
      <c r="Q227" s="72"/>
      <c r="W227" s="72"/>
    </row>
    <row r="228" customHeight="1" spans="5:23">
      <c r="E228" s="192"/>
      <c r="F228" s="72"/>
      <c r="L228" s="72"/>
      <c r="Q228" s="72"/>
      <c r="W228" s="72"/>
    </row>
    <row r="229" customHeight="1" spans="5:23">
      <c r="E229" s="192"/>
      <c r="F229" s="72"/>
      <c r="L229" s="72"/>
      <c r="Q229" s="72"/>
      <c r="W229" s="72"/>
    </row>
    <row r="230" customHeight="1" spans="5:23">
      <c r="E230" s="192"/>
      <c r="F230" s="72"/>
      <c r="L230" s="72"/>
      <c r="Q230" s="72"/>
      <c r="W230" s="72"/>
    </row>
    <row r="231" customHeight="1" spans="5:23">
      <c r="E231" s="192"/>
      <c r="F231" s="72"/>
      <c r="L231" s="72"/>
      <c r="Q231" s="72"/>
      <c r="W231" s="72"/>
    </row>
    <row r="232" customHeight="1" spans="5:23">
      <c r="E232" s="192"/>
      <c r="F232" s="72"/>
      <c r="L232" s="72"/>
      <c r="Q232" s="72"/>
      <c r="W232" s="72"/>
    </row>
    <row r="233" customHeight="1" spans="5:23">
      <c r="E233" s="192"/>
      <c r="F233" s="72"/>
      <c r="L233" s="72"/>
      <c r="Q233" s="72"/>
      <c r="W233" s="72"/>
    </row>
    <row r="234" customHeight="1" spans="5:23">
      <c r="E234" s="192"/>
      <c r="F234" s="72"/>
      <c r="L234" s="72"/>
      <c r="Q234" s="72"/>
      <c r="W234" s="72"/>
    </row>
    <row r="235" customHeight="1" spans="5:23">
      <c r="E235" s="192"/>
      <c r="F235" s="72"/>
      <c r="L235" s="72"/>
      <c r="Q235" s="72"/>
      <c r="W235" s="72"/>
    </row>
    <row r="236" customHeight="1" spans="5:23">
      <c r="E236" s="192"/>
      <c r="F236" s="72"/>
      <c r="L236" s="72"/>
      <c r="Q236" s="72"/>
      <c r="W236" s="72"/>
    </row>
    <row r="237" customHeight="1" spans="5:23">
      <c r="E237" s="192"/>
      <c r="F237" s="72"/>
      <c r="L237" s="72"/>
      <c r="Q237" s="72"/>
      <c r="W237" s="72"/>
    </row>
    <row r="238" customHeight="1" spans="5:23">
      <c r="E238" s="192"/>
      <c r="F238" s="72"/>
      <c r="L238" s="72"/>
      <c r="Q238" s="72"/>
      <c r="W238" s="72"/>
    </row>
    <row r="239" customHeight="1" spans="5:23">
      <c r="E239" s="192"/>
      <c r="F239" s="72"/>
      <c r="L239" s="72"/>
      <c r="Q239" s="72"/>
      <c r="W239" s="72"/>
    </row>
    <row r="240" customHeight="1" spans="5:23">
      <c r="E240" s="192"/>
      <c r="F240" s="72"/>
      <c r="L240" s="72"/>
      <c r="Q240" s="72"/>
      <c r="W240" s="72"/>
    </row>
    <row r="241" customHeight="1" spans="5:23">
      <c r="E241" s="192"/>
      <c r="F241" s="72"/>
      <c r="L241" s="72"/>
      <c r="Q241" s="72"/>
      <c r="W241" s="72"/>
    </row>
    <row r="242" customHeight="1" spans="5:23">
      <c r="E242" s="192"/>
      <c r="F242" s="72"/>
      <c r="L242" s="72"/>
      <c r="Q242" s="72"/>
      <c r="W242" s="72"/>
    </row>
    <row r="243" customHeight="1" spans="5:23">
      <c r="E243" s="192"/>
      <c r="F243" s="72"/>
      <c r="L243" s="72"/>
      <c r="Q243" s="72"/>
      <c r="W243" s="72"/>
    </row>
    <row r="244" customHeight="1" spans="5:23">
      <c r="E244" s="192"/>
      <c r="F244" s="72"/>
      <c r="L244" s="72"/>
      <c r="Q244" s="72"/>
      <c r="W244" s="72"/>
    </row>
    <row r="245" customHeight="1" spans="5:23">
      <c r="E245" s="192"/>
      <c r="F245" s="72"/>
      <c r="L245" s="72"/>
      <c r="Q245" s="72"/>
      <c r="W245" s="72"/>
    </row>
    <row r="246" customHeight="1" spans="5:23">
      <c r="E246" s="192"/>
      <c r="F246" s="72"/>
      <c r="L246" s="72"/>
      <c r="Q246" s="72"/>
      <c r="W246" s="72"/>
    </row>
    <row r="247" customHeight="1" spans="5:23">
      <c r="E247" s="192"/>
      <c r="F247" s="72"/>
      <c r="L247" s="72"/>
      <c r="Q247" s="72"/>
      <c r="W247" s="72"/>
    </row>
    <row r="248" customHeight="1" spans="5:23">
      <c r="E248" s="192"/>
      <c r="F248" s="72"/>
      <c r="L248" s="72"/>
      <c r="Q248" s="72"/>
      <c r="W248" s="72"/>
    </row>
    <row r="249" customHeight="1" spans="5:23">
      <c r="E249" s="192"/>
      <c r="F249" s="72"/>
      <c r="L249" s="72"/>
      <c r="Q249" s="72"/>
      <c r="W249" s="72"/>
    </row>
    <row r="250" customHeight="1" spans="5:23">
      <c r="E250" s="192"/>
      <c r="F250" s="72"/>
      <c r="L250" s="72"/>
      <c r="Q250" s="72"/>
      <c r="W250" s="72"/>
    </row>
    <row r="251" customHeight="1" spans="5:23">
      <c r="E251" s="192"/>
      <c r="F251" s="72"/>
      <c r="L251" s="72"/>
      <c r="Q251" s="72"/>
      <c r="W251" s="72"/>
    </row>
    <row r="252" customHeight="1" spans="5:23">
      <c r="E252" s="192"/>
      <c r="F252" s="72"/>
      <c r="L252" s="72"/>
      <c r="Q252" s="72"/>
      <c r="W252" s="72"/>
    </row>
    <row r="253" customHeight="1" spans="5:23">
      <c r="E253" s="192"/>
      <c r="F253" s="72"/>
      <c r="L253" s="72"/>
      <c r="Q253" s="72"/>
      <c r="W253" s="72"/>
    </row>
    <row r="254" customHeight="1" spans="5:23">
      <c r="E254" s="192"/>
      <c r="F254" s="72"/>
      <c r="L254" s="72"/>
      <c r="Q254" s="72"/>
      <c r="W254" s="72"/>
    </row>
    <row r="255" customHeight="1" spans="5:23">
      <c r="E255" s="192"/>
      <c r="F255" s="72"/>
      <c r="L255" s="72"/>
      <c r="Q255" s="72"/>
      <c r="W255" s="72"/>
    </row>
    <row r="256" customHeight="1" spans="5:23">
      <c r="E256" s="192"/>
      <c r="F256" s="72"/>
      <c r="L256" s="72"/>
      <c r="Q256" s="72"/>
      <c r="W256" s="72"/>
    </row>
    <row r="257" customHeight="1" spans="5:23">
      <c r="E257" s="192"/>
      <c r="F257" s="72"/>
      <c r="L257" s="72"/>
      <c r="Q257" s="72"/>
      <c r="W257" s="72"/>
    </row>
    <row r="258" customHeight="1" spans="5:23">
      <c r="E258" s="192"/>
      <c r="F258" s="72"/>
      <c r="L258" s="72"/>
      <c r="Q258" s="72"/>
      <c r="W258" s="72"/>
    </row>
    <row r="259" customHeight="1" spans="5:23">
      <c r="E259" s="192"/>
      <c r="F259" s="72"/>
      <c r="L259" s="72"/>
      <c r="Q259" s="72"/>
      <c r="W259" s="72"/>
    </row>
    <row r="260" customHeight="1" spans="5:23">
      <c r="E260" s="192"/>
      <c r="F260" s="72"/>
      <c r="L260" s="72"/>
      <c r="Q260" s="72"/>
      <c r="W260" s="72"/>
    </row>
    <row r="261" customHeight="1" spans="5:23">
      <c r="E261" s="192"/>
      <c r="F261" s="72"/>
      <c r="L261" s="72"/>
      <c r="Q261" s="72"/>
      <c r="W261" s="72"/>
    </row>
    <row r="262" customHeight="1" spans="5:23">
      <c r="E262" s="192"/>
      <c r="F262" s="72"/>
      <c r="L262" s="72"/>
      <c r="Q262" s="72"/>
      <c r="W262" s="72"/>
    </row>
    <row r="263" customHeight="1" spans="5:23">
      <c r="E263" s="192"/>
      <c r="F263" s="72"/>
      <c r="L263" s="72"/>
      <c r="Q263" s="72"/>
      <c r="W263" s="72"/>
    </row>
    <row r="264" customHeight="1" spans="5:23">
      <c r="E264" s="192"/>
      <c r="F264" s="72"/>
      <c r="L264" s="72"/>
      <c r="Q264" s="72"/>
      <c r="W264" s="72"/>
    </row>
    <row r="265" customHeight="1" spans="5:23">
      <c r="E265" s="192"/>
      <c r="F265" s="72"/>
      <c r="L265" s="72"/>
      <c r="Q265" s="72"/>
      <c r="W265" s="72"/>
    </row>
    <row r="266" customHeight="1" spans="5:23">
      <c r="E266" s="192"/>
      <c r="F266" s="72"/>
      <c r="L266" s="72"/>
      <c r="Q266" s="72"/>
      <c r="W266" s="72"/>
    </row>
    <row r="267" customHeight="1" spans="5:23">
      <c r="E267" s="192"/>
      <c r="F267" s="72"/>
      <c r="L267" s="72"/>
      <c r="Q267" s="72"/>
      <c r="W267" s="72"/>
    </row>
    <row r="268" customHeight="1" spans="5:23">
      <c r="E268" s="192"/>
      <c r="F268" s="72"/>
      <c r="L268" s="72"/>
      <c r="Q268" s="72"/>
      <c r="W268" s="72"/>
    </row>
    <row r="269" customHeight="1" spans="5:23">
      <c r="E269" s="192"/>
      <c r="F269" s="72"/>
      <c r="L269" s="72"/>
      <c r="Q269" s="72"/>
      <c r="W269" s="72"/>
    </row>
    <row r="270" customHeight="1" spans="5:23">
      <c r="E270" s="192"/>
      <c r="F270" s="72"/>
      <c r="L270" s="72"/>
      <c r="Q270" s="72"/>
      <c r="W270" s="72"/>
    </row>
    <row r="271" customHeight="1" spans="5:23">
      <c r="E271" s="192"/>
      <c r="F271" s="72"/>
      <c r="L271" s="72"/>
      <c r="Q271" s="72"/>
      <c r="W271" s="72"/>
    </row>
    <row r="272" customHeight="1" spans="5:23">
      <c r="E272" s="192"/>
      <c r="F272" s="72"/>
      <c r="L272" s="72"/>
      <c r="Q272" s="72"/>
      <c r="W272" s="72"/>
    </row>
    <row r="273" customHeight="1" spans="5:23">
      <c r="E273" s="192"/>
      <c r="F273" s="72"/>
      <c r="L273" s="72"/>
      <c r="Q273" s="72"/>
      <c r="W273" s="72"/>
    </row>
    <row r="274" customHeight="1" spans="5:23">
      <c r="E274" s="192"/>
      <c r="F274" s="72"/>
      <c r="L274" s="72"/>
      <c r="Q274" s="72"/>
      <c r="W274" s="72"/>
    </row>
    <row r="275" customHeight="1" spans="5:23">
      <c r="E275" s="192"/>
      <c r="F275" s="72"/>
      <c r="L275" s="72"/>
      <c r="Q275" s="72"/>
      <c r="W275" s="72"/>
    </row>
    <row r="276" customHeight="1" spans="5:23">
      <c r="E276" s="192"/>
      <c r="F276" s="72"/>
      <c r="L276" s="72"/>
      <c r="Q276" s="72"/>
      <c r="W276" s="72"/>
    </row>
    <row r="277" customHeight="1" spans="5:23">
      <c r="E277" s="192"/>
      <c r="F277" s="72"/>
      <c r="L277" s="72"/>
      <c r="Q277" s="72"/>
      <c r="W277" s="72"/>
    </row>
    <row r="278" customHeight="1" spans="5:23">
      <c r="E278" s="192"/>
      <c r="F278" s="72"/>
      <c r="L278" s="72"/>
      <c r="Q278" s="72"/>
      <c r="W278" s="72"/>
    </row>
    <row r="279" customHeight="1" spans="5:23">
      <c r="E279" s="192"/>
      <c r="F279" s="72"/>
      <c r="L279" s="72"/>
      <c r="Q279" s="72"/>
      <c r="W279" s="72"/>
    </row>
    <row r="280" customHeight="1" spans="5:23">
      <c r="E280" s="192"/>
      <c r="F280" s="72"/>
      <c r="L280" s="72"/>
      <c r="Q280" s="72"/>
      <c r="W280" s="72"/>
    </row>
    <row r="281" customHeight="1" spans="5:23">
      <c r="E281" s="192"/>
      <c r="F281" s="72"/>
      <c r="L281" s="72"/>
      <c r="Q281" s="72"/>
      <c r="W281" s="72"/>
    </row>
    <row r="282" customHeight="1" spans="5:23">
      <c r="E282" s="192"/>
      <c r="F282" s="72"/>
      <c r="L282" s="72"/>
      <c r="Q282" s="72"/>
      <c r="W282" s="72"/>
    </row>
    <row r="283" customHeight="1" spans="5:23">
      <c r="E283" s="192"/>
      <c r="F283" s="72"/>
      <c r="L283" s="72"/>
      <c r="Q283" s="72"/>
      <c r="W283" s="72"/>
    </row>
    <row r="284" customHeight="1" spans="5:23">
      <c r="E284" s="192"/>
      <c r="F284" s="72"/>
      <c r="L284" s="72"/>
      <c r="Q284" s="72"/>
      <c r="W284" s="72"/>
    </row>
    <row r="285" customHeight="1" spans="5:23">
      <c r="E285" s="192"/>
      <c r="F285" s="72"/>
      <c r="L285" s="72"/>
      <c r="Q285" s="72"/>
      <c r="W285" s="72"/>
    </row>
    <row r="286" customHeight="1" spans="5:23">
      <c r="E286" s="192"/>
      <c r="F286" s="72"/>
      <c r="L286" s="72"/>
      <c r="Q286" s="72"/>
      <c r="W286" s="72"/>
    </row>
    <row r="287" customHeight="1" spans="5:23">
      <c r="E287" s="192"/>
      <c r="F287" s="72"/>
      <c r="L287" s="72"/>
      <c r="Q287" s="72"/>
      <c r="W287" s="72"/>
    </row>
    <row r="288" customHeight="1" spans="5:23">
      <c r="E288" s="192"/>
      <c r="F288" s="72"/>
      <c r="L288" s="72"/>
      <c r="Q288" s="72"/>
      <c r="W288" s="72"/>
    </row>
    <row r="289" customHeight="1" spans="5:23">
      <c r="E289" s="192"/>
      <c r="F289" s="72"/>
      <c r="L289" s="72"/>
      <c r="Q289" s="72"/>
      <c r="W289" s="72"/>
    </row>
    <row r="290" customHeight="1" spans="5:23">
      <c r="E290" s="192"/>
      <c r="F290" s="72"/>
      <c r="L290" s="72"/>
      <c r="Q290" s="72"/>
      <c r="W290" s="72"/>
    </row>
    <row r="291" customHeight="1" spans="5:23">
      <c r="E291" s="192"/>
      <c r="F291" s="72"/>
      <c r="L291" s="72"/>
      <c r="Q291" s="72"/>
      <c r="W291" s="72"/>
    </row>
    <row r="292" customHeight="1" spans="5:23">
      <c r="E292" s="192"/>
      <c r="F292" s="72"/>
      <c r="L292" s="72"/>
      <c r="Q292" s="72"/>
      <c r="W292" s="72"/>
    </row>
    <row r="293" customHeight="1" spans="5:23">
      <c r="E293" s="192"/>
      <c r="F293" s="72"/>
      <c r="L293" s="72"/>
      <c r="Q293" s="72"/>
      <c r="W293" s="72"/>
    </row>
    <row r="294" customHeight="1" spans="5:23">
      <c r="E294" s="192"/>
      <c r="F294" s="72"/>
      <c r="L294" s="72"/>
      <c r="Q294" s="72"/>
      <c r="W294" s="72"/>
    </row>
    <row r="295" customHeight="1" spans="5:23">
      <c r="E295" s="192"/>
      <c r="F295" s="72"/>
      <c r="L295" s="72"/>
      <c r="Q295" s="72"/>
      <c r="W295" s="72"/>
    </row>
    <row r="296" customHeight="1" spans="5:23">
      <c r="E296" s="192"/>
      <c r="F296" s="72"/>
      <c r="L296" s="72"/>
      <c r="Q296" s="72"/>
      <c r="W296" s="72"/>
    </row>
    <row r="297" customHeight="1" spans="5:23">
      <c r="E297" s="192"/>
      <c r="F297" s="72"/>
      <c r="L297" s="72"/>
      <c r="Q297" s="72"/>
      <c r="W297" s="72"/>
    </row>
    <row r="298" customHeight="1" spans="5:23">
      <c r="E298" s="192"/>
      <c r="F298" s="72"/>
      <c r="L298" s="72"/>
      <c r="Q298" s="72"/>
      <c r="W298" s="72"/>
    </row>
    <row r="299" customHeight="1" spans="5:23">
      <c r="E299" s="192"/>
      <c r="F299" s="72"/>
      <c r="L299" s="72"/>
      <c r="Q299" s="72"/>
      <c r="W299" s="72"/>
    </row>
    <row r="300" customHeight="1" spans="5:23">
      <c r="E300" s="192"/>
      <c r="F300" s="72"/>
      <c r="L300" s="72"/>
      <c r="Q300" s="72"/>
      <c r="W300" s="72"/>
    </row>
    <row r="301" customHeight="1" spans="5:23">
      <c r="E301" s="192"/>
      <c r="F301" s="72"/>
      <c r="L301" s="72"/>
      <c r="Q301" s="72"/>
      <c r="W301" s="72"/>
    </row>
    <row r="302" customHeight="1" spans="5:23">
      <c r="E302" s="192"/>
      <c r="F302" s="72"/>
      <c r="L302" s="72"/>
      <c r="Q302" s="72"/>
      <c r="W302" s="72"/>
    </row>
    <row r="303" customHeight="1" spans="5:23">
      <c r="E303" s="192"/>
      <c r="F303" s="72"/>
      <c r="L303" s="72"/>
      <c r="Q303" s="72"/>
      <c r="W303" s="72"/>
    </row>
    <row r="304" customHeight="1" spans="5:23">
      <c r="E304" s="192"/>
      <c r="F304" s="72"/>
      <c r="L304" s="72"/>
      <c r="Q304" s="72"/>
      <c r="W304" s="72"/>
    </row>
    <row r="305" customHeight="1" spans="5:23">
      <c r="E305" s="192"/>
      <c r="F305" s="72"/>
      <c r="L305" s="72"/>
      <c r="Q305" s="72"/>
      <c r="W305" s="72"/>
    </row>
    <row r="306" customHeight="1" spans="5:23">
      <c r="E306" s="192"/>
      <c r="F306" s="72"/>
      <c r="L306" s="72"/>
      <c r="Q306" s="72"/>
      <c r="W306" s="72"/>
    </row>
    <row r="307" customHeight="1" spans="5:23">
      <c r="E307" s="192"/>
      <c r="F307" s="72"/>
      <c r="L307" s="72"/>
      <c r="Q307" s="72"/>
      <c r="W307" s="72"/>
    </row>
    <row r="308" customHeight="1" spans="5:23">
      <c r="E308" s="192"/>
      <c r="F308" s="72"/>
      <c r="L308" s="72"/>
      <c r="Q308" s="72"/>
      <c r="W308" s="72"/>
    </row>
    <row r="309" customHeight="1" spans="5:23">
      <c r="E309" s="192"/>
      <c r="F309" s="72"/>
      <c r="L309" s="72"/>
      <c r="Q309" s="72"/>
      <c r="W309" s="72"/>
    </row>
    <row r="310" customHeight="1" spans="5:23">
      <c r="E310" s="192"/>
      <c r="F310" s="72"/>
      <c r="L310" s="72"/>
      <c r="Q310" s="72"/>
      <c r="W310" s="72"/>
    </row>
    <row r="311" customHeight="1" spans="5:23">
      <c r="E311" s="192"/>
      <c r="F311" s="72"/>
      <c r="L311" s="72"/>
      <c r="Q311" s="72"/>
      <c r="W311" s="72"/>
    </row>
    <row r="312" customHeight="1" spans="5:23">
      <c r="E312" s="192"/>
      <c r="F312" s="72"/>
      <c r="L312" s="72"/>
      <c r="Q312" s="72"/>
      <c r="W312" s="72"/>
    </row>
    <row r="313" customHeight="1" spans="5:23">
      <c r="E313" s="192"/>
      <c r="F313" s="72"/>
      <c r="L313" s="72"/>
      <c r="Q313" s="72"/>
      <c r="W313" s="72"/>
    </row>
    <row r="314" customHeight="1" spans="5:23">
      <c r="E314" s="192"/>
      <c r="F314" s="72"/>
      <c r="L314" s="72"/>
      <c r="Q314" s="72"/>
      <c r="W314" s="72"/>
    </row>
    <row r="315" customHeight="1" spans="5:23">
      <c r="E315" s="192"/>
      <c r="F315" s="72"/>
      <c r="L315" s="72"/>
      <c r="Q315" s="72"/>
      <c r="W315" s="72"/>
    </row>
    <row r="316" customHeight="1" spans="5:23">
      <c r="E316" s="192"/>
      <c r="F316" s="72"/>
      <c r="L316" s="72"/>
      <c r="Q316" s="72"/>
      <c r="W316" s="72"/>
    </row>
    <row r="317" customHeight="1" spans="5:23">
      <c r="E317" s="192"/>
      <c r="F317" s="72"/>
      <c r="L317" s="72"/>
      <c r="Q317" s="72"/>
      <c r="W317" s="72"/>
    </row>
    <row r="318" customHeight="1" spans="5:23">
      <c r="E318" s="192"/>
      <c r="F318" s="72"/>
      <c r="L318" s="72"/>
      <c r="Q318" s="72"/>
      <c r="W318" s="72"/>
    </row>
    <row r="319" customHeight="1" spans="5:23">
      <c r="E319" s="192"/>
      <c r="F319" s="72"/>
      <c r="L319" s="72"/>
      <c r="Q319" s="72"/>
      <c r="W319" s="72"/>
    </row>
    <row r="320" customHeight="1" spans="5:23">
      <c r="E320" s="192"/>
      <c r="F320" s="72"/>
      <c r="L320" s="72"/>
      <c r="Q320" s="72"/>
      <c r="W320" s="72"/>
    </row>
    <row r="321" customHeight="1" spans="5:23">
      <c r="E321" s="192"/>
      <c r="F321" s="72"/>
      <c r="L321" s="72"/>
      <c r="Q321" s="72"/>
      <c r="W321" s="72"/>
    </row>
    <row r="322" customHeight="1" spans="5:23">
      <c r="E322" s="192"/>
      <c r="F322" s="72"/>
      <c r="L322" s="72"/>
      <c r="Q322" s="72"/>
      <c r="W322" s="72"/>
    </row>
    <row r="323" customHeight="1" spans="5:23">
      <c r="E323" s="192"/>
      <c r="F323" s="72"/>
      <c r="L323" s="72"/>
      <c r="Q323" s="72"/>
      <c r="W323" s="72"/>
    </row>
    <row r="324" customHeight="1" spans="5:23">
      <c r="E324" s="192"/>
      <c r="F324" s="72"/>
      <c r="L324" s="72"/>
      <c r="Q324" s="72"/>
      <c r="W324" s="72"/>
    </row>
    <row r="325" customHeight="1" spans="5:23">
      <c r="E325" s="192"/>
      <c r="F325" s="72"/>
      <c r="L325" s="72"/>
      <c r="Q325" s="72"/>
      <c r="W325" s="72"/>
    </row>
    <row r="326" customHeight="1" spans="5:23">
      <c r="E326" s="192"/>
      <c r="F326" s="72"/>
      <c r="L326" s="72"/>
      <c r="Q326" s="72"/>
      <c r="W326" s="72"/>
    </row>
    <row r="327" customHeight="1" spans="5:23">
      <c r="E327" s="192"/>
      <c r="F327" s="72"/>
      <c r="L327" s="72"/>
      <c r="Q327" s="72"/>
      <c r="W327" s="72"/>
    </row>
    <row r="328" customHeight="1" spans="5:23">
      <c r="E328" s="192"/>
      <c r="F328" s="72"/>
      <c r="L328" s="72"/>
      <c r="Q328" s="72"/>
      <c r="W328" s="72"/>
    </row>
    <row r="329" customHeight="1" spans="5:23">
      <c r="E329" s="192"/>
      <c r="F329" s="72"/>
      <c r="L329" s="72"/>
      <c r="Q329" s="72"/>
      <c r="W329" s="72"/>
    </row>
    <row r="330" customHeight="1" spans="5:23">
      <c r="E330" s="192"/>
      <c r="F330" s="72"/>
      <c r="L330" s="72"/>
      <c r="Q330" s="72"/>
      <c r="W330" s="72"/>
    </row>
    <row r="331" customHeight="1" spans="5:23">
      <c r="E331" s="192"/>
      <c r="F331" s="72"/>
      <c r="L331" s="72"/>
      <c r="Q331" s="72"/>
      <c r="W331" s="72"/>
    </row>
    <row r="332" customHeight="1" spans="5:23">
      <c r="E332" s="192"/>
      <c r="F332" s="72"/>
      <c r="L332" s="72"/>
      <c r="Q332" s="72"/>
      <c r="W332" s="72"/>
    </row>
    <row r="333" customHeight="1" spans="5:23">
      <c r="E333" s="192"/>
      <c r="F333" s="72"/>
      <c r="L333" s="72"/>
      <c r="Q333" s="72"/>
      <c r="W333" s="72"/>
    </row>
    <row r="334" customHeight="1" spans="5:23">
      <c r="E334" s="192"/>
      <c r="F334" s="72"/>
      <c r="L334" s="72"/>
      <c r="Q334" s="72"/>
      <c r="W334" s="72"/>
    </row>
    <row r="335" customHeight="1" spans="5:23">
      <c r="E335" s="192"/>
      <c r="F335" s="72"/>
      <c r="L335" s="72"/>
      <c r="Q335" s="72"/>
      <c r="W335" s="72"/>
    </row>
    <row r="336" customHeight="1" spans="5:23">
      <c r="E336" s="192"/>
      <c r="F336" s="72"/>
      <c r="L336" s="72"/>
      <c r="Q336" s="72"/>
      <c r="W336" s="72"/>
    </row>
    <row r="337" customHeight="1" spans="5:23">
      <c r="E337" s="192"/>
      <c r="F337" s="72"/>
      <c r="L337" s="72"/>
      <c r="Q337" s="72"/>
      <c r="W337" s="72"/>
    </row>
    <row r="338" customHeight="1" spans="5:23">
      <c r="E338" s="192"/>
      <c r="F338" s="72"/>
      <c r="L338" s="72"/>
      <c r="Q338" s="72"/>
      <c r="W338" s="72"/>
    </row>
    <row r="339" customHeight="1" spans="5:23">
      <c r="E339" s="192"/>
      <c r="F339" s="72"/>
      <c r="L339" s="72"/>
      <c r="Q339" s="72"/>
      <c r="W339" s="72"/>
    </row>
    <row r="340" customHeight="1" spans="5:23">
      <c r="E340" s="192"/>
      <c r="F340" s="72"/>
      <c r="L340" s="72"/>
      <c r="Q340" s="72"/>
      <c r="W340" s="72"/>
    </row>
    <row r="341" customHeight="1" spans="5:23">
      <c r="E341" s="192"/>
      <c r="F341" s="72"/>
      <c r="L341" s="72"/>
      <c r="Q341" s="72"/>
      <c r="W341" s="72"/>
    </row>
    <row r="342" customHeight="1" spans="5:23">
      <c r="E342" s="192"/>
      <c r="F342" s="72"/>
      <c r="L342" s="72"/>
      <c r="Q342" s="72"/>
      <c r="W342" s="72"/>
    </row>
    <row r="343" customHeight="1" spans="5:23">
      <c r="E343" s="192"/>
      <c r="F343" s="72"/>
      <c r="L343" s="72"/>
      <c r="Q343" s="72"/>
      <c r="W343" s="72"/>
    </row>
    <row r="344" customHeight="1" spans="5:23">
      <c r="E344" s="192"/>
      <c r="F344" s="72"/>
      <c r="L344" s="72"/>
      <c r="Q344" s="72"/>
      <c r="W344" s="72"/>
    </row>
    <row r="345" customHeight="1" spans="5:23">
      <c r="E345" s="192"/>
      <c r="F345" s="72"/>
      <c r="L345" s="72"/>
      <c r="Q345" s="72"/>
      <c r="W345" s="72"/>
    </row>
    <row r="346" customHeight="1" spans="5:23">
      <c r="E346" s="192"/>
      <c r="F346" s="72"/>
      <c r="L346" s="72"/>
      <c r="Q346" s="72"/>
      <c r="W346" s="72"/>
    </row>
    <row r="347" customHeight="1" spans="5:23">
      <c r="E347" s="192"/>
      <c r="F347" s="72"/>
      <c r="L347" s="72"/>
      <c r="Q347" s="72"/>
      <c r="W347" s="72"/>
    </row>
    <row r="348" customHeight="1" spans="5:23">
      <c r="E348" s="192"/>
      <c r="F348" s="72"/>
      <c r="L348" s="72"/>
      <c r="Q348" s="72"/>
      <c r="W348" s="72"/>
    </row>
    <row r="349" customHeight="1" spans="5:23">
      <c r="E349" s="192"/>
      <c r="F349" s="72"/>
      <c r="L349" s="72"/>
      <c r="Q349" s="72"/>
      <c r="W349" s="72"/>
    </row>
    <row r="350" customHeight="1" spans="5:23">
      <c r="E350" s="192"/>
      <c r="F350" s="72"/>
      <c r="L350" s="72"/>
      <c r="Q350" s="72"/>
      <c r="W350" s="72"/>
    </row>
    <row r="351" customHeight="1" spans="5:23">
      <c r="E351" s="192"/>
      <c r="F351" s="72"/>
      <c r="L351" s="72"/>
      <c r="Q351" s="72"/>
      <c r="W351" s="72"/>
    </row>
    <row r="352" customHeight="1" spans="5:23">
      <c r="E352" s="192"/>
      <c r="F352" s="72"/>
      <c r="L352" s="72"/>
      <c r="Q352" s="72"/>
      <c r="W352" s="72"/>
    </row>
    <row r="353" customHeight="1" spans="5:23">
      <c r="E353" s="192"/>
      <c r="F353" s="72"/>
      <c r="L353" s="72"/>
      <c r="Q353" s="72"/>
      <c r="W353" s="72"/>
    </row>
    <row r="354" customHeight="1" spans="5:23">
      <c r="E354" s="192"/>
      <c r="F354" s="72"/>
      <c r="L354" s="72"/>
      <c r="Q354" s="72"/>
      <c r="W354" s="72"/>
    </row>
    <row r="355" customHeight="1" spans="5:23">
      <c r="E355" s="192"/>
      <c r="F355" s="72"/>
      <c r="L355" s="72"/>
      <c r="Q355" s="72"/>
      <c r="W355" s="72"/>
    </row>
    <row r="356" customHeight="1" spans="5:23">
      <c r="E356" s="192"/>
      <c r="F356" s="72"/>
      <c r="L356" s="72"/>
      <c r="Q356" s="72"/>
      <c r="W356" s="72"/>
    </row>
    <row r="357" customHeight="1" spans="5:23">
      <c r="E357" s="192"/>
      <c r="F357" s="72"/>
      <c r="L357" s="72"/>
      <c r="Q357" s="72"/>
      <c r="W357" s="72"/>
    </row>
    <row r="358" customHeight="1" spans="5:23">
      <c r="E358" s="192"/>
      <c r="F358" s="72"/>
      <c r="L358" s="72"/>
      <c r="Q358" s="72"/>
      <c r="W358" s="72"/>
    </row>
    <row r="359" customHeight="1" spans="5:23">
      <c r="E359" s="192"/>
      <c r="F359" s="72"/>
      <c r="L359" s="72"/>
      <c r="Q359" s="72"/>
      <c r="W359" s="72"/>
    </row>
    <row r="360" customHeight="1" spans="5:23">
      <c r="E360" s="192"/>
      <c r="F360" s="72"/>
      <c r="L360" s="72"/>
      <c r="Q360" s="72"/>
      <c r="W360" s="72"/>
    </row>
    <row r="361" customHeight="1" spans="5:23">
      <c r="E361" s="192"/>
      <c r="F361" s="72"/>
      <c r="L361" s="72"/>
      <c r="Q361" s="72"/>
      <c r="W361" s="72"/>
    </row>
    <row r="362" customHeight="1" spans="5:23">
      <c r="E362" s="192"/>
      <c r="F362" s="72"/>
      <c r="L362" s="72"/>
      <c r="Q362" s="72"/>
      <c r="W362" s="72"/>
    </row>
    <row r="363" customHeight="1" spans="5:23">
      <c r="E363" s="192"/>
      <c r="F363" s="72"/>
      <c r="L363" s="72"/>
      <c r="Q363" s="72"/>
      <c r="W363" s="72"/>
    </row>
    <row r="364" customHeight="1" spans="5:23">
      <c r="E364" s="192"/>
      <c r="F364" s="72"/>
      <c r="L364" s="72"/>
      <c r="Q364" s="72"/>
      <c r="W364" s="72"/>
    </row>
    <row r="365" customHeight="1" spans="5:23">
      <c r="E365" s="192"/>
      <c r="F365" s="72"/>
      <c r="L365" s="72"/>
      <c r="Q365" s="72"/>
      <c r="W365" s="72"/>
    </row>
    <row r="366" customHeight="1" spans="5:23">
      <c r="E366" s="192"/>
      <c r="F366" s="72"/>
      <c r="L366" s="72"/>
      <c r="Q366" s="72"/>
      <c r="W366" s="72"/>
    </row>
    <row r="367" customHeight="1" spans="5:23">
      <c r="E367" s="192"/>
      <c r="F367" s="72"/>
      <c r="L367" s="72"/>
      <c r="Q367" s="72"/>
      <c r="W367" s="72"/>
    </row>
    <row r="368" customHeight="1" spans="5:23">
      <c r="E368" s="192"/>
      <c r="F368" s="72"/>
      <c r="L368" s="72"/>
      <c r="Q368" s="72"/>
      <c r="W368" s="72"/>
    </row>
    <row r="369" customHeight="1" spans="5:23">
      <c r="E369" s="192"/>
      <c r="F369" s="72"/>
      <c r="L369" s="72"/>
      <c r="Q369" s="72"/>
      <c r="W369" s="72"/>
    </row>
    <row r="370" customHeight="1" spans="5:23">
      <c r="E370" s="192"/>
      <c r="F370" s="72"/>
      <c r="L370" s="72"/>
      <c r="Q370" s="72"/>
      <c r="W370" s="72"/>
    </row>
    <row r="371" customHeight="1" spans="5:23">
      <c r="E371" s="192"/>
      <c r="F371" s="72"/>
      <c r="L371" s="72"/>
      <c r="Q371" s="72"/>
      <c r="W371" s="72"/>
    </row>
    <row r="372" customHeight="1" spans="5:23">
      <c r="E372" s="192"/>
      <c r="F372" s="72"/>
      <c r="L372" s="72"/>
      <c r="Q372" s="72"/>
      <c r="W372" s="72"/>
    </row>
    <row r="373" customHeight="1" spans="5:23">
      <c r="E373" s="192"/>
      <c r="F373" s="72"/>
      <c r="L373" s="72"/>
      <c r="Q373" s="72"/>
      <c r="W373" s="72"/>
    </row>
    <row r="374" customHeight="1" spans="5:23">
      <c r="E374" s="192"/>
      <c r="F374" s="72"/>
      <c r="L374" s="72"/>
      <c r="Q374" s="72"/>
      <c r="W374" s="72"/>
    </row>
    <row r="375" customHeight="1" spans="5:23">
      <c r="E375" s="192"/>
      <c r="F375" s="72"/>
      <c r="L375" s="72"/>
      <c r="Q375" s="72"/>
      <c r="W375" s="72"/>
    </row>
    <row r="376" customHeight="1" spans="5:23">
      <c r="E376" s="192"/>
      <c r="F376" s="72"/>
      <c r="L376" s="72"/>
      <c r="Q376" s="72"/>
      <c r="W376" s="72"/>
    </row>
    <row r="377" customHeight="1" spans="5:23">
      <c r="E377" s="192"/>
      <c r="F377" s="72"/>
      <c r="L377" s="72"/>
      <c r="Q377" s="72"/>
      <c r="W377" s="72"/>
    </row>
    <row r="378" customHeight="1" spans="5:23">
      <c r="E378" s="192"/>
      <c r="F378" s="72"/>
      <c r="L378" s="72"/>
      <c r="Q378" s="72"/>
      <c r="W378" s="72"/>
    </row>
    <row r="379" customHeight="1" spans="5:23">
      <c r="E379" s="192"/>
      <c r="F379" s="72"/>
      <c r="L379" s="72"/>
      <c r="Q379" s="72"/>
      <c r="W379" s="72"/>
    </row>
    <row r="380" customHeight="1" spans="5:23">
      <c r="E380" s="192"/>
      <c r="F380" s="72"/>
      <c r="L380" s="72"/>
      <c r="Q380" s="72"/>
      <c r="W380" s="72"/>
    </row>
    <row r="381" customHeight="1" spans="5:23">
      <c r="E381" s="192"/>
      <c r="F381" s="72"/>
      <c r="L381" s="72"/>
      <c r="Q381" s="72"/>
      <c r="W381" s="72"/>
    </row>
    <row r="382" customHeight="1" spans="5:23">
      <c r="E382" s="192"/>
      <c r="F382" s="72"/>
      <c r="L382" s="72"/>
      <c r="Q382" s="72"/>
      <c r="W382" s="72"/>
    </row>
    <row r="383" customHeight="1" spans="5:23">
      <c r="E383" s="192"/>
      <c r="F383" s="72"/>
      <c r="L383" s="72"/>
      <c r="Q383" s="72"/>
      <c r="W383" s="72"/>
    </row>
    <row r="384" customHeight="1" spans="5:23">
      <c r="E384" s="192"/>
      <c r="F384" s="72"/>
      <c r="L384" s="72"/>
      <c r="Q384" s="72"/>
      <c r="W384" s="72"/>
    </row>
    <row r="385" customHeight="1" spans="5:23">
      <c r="E385" s="192"/>
      <c r="F385" s="72"/>
      <c r="L385" s="72"/>
      <c r="Q385" s="72"/>
      <c r="W385" s="72"/>
    </row>
    <row r="386" customHeight="1" spans="5:23">
      <c r="E386" s="192"/>
      <c r="F386" s="72"/>
      <c r="L386" s="72"/>
      <c r="Q386" s="72"/>
      <c r="W386" s="72"/>
    </row>
    <row r="387" customHeight="1" spans="5:23">
      <c r="E387" s="192"/>
      <c r="F387" s="72"/>
      <c r="L387" s="72"/>
      <c r="Q387" s="72"/>
      <c r="W387" s="72"/>
    </row>
    <row r="388" customHeight="1" spans="5:23">
      <c r="E388" s="192"/>
      <c r="F388" s="72"/>
      <c r="L388" s="72"/>
      <c r="Q388" s="72"/>
      <c r="W388" s="72"/>
    </row>
    <row r="389" customHeight="1" spans="5:23">
      <c r="E389" s="192"/>
      <c r="F389" s="72"/>
      <c r="L389" s="72"/>
      <c r="Q389" s="72"/>
      <c r="W389" s="72"/>
    </row>
    <row r="390" customHeight="1" spans="5:23">
      <c r="E390" s="192"/>
      <c r="F390" s="72"/>
      <c r="L390" s="72"/>
      <c r="Q390" s="72"/>
      <c r="W390" s="72"/>
    </row>
    <row r="391" customHeight="1" spans="5:23">
      <c r="E391" s="192"/>
      <c r="F391" s="72"/>
      <c r="L391" s="72"/>
      <c r="Q391" s="72"/>
      <c r="W391" s="72"/>
    </row>
    <row r="392" customHeight="1" spans="5:23">
      <c r="E392" s="192"/>
      <c r="F392" s="72"/>
      <c r="L392" s="72"/>
      <c r="Q392" s="72"/>
      <c r="W392" s="72"/>
    </row>
    <row r="393" customHeight="1" spans="5:23">
      <c r="E393" s="192"/>
      <c r="F393" s="72"/>
      <c r="L393" s="72"/>
      <c r="Q393" s="72"/>
      <c r="W393" s="72"/>
    </row>
    <row r="394" customHeight="1" spans="5:23">
      <c r="E394" s="192"/>
      <c r="F394" s="72"/>
      <c r="L394" s="72"/>
      <c r="Q394" s="72"/>
      <c r="W394" s="72"/>
    </row>
    <row r="395" customHeight="1" spans="5:23">
      <c r="E395" s="192"/>
      <c r="F395" s="72"/>
      <c r="L395" s="72"/>
      <c r="Q395" s="72"/>
      <c r="W395" s="72"/>
    </row>
    <row r="396" customHeight="1" spans="5:23">
      <c r="E396" s="192"/>
      <c r="F396" s="72"/>
      <c r="L396" s="72"/>
      <c r="Q396" s="72"/>
      <c r="W396" s="72"/>
    </row>
    <row r="397" customHeight="1" spans="5:23">
      <c r="E397" s="192"/>
      <c r="F397" s="72"/>
      <c r="L397" s="72"/>
      <c r="Q397" s="72"/>
      <c r="W397" s="72"/>
    </row>
    <row r="398" customHeight="1" spans="5:23">
      <c r="E398" s="192"/>
      <c r="F398" s="72"/>
      <c r="L398" s="72"/>
      <c r="Q398" s="72"/>
      <c r="W398" s="72"/>
    </row>
    <row r="399" customHeight="1" spans="5:23">
      <c r="E399" s="192"/>
      <c r="F399" s="72"/>
      <c r="L399" s="72"/>
      <c r="Q399" s="72"/>
      <c r="W399" s="72"/>
    </row>
    <row r="400" customHeight="1" spans="5:23">
      <c r="E400" s="192"/>
      <c r="F400" s="72"/>
      <c r="L400" s="72"/>
      <c r="Q400" s="72"/>
      <c r="W400" s="72"/>
    </row>
    <row r="401" customHeight="1" spans="5:23">
      <c r="E401" s="192"/>
      <c r="F401" s="72"/>
      <c r="L401" s="72"/>
      <c r="Q401" s="72"/>
      <c r="W401" s="72"/>
    </row>
    <row r="402" customHeight="1" spans="5:23">
      <c r="E402" s="192"/>
      <c r="F402" s="72"/>
      <c r="L402" s="72"/>
      <c r="Q402" s="72"/>
      <c r="W402" s="72"/>
    </row>
    <row r="403" customHeight="1" spans="5:23">
      <c r="E403" s="192"/>
      <c r="F403" s="72"/>
      <c r="L403" s="72"/>
      <c r="Q403" s="72"/>
      <c r="W403" s="72"/>
    </row>
    <row r="404" customHeight="1" spans="5:23">
      <c r="E404" s="192"/>
      <c r="F404" s="72"/>
      <c r="L404" s="72"/>
      <c r="Q404" s="72"/>
      <c r="W404" s="72"/>
    </row>
    <row r="405" customHeight="1" spans="5:23">
      <c r="E405" s="192"/>
      <c r="F405" s="72"/>
      <c r="L405" s="72"/>
      <c r="Q405" s="72"/>
      <c r="W405" s="72"/>
    </row>
    <row r="406" customHeight="1" spans="5:23">
      <c r="E406" s="192"/>
      <c r="F406" s="72"/>
      <c r="L406" s="72"/>
      <c r="Q406" s="72"/>
      <c r="W406" s="72"/>
    </row>
    <row r="407" customHeight="1" spans="5:23">
      <c r="E407" s="192"/>
      <c r="F407" s="72"/>
      <c r="L407" s="72"/>
      <c r="Q407" s="72"/>
      <c r="W407" s="72"/>
    </row>
    <row r="408" customHeight="1" spans="5:23">
      <c r="E408" s="192"/>
      <c r="F408" s="72"/>
      <c r="L408" s="72"/>
      <c r="Q408" s="72"/>
      <c r="W408" s="72"/>
    </row>
    <row r="409" customHeight="1" spans="5:23">
      <c r="E409" s="192"/>
      <c r="F409" s="72"/>
      <c r="L409" s="72"/>
      <c r="Q409" s="72"/>
      <c r="W409" s="72"/>
    </row>
    <row r="410" customHeight="1" spans="5:23">
      <c r="E410" s="192"/>
      <c r="F410" s="72"/>
      <c r="L410" s="72"/>
      <c r="Q410" s="72"/>
      <c r="W410" s="72"/>
    </row>
    <row r="411" customHeight="1" spans="5:23">
      <c r="E411" s="192"/>
      <c r="F411" s="72"/>
      <c r="L411" s="72"/>
      <c r="Q411" s="72"/>
      <c r="W411" s="72"/>
    </row>
    <row r="412" customHeight="1" spans="5:23">
      <c r="E412" s="192"/>
      <c r="F412" s="72"/>
      <c r="L412" s="72"/>
      <c r="Q412" s="72"/>
      <c r="W412" s="72"/>
    </row>
    <row r="413" customHeight="1" spans="5:23">
      <c r="E413" s="192"/>
      <c r="F413" s="72"/>
      <c r="L413" s="72"/>
      <c r="Q413" s="72"/>
      <c r="W413" s="72"/>
    </row>
    <row r="414" customHeight="1" spans="5:23">
      <c r="E414" s="192"/>
      <c r="F414" s="72"/>
      <c r="L414" s="72"/>
      <c r="Q414" s="72"/>
      <c r="W414" s="72"/>
    </row>
    <row r="415" customHeight="1" spans="5:23">
      <c r="E415" s="192"/>
      <c r="F415" s="72"/>
      <c r="L415" s="72"/>
      <c r="Q415" s="72"/>
      <c r="W415" s="72"/>
    </row>
    <row r="416" customHeight="1" spans="5:23">
      <c r="E416" s="192"/>
      <c r="F416" s="72"/>
      <c r="L416" s="72"/>
      <c r="Q416" s="72"/>
      <c r="W416" s="72"/>
    </row>
    <row r="417" customHeight="1" spans="5:23">
      <c r="E417" s="192"/>
      <c r="F417" s="72"/>
      <c r="L417" s="72"/>
      <c r="Q417" s="72"/>
      <c r="W417" s="72"/>
    </row>
    <row r="418" customHeight="1" spans="5:23">
      <c r="E418" s="192"/>
      <c r="F418" s="72"/>
      <c r="L418" s="72"/>
      <c r="Q418" s="72"/>
      <c r="W418" s="72"/>
    </row>
    <row r="419" customHeight="1" spans="5:23">
      <c r="E419" s="192"/>
      <c r="F419" s="72"/>
      <c r="L419" s="72"/>
      <c r="Q419" s="72"/>
      <c r="W419" s="72"/>
    </row>
    <row r="420" customHeight="1" spans="5:23">
      <c r="E420" s="192"/>
      <c r="F420" s="72"/>
      <c r="L420" s="72"/>
      <c r="Q420" s="72"/>
      <c r="W420" s="72"/>
    </row>
    <row r="421" customHeight="1" spans="5:23">
      <c r="E421" s="192"/>
      <c r="F421" s="72"/>
      <c r="L421" s="72"/>
      <c r="Q421" s="72"/>
      <c r="W421" s="72"/>
    </row>
    <row r="422" customHeight="1" spans="5:23">
      <c r="E422" s="192"/>
      <c r="F422" s="72"/>
      <c r="L422" s="72"/>
      <c r="Q422" s="72"/>
      <c r="W422" s="72"/>
    </row>
    <row r="423" customHeight="1" spans="5:23">
      <c r="E423" s="192"/>
      <c r="F423" s="72"/>
      <c r="L423" s="72"/>
      <c r="Q423" s="72"/>
      <c r="W423" s="72"/>
    </row>
    <row r="424" customHeight="1" spans="5:23">
      <c r="E424" s="192"/>
      <c r="F424" s="72"/>
      <c r="L424" s="72"/>
      <c r="Q424" s="72"/>
      <c r="W424" s="72"/>
    </row>
    <row r="425" customHeight="1" spans="5:23">
      <c r="E425" s="192"/>
      <c r="F425" s="72"/>
      <c r="L425" s="72"/>
      <c r="Q425" s="72"/>
      <c r="W425" s="72"/>
    </row>
    <row r="426" customHeight="1" spans="5:23">
      <c r="E426" s="192"/>
      <c r="F426" s="72"/>
      <c r="L426" s="72"/>
      <c r="Q426" s="72"/>
      <c r="W426" s="72"/>
    </row>
    <row r="427" customHeight="1" spans="5:23">
      <c r="E427" s="192"/>
      <c r="F427" s="72"/>
      <c r="L427" s="72"/>
      <c r="Q427" s="72"/>
      <c r="W427" s="72"/>
    </row>
    <row r="428" customHeight="1" spans="5:23">
      <c r="E428" s="192"/>
      <c r="F428" s="72"/>
      <c r="L428" s="72"/>
      <c r="Q428" s="72"/>
      <c r="W428" s="72"/>
    </row>
    <row r="429" customHeight="1" spans="5:23">
      <c r="E429" s="192"/>
      <c r="F429" s="72"/>
      <c r="L429" s="72"/>
      <c r="Q429" s="72"/>
      <c r="W429" s="72"/>
    </row>
    <row r="430" customHeight="1" spans="5:23">
      <c r="E430" s="192"/>
      <c r="F430" s="72"/>
      <c r="L430" s="72"/>
      <c r="Q430" s="72"/>
      <c r="W430" s="72"/>
    </row>
    <row r="431" customHeight="1" spans="5:23">
      <c r="E431" s="192"/>
      <c r="F431" s="72"/>
      <c r="L431" s="72"/>
      <c r="Q431" s="72"/>
      <c r="W431" s="72"/>
    </row>
    <row r="432" customHeight="1" spans="5:23">
      <c r="E432" s="192"/>
      <c r="F432" s="72"/>
      <c r="L432" s="72"/>
      <c r="Q432" s="72"/>
      <c r="W432" s="72"/>
    </row>
    <row r="433" customHeight="1" spans="5:23">
      <c r="E433" s="192"/>
      <c r="F433" s="72"/>
      <c r="L433" s="72"/>
      <c r="Q433" s="72"/>
      <c r="W433" s="72"/>
    </row>
    <row r="434" customHeight="1" spans="5:23">
      <c r="E434" s="192"/>
      <c r="F434" s="72"/>
      <c r="L434" s="72"/>
      <c r="Q434" s="72"/>
      <c r="W434" s="72"/>
    </row>
    <row r="435" customHeight="1" spans="5:23">
      <c r="E435" s="192"/>
      <c r="F435" s="72"/>
      <c r="L435" s="72"/>
      <c r="Q435" s="72"/>
      <c r="W435" s="72"/>
    </row>
    <row r="436" customHeight="1" spans="5:23">
      <c r="E436" s="192"/>
      <c r="F436" s="72"/>
      <c r="L436" s="72"/>
      <c r="Q436" s="72"/>
      <c r="W436" s="72"/>
    </row>
    <row r="437" customHeight="1" spans="5:23">
      <c r="E437" s="192"/>
      <c r="F437" s="72"/>
      <c r="L437" s="72"/>
      <c r="Q437" s="72"/>
      <c r="W437" s="72"/>
    </row>
    <row r="438" customHeight="1" spans="5:23">
      <c r="E438" s="192"/>
      <c r="F438" s="72"/>
      <c r="L438" s="72"/>
      <c r="Q438" s="72"/>
      <c r="W438" s="72"/>
    </row>
    <row r="439" customHeight="1" spans="5:23">
      <c r="E439" s="192"/>
      <c r="F439" s="72"/>
      <c r="L439" s="72"/>
      <c r="Q439" s="72"/>
      <c r="W439" s="72"/>
    </row>
    <row r="440" customHeight="1" spans="5:23">
      <c r="E440" s="192"/>
      <c r="F440" s="72"/>
      <c r="L440" s="72"/>
      <c r="Q440" s="72"/>
      <c r="W440" s="72"/>
    </row>
    <row r="441" customHeight="1" spans="5:23">
      <c r="E441" s="192"/>
      <c r="F441" s="72"/>
      <c r="L441" s="72"/>
      <c r="Q441" s="72"/>
      <c r="W441" s="72"/>
    </row>
    <row r="442" customHeight="1" spans="5:23">
      <c r="E442" s="192"/>
      <c r="F442" s="72"/>
      <c r="L442" s="72"/>
      <c r="Q442" s="72"/>
      <c r="W442" s="72"/>
    </row>
    <row r="443" customHeight="1" spans="5:23">
      <c r="E443" s="192"/>
      <c r="F443" s="72"/>
      <c r="L443" s="72"/>
      <c r="Q443" s="72"/>
      <c r="W443" s="72"/>
    </row>
    <row r="444" customHeight="1" spans="5:23">
      <c r="E444" s="192"/>
      <c r="F444" s="72"/>
      <c r="L444" s="72"/>
      <c r="Q444" s="72"/>
      <c r="W444" s="72"/>
    </row>
    <row r="445" customHeight="1" spans="5:23">
      <c r="E445" s="192"/>
      <c r="F445" s="72"/>
      <c r="L445" s="72"/>
      <c r="Q445" s="72"/>
      <c r="W445" s="72"/>
    </row>
    <row r="446" customHeight="1" spans="5:23">
      <c r="E446" s="192"/>
      <c r="F446" s="72"/>
      <c r="L446" s="72"/>
      <c r="Q446" s="72"/>
      <c r="W446" s="72"/>
    </row>
    <row r="447" customHeight="1" spans="5:23">
      <c r="E447" s="192"/>
      <c r="F447" s="72"/>
      <c r="L447" s="72"/>
      <c r="Q447" s="72"/>
      <c r="W447" s="72"/>
    </row>
    <row r="448" customHeight="1" spans="5:23">
      <c r="E448" s="192"/>
      <c r="F448" s="72"/>
      <c r="L448" s="72"/>
      <c r="Q448" s="72"/>
      <c r="W448" s="72"/>
    </row>
    <row r="449" customHeight="1" spans="5:23">
      <c r="E449" s="192"/>
      <c r="F449" s="72"/>
      <c r="L449" s="72"/>
      <c r="Q449" s="72"/>
      <c r="W449" s="72"/>
    </row>
    <row r="450" customHeight="1" spans="5:23">
      <c r="E450" s="192"/>
      <c r="F450" s="72"/>
      <c r="L450" s="72"/>
      <c r="Q450" s="72"/>
      <c r="W450" s="72"/>
    </row>
    <row r="451" customHeight="1" spans="5:23">
      <c r="E451" s="192"/>
      <c r="F451" s="72"/>
      <c r="L451" s="72"/>
      <c r="Q451" s="72"/>
      <c r="W451" s="72"/>
    </row>
    <row r="452" customHeight="1" spans="5:23">
      <c r="E452" s="192"/>
      <c r="F452" s="72"/>
      <c r="L452" s="72"/>
      <c r="Q452" s="72"/>
      <c r="W452" s="72"/>
    </row>
    <row r="453" customHeight="1" spans="5:23">
      <c r="E453" s="192"/>
      <c r="F453" s="72"/>
      <c r="L453" s="72"/>
      <c r="Q453" s="72"/>
      <c r="W453" s="72"/>
    </row>
    <row r="454" customHeight="1" spans="5:23">
      <c r="E454" s="192"/>
      <c r="F454" s="72"/>
      <c r="L454" s="72"/>
      <c r="Q454" s="72"/>
      <c r="W454" s="72"/>
    </row>
    <row r="455" customHeight="1" spans="5:23">
      <c r="E455" s="192"/>
      <c r="F455" s="72"/>
      <c r="L455" s="72"/>
      <c r="Q455" s="72"/>
      <c r="W455" s="72"/>
    </row>
    <row r="456" customHeight="1" spans="5:23">
      <c r="E456" s="192"/>
      <c r="F456" s="72"/>
      <c r="L456" s="72"/>
      <c r="Q456" s="72"/>
      <c r="W456" s="72"/>
    </row>
    <row r="457" customHeight="1" spans="5:23">
      <c r="E457" s="192"/>
      <c r="F457" s="72"/>
      <c r="L457" s="72"/>
      <c r="Q457" s="72"/>
      <c r="W457" s="72"/>
    </row>
    <row r="458" customHeight="1" spans="5:23">
      <c r="E458" s="192"/>
      <c r="F458" s="72"/>
      <c r="L458" s="72"/>
      <c r="Q458" s="72"/>
      <c r="W458" s="72"/>
    </row>
    <row r="459" customHeight="1" spans="5:23">
      <c r="E459" s="192"/>
      <c r="F459" s="72"/>
      <c r="L459" s="72"/>
      <c r="Q459" s="72"/>
      <c r="W459" s="72"/>
    </row>
    <row r="460" customHeight="1" spans="5:23">
      <c r="E460" s="192"/>
      <c r="F460" s="72"/>
      <c r="L460" s="72"/>
      <c r="Q460" s="72"/>
      <c r="W460" s="72"/>
    </row>
    <row r="461" customHeight="1" spans="5:23">
      <c r="E461" s="192"/>
      <c r="F461" s="72"/>
      <c r="L461" s="72"/>
      <c r="Q461" s="72"/>
      <c r="W461" s="72"/>
    </row>
    <row r="462" customHeight="1" spans="5:23">
      <c r="E462" s="192"/>
      <c r="F462" s="72"/>
      <c r="L462" s="72"/>
      <c r="Q462" s="72"/>
      <c r="W462" s="72"/>
    </row>
    <row r="463" customHeight="1" spans="5:23">
      <c r="E463" s="192"/>
      <c r="F463" s="72"/>
      <c r="L463" s="72"/>
      <c r="Q463" s="72"/>
      <c r="W463" s="72"/>
    </row>
    <row r="464" customHeight="1" spans="5:23">
      <c r="E464" s="192"/>
      <c r="F464" s="72"/>
      <c r="L464" s="72"/>
      <c r="Q464" s="72"/>
      <c r="W464" s="72"/>
    </row>
    <row r="465" customHeight="1" spans="5:23">
      <c r="E465" s="192"/>
      <c r="F465" s="72"/>
      <c r="L465" s="72"/>
      <c r="Q465" s="72"/>
      <c r="W465" s="72"/>
    </row>
    <row r="466" customHeight="1" spans="5:23">
      <c r="E466" s="192"/>
      <c r="F466" s="72"/>
      <c r="L466" s="72"/>
      <c r="Q466" s="72"/>
      <c r="W466" s="72"/>
    </row>
    <row r="467" customHeight="1" spans="5:23">
      <c r="E467" s="192"/>
      <c r="F467" s="72"/>
      <c r="L467" s="72"/>
      <c r="Q467" s="72"/>
      <c r="W467" s="72"/>
    </row>
    <row r="468" customHeight="1" spans="5:23">
      <c r="E468" s="192"/>
      <c r="F468" s="72"/>
      <c r="L468" s="72"/>
      <c r="Q468" s="72"/>
      <c r="W468" s="72"/>
    </row>
    <row r="469" customHeight="1" spans="5:23">
      <c r="E469" s="192"/>
      <c r="F469" s="72"/>
      <c r="L469" s="72"/>
      <c r="Q469" s="72"/>
      <c r="W469" s="72"/>
    </row>
    <row r="470" customHeight="1" spans="5:23">
      <c r="E470" s="192"/>
      <c r="F470" s="72"/>
      <c r="L470" s="72"/>
      <c r="Q470" s="72"/>
      <c r="W470" s="72"/>
    </row>
    <row r="471" customHeight="1" spans="5:23">
      <c r="E471" s="192"/>
      <c r="F471" s="72"/>
      <c r="L471" s="72"/>
      <c r="Q471" s="72"/>
      <c r="W471" s="72"/>
    </row>
    <row r="472" customHeight="1" spans="5:23">
      <c r="E472" s="192"/>
      <c r="F472" s="72"/>
      <c r="L472" s="72"/>
      <c r="Q472" s="72"/>
      <c r="W472" s="72"/>
    </row>
    <row r="473" customHeight="1" spans="5:23">
      <c r="E473" s="192"/>
      <c r="F473" s="72"/>
      <c r="L473" s="72"/>
      <c r="Q473" s="72"/>
      <c r="W473" s="72"/>
    </row>
    <row r="474" customHeight="1" spans="5:23">
      <c r="E474" s="192"/>
      <c r="F474" s="72"/>
      <c r="L474" s="72"/>
      <c r="Q474" s="72"/>
      <c r="W474" s="72"/>
    </row>
    <row r="475" customHeight="1" spans="5:23">
      <c r="E475" s="192"/>
      <c r="F475" s="72"/>
      <c r="L475" s="72"/>
      <c r="Q475" s="72"/>
      <c r="W475" s="72"/>
    </row>
    <row r="476" customHeight="1" spans="5:23">
      <c r="E476" s="192"/>
      <c r="F476" s="72"/>
      <c r="L476" s="72"/>
      <c r="Q476" s="72"/>
      <c r="W476" s="72"/>
    </row>
    <row r="477" customHeight="1" spans="5:23">
      <c r="E477" s="192"/>
      <c r="F477" s="72"/>
      <c r="L477" s="72"/>
      <c r="Q477" s="72"/>
      <c r="W477" s="72"/>
    </row>
    <row r="478" customHeight="1" spans="5:23">
      <c r="E478" s="192"/>
      <c r="F478" s="72"/>
      <c r="L478" s="72"/>
      <c r="Q478" s="72"/>
      <c r="W478" s="72"/>
    </row>
    <row r="479" customHeight="1" spans="5:23">
      <c r="E479" s="192"/>
      <c r="F479" s="72"/>
      <c r="L479" s="72"/>
      <c r="Q479" s="72"/>
      <c r="W479" s="72"/>
    </row>
    <row r="480" customHeight="1" spans="5:23">
      <c r="E480" s="192"/>
      <c r="F480" s="72"/>
      <c r="L480" s="72"/>
      <c r="Q480" s="72"/>
      <c r="W480" s="72"/>
    </row>
    <row r="481" customHeight="1" spans="5:23">
      <c r="E481" s="192"/>
      <c r="F481" s="72"/>
      <c r="L481" s="72"/>
      <c r="Q481" s="72"/>
      <c r="W481" s="72"/>
    </row>
    <row r="482" customHeight="1" spans="5:23">
      <c r="E482" s="192"/>
      <c r="F482" s="72"/>
      <c r="L482" s="72"/>
      <c r="Q482" s="72"/>
      <c r="W482" s="72"/>
    </row>
    <row r="483" customHeight="1" spans="5:23">
      <c r="E483" s="192"/>
      <c r="F483" s="72"/>
      <c r="L483" s="72"/>
      <c r="Q483" s="72"/>
      <c r="W483" s="72"/>
    </row>
    <row r="484" customHeight="1" spans="5:23">
      <c r="E484" s="192"/>
      <c r="F484" s="72"/>
      <c r="L484" s="72"/>
      <c r="Q484" s="72"/>
      <c r="W484" s="72"/>
    </row>
    <row r="485" customHeight="1" spans="5:23">
      <c r="E485" s="192"/>
      <c r="F485" s="72"/>
      <c r="L485" s="72"/>
      <c r="Q485" s="72"/>
      <c r="W485" s="72"/>
    </row>
    <row r="486" customHeight="1" spans="5:23">
      <c r="E486" s="192"/>
      <c r="F486" s="72"/>
      <c r="L486" s="72"/>
      <c r="Q486" s="72"/>
      <c r="W486" s="72"/>
    </row>
    <row r="487" customHeight="1" spans="5:23">
      <c r="E487" s="192"/>
      <c r="F487" s="72"/>
      <c r="L487" s="72"/>
      <c r="Q487" s="72"/>
      <c r="W487" s="72"/>
    </row>
    <row r="488" customHeight="1" spans="5:23">
      <c r="E488" s="192"/>
      <c r="F488" s="72"/>
      <c r="L488" s="72"/>
      <c r="Q488" s="72"/>
      <c r="W488" s="72"/>
    </row>
    <row r="489" customHeight="1" spans="5:23">
      <c r="E489" s="192"/>
      <c r="F489" s="72"/>
      <c r="L489" s="72"/>
      <c r="Q489" s="72"/>
      <c r="W489" s="72"/>
    </row>
    <row r="490" customHeight="1" spans="5:23">
      <c r="E490" s="192"/>
      <c r="F490" s="72"/>
      <c r="L490" s="72"/>
      <c r="Q490" s="72"/>
      <c r="W490" s="72"/>
    </row>
    <row r="491" customHeight="1" spans="5:23">
      <c r="E491" s="192"/>
      <c r="F491" s="72"/>
      <c r="L491" s="72"/>
      <c r="Q491" s="72"/>
      <c r="W491" s="72"/>
    </row>
    <row r="492" customHeight="1" spans="5:23">
      <c r="E492" s="192"/>
      <c r="F492" s="72"/>
      <c r="L492" s="72"/>
      <c r="Q492" s="72"/>
      <c r="W492" s="72"/>
    </row>
    <row r="493" customHeight="1" spans="5:23">
      <c r="E493" s="192"/>
      <c r="F493" s="72"/>
      <c r="L493" s="72"/>
      <c r="Q493" s="72"/>
      <c r="W493" s="72"/>
    </row>
    <row r="494" customHeight="1" spans="5:23">
      <c r="E494" s="192"/>
      <c r="F494" s="72"/>
      <c r="L494" s="72"/>
      <c r="Q494" s="72"/>
      <c r="W494" s="72"/>
    </row>
    <row r="495" customHeight="1" spans="5:23">
      <c r="E495" s="192"/>
      <c r="F495" s="72"/>
      <c r="L495" s="72"/>
      <c r="Q495" s="72"/>
      <c r="W495" s="72"/>
    </row>
    <row r="496" customHeight="1" spans="5:23">
      <c r="E496" s="192"/>
      <c r="F496" s="72"/>
      <c r="L496" s="72"/>
      <c r="Q496" s="72"/>
      <c r="W496" s="72"/>
    </row>
    <row r="497" customHeight="1" spans="5:23">
      <c r="E497" s="192"/>
      <c r="F497" s="72"/>
      <c r="L497" s="72"/>
      <c r="Q497" s="72"/>
      <c r="W497" s="72"/>
    </row>
    <row r="498" customHeight="1" spans="5:23">
      <c r="E498" s="192"/>
      <c r="F498" s="72"/>
      <c r="L498" s="72"/>
      <c r="Q498" s="72"/>
      <c r="W498" s="72"/>
    </row>
    <row r="499" customHeight="1" spans="5:23">
      <c r="E499" s="192"/>
      <c r="F499" s="72"/>
      <c r="L499" s="72"/>
      <c r="Q499" s="72"/>
      <c r="W499" s="72"/>
    </row>
    <row r="500" customHeight="1" spans="5:23">
      <c r="E500" s="192"/>
      <c r="F500" s="72"/>
      <c r="L500" s="72"/>
      <c r="Q500" s="72"/>
      <c r="W500" s="72"/>
    </row>
    <row r="501" customHeight="1" spans="5:23">
      <c r="E501" s="192"/>
      <c r="F501" s="72"/>
      <c r="L501" s="72"/>
      <c r="Q501" s="72"/>
      <c r="W501" s="72"/>
    </row>
    <row r="502" customHeight="1" spans="5:23">
      <c r="E502" s="192"/>
      <c r="F502" s="72"/>
      <c r="L502" s="72"/>
      <c r="Q502" s="72"/>
      <c r="W502" s="72"/>
    </row>
    <row r="503" customHeight="1" spans="5:23">
      <c r="E503" s="192"/>
      <c r="F503" s="72"/>
      <c r="L503" s="72"/>
      <c r="Q503" s="72"/>
      <c r="W503" s="72"/>
    </row>
    <row r="504" customHeight="1" spans="5:23">
      <c r="E504" s="192"/>
      <c r="F504" s="72"/>
      <c r="L504" s="72"/>
      <c r="Q504" s="72"/>
      <c r="W504" s="72"/>
    </row>
    <row r="505" customHeight="1" spans="5:23">
      <c r="E505" s="192"/>
      <c r="F505" s="72"/>
      <c r="L505" s="72"/>
      <c r="Q505" s="72"/>
      <c r="W505" s="72"/>
    </row>
    <row r="506" customHeight="1" spans="5:23">
      <c r="E506" s="192"/>
      <c r="F506" s="72"/>
      <c r="L506" s="72"/>
      <c r="Q506" s="72"/>
      <c r="W506" s="72"/>
    </row>
    <row r="507" customHeight="1" spans="5:23">
      <c r="E507" s="192"/>
      <c r="F507" s="72"/>
      <c r="L507" s="72"/>
      <c r="Q507" s="72"/>
      <c r="W507" s="72"/>
    </row>
    <row r="508" customHeight="1" spans="5:23">
      <c r="E508" s="192"/>
      <c r="F508" s="72"/>
      <c r="L508" s="72"/>
      <c r="Q508" s="72"/>
      <c r="W508" s="72"/>
    </row>
    <row r="509" customHeight="1" spans="5:23">
      <c r="E509" s="192"/>
      <c r="F509" s="72"/>
      <c r="L509" s="72"/>
      <c r="Q509" s="72"/>
      <c r="W509" s="72"/>
    </row>
    <row r="510" customHeight="1" spans="5:23">
      <c r="E510" s="192"/>
      <c r="F510" s="72"/>
      <c r="L510" s="72"/>
      <c r="Q510" s="72"/>
      <c r="W510" s="72"/>
    </row>
    <row r="511" customHeight="1" spans="5:23">
      <c r="E511" s="192"/>
      <c r="F511" s="72"/>
      <c r="L511" s="72"/>
      <c r="Q511" s="72"/>
      <c r="W511" s="72"/>
    </row>
    <row r="512" customHeight="1" spans="5:23">
      <c r="E512" s="192"/>
      <c r="F512" s="72"/>
      <c r="L512" s="72"/>
      <c r="Q512" s="72"/>
      <c r="W512" s="72"/>
    </row>
    <row r="513" customHeight="1" spans="5:23">
      <c r="E513" s="192"/>
      <c r="F513" s="72"/>
      <c r="L513" s="72"/>
      <c r="Q513" s="72"/>
      <c r="W513" s="72"/>
    </row>
    <row r="514" customHeight="1" spans="5:23">
      <c r="E514" s="192"/>
      <c r="F514" s="72"/>
      <c r="L514" s="72"/>
      <c r="Q514" s="72"/>
      <c r="W514" s="72"/>
    </row>
    <row r="515" customHeight="1" spans="5:23">
      <c r="E515" s="192"/>
      <c r="F515" s="72"/>
      <c r="L515" s="72"/>
      <c r="Q515" s="72"/>
      <c r="W515" s="72"/>
    </row>
    <row r="516" customHeight="1" spans="5:23">
      <c r="E516" s="192"/>
      <c r="F516" s="72"/>
      <c r="L516" s="72"/>
      <c r="Q516" s="72"/>
      <c r="W516" s="72"/>
    </row>
    <row r="517" customHeight="1" spans="5:23">
      <c r="E517" s="192"/>
      <c r="F517" s="72"/>
      <c r="L517" s="72"/>
      <c r="Q517" s="72"/>
      <c r="W517" s="72"/>
    </row>
    <row r="518" customHeight="1" spans="5:23">
      <c r="E518" s="192"/>
      <c r="F518" s="72"/>
      <c r="L518" s="72"/>
      <c r="Q518" s="72"/>
      <c r="W518" s="72"/>
    </row>
    <row r="519" customHeight="1" spans="5:23">
      <c r="E519" s="192"/>
      <c r="F519" s="72"/>
      <c r="L519" s="72"/>
      <c r="Q519" s="72"/>
      <c r="W519" s="72"/>
    </row>
    <row r="520" customHeight="1" spans="5:23">
      <c r="E520" s="192"/>
      <c r="F520" s="72"/>
      <c r="L520" s="72"/>
      <c r="Q520" s="72"/>
      <c r="W520" s="72"/>
    </row>
    <row r="521" customHeight="1" spans="5:23">
      <c r="E521" s="192"/>
      <c r="F521" s="72"/>
      <c r="L521" s="72"/>
      <c r="Q521" s="72"/>
      <c r="W521" s="72"/>
    </row>
    <row r="522" customHeight="1" spans="5:23">
      <c r="E522" s="192"/>
      <c r="F522" s="72"/>
      <c r="L522" s="72"/>
      <c r="Q522" s="72"/>
      <c r="W522" s="72"/>
    </row>
    <row r="523" customHeight="1" spans="5:23">
      <c r="E523" s="192"/>
      <c r="F523" s="72"/>
      <c r="L523" s="72"/>
      <c r="Q523" s="72"/>
      <c r="W523" s="72"/>
    </row>
    <row r="524" customHeight="1" spans="5:23">
      <c r="E524" s="192"/>
      <c r="F524" s="72"/>
      <c r="L524" s="72"/>
      <c r="Q524" s="72"/>
      <c r="W524" s="72"/>
    </row>
    <row r="525" customHeight="1" spans="5:23">
      <c r="E525" s="192"/>
      <c r="F525" s="72"/>
      <c r="L525" s="72"/>
      <c r="Q525" s="72"/>
      <c r="W525" s="72"/>
    </row>
    <row r="526" customHeight="1" spans="5:23">
      <c r="E526" s="192"/>
      <c r="F526" s="72"/>
      <c r="L526" s="72"/>
      <c r="Q526" s="72"/>
      <c r="W526" s="72"/>
    </row>
    <row r="527" customHeight="1" spans="5:23">
      <c r="E527" s="192"/>
      <c r="F527" s="72"/>
      <c r="L527" s="72"/>
      <c r="Q527" s="72"/>
      <c r="W527" s="72"/>
    </row>
    <row r="528" customHeight="1" spans="5:23">
      <c r="E528" s="192"/>
      <c r="F528" s="72"/>
      <c r="L528" s="72"/>
      <c r="Q528" s="72"/>
      <c r="W528" s="72"/>
    </row>
    <row r="529" customHeight="1" spans="5:23">
      <c r="E529" s="192"/>
      <c r="F529" s="72"/>
      <c r="L529" s="72"/>
      <c r="Q529" s="72"/>
      <c r="W529" s="72"/>
    </row>
    <row r="530" customHeight="1" spans="5:23">
      <c r="E530" s="192"/>
      <c r="F530" s="72"/>
      <c r="L530" s="72"/>
      <c r="Q530" s="72"/>
      <c r="W530" s="72"/>
    </row>
    <row r="531" customHeight="1" spans="5:23">
      <c r="E531" s="192"/>
      <c r="F531" s="72"/>
      <c r="L531" s="72"/>
      <c r="Q531" s="72"/>
      <c r="W531" s="72"/>
    </row>
    <row r="532" customHeight="1" spans="5:23">
      <c r="E532" s="192"/>
      <c r="F532" s="72"/>
      <c r="L532" s="72"/>
      <c r="Q532" s="72"/>
      <c r="W532" s="72"/>
    </row>
    <row r="533" customHeight="1" spans="5:23">
      <c r="E533" s="192"/>
      <c r="F533" s="72"/>
      <c r="L533" s="72"/>
      <c r="Q533" s="72"/>
      <c r="W533" s="72"/>
    </row>
    <row r="534" customHeight="1" spans="5:23">
      <c r="E534" s="192"/>
      <c r="F534" s="72"/>
      <c r="L534" s="72"/>
      <c r="Q534" s="72"/>
      <c r="W534" s="72"/>
    </row>
    <row r="535" customHeight="1" spans="5:23">
      <c r="E535" s="192"/>
      <c r="F535" s="72"/>
      <c r="L535" s="72"/>
      <c r="Q535" s="72"/>
      <c r="W535" s="72"/>
    </row>
    <row r="536" customHeight="1" spans="5:23">
      <c r="E536" s="192"/>
      <c r="F536" s="72"/>
      <c r="L536" s="72"/>
      <c r="Q536" s="72"/>
      <c r="W536" s="72"/>
    </row>
    <row r="537" customHeight="1" spans="5:23">
      <c r="E537" s="192"/>
      <c r="F537" s="72"/>
      <c r="L537" s="72"/>
      <c r="Q537" s="72"/>
      <c r="W537" s="72"/>
    </row>
    <row r="538" customHeight="1" spans="5:23">
      <c r="E538" s="192"/>
      <c r="F538" s="72"/>
      <c r="L538" s="72"/>
      <c r="Q538" s="72"/>
      <c r="W538" s="72"/>
    </row>
    <row r="539" customHeight="1" spans="5:23">
      <c r="E539" s="192"/>
      <c r="F539" s="72"/>
      <c r="L539" s="72"/>
      <c r="Q539" s="72"/>
      <c r="W539" s="72"/>
    </row>
    <row r="540" customHeight="1" spans="5:23">
      <c r="E540" s="192"/>
      <c r="F540" s="72"/>
      <c r="L540" s="72"/>
      <c r="Q540" s="72"/>
      <c r="W540" s="72"/>
    </row>
    <row r="541" customHeight="1" spans="5:23">
      <c r="E541" s="192"/>
      <c r="F541" s="72"/>
      <c r="L541" s="72"/>
      <c r="Q541" s="72"/>
      <c r="W541" s="72"/>
    </row>
    <row r="542" customHeight="1" spans="5:23">
      <c r="E542" s="192"/>
      <c r="F542" s="72"/>
      <c r="L542" s="72"/>
      <c r="Q542" s="72"/>
      <c r="W542" s="72"/>
    </row>
    <row r="543" customHeight="1" spans="5:23">
      <c r="E543" s="192"/>
      <c r="F543" s="72"/>
      <c r="L543" s="72"/>
      <c r="Q543" s="72"/>
      <c r="W543" s="72"/>
    </row>
    <row r="544" customHeight="1" spans="5:23">
      <c r="E544" s="192"/>
      <c r="F544" s="72"/>
      <c r="L544" s="72"/>
      <c r="Q544" s="72"/>
      <c r="W544" s="72"/>
    </row>
    <row r="545" customHeight="1" spans="5:23">
      <c r="E545" s="192"/>
      <c r="F545" s="72"/>
      <c r="L545" s="72"/>
      <c r="Q545" s="72"/>
      <c r="W545" s="72"/>
    </row>
    <row r="546" customHeight="1" spans="5:23">
      <c r="E546" s="192"/>
      <c r="F546" s="72"/>
      <c r="L546" s="72"/>
      <c r="Q546" s="72"/>
      <c r="W546" s="72"/>
    </row>
    <row r="547" customHeight="1" spans="5:23">
      <c r="E547" s="192"/>
      <c r="F547" s="72"/>
      <c r="L547" s="72"/>
      <c r="Q547" s="72"/>
      <c r="W547" s="72"/>
    </row>
    <row r="548" customHeight="1" spans="5:23">
      <c r="E548" s="192"/>
      <c r="F548" s="72"/>
      <c r="L548" s="72"/>
      <c r="Q548" s="72"/>
      <c r="W548" s="72"/>
    </row>
    <row r="549" customHeight="1" spans="5:23">
      <c r="E549" s="192"/>
      <c r="F549" s="72"/>
      <c r="L549" s="72"/>
      <c r="Q549" s="72"/>
      <c r="W549" s="72"/>
    </row>
    <row r="550" customHeight="1" spans="5:23">
      <c r="E550" s="192"/>
      <c r="F550" s="72"/>
      <c r="L550" s="72"/>
      <c r="Q550" s="72"/>
      <c r="W550" s="72"/>
    </row>
    <row r="551" customHeight="1" spans="5:23">
      <c r="E551" s="192"/>
      <c r="F551" s="72"/>
      <c r="L551" s="72"/>
      <c r="Q551" s="72"/>
      <c r="W551" s="72"/>
    </row>
    <row r="552" customHeight="1" spans="5:23">
      <c r="E552" s="192"/>
      <c r="F552" s="72"/>
      <c r="L552" s="72"/>
      <c r="Q552" s="72"/>
      <c r="W552" s="72"/>
    </row>
    <row r="553" customHeight="1" spans="5:23">
      <c r="E553" s="192"/>
      <c r="F553" s="72"/>
      <c r="L553" s="72"/>
      <c r="Q553" s="72"/>
      <c r="W553" s="72"/>
    </row>
    <row r="554" customHeight="1" spans="5:23">
      <c r="E554" s="192"/>
      <c r="F554" s="72"/>
      <c r="L554" s="72"/>
      <c r="Q554" s="72"/>
      <c r="W554" s="72"/>
    </row>
    <row r="555" customHeight="1" spans="5:23">
      <c r="E555" s="192"/>
      <c r="F555" s="72"/>
      <c r="L555" s="72"/>
      <c r="Q555" s="72"/>
      <c r="W555" s="72"/>
    </row>
    <row r="556" customHeight="1" spans="5:23">
      <c r="E556" s="192"/>
      <c r="F556" s="72"/>
      <c r="L556" s="72"/>
      <c r="Q556" s="72"/>
      <c r="W556" s="72"/>
    </row>
    <row r="557" customHeight="1" spans="5:23">
      <c r="E557" s="192"/>
      <c r="F557" s="72"/>
      <c r="L557" s="72"/>
      <c r="Q557" s="72"/>
      <c r="W557" s="72"/>
    </row>
    <row r="558" customHeight="1" spans="5:23">
      <c r="E558" s="192"/>
      <c r="F558" s="72"/>
      <c r="L558" s="72"/>
      <c r="Q558" s="72"/>
      <c r="W558" s="72"/>
    </row>
    <row r="559" customHeight="1" spans="5:23">
      <c r="E559" s="192"/>
      <c r="F559" s="72"/>
      <c r="L559" s="72"/>
      <c r="Q559" s="72"/>
      <c r="W559" s="72"/>
    </row>
    <row r="560" customHeight="1" spans="5:23">
      <c r="E560" s="192"/>
      <c r="F560" s="72"/>
      <c r="L560" s="72"/>
      <c r="Q560" s="72"/>
      <c r="W560" s="72"/>
    </row>
    <row r="561" customHeight="1" spans="5:23">
      <c r="E561" s="192"/>
      <c r="F561" s="72"/>
      <c r="L561" s="72"/>
      <c r="Q561" s="72"/>
      <c r="W561" s="72"/>
    </row>
    <row r="562" customHeight="1" spans="5:23">
      <c r="E562" s="192"/>
      <c r="F562" s="72"/>
      <c r="L562" s="72"/>
      <c r="Q562" s="72"/>
      <c r="W562" s="72"/>
    </row>
    <row r="563" customHeight="1" spans="5:23">
      <c r="E563" s="192"/>
      <c r="F563" s="72"/>
      <c r="L563" s="72"/>
      <c r="Q563" s="72"/>
      <c r="W563" s="72"/>
    </row>
    <row r="564" customHeight="1" spans="5:23">
      <c r="E564" s="192"/>
      <c r="F564" s="72"/>
      <c r="L564" s="72"/>
      <c r="Q564" s="72"/>
      <c r="W564" s="72"/>
    </row>
    <row r="565" customHeight="1" spans="5:23">
      <c r="E565" s="192"/>
      <c r="F565" s="72"/>
      <c r="L565" s="72"/>
      <c r="Q565" s="72"/>
      <c r="W565" s="72"/>
    </row>
    <row r="566" customHeight="1" spans="5:23">
      <c r="E566" s="192"/>
      <c r="F566" s="72"/>
      <c r="L566" s="72"/>
      <c r="Q566" s="72"/>
      <c r="W566" s="72"/>
    </row>
    <row r="567" customHeight="1" spans="5:23">
      <c r="E567" s="192"/>
      <c r="F567" s="72"/>
      <c r="L567" s="72"/>
      <c r="Q567" s="72"/>
      <c r="W567" s="72"/>
    </row>
    <row r="568" customHeight="1" spans="5:23">
      <c r="E568" s="192"/>
      <c r="F568" s="72"/>
      <c r="L568" s="72"/>
      <c r="Q568" s="72"/>
      <c r="W568" s="72"/>
    </row>
    <row r="569" customHeight="1" spans="5:23">
      <c r="E569" s="192"/>
      <c r="F569" s="72"/>
      <c r="L569" s="72"/>
      <c r="Q569" s="72"/>
      <c r="W569" s="72"/>
    </row>
    <row r="570" customHeight="1" spans="5:23">
      <c r="E570" s="192"/>
      <c r="F570" s="72"/>
      <c r="L570" s="72"/>
      <c r="Q570" s="72"/>
      <c r="W570" s="72"/>
    </row>
    <row r="571" customHeight="1" spans="5:23">
      <c r="E571" s="192"/>
      <c r="F571" s="72"/>
      <c r="L571" s="72"/>
      <c r="Q571" s="72"/>
      <c r="W571" s="72"/>
    </row>
    <row r="572" customHeight="1" spans="5:23">
      <c r="E572" s="192"/>
      <c r="F572" s="72"/>
      <c r="L572" s="72"/>
      <c r="Q572" s="72"/>
      <c r="W572" s="72"/>
    </row>
  </sheetData>
  <mergeCells count="1">
    <mergeCell ref="A1:J1"/>
  </mergeCells>
  <pageMargins left="0.75" right="0.75" top="1" bottom="1" header="0.5" footer="0.5"/>
  <headerFooter/>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A1188"/>
  <sheetViews>
    <sheetView topLeftCell="A395" workbookViewId="0">
      <selection activeCell="A409" sqref="A409"/>
    </sheetView>
  </sheetViews>
  <sheetFormatPr defaultColWidth="12.6363636363636" defaultRowHeight="15.75" customHeight="1"/>
  <cols>
    <col min="1" max="1" width="6.72727272727273" customWidth="1"/>
    <col min="2" max="2" width="19.2727272727273" customWidth="1"/>
    <col min="3" max="3" width="26.2727272727273" customWidth="1"/>
    <col min="4" max="6" width="23.2727272727273" customWidth="1"/>
    <col min="7" max="7" width="25.9090909090909" customWidth="1"/>
    <col min="8" max="8" width="16.7272727272727" customWidth="1"/>
    <col min="9" max="9" width="25.9090909090909" customWidth="1"/>
    <col min="10" max="10" width="16.0909090909091" customWidth="1"/>
    <col min="11" max="11" width="25.6363636363636" customWidth="1"/>
    <col min="12" max="12" width="71.5454545454545" customWidth="1"/>
    <col min="13" max="13" width="76.6363636363636" customWidth="1"/>
    <col min="14" max="14" width="72.7272727272727" customWidth="1"/>
    <col min="15" max="15" width="21" customWidth="1"/>
    <col min="16" max="16" width="14.6363636363636" customWidth="1"/>
    <col min="17" max="17" width="72.0909090909091" customWidth="1"/>
    <col min="18" max="18" width="22.5454545454545" customWidth="1"/>
    <col min="19" max="19" width="15.6363636363636" customWidth="1"/>
    <col min="20" max="20" width="28.3636363636364" customWidth="1"/>
    <col min="21" max="21" width="49.5454545454545" customWidth="1"/>
    <col min="22" max="22" width="24.7272727272727" customWidth="1"/>
    <col min="23" max="27" width="17" customWidth="1"/>
  </cols>
  <sheetData>
    <row r="1" ht="16.5" customHeight="1" spans="1:27">
      <c r="A1" s="445" t="s">
        <v>1270</v>
      </c>
      <c r="B1" s="83"/>
      <c r="C1" s="83"/>
      <c r="D1" s="83"/>
      <c r="E1" s="83"/>
      <c r="F1" s="83"/>
      <c r="G1" s="83"/>
      <c r="H1" s="83"/>
      <c r="I1" s="83"/>
      <c r="J1" s="83"/>
      <c r="K1" s="83"/>
      <c r="L1" s="83"/>
      <c r="M1" s="83"/>
      <c r="N1" s="83"/>
      <c r="O1" s="83"/>
      <c r="P1" s="83"/>
      <c r="Q1" s="83"/>
      <c r="R1" s="83"/>
      <c r="S1" s="83"/>
      <c r="T1" s="83"/>
      <c r="U1" s="83"/>
      <c r="V1" s="83"/>
      <c r="W1" s="84"/>
    </row>
    <row r="2" ht="16.5" customHeight="1" spans="1:27">
      <c r="A2" s="193" t="s">
        <v>1271</v>
      </c>
      <c r="B2" s="83"/>
      <c r="C2" s="83"/>
      <c r="D2" s="83"/>
      <c r="E2" s="83"/>
      <c r="F2" s="83"/>
      <c r="G2" s="83"/>
      <c r="H2" s="83"/>
      <c r="I2" s="83"/>
      <c r="J2" s="83"/>
      <c r="K2" s="83"/>
      <c r="L2" s="83"/>
      <c r="M2" s="83"/>
      <c r="N2" s="83"/>
      <c r="O2" s="83"/>
      <c r="P2" s="83"/>
      <c r="Q2" s="83"/>
      <c r="R2" s="83"/>
      <c r="S2" s="83"/>
      <c r="T2" s="83"/>
      <c r="U2" s="83"/>
      <c r="V2" s="83"/>
      <c r="W2" s="84"/>
    </row>
    <row r="3" ht="16.5" customHeight="1" spans="1:27">
      <c r="A3" s="194"/>
      <c r="B3" s="194"/>
      <c r="C3" s="194"/>
      <c r="D3" s="194"/>
      <c r="E3" s="194"/>
      <c r="F3" s="194"/>
      <c r="G3" s="194" t="s">
        <v>518</v>
      </c>
      <c r="H3" s="194">
        <f t="shared" ref="H3:J3" si="0">SUM(H5:H1188)</f>
        <v>2804</v>
      </c>
      <c r="I3" s="194">
        <f t="shared" si="0"/>
        <v>2705</v>
      </c>
      <c r="J3" s="194">
        <f t="shared" si="0"/>
        <v>99</v>
      </c>
      <c r="K3" s="194"/>
      <c r="L3" s="194"/>
      <c r="M3" s="194"/>
      <c r="N3" s="194"/>
      <c r="O3" s="194"/>
      <c r="P3" s="194"/>
      <c r="Q3" s="194"/>
      <c r="R3" s="194"/>
      <c r="S3" s="194"/>
      <c r="T3" s="194"/>
      <c r="U3" s="194"/>
      <c r="V3" s="194"/>
      <c r="W3" s="194"/>
    </row>
    <row r="4" ht="59.25" customHeight="1" spans="1:27">
      <c r="A4" s="197" t="s">
        <v>978</v>
      </c>
      <c r="B4" s="197" t="s">
        <v>519</v>
      </c>
      <c r="C4" s="197" t="s">
        <v>44</v>
      </c>
      <c r="D4" s="199" t="s">
        <v>980</v>
      </c>
      <c r="E4" s="197" t="s">
        <v>1273</v>
      </c>
      <c r="F4" s="68" t="s">
        <v>45</v>
      </c>
      <c r="G4" s="197" t="s">
        <v>51</v>
      </c>
      <c r="H4" s="197" t="s">
        <v>521</v>
      </c>
      <c r="I4" s="197" t="s">
        <v>522</v>
      </c>
      <c r="J4" s="197" t="s">
        <v>1272</v>
      </c>
      <c r="K4" s="199" t="s">
        <v>524</v>
      </c>
      <c r="L4" s="197" t="s">
        <v>52</v>
      </c>
      <c r="M4" s="198" t="s">
        <v>53</v>
      </c>
      <c r="N4" s="198" t="s">
        <v>54</v>
      </c>
      <c r="O4" s="197" t="s">
        <v>55</v>
      </c>
      <c r="P4" s="197" t="s">
        <v>56</v>
      </c>
      <c r="Q4" s="198" t="s">
        <v>57</v>
      </c>
      <c r="R4" s="197" t="s">
        <v>58</v>
      </c>
      <c r="S4" s="197" t="s">
        <v>59</v>
      </c>
      <c r="T4" s="202" t="s">
        <v>60</v>
      </c>
      <c r="U4" s="197" t="s">
        <v>61</v>
      </c>
      <c r="V4" s="197" t="s">
        <v>62</v>
      </c>
      <c r="W4" s="197" t="s">
        <v>63</v>
      </c>
      <c r="X4" s="191"/>
      <c r="Y4" s="191"/>
      <c r="Z4" s="191"/>
      <c r="AA4" s="191"/>
    </row>
    <row r="5" ht="17" spans="1:27">
      <c r="A5" s="37">
        <v>1</v>
      </c>
      <c r="B5" s="446" t="s">
        <v>64</v>
      </c>
      <c r="C5" s="447" t="s">
        <v>168</v>
      </c>
      <c r="D5" s="447" t="s">
        <v>1917</v>
      </c>
      <c r="E5" s="448" t="s">
        <v>1918</v>
      </c>
      <c r="F5" s="449">
        <v>6000050102</v>
      </c>
      <c r="G5" s="450" t="s">
        <v>1919</v>
      </c>
      <c r="H5" s="447">
        <v>16</v>
      </c>
      <c r="I5" s="447">
        <v>16</v>
      </c>
      <c r="J5" s="447">
        <v>0</v>
      </c>
      <c r="K5" s="451">
        <v>46119</v>
      </c>
      <c r="L5" s="450" t="s">
        <v>66</v>
      </c>
      <c r="M5" s="450" t="s">
        <v>66</v>
      </c>
      <c r="N5" s="450" t="s">
        <v>66</v>
      </c>
      <c r="O5" s="452" t="s">
        <v>1920</v>
      </c>
      <c r="P5" s="69">
        <f t="shared" ref="P5:P203" si="1">K5+1</f>
        <v>46120</v>
      </c>
      <c r="Q5" s="34"/>
      <c r="R5" s="452" t="s">
        <v>1920</v>
      </c>
      <c r="S5" s="451">
        <v>46119</v>
      </c>
      <c r="T5" s="34" t="s">
        <v>1921</v>
      </c>
      <c r="U5" s="448" t="s">
        <v>66</v>
      </c>
      <c r="V5" s="448" t="s">
        <v>66</v>
      </c>
      <c r="W5" s="34"/>
    </row>
    <row r="6" ht="17" spans="1:27">
      <c r="A6" s="37">
        <v>2</v>
      </c>
      <c r="B6" s="446" t="s">
        <v>64</v>
      </c>
      <c r="C6" s="447" t="s">
        <v>168</v>
      </c>
      <c r="D6" s="447" t="s">
        <v>1917</v>
      </c>
      <c r="E6" s="448" t="s">
        <v>1918</v>
      </c>
      <c r="F6" s="449">
        <v>6000050102</v>
      </c>
      <c r="G6" s="450">
        <v>516300330426017</v>
      </c>
      <c r="H6" s="447">
        <v>1</v>
      </c>
      <c r="I6" s="447">
        <v>0</v>
      </c>
      <c r="J6" s="447">
        <v>1</v>
      </c>
      <c r="K6" s="451">
        <v>46119</v>
      </c>
      <c r="L6" s="453" t="s">
        <v>1922</v>
      </c>
      <c r="M6" s="450" t="s">
        <v>66</v>
      </c>
      <c r="N6" s="450" t="s">
        <v>66</v>
      </c>
      <c r="O6" s="452" t="s">
        <v>1920</v>
      </c>
      <c r="P6" s="69">
        <f t="shared" si="1"/>
        <v>46120</v>
      </c>
      <c r="Q6" s="34"/>
      <c r="R6" s="452" t="s">
        <v>1920</v>
      </c>
      <c r="S6" s="451">
        <v>46119</v>
      </c>
      <c r="T6" s="34" t="s">
        <v>1921</v>
      </c>
      <c r="U6" s="448" t="s">
        <v>1923</v>
      </c>
      <c r="V6" s="448" t="s">
        <v>1924</v>
      </c>
      <c r="W6" s="34"/>
    </row>
    <row r="7" ht="17" spans="1:27">
      <c r="A7" s="37">
        <v>3</v>
      </c>
      <c r="B7" s="446" t="s">
        <v>64</v>
      </c>
      <c r="C7" s="447" t="s">
        <v>168</v>
      </c>
      <c r="D7" s="454" t="s">
        <v>1917</v>
      </c>
      <c r="E7" s="455" t="s">
        <v>1918</v>
      </c>
      <c r="F7" s="449">
        <v>6000050102</v>
      </c>
      <c r="G7" s="452" t="s">
        <v>1925</v>
      </c>
      <c r="H7" s="454">
        <v>8</v>
      </c>
      <c r="I7" s="454">
        <v>8</v>
      </c>
      <c r="J7" s="454">
        <v>0</v>
      </c>
      <c r="K7" s="456">
        <v>46119</v>
      </c>
      <c r="L7" s="452" t="s">
        <v>66</v>
      </c>
      <c r="M7" s="452" t="s">
        <v>66</v>
      </c>
      <c r="N7" s="452" t="s">
        <v>66</v>
      </c>
      <c r="O7" s="452" t="s">
        <v>1920</v>
      </c>
      <c r="P7" s="69">
        <f t="shared" si="1"/>
        <v>46120</v>
      </c>
      <c r="Q7" s="34"/>
      <c r="R7" s="452" t="s">
        <v>1920</v>
      </c>
      <c r="S7" s="456">
        <f>K7+1</f>
        <v>46120</v>
      </c>
      <c r="T7" s="34" t="s">
        <v>1921</v>
      </c>
      <c r="U7" s="448" t="s">
        <v>66</v>
      </c>
      <c r="V7" s="448" t="s">
        <v>66</v>
      </c>
      <c r="W7" s="34"/>
    </row>
    <row r="8" ht="17" spans="1:27">
      <c r="A8" s="37">
        <v>4</v>
      </c>
      <c r="B8" s="446" t="s">
        <v>64</v>
      </c>
      <c r="C8" s="447" t="s">
        <v>168</v>
      </c>
      <c r="D8" s="457" t="s">
        <v>1917</v>
      </c>
      <c r="E8" s="458" t="s">
        <v>1918</v>
      </c>
      <c r="F8" s="449">
        <v>6000050102</v>
      </c>
      <c r="G8" s="459" t="s">
        <v>1926</v>
      </c>
      <c r="H8" s="457">
        <v>3</v>
      </c>
      <c r="I8" s="457">
        <v>3</v>
      </c>
      <c r="J8" s="457">
        <v>0</v>
      </c>
      <c r="K8" s="460">
        <v>46124</v>
      </c>
      <c r="L8" s="459" t="s">
        <v>66</v>
      </c>
      <c r="M8" s="459" t="s">
        <v>66</v>
      </c>
      <c r="N8" s="459" t="s">
        <v>66</v>
      </c>
      <c r="O8" s="452" t="s">
        <v>1920</v>
      </c>
      <c r="P8" s="69">
        <f t="shared" si="1"/>
        <v>46125</v>
      </c>
      <c r="Q8" s="34"/>
      <c r="R8" s="452" t="s">
        <v>1920</v>
      </c>
      <c r="S8" s="460">
        <v>46124</v>
      </c>
      <c r="T8" s="34" t="s">
        <v>1921</v>
      </c>
      <c r="U8" s="448" t="s">
        <v>66</v>
      </c>
      <c r="V8" s="448" t="s">
        <v>66</v>
      </c>
      <c r="W8" s="34"/>
    </row>
    <row r="9" ht="17" spans="1:27">
      <c r="A9" s="37">
        <v>5</v>
      </c>
      <c r="B9" s="461" t="s">
        <v>64</v>
      </c>
      <c r="C9" s="448" t="s">
        <v>168</v>
      </c>
      <c r="D9" s="455" t="s">
        <v>1917</v>
      </c>
      <c r="E9" s="455" t="s">
        <v>1918</v>
      </c>
      <c r="F9" s="462">
        <v>6000050102</v>
      </c>
      <c r="G9" s="452">
        <v>516300330426029</v>
      </c>
      <c r="H9" s="455">
        <v>1</v>
      </c>
      <c r="I9" s="454">
        <v>0</v>
      </c>
      <c r="J9" s="454">
        <v>1</v>
      </c>
      <c r="K9" s="463">
        <v>46124</v>
      </c>
      <c r="L9" s="464" t="s">
        <v>1927</v>
      </c>
      <c r="M9" s="465" t="s">
        <v>1928</v>
      </c>
      <c r="N9" s="452" t="s">
        <v>66</v>
      </c>
      <c r="O9" s="452" t="s">
        <v>1920</v>
      </c>
      <c r="P9" s="69">
        <f t="shared" si="1"/>
        <v>46125</v>
      </c>
      <c r="Q9" s="34"/>
      <c r="R9" s="452" t="s">
        <v>1920</v>
      </c>
      <c r="S9" s="463">
        <v>46124</v>
      </c>
      <c r="T9" s="34" t="s">
        <v>1921</v>
      </c>
      <c r="U9" s="448" t="s">
        <v>78</v>
      </c>
      <c r="V9" s="448" t="s">
        <v>1924</v>
      </c>
      <c r="W9" s="34"/>
    </row>
    <row r="10" ht="17" spans="1:27">
      <c r="A10" s="37">
        <v>6</v>
      </c>
      <c r="B10" s="446" t="s">
        <v>64</v>
      </c>
      <c r="C10" s="447" t="s">
        <v>168</v>
      </c>
      <c r="D10" s="457" t="s">
        <v>1917</v>
      </c>
      <c r="E10" s="458" t="s">
        <v>1918</v>
      </c>
      <c r="F10" s="449">
        <v>6000050102</v>
      </c>
      <c r="G10" s="459" t="s">
        <v>1929</v>
      </c>
      <c r="H10" s="457">
        <v>6</v>
      </c>
      <c r="I10" s="457">
        <v>6</v>
      </c>
      <c r="J10" s="457">
        <v>0</v>
      </c>
      <c r="K10" s="460">
        <v>46124</v>
      </c>
      <c r="L10" s="459" t="s">
        <v>66</v>
      </c>
      <c r="M10" s="459" t="s">
        <v>66</v>
      </c>
      <c r="N10" s="459" t="s">
        <v>66</v>
      </c>
      <c r="O10" s="452" t="s">
        <v>1920</v>
      </c>
      <c r="P10" s="69">
        <f t="shared" si="1"/>
        <v>46125</v>
      </c>
      <c r="Q10" s="466"/>
      <c r="R10" s="452" t="s">
        <v>1920</v>
      </c>
      <c r="S10" s="460">
        <f>K10+1</f>
        <v>46125</v>
      </c>
      <c r="T10" s="34" t="s">
        <v>1921</v>
      </c>
      <c r="U10" s="448" t="s">
        <v>66</v>
      </c>
      <c r="V10" s="448" t="s">
        <v>66</v>
      </c>
      <c r="W10" s="34"/>
    </row>
    <row r="11" ht="17" spans="1:27">
      <c r="A11" s="37">
        <v>7</v>
      </c>
      <c r="B11" s="461" t="s">
        <v>64</v>
      </c>
      <c r="C11" s="448" t="s">
        <v>168</v>
      </c>
      <c r="D11" s="455" t="s">
        <v>1917</v>
      </c>
      <c r="E11" s="455" t="s">
        <v>1918</v>
      </c>
      <c r="F11" s="462">
        <v>6000050102</v>
      </c>
      <c r="G11" s="452">
        <v>516300330426036</v>
      </c>
      <c r="H11" s="455">
        <v>1</v>
      </c>
      <c r="I11" s="454">
        <v>0</v>
      </c>
      <c r="J11" s="454">
        <v>1</v>
      </c>
      <c r="K11" s="463">
        <v>46124</v>
      </c>
      <c r="L11" s="464" t="s">
        <v>1927</v>
      </c>
      <c r="M11" s="465" t="s">
        <v>1928</v>
      </c>
      <c r="N11" s="452" t="s">
        <v>66</v>
      </c>
      <c r="O11" s="452" t="s">
        <v>1920</v>
      </c>
      <c r="P11" s="69">
        <f t="shared" si="1"/>
        <v>46125</v>
      </c>
      <c r="Q11" s="34"/>
      <c r="R11" s="452" t="s">
        <v>1920</v>
      </c>
      <c r="S11" s="463">
        <v>46124</v>
      </c>
      <c r="T11" s="34" t="s">
        <v>1921</v>
      </c>
      <c r="U11" s="448" t="s">
        <v>78</v>
      </c>
      <c r="V11" s="448" t="s">
        <v>1924</v>
      </c>
      <c r="W11" s="34"/>
    </row>
    <row r="12" ht="17" spans="1:27">
      <c r="A12" s="37">
        <v>8</v>
      </c>
      <c r="B12" s="446" t="s">
        <v>64</v>
      </c>
      <c r="C12" s="447" t="s">
        <v>168</v>
      </c>
      <c r="D12" s="457" t="s">
        <v>1917</v>
      </c>
      <c r="E12" s="458" t="s">
        <v>1918</v>
      </c>
      <c r="F12" s="449">
        <v>6000050102</v>
      </c>
      <c r="G12" s="459" t="s">
        <v>1930</v>
      </c>
      <c r="H12" s="457">
        <v>21</v>
      </c>
      <c r="I12" s="457">
        <v>21</v>
      </c>
      <c r="J12" s="457">
        <v>0</v>
      </c>
      <c r="K12" s="460">
        <v>46124</v>
      </c>
      <c r="L12" s="459" t="s">
        <v>66</v>
      </c>
      <c r="M12" s="459" t="s">
        <v>66</v>
      </c>
      <c r="N12" s="459" t="s">
        <v>66</v>
      </c>
      <c r="O12" s="452" t="s">
        <v>1920</v>
      </c>
      <c r="P12" s="69">
        <f t="shared" si="1"/>
        <v>46125</v>
      </c>
      <c r="Q12" s="466"/>
      <c r="R12" s="452" t="s">
        <v>1920</v>
      </c>
      <c r="S12" s="460">
        <f>K12+1</f>
        <v>46125</v>
      </c>
      <c r="T12" s="34" t="s">
        <v>1921</v>
      </c>
      <c r="U12" s="448" t="s">
        <v>66</v>
      </c>
      <c r="V12" s="448" t="s">
        <v>66</v>
      </c>
      <c r="W12" s="34"/>
    </row>
    <row r="13" ht="17" spans="1:27">
      <c r="A13" s="37">
        <v>9</v>
      </c>
      <c r="B13" s="446" t="s">
        <v>64</v>
      </c>
      <c r="C13" s="467" t="s">
        <v>673</v>
      </c>
      <c r="D13" s="454" t="s">
        <v>1917</v>
      </c>
      <c r="E13" s="455" t="s">
        <v>1918</v>
      </c>
      <c r="F13" s="449">
        <v>6000050102</v>
      </c>
      <c r="G13" s="452" t="s">
        <v>1931</v>
      </c>
      <c r="H13" s="468">
        <v>40</v>
      </c>
      <c r="I13" s="468">
        <v>40</v>
      </c>
      <c r="J13" s="454">
        <v>0</v>
      </c>
      <c r="K13" s="469">
        <v>46125</v>
      </c>
      <c r="L13" s="452" t="s">
        <v>66</v>
      </c>
      <c r="M13" s="452" t="s">
        <v>66</v>
      </c>
      <c r="N13" s="452" t="s">
        <v>66</v>
      </c>
      <c r="O13" s="452" t="s">
        <v>1920</v>
      </c>
      <c r="P13" s="69">
        <f t="shared" si="1"/>
        <v>46126</v>
      </c>
      <c r="Q13" s="34"/>
      <c r="R13" s="452" t="s">
        <v>1920</v>
      </c>
      <c r="S13" s="456">
        <v>46125</v>
      </c>
      <c r="T13" s="34" t="s">
        <v>1921</v>
      </c>
      <c r="U13" s="448" t="s">
        <v>66</v>
      </c>
      <c r="V13" s="448" t="s">
        <v>66</v>
      </c>
      <c r="W13" s="34"/>
    </row>
    <row r="14" ht="17" spans="1:27">
      <c r="A14" s="37">
        <v>10</v>
      </c>
      <c r="B14" s="446" t="s">
        <v>64</v>
      </c>
      <c r="C14" s="447" t="s">
        <v>1932</v>
      </c>
      <c r="D14" s="457" t="s">
        <v>1917</v>
      </c>
      <c r="E14" s="458" t="s">
        <v>1918</v>
      </c>
      <c r="F14" s="449">
        <v>6000050102</v>
      </c>
      <c r="G14" s="459" t="s">
        <v>1933</v>
      </c>
      <c r="H14" s="470">
        <v>39</v>
      </c>
      <c r="I14" s="470">
        <v>39</v>
      </c>
      <c r="J14" s="457">
        <v>0</v>
      </c>
      <c r="K14" s="471">
        <v>46126</v>
      </c>
      <c r="L14" s="459" t="s">
        <v>66</v>
      </c>
      <c r="M14" s="459" t="s">
        <v>66</v>
      </c>
      <c r="N14" s="459" t="s">
        <v>66</v>
      </c>
      <c r="O14" s="452" t="s">
        <v>1920</v>
      </c>
      <c r="P14" s="69">
        <f t="shared" si="1"/>
        <v>46127</v>
      </c>
      <c r="Q14" s="34"/>
      <c r="R14" s="452" t="s">
        <v>1920</v>
      </c>
      <c r="S14" s="460">
        <v>46126</v>
      </c>
      <c r="T14" s="34" t="s">
        <v>1921</v>
      </c>
      <c r="U14" s="448" t="s">
        <v>66</v>
      </c>
      <c r="V14" s="448" t="s">
        <v>66</v>
      </c>
      <c r="W14" s="34"/>
    </row>
    <row r="15" ht="17" spans="1:27">
      <c r="A15" s="37">
        <v>11</v>
      </c>
      <c r="B15" s="446" t="s">
        <v>64</v>
      </c>
      <c r="C15" s="447" t="s">
        <v>1932</v>
      </c>
      <c r="D15" s="454" t="s">
        <v>1917</v>
      </c>
      <c r="E15" s="455" t="s">
        <v>1918</v>
      </c>
      <c r="F15" s="449">
        <v>6000050102</v>
      </c>
      <c r="G15" s="452" t="s">
        <v>1934</v>
      </c>
      <c r="H15" s="468">
        <v>17</v>
      </c>
      <c r="I15" s="468">
        <v>17</v>
      </c>
      <c r="J15" s="454">
        <v>0</v>
      </c>
      <c r="K15" s="469">
        <v>46127</v>
      </c>
      <c r="L15" s="452" t="s">
        <v>66</v>
      </c>
      <c r="M15" s="452" t="s">
        <v>66</v>
      </c>
      <c r="N15" s="452" t="s">
        <v>66</v>
      </c>
      <c r="O15" s="452" t="s">
        <v>1920</v>
      </c>
      <c r="P15" s="69">
        <f t="shared" si="1"/>
        <v>46128</v>
      </c>
      <c r="Q15" s="34"/>
      <c r="R15" s="452" t="s">
        <v>1920</v>
      </c>
      <c r="S15" s="456">
        <v>46127</v>
      </c>
      <c r="T15" s="34" t="s">
        <v>1921</v>
      </c>
      <c r="U15" s="448" t="s">
        <v>66</v>
      </c>
      <c r="V15" s="448" t="s">
        <v>66</v>
      </c>
      <c r="W15" s="34"/>
    </row>
    <row r="16" ht="33" spans="1:27">
      <c r="A16" s="37">
        <v>12</v>
      </c>
      <c r="B16" s="461" t="s">
        <v>64</v>
      </c>
      <c r="C16" s="448" t="s">
        <v>1932</v>
      </c>
      <c r="D16" s="448" t="s">
        <v>1917</v>
      </c>
      <c r="E16" s="448" t="s">
        <v>1918</v>
      </c>
      <c r="F16" s="462">
        <v>6000050102</v>
      </c>
      <c r="G16" s="450">
        <v>516300330426154</v>
      </c>
      <c r="H16" s="448">
        <v>1</v>
      </c>
      <c r="I16" s="447">
        <v>0</v>
      </c>
      <c r="J16" s="447">
        <v>1</v>
      </c>
      <c r="K16" s="472">
        <v>46127</v>
      </c>
      <c r="L16" s="473" t="s">
        <v>1935</v>
      </c>
      <c r="M16" s="474" t="s">
        <v>1928</v>
      </c>
      <c r="N16" s="450" t="s">
        <v>66</v>
      </c>
      <c r="O16" s="452" t="s">
        <v>1920</v>
      </c>
      <c r="P16" s="69">
        <f t="shared" si="1"/>
        <v>46128</v>
      </c>
      <c r="Q16" s="34"/>
      <c r="R16" s="452" t="s">
        <v>1920</v>
      </c>
      <c r="S16" s="472">
        <v>46127</v>
      </c>
      <c r="T16" s="34" t="s">
        <v>1921</v>
      </c>
      <c r="U16" s="448" t="s">
        <v>78</v>
      </c>
      <c r="V16" s="448" t="s">
        <v>1924</v>
      </c>
      <c r="W16" s="34"/>
    </row>
    <row r="17" ht="17" spans="1:23">
      <c r="A17" s="37">
        <v>13</v>
      </c>
      <c r="B17" s="446" t="s">
        <v>64</v>
      </c>
      <c r="C17" s="447" t="s">
        <v>1932</v>
      </c>
      <c r="D17" s="447" t="s">
        <v>1917</v>
      </c>
      <c r="E17" s="448" t="s">
        <v>1918</v>
      </c>
      <c r="F17" s="449">
        <v>6000050102</v>
      </c>
      <c r="G17" s="450" t="s">
        <v>1936</v>
      </c>
      <c r="H17" s="467">
        <v>18</v>
      </c>
      <c r="I17" s="467">
        <v>18</v>
      </c>
      <c r="J17" s="467">
        <v>0</v>
      </c>
      <c r="K17" s="475">
        <v>46127</v>
      </c>
      <c r="L17" s="450" t="s">
        <v>66</v>
      </c>
      <c r="M17" s="450" t="s">
        <v>66</v>
      </c>
      <c r="N17" s="450" t="s">
        <v>66</v>
      </c>
      <c r="O17" s="452" t="s">
        <v>1920</v>
      </c>
      <c r="P17" s="69">
        <f t="shared" si="1"/>
        <v>46128</v>
      </c>
      <c r="Q17" s="466"/>
      <c r="R17" s="452" t="s">
        <v>1920</v>
      </c>
      <c r="S17" s="451">
        <f>K17+1</f>
        <v>46128</v>
      </c>
      <c r="T17" s="34" t="s">
        <v>1921</v>
      </c>
      <c r="U17" s="448" t="s">
        <v>66</v>
      </c>
      <c r="V17" s="448" t="s">
        <v>66</v>
      </c>
      <c r="W17" s="34"/>
    </row>
    <row r="18" ht="17" spans="1:23">
      <c r="A18" s="37">
        <v>14</v>
      </c>
      <c r="B18" s="446" t="s">
        <v>64</v>
      </c>
      <c r="C18" s="447" t="s">
        <v>1932</v>
      </c>
      <c r="D18" s="447" t="s">
        <v>1917</v>
      </c>
      <c r="E18" s="448" t="s">
        <v>1918</v>
      </c>
      <c r="F18" s="449">
        <v>6000050102</v>
      </c>
      <c r="G18" s="450" t="s">
        <v>1937</v>
      </c>
      <c r="H18" s="467">
        <v>27</v>
      </c>
      <c r="I18" s="467">
        <v>27</v>
      </c>
      <c r="J18" s="447">
        <v>0</v>
      </c>
      <c r="K18" s="475">
        <v>46141</v>
      </c>
      <c r="L18" s="450" t="s">
        <v>66</v>
      </c>
      <c r="M18" s="450" t="s">
        <v>66</v>
      </c>
      <c r="N18" s="450" t="s">
        <v>66</v>
      </c>
      <c r="O18" s="452" t="s">
        <v>1920</v>
      </c>
      <c r="P18" s="69">
        <f t="shared" si="1"/>
        <v>46142</v>
      </c>
      <c r="Q18" s="34"/>
      <c r="R18" s="452" t="s">
        <v>1920</v>
      </c>
      <c r="S18" s="451">
        <v>46141</v>
      </c>
      <c r="T18" s="34" t="s">
        <v>1921</v>
      </c>
      <c r="U18" s="448" t="s">
        <v>66</v>
      </c>
      <c r="V18" s="448" t="s">
        <v>66</v>
      </c>
      <c r="W18" s="34"/>
    </row>
    <row r="19" ht="17" spans="1:23">
      <c r="A19" s="37">
        <v>15</v>
      </c>
      <c r="B19" s="446" t="s">
        <v>64</v>
      </c>
      <c r="C19" s="447" t="s">
        <v>1932</v>
      </c>
      <c r="D19" s="447" t="s">
        <v>1917</v>
      </c>
      <c r="E19" s="448" t="s">
        <v>1918</v>
      </c>
      <c r="F19" s="449">
        <v>6000050102</v>
      </c>
      <c r="G19" s="450" t="s">
        <v>1938</v>
      </c>
      <c r="H19" s="467">
        <v>21</v>
      </c>
      <c r="I19" s="467">
        <v>21</v>
      </c>
      <c r="J19" s="447">
        <v>0</v>
      </c>
      <c r="K19" s="475">
        <v>46142</v>
      </c>
      <c r="L19" s="450" t="s">
        <v>66</v>
      </c>
      <c r="M19" s="450" t="s">
        <v>66</v>
      </c>
      <c r="N19" s="450" t="s">
        <v>66</v>
      </c>
      <c r="O19" s="452" t="s">
        <v>1920</v>
      </c>
      <c r="P19" s="69">
        <f t="shared" si="1"/>
        <v>46143</v>
      </c>
      <c r="Q19" s="34"/>
      <c r="R19" s="452" t="s">
        <v>1920</v>
      </c>
      <c r="S19" s="451">
        <v>46142</v>
      </c>
      <c r="T19" s="34" t="s">
        <v>1921</v>
      </c>
      <c r="U19" s="448" t="s">
        <v>66</v>
      </c>
      <c r="V19" s="448" t="s">
        <v>66</v>
      </c>
      <c r="W19" s="34"/>
    </row>
    <row r="20" ht="17" spans="1:23">
      <c r="A20" s="37">
        <v>16</v>
      </c>
      <c r="B20" s="446" t="s">
        <v>64</v>
      </c>
      <c r="C20" s="447" t="s">
        <v>168</v>
      </c>
      <c r="D20" s="447" t="s">
        <v>1917</v>
      </c>
      <c r="E20" s="448" t="s">
        <v>1918</v>
      </c>
      <c r="F20" s="449">
        <v>6000050102</v>
      </c>
      <c r="G20" s="450" t="s">
        <v>1939</v>
      </c>
      <c r="H20" s="448">
        <v>3</v>
      </c>
      <c r="I20" s="448">
        <v>3</v>
      </c>
      <c r="J20" s="447">
        <v>0</v>
      </c>
      <c r="K20" s="472">
        <v>46155</v>
      </c>
      <c r="L20" s="450" t="s">
        <v>66</v>
      </c>
      <c r="M20" s="450" t="s">
        <v>66</v>
      </c>
      <c r="N20" s="450" t="s">
        <v>66</v>
      </c>
      <c r="O20" s="452" t="s">
        <v>1920</v>
      </c>
      <c r="P20" s="69">
        <f t="shared" si="1"/>
        <v>46156</v>
      </c>
      <c r="Q20" s="34"/>
      <c r="R20" s="452" t="s">
        <v>1920</v>
      </c>
      <c r="S20" s="451">
        <v>46155</v>
      </c>
      <c r="T20" s="34" t="s">
        <v>1921</v>
      </c>
      <c r="U20" s="448" t="s">
        <v>66</v>
      </c>
      <c r="V20" s="448" t="s">
        <v>66</v>
      </c>
      <c r="W20" s="34"/>
    </row>
    <row r="21" ht="17" spans="1:23">
      <c r="A21" s="37">
        <v>17</v>
      </c>
      <c r="B21" s="446" t="s">
        <v>64</v>
      </c>
      <c r="C21" s="447" t="s">
        <v>168</v>
      </c>
      <c r="D21" s="447" t="s">
        <v>1917</v>
      </c>
      <c r="E21" s="448" t="s">
        <v>1918</v>
      </c>
      <c r="F21" s="449">
        <v>6000050102</v>
      </c>
      <c r="G21" s="450">
        <v>516300330526224</v>
      </c>
      <c r="H21" s="448">
        <v>1</v>
      </c>
      <c r="I21" s="447">
        <v>0</v>
      </c>
      <c r="J21" s="447">
        <v>1</v>
      </c>
      <c r="K21" s="472">
        <v>46155</v>
      </c>
      <c r="L21" s="473" t="s">
        <v>1940</v>
      </c>
      <c r="M21" s="476" t="s">
        <v>1928</v>
      </c>
      <c r="N21" s="477" t="s">
        <v>1941</v>
      </c>
      <c r="O21" s="452" t="s">
        <v>1920</v>
      </c>
      <c r="P21" s="69">
        <f t="shared" si="1"/>
        <v>46156</v>
      </c>
      <c r="Q21" s="34"/>
      <c r="R21" s="452" t="s">
        <v>1920</v>
      </c>
      <c r="S21" s="451">
        <v>46155</v>
      </c>
      <c r="T21" s="34" t="s">
        <v>1921</v>
      </c>
      <c r="U21" s="448" t="s">
        <v>1914</v>
      </c>
      <c r="V21" s="448" t="s">
        <v>1924</v>
      </c>
      <c r="W21" s="34"/>
    </row>
    <row r="22" ht="17" spans="1:23">
      <c r="A22" s="37">
        <v>18</v>
      </c>
      <c r="B22" s="446" t="s">
        <v>64</v>
      </c>
      <c r="C22" s="447" t="s">
        <v>168</v>
      </c>
      <c r="D22" s="447" t="s">
        <v>1917</v>
      </c>
      <c r="E22" s="448" t="s">
        <v>1918</v>
      </c>
      <c r="F22" s="449">
        <v>6000050102</v>
      </c>
      <c r="G22" s="450" t="s">
        <v>1942</v>
      </c>
      <c r="H22" s="448">
        <v>2</v>
      </c>
      <c r="I22" s="448">
        <v>2</v>
      </c>
      <c r="J22" s="448">
        <v>0</v>
      </c>
      <c r="K22" s="472">
        <v>46155</v>
      </c>
      <c r="L22" s="450" t="s">
        <v>66</v>
      </c>
      <c r="M22" s="450" t="s">
        <v>66</v>
      </c>
      <c r="N22" s="450" t="s">
        <v>66</v>
      </c>
      <c r="O22" s="452" t="s">
        <v>1920</v>
      </c>
      <c r="P22" s="69">
        <f t="shared" si="1"/>
        <v>46156</v>
      </c>
      <c r="Q22" s="34"/>
      <c r="R22" s="452" t="s">
        <v>1920</v>
      </c>
      <c r="S22" s="451">
        <f>K22+1</f>
        <v>46156</v>
      </c>
      <c r="T22" s="34" t="s">
        <v>1921</v>
      </c>
      <c r="U22" s="448" t="s">
        <v>66</v>
      </c>
      <c r="V22" s="448" t="s">
        <v>66</v>
      </c>
      <c r="W22" s="34"/>
    </row>
    <row r="23" ht="17" spans="1:23">
      <c r="A23" s="37">
        <v>19</v>
      </c>
      <c r="B23" s="446" t="s">
        <v>64</v>
      </c>
      <c r="C23" s="447" t="s">
        <v>1932</v>
      </c>
      <c r="D23" s="447" t="s">
        <v>1917</v>
      </c>
      <c r="E23" s="448" t="s">
        <v>1918</v>
      </c>
      <c r="F23" s="449">
        <v>6000050102</v>
      </c>
      <c r="G23" s="450" t="s">
        <v>1943</v>
      </c>
      <c r="H23" s="448">
        <v>2</v>
      </c>
      <c r="I23" s="448">
        <v>2</v>
      </c>
      <c r="J23" s="447">
        <v>0</v>
      </c>
      <c r="K23" s="472">
        <v>46156</v>
      </c>
      <c r="L23" s="450" t="s">
        <v>66</v>
      </c>
      <c r="M23" s="450" t="s">
        <v>66</v>
      </c>
      <c r="N23" s="450" t="s">
        <v>66</v>
      </c>
      <c r="O23" s="452" t="s">
        <v>1920</v>
      </c>
      <c r="P23" s="69">
        <f t="shared" si="1"/>
        <v>46157</v>
      </c>
      <c r="Q23" s="34"/>
      <c r="R23" s="452" t="s">
        <v>1920</v>
      </c>
      <c r="S23" s="451">
        <v>46156</v>
      </c>
      <c r="T23" s="34" t="s">
        <v>1921</v>
      </c>
      <c r="U23" s="448" t="s">
        <v>66</v>
      </c>
      <c r="V23" s="448" t="s">
        <v>66</v>
      </c>
      <c r="W23" s="34"/>
    </row>
    <row r="24" ht="17" spans="1:23">
      <c r="A24" s="37">
        <v>20</v>
      </c>
      <c r="B24" s="461" t="s">
        <v>64</v>
      </c>
      <c r="C24" s="448" t="s">
        <v>1932</v>
      </c>
      <c r="D24" s="448" t="s">
        <v>1917</v>
      </c>
      <c r="E24" s="448" t="s">
        <v>1918</v>
      </c>
      <c r="F24" s="462">
        <v>6000050102</v>
      </c>
      <c r="G24" s="450">
        <v>516300330526229</v>
      </c>
      <c r="H24" s="448">
        <v>1</v>
      </c>
      <c r="I24" s="447">
        <v>0</v>
      </c>
      <c r="J24" s="447">
        <v>1</v>
      </c>
      <c r="K24" s="472">
        <v>46156</v>
      </c>
      <c r="L24" s="473" t="s">
        <v>1944</v>
      </c>
      <c r="M24" s="474" t="s">
        <v>1928</v>
      </c>
      <c r="N24" s="450" t="s">
        <v>66</v>
      </c>
      <c r="O24" s="452" t="s">
        <v>1920</v>
      </c>
      <c r="P24" s="69">
        <f t="shared" si="1"/>
        <v>46157</v>
      </c>
      <c r="Q24" s="34"/>
      <c r="R24" s="452" t="s">
        <v>1920</v>
      </c>
      <c r="S24" s="472">
        <v>46156</v>
      </c>
      <c r="T24" s="34" t="s">
        <v>1921</v>
      </c>
      <c r="U24" s="448" t="s">
        <v>78</v>
      </c>
      <c r="V24" s="448" t="s">
        <v>1924</v>
      </c>
      <c r="W24" s="34"/>
    </row>
    <row r="25" ht="17" spans="1:23">
      <c r="A25" s="37">
        <v>21</v>
      </c>
      <c r="B25" s="446" t="s">
        <v>64</v>
      </c>
      <c r="C25" s="447" t="s">
        <v>1932</v>
      </c>
      <c r="D25" s="447" t="s">
        <v>1917</v>
      </c>
      <c r="E25" s="448" t="s">
        <v>1918</v>
      </c>
      <c r="F25" s="449">
        <v>6000050102</v>
      </c>
      <c r="G25" s="450" t="s">
        <v>1945</v>
      </c>
      <c r="H25" s="467">
        <v>27</v>
      </c>
      <c r="I25" s="467">
        <v>27</v>
      </c>
      <c r="J25" s="467">
        <v>0</v>
      </c>
      <c r="K25" s="475">
        <v>46156</v>
      </c>
      <c r="L25" s="450" t="s">
        <v>66</v>
      </c>
      <c r="M25" s="450" t="s">
        <v>66</v>
      </c>
      <c r="N25" s="450" t="s">
        <v>66</v>
      </c>
      <c r="O25" s="452" t="s">
        <v>1920</v>
      </c>
      <c r="P25" s="69">
        <f t="shared" si="1"/>
        <v>46157</v>
      </c>
      <c r="Q25" s="466"/>
      <c r="R25" s="452" t="s">
        <v>1920</v>
      </c>
      <c r="S25" s="451">
        <f>K25+1</f>
        <v>46157</v>
      </c>
      <c r="T25" s="34" t="s">
        <v>1921</v>
      </c>
      <c r="U25" s="448" t="s">
        <v>66</v>
      </c>
      <c r="V25" s="448" t="s">
        <v>66</v>
      </c>
      <c r="W25" s="34"/>
    </row>
    <row r="26" ht="17" spans="1:23">
      <c r="A26" s="37">
        <v>22</v>
      </c>
      <c r="B26" s="446" t="s">
        <v>64</v>
      </c>
      <c r="C26" s="447" t="s">
        <v>168</v>
      </c>
      <c r="D26" s="447" t="s">
        <v>1917</v>
      </c>
      <c r="E26" s="448" t="s">
        <v>1918</v>
      </c>
      <c r="F26" s="449">
        <v>6000050102</v>
      </c>
      <c r="G26" s="450" t="s">
        <v>1946</v>
      </c>
      <c r="H26" s="448">
        <v>14</v>
      </c>
      <c r="I26" s="448">
        <v>14</v>
      </c>
      <c r="J26" s="447">
        <v>0</v>
      </c>
      <c r="K26" s="472">
        <v>46164</v>
      </c>
      <c r="L26" s="450" t="s">
        <v>66</v>
      </c>
      <c r="M26" s="450" t="s">
        <v>66</v>
      </c>
      <c r="N26" s="450" t="s">
        <v>66</v>
      </c>
      <c r="O26" s="452" t="s">
        <v>1920</v>
      </c>
      <c r="P26" s="69">
        <f t="shared" si="1"/>
        <v>46165</v>
      </c>
      <c r="Q26" s="34"/>
      <c r="R26" s="452" t="s">
        <v>1920</v>
      </c>
      <c r="S26" s="451">
        <v>46164</v>
      </c>
      <c r="T26" s="34" t="s">
        <v>1921</v>
      </c>
      <c r="U26" s="448" t="s">
        <v>66</v>
      </c>
      <c r="V26" s="448" t="s">
        <v>66</v>
      </c>
      <c r="W26" s="34"/>
    </row>
    <row r="27" ht="17" spans="1:23">
      <c r="A27" s="37">
        <v>23</v>
      </c>
      <c r="B27" s="461" t="s">
        <v>64</v>
      </c>
      <c r="C27" s="448" t="s">
        <v>168</v>
      </c>
      <c r="D27" s="448" t="s">
        <v>1917</v>
      </c>
      <c r="E27" s="448" t="s">
        <v>1918</v>
      </c>
      <c r="F27" s="462">
        <v>6000050102</v>
      </c>
      <c r="G27" s="450">
        <v>516300330526271</v>
      </c>
      <c r="H27" s="448">
        <v>1</v>
      </c>
      <c r="I27" s="447">
        <v>0</v>
      </c>
      <c r="J27" s="447">
        <v>1</v>
      </c>
      <c r="K27" s="472">
        <v>46164</v>
      </c>
      <c r="L27" s="473" t="s">
        <v>1947</v>
      </c>
      <c r="M27" s="474" t="s">
        <v>1928</v>
      </c>
      <c r="N27" s="450" t="s">
        <v>66</v>
      </c>
      <c r="O27" s="452" t="s">
        <v>1920</v>
      </c>
      <c r="P27" s="69">
        <f t="shared" si="1"/>
        <v>46165</v>
      </c>
      <c r="Q27" s="34"/>
      <c r="R27" s="452" t="s">
        <v>1920</v>
      </c>
      <c r="S27" s="472">
        <v>46164</v>
      </c>
      <c r="T27" s="34" t="s">
        <v>1921</v>
      </c>
      <c r="U27" s="448" t="s">
        <v>25</v>
      </c>
      <c r="V27" s="448" t="s">
        <v>1924</v>
      </c>
      <c r="W27" s="34"/>
    </row>
    <row r="28" ht="17" spans="1:23">
      <c r="A28" s="37">
        <v>24</v>
      </c>
      <c r="B28" s="446" t="s">
        <v>64</v>
      </c>
      <c r="C28" s="447" t="s">
        <v>168</v>
      </c>
      <c r="D28" s="447" t="s">
        <v>1917</v>
      </c>
      <c r="E28" s="448" t="s">
        <v>1918</v>
      </c>
      <c r="F28" s="449">
        <v>6000050102</v>
      </c>
      <c r="G28" s="450" t="s">
        <v>1948</v>
      </c>
      <c r="H28" s="448">
        <v>61</v>
      </c>
      <c r="I28" s="448">
        <v>61</v>
      </c>
      <c r="J28" s="448">
        <v>0</v>
      </c>
      <c r="K28" s="472">
        <v>46164</v>
      </c>
      <c r="L28" s="450" t="s">
        <v>66</v>
      </c>
      <c r="M28" s="450" t="s">
        <v>66</v>
      </c>
      <c r="N28" s="450" t="s">
        <v>66</v>
      </c>
      <c r="O28" s="452" t="s">
        <v>1920</v>
      </c>
      <c r="P28" s="69">
        <f t="shared" si="1"/>
        <v>46165</v>
      </c>
      <c r="Q28" s="466"/>
      <c r="R28" s="452" t="s">
        <v>1920</v>
      </c>
      <c r="S28" s="451">
        <f>K28+1</f>
        <v>46165</v>
      </c>
      <c r="T28" s="34" t="s">
        <v>1921</v>
      </c>
      <c r="U28" s="448" t="s">
        <v>66</v>
      </c>
      <c r="V28" s="448" t="s">
        <v>66</v>
      </c>
      <c r="W28" s="34"/>
    </row>
    <row r="29" ht="17" spans="1:23">
      <c r="A29" s="37">
        <v>25</v>
      </c>
      <c r="B29" s="446" t="s">
        <v>64</v>
      </c>
      <c r="C29" s="447" t="s">
        <v>1579</v>
      </c>
      <c r="D29" s="447" t="s">
        <v>1917</v>
      </c>
      <c r="E29" s="448" t="s">
        <v>1918</v>
      </c>
      <c r="F29" s="449">
        <v>6000050102</v>
      </c>
      <c r="G29" s="450" t="s">
        <v>1949</v>
      </c>
      <c r="H29" s="448">
        <v>25</v>
      </c>
      <c r="I29" s="448">
        <v>25</v>
      </c>
      <c r="J29" s="447">
        <v>0</v>
      </c>
      <c r="K29" s="472">
        <v>46168</v>
      </c>
      <c r="L29" s="450" t="s">
        <v>66</v>
      </c>
      <c r="M29" s="450" t="s">
        <v>66</v>
      </c>
      <c r="N29" s="450" t="s">
        <v>66</v>
      </c>
      <c r="O29" s="452" t="s">
        <v>1920</v>
      </c>
      <c r="P29" s="69">
        <f t="shared" si="1"/>
        <v>46169</v>
      </c>
      <c r="Q29" s="34"/>
      <c r="R29" s="452" t="s">
        <v>1920</v>
      </c>
      <c r="S29" s="451">
        <v>46168</v>
      </c>
      <c r="T29" s="34" t="s">
        <v>1921</v>
      </c>
      <c r="U29" s="448" t="s">
        <v>66</v>
      </c>
      <c r="V29" s="448" t="s">
        <v>66</v>
      </c>
      <c r="W29" s="34"/>
    </row>
    <row r="30" ht="17" spans="1:23">
      <c r="A30" s="37">
        <v>26</v>
      </c>
      <c r="B30" s="446" t="s">
        <v>64</v>
      </c>
      <c r="C30" s="447" t="s">
        <v>1579</v>
      </c>
      <c r="D30" s="447" t="s">
        <v>1917</v>
      </c>
      <c r="E30" s="448" t="s">
        <v>1918</v>
      </c>
      <c r="F30" s="449">
        <v>6000050102</v>
      </c>
      <c r="G30" s="450">
        <v>516300330526358</v>
      </c>
      <c r="H30" s="448">
        <v>1</v>
      </c>
      <c r="I30" s="447">
        <v>0</v>
      </c>
      <c r="J30" s="447">
        <v>1</v>
      </c>
      <c r="K30" s="472">
        <v>46168</v>
      </c>
      <c r="L30" s="473" t="s">
        <v>1950</v>
      </c>
      <c r="M30" s="450" t="s">
        <v>66</v>
      </c>
      <c r="N30" s="450" t="s">
        <v>66</v>
      </c>
      <c r="O30" s="452" t="s">
        <v>1920</v>
      </c>
      <c r="P30" s="69">
        <f t="shared" si="1"/>
        <v>46169</v>
      </c>
      <c r="Q30" s="34"/>
      <c r="R30" s="452" t="s">
        <v>1920</v>
      </c>
      <c r="S30" s="451">
        <v>46168</v>
      </c>
      <c r="T30" s="34" t="s">
        <v>1921</v>
      </c>
      <c r="U30" s="448" t="s">
        <v>1912</v>
      </c>
      <c r="V30" s="448" t="s">
        <v>17</v>
      </c>
      <c r="W30" s="34"/>
    </row>
    <row r="31" ht="17" spans="1:23">
      <c r="A31" s="37">
        <v>27</v>
      </c>
      <c r="B31" s="446" t="s">
        <v>64</v>
      </c>
      <c r="C31" s="447" t="s">
        <v>1579</v>
      </c>
      <c r="D31" s="447" t="s">
        <v>1917</v>
      </c>
      <c r="E31" s="448" t="s">
        <v>1918</v>
      </c>
      <c r="F31" s="449">
        <v>6000050102</v>
      </c>
      <c r="G31" s="450">
        <v>516300330526359</v>
      </c>
      <c r="H31" s="448">
        <v>1</v>
      </c>
      <c r="I31" s="448">
        <v>1</v>
      </c>
      <c r="J31" s="448">
        <v>0</v>
      </c>
      <c r="K31" s="472">
        <v>46168</v>
      </c>
      <c r="L31" s="450" t="s">
        <v>66</v>
      </c>
      <c r="M31" s="450" t="s">
        <v>66</v>
      </c>
      <c r="N31" s="450" t="s">
        <v>66</v>
      </c>
      <c r="O31" s="452" t="s">
        <v>1920</v>
      </c>
      <c r="P31" s="69">
        <f t="shared" si="1"/>
        <v>46169</v>
      </c>
      <c r="Q31" s="466"/>
      <c r="R31" s="452" t="s">
        <v>1920</v>
      </c>
      <c r="S31" s="451">
        <f>K31+1</f>
        <v>46169</v>
      </c>
      <c r="T31" s="34" t="s">
        <v>1921</v>
      </c>
      <c r="U31" s="448" t="s">
        <v>66</v>
      </c>
      <c r="V31" s="448" t="s">
        <v>66</v>
      </c>
      <c r="W31" s="34"/>
    </row>
    <row r="32" ht="17" spans="1:23">
      <c r="A32" s="37">
        <v>28</v>
      </c>
      <c r="B32" s="446" t="s">
        <v>64</v>
      </c>
      <c r="C32" s="448" t="s">
        <v>1325</v>
      </c>
      <c r="D32" s="447" t="s">
        <v>1917</v>
      </c>
      <c r="E32" s="448" t="s">
        <v>1918</v>
      </c>
      <c r="F32" s="449">
        <v>6000050102</v>
      </c>
      <c r="G32" s="450" t="s">
        <v>1951</v>
      </c>
      <c r="H32" s="448">
        <v>14</v>
      </c>
      <c r="I32" s="448">
        <v>14</v>
      </c>
      <c r="J32" s="447">
        <v>0</v>
      </c>
      <c r="K32" s="472">
        <v>46168</v>
      </c>
      <c r="L32" s="450" t="s">
        <v>66</v>
      </c>
      <c r="M32" s="450" t="s">
        <v>66</v>
      </c>
      <c r="N32" s="450" t="s">
        <v>66</v>
      </c>
      <c r="O32" s="452" t="s">
        <v>1920</v>
      </c>
      <c r="P32" s="69">
        <f t="shared" si="1"/>
        <v>46169</v>
      </c>
      <c r="Q32" s="34"/>
      <c r="R32" s="452" t="s">
        <v>1920</v>
      </c>
      <c r="S32" s="451">
        <v>46168</v>
      </c>
      <c r="T32" s="34" t="s">
        <v>1921</v>
      </c>
      <c r="U32" s="448" t="s">
        <v>66</v>
      </c>
      <c r="V32" s="448" t="s">
        <v>66</v>
      </c>
      <c r="W32" s="34"/>
    </row>
    <row r="33" ht="17" spans="1:23">
      <c r="A33" s="37">
        <v>29</v>
      </c>
      <c r="B33" s="446" t="s">
        <v>64</v>
      </c>
      <c r="C33" s="448" t="s">
        <v>1325</v>
      </c>
      <c r="D33" s="447" t="s">
        <v>1917</v>
      </c>
      <c r="E33" s="448" t="s">
        <v>1918</v>
      </c>
      <c r="F33" s="449">
        <v>6000050102</v>
      </c>
      <c r="G33" s="450">
        <v>516300330526374</v>
      </c>
      <c r="H33" s="448">
        <v>1</v>
      </c>
      <c r="I33" s="447">
        <v>0</v>
      </c>
      <c r="J33" s="447">
        <v>1</v>
      </c>
      <c r="K33" s="472">
        <v>46169</v>
      </c>
      <c r="L33" s="473" t="s">
        <v>1952</v>
      </c>
      <c r="M33" s="476" t="s">
        <v>1928</v>
      </c>
      <c r="N33" s="477" t="s">
        <v>1941</v>
      </c>
      <c r="O33" s="452" t="s">
        <v>1920</v>
      </c>
      <c r="P33" s="69">
        <f t="shared" si="1"/>
        <v>46170</v>
      </c>
      <c r="Q33" s="34"/>
      <c r="R33" s="452" t="s">
        <v>1920</v>
      </c>
      <c r="S33" s="451">
        <v>46169</v>
      </c>
      <c r="T33" s="34" t="s">
        <v>1921</v>
      </c>
      <c r="U33" s="448" t="s">
        <v>1914</v>
      </c>
      <c r="V33" s="448" t="s">
        <v>1924</v>
      </c>
      <c r="W33" s="34"/>
    </row>
    <row r="34" ht="17" spans="1:23">
      <c r="A34" s="37">
        <v>30</v>
      </c>
      <c r="B34" s="446" t="s">
        <v>64</v>
      </c>
      <c r="C34" s="448" t="s">
        <v>1325</v>
      </c>
      <c r="D34" s="447" t="s">
        <v>1917</v>
      </c>
      <c r="E34" s="448" t="s">
        <v>1918</v>
      </c>
      <c r="F34" s="449">
        <v>6000050102</v>
      </c>
      <c r="G34" s="450">
        <v>516300330526374</v>
      </c>
      <c r="H34" s="448">
        <v>1</v>
      </c>
      <c r="I34" s="447">
        <v>0</v>
      </c>
      <c r="J34" s="447">
        <v>1</v>
      </c>
      <c r="K34" s="472">
        <v>46169</v>
      </c>
      <c r="L34" s="473" t="s">
        <v>1953</v>
      </c>
      <c r="M34" s="450" t="s">
        <v>66</v>
      </c>
      <c r="N34" s="450" t="s">
        <v>66</v>
      </c>
      <c r="O34" s="452" t="s">
        <v>1920</v>
      </c>
      <c r="P34" s="69">
        <f t="shared" si="1"/>
        <v>46170</v>
      </c>
      <c r="Q34" s="34"/>
      <c r="R34" s="452" t="s">
        <v>1920</v>
      </c>
      <c r="S34" s="451">
        <v>46169</v>
      </c>
      <c r="T34" s="34" t="s">
        <v>1921</v>
      </c>
      <c r="U34" s="448" t="s">
        <v>1912</v>
      </c>
      <c r="V34" s="448" t="s">
        <v>17</v>
      </c>
      <c r="W34" s="34"/>
    </row>
    <row r="35" ht="17" spans="1:23">
      <c r="A35" s="37">
        <v>31</v>
      </c>
      <c r="B35" s="446" t="s">
        <v>64</v>
      </c>
      <c r="C35" s="455" t="s">
        <v>1325</v>
      </c>
      <c r="D35" s="454" t="s">
        <v>1917</v>
      </c>
      <c r="E35" s="455" t="s">
        <v>1918</v>
      </c>
      <c r="F35" s="449">
        <v>6000050102</v>
      </c>
      <c r="G35" s="450" t="s">
        <v>1954</v>
      </c>
      <c r="H35" s="448">
        <v>5</v>
      </c>
      <c r="I35" s="448">
        <v>5</v>
      </c>
      <c r="J35" s="448">
        <v>0</v>
      </c>
      <c r="K35" s="472">
        <v>46169</v>
      </c>
      <c r="L35" s="450" t="s">
        <v>66</v>
      </c>
      <c r="M35" s="450" t="s">
        <v>66</v>
      </c>
      <c r="N35" s="450" t="s">
        <v>66</v>
      </c>
      <c r="O35" s="452" t="s">
        <v>1920</v>
      </c>
      <c r="P35" s="69">
        <f t="shared" si="1"/>
        <v>46170</v>
      </c>
      <c r="Q35" s="34"/>
      <c r="R35" s="452" t="s">
        <v>1920</v>
      </c>
      <c r="S35" s="451">
        <f>K35+1</f>
        <v>46170</v>
      </c>
      <c r="T35" s="34" t="s">
        <v>1921</v>
      </c>
      <c r="U35" s="448" t="s">
        <v>66</v>
      </c>
      <c r="V35" s="448" t="s">
        <v>66</v>
      </c>
      <c r="W35" s="34"/>
    </row>
    <row r="36" ht="17" spans="1:23">
      <c r="A36" s="37">
        <v>32</v>
      </c>
      <c r="B36" s="446" t="s">
        <v>64</v>
      </c>
      <c r="C36" s="458" t="s">
        <v>1325</v>
      </c>
      <c r="D36" s="457" t="s">
        <v>1917</v>
      </c>
      <c r="E36" s="458" t="s">
        <v>1918</v>
      </c>
      <c r="F36" s="449">
        <v>6000050102</v>
      </c>
      <c r="G36" s="450">
        <v>516300330526380</v>
      </c>
      <c r="H36" s="448">
        <v>1</v>
      </c>
      <c r="I36" s="447">
        <v>0</v>
      </c>
      <c r="J36" s="447">
        <v>1</v>
      </c>
      <c r="K36" s="472">
        <v>46169</v>
      </c>
      <c r="L36" s="473" t="s">
        <v>1953</v>
      </c>
      <c r="M36" s="450" t="s">
        <v>66</v>
      </c>
      <c r="N36" s="450" t="s">
        <v>66</v>
      </c>
      <c r="O36" s="452" t="s">
        <v>1920</v>
      </c>
      <c r="P36" s="69">
        <f t="shared" si="1"/>
        <v>46170</v>
      </c>
      <c r="Q36" s="34"/>
      <c r="R36" s="452" t="s">
        <v>1920</v>
      </c>
      <c r="S36" s="451">
        <v>46169</v>
      </c>
      <c r="T36" s="34" t="s">
        <v>1921</v>
      </c>
      <c r="U36" s="448" t="s">
        <v>25</v>
      </c>
      <c r="V36" s="448" t="s">
        <v>1924</v>
      </c>
      <c r="W36" s="34"/>
    </row>
    <row r="37" ht="17" spans="1:23">
      <c r="A37" s="37">
        <v>33</v>
      </c>
      <c r="B37" s="446" t="s">
        <v>64</v>
      </c>
      <c r="C37" s="455" t="s">
        <v>1325</v>
      </c>
      <c r="D37" s="454" t="s">
        <v>1917</v>
      </c>
      <c r="E37" s="455" t="s">
        <v>1918</v>
      </c>
      <c r="F37" s="449">
        <v>6000050102</v>
      </c>
      <c r="G37" s="450">
        <v>516300330526381</v>
      </c>
      <c r="H37" s="448">
        <v>1</v>
      </c>
      <c r="I37" s="448">
        <v>1</v>
      </c>
      <c r="J37" s="448">
        <v>0</v>
      </c>
      <c r="K37" s="472">
        <v>46169</v>
      </c>
      <c r="L37" s="450" t="s">
        <v>66</v>
      </c>
      <c r="M37" s="450" t="s">
        <v>66</v>
      </c>
      <c r="N37" s="450" t="s">
        <v>66</v>
      </c>
      <c r="O37" s="452" t="s">
        <v>1920</v>
      </c>
      <c r="P37" s="69">
        <f t="shared" si="1"/>
        <v>46170</v>
      </c>
      <c r="Q37" s="34"/>
      <c r="R37" s="452" t="s">
        <v>1920</v>
      </c>
      <c r="S37" s="451">
        <f>K37+1</f>
        <v>46170</v>
      </c>
      <c r="T37" s="34" t="s">
        <v>1921</v>
      </c>
      <c r="U37" s="448" t="s">
        <v>66</v>
      </c>
      <c r="V37" s="448" t="s">
        <v>66</v>
      </c>
      <c r="W37" s="34"/>
    </row>
    <row r="38" ht="17" spans="1:23">
      <c r="A38" s="37">
        <v>34</v>
      </c>
      <c r="B38" s="461" t="s">
        <v>64</v>
      </c>
      <c r="C38" s="448" t="s">
        <v>1325</v>
      </c>
      <c r="D38" s="448" t="s">
        <v>1917</v>
      </c>
      <c r="E38" s="448" t="s">
        <v>1918</v>
      </c>
      <c r="F38" s="462">
        <v>6000050102</v>
      </c>
      <c r="G38" s="450">
        <v>516300330526382</v>
      </c>
      <c r="H38" s="448">
        <v>1</v>
      </c>
      <c r="I38" s="447">
        <v>0</v>
      </c>
      <c r="J38" s="447">
        <v>1</v>
      </c>
      <c r="K38" s="472">
        <v>46169</v>
      </c>
      <c r="L38" s="473" t="s">
        <v>1944</v>
      </c>
      <c r="M38" s="474" t="s">
        <v>1928</v>
      </c>
      <c r="N38" s="450" t="s">
        <v>66</v>
      </c>
      <c r="O38" s="452" t="s">
        <v>1920</v>
      </c>
      <c r="P38" s="69">
        <f t="shared" si="1"/>
        <v>46170</v>
      </c>
      <c r="Q38" s="34"/>
      <c r="R38" s="452" t="s">
        <v>1920</v>
      </c>
      <c r="S38" s="472">
        <v>46169</v>
      </c>
      <c r="T38" s="34" t="s">
        <v>1921</v>
      </c>
      <c r="U38" s="448" t="s">
        <v>78</v>
      </c>
      <c r="V38" s="448" t="s">
        <v>1924</v>
      </c>
      <c r="W38" s="34"/>
    </row>
    <row r="39" ht="17" spans="1:23">
      <c r="A39" s="37">
        <v>35</v>
      </c>
      <c r="B39" s="446" t="s">
        <v>64</v>
      </c>
      <c r="C39" s="448" t="s">
        <v>1325</v>
      </c>
      <c r="D39" s="447" t="s">
        <v>1917</v>
      </c>
      <c r="E39" s="448" t="s">
        <v>1918</v>
      </c>
      <c r="F39" s="449">
        <v>6000050102</v>
      </c>
      <c r="G39" s="450" t="s">
        <v>1955</v>
      </c>
      <c r="H39" s="448">
        <v>6</v>
      </c>
      <c r="I39" s="448">
        <v>6</v>
      </c>
      <c r="J39" s="448">
        <v>0</v>
      </c>
      <c r="K39" s="472">
        <v>46169</v>
      </c>
      <c r="L39" s="450" t="s">
        <v>66</v>
      </c>
      <c r="M39" s="450" t="s">
        <v>66</v>
      </c>
      <c r="N39" s="450" t="s">
        <v>66</v>
      </c>
      <c r="O39" s="452" t="s">
        <v>1920</v>
      </c>
      <c r="P39" s="69">
        <f t="shared" si="1"/>
        <v>46170</v>
      </c>
      <c r="Q39" s="466"/>
      <c r="R39" s="452" t="s">
        <v>1920</v>
      </c>
      <c r="S39" s="451">
        <f>K39+1</f>
        <v>46170</v>
      </c>
      <c r="T39" s="34" t="s">
        <v>1921</v>
      </c>
      <c r="U39" s="448" t="s">
        <v>66</v>
      </c>
      <c r="V39" s="448" t="s">
        <v>66</v>
      </c>
      <c r="W39" s="34"/>
    </row>
    <row r="40" ht="17" spans="1:23">
      <c r="A40" s="37">
        <v>36</v>
      </c>
      <c r="B40" s="446" t="s">
        <v>64</v>
      </c>
      <c r="C40" s="448" t="s">
        <v>1325</v>
      </c>
      <c r="D40" s="447" t="s">
        <v>1917</v>
      </c>
      <c r="E40" s="448" t="s">
        <v>1918</v>
      </c>
      <c r="F40" s="449">
        <v>6000050102</v>
      </c>
      <c r="G40" s="450" t="s">
        <v>1956</v>
      </c>
      <c r="H40" s="448">
        <v>7</v>
      </c>
      <c r="I40" s="448">
        <v>7</v>
      </c>
      <c r="J40" s="447">
        <v>0</v>
      </c>
      <c r="K40" s="472">
        <v>46170</v>
      </c>
      <c r="L40" s="450" t="s">
        <v>66</v>
      </c>
      <c r="M40" s="450" t="s">
        <v>66</v>
      </c>
      <c r="N40" s="450" t="s">
        <v>66</v>
      </c>
      <c r="O40" s="452" t="s">
        <v>1920</v>
      </c>
      <c r="P40" s="69">
        <f t="shared" si="1"/>
        <v>46171</v>
      </c>
      <c r="Q40" s="34"/>
      <c r="R40" s="452" t="s">
        <v>1920</v>
      </c>
      <c r="S40" s="451">
        <v>46170</v>
      </c>
      <c r="T40" s="34" t="s">
        <v>1921</v>
      </c>
      <c r="U40" s="448" t="s">
        <v>66</v>
      </c>
      <c r="V40" s="448" t="s">
        <v>66</v>
      </c>
      <c r="W40" s="34"/>
    </row>
    <row r="41" ht="17" spans="1:23">
      <c r="A41" s="37">
        <v>37</v>
      </c>
      <c r="B41" s="461" t="s">
        <v>64</v>
      </c>
      <c r="C41" s="448" t="s">
        <v>168</v>
      </c>
      <c r="D41" s="448" t="s">
        <v>1917</v>
      </c>
      <c r="E41" s="448" t="s">
        <v>1918</v>
      </c>
      <c r="F41" s="462">
        <v>6000050102</v>
      </c>
      <c r="G41" s="450">
        <v>516300330526396</v>
      </c>
      <c r="H41" s="448">
        <v>1</v>
      </c>
      <c r="I41" s="447">
        <v>0</v>
      </c>
      <c r="J41" s="447">
        <v>1</v>
      </c>
      <c r="K41" s="472">
        <v>46170</v>
      </c>
      <c r="L41" s="473" t="s">
        <v>1944</v>
      </c>
      <c r="M41" s="474" t="s">
        <v>1928</v>
      </c>
      <c r="N41" s="450" t="s">
        <v>66</v>
      </c>
      <c r="O41" s="452" t="s">
        <v>1920</v>
      </c>
      <c r="P41" s="69">
        <f t="shared" si="1"/>
        <v>46171</v>
      </c>
      <c r="Q41" s="34"/>
      <c r="R41" s="452" t="s">
        <v>1920</v>
      </c>
      <c r="S41" s="472">
        <v>46170</v>
      </c>
      <c r="T41" s="34" t="s">
        <v>1921</v>
      </c>
      <c r="U41" s="448" t="s">
        <v>78</v>
      </c>
      <c r="V41" s="448" t="s">
        <v>1924</v>
      </c>
      <c r="W41" s="34"/>
    </row>
    <row r="42" ht="17" spans="1:23">
      <c r="A42" s="37">
        <v>38</v>
      </c>
      <c r="B42" s="461" t="s">
        <v>64</v>
      </c>
      <c r="C42" s="448" t="s">
        <v>168</v>
      </c>
      <c r="D42" s="448" t="s">
        <v>1917</v>
      </c>
      <c r="E42" s="448" t="s">
        <v>1918</v>
      </c>
      <c r="F42" s="462">
        <v>6000050102</v>
      </c>
      <c r="G42" s="450">
        <v>516300330526397</v>
      </c>
      <c r="H42" s="448">
        <v>1</v>
      </c>
      <c r="I42" s="447">
        <v>0</v>
      </c>
      <c r="J42" s="447">
        <v>1</v>
      </c>
      <c r="K42" s="472">
        <v>46170</v>
      </c>
      <c r="L42" s="473" t="s">
        <v>1944</v>
      </c>
      <c r="M42" s="474" t="s">
        <v>1928</v>
      </c>
      <c r="N42" s="450" t="s">
        <v>1598</v>
      </c>
      <c r="O42" s="452" t="s">
        <v>1920</v>
      </c>
      <c r="P42" s="69">
        <f t="shared" si="1"/>
        <v>46171</v>
      </c>
      <c r="Q42" s="478" t="s">
        <v>82</v>
      </c>
      <c r="R42" s="452" t="s">
        <v>1920</v>
      </c>
      <c r="S42" s="69">
        <f t="shared" ref="S42:S43" si="2">K42+1</f>
        <v>46171</v>
      </c>
      <c r="T42" s="34" t="s">
        <v>1921</v>
      </c>
      <c r="U42" s="448" t="s">
        <v>78</v>
      </c>
      <c r="V42" s="448" t="s">
        <v>1924</v>
      </c>
      <c r="W42" s="34"/>
    </row>
    <row r="43" ht="17" spans="1:23">
      <c r="A43" s="37">
        <v>39</v>
      </c>
      <c r="B43" s="446" t="s">
        <v>64</v>
      </c>
      <c r="C43" s="447" t="s">
        <v>168</v>
      </c>
      <c r="D43" s="447" t="s">
        <v>1917</v>
      </c>
      <c r="E43" s="448" t="s">
        <v>1918</v>
      </c>
      <c r="F43" s="449">
        <v>6000050102</v>
      </c>
      <c r="G43" s="450" t="s">
        <v>1957</v>
      </c>
      <c r="H43" s="448">
        <v>8</v>
      </c>
      <c r="I43" s="448">
        <v>8</v>
      </c>
      <c r="J43" s="448">
        <v>0</v>
      </c>
      <c r="K43" s="472">
        <v>46170</v>
      </c>
      <c r="L43" s="450" t="s">
        <v>66</v>
      </c>
      <c r="M43" s="450" t="s">
        <v>66</v>
      </c>
      <c r="N43" s="450" t="s">
        <v>66</v>
      </c>
      <c r="O43" s="452" t="s">
        <v>1920</v>
      </c>
      <c r="P43" s="69">
        <f t="shared" si="1"/>
        <v>46171</v>
      </c>
      <c r="Q43" s="466"/>
      <c r="R43" s="452" t="s">
        <v>1920</v>
      </c>
      <c r="S43" s="451">
        <f t="shared" si="2"/>
        <v>46171</v>
      </c>
      <c r="T43" s="34" t="s">
        <v>1921</v>
      </c>
      <c r="U43" s="448" t="s">
        <v>66</v>
      </c>
      <c r="V43" s="448" t="s">
        <v>66</v>
      </c>
      <c r="W43" s="34"/>
    </row>
    <row r="44" ht="17" spans="1:23">
      <c r="A44" s="37">
        <v>40</v>
      </c>
      <c r="B44" s="446" t="s">
        <v>64</v>
      </c>
      <c r="C44" s="447" t="s">
        <v>168</v>
      </c>
      <c r="D44" s="447" t="s">
        <v>1917</v>
      </c>
      <c r="E44" s="448" t="s">
        <v>1918</v>
      </c>
      <c r="F44" s="449">
        <v>6000050102</v>
      </c>
      <c r="G44" s="450" t="s">
        <v>1958</v>
      </c>
      <c r="H44" s="448">
        <v>4</v>
      </c>
      <c r="I44" s="448">
        <v>4</v>
      </c>
      <c r="J44" s="447">
        <v>0</v>
      </c>
      <c r="K44" s="472">
        <v>46171</v>
      </c>
      <c r="L44" s="450" t="s">
        <v>66</v>
      </c>
      <c r="M44" s="450" t="s">
        <v>66</v>
      </c>
      <c r="N44" s="450" t="s">
        <v>66</v>
      </c>
      <c r="O44" s="452" t="s">
        <v>1920</v>
      </c>
      <c r="P44" s="69">
        <f t="shared" si="1"/>
        <v>46172</v>
      </c>
      <c r="Q44" s="34"/>
      <c r="R44" s="452" t="s">
        <v>1920</v>
      </c>
      <c r="S44" s="451">
        <v>46171</v>
      </c>
      <c r="T44" s="34" t="s">
        <v>1921</v>
      </c>
      <c r="U44" s="448" t="s">
        <v>66</v>
      </c>
      <c r="V44" s="448" t="s">
        <v>66</v>
      </c>
      <c r="W44" s="34"/>
    </row>
    <row r="45" ht="17" spans="1:23">
      <c r="A45" s="37">
        <v>41</v>
      </c>
      <c r="B45" s="446" t="s">
        <v>64</v>
      </c>
      <c r="C45" s="447" t="s">
        <v>168</v>
      </c>
      <c r="D45" s="447" t="s">
        <v>1917</v>
      </c>
      <c r="E45" s="448" t="s">
        <v>1918</v>
      </c>
      <c r="F45" s="449">
        <v>6000050102</v>
      </c>
      <c r="G45" s="450">
        <v>516300330526410</v>
      </c>
      <c r="H45" s="447">
        <v>1</v>
      </c>
      <c r="I45" s="447">
        <v>1</v>
      </c>
      <c r="J45" s="447">
        <v>0</v>
      </c>
      <c r="K45" s="472">
        <v>46171</v>
      </c>
      <c r="L45" s="450" t="s">
        <v>66</v>
      </c>
      <c r="M45" s="450" t="s">
        <v>66</v>
      </c>
      <c r="N45" s="450" t="s">
        <v>66</v>
      </c>
      <c r="O45" s="452" t="s">
        <v>1920</v>
      </c>
      <c r="P45" s="69">
        <f t="shared" si="1"/>
        <v>46172</v>
      </c>
      <c r="Q45" s="34"/>
      <c r="R45" s="452" t="s">
        <v>1920</v>
      </c>
      <c r="S45" s="451">
        <v>46171</v>
      </c>
      <c r="T45" s="34" t="s">
        <v>1921</v>
      </c>
      <c r="U45" s="448" t="s">
        <v>66</v>
      </c>
      <c r="V45" s="448" t="s">
        <v>66</v>
      </c>
      <c r="W45" s="34"/>
    </row>
    <row r="46" ht="17" spans="1:23">
      <c r="A46" s="37">
        <v>42</v>
      </c>
      <c r="B46" s="446" t="s">
        <v>64</v>
      </c>
      <c r="C46" s="447" t="s">
        <v>168</v>
      </c>
      <c r="D46" s="447" t="s">
        <v>1917</v>
      </c>
      <c r="E46" s="448" t="s">
        <v>1918</v>
      </c>
      <c r="F46" s="449">
        <v>6000050102</v>
      </c>
      <c r="G46" s="450" t="s">
        <v>1959</v>
      </c>
      <c r="H46" s="448">
        <v>6</v>
      </c>
      <c r="I46" s="448">
        <v>6</v>
      </c>
      <c r="J46" s="448">
        <v>0</v>
      </c>
      <c r="K46" s="472">
        <v>46171</v>
      </c>
      <c r="L46" s="450" t="s">
        <v>66</v>
      </c>
      <c r="M46" s="450" t="s">
        <v>66</v>
      </c>
      <c r="N46" s="450" t="s">
        <v>66</v>
      </c>
      <c r="O46" s="452" t="s">
        <v>1920</v>
      </c>
      <c r="P46" s="69">
        <f t="shared" si="1"/>
        <v>46172</v>
      </c>
      <c r="Q46" s="466"/>
      <c r="R46" s="452" t="s">
        <v>1920</v>
      </c>
      <c r="S46" s="451">
        <f>K46+1</f>
        <v>46172</v>
      </c>
      <c r="T46" s="34" t="s">
        <v>1921</v>
      </c>
      <c r="U46" s="448" t="s">
        <v>66</v>
      </c>
      <c r="V46" s="448" t="s">
        <v>66</v>
      </c>
      <c r="W46" s="34"/>
    </row>
    <row r="47" ht="17" spans="1:23">
      <c r="A47" s="37">
        <v>43</v>
      </c>
      <c r="B47" s="446" t="s">
        <v>64</v>
      </c>
      <c r="C47" s="447" t="s">
        <v>168</v>
      </c>
      <c r="D47" s="447" t="s">
        <v>1917</v>
      </c>
      <c r="E47" s="448" t="s">
        <v>1918</v>
      </c>
      <c r="F47" s="449">
        <v>6000050102</v>
      </c>
      <c r="G47" s="450">
        <v>516300330626417</v>
      </c>
      <c r="H47" s="448">
        <v>1</v>
      </c>
      <c r="I47" s="448">
        <v>1</v>
      </c>
      <c r="J47" s="447">
        <v>0</v>
      </c>
      <c r="K47" s="472">
        <v>46176</v>
      </c>
      <c r="L47" s="450" t="s">
        <v>66</v>
      </c>
      <c r="M47" s="450" t="s">
        <v>66</v>
      </c>
      <c r="N47" s="450" t="s">
        <v>66</v>
      </c>
      <c r="O47" s="452" t="s">
        <v>1920</v>
      </c>
      <c r="P47" s="69">
        <f t="shared" si="1"/>
        <v>46177</v>
      </c>
      <c r="Q47" s="34"/>
      <c r="R47" s="452" t="s">
        <v>1920</v>
      </c>
      <c r="S47" s="451">
        <v>46176</v>
      </c>
      <c r="T47" s="34" t="s">
        <v>1921</v>
      </c>
      <c r="U47" s="448" t="s">
        <v>66</v>
      </c>
      <c r="V47" s="448" t="s">
        <v>66</v>
      </c>
      <c r="W47" s="34"/>
    </row>
    <row r="48" ht="33" spans="1:23">
      <c r="A48" s="37">
        <v>44</v>
      </c>
      <c r="B48" s="446" t="s">
        <v>64</v>
      </c>
      <c r="C48" s="447" t="s">
        <v>168</v>
      </c>
      <c r="D48" s="447" t="s">
        <v>1917</v>
      </c>
      <c r="E48" s="448" t="s">
        <v>1918</v>
      </c>
      <c r="F48" s="449">
        <v>6000050102</v>
      </c>
      <c r="G48" s="450">
        <v>516300330626418</v>
      </c>
      <c r="H48" s="448">
        <v>1</v>
      </c>
      <c r="I48" s="447">
        <v>0</v>
      </c>
      <c r="J48" s="447">
        <v>1</v>
      </c>
      <c r="K48" s="472">
        <v>46176</v>
      </c>
      <c r="L48" s="473" t="s">
        <v>1960</v>
      </c>
      <c r="M48" s="476" t="s">
        <v>1928</v>
      </c>
      <c r="N48" s="477" t="s">
        <v>1598</v>
      </c>
      <c r="O48" s="452" t="s">
        <v>1920</v>
      </c>
      <c r="P48" s="69">
        <f t="shared" si="1"/>
        <v>46177</v>
      </c>
      <c r="Q48" s="34"/>
      <c r="R48" s="452" t="s">
        <v>1920</v>
      </c>
      <c r="S48" s="69">
        <f t="shared" ref="S48:S49" si="3">K48+1</f>
        <v>46177</v>
      </c>
      <c r="T48" s="34" t="s">
        <v>1921</v>
      </c>
      <c r="U48" s="448" t="s">
        <v>1914</v>
      </c>
      <c r="V48" s="448" t="s">
        <v>1924</v>
      </c>
      <c r="W48" s="34"/>
    </row>
    <row r="49" ht="17" spans="1:23">
      <c r="A49" s="37">
        <v>45</v>
      </c>
      <c r="B49" s="446" t="s">
        <v>64</v>
      </c>
      <c r="C49" s="447" t="s">
        <v>168</v>
      </c>
      <c r="D49" s="447" t="s">
        <v>1917</v>
      </c>
      <c r="E49" s="448" t="s">
        <v>1918</v>
      </c>
      <c r="F49" s="449">
        <v>6000050102</v>
      </c>
      <c r="G49" s="450" t="s">
        <v>1961</v>
      </c>
      <c r="H49" s="448">
        <v>5</v>
      </c>
      <c r="I49" s="448">
        <v>5</v>
      </c>
      <c r="J49" s="448">
        <v>0</v>
      </c>
      <c r="K49" s="472">
        <v>46176</v>
      </c>
      <c r="L49" s="450" t="s">
        <v>66</v>
      </c>
      <c r="M49" s="450" t="s">
        <v>66</v>
      </c>
      <c r="N49" s="450" t="s">
        <v>66</v>
      </c>
      <c r="O49" s="452" t="s">
        <v>1920</v>
      </c>
      <c r="P49" s="69">
        <f t="shared" si="1"/>
        <v>46177</v>
      </c>
      <c r="Q49" s="34"/>
      <c r="R49" s="452" t="s">
        <v>1920</v>
      </c>
      <c r="S49" s="451">
        <f t="shared" si="3"/>
        <v>46177</v>
      </c>
      <c r="T49" s="34" t="s">
        <v>1921</v>
      </c>
      <c r="U49" s="448" t="s">
        <v>66</v>
      </c>
      <c r="V49" s="448" t="s">
        <v>66</v>
      </c>
      <c r="W49" s="34"/>
    </row>
    <row r="50" ht="17" spans="1:23">
      <c r="A50" s="37">
        <v>46</v>
      </c>
      <c r="B50" s="446" t="s">
        <v>64</v>
      </c>
      <c r="C50" s="447" t="s">
        <v>168</v>
      </c>
      <c r="D50" s="447" t="s">
        <v>1917</v>
      </c>
      <c r="E50" s="448" t="s">
        <v>1918</v>
      </c>
      <c r="F50" s="449">
        <v>6000050102</v>
      </c>
      <c r="G50" s="450">
        <v>516300330626424</v>
      </c>
      <c r="H50" s="448">
        <v>1</v>
      </c>
      <c r="I50" s="448">
        <v>1</v>
      </c>
      <c r="J50" s="447">
        <v>0</v>
      </c>
      <c r="K50" s="472">
        <v>46176</v>
      </c>
      <c r="L50" s="450" t="s">
        <v>66</v>
      </c>
      <c r="M50" s="450" t="s">
        <v>66</v>
      </c>
      <c r="N50" s="450" t="s">
        <v>66</v>
      </c>
      <c r="O50" s="452" t="s">
        <v>1920</v>
      </c>
      <c r="P50" s="69">
        <f t="shared" si="1"/>
        <v>46177</v>
      </c>
      <c r="Q50" s="34"/>
      <c r="R50" s="452" t="s">
        <v>1920</v>
      </c>
      <c r="S50" s="451">
        <v>46176</v>
      </c>
      <c r="T50" s="34" t="s">
        <v>1921</v>
      </c>
      <c r="U50" s="448" t="s">
        <v>66</v>
      </c>
      <c r="V50" s="448" t="s">
        <v>66</v>
      </c>
      <c r="W50" s="34"/>
    </row>
    <row r="51" ht="17" spans="1:23">
      <c r="A51" s="37">
        <v>47</v>
      </c>
      <c r="B51" s="446" t="s">
        <v>64</v>
      </c>
      <c r="C51" s="447" t="s">
        <v>168</v>
      </c>
      <c r="D51" s="447" t="s">
        <v>1917</v>
      </c>
      <c r="E51" s="448" t="s">
        <v>1918</v>
      </c>
      <c r="F51" s="449">
        <v>6000050102</v>
      </c>
      <c r="G51" s="450" t="s">
        <v>1962</v>
      </c>
      <c r="H51" s="448">
        <v>34</v>
      </c>
      <c r="I51" s="448">
        <v>34</v>
      </c>
      <c r="J51" s="448">
        <v>0</v>
      </c>
      <c r="K51" s="472">
        <v>46176</v>
      </c>
      <c r="L51" s="450" t="s">
        <v>66</v>
      </c>
      <c r="M51" s="450" t="s">
        <v>66</v>
      </c>
      <c r="N51" s="450" t="s">
        <v>66</v>
      </c>
      <c r="O51" s="452" t="s">
        <v>1920</v>
      </c>
      <c r="P51" s="69">
        <f t="shared" si="1"/>
        <v>46177</v>
      </c>
      <c r="Q51" s="34"/>
      <c r="R51" s="452" t="s">
        <v>1920</v>
      </c>
      <c r="S51" s="451">
        <f>K51+1</f>
        <v>46177</v>
      </c>
      <c r="T51" s="34" t="s">
        <v>1921</v>
      </c>
      <c r="U51" s="448" t="s">
        <v>66</v>
      </c>
      <c r="V51" s="448" t="s">
        <v>66</v>
      </c>
      <c r="W51" s="34"/>
    </row>
    <row r="52" ht="17" spans="1:23">
      <c r="A52" s="37">
        <v>48</v>
      </c>
      <c r="B52" s="446" t="s">
        <v>64</v>
      </c>
      <c r="C52" s="447" t="s">
        <v>168</v>
      </c>
      <c r="D52" s="447" t="s">
        <v>1917</v>
      </c>
      <c r="E52" s="448" t="s">
        <v>1918</v>
      </c>
      <c r="F52" s="449">
        <v>6000050102</v>
      </c>
      <c r="G52" s="450">
        <v>516300330626459</v>
      </c>
      <c r="H52" s="448">
        <v>1</v>
      </c>
      <c r="I52" s="448">
        <v>1</v>
      </c>
      <c r="J52" s="447">
        <v>0</v>
      </c>
      <c r="K52" s="472">
        <v>46176</v>
      </c>
      <c r="L52" s="450" t="s">
        <v>66</v>
      </c>
      <c r="M52" s="450" t="s">
        <v>66</v>
      </c>
      <c r="N52" s="450" t="s">
        <v>66</v>
      </c>
      <c r="O52" s="452" t="s">
        <v>1920</v>
      </c>
      <c r="P52" s="69">
        <f t="shared" si="1"/>
        <v>46177</v>
      </c>
      <c r="Q52" s="34"/>
      <c r="R52" s="452" t="s">
        <v>1920</v>
      </c>
      <c r="S52" s="451">
        <v>46176</v>
      </c>
      <c r="T52" s="34" t="s">
        <v>1921</v>
      </c>
      <c r="U52" s="448" t="s">
        <v>66</v>
      </c>
      <c r="V52" s="448" t="s">
        <v>66</v>
      </c>
      <c r="W52" s="34"/>
    </row>
    <row r="53" ht="17" spans="1:23">
      <c r="A53" s="37">
        <v>49</v>
      </c>
      <c r="B53" s="446" t="s">
        <v>64</v>
      </c>
      <c r="C53" s="454" t="s">
        <v>168</v>
      </c>
      <c r="D53" s="454" t="s">
        <v>1917</v>
      </c>
      <c r="E53" s="455" t="s">
        <v>1918</v>
      </c>
      <c r="F53" s="449">
        <v>6000050102</v>
      </c>
      <c r="G53" s="452" t="s">
        <v>1963</v>
      </c>
      <c r="H53" s="455">
        <v>10</v>
      </c>
      <c r="I53" s="455">
        <v>10</v>
      </c>
      <c r="J53" s="455">
        <v>0</v>
      </c>
      <c r="K53" s="463">
        <v>46177</v>
      </c>
      <c r="L53" s="452" t="s">
        <v>66</v>
      </c>
      <c r="M53" s="452" t="s">
        <v>66</v>
      </c>
      <c r="N53" s="452" t="s">
        <v>66</v>
      </c>
      <c r="O53" s="452" t="s">
        <v>1920</v>
      </c>
      <c r="P53" s="69">
        <f t="shared" si="1"/>
        <v>46178</v>
      </c>
      <c r="Q53" s="466"/>
      <c r="R53" s="452" t="s">
        <v>1920</v>
      </c>
      <c r="S53" s="456">
        <f>K53+1</f>
        <v>46178</v>
      </c>
      <c r="T53" s="34" t="s">
        <v>1921</v>
      </c>
      <c r="U53" s="448" t="s">
        <v>66</v>
      </c>
      <c r="V53" s="448" t="s">
        <v>66</v>
      </c>
      <c r="W53" s="34"/>
    </row>
    <row r="54" ht="17" spans="1:23">
      <c r="A54" s="37">
        <v>50</v>
      </c>
      <c r="B54" s="446" t="s">
        <v>64</v>
      </c>
      <c r="C54" s="458" t="s">
        <v>1964</v>
      </c>
      <c r="D54" s="457" t="s">
        <v>1917</v>
      </c>
      <c r="E54" s="458" t="s">
        <v>1918</v>
      </c>
      <c r="F54" s="449">
        <v>6000050102</v>
      </c>
      <c r="G54" s="459" t="s">
        <v>1965</v>
      </c>
      <c r="H54" s="458">
        <v>21</v>
      </c>
      <c r="I54" s="458">
        <v>21</v>
      </c>
      <c r="J54" s="457">
        <v>0</v>
      </c>
      <c r="K54" s="479">
        <v>46177</v>
      </c>
      <c r="L54" s="459" t="s">
        <v>66</v>
      </c>
      <c r="M54" s="459" t="s">
        <v>66</v>
      </c>
      <c r="N54" s="459" t="s">
        <v>66</v>
      </c>
      <c r="O54" s="452" t="s">
        <v>1920</v>
      </c>
      <c r="P54" s="69">
        <f t="shared" si="1"/>
        <v>46178</v>
      </c>
      <c r="Q54" s="34"/>
      <c r="R54" s="452" t="s">
        <v>1920</v>
      </c>
      <c r="S54" s="460">
        <v>46177</v>
      </c>
      <c r="T54" s="34" t="s">
        <v>1921</v>
      </c>
      <c r="U54" s="448" t="s">
        <v>66</v>
      </c>
      <c r="V54" s="448" t="s">
        <v>66</v>
      </c>
      <c r="W54" s="34"/>
    </row>
    <row r="55" ht="17" spans="1:23">
      <c r="A55" s="37">
        <v>51</v>
      </c>
      <c r="B55" s="446" t="s">
        <v>64</v>
      </c>
      <c r="C55" s="455" t="s">
        <v>1964</v>
      </c>
      <c r="D55" s="454" t="s">
        <v>1917</v>
      </c>
      <c r="E55" s="455" t="s">
        <v>1918</v>
      </c>
      <c r="F55" s="449">
        <v>6000050102</v>
      </c>
      <c r="G55" s="452">
        <v>516300330626491</v>
      </c>
      <c r="H55" s="455">
        <v>1</v>
      </c>
      <c r="I55" s="455">
        <v>1</v>
      </c>
      <c r="J55" s="454">
        <v>0</v>
      </c>
      <c r="K55" s="463">
        <v>46177</v>
      </c>
      <c r="L55" s="452" t="s">
        <v>66</v>
      </c>
      <c r="M55" s="452" t="s">
        <v>66</v>
      </c>
      <c r="N55" s="452" t="s">
        <v>66</v>
      </c>
      <c r="O55" s="452" t="s">
        <v>1920</v>
      </c>
      <c r="P55" s="69">
        <f t="shared" si="1"/>
        <v>46178</v>
      </c>
      <c r="Q55" s="34"/>
      <c r="R55" s="452" t="s">
        <v>1920</v>
      </c>
      <c r="S55" s="456">
        <v>46177</v>
      </c>
      <c r="T55" s="34" t="s">
        <v>1921</v>
      </c>
      <c r="U55" s="448" t="s">
        <v>66</v>
      </c>
      <c r="V55" s="448" t="s">
        <v>66</v>
      </c>
      <c r="W55" s="34"/>
    </row>
    <row r="56" ht="17" spans="1:23">
      <c r="A56" s="37">
        <v>52</v>
      </c>
      <c r="B56" s="446" t="s">
        <v>64</v>
      </c>
      <c r="C56" s="448" t="s">
        <v>1964</v>
      </c>
      <c r="D56" s="447" t="s">
        <v>1917</v>
      </c>
      <c r="E56" s="448" t="s">
        <v>1918</v>
      </c>
      <c r="F56" s="449">
        <v>6000050102</v>
      </c>
      <c r="G56" s="459" t="s">
        <v>1966</v>
      </c>
      <c r="H56" s="458">
        <v>3</v>
      </c>
      <c r="I56" s="458">
        <v>3</v>
      </c>
      <c r="J56" s="458">
        <v>0</v>
      </c>
      <c r="K56" s="479">
        <v>46178</v>
      </c>
      <c r="L56" s="459" t="s">
        <v>66</v>
      </c>
      <c r="M56" s="459" t="s">
        <v>66</v>
      </c>
      <c r="N56" s="459" t="s">
        <v>66</v>
      </c>
      <c r="O56" s="452" t="s">
        <v>1920</v>
      </c>
      <c r="P56" s="69">
        <f t="shared" si="1"/>
        <v>46179</v>
      </c>
      <c r="Q56" s="466"/>
      <c r="R56" s="452" t="s">
        <v>1920</v>
      </c>
      <c r="S56" s="460">
        <f>K56+1</f>
        <v>46179</v>
      </c>
      <c r="T56" s="34" t="s">
        <v>1921</v>
      </c>
      <c r="U56" s="448" t="s">
        <v>66</v>
      </c>
      <c r="V56" s="448" t="s">
        <v>66</v>
      </c>
      <c r="W56" s="34"/>
    </row>
    <row r="57" ht="17" spans="1:23">
      <c r="A57" s="37">
        <v>53</v>
      </c>
      <c r="B57" s="446" t="s">
        <v>64</v>
      </c>
      <c r="C57" s="447"/>
      <c r="D57" s="447" t="s">
        <v>1917</v>
      </c>
      <c r="E57" s="448" t="s">
        <v>1918</v>
      </c>
      <c r="F57" s="449">
        <v>6000050102</v>
      </c>
      <c r="G57" s="450" t="s">
        <v>1967</v>
      </c>
      <c r="H57" s="448">
        <v>26</v>
      </c>
      <c r="I57" s="448">
        <v>26</v>
      </c>
      <c r="J57" s="447">
        <v>0</v>
      </c>
      <c r="K57" s="472">
        <v>46178</v>
      </c>
      <c r="L57" s="450" t="s">
        <v>66</v>
      </c>
      <c r="M57" s="450" t="s">
        <v>66</v>
      </c>
      <c r="N57" s="450" t="s">
        <v>66</v>
      </c>
      <c r="O57" s="452" t="s">
        <v>1920</v>
      </c>
      <c r="P57" s="69">
        <f t="shared" si="1"/>
        <v>46179</v>
      </c>
      <c r="Q57" s="34"/>
      <c r="R57" s="452" t="s">
        <v>1920</v>
      </c>
      <c r="S57" s="451">
        <v>46178</v>
      </c>
      <c r="T57" s="34" t="s">
        <v>1921</v>
      </c>
      <c r="U57" s="448" t="s">
        <v>66</v>
      </c>
      <c r="V57" s="448" t="s">
        <v>66</v>
      </c>
      <c r="W57" s="34"/>
    </row>
    <row r="58" ht="17" spans="1:23">
      <c r="A58" s="37">
        <v>54</v>
      </c>
      <c r="B58" s="446" t="s">
        <v>64</v>
      </c>
      <c r="C58" s="448" t="s">
        <v>1968</v>
      </c>
      <c r="D58" s="447" t="s">
        <v>1917</v>
      </c>
      <c r="E58" s="448" t="s">
        <v>1918</v>
      </c>
      <c r="F58" s="449">
        <v>6000050102</v>
      </c>
      <c r="G58" s="450">
        <v>516300330626521</v>
      </c>
      <c r="H58" s="448">
        <v>1</v>
      </c>
      <c r="I58" s="448">
        <v>1</v>
      </c>
      <c r="J58" s="447">
        <v>0</v>
      </c>
      <c r="K58" s="472">
        <v>46178</v>
      </c>
      <c r="L58" s="450" t="s">
        <v>66</v>
      </c>
      <c r="M58" s="450" t="s">
        <v>66</v>
      </c>
      <c r="N58" s="450" t="s">
        <v>66</v>
      </c>
      <c r="O58" s="452" t="s">
        <v>1920</v>
      </c>
      <c r="P58" s="69">
        <f t="shared" si="1"/>
        <v>46179</v>
      </c>
      <c r="Q58" s="34"/>
      <c r="R58" s="452" t="s">
        <v>1920</v>
      </c>
      <c r="S58" s="451">
        <v>46178</v>
      </c>
      <c r="T58" s="34" t="s">
        <v>1921</v>
      </c>
      <c r="U58" s="448" t="s">
        <v>66</v>
      </c>
      <c r="V58" s="448" t="s">
        <v>66</v>
      </c>
      <c r="W58" s="34"/>
    </row>
    <row r="59" ht="17" spans="1:23">
      <c r="A59" s="37">
        <v>55</v>
      </c>
      <c r="B59" s="446" t="s">
        <v>64</v>
      </c>
      <c r="C59" s="448" t="s">
        <v>1968</v>
      </c>
      <c r="D59" s="447" t="s">
        <v>1917</v>
      </c>
      <c r="E59" s="448" t="s">
        <v>1918</v>
      </c>
      <c r="F59" s="449">
        <v>6000050102</v>
      </c>
      <c r="G59" s="450" t="s">
        <v>1969</v>
      </c>
      <c r="H59" s="448">
        <v>9</v>
      </c>
      <c r="I59" s="448">
        <v>9</v>
      </c>
      <c r="J59" s="448">
        <v>0</v>
      </c>
      <c r="K59" s="472">
        <v>46178</v>
      </c>
      <c r="L59" s="450" t="s">
        <v>66</v>
      </c>
      <c r="M59" s="450" t="s">
        <v>66</v>
      </c>
      <c r="N59" s="450" t="s">
        <v>66</v>
      </c>
      <c r="O59" s="452" t="s">
        <v>1920</v>
      </c>
      <c r="P59" s="69">
        <f t="shared" si="1"/>
        <v>46179</v>
      </c>
      <c r="Q59" s="466"/>
      <c r="R59" s="452" t="s">
        <v>1920</v>
      </c>
      <c r="S59" s="451">
        <f>K59+1</f>
        <v>46179</v>
      </c>
      <c r="T59" s="34" t="s">
        <v>1921</v>
      </c>
      <c r="U59" s="448" t="s">
        <v>66</v>
      </c>
      <c r="V59" s="448" t="s">
        <v>66</v>
      </c>
      <c r="W59" s="34"/>
    </row>
    <row r="60" ht="17" spans="1:23">
      <c r="A60" s="37">
        <v>56</v>
      </c>
      <c r="B60" s="446" t="s">
        <v>64</v>
      </c>
      <c r="C60" s="448" t="s">
        <v>1968</v>
      </c>
      <c r="D60" s="447" t="s">
        <v>1917</v>
      </c>
      <c r="E60" s="448" t="s">
        <v>1918</v>
      </c>
      <c r="F60" s="449">
        <v>6000050102</v>
      </c>
      <c r="G60" s="450" t="s">
        <v>1970</v>
      </c>
      <c r="H60" s="448">
        <v>15</v>
      </c>
      <c r="I60" s="448">
        <v>15</v>
      </c>
      <c r="J60" s="447">
        <v>0</v>
      </c>
      <c r="K60" s="472">
        <v>46179</v>
      </c>
      <c r="L60" s="450" t="s">
        <v>66</v>
      </c>
      <c r="M60" s="450" t="s">
        <v>66</v>
      </c>
      <c r="N60" s="450" t="s">
        <v>66</v>
      </c>
      <c r="O60" s="452" t="s">
        <v>1920</v>
      </c>
      <c r="P60" s="69">
        <f t="shared" si="1"/>
        <v>46180</v>
      </c>
      <c r="Q60" s="34"/>
      <c r="R60" s="452" t="s">
        <v>1920</v>
      </c>
      <c r="S60" s="451">
        <v>46179</v>
      </c>
      <c r="T60" s="34" t="s">
        <v>1921</v>
      </c>
      <c r="U60" s="448" t="s">
        <v>66</v>
      </c>
      <c r="V60" s="448" t="s">
        <v>66</v>
      </c>
      <c r="W60" s="34"/>
    </row>
    <row r="61" ht="17" spans="1:23">
      <c r="A61" s="37">
        <v>57</v>
      </c>
      <c r="B61" s="446" t="s">
        <v>64</v>
      </c>
      <c r="C61" s="448" t="s">
        <v>1964</v>
      </c>
      <c r="D61" s="447" t="s">
        <v>1917</v>
      </c>
      <c r="E61" s="448" t="s">
        <v>1918</v>
      </c>
      <c r="F61" s="449">
        <v>6000050102</v>
      </c>
      <c r="G61" s="450">
        <v>516300330626546</v>
      </c>
      <c r="H61" s="448">
        <v>1</v>
      </c>
      <c r="I61" s="448">
        <v>1</v>
      </c>
      <c r="J61" s="447">
        <v>0</v>
      </c>
      <c r="K61" s="472">
        <v>46179</v>
      </c>
      <c r="L61" s="450" t="s">
        <v>66</v>
      </c>
      <c r="M61" s="450" t="s">
        <v>66</v>
      </c>
      <c r="N61" s="450" t="s">
        <v>66</v>
      </c>
      <c r="O61" s="452" t="s">
        <v>1920</v>
      </c>
      <c r="P61" s="69">
        <f t="shared" si="1"/>
        <v>46180</v>
      </c>
      <c r="Q61" s="34"/>
      <c r="R61" s="452" t="s">
        <v>1920</v>
      </c>
      <c r="S61" s="451">
        <v>46179</v>
      </c>
      <c r="T61" s="34" t="s">
        <v>1921</v>
      </c>
      <c r="U61" s="448" t="s">
        <v>66</v>
      </c>
      <c r="V61" s="448" t="s">
        <v>66</v>
      </c>
      <c r="W61" s="34"/>
    </row>
    <row r="62" ht="17" spans="1:23">
      <c r="A62" s="37">
        <v>58</v>
      </c>
      <c r="B62" s="446" t="s">
        <v>64</v>
      </c>
      <c r="C62" s="448" t="s">
        <v>1964</v>
      </c>
      <c r="D62" s="447" t="s">
        <v>1917</v>
      </c>
      <c r="E62" s="448" t="s">
        <v>1918</v>
      </c>
      <c r="F62" s="449">
        <v>6000050102</v>
      </c>
      <c r="G62" s="450">
        <v>516300330626547</v>
      </c>
      <c r="H62" s="448">
        <v>1</v>
      </c>
      <c r="I62" s="448">
        <v>1</v>
      </c>
      <c r="J62" s="448">
        <v>0</v>
      </c>
      <c r="K62" s="472">
        <v>46179</v>
      </c>
      <c r="L62" s="450" t="s">
        <v>66</v>
      </c>
      <c r="M62" s="450" t="s">
        <v>66</v>
      </c>
      <c r="N62" s="450" t="s">
        <v>66</v>
      </c>
      <c r="O62" s="452" t="s">
        <v>1920</v>
      </c>
      <c r="P62" s="69">
        <f t="shared" si="1"/>
        <v>46180</v>
      </c>
      <c r="Q62" s="466"/>
      <c r="R62" s="452" t="s">
        <v>1920</v>
      </c>
      <c r="S62" s="451">
        <f>K62+1</f>
        <v>46180</v>
      </c>
      <c r="T62" s="34" t="s">
        <v>1921</v>
      </c>
      <c r="U62" s="448" t="s">
        <v>66</v>
      </c>
      <c r="V62" s="448" t="s">
        <v>66</v>
      </c>
      <c r="W62" s="34"/>
    </row>
    <row r="63" ht="17" spans="1:23">
      <c r="A63" s="37">
        <v>59</v>
      </c>
      <c r="B63" s="446" t="s">
        <v>64</v>
      </c>
      <c r="C63" s="448" t="s">
        <v>1964</v>
      </c>
      <c r="D63" s="447" t="s">
        <v>1917</v>
      </c>
      <c r="E63" s="448" t="s">
        <v>1918</v>
      </c>
      <c r="F63" s="449">
        <v>6000050102</v>
      </c>
      <c r="G63" s="450">
        <v>516300330626548</v>
      </c>
      <c r="H63" s="448">
        <v>1</v>
      </c>
      <c r="I63" s="448">
        <v>1</v>
      </c>
      <c r="J63" s="447">
        <v>0</v>
      </c>
      <c r="K63" s="472">
        <v>46179</v>
      </c>
      <c r="L63" s="450" t="s">
        <v>66</v>
      </c>
      <c r="M63" s="450" t="s">
        <v>66</v>
      </c>
      <c r="N63" s="450" t="s">
        <v>66</v>
      </c>
      <c r="O63" s="452" t="s">
        <v>1920</v>
      </c>
      <c r="P63" s="69">
        <f t="shared" si="1"/>
        <v>46180</v>
      </c>
      <c r="Q63" s="34"/>
      <c r="R63" s="452" t="s">
        <v>1920</v>
      </c>
      <c r="S63" s="451">
        <v>46179</v>
      </c>
      <c r="T63" s="34" t="s">
        <v>1921</v>
      </c>
      <c r="U63" s="448" t="s">
        <v>66</v>
      </c>
      <c r="V63" s="448" t="s">
        <v>66</v>
      </c>
      <c r="W63" s="34"/>
    </row>
    <row r="64" ht="17" spans="1:23">
      <c r="A64" s="37">
        <v>60</v>
      </c>
      <c r="B64" s="446" t="s">
        <v>64</v>
      </c>
      <c r="C64" s="448" t="s">
        <v>1964</v>
      </c>
      <c r="D64" s="447" t="s">
        <v>1917</v>
      </c>
      <c r="E64" s="448" t="s">
        <v>1918</v>
      </c>
      <c r="F64" s="449">
        <v>6000050102</v>
      </c>
      <c r="G64" s="450" t="s">
        <v>1971</v>
      </c>
      <c r="H64" s="448">
        <v>2</v>
      </c>
      <c r="I64" s="448">
        <v>2</v>
      </c>
      <c r="J64" s="448">
        <v>0</v>
      </c>
      <c r="K64" s="472">
        <v>46179</v>
      </c>
      <c r="L64" s="450" t="s">
        <v>66</v>
      </c>
      <c r="M64" s="450" t="s">
        <v>66</v>
      </c>
      <c r="N64" s="450" t="s">
        <v>66</v>
      </c>
      <c r="O64" s="452" t="s">
        <v>1920</v>
      </c>
      <c r="P64" s="69">
        <f t="shared" si="1"/>
        <v>46180</v>
      </c>
      <c r="Q64" s="466"/>
      <c r="R64" s="452" t="s">
        <v>1920</v>
      </c>
      <c r="S64" s="451">
        <f>K64+1</f>
        <v>46180</v>
      </c>
      <c r="T64" s="34" t="s">
        <v>1921</v>
      </c>
      <c r="U64" s="448" t="s">
        <v>66</v>
      </c>
      <c r="V64" s="448" t="s">
        <v>66</v>
      </c>
      <c r="W64" s="34"/>
    </row>
    <row r="65" ht="17" spans="1:23">
      <c r="A65" s="37">
        <v>61</v>
      </c>
      <c r="B65" s="446" t="s">
        <v>64</v>
      </c>
      <c r="C65" s="448" t="s">
        <v>1964</v>
      </c>
      <c r="D65" s="447" t="s">
        <v>1917</v>
      </c>
      <c r="E65" s="448" t="s">
        <v>1918</v>
      </c>
      <c r="F65" s="449">
        <v>6000050102</v>
      </c>
      <c r="G65" s="450" t="s">
        <v>1972</v>
      </c>
      <c r="H65" s="448">
        <v>7</v>
      </c>
      <c r="I65" s="448">
        <v>7</v>
      </c>
      <c r="J65" s="447">
        <v>0</v>
      </c>
      <c r="K65" s="472">
        <v>46185</v>
      </c>
      <c r="L65" s="450" t="s">
        <v>66</v>
      </c>
      <c r="M65" s="450" t="s">
        <v>66</v>
      </c>
      <c r="N65" s="450" t="s">
        <v>66</v>
      </c>
      <c r="O65" s="452" t="s">
        <v>1920</v>
      </c>
      <c r="P65" s="69">
        <f t="shared" si="1"/>
        <v>46186</v>
      </c>
      <c r="Q65" s="34"/>
      <c r="R65" s="452" t="s">
        <v>1920</v>
      </c>
      <c r="S65" s="451">
        <v>46185</v>
      </c>
      <c r="T65" s="34" t="s">
        <v>1921</v>
      </c>
      <c r="U65" s="448" t="s">
        <v>66</v>
      </c>
      <c r="V65" s="448" t="s">
        <v>66</v>
      </c>
      <c r="W65" s="34"/>
    </row>
    <row r="66" ht="17" spans="1:23">
      <c r="A66" s="37">
        <v>62</v>
      </c>
      <c r="B66" s="446" t="s">
        <v>64</v>
      </c>
      <c r="C66" s="448" t="s">
        <v>1964</v>
      </c>
      <c r="D66" s="447" t="s">
        <v>1917</v>
      </c>
      <c r="E66" s="448" t="s">
        <v>1918</v>
      </c>
      <c r="F66" s="449">
        <v>6000050102</v>
      </c>
      <c r="G66" s="450">
        <v>516300330626558</v>
      </c>
      <c r="H66" s="448">
        <v>1</v>
      </c>
      <c r="I66" s="448">
        <v>1</v>
      </c>
      <c r="J66" s="447">
        <v>0</v>
      </c>
      <c r="K66" s="472">
        <v>46185</v>
      </c>
      <c r="L66" s="450" t="s">
        <v>66</v>
      </c>
      <c r="M66" s="450" t="s">
        <v>66</v>
      </c>
      <c r="N66" s="450" t="s">
        <v>66</v>
      </c>
      <c r="O66" s="452" t="s">
        <v>1920</v>
      </c>
      <c r="P66" s="69">
        <f t="shared" si="1"/>
        <v>46186</v>
      </c>
      <c r="Q66" s="34"/>
      <c r="R66" s="452" t="s">
        <v>1920</v>
      </c>
      <c r="S66" s="451">
        <v>46185</v>
      </c>
      <c r="T66" s="34" t="s">
        <v>1921</v>
      </c>
      <c r="U66" s="448" t="s">
        <v>66</v>
      </c>
      <c r="V66" s="448" t="s">
        <v>66</v>
      </c>
      <c r="W66" s="34"/>
    </row>
    <row r="67" ht="17" spans="1:23">
      <c r="A67" s="37">
        <v>63</v>
      </c>
      <c r="B67" s="446" t="s">
        <v>64</v>
      </c>
      <c r="C67" s="448" t="s">
        <v>1964</v>
      </c>
      <c r="D67" s="447" t="s">
        <v>1917</v>
      </c>
      <c r="E67" s="448" t="s">
        <v>1918</v>
      </c>
      <c r="F67" s="449">
        <v>6000050102</v>
      </c>
      <c r="G67" s="450" t="s">
        <v>1973</v>
      </c>
      <c r="H67" s="448">
        <v>2</v>
      </c>
      <c r="I67" s="448">
        <v>2</v>
      </c>
      <c r="J67" s="448">
        <v>0</v>
      </c>
      <c r="K67" s="472">
        <v>46185</v>
      </c>
      <c r="L67" s="450" t="s">
        <v>66</v>
      </c>
      <c r="M67" s="450" t="s">
        <v>66</v>
      </c>
      <c r="N67" s="450" t="s">
        <v>66</v>
      </c>
      <c r="O67" s="452" t="s">
        <v>1920</v>
      </c>
      <c r="P67" s="69">
        <f t="shared" si="1"/>
        <v>46186</v>
      </c>
      <c r="Q67" s="466"/>
      <c r="R67" s="452" t="s">
        <v>1920</v>
      </c>
      <c r="S67" s="451">
        <f>K67+1</f>
        <v>46186</v>
      </c>
      <c r="T67" s="34" t="s">
        <v>1921</v>
      </c>
      <c r="U67" s="448" t="s">
        <v>66</v>
      </c>
      <c r="V67" s="448" t="s">
        <v>66</v>
      </c>
      <c r="W67" s="34"/>
    </row>
    <row r="68" ht="17" spans="1:23">
      <c r="A68" s="37">
        <v>64</v>
      </c>
      <c r="B68" s="446" t="s">
        <v>64</v>
      </c>
      <c r="C68" s="448" t="s">
        <v>1964</v>
      </c>
      <c r="D68" s="447" t="s">
        <v>1917</v>
      </c>
      <c r="E68" s="448" t="s">
        <v>1918</v>
      </c>
      <c r="F68" s="449">
        <v>6000050102</v>
      </c>
      <c r="G68" s="450">
        <v>516300330626561</v>
      </c>
      <c r="H68" s="448">
        <v>1</v>
      </c>
      <c r="I68" s="448">
        <v>1</v>
      </c>
      <c r="J68" s="447">
        <v>0</v>
      </c>
      <c r="K68" s="472">
        <v>46185</v>
      </c>
      <c r="L68" s="450" t="s">
        <v>66</v>
      </c>
      <c r="M68" s="450" t="s">
        <v>66</v>
      </c>
      <c r="N68" s="450" t="s">
        <v>66</v>
      </c>
      <c r="O68" s="452" t="s">
        <v>1920</v>
      </c>
      <c r="P68" s="69">
        <f t="shared" si="1"/>
        <v>46186</v>
      </c>
      <c r="Q68" s="34"/>
      <c r="R68" s="452" t="s">
        <v>1920</v>
      </c>
      <c r="S68" s="451">
        <v>46185</v>
      </c>
      <c r="T68" s="34" t="s">
        <v>1921</v>
      </c>
      <c r="U68" s="448" t="s">
        <v>66</v>
      </c>
      <c r="V68" s="448" t="s">
        <v>66</v>
      </c>
      <c r="W68" s="34"/>
    </row>
    <row r="69" ht="17" spans="1:23">
      <c r="A69" s="37">
        <v>65</v>
      </c>
      <c r="B69" s="446" t="s">
        <v>64</v>
      </c>
      <c r="C69" s="448" t="s">
        <v>1964</v>
      </c>
      <c r="D69" s="447" t="s">
        <v>1917</v>
      </c>
      <c r="E69" s="448" t="s">
        <v>1918</v>
      </c>
      <c r="F69" s="449">
        <v>6000050102</v>
      </c>
      <c r="G69" s="450" t="s">
        <v>1974</v>
      </c>
      <c r="H69" s="448">
        <v>22</v>
      </c>
      <c r="I69" s="448">
        <v>22</v>
      </c>
      <c r="J69" s="448">
        <v>0</v>
      </c>
      <c r="K69" s="472">
        <v>46184</v>
      </c>
      <c r="L69" s="450" t="s">
        <v>66</v>
      </c>
      <c r="M69" s="450" t="s">
        <v>66</v>
      </c>
      <c r="N69" s="450" t="s">
        <v>66</v>
      </c>
      <c r="O69" s="452" t="s">
        <v>1920</v>
      </c>
      <c r="P69" s="69">
        <f t="shared" si="1"/>
        <v>46185</v>
      </c>
      <c r="Q69" s="466"/>
      <c r="R69" s="452" t="s">
        <v>1920</v>
      </c>
      <c r="S69" s="451">
        <f>K69+1</f>
        <v>46185</v>
      </c>
      <c r="T69" s="34" t="s">
        <v>1921</v>
      </c>
      <c r="U69" s="448" t="s">
        <v>66</v>
      </c>
      <c r="V69" s="448" t="s">
        <v>66</v>
      </c>
      <c r="W69" s="34"/>
    </row>
    <row r="70" ht="17" spans="1:23">
      <c r="A70" s="37">
        <v>66</v>
      </c>
      <c r="B70" s="446" t="s">
        <v>64</v>
      </c>
      <c r="C70" s="447" t="s">
        <v>1932</v>
      </c>
      <c r="D70" s="447" t="s">
        <v>1917</v>
      </c>
      <c r="E70" s="448" t="s">
        <v>1918</v>
      </c>
      <c r="F70" s="449">
        <v>6000050102</v>
      </c>
      <c r="G70" s="450">
        <v>516300330626584</v>
      </c>
      <c r="H70" s="448">
        <v>1</v>
      </c>
      <c r="I70" s="448">
        <v>1</v>
      </c>
      <c r="J70" s="447">
        <v>0</v>
      </c>
      <c r="K70" s="472">
        <v>46184</v>
      </c>
      <c r="L70" s="450" t="s">
        <v>66</v>
      </c>
      <c r="M70" s="450" t="s">
        <v>66</v>
      </c>
      <c r="N70" s="450" t="s">
        <v>66</v>
      </c>
      <c r="O70" s="452" t="s">
        <v>1920</v>
      </c>
      <c r="P70" s="69">
        <f t="shared" si="1"/>
        <v>46185</v>
      </c>
      <c r="Q70" s="34"/>
      <c r="R70" s="452" t="s">
        <v>1920</v>
      </c>
      <c r="S70" s="451">
        <v>46184</v>
      </c>
      <c r="T70" s="34" t="s">
        <v>1921</v>
      </c>
      <c r="U70" s="448" t="s">
        <v>66</v>
      </c>
      <c r="V70" s="448" t="s">
        <v>66</v>
      </c>
      <c r="W70" s="34"/>
    </row>
    <row r="71" ht="17" spans="1:23">
      <c r="A71" s="37">
        <v>67</v>
      </c>
      <c r="B71" s="446" t="s">
        <v>64</v>
      </c>
      <c r="C71" s="447" t="s">
        <v>1932</v>
      </c>
      <c r="D71" s="447" t="s">
        <v>1917</v>
      </c>
      <c r="E71" s="448" t="s">
        <v>1918</v>
      </c>
      <c r="F71" s="449">
        <v>6000050102</v>
      </c>
      <c r="G71" s="450" t="s">
        <v>1975</v>
      </c>
      <c r="H71" s="448">
        <v>15</v>
      </c>
      <c r="I71" s="448">
        <v>15</v>
      </c>
      <c r="J71" s="448">
        <v>0</v>
      </c>
      <c r="K71" s="472">
        <v>46184</v>
      </c>
      <c r="L71" s="450" t="s">
        <v>66</v>
      </c>
      <c r="M71" s="450" t="s">
        <v>66</v>
      </c>
      <c r="N71" s="450" t="s">
        <v>66</v>
      </c>
      <c r="O71" s="452" t="s">
        <v>1920</v>
      </c>
      <c r="P71" s="69">
        <f t="shared" si="1"/>
        <v>46185</v>
      </c>
      <c r="Q71" s="466"/>
      <c r="R71" s="452" t="s">
        <v>1920</v>
      </c>
      <c r="S71" s="451">
        <f>K71+1</f>
        <v>46185</v>
      </c>
      <c r="T71" s="34" t="s">
        <v>1921</v>
      </c>
      <c r="U71" s="448" t="s">
        <v>66</v>
      </c>
      <c r="V71" s="448" t="s">
        <v>66</v>
      </c>
      <c r="W71" s="34"/>
    </row>
    <row r="72" ht="17" spans="1:23">
      <c r="A72" s="37">
        <v>68</v>
      </c>
      <c r="B72" s="446" t="s">
        <v>64</v>
      </c>
      <c r="C72" s="447" t="s">
        <v>1932</v>
      </c>
      <c r="D72" s="447" t="s">
        <v>1917</v>
      </c>
      <c r="E72" s="448" t="s">
        <v>1918</v>
      </c>
      <c r="F72" s="449">
        <v>6000050102</v>
      </c>
      <c r="G72" s="450">
        <v>516300330626600</v>
      </c>
      <c r="H72" s="448">
        <v>1</v>
      </c>
      <c r="I72" s="448">
        <v>1</v>
      </c>
      <c r="J72" s="447">
        <v>0</v>
      </c>
      <c r="K72" s="472">
        <v>46184</v>
      </c>
      <c r="L72" s="450" t="s">
        <v>66</v>
      </c>
      <c r="M72" s="450" t="s">
        <v>66</v>
      </c>
      <c r="N72" s="450" t="s">
        <v>66</v>
      </c>
      <c r="O72" s="452" t="s">
        <v>1920</v>
      </c>
      <c r="P72" s="69">
        <f t="shared" si="1"/>
        <v>46185</v>
      </c>
      <c r="Q72" s="34"/>
      <c r="R72" s="452" t="s">
        <v>1920</v>
      </c>
      <c r="S72" s="451">
        <v>46184</v>
      </c>
      <c r="T72" s="34" t="s">
        <v>1921</v>
      </c>
      <c r="U72" s="448" t="s">
        <v>66</v>
      </c>
      <c r="V72" s="448" t="s">
        <v>66</v>
      </c>
      <c r="W72" s="34"/>
    </row>
    <row r="73" ht="17" spans="1:23">
      <c r="A73" s="37">
        <v>69</v>
      </c>
      <c r="B73" s="446" t="s">
        <v>64</v>
      </c>
      <c r="C73" s="447" t="s">
        <v>1932</v>
      </c>
      <c r="D73" s="447" t="s">
        <v>1917</v>
      </c>
      <c r="E73" s="448" t="s">
        <v>1918</v>
      </c>
      <c r="F73" s="449">
        <v>6000050102</v>
      </c>
      <c r="G73" s="450" t="s">
        <v>1976</v>
      </c>
      <c r="H73" s="448">
        <v>60</v>
      </c>
      <c r="I73" s="448">
        <v>60</v>
      </c>
      <c r="J73" s="448">
        <v>0</v>
      </c>
      <c r="K73" s="472">
        <v>46188</v>
      </c>
      <c r="L73" s="450" t="s">
        <v>66</v>
      </c>
      <c r="M73" s="450" t="s">
        <v>66</v>
      </c>
      <c r="N73" s="450" t="s">
        <v>66</v>
      </c>
      <c r="O73" s="452" t="s">
        <v>1920</v>
      </c>
      <c r="P73" s="69">
        <f t="shared" si="1"/>
        <v>46189</v>
      </c>
      <c r="Q73" s="466"/>
      <c r="R73" s="452" t="s">
        <v>1920</v>
      </c>
      <c r="S73" s="451">
        <f>K73+1</f>
        <v>46189</v>
      </c>
      <c r="T73" s="34" t="s">
        <v>1921</v>
      </c>
      <c r="U73" s="448" t="s">
        <v>66</v>
      </c>
      <c r="V73" s="448" t="s">
        <v>66</v>
      </c>
      <c r="W73" s="34"/>
    </row>
    <row r="74" ht="17" spans="1:23">
      <c r="A74" s="37">
        <v>70</v>
      </c>
      <c r="B74" s="446" t="s">
        <v>64</v>
      </c>
      <c r="C74" s="447" t="s">
        <v>1932</v>
      </c>
      <c r="D74" s="447" t="s">
        <v>1917</v>
      </c>
      <c r="E74" s="448" t="s">
        <v>1918</v>
      </c>
      <c r="F74" s="449">
        <v>6000050102</v>
      </c>
      <c r="G74" s="450" t="s">
        <v>1977</v>
      </c>
      <c r="H74" s="467">
        <v>6</v>
      </c>
      <c r="I74" s="467">
        <v>6</v>
      </c>
      <c r="J74" s="447">
        <v>0</v>
      </c>
      <c r="K74" s="472">
        <v>46189</v>
      </c>
      <c r="L74" s="450" t="s">
        <v>66</v>
      </c>
      <c r="M74" s="450" t="s">
        <v>66</v>
      </c>
      <c r="N74" s="450" t="s">
        <v>66</v>
      </c>
      <c r="O74" s="452" t="s">
        <v>1920</v>
      </c>
      <c r="P74" s="69">
        <f t="shared" si="1"/>
        <v>46190</v>
      </c>
      <c r="Q74" s="34"/>
      <c r="R74" s="452" t="s">
        <v>1920</v>
      </c>
      <c r="S74" s="451">
        <v>46189</v>
      </c>
      <c r="T74" s="34" t="s">
        <v>1921</v>
      </c>
      <c r="U74" s="448" t="s">
        <v>66</v>
      </c>
      <c r="V74" s="448" t="s">
        <v>66</v>
      </c>
      <c r="W74" s="34"/>
    </row>
    <row r="75" ht="17" spans="1:23">
      <c r="A75" s="37">
        <v>71</v>
      </c>
      <c r="B75" s="446" t="s">
        <v>64</v>
      </c>
      <c r="C75" s="447" t="s">
        <v>1932</v>
      </c>
      <c r="D75" s="447" t="s">
        <v>1917</v>
      </c>
      <c r="E75" s="448" t="s">
        <v>1918</v>
      </c>
      <c r="F75" s="449">
        <v>6000050102</v>
      </c>
      <c r="G75" s="450">
        <v>51630033062667</v>
      </c>
      <c r="H75" s="467">
        <v>1</v>
      </c>
      <c r="I75" s="467">
        <v>1</v>
      </c>
      <c r="J75" s="447">
        <v>0</v>
      </c>
      <c r="K75" s="472">
        <v>46189</v>
      </c>
      <c r="L75" s="450" t="s">
        <v>66</v>
      </c>
      <c r="M75" s="450" t="s">
        <v>66</v>
      </c>
      <c r="N75" s="450" t="s">
        <v>66</v>
      </c>
      <c r="O75" s="452" t="s">
        <v>1920</v>
      </c>
      <c r="P75" s="69">
        <f t="shared" si="1"/>
        <v>46190</v>
      </c>
      <c r="Q75" s="34"/>
      <c r="R75" s="452" t="s">
        <v>1920</v>
      </c>
      <c r="S75" s="451">
        <v>46189</v>
      </c>
      <c r="T75" s="34" t="s">
        <v>1921</v>
      </c>
      <c r="U75" s="448" t="s">
        <v>66</v>
      </c>
      <c r="V75" s="448" t="s">
        <v>66</v>
      </c>
      <c r="W75" s="34"/>
    </row>
    <row r="76" ht="17" spans="1:23">
      <c r="A76" s="37">
        <v>72</v>
      </c>
      <c r="B76" s="446" t="s">
        <v>64</v>
      </c>
      <c r="C76" s="447" t="s">
        <v>1932</v>
      </c>
      <c r="D76" s="447" t="s">
        <v>1917</v>
      </c>
      <c r="E76" s="448" t="s">
        <v>1918</v>
      </c>
      <c r="F76" s="449">
        <v>6000050102</v>
      </c>
      <c r="G76" s="450" t="s">
        <v>1978</v>
      </c>
      <c r="H76" s="467">
        <v>4</v>
      </c>
      <c r="I76" s="467">
        <v>4</v>
      </c>
      <c r="J76" s="467">
        <v>0</v>
      </c>
      <c r="K76" s="472">
        <v>46189</v>
      </c>
      <c r="L76" s="450" t="s">
        <v>66</v>
      </c>
      <c r="M76" s="450" t="s">
        <v>66</v>
      </c>
      <c r="N76" s="450" t="s">
        <v>66</v>
      </c>
      <c r="O76" s="452" t="s">
        <v>1920</v>
      </c>
      <c r="P76" s="69">
        <f t="shared" si="1"/>
        <v>46190</v>
      </c>
      <c r="Q76" s="466"/>
      <c r="R76" s="452" t="s">
        <v>1920</v>
      </c>
      <c r="S76" s="451">
        <f>K76+1</f>
        <v>46190</v>
      </c>
      <c r="T76" s="34" t="s">
        <v>1921</v>
      </c>
      <c r="U76" s="448" t="s">
        <v>66</v>
      </c>
      <c r="V76" s="448" t="s">
        <v>66</v>
      </c>
      <c r="W76" s="34"/>
    </row>
    <row r="77" ht="17" spans="1:23">
      <c r="A77" s="37">
        <v>73</v>
      </c>
      <c r="B77" s="446" t="s">
        <v>64</v>
      </c>
      <c r="C77" s="447" t="s">
        <v>1932</v>
      </c>
      <c r="D77" s="447" t="s">
        <v>1917</v>
      </c>
      <c r="E77" s="448" t="s">
        <v>1918</v>
      </c>
      <c r="F77" s="449">
        <v>6000050102</v>
      </c>
      <c r="G77" s="450">
        <v>516300330626672</v>
      </c>
      <c r="H77" s="467">
        <v>1</v>
      </c>
      <c r="I77" s="467">
        <v>1</v>
      </c>
      <c r="J77" s="447">
        <v>0</v>
      </c>
      <c r="K77" s="472">
        <v>46189</v>
      </c>
      <c r="L77" s="450" t="s">
        <v>66</v>
      </c>
      <c r="M77" s="450" t="s">
        <v>66</v>
      </c>
      <c r="N77" s="450" t="s">
        <v>66</v>
      </c>
      <c r="O77" s="452" t="s">
        <v>1920</v>
      </c>
      <c r="P77" s="69">
        <f t="shared" si="1"/>
        <v>46190</v>
      </c>
      <c r="Q77" s="34"/>
      <c r="R77" s="452" t="s">
        <v>1920</v>
      </c>
      <c r="S77" s="451">
        <v>46189</v>
      </c>
      <c r="T77" s="34" t="s">
        <v>1921</v>
      </c>
      <c r="U77" s="448" t="s">
        <v>66</v>
      </c>
      <c r="V77" s="448" t="s">
        <v>66</v>
      </c>
      <c r="W77" s="34"/>
    </row>
    <row r="78" ht="17" spans="1:23">
      <c r="A78" s="37">
        <v>74</v>
      </c>
      <c r="B78" s="446" t="s">
        <v>64</v>
      </c>
      <c r="C78" s="447" t="s">
        <v>1932</v>
      </c>
      <c r="D78" s="447" t="s">
        <v>1917</v>
      </c>
      <c r="E78" s="448" t="s">
        <v>1918</v>
      </c>
      <c r="F78" s="449">
        <v>6000050102</v>
      </c>
      <c r="G78" s="450">
        <v>516300330626673</v>
      </c>
      <c r="H78" s="467">
        <v>1</v>
      </c>
      <c r="I78" s="467">
        <v>1</v>
      </c>
      <c r="J78" s="467">
        <v>0</v>
      </c>
      <c r="K78" s="472">
        <v>46189</v>
      </c>
      <c r="L78" s="450" t="s">
        <v>66</v>
      </c>
      <c r="M78" s="450" t="s">
        <v>66</v>
      </c>
      <c r="N78" s="450" t="s">
        <v>66</v>
      </c>
      <c r="O78" s="452" t="s">
        <v>1920</v>
      </c>
      <c r="P78" s="69">
        <f t="shared" si="1"/>
        <v>46190</v>
      </c>
      <c r="Q78" s="450" t="s">
        <v>66</v>
      </c>
      <c r="R78" s="452" t="s">
        <v>1920</v>
      </c>
      <c r="S78" s="69">
        <f t="shared" ref="S78:S79" si="4">K78+1</f>
        <v>46190</v>
      </c>
      <c r="T78" s="34" t="s">
        <v>1921</v>
      </c>
      <c r="U78" s="448" t="s">
        <v>66</v>
      </c>
      <c r="V78" s="448" t="s">
        <v>66</v>
      </c>
      <c r="W78" s="34"/>
    </row>
    <row r="79" ht="17" spans="1:23">
      <c r="A79" s="37">
        <v>75</v>
      </c>
      <c r="B79" s="446" t="s">
        <v>64</v>
      </c>
      <c r="C79" s="447" t="s">
        <v>1932</v>
      </c>
      <c r="D79" s="447" t="s">
        <v>1917</v>
      </c>
      <c r="E79" s="448" t="s">
        <v>1918</v>
      </c>
      <c r="F79" s="449">
        <v>6000050102</v>
      </c>
      <c r="G79" s="450" t="s">
        <v>1979</v>
      </c>
      <c r="H79" s="467">
        <v>5</v>
      </c>
      <c r="I79" s="467">
        <v>5</v>
      </c>
      <c r="J79" s="467">
        <v>0</v>
      </c>
      <c r="K79" s="472">
        <v>46189</v>
      </c>
      <c r="L79" s="450" t="s">
        <v>66</v>
      </c>
      <c r="M79" s="450" t="s">
        <v>66</v>
      </c>
      <c r="N79" s="450" t="s">
        <v>66</v>
      </c>
      <c r="O79" s="452" t="s">
        <v>1920</v>
      </c>
      <c r="P79" s="69">
        <f t="shared" si="1"/>
        <v>46190</v>
      </c>
      <c r="Q79" s="34"/>
      <c r="R79" s="452" t="s">
        <v>1920</v>
      </c>
      <c r="S79" s="451">
        <f t="shared" si="4"/>
        <v>46190</v>
      </c>
      <c r="T79" s="34" t="s">
        <v>1921</v>
      </c>
      <c r="U79" s="448" t="s">
        <v>66</v>
      </c>
      <c r="V79" s="448" t="s">
        <v>66</v>
      </c>
      <c r="W79" s="34"/>
    </row>
    <row r="80" ht="17" spans="1:23">
      <c r="A80" s="37">
        <v>76</v>
      </c>
      <c r="B80" s="446" t="s">
        <v>64</v>
      </c>
      <c r="C80" s="447" t="s">
        <v>1932</v>
      </c>
      <c r="D80" s="447" t="s">
        <v>1917</v>
      </c>
      <c r="E80" s="448" t="s">
        <v>1918</v>
      </c>
      <c r="F80" s="449">
        <v>6000050102</v>
      </c>
      <c r="G80" s="450">
        <v>516300330626679</v>
      </c>
      <c r="H80" s="448">
        <v>1</v>
      </c>
      <c r="I80" s="448">
        <v>1</v>
      </c>
      <c r="J80" s="447">
        <v>0</v>
      </c>
      <c r="K80" s="472">
        <v>46189</v>
      </c>
      <c r="L80" s="450" t="s">
        <v>66</v>
      </c>
      <c r="M80" s="450" t="s">
        <v>66</v>
      </c>
      <c r="N80" s="450" t="s">
        <v>66</v>
      </c>
      <c r="O80" s="452" t="s">
        <v>1920</v>
      </c>
      <c r="P80" s="69">
        <f t="shared" si="1"/>
        <v>46190</v>
      </c>
      <c r="Q80" s="34"/>
      <c r="R80" s="452" t="s">
        <v>1920</v>
      </c>
      <c r="S80" s="451">
        <v>46189</v>
      </c>
      <c r="T80" s="34" t="s">
        <v>1921</v>
      </c>
      <c r="U80" s="448" t="s">
        <v>66</v>
      </c>
      <c r="V80" s="448" t="s">
        <v>66</v>
      </c>
      <c r="W80" s="34"/>
    </row>
    <row r="81" ht="17" spans="1:23">
      <c r="A81" s="37">
        <v>77</v>
      </c>
      <c r="B81" s="461" t="s">
        <v>64</v>
      </c>
      <c r="C81" s="448" t="s">
        <v>1932</v>
      </c>
      <c r="D81" s="448" t="s">
        <v>1917</v>
      </c>
      <c r="E81" s="448" t="s">
        <v>1918</v>
      </c>
      <c r="F81" s="462">
        <v>6000050102</v>
      </c>
      <c r="G81" s="450">
        <v>516300330626680</v>
      </c>
      <c r="H81" s="448">
        <v>1</v>
      </c>
      <c r="I81" s="447">
        <v>0</v>
      </c>
      <c r="J81" s="447">
        <v>1</v>
      </c>
      <c r="K81" s="472">
        <v>46189</v>
      </c>
      <c r="L81" s="473" t="s">
        <v>1944</v>
      </c>
      <c r="M81" s="474" t="s">
        <v>1928</v>
      </c>
      <c r="N81" s="450" t="s">
        <v>1598</v>
      </c>
      <c r="O81" s="452" t="s">
        <v>1920</v>
      </c>
      <c r="P81" s="69">
        <f t="shared" si="1"/>
        <v>46190</v>
      </c>
      <c r="Q81" s="478" t="s">
        <v>82</v>
      </c>
      <c r="R81" s="452" t="s">
        <v>1920</v>
      </c>
      <c r="S81" s="69">
        <f t="shared" ref="S81:S83" si="5">K81+1</f>
        <v>46190</v>
      </c>
      <c r="T81" s="34" t="s">
        <v>1921</v>
      </c>
      <c r="U81" s="448" t="s">
        <v>78</v>
      </c>
      <c r="V81" s="448" t="s">
        <v>1924</v>
      </c>
      <c r="W81" s="34"/>
    </row>
    <row r="82" ht="17" spans="1:23">
      <c r="A82" s="37">
        <v>78</v>
      </c>
      <c r="B82" s="461" t="s">
        <v>64</v>
      </c>
      <c r="C82" s="448" t="s">
        <v>1932</v>
      </c>
      <c r="D82" s="448" t="s">
        <v>1917</v>
      </c>
      <c r="E82" s="448" t="s">
        <v>1918</v>
      </c>
      <c r="F82" s="462">
        <v>6000050102</v>
      </c>
      <c r="G82" s="450">
        <v>516300330626681</v>
      </c>
      <c r="H82" s="448">
        <v>1</v>
      </c>
      <c r="I82" s="447">
        <v>0</v>
      </c>
      <c r="J82" s="447">
        <v>1</v>
      </c>
      <c r="K82" s="472">
        <v>46189</v>
      </c>
      <c r="L82" s="473" t="s">
        <v>1944</v>
      </c>
      <c r="M82" s="474" t="s">
        <v>1928</v>
      </c>
      <c r="N82" s="450" t="s">
        <v>1598</v>
      </c>
      <c r="O82" s="452" t="s">
        <v>1920</v>
      </c>
      <c r="P82" s="69">
        <f t="shared" si="1"/>
        <v>46190</v>
      </c>
      <c r="Q82" s="478" t="s">
        <v>82</v>
      </c>
      <c r="R82" s="452" t="s">
        <v>1920</v>
      </c>
      <c r="S82" s="69">
        <f t="shared" si="5"/>
        <v>46190</v>
      </c>
      <c r="T82" s="34" t="s">
        <v>1921</v>
      </c>
      <c r="U82" s="448" t="s">
        <v>78</v>
      </c>
      <c r="V82" s="448" t="s">
        <v>1924</v>
      </c>
      <c r="W82" s="34"/>
    </row>
    <row r="83" ht="17" spans="1:23">
      <c r="A83" s="37">
        <v>79</v>
      </c>
      <c r="B83" s="461" t="s">
        <v>64</v>
      </c>
      <c r="C83" s="448" t="s">
        <v>1932</v>
      </c>
      <c r="D83" s="448" t="s">
        <v>1917</v>
      </c>
      <c r="E83" s="448" t="s">
        <v>1918</v>
      </c>
      <c r="F83" s="462">
        <v>6000050102</v>
      </c>
      <c r="G83" s="450">
        <v>516300330626682</v>
      </c>
      <c r="H83" s="448">
        <v>1</v>
      </c>
      <c r="I83" s="447">
        <v>0</v>
      </c>
      <c r="J83" s="447">
        <v>1</v>
      </c>
      <c r="K83" s="472">
        <v>46189</v>
      </c>
      <c r="L83" s="473" t="s">
        <v>1944</v>
      </c>
      <c r="M83" s="474" t="s">
        <v>1928</v>
      </c>
      <c r="N83" s="450" t="s">
        <v>1598</v>
      </c>
      <c r="O83" s="452" t="s">
        <v>1920</v>
      </c>
      <c r="P83" s="69">
        <f t="shared" si="1"/>
        <v>46190</v>
      </c>
      <c r="Q83" s="478" t="s">
        <v>82</v>
      </c>
      <c r="R83" s="452" t="s">
        <v>1920</v>
      </c>
      <c r="S83" s="69">
        <f t="shared" si="5"/>
        <v>46190</v>
      </c>
      <c r="T83" s="34" t="s">
        <v>1921</v>
      </c>
      <c r="U83" s="448" t="s">
        <v>78</v>
      </c>
      <c r="V83" s="448" t="s">
        <v>1924</v>
      </c>
      <c r="W83" s="34"/>
    </row>
    <row r="84" ht="17" spans="1:23">
      <c r="A84" s="37">
        <v>80</v>
      </c>
      <c r="B84" s="446" t="s">
        <v>64</v>
      </c>
      <c r="C84" s="447" t="s">
        <v>1932</v>
      </c>
      <c r="D84" s="447" t="s">
        <v>1917</v>
      </c>
      <c r="E84" s="448" t="s">
        <v>1918</v>
      </c>
      <c r="F84" s="449">
        <v>6000050102</v>
      </c>
      <c r="G84" s="450" t="s">
        <v>1980</v>
      </c>
      <c r="H84" s="448">
        <v>6</v>
      </c>
      <c r="I84" s="448">
        <v>6</v>
      </c>
      <c r="J84" s="447">
        <v>0</v>
      </c>
      <c r="K84" s="472">
        <v>46192</v>
      </c>
      <c r="L84" s="450" t="s">
        <v>66</v>
      </c>
      <c r="M84" s="450" t="s">
        <v>66</v>
      </c>
      <c r="N84" s="450" t="s">
        <v>66</v>
      </c>
      <c r="O84" s="452" t="s">
        <v>1920</v>
      </c>
      <c r="P84" s="69">
        <f t="shared" si="1"/>
        <v>46193</v>
      </c>
      <c r="Q84" s="34"/>
      <c r="R84" s="452" t="s">
        <v>1920</v>
      </c>
      <c r="S84" s="451">
        <v>46192</v>
      </c>
      <c r="T84" s="34" t="s">
        <v>1921</v>
      </c>
      <c r="U84" s="448" t="s">
        <v>66</v>
      </c>
      <c r="V84" s="448" t="s">
        <v>66</v>
      </c>
      <c r="W84" s="34"/>
    </row>
    <row r="85" ht="17" spans="1:23">
      <c r="A85" s="37">
        <v>81</v>
      </c>
      <c r="B85" s="446" t="s">
        <v>64</v>
      </c>
      <c r="C85" s="447" t="s">
        <v>168</v>
      </c>
      <c r="D85" s="447" t="s">
        <v>1917</v>
      </c>
      <c r="E85" s="448" t="s">
        <v>1918</v>
      </c>
      <c r="F85" s="449">
        <v>6000050102</v>
      </c>
      <c r="G85" s="450" t="s">
        <v>1981</v>
      </c>
      <c r="H85" s="448">
        <v>11</v>
      </c>
      <c r="I85" s="448">
        <v>11</v>
      </c>
      <c r="J85" s="447">
        <v>0</v>
      </c>
      <c r="K85" s="472">
        <v>46192</v>
      </c>
      <c r="L85" s="450" t="s">
        <v>66</v>
      </c>
      <c r="M85" s="450" t="s">
        <v>66</v>
      </c>
      <c r="N85" s="450" t="s">
        <v>66</v>
      </c>
      <c r="O85" s="452" t="s">
        <v>1920</v>
      </c>
      <c r="P85" s="69">
        <f t="shared" si="1"/>
        <v>46193</v>
      </c>
      <c r="Q85" s="34"/>
      <c r="R85" s="452" t="s">
        <v>1920</v>
      </c>
      <c r="S85" s="451">
        <v>46192</v>
      </c>
      <c r="T85" s="34" t="s">
        <v>1921</v>
      </c>
      <c r="U85" s="448" t="s">
        <v>66</v>
      </c>
      <c r="V85" s="448" t="s">
        <v>66</v>
      </c>
      <c r="W85" s="34"/>
    </row>
    <row r="86" ht="17" spans="1:23">
      <c r="A86" s="37">
        <v>82</v>
      </c>
      <c r="B86" s="446" t="s">
        <v>64</v>
      </c>
      <c r="C86" s="447" t="s">
        <v>168</v>
      </c>
      <c r="D86" s="447" t="s">
        <v>1917</v>
      </c>
      <c r="E86" s="448" t="s">
        <v>1918</v>
      </c>
      <c r="F86" s="449">
        <v>6000050102</v>
      </c>
      <c r="G86" s="450" t="s">
        <v>1982</v>
      </c>
      <c r="H86" s="448">
        <v>6</v>
      </c>
      <c r="I86" s="448">
        <v>6</v>
      </c>
      <c r="J86" s="447">
        <v>0</v>
      </c>
      <c r="K86" s="472">
        <v>46197</v>
      </c>
      <c r="L86" s="450" t="s">
        <v>66</v>
      </c>
      <c r="M86" s="450" t="s">
        <v>66</v>
      </c>
      <c r="N86" s="450" t="s">
        <v>66</v>
      </c>
      <c r="O86" s="452" t="s">
        <v>1920</v>
      </c>
      <c r="P86" s="69">
        <f t="shared" si="1"/>
        <v>46198</v>
      </c>
      <c r="Q86" s="34"/>
      <c r="R86" s="452" t="s">
        <v>1920</v>
      </c>
      <c r="S86" s="451">
        <v>46197</v>
      </c>
      <c r="T86" s="34" t="s">
        <v>1921</v>
      </c>
      <c r="U86" s="448" t="s">
        <v>66</v>
      </c>
      <c r="V86" s="448" t="s">
        <v>66</v>
      </c>
      <c r="W86" s="34"/>
    </row>
    <row r="87" ht="17" spans="1:23">
      <c r="A87" s="37">
        <v>83</v>
      </c>
      <c r="B87" s="446" t="s">
        <v>64</v>
      </c>
      <c r="C87" s="448" t="s">
        <v>1983</v>
      </c>
      <c r="D87" s="447" t="s">
        <v>1917</v>
      </c>
      <c r="E87" s="448" t="s">
        <v>1918</v>
      </c>
      <c r="F87" s="449">
        <v>6000050102</v>
      </c>
      <c r="G87" s="450">
        <v>516300330626706</v>
      </c>
      <c r="H87" s="448">
        <v>1</v>
      </c>
      <c r="I87" s="448">
        <v>1</v>
      </c>
      <c r="J87" s="447">
        <v>0</v>
      </c>
      <c r="K87" s="472">
        <v>46197</v>
      </c>
      <c r="L87" s="450" t="s">
        <v>66</v>
      </c>
      <c r="M87" s="450" t="s">
        <v>66</v>
      </c>
      <c r="N87" s="450" t="s">
        <v>66</v>
      </c>
      <c r="O87" s="452" t="s">
        <v>1920</v>
      </c>
      <c r="P87" s="69">
        <f t="shared" si="1"/>
        <v>46198</v>
      </c>
      <c r="Q87" s="34"/>
      <c r="R87" s="452" t="s">
        <v>1920</v>
      </c>
      <c r="S87" s="451">
        <v>46197</v>
      </c>
      <c r="T87" s="34" t="s">
        <v>1921</v>
      </c>
      <c r="U87" s="448" t="s">
        <v>66</v>
      </c>
      <c r="V87" s="448" t="s">
        <v>66</v>
      </c>
      <c r="W87" s="34"/>
    </row>
    <row r="88" ht="17" spans="1:23">
      <c r="A88" s="37">
        <v>84</v>
      </c>
      <c r="B88" s="446" t="s">
        <v>64</v>
      </c>
      <c r="C88" s="455" t="s">
        <v>1983</v>
      </c>
      <c r="D88" s="454" t="s">
        <v>1917</v>
      </c>
      <c r="E88" s="455" t="s">
        <v>1918</v>
      </c>
      <c r="F88" s="449">
        <v>6000050102</v>
      </c>
      <c r="G88" s="452" t="s">
        <v>1984</v>
      </c>
      <c r="H88" s="455">
        <v>21</v>
      </c>
      <c r="I88" s="455">
        <v>21</v>
      </c>
      <c r="J88" s="455">
        <v>0</v>
      </c>
      <c r="K88" s="463">
        <v>46197</v>
      </c>
      <c r="L88" s="452" t="s">
        <v>66</v>
      </c>
      <c r="M88" s="452" t="s">
        <v>66</v>
      </c>
      <c r="N88" s="452" t="s">
        <v>66</v>
      </c>
      <c r="O88" s="452" t="s">
        <v>1920</v>
      </c>
      <c r="P88" s="69">
        <f t="shared" si="1"/>
        <v>46198</v>
      </c>
      <c r="Q88" s="466"/>
      <c r="R88" s="452" t="s">
        <v>1920</v>
      </c>
      <c r="S88" s="456">
        <f>K88+1</f>
        <v>46198</v>
      </c>
      <c r="T88" s="34" t="s">
        <v>1921</v>
      </c>
      <c r="U88" s="448" t="s">
        <v>66</v>
      </c>
      <c r="V88" s="448" t="s">
        <v>66</v>
      </c>
      <c r="W88" s="34"/>
    </row>
    <row r="89" ht="17" spans="1:23">
      <c r="A89" s="37">
        <v>85</v>
      </c>
      <c r="B89" s="446" t="s">
        <v>64</v>
      </c>
      <c r="C89" s="448" t="s">
        <v>1983</v>
      </c>
      <c r="D89" s="447" t="s">
        <v>1917</v>
      </c>
      <c r="E89" s="448" t="s">
        <v>1918</v>
      </c>
      <c r="F89" s="449">
        <v>6000050102</v>
      </c>
      <c r="G89" s="450">
        <v>516300330626728</v>
      </c>
      <c r="H89" s="448">
        <v>1</v>
      </c>
      <c r="I89" s="448">
        <v>1</v>
      </c>
      <c r="J89" s="447">
        <v>0</v>
      </c>
      <c r="K89" s="472">
        <v>46197</v>
      </c>
      <c r="L89" s="452" t="s">
        <v>66</v>
      </c>
      <c r="M89" s="452" t="s">
        <v>66</v>
      </c>
      <c r="N89" s="452" t="s">
        <v>66</v>
      </c>
      <c r="O89" s="452" t="s">
        <v>1920</v>
      </c>
      <c r="P89" s="69">
        <f t="shared" si="1"/>
        <v>46198</v>
      </c>
      <c r="Q89" s="34"/>
      <c r="R89" s="452" t="s">
        <v>1920</v>
      </c>
      <c r="S89" s="451">
        <v>46197</v>
      </c>
      <c r="T89" s="34" t="s">
        <v>1921</v>
      </c>
      <c r="U89" s="448" t="s">
        <v>66</v>
      </c>
      <c r="V89" s="448" t="s">
        <v>66</v>
      </c>
      <c r="W89" s="34"/>
    </row>
    <row r="90" ht="17" spans="1:23">
      <c r="A90" s="37">
        <v>86</v>
      </c>
      <c r="B90" s="446" t="s">
        <v>64</v>
      </c>
      <c r="C90" s="448" t="s">
        <v>1983</v>
      </c>
      <c r="D90" s="447" t="s">
        <v>1917</v>
      </c>
      <c r="E90" s="448" t="s">
        <v>1918</v>
      </c>
      <c r="F90" s="449">
        <v>6000050102</v>
      </c>
      <c r="G90" s="450" t="s">
        <v>1985</v>
      </c>
      <c r="H90" s="448">
        <v>8</v>
      </c>
      <c r="I90" s="448">
        <v>8</v>
      </c>
      <c r="J90" s="448">
        <v>0</v>
      </c>
      <c r="K90" s="472">
        <v>46197</v>
      </c>
      <c r="L90" s="450" t="s">
        <v>66</v>
      </c>
      <c r="M90" s="450" t="s">
        <v>66</v>
      </c>
      <c r="N90" s="450" t="s">
        <v>66</v>
      </c>
      <c r="O90" s="452" t="s">
        <v>1920</v>
      </c>
      <c r="P90" s="69">
        <f t="shared" si="1"/>
        <v>46198</v>
      </c>
      <c r="Q90" s="34"/>
      <c r="R90" s="452" t="s">
        <v>1920</v>
      </c>
      <c r="S90" s="451">
        <f>K90+1</f>
        <v>46198</v>
      </c>
      <c r="T90" s="34" t="s">
        <v>1921</v>
      </c>
      <c r="U90" s="448" t="s">
        <v>66</v>
      </c>
      <c r="V90" s="448" t="s">
        <v>66</v>
      </c>
      <c r="W90" s="34"/>
    </row>
    <row r="91" ht="17" spans="1:23">
      <c r="A91" s="37">
        <v>87</v>
      </c>
      <c r="B91" s="446" t="s">
        <v>64</v>
      </c>
      <c r="C91" s="448" t="s">
        <v>1983</v>
      </c>
      <c r="D91" s="447" t="s">
        <v>1917</v>
      </c>
      <c r="E91" s="448" t="s">
        <v>1918</v>
      </c>
      <c r="F91" s="449">
        <v>6000050102</v>
      </c>
      <c r="G91" s="450">
        <v>516300330626737</v>
      </c>
      <c r="H91" s="448">
        <v>1</v>
      </c>
      <c r="I91" s="448">
        <v>1</v>
      </c>
      <c r="J91" s="447">
        <v>0</v>
      </c>
      <c r="K91" s="472">
        <v>46197</v>
      </c>
      <c r="L91" s="450" t="s">
        <v>66</v>
      </c>
      <c r="M91" s="450" t="s">
        <v>66</v>
      </c>
      <c r="N91" s="450" t="s">
        <v>66</v>
      </c>
      <c r="O91" s="452" t="s">
        <v>1920</v>
      </c>
      <c r="P91" s="69">
        <f t="shared" si="1"/>
        <v>46198</v>
      </c>
      <c r="Q91" s="34"/>
      <c r="R91" s="452" t="s">
        <v>1920</v>
      </c>
      <c r="S91" s="451">
        <v>46197</v>
      </c>
      <c r="T91" s="34" t="s">
        <v>1921</v>
      </c>
      <c r="U91" s="448" t="s">
        <v>66</v>
      </c>
      <c r="V91" s="448" t="s">
        <v>66</v>
      </c>
      <c r="W91" s="34"/>
    </row>
    <row r="92" ht="17" spans="1:23">
      <c r="A92" s="37">
        <v>88</v>
      </c>
      <c r="B92" s="446" t="s">
        <v>64</v>
      </c>
      <c r="C92" s="448" t="s">
        <v>1983</v>
      </c>
      <c r="D92" s="447" t="s">
        <v>1917</v>
      </c>
      <c r="E92" s="448" t="s">
        <v>1918</v>
      </c>
      <c r="F92" s="449">
        <v>6000050102</v>
      </c>
      <c r="G92" s="450" t="s">
        <v>1986</v>
      </c>
      <c r="H92" s="448">
        <v>5</v>
      </c>
      <c r="I92" s="448">
        <v>5</v>
      </c>
      <c r="J92" s="448">
        <v>0</v>
      </c>
      <c r="K92" s="472">
        <v>46197</v>
      </c>
      <c r="L92" s="450" t="s">
        <v>66</v>
      </c>
      <c r="M92" s="450" t="s">
        <v>66</v>
      </c>
      <c r="N92" s="450" t="s">
        <v>66</v>
      </c>
      <c r="O92" s="452" t="s">
        <v>1920</v>
      </c>
      <c r="P92" s="69">
        <f t="shared" si="1"/>
        <v>46198</v>
      </c>
      <c r="Q92" s="466"/>
      <c r="R92" s="452" t="s">
        <v>1920</v>
      </c>
      <c r="S92" s="451">
        <f>K92+1</f>
        <v>46198</v>
      </c>
      <c r="T92" s="34" t="s">
        <v>1921</v>
      </c>
      <c r="U92" s="448" t="s">
        <v>66</v>
      </c>
      <c r="V92" s="448" t="s">
        <v>66</v>
      </c>
      <c r="W92" s="34"/>
    </row>
    <row r="93" ht="17" spans="1:23">
      <c r="A93" s="37">
        <v>89</v>
      </c>
      <c r="B93" s="446" t="s">
        <v>64</v>
      </c>
      <c r="C93" s="448" t="s">
        <v>1983</v>
      </c>
      <c r="D93" s="447" t="s">
        <v>1917</v>
      </c>
      <c r="E93" s="448" t="s">
        <v>1918</v>
      </c>
      <c r="F93" s="449">
        <v>6000050102</v>
      </c>
      <c r="G93" s="450">
        <v>516300330626743</v>
      </c>
      <c r="H93" s="448">
        <v>1</v>
      </c>
      <c r="I93" s="448">
        <v>1</v>
      </c>
      <c r="J93" s="447">
        <v>0</v>
      </c>
      <c r="K93" s="472">
        <v>46197</v>
      </c>
      <c r="L93" s="450" t="s">
        <v>66</v>
      </c>
      <c r="M93" s="450" t="s">
        <v>66</v>
      </c>
      <c r="N93" s="450" t="s">
        <v>66</v>
      </c>
      <c r="O93" s="452" t="s">
        <v>1920</v>
      </c>
      <c r="P93" s="69">
        <f t="shared" si="1"/>
        <v>46198</v>
      </c>
      <c r="Q93" s="34"/>
      <c r="R93" s="452" t="s">
        <v>1920</v>
      </c>
      <c r="S93" s="451">
        <v>46197</v>
      </c>
      <c r="T93" s="34" t="s">
        <v>1921</v>
      </c>
      <c r="U93" s="448" t="s">
        <v>66</v>
      </c>
      <c r="V93" s="448" t="s">
        <v>66</v>
      </c>
      <c r="W93" s="34"/>
    </row>
    <row r="94" ht="17" spans="1:23">
      <c r="A94" s="37">
        <v>90</v>
      </c>
      <c r="B94" s="446" t="s">
        <v>64</v>
      </c>
      <c r="C94" s="448" t="s">
        <v>1983</v>
      </c>
      <c r="D94" s="447" t="s">
        <v>1917</v>
      </c>
      <c r="E94" s="448" t="s">
        <v>1918</v>
      </c>
      <c r="F94" s="449">
        <v>6000050102</v>
      </c>
      <c r="G94" s="450" t="s">
        <v>1987</v>
      </c>
      <c r="H94" s="448">
        <v>11</v>
      </c>
      <c r="I94" s="448">
        <v>11</v>
      </c>
      <c r="J94" s="448">
        <v>0</v>
      </c>
      <c r="K94" s="472">
        <v>46197</v>
      </c>
      <c r="L94" s="450" t="s">
        <v>66</v>
      </c>
      <c r="M94" s="450" t="s">
        <v>66</v>
      </c>
      <c r="N94" s="450" t="s">
        <v>66</v>
      </c>
      <c r="O94" s="452" t="s">
        <v>1920</v>
      </c>
      <c r="P94" s="69">
        <f t="shared" si="1"/>
        <v>46198</v>
      </c>
      <c r="Q94" s="466"/>
      <c r="R94" s="452" t="s">
        <v>1920</v>
      </c>
      <c r="S94" s="451">
        <f t="shared" ref="S94:S95" si="6">K94+1</f>
        <v>46198</v>
      </c>
      <c r="T94" s="34" t="s">
        <v>1921</v>
      </c>
      <c r="U94" s="448" t="s">
        <v>66</v>
      </c>
      <c r="V94" s="448" t="s">
        <v>66</v>
      </c>
      <c r="W94" s="34"/>
    </row>
    <row r="95" ht="17" spans="1:23">
      <c r="A95" s="37">
        <v>91</v>
      </c>
      <c r="B95" s="446" t="s">
        <v>64</v>
      </c>
      <c r="C95" s="448" t="s">
        <v>1983</v>
      </c>
      <c r="D95" s="447" t="s">
        <v>1917</v>
      </c>
      <c r="E95" s="448" t="s">
        <v>1918</v>
      </c>
      <c r="F95" s="449">
        <v>6000050102</v>
      </c>
      <c r="G95" s="450" t="s">
        <v>1988</v>
      </c>
      <c r="H95" s="448">
        <v>32</v>
      </c>
      <c r="I95" s="448">
        <v>32</v>
      </c>
      <c r="J95" s="448">
        <v>0</v>
      </c>
      <c r="K95" s="472">
        <v>46197</v>
      </c>
      <c r="L95" s="450" t="s">
        <v>66</v>
      </c>
      <c r="M95" s="450" t="s">
        <v>66</v>
      </c>
      <c r="N95" s="450" t="s">
        <v>66</v>
      </c>
      <c r="O95" s="452" t="s">
        <v>1920</v>
      </c>
      <c r="P95" s="69">
        <f t="shared" si="1"/>
        <v>46198</v>
      </c>
      <c r="Q95" s="466"/>
      <c r="R95" s="452" t="s">
        <v>1920</v>
      </c>
      <c r="S95" s="451">
        <f t="shared" si="6"/>
        <v>46198</v>
      </c>
      <c r="T95" s="34" t="s">
        <v>1921</v>
      </c>
      <c r="U95" s="448" t="s">
        <v>66</v>
      </c>
      <c r="V95" s="448" t="s">
        <v>66</v>
      </c>
      <c r="W95" s="34"/>
    </row>
    <row r="96" ht="17" spans="1:23">
      <c r="A96" s="37">
        <v>92</v>
      </c>
      <c r="B96" s="446" t="s">
        <v>64</v>
      </c>
      <c r="C96" s="448" t="s">
        <v>1983</v>
      </c>
      <c r="D96" s="447" t="s">
        <v>1917</v>
      </c>
      <c r="E96" s="448" t="s">
        <v>1918</v>
      </c>
      <c r="F96" s="449">
        <v>6000050102</v>
      </c>
      <c r="G96" s="450" t="s">
        <v>1989</v>
      </c>
      <c r="H96" s="448">
        <v>10</v>
      </c>
      <c r="I96" s="448">
        <v>10</v>
      </c>
      <c r="J96" s="447">
        <v>0</v>
      </c>
      <c r="K96" s="472">
        <v>46206</v>
      </c>
      <c r="L96" s="450" t="s">
        <v>66</v>
      </c>
      <c r="M96" s="450" t="s">
        <v>66</v>
      </c>
      <c r="N96" s="450" t="s">
        <v>66</v>
      </c>
      <c r="O96" s="452" t="s">
        <v>1920</v>
      </c>
      <c r="P96" s="69">
        <f t="shared" si="1"/>
        <v>46207</v>
      </c>
      <c r="Q96" s="34"/>
      <c r="R96" s="452" t="s">
        <v>1920</v>
      </c>
      <c r="S96" s="451">
        <v>46206</v>
      </c>
      <c r="T96" s="34" t="s">
        <v>1921</v>
      </c>
      <c r="U96" s="448" t="s">
        <v>66</v>
      </c>
      <c r="V96" s="448" t="s">
        <v>66</v>
      </c>
      <c r="W96" s="34"/>
    </row>
    <row r="97" ht="17" spans="1:23">
      <c r="A97" s="37">
        <v>93</v>
      </c>
      <c r="B97" s="446" t="s">
        <v>64</v>
      </c>
      <c r="C97" s="448" t="s">
        <v>171</v>
      </c>
      <c r="D97" s="447" t="s">
        <v>1917</v>
      </c>
      <c r="E97" s="448" t="s">
        <v>1918</v>
      </c>
      <c r="F97" s="449">
        <v>6000050102</v>
      </c>
      <c r="G97" s="450" t="s">
        <v>1990</v>
      </c>
      <c r="H97" s="448">
        <v>1</v>
      </c>
      <c r="I97" s="448">
        <v>1</v>
      </c>
      <c r="J97" s="447">
        <v>0</v>
      </c>
      <c r="K97" s="472">
        <v>46206</v>
      </c>
      <c r="L97" s="450" t="s">
        <v>66</v>
      </c>
      <c r="M97" s="450" t="s">
        <v>66</v>
      </c>
      <c r="N97" s="450" t="s">
        <v>66</v>
      </c>
      <c r="O97" s="452" t="s">
        <v>1920</v>
      </c>
      <c r="P97" s="69">
        <f t="shared" si="1"/>
        <v>46207</v>
      </c>
      <c r="Q97" s="34"/>
      <c r="R97" s="452" t="s">
        <v>1920</v>
      </c>
      <c r="S97" s="451">
        <v>46206</v>
      </c>
      <c r="T97" s="34" t="s">
        <v>1921</v>
      </c>
      <c r="U97" s="448" t="s">
        <v>66</v>
      </c>
      <c r="V97" s="448" t="s">
        <v>66</v>
      </c>
      <c r="W97" s="34"/>
    </row>
    <row r="98" ht="17" spans="1:23">
      <c r="A98" s="37">
        <v>94</v>
      </c>
      <c r="B98" s="446" t="s">
        <v>64</v>
      </c>
      <c r="C98" s="448" t="s">
        <v>171</v>
      </c>
      <c r="D98" s="447" t="s">
        <v>1917</v>
      </c>
      <c r="E98" s="448" t="s">
        <v>1918</v>
      </c>
      <c r="F98" s="449">
        <v>6000050102</v>
      </c>
      <c r="G98" s="450" t="s">
        <v>1991</v>
      </c>
      <c r="H98" s="448">
        <v>25</v>
      </c>
      <c r="I98" s="448">
        <v>25</v>
      </c>
      <c r="J98" s="448">
        <v>0</v>
      </c>
      <c r="K98" s="472">
        <v>46206</v>
      </c>
      <c r="L98" s="450" t="s">
        <v>66</v>
      </c>
      <c r="M98" s="450" t="s">
        <v>66</v>
      </c>
      <c r="N98" s="450" t="s">
        <v>66</v>
      </c>
      <c r="O98" s="452" t="s">
        <v>1920</v>
      </c>
      <c r="P98" s="69">
        <f t="shared" si="1"/>
        <v>46207</v>
      </c>
      <c r="Q98" s="466"/>
      <c r="R98" s="452" t="s">
        <v>1920</v>
      </c>
      <c r="S98" s="451">
        <f>K98+1</f>
        <v>46207</v>
      </c>
      <c r="T98" s="34" t="s">
        <v>1921</v>
      </c>
      <c r="U98" s="448" t="s">
        <v>66</v>
      </c>
      <c r="V98" s="448" t="s">
        <v>66</v>
      </c>
      <c r="W98" s="34"/>
    </row>
    <row r="99" ht="17" spans="1:23">
      <c r="A99" s="37">
        <v>95</v>
      </c>
      <c r="B99" s="446" t="s">
        <v>64</v>
      </c>
      <c r="C99" s="448" t="s">
        <v>171</v>
      </c>
      <c r="D99" s="447" t="s">
        <v>1917</v>
      </c>
      <c r="E99" s="448" t="s">
        <v>1918</v>
      </c>
      <c r="F99" s="449">
        <v>6000050102</v>
      </c>
      <c r="G99" s="450" t="s">
        <v>1992</v>
      </c>
      <c r="H99" s="448">
        <v>10</v>
      </c>
      <c r="I99" s="448">
        <v>10</v>
      </c>
      <c r="J99" s="447">
        <v>0</v>
      </c>
      <c r="K99" s="472">
        <v>46207</v>
      </c>
      <c r="L99" s="450" t="s">
        <v>66</v>
      </c>
      <c r="M99" s="450" t="s">
        <v>66</v>
      </c>
      <c r="N99" s="450" t="s">
        <v>66</v>
      </c>
      <c r="O99" s="452" t="s">
        <v>1920</v>
      </c>
      <c r="P99" s="69">
        <f t="shared" si="1"/>
        <v>46208</v>
      </c>
      <c r="Q99" s="34"/>
      <c r="R99" s="452" t="s">
        <v>1920</v>
      </c>
      <c r="S99" s="451">
        <v>46207</v>
      </c>
      <c r="T99" s="34" t="s">
        <v>1921</v>
      </c>
      <c r="U99" s="448" t="s">
        <v>66</v>
      </c>
      <c r="V99" s="448" t="s">
        <v>66</v>
      </c>
      <c r="W99" s="34"/>
    </row>
    <row r="100" ht="17" spans="1:23">
      <c r="A100" s="37">
        <v>96</v>
      </c>
      <c r="B100" s="446" t="s">
        <v>64</v>
      </c>
      <c r="C100" s="448" t="s">
        <v>171</v>
      </c>
      <c r="D100" s="447" t="s">
        <v>1917</v>
      </c>
      <c r="E100" s="448" t="s">
        <v>1918</v>
      </c>
      <c r="F100" s="449">
        <v>6000050102</v>
      </c>
      <c r="G100" s="450" t="s">
        <v>1993</v>
      </c>
      <c r="H100" s="448">
        <v>20</v>
      </c>
      <c r="I100" s="448">
        <v>20</v>
      </c>
      <c r="J100" s="447">
        <v>0</v>
      </c>
      <c r="K100" s="472">
        <v>46209</v>
      </c>
      <c r="L100" s="450" t="s">
        <v>66</v>
      </c>
      <c r="M100" s="450" t="s">
        <v>66</v>
      </c>
      <c r="N100" s="450" t="s">
        <v>66</v>
      </c>
      <c r="O100" s="452" t="s">
        <v>1920</v>
      </c>
      <c r="P100" s="69">
        <f t="shared" si="1"/>
        <v>46210</v>
      </c>
      <c r="Q100" s="34"/>
      <c r="R100" s="452" t="s">
        <v>1920</v>
      </c>
      <c r="S100" s="451">
        <v>46209</v>
      </c>
      <c r="T100" s="34" t="s">
        <v>1921</v>
      </c>
      <c r="U100" s="448" t="s">
        <v>66</v>
      </c>
      <c r="V100" s="448" t="s">
        <v>66</v>
      </c>
      <c r="W100" s="34"/>
    </row>
    <row r="101" ht="17" spans="1:23">
      <c r="A101" s="37">
        <v>97</v>
      </c>
      <c r="B101" s="446" t="s">
        <v>64</v>
      </c>
      <c r="C101" s="448" t="s">
        <v>171</v>
      </c>
      <c r="D101" s="447" t="s">
        <v>1917</v>
      </c>
      <c r="E101" s="448" t="s">
        <v>1918</v>
      </c>
      <c r="F101" s="449">
        <v>6000050102</v>
      </c>
      <c r="G101" s="450" t="s">
        <v>1994</v>
      </c>
      <c r="H101" s="448">
        <v>6</v>
      </c>
      <c r="I101" s="448">
        <v>6</v>
      </c>
      <c r="J101" s="447">
        <v>0</v>
      </c>
      <c r="K101" s="472">
        <v>46210</v>
      </c>
      <c r="L101" s="450" t="s">
        <v>66</v>
      </c>
      <c r="M101" s="450" t="s">
        <v>66</v>
      </c>
      <c r="N101" s="450" t="s">
        <v>66</v>
      </c>
      <c r="O101" s="452" t="s">
        <v>1920</v>
      </c>
      <c r="P101" s="69">
        <f t="shared" si="1"/>
        <v>46211</v>
      </c>
      <c r="Q101" s="34"/>
      <c r="R101" s="452" t="s">
        <v>1920</v>
      </c>
      <c r="S101" s="451">
        <v>46210</v>
      </c>
      <c r="T101" s="34" t="s">
        <v>1921</v>
      </c>
      <c r="U101" s="448" t="s">
        <v>66</v>
      </c>
      <c r="V101" s="448" t="s">
        <v>66</v>
      </c>
      <c r="W101" s="34"/>
    </row>
    <row r="102" ht="17" spans="1:23">
      <c r="A102" s="37">
        <v>98</v>
      </c>
      <c r="B102" s="446" t="s">
        <v>64</v>
      </c>
      <c r="C102" s="448" t="s">
        <v>171</v>
      </c>
      <c r="D102" s="447" t="s">
        <v>1917</v>
      </c>
      <c r="E102" s="448" t="s">
        <v>1918</v>
      </c>
      <c r="F102" s="449">
        <v>6000050102</v>
      </c>
      <c r="G102" s="450">
        <v>516300330726859</v>
      </c>
      <c r="H102" s="448">
        <v>1</v>
      </c>
      <c r="I102" s="448">
        <v>1</v>
      </c>
      <c r="J102" s="447">
        <v>0</v>
      </c>
      <c r="K102" s="472">
        <v>46210</v>
      </c>
      <c r="L102" s="450" t="s">
        <v>66</v>
      </c>
      <c r="M102" s="450" t="s">
        <v>66</v>
      </c>
      <c r="N102" s="450" t="s">
        <v>66</v>
      </c>
      <c r="O102" s="452" t="s">
        <v>1920</v>
      </c>
      <c r="P102" s="69">
        <f t="shared" si="1"/>
        <v>46211</v>
      </c>
      <c r="Q102" s="34"/>
      <c r="R102" s="452" t="s">
        <v>1920</v>
      </c>
      <c r="S102" s="451">
        <v>46210</v>
      </c>
      <c r="T102" s="34" t="s">
        <v>1921</v>
      </c>
      <c r="U102" s="448" t="s">
        <v>66</v>
      </c>
      <c r="V102" s="448" t="s">
        <v>66</v>
      </c>
      <c r="W102" s="34"/>
    </row>
    <row r="103" ht="17" spans="1:23">
      <c r="A103" s="37">
        <v>99</v>
      </c>
      <c r="B103" s="446" t="s">
        <v>64</v>
      </c>
      <c r="C103" s="448" t="s">
        <v>171</v>
      </c>
      <c r="D103" s="447" t="s">
        <v>1917</v>
      </c>
      <c r="E103" s="448" t="s">
        <v>1918</v>
      </c>
      <c r="F103" s="449">
        <v>6000050102</v>
      </c>
      <c r="G103" s="450" t="s">
        <v>1995</v>
      </c>
      <c r="H103" s="448">
        <v>19</v>
      </c>
      <c r="I103" s="448">
        <v>19</v>
      </c>
      <c r="J103" s="448">
        <v>0</v>
      </c>
      <c r="K103" s="472">
        <v>46210</v>
      </c>
      <c r="L103" s="450" t="s">
        <v>66</v>
      </c>
      <c r="M103" s="450" t="s">
        <v>66</v>
      </c>
      <c r="N103" s="450" t="s">
        <v>66</v>
      </c>
      <c r="O103" s="452" t="s">
        <v>1920</v>
      </c>
      <c r="P103" s="69">
        <f t="shared" si="1"/>
        <v>46211</v>
      </c>
      <c r="Q103" s="466"/>
      <c r="R103" s="452" t="s">
        <v>1920</v>
      </c>
      <c r="S103" s="451">
        <f>K103+1</f>
        <v>46211</v>
      </c>
      <c r="T103" s="34" t="s">
        <v>1921</v>
      </c>
      <c r="U103" s="448" t="s">
        <v>66</v>
      </c>
      <c r="V103" s="448" t="s">
        <v>66</v>
      </c>
      <c r="W103" s="34"/>
    </row>
    <row r="104" ht="17" spans="1:23">
      <c r="A104" s="37">
        <v>100</v>
      </c>
      <c r="B104" s="446" t="s">
        <v>64</v>
      </c>
      <c r="C104" s="448" t="s">
        <v>171</v>
      </c>
      <c r="D104" s="447" t="s">
        <v>1917</v>
      </c>
      <c r="E104" s="448" t="s">
        <v>1918</v>
      </c>
      <c r="F104" s="449">
        <v>6000050102</v>
      </c>
      <c r="G104" s="450" t="s">
        <v>1996</v>
      </c>
      <c r="H104" s="448">
        <v>3</v>
      </c>
      <c r="I104" s="448">
        <v>3</v>
      </c>
      <c r="J104" s="447">
        <v>0</v>
      </c>
      <c r="K104" s="472">
        <v>46211</v>
      </c>
      <c r="L104" s="450" t="s">
        <v>66</v>
      </c>
      <c r="M104" s="450" t="s">
        <v>66</v>
      </c>
      <c r="N104" s="450" t="s">
        <v>66</v>
      </c>
      <c r="O104" s="452" t="s">
        <v>1920</v>
      </c>
      <c r="P104" s="69">
        <f t="shared" si="1"/>
        <v>46212</v>
      </c>
      <c r="Q104" s="34"/>
      <c r="R104" s="452" t="s">
        <v>1920</v>
      </c>
      <c r="S104" s="451">
        <v>46211</v>
      </c>
      <c r="T104" s="34" t="s">
        <v>1921</v>
      </c>
      <c r="U104" s="448" t="s">
        <v>66</v>
      </c>
      <c r="V104" s="448" t="s">
        <v>66</v>
      </c>
      <c r="W104" s="34"/>
    </row>
    <row r="105" ht="17" spans="1:23">
      <c r="A105" s="37">
        <v>101</v>
      </c>
      <c r="B105" s="446" t="s">
        <v>64</v>
      </c>
      <c r="C105" s="448" t="s">
        <v>171</v>
      </c>
      <c r="D105" s="447" t="s">
        <v>1917</v>
      </c>
      <c r="E105" s="448" t="s">
        <v>1918</v>
      </c>
      <c r="F105" s="449">
        <v>6000050102</v>
      </c>
      <c r="G105" s="450">
        <v>516300330726882</v>
      </c>
      <c r="H105" s="448">
        <v>1</v>
      </c>
      <c r="I105" s="448">
        <v>1</v>
      </c>
      <c r="J105" s="447">
        <v>0</v>
      </c>
      <c r="K105" s="472">
        <v>46211</v>
      </c>
      <c r="L105" s="450" t="s">
        <v>66</v>
      </c>
      <c r="M105" s="450" t="s">
        <v>66</v>
      </c>
      <c r="N105" s="450" t="s">
        <v>66</v>
      </c>
      <c r="O105" s="452" t="s">
        <v>1920</v>
      </c>
      <c r="P105" s="69">
        <f t="shared" si="1"/>
        <v>46212</v>
      </c>
      <c r="Q105" s="34"/>
      <c r="R105" s="452" t="s">
        <v>1920</v>
      </c>
      <c r="S105" s="451">
        <v>46211</v>
      </c>
      <c r="T105" s="34" t="s">
        <v>1921</v>
      </c>
      <c r="U105" s="448" t="s">
        <v>66</v>
      </c>
      <c r="V105" s="448" t="s">
        <v>66</v>
      </c>
      <c r="W105" s="34"/>
    </row>
    <row r="106" ht="17" spans="1:23">
      <c r="A106" s="37">
        <v>102</v>
      </c>
      <c r="B106" s="446" t="s">
        <v>64</v>
      </c>
      <c r="C106" s="448" t="s">
        <v>171</v>
      </c>
      <c r="D106" s="447" t="s">
        <v>1917</v>
      </c>
      <c r="E106" s="448" t="s">
        <v>1918</v>
      </c>
      <c r="F106" s="449">
        <v>6000050102</v>
      </c>
      <c r="G106" s="450" t="s">
        <v>1997</v>
      </c>
      <c r="H106" s="448">
        <v>8</v>
      </c>
      <c r="I106" s="448">
        <v>8</v>
      </c>
      <c r="J106" s="448">
        <v>0</v>
      </c>
      <c r="K106" s="472">
        <v>46211</v>
      </c>
      <c r="L106" s="450" t="s">
        <v>66</v>
      </c>
      <c r="M106" s="450" t="s">
        <v>66</v>
      </c>
      <c r="N106" s="450" t="s">
        <v>66</v>
      </c>
      <c r="O106" s="452" t="s">
        <v>1920</v>
      </c>
      <c r="P106" s="69">
        <f t="shared" si="1"/>
        <v>46212</v>
      </c>
      <c r="Q106" s="466"/>
      <c r="R106" s="452" t="s">
        <v>1920</v>
      </c>
      <c r="S106" s="451">
        <f>K106+1</f>
        <v>46212</v>
      </c>
      <c r="T106" s="34" t="s">
        <v>1921</v>
      </c>
      <c r="U106" s="448" t="s">
        <v>66</v>
      </c>
      <c r="V106" s="448" t="s">
        <v>66</v>
      </c>
      <c r="W106" s="34"/>
    </row>
    <row r="107" ht="17" spans="1:23">
      <c r="A107" s="37">
        <v>103</v>
      </c>
      <c r="B107" s="446" t="s">
        <v>64</v>
      </c>
      <c r="C107" s="448" t="s">
        <v>171</v>
      </c>
      <c r="D107" s="447" t="s">
        <v>1917</v>
      </c>
      <c r="E107" s="448" t="s">
        <v>1918</v>
      </c>
      <c r="F107" s="449">
        <v>6000050102</v>
      </c>
      <c r="G107" s="450" t="s">
        <v>1998</v>
      </c>
      <c r="H107" s="448">
        <v>60</v>
      </c>
      <c r="I107" s="448">
        <v>60</v>
      </c>
      <c r="J107" s="447">
        <v>0</v>
      </c>
      <c r="K107" s="472">
        <v>46216</v>
      </c>
      <c r="L107" s="450" t="s">
        <v>66</v>
      </c>
      <c r="M107" s="450" t="s">
        <v>66</v>
      </c>
      <c r="N107" s="450" t="s">
        <v>66</v>
      </c>
      <c r="O107" s="452" t="s">
        <v>1920</v>
      </c>
      <c r="P107" s="69">
        <f t="shared" si="1"/>
        <v>46217</v>
      </c>
      <c r="Q107" s="34"/>
      <c r="R107" s="452" t="s">
        <v>1920</v>
      </c>
      <c r="S107" s="451">
        <v>46216</v>
      </c>
      <c r="T107" s="34" t="s">
        <v>1921</v>
      </c>
      <c r="U107" s="448" t="s">
        <v>66</v>
      </c>
      <c r="V107" s="448" t="s">
        <v>66</v>
      </c>
      <c r="W107" s="34"/>
    </row>
    <row r="108" ht="17" spans="1:23">
      <c r="A108" s="37">
        <v>104</v>
      </c>
      <c r="B108" s="446" t="s">
        <v>64</v>
      </c>
      <c r="C108" s="448" t="s">
        <v>1999</v>
      </c>
      <c r="D108" s="447" t="s">
        <v>1917</v>
      </c>
      <c r="E108" s="448" t="s">
        <v>1918</v>
      </c>
      <c r="F108" s="449">
        <v>6000050102</v>
      </c>
      <c r="G108" s="450" t="s">
        <v>2000</v>
      </c>
      <c r="H108" s="448">
        <v>12</v>
      </c>
      <c r="I108" s="448">
        <v>12</v>
      </c>
      <c r="J108" s="447">
        <v>0</v>
      </c>
      <c r="K108" s="472">
        <v>46217</v>
      </c>
      <c r="L108" s="450" t="s">
        <v>66</v>
      </c>
      <c r="M108" s="450" t="s">
        <v>66</v>
      </c>
      <c r="N108" s="450" t="s">
        <v>66</v>
      </c>
      <c r="O108" s="452" t="s">
        <v>1920</v>
      </c>
      <c r="P108" s="69">
        <f t="shared" si="1"/>
        <v>46218</v>
      </c>
      <c r="Q108" s="34"/>
      <c r="R108" s="452" t="s">
        <v>1920</v>
      </c>
      <c r="S108" s="451">
        <v>46217</v>
      </c>
      <c r="T108" s="34" t="s">
        <v>1921</v>
      </c>
      <c r="U108" s="448" t="s">
        <v>66</v>
      </c>
      <c r="V108" s="448" t="s">
        <v>66</v>
      </c>
      <c r="W108" s="34"/>
    </row>
    <row r="109" ht="17" spans="1:23">
      <c r="A109" s="37">
        <v>105</v>
      </c>
      <c r="B109" s="446" t="s">
        <v>64</v>
      </c>
      <c r="C109" s="448" t="s">
        <v>1999</v>
      </c>
      <c r="D109" s="447" t="s">
        <v>1917</v>
      </c>
      <c r="E109" s="448" t="s">
        <v>1918</v>
      </c>
      <c r="F109" s="449">
        <v>6000050102</v>
      </c>
      <c r="G109" s="450">
        <v>516300330726963</v>
      </c>
      <c r="H109" s="448">
        <v>1</v>
      </c>
      <c r="I109" s="448">
        <v>1</v>
      </c>
      <c r="J109" s="447">
        <v>0</v>
      </c>
      <c r="K109" s="472">
        <v>46217</v>
      </c>
      <c r="L109" s="450" t="s">
        <v>66</v>
      </c>
      <c r="M109" s="450" t="s">
        <v>66</v>
      </c>
      <c r="N109" s="450" t="s">
        <v>66</v>
      </c>
      <c r="O109" s="452" t="s">
        <v>1920</v>
      </c>
      <c r="P109" s="69">
        <f t="shared" si="1"/>
        <v>46218</v>
      </c>
      <c r="Q109" s="34"/>
      <c r="R109" s="452" t="s">
        <v>1920</v>
      </c>
      <c r="S109" s="451">
        <v>46217</v>
      </c>
      <c r="T109" s="34" t="s">
        <v>1921</v>
      </c>
      <c r="U109" s="448" t="s">
        <v>66</v>
      </c>
      <c r="V109" s="448" t="s">
        <v>66</v>
      </c>
      <c r="W109" s="34"/>
    </row>
    <row r="110" ht="17" spans="1:23">
      <c r="A110" s="37">
        <v>106</v>
      </c>
      <c r="B110" s="446" t="s">
        <v>64</v>
      </c>
      <c r="C110" s="448" t="s">
        <v>1999</v>
      </c>
      <c r="D110" s="447" t="s">
        <v>1917</v>
      </c>
      <c r="E110" s="448" t="s">
        <v>1918</v>
      </c>
      <c r="F110" s="449">
        <v>6000050102</v>
      </c>
      <c r="G110" s="450" t="s">
        <v>2001</v>
      </c>
      <c r="H110" s="448">
        <v>3</v>
      </c>
      <c r="I110" s="448">
        <v>3</v>
      </c>
      <c r="J110" s="448">
        <v>0</v>
      </c>
      <c r="K110" s="472">
        <v>46217</v>
      </c>
      <c r="L110" s="450" t="s">
        <v>66</v>
      </c>
      <c r="M110" s="450" t="s">
        <v>66</v>
      </c>
      <c r="N110" s="450" t="s">
        <v>66</v>
      </c>
      <c r="O110" s="452" t="s">
        <v>1920</v>
      </c>
      <c r="P110" s="69">
        <f t="shared" si="1"/>
        <v>46218</v>
      </c>
      <c r="Q110" s="34"/>
      <c r="R110" s="452" t="s">
        <v>1920</v>
      </c>
      <c r="S110" s="451">
        <f>K110+1</f>
        <v>46218</v>
      </c>
      <c r="T110" s="34" t="s">
        <v>1921</v>
      </c>
      <c r="U110" s="448" t="s">
        <v>66</v>
      </c>
      <c r="V110" s="448" t="s">
        <v>66</v>
      </c>
      <c r="W110" s="34"/>
    </row>
    <row r="111" ht="17" spans="1:23">
      <c r="A111" s="37">
        <v>107</v>
      </c>
      <c r="B111" s="446" t="s">
        <v>64</v>
      </c>
      <c r="C111" s="448" t="s">
        <v>1999</v>
      </c>
      <c r="D111" s="447" t="s">
        <v>1917</v>
      </c>
      <c r="E111" s="448" t="s">
        <v>1918</v>
      </c>
      <c r="F111" s="449">
        <v>6000050102</v>
      </c>
      <c r="G111" s="450">
        <v>516300330726967</v>
      </c>
      <c r="H111" s="448">
        <v>1</v>
      </c>
      <c r="I111" s="448">
        <v>1</v>
      </c>
      <c r="J111" s="447">
        <v>0</v>
      </c>
      <c r="K111" s="472">
        <v>46217</v>
      </c>
      <c r="L111" s="450" t="s">
        <v>66</v>
      </c>
      <c r="M111" s="450" t="s">
        <v>66</v>
      </c>
      <c r="N111" s="450" t="s">
        <v>66</v>
      </c>
      <c r="O111" s="452" t="s">
        <v>1920</v>
      </c>
      <c r="P111" s="69">
        <f t="shared" si="1"/>
        <v>46218</v>
      </c>
      <c r="Q111" s="34"/>
      <c r="R111" s="452" t="s">
        <v>1920</v>
      </c>
      <c r="S111" s="451">
        <v>46217</v>
      </c>
      <c r="T111" s="34" t="s">
        <v>1921</v>
      </c>
      <c r="U111" s="448" t="s">
        <v>66</v>
      </c>
      <c r="V111" s="448" t="s">
        <v>66</v>
      </c>
      <c r="W111" s="34"/>
    </row>
    <row r="112" ht="17" spans="1:23">
      <c r="A112" s="37">
        <v>108</v>
      </c>
      <c r="B112" s="446" t="s">
        <v>64</v>
      </c>
      <c r="C112" s="448" t="s">
        <v>1999</v>
      </c>
      <c r="D112" s="447" t="s">
        <v>1917</v>
      </c>
      <c r="E112" s="448" t="s">
        <v>1918</v>
      </c>
      <c r="F112" s="449">
        <v>6000050102</v>
      </c>
      <c r="G112" s="450" t="s">
        <v>2002</v>
      </c>
      <c r="H112" s="448">
        <v>11</v>
      </c>
      <c r="I112" s="448">
        <v>11</v>
      </c>
      <c r="J112" s="448">
        <v>0</v>
      </c>
      <c r="K112" s="472">
        <v>46217</v>
      </c>
      <c r="L112" s="450" t="s">
        <v>66</v>
      </c>
      <c r="M112" s="450" t="s">
        <v>66</v>
      </c>
      <c r="N112" s="450" t="s">
        <v>66</v>
      </c>
      <c r="O112" s="452" t="s">
        <v>1920</v>
      </c>
      <c r="P112" s="69">
        <f t="shared" si="1"/>
        <v>46218</v>
      </c>
      <c r="Q112" s="34"/>
      <c r="R112" s="452" t="s">
        <v>1920</v>
      </c>
      <c r="S112" s="451">
        <f>K112+1</f>
        <v>46218</v>
      </c>
      <c r="T112" s="34" t="s">
        <v>1921</v>
      </c>
      <c r="U112" s="448" t="s">
        <v>66</v>
      </c>
      <c r="V112" s="448" t="s">
        <v>66</v>
      </c>
      <c r="W112" s="34"/>
    </row>
    <row r="113" ht="17" spans="1:23">
      <c r="A113" s="37">
        <v>109</v>
      </c>
      <c r="B113" s="446" t="s">
        <v>64</v>
      </c>
      <c r="C113" s="448" t="s">
        <v>1999</v>
      </c>
      <c r="D113" s="447" t="s">
        <v>1917</v>
      </c>
      <c r="E113" s="448" t="s">
        <v>1918</v>
      </c>
      <c r="F113" s="449">
        <v>6000050102</v>
      </c>
      <c r="G113" s="450">
        <v>516300330726979</v>
      </c>
      <c r="H113" s="448">
        <v>1</v>
      </c>
      <c r="I113" s="448">
        <v>1</v>
      </c>
      <c r="J113" s="447">
        <v>0</v>
      </c>
      <c r="K113" s="472">
        <v>46217</v>
      </c>
      <c r="L113" s="450" t="s">
        <v>66</v>
      </c>
      <c r="M113" s="450" t="s">
        <v>66</v>
      </c>
      <c r="N113" s="450" t="s">
        <v>66</v>
      </c>
      <c r="O113" s="452" t="s">
        <v>1920</v>
      </c>
      <c r="P113" s="69">
        <f t="shared" si="1"/>
        <v>46218</v>
      </c>
      <c r="Q113" s="34"/>
      <c r="R113" s="452" t="s">
        <v>1920</v>
      </c>
      <c r="S113" s="451">
        <v>46217</v>
      </c>
      <c r="T113" s="34" t="s">
        <v>1921</v>
      </c>
      <c r="U113" s="448" t="s">
        <v>66</v>
      </c>
      <c r="V113" s="448" t="s">
        <v>66</v>
      </c>
      <c r="W113" s="34"/>
    </row>
    <row r="114" ht="17" spans="1:23">
      <c r="A114" s="37">
        <v>110</v>
      </c>
      <c r="B114" s="446" t="s">
        <v>64</v>
      </c>
      <c r="C114" s="448" t="s">
        <v>1999</v>
      </c>
      <c r="D114" s="447" t="s">
        <v>1917</v>
      </c>
      <c r="E114" s="448" t="s">
        <v>1918</v>
      </c>
      <c r="F114" s="449">
        <v>6000050102</v>
      </c>
      <c r="G114" s="450">
        <v>516300330726980</v>
      </c>
      <c r="H114" s="448">
        <v>1</v>
      </c>
      <c r="I114" s="447">
        <v>0</v>
      </c>
      <c r="J114" s="447">
        <v>1</v>
      </c>
      <c r="K114" s="472">
        <v>46217</v>
      </c>
      <c r="L114" s="473" t="s">
        <v>1950</v>
      </c>
      <c r="M114" s="480" t="s">
        <v>2003</v>
      </c>
      <c r="N114" s="450" t="s">
        <v>2004</v>
      </c>
      <c r="O114" s="452" t="s">
        <v>1920</v>
      </c>
      <c r="P114" s="69">
        <f t="shared" si="1"/>
        <v>46218</v>
      </c>
      <c r="Q114" s="34"/>
      <c r="R114" s="452" t="s">
        <v>1920</v>
      </c>
      <c r="S114" s="69">
        <f t="shared" ref="S114:S115" si="7">K114+1</f>
        <v>46218</v>
      </c>
      <c r="T114" s="34" t="s">
        <v>1921</v>
      </c>
      <c r="U114" s="448" t="s">
        <v>1912</v>
      </c>
      <c r="V114" s="448" t="s">
        <v>17</v>
      </c>
      <c r="W114" s="34"/>
    </row>
    <row r="115" ht="17" spans="1:23">
      <c r="A115" s="37">
        <v>111</v>
      </c>
      <c r="B115" s="446" t="s">
        <v>64</v>
      </c>
      <c r="C115" s="448" t="s">
        <v>1999</v>
      </c>
      <c r="D115" s="447" t="s">
        <v>1917</v>
      </c>
      <c r="E115" s="448" t="s">
        <v>1918</v>
      </c>
      <c r="F115" s="449">
        <v>6000050102</v>
      </c>
      <c r="G115" s="450" t="s">
        <v>2005</v>
      </c>
      <c r="H115" s="448">
        <v>25</v>
      </c>
      <c r="I115" s="448">
        <v>25</v>
      </c>
      <c r="J115" s="448">
        <v>0</v>
      </c>
      <c r="K115" s="472">
        <v>46217</v>
      </c>
      <c r="L115" s="450" t="s">
        <v>66</v>
      </c>
      <c r="M115" s="450" t="s">
        <v>66</v>
      </c>
      <c r="N115" s="450" t="s">
        <v>66</v>
      </c>
      <c r="O115" s="452" t="s">
        <v>1920</v>
      </c>
      <c r="P115" s="69">
        <f t="shared" si="1"/>
        <v>46218</v>
      </c>
      <c r="Q115" s="34"/>
      <c r="R115" s="452" t="s">
        <v>1920</v>
      </c>
      <c r="S115" s="451">
        <f t="shared" si="7"/>
        <v>46218</v>
      </c>
      <c r="T115" s="34" t="s">
        <v>1921</v>
      </c>
      <c r="U115" s="448" t="s">
        <v>66</v>
      </c>
      <c r="V115" s="448" t="s">
        <v>66</v>
      </c>
      <c r="W115" s="34"/>
    </row>
    <row r="116" ht="17" spans="1:23">
      <c r="A116" s="37">
        <v>112</v>
      </c>
      <c r="B116" s="446" t="s">
        <v>64</v>
      </c>
      <c r="C116" s="448" t="s">
        <v>1999</v>
      </c>
      <c r="D116" s="447" t="s">
        <v>1917</v>
      </c>
      <c r="E116" s="448" t="s">
        <v>1918</v>
      </c>
      <c r="F116" s="449">
        <v>6000050102</v>
      </c>
      <c r="G116" s="450">
        <v>516300330761006</v>
      </c>
      <c r="H116" s="448">
        <v>1</v>
      </c>
      <c r="I116" s="448">
        <v>1</v>
      </c>
      <c r="J116" s="447">
        <v>0</v>
      </c>
      <c r="K116" s="472">
        <v>46217</v>
      </c>
      <c r="L116" s="450" t="s">
        <v>66</v>
      </c>
      <c r="M116" s="450" t="s">
        <v>66</v>
      </c>
      <c r="N116" s="450" t="s">
        <v>66</v>
      </c>
      <c r="O116" s="452" t="s">
        <v>1920</v>
      </c>
      <c r="P116" s="69">
        <f t="shared" si="1"/>
        <v>46218</v>
      </c>
      <c r="Q116" s="34"/>
      <c r="R116" s="452" t="s">
        <v>1920</v>
      </c>
      <c r="S116" s="451">
        <v>46217</v>
      </c>
      <c r="T116" s="34" t="s">
        <v>1921</v>
      </c>
      <c r="U116" s="448" t="s">
        <v>66</v>
      </c>
      <c r="V116" s="448" t="s">
        <v>66</v>
      </c>
      <c r="W116" s="34"/>
    </row>
    <row r="117" ht="17" spans="1:23">
      <c r="A117" s="37">
        <v>113</v>
      </c>
      <c r="B117" s="446" t="s">
        <v>64</v>
      </c>
      <c r="C117" s="448" t="s">
        <v>1999</v>
      </c>
      <c r="D117" s="447" t="s">
        <v>1917</v>
      </c>
      <c r="E117" s="448" t="s">
        <v>1918</v>
      </c>
      <c r="F117" s="449">
        <v>6000050102</v>
      </c>
      <c r="G117" s="450">
        <v>516300330761007</v>
      </c>
      <c r="H117" s="448">
        <v>1</v>
      </c>
      <c r="I117" s="447">
        <v>0</v>
      </c>
      <c r="J117" s="447">
        <v>1</v>
      </c>
      <c r="K117" s="472">
        <v>46217</v>
      </c>
      <c r="L117" s="473" t="s">
        <v>1950</v>
      </c>
      <c r="M117" s="480" t="s">
        <v>2003</v>
      </c>
      <c r="N117" s="450" t="s">
        <v>2004</v>
      </c>
      <c r="O117" s="452" t="s">
        <v>1920</v>
      </c>
      <c r="P117" s="69">
        <f t="shared" si="1"/>
        <v>46218</v>
      </c>
      <c r="Q117" s="34"/>
      <c r="R117" s="452" t="s">
        <v>1920</v>
      </c>
      <c r="S117" s="69">
        <f t="shared" ref="S117:S118" si="8">K117+1</f>
        <v>46218</v>
      </c>
      <c r="T117" s="34" t="s">
        <v>1921</v>
      </c>
      <c r="U117" s="448" t="s">
        <v>1912</v>
      </c>
      <c r="V117" s="448" t="s">
        <v>17</v>
      </c>
      <c r="W117" s="34"/>
    </row>
    <row r="118" ht="17" spans="1:23">
      <c r="A118" s="37">
        <v>114</v>
      </c>
      <c r="B118" s="446" t="s">
        <v>64</v>
      </c>
      <c r="C118" s="448" t="s">
        <v>1999</v>
      </c>
      <c r="D118" s="447" t="s">
        <v>1917</v>
      </c>
      <c r="E118" s="448" t="s">
        <v>1918</v>
      </c>
      <c r="F118" s="449">
        <v>6000050102</v>
      </c>
      <c r="G118" s="450" t="s">
        <v>2006</v>
      </c>
      <c r="H118" s="448">
        <v>2</v>
      </c>
      <c r="I118" s="448">
        <v>2</v>
      </c>
      <c r="J118" s="448">
        <v>0</v>
      </c>
      <c r="K118" s="472">
        <v>46217</v>
      </c>
      <c r="L118" s="450" t="s">
        <v>66</v>
      </c>
      <c r="M118" s="450" t="s">
        <v>66</v>
      </c>
      <c r="N118" s="450" t="s">
        <v>66</v>
      </c>
      <c r="O118" s="452" t="s">
        <v>1920</v>
      </c>
      <c r="P118" s="69">
        <f t="shared" si="1"/>
        <v>46218</v>
      </c>
      <c r="Q118" s="34"/>
      <c r="R118" s="452" t="s">
        <v>1920</v>
      </c>
      <c r="S118" s="451">
        <f t="shared" si="8"/>
        <v>46218</v>
      </c>
      <c r="T118" s="34" t="s">
        <v>1921</v>
      </c>
      <c r="U118" s="448" t="s">
        <v>66</v>
      </c>
      <c r="V118" s="448" t="s">
        <v>66</v>
      </c>
      <c r="W118" s="34"/>
    </row>
    <row r="119" ht="17" spans="1:23">
      <c r="A119" s="37">
        <v>115</v>
      </c>
      <c r="B119" s="446" t="s">
        <v>64</v>
      </c>
      <c r="C119" s="448" t="s">
        <v>1999</v>
      </c>
      <c r="D119" s="447" t="s">
        <v>1917</v>
      </c>
      <c r="E119" s="448" t="s">
        <v>1918</v>
      </c>
      <c r="F119" s="449">
        <v>6000050102</v>
      </c>
      <c r="G119" s="450">
        <v>516300330761010</v>
      </c>
      <c r="H119" s="448">
        <v>1</v>
      </c>
      <c r="I119" s="448">
        <v>1</v>
      </c>
      <c r="J119" s="447">
        <v>0</v>
      </c>
      <c r="K119" s="472">
        <v>46217</v>
      </c>
      <c r="L119" s="450" t="s">
        <v>66</v>
      </c>
      <c r="M119" s="450" t="s">
        <v>66</v>
      </c>
      <c r="N119" s="450" t="s">
        <v>66</v>
      </c>
      <c r="O119" s="452" t="s">
        <v>1920</v>
      </c>
      <c r="P119" s="69">
        <f t="shared" si="1"/>
        <v>46218</v>
      </c>
      <c r="Q119" s="34"/>
      <c r="R119" s="452" t="s">
        <v>1920</v>
      </c>
      <c r="S119" s="451">
        <v>46217</v>
      </c>
      <c r="T119" s="34" t="s">
        <v>1921</v>
      </c>
      <c r="U119" s="448" t="s">
        <v>66</v>
      </c>
      <c r="V119" s="448" t="s">
        <v>66</v>
      </c>
      <c r="W119" s="34"/>
    </row>
    <row r="120" ht="17" spans="1:23">
      <c r="A120" s="37">
        <v>116</v>
      </c>
      <c r="B120" s="446" t="s">
        <v>64</v>
      </c>
      <c r="C120" s="448" t="s">
        <v>1999</v>
      </c>
      <c r="D120" s="447" t="s">
        <v>1917</v>
      </c>
      <c r="E120" s="448" t="s">
        <v>1918</v>
      </c>
      <c r="F120" s="449">
        <v>6000050102</v>
      </c>
      <c r="G120" s="450" t="s">
        <v>2007</v>
      </c>
      <c r="H120" s="448">
        <v>4</v>
      </c>
      <c r="I120" s="448">
        <v>4</v>
      </c>
      <c r="J120" s="448">
        <v>0</v>
      </c>
      <c r="K120" s="472">
        <v>46218</v>
      </c>
      <c r="L120" s="450" t="s">
        <v>66</v>
      </c>
      <c r="M120" s="450" t="s">
        <v>66</v>
      </c>
      <c r="N120" s="450" t="s">
        <v>66</v>
      </c>
      <c r="O120" s="452" t="s">
        <v>1920</v>
      </c>
      <c r="P120" s="69">
        <f t="shared" si="1"/>
        <v>46219</v>
      </c>
      <c r="Q120" s="34"/>
      <c r="R120" s="452" t="s">
        <v>1920</v>
      </c>
      <c r="S120" s="451">
        <f>K120+1</f>
        <v>46219</v>
      </c>
      <c r="T120" s="34" t="s">
        <v>1921</v>
      </c>
      <c r="U120" s="448" t="s">
        <v>66</v>
      </c>
      <c r="V120" s="448" t="s">
        <v>66</v>
      </c>
      <c r="W120" s="34"/>
    </row>
    <row r="121" ht="17" spans="1:23">
      <c r="A121" s="37">
        <v>117</v>
      </c>
      <c r="B121" s="446" t="s">
        <v>64</v>
      </c>
      <c r="C121" s="448" t="s">
        <v>1999</v>
      </c>
      <c r="D121" s="447" t="s">
        <v>1917</v>
      </c>
      <c r="E121" s="448" t="s">
        <v>1918</v>
      </c>
      <c r="F121" s="449">
        <v>6000050102</v>
      </c>
      <c r="G121" s="450">
        <v>516300330761015</v>
      </c>
      <c r="H121" s="448">
        <v>1</v>
      </c>
      <c r="I121" s="448">
        <v>1</v>
      </c>
      <c r="J121" s="447">
        <v>0</v>
      </c>
      <c r="K121" s="472">
        <v>46218</v>
      </c>
      <c r="L121" s="450" t="s">
        <v>66</v>
      </c>
      <c r="M121" s="450" t="s">
        <v>66</v>
      </c>
      <c r="N121" s="450" t="s">
        <v>66</v>
      </c>
      <c r="O121" s="452" t="s">
        <v>1920</v>
      </c>
      <c r="P121" s="69">
        <f t="shared" si="1"/>
        <v>46219</v>
      </c>
      <c r="Q121" s="34"/>
      <c r="R121" s="452" t="s">
        <v>1920</v>
      </c>
      <c r="S121" s="451">
        <v>46218</v>
      </c>
      <c r="T121" s="34" t="s">
        <v>1921</v>
      </c>
      <c r="U121" s="448" t="s">
        <v>66</v>
      </c>
      <c r="V121" s="448" t="s">
        <v>66</v>
      </c>
      <c r="W121" s="34"/>
    </row>
    <row r="122" ht="17" spans="1:23">
      <c r="A122" s="37">
        <v>118</v>
      </c>
      <c r="B122" s="446" t="s">
        <v>64</v>
      </c>
      <c r="C122" s="448" t="s">
        <v>1999</v>
      </c>
      <c r="D122" s="447" t="s">
        <v>1917</v>
      </c>
      <c r="E122" s="448" t="s">
        <v>1918</v>
      </c>
      <c r="F122" s="449">
        <v>6000050102</v>
      </c>
      <c r="G122" s="450">
        <v>516300330761016</v>
      </c>
      <c r="H122" s="448">
        <v>1</v>
      </c>
      <c r="I122" s="448">
        <v>1</v>
      </c>
      <c r="J122" s="448">
        <v>0</v>
      </c>
      <c r="K122" s="472">
        <v>46218</v>
      </c>
      <c r="L122" s="450" t="s">
        <v>66</v>
      </c>
      <c r="M122" s="450" t="s">
        <v>66</v>
      </c>
      <c r="N122" s="450" t="s">
        <v>66</v>
      </c>
      <c r="O122" s="452" t="s">
        <v>1920</v>
      </c>
      <c r="P122" s="69">
        <f t="shared" si="1"/>
        <v>46219</v>
      </c>
      <c r="Q122" s="34"/>
      <c r="R122" s="452" t="s">
        <v>1920</v>
      </c>
      <c r="S122" s="451">
        <f>K122+1</f>
        <v>46219</v>
      </c>
      <c r="T122" s="34" t="s">
        <v>1921</v>
      </c>
      <c r="U122" s="448" t="s">
        <v>66</v>
      </c>
      <c r="V122" s="448" t="s">
        <v>66</v>
      </c>
      <c r="W122" s="34"/>
    </row>
    <row r="123" ht="17" spans="1:23">
      <c r="A123" s="37">
        <v>119</v>
      </c>
      <c r="B123" s="446" t="s">
        <v>64</v>
      </c>
      <c r="C123" s="448" t="s">
        <v>1999</v>
      </c>
      <c r="D123" s="447" t="s">
        <v>1917</v>
      </c>
      <c r="E123" s="448" t="s">
        <v>1918</v>
      </c>
      <c r="F123" s="449">
        <v>6000050102</v>
      </c>
      <c r="G123" s="450">
        <v>516300330761017</v>
      </c>
      <c r="H123" s="448">
        <v>1</v>
      </c>
      <c r="I123" s="448">
        <v>1</v>
      </c>
      <c r="J123" s="447">
        <v>0</v>
      </c>
      <c r="K123" s="472">
        <v>46218</v>
      </c>
      <c r="L123" s="450" t="s">
        <v>66</v>
      </c>
      <c r="M123" s="450" t="s">
        <v>66</v>
      </c>
      <c r="N123" s="450" t="s">
        <v>66</v>
      </c>
      <c r="O123" s="452" t="s">
        <v>1920</v>
      </c>
      <c r="P123" s="69">
        <f t="shared" si="1"/>
        <v>46219</v>
      </c>
      <c r="Q123" s="34"/>
      <c r="R123" s="452" t="s">
        <v>1920</v>
      </c>
      <c r="S123" s="451">
        <v>46218</v>
      </c>
      <c r="T123" s="34" t="s">
        <v>1921</v>
      </c>
      <c r="U123" s="448" t="s">
        <v>66</v>
      </c>
      <c r="V123" s="448" t="s">
        <v>66</v>
      </c>
      <c r="W123" s="34"/>
    </row>
    <row r="124" ht="17" spans="1:23">
      <c r="A124" s="37">
        <v>120</v>
      </c>
      <c r="B124" s="446" t="s">
        <v>64</v>
      </c>
      <c r="C124" s="448" t="s">
        <v>1999</v>
      </c>
      <c r="D124" s="447" t="s">
        <v>1917</v>
      </c>
      <c r="E124" s="448" t="s">
        <v>1918</v>
      </c>
      <c r="F124" s="449">
        <v>6000050102</v>
      </c>
      <c r="G124" s="450" t="s">
        <v>2008</v>
      </c>
      <c r="H124" s="448">
        <v>24</v>
      </c>
      <c r="I124" s="448">
        <v>24</v>
      </c>
      <c r="J124" s="448">
        <v>0</v>
      </c>
      <c r="K124" s="472">
        <v>46218</v>
      </c>
      <c r="L124" s="450" t="s">
        <v>66</v>
      </c>
      <c r="M124" s="450" t="s">
        <v>66</v>
      </c>
      <c r="N124" s="450" t="s">
        <v>66</v>
      </c>
      <c r="O124" s="452" t="s">
        <v>1920</v>
      </c>
      <c r="P124" s="69">
        <f t="shared" si="1"/>
        <v>46219</v>
      </c>
      <c r="Q124" s="34"/>
      <c r="R124" s="452" t="s">
        <v>1920</v>
      </c>
      <c r="S124" s="451">
        <f>K124+1</f>
        <v>46219</v>
      </c>
      <c r="T124" s="34" t="s">
        <v>1921</v>
      </c>
      <c r="U124" s="448" t="s">
        <v>66</v>
      </c>
      <c r="V124" s="448" t="s">
        <v>66</v>
      </c>
      <c r="W124" s="34"/>
    </row>
    <row r="125" ht="17" spans="1:23">
      <c r="A125" s="37">
        <v>121</v>
      </c>
      <c r="B125" s="446" t="s">
        <v>64</v>
      </c>
      <c r="C125" s="448" t="s">
        <v>1999</v>
      </c>
      <c r="D125" s="447" t="s">
        <v>1917</v>
      </c>
      <c r="E125" s="448" t="s">
        <v>1918</v>
      </c>
      <c r="F125" s="449">
        <v>6000050102</v>
      </c>
      <c r="G125" s="450">
        <v>516300330761042</v>
      </c>
      <c r="H125" s="448">
        <v>1</v>
      </c>
      <c r="I125" s="448">
        <v>1</v>
      </c>
      <c r="J125" s="447">
        <v>0</v>
      </c>
      <c r="K125" s="472">
        <v>46218</v>
      </c>
      <c r="L125" s="450" t="s">
        <v>66</v>
      </c>
      <c r="M125" s="450" t="s">
        <v>66</v>
      </c>
      <c r="N125" s="450" t="s">
        <v>66</v>
      </c>
      <c r="O125" s="452" t="s">
        <v>1920</v>
      </c>
      <c r="P125" s="69">
        <f t="shared" si="1"/>
        <v>46219</v>
      </c>
      <c r="Q125" s="34"/>
      <c r="R125" s="452" t="s">
        <v>1920</v>
      </c>
      <c r="S125" s="451">
        <v>46218</v>
      </c>
      <c r="T125" s="34" t="s">
        <v>1921</v>
      </c>
      <c r="U125" s="448" t="s">
        <v>66</v>
      </c>
      <c r="V125" s="448" t="s">
        <v>66</v>
      </c>
      <c r="W125" s="34"/>
    </row>
    <row r="126" ht="17" spans="1:23">
      <c r="A126" s="37">
        <v>122</v>
      </c>
      <c r="B126" s="446" t="s">
        <v>64</v>
      </c>
      <c r="C126" s="448" t="s">
        <v>1999</v>
      </c>
      <c r="D126" s="447" t="s">
        <v>1917</v>
      </c>
      <c r="E126" s="448" t="s">
        <v>1918</v>
      </c>
      <c r="F126" s="449">
        <v>6000050102</v>
      </c>
      <c r="G126" s="450" t="s">
        <v>2009</v>
      </c>
      <c r="H126" s="448">
        <v>2</v>
      </c>
      <c r="I126" s="448">
        <v>2</v>
      </c>
      <c r="J126" s="448">
        <v>0</v>
      </c>
      <c r="K126" s="472">
        <v>46218</v>
      </c>
      <c r="L126" s="450" t="s">
        <v>66</v>
      </c>
      <c r="M126" s="450" t="s">
        <v>66</v>
      </c>
      <c r="N126" s="450" t="s">
        <v>66</v>
      </c>
      <c r="O126" s="452" t="s">
        <v>1920</v>
      </c>
      <c r="P126" s="69">
        <f t="shared" si="1"/>
        <v>46219</v>
      </c>
      <c r="Q126" s="34"/>
      <c r="R126" s="452" t="s">
        <v>1920</v>
      </c>
      <c r="S126" s="451">
        <f>K126+1</f>
        <v>46219</v>
      </c>
      <c r="T126" s="34" t="s">
        <v>1921</v>
      </c>
      <c r="U126" s="448" t="s">
        <v>66</v>
      </c>
      <c r="V126" s="448" t="s">
        <v>66</v>
      </c>
      <c r="W126" s="34"/>
    </row>
    <row r="127" ht="17" spans="1:23">
      <c r="A127" s="37">
        <v>123</v>
      </c>
      <c r="B127" s="446" t="s">
        <v>64</v>
      </c>
      <c r="C127" s="448" t="s">
        <v>1999</v>
      </c>
      <c r="D127" s="447" t="s">
        <v>1917</v>
      </c>
      <c r="E127" s="448" t="s">
        <v>1918</v>
      </c>
      <c r="F127" s="449">
        <v>6000050102</v>
      </c>
      <c r="G127" s="450">
        <v>516300330761045</v>
      </c>
      <c r="H127" s="448">
        <v>1</v>
      </c>
      <c r="I127" s="448">
        <v>1</v>
      </c>
      <c r="J127" s="447">
        <v>0</v>
      </c>
      <c r="K127" s="472">
        <v>46218</v>
      </c>
      <c r="L127" s="450" t="s">
        <v>66</v>
      </c>
      <c r="M127" s="450" t="s">
        <v>66</v>
      </c>
      <c r="N127" s="450" t="s">
        <v>66</v>
      </c>
      <c r="O127" s="452" t="s">
        <v>1920</v>
      </c>
      <c r="P127" s="69">
        <f t="shared" si="1"/>
        <v>46219</v>
      </c>
      <c r="Q127" s="34"/>
      <c r="R127" s="452" t="s">
        <v>1920</v>
      </c>
      <c r="S127" s="451">
        <v>46218</v>
      </c>
      <c r="T127" s="34" t="s">
        <v>1921</v>
      </c>
      <c r="U127" s="448" t="s">
        <v>66</v>
      </c>
      <c r="V127" s="448" t="s">
        <v>66</v>
      </c>
      <c r="W127" s="34"/>
    </row>
    <row r="128" ht="17" spans="1:23">
      <c r="A128" s="37">
        <v>124</v>
      </c>
      <c r="B128" s="446" t="s">
        <v>64</v>
      </c>
      <c r="C128" s="448" t="s">
        <v>1999</v>
      </c>
      <c r="D128" s="447" t="s">
        <v>1917</v>
      </c>
      <c r="E128" s="448" t="s">
        <v>1918</v>
      </c>
      <c r="F128" s="449">
        <v>6000050102</v>
      </c>
      <c r="G128" s="450">
        <v>516300330761046</v>
      </c>
      <c r="H128" s="448">
        <v>1</v>
      </c>
      <c r="I128" s="447">
        <v>0</v>
      </c>
      <c r="J128" s="447">
        <v>1</v>
      </c>
      <c r="K128" s="472">
        <v>46218</v>
      </c>
      <c r="L128" s="473" t="s">
        <v>1950</v>
      </c>
      <c r="M128" s="480" t="s">
        <v>2003</v>
      </c>
      <c r="N128" s="477" t="s">
        <v>2004</v>
      </c>
      <c r="O128" s="452" t="s">
        <v>1920</v>
      </c>
      <c r="P128" s="69">
        <f t="shared" si="1"/>
        <v>46219</v>
      </c>
      <c r="Q128" s="34"/>
      <c r="R128" s="452" t="s">
        <v>1920</v>
      </c>
      <c r="S128" s="69">
        <f t="shared" ref="S128:S131" si="9">K128+1</f>
        <v>46219</v>
      </c>
      <c r="T128" s="34" t="s">
        <v>1921</v>
      </c>
      <c r="U128" s="448" t="s">
        <v>1912</v>
      </c>
      <c r="V128" s="448" t="s">
        <v>17</v>
      </c>
      <c r="W128" s="34"/>
    </row>
    <row r="129" ht="17" spans="1:23">
      <c r="A129" s="37">
        <v>125</v>
      </c>
      <c r="B129" s="461" t="s">
        <v>64</v>
      </c>
      <c r="C129" s="448" t="s">
        <v>1999</v>
      </c>
      <c r="D129" s="448" t="s">
        <v>1917</v>
      </c>
      <c r="E129" s="448" t="s">
        <v>1918</v>
      </c>
      <c r="F129" s="462">
        <v>6000050102</v>
      </c>
      <c r="G129" s="450">
        <v>516300330761047</v>
      </c>
      <c r="H129" s="448">
        <v>1</v>
      </c>
      <c r="I129" s="447">
        <v>0</v>
      </c>
      <c r="J129" s="447">
        <v>1</v>
      </c>
      <c r="K129" s="472">
        <v>46218</v>
      </c>
      <c r="L129" s="473" t="s">
        <v>2010</v>
      </c>
      <c r="M129" s="474" t="s">
        <v>1928</v>
      </c>
      <c r="N129" s="450" t="s">
        <v>1598</v>
      </c>
      <c r="O129" s="452" t="s">
        <v>1920</v>
      </c>
      <c r="P129" s="69">
        <f t="shared" si="1"/>
        <v>46219</v>
      </c>
      <c r="Q129" s="478" t="s">
        <v>82</v>
      </c>
      <c r="R129" s="452" t="s">
        <v>1920</v>
      </c>
      <c r="S129" s="69">
        <f t="shared" si="9"/>
        <v>46219</v>
      </c>
      <c r="T129" s="34" t="s">
        <v>1921</v>
      </c>
      <c r="U129" s="448" t="s">
        <v>25</v>
      </c>
      <c r="V129" s="448" t="s">
        <v>1924</v>
      </c>
      <c r="W129" s="34"/>
    </row>
    <row r="130" ht="17" spans="1:23">
      <c r="A130" s="37">
        <v>126</v>
      </c>
      <c r="B130" s="446" t="s">
        <v>64</v>
      </c>
      <c r="C130" s="448" t="s">
        <v>1999</v>
      </c>
      <c r="D130" s="447" t="s">
        <v>1917</v>
      </c>
      <c r="E130" s="448" t="s">
        <v>1918</v>
      </c>
      <c r="F130" s="449">
        <v>6000050102</v>
      </c>
      <c r="G130" s="450">
        <v>516300330761048</v>
      </c>
      <c r="H130" s="448">
        <v>1</v>
      </c>
      <c r="I130" s="447">
        <v>0</v>
      </c>
      <c r="J130" s="447">
        <v>1</v>
      </c>
      <c r="K130" s="472">
        <v>46218</v>
      </c>
      <c r="L130" s="473" t="s">
        <v>1950</v>
      </c>
      <c r="M130" s="480" t="s">
        <v>2003</v>
      </c>
      <c r="N130" s="477" t="s">
        <v>2004</v>
      </c>
      <c r="O130" s="452" t="s">
        <v>1920</v>
      </c>
      <c r="P130" s="69">
        <f t="shared" si="1"/>
        <v>46219</v>
      </c>
      <c r="Q130" s="34"/>
      <c r="R130" s="452" t="s">
        <v>1920</v>
      </c>
      <c r="S130" s="69">
        <f t="shared" si="9"/>
        <v>46219</v>
      </c>
      <c r="T130" s="34" t="s">
        <v>1921</v>
      </c>
      <c r="U130" s="448" t="s">
        <v>1912</v>
      </c>
      <c r="V130" s="448" t="s">
        <v>17</v>
      </c>
      <c r="W130" s="34"/>
    </row>
    <row r="131" ht="17" spans="1:23">
      <c r="A131" s="37">
        <v>127</v>
      </c>
      <c r="B131" s="446" t="s">
        <v>64</v>
      </c>
      <c r="C131" s="448" t="s">
        <v>1999</v>
      </c>
      <c r="D131" s="447" t="s">
        <v>1917</v>
      </c>
      <c r="E131" s="448" t="s">
        <v>1918</v>
      </c>
      <c r="F131" s="449">
        <v>6000050102</v>
      </c>
      <c r="G131" s="450" t="s">
        <v>2011</v>
      </c>
      <c r="H131" s="448">
        <v>2</v>
      </c>
      <c r="I131" s="448">
        <v>2</v>
      </c>
      <c r="J131" s="448">
        <v>0</v>
      </c>
      <c r="K131" s="472">
        <v>46218</v>
      </c>
      <c r="L131" s="450" t="s">
        <v>66</v>
      </c>
      <c r="M131" s="450" t="s">
        <v>66</v>
      </c>
      <c r="N131" s="450" t="s">
        <v>66</v>
      </c>
      <c r="O131" s="452" t="s">
        <v>1920</v>
      </c>
      <c r="P131" s="69">
        <f t="shared" si="1"/>
        <v>46219</v>
      </c>
      <c r="Q131" s="466"/>
      <c r="R131" s="452" t="s">
        <v>1920</v>
      </c>
      <c r="S131" s="451">
        <f t="shared" si="9"/>
        <v>46219</v>
      </c>
      <c r="T131" s="34" t="s">
        <v>1921</v>
      </c>
      <c r="U131" s="448" t="s">
        <v>66</v>
      </c>
      <c r="V131" s="448" t="s">
        <v>66</v>
      </c>
      <c r="W131" s="34"/>
    </row>
    <row r="132" ht="17" spans="1:23">
      <c r="A132" s="37">
        <v>128</v>
      </c>
      <c r="B132" s="446" t="s">
        <v>64</v>
      </c>
      <c r="C132" s="448" t="s">
        <v>1999</v>
      </c>
      <c r="D132" s="447" t="s">
        <v>1917</v>
      </c>
      <c r="E132" s="448" t="s">
        <v>1918</v>
      </c>
      <c r="F132" s="449">
        <v>6000050102</v>
      </c>
      <c r="G132" s="450" t="s">
        <v>2012</v>
      </c>
      <c r="H132" s="448">
        <v>6</v>
      </c>
      <c r="I132" s="448">
        <v>6</v>
      </c>
      <c r="J132" s="447">
        <v>0</v>
      </c>
      <c r="K132" s="472">
        <v>46219</v>
      </c>
      <c r="L132" s="450" t="s">
        <v>66</v>
      </c>
      <c r="M132" s="450" t="s">
        <v>66</v>
      </c>
      <c r="N132" s="450" t="s">
        <v>66</v>
      </c>
      <c r="O132" s="452" t="s">
        <v>1920</v>
      </c>
      <c r="P132" s="69">
        <f t="shared" si="1"/>
        <v>46220</v>
      </c>
      <c r="Q132" s="34"/>
      <c r="R132" s="452" t="s">
        <v>1920</v>
      </c>
      <c r="S132" s="451">
        <v>46219</v>
      </c>
      <c r="T132" s="34" t="s">
        <v>1921</v>
      </c>
      <c r="U132" s="448" t="s">
        <v>66</v>
      </c>
      <c r="V132" s="448" t="s">
        <v>66</v>
      </c>
      <c r="W132" s="34"/>
    </row>
    <row r="133" ht="17" spans="1:23">
      <c r="A133" s="37">
        <v>129</v>
      </c>
      <c r="B133" s="446" t="s">
        <v>64</v>
      </c>
      <c r="C133" s="448" t="s">
        <v>1999</v>
      </c>
      <c r="D133" s="447" t="s">
        <v>1917</v>
      </c>
      <c r="E133" s="448" t="s">
        <v>1918</v>
      </c>
      <c r="F133" s="449">
        <v>6000050102</v>
      </c>
      <c r="G133" s="450">
        <v>516300330761057</v>
      </c>
      <c r="H133" s="448">
        <v>1</v>
      </c>
      <c r="I133" s="448">
        <v>1</v>
      </c>
      <c r="J133" s="447">
        <v>0</v>
      </c>
      <c r="K133" s="472">
        <v>46219</v>
      </c>
      <c r="L133" s="450" t="s">
        <v>66</v>
      </c>
      <c r="M133" s="450" t="s">
        <v>66</v>
      </c>
      <c r="N133" s="450" t="s">
        <v>66</v>
      </c>
      <c r="O133" s="452" t="s">
        <v>1920</v>
      </c>
      <c r="P133" s="69">
        <f t="shared" si="1"/>
        <v>46220</v>
      </c>
      <c r="Q133" s="34"/>
      <c r="R133" s="452" t="s">
        <v>1920</v>
      </c>
      <c r="S133" s="451">
        <v>46219</v>
      </c>
      <c r="T133" s="34" t="s">
        <v>1921</v>
      </c>
      <c r="U133" s="448" t="s">
        <v>66</v>
      </c>
      <c r="V133" s="448" t="s">
        <v>66</v>
      </c>
      <c r="W133" s="34"/>
    </row>
    <row r="134" ht="17" spans="1:23">
      <c r="A134" s="37">
        <v>130</v>
      </c>
      <c r="B134" s="446" t="s">
        <v>64</v>
      </c>
      <c r="C134" s="448" t="s">
        <v>1999</v>
      </c>
      <c r="D134" s="447" t="s">
        <v>1917</v>
      </c>
      <c r="E134" s="448" t="s">
        <v>1918</v>
      </c>
      <c r="F134" s="449">
        <v>6000050102</v>
      </c>
      <c r="G134" s="450" t="s">
        <v>2013</v>
      </c>
      <c r="H134" s="448">
        <v>3</v>
      </c>
      <c r="I134" s="448">
        <v>3</v>
      </c>
      <c r="J134" s="448">
        <v>0</v>
      </c>
      <c r="K134" s="472">
        <v>46219</v>
      </c>
      <c r="L134" s="450" t="s">
        <v>66</v>
      </c>
      <c r="M134" s="450" t="s">
        <v>66</v>
      </c>
      <c r="N134" s="450" t="s">
        <v>66</v>
      </c>
      <c r="O134" s="452" t="s">
        <v>1920</v>
      </c>
      <c r="P134" s="69">
        <f t="shared" si="1"/>
        <v>46220</v>
      </c>
      <c r="Q134" s="34"/>
      <c r="R134" s="452" t="s">
        <v>1920</v>
      </c>
      <c r="S134" s="451">
        <f>K134+1</f>
        <v>46220</v>
      </c>
      <c r="T134" s="34" t="s">
        <v>1921</v>
      </c>
      <c r="U134" s="448" t="s">
        <v>66</v>
      </c>
      <c r="V134" s="448" t="s">
        <v>66</v>
      </c>
      <c r="W134" s="34"/>
    </row>
    <row r="135" ht="17" spans="1:23">
      <c r="A135" s="37">
        <v>131</v>
      </c>
      <c r="B135" s="446" t="s">
        <v>64</v>
      </c>
      <c r="C135" s="448" t="s">
        <v>1999</v>
      </c>
      <c r="D135" s="447" t="s">
        <v>1917</v>
      </c>
      <c r="E135" s="448" t="s">
        <v>1918</v>
      </c>
      <c r="F135" s="449">
        <v>6000050102</v>
      </c>
      <c r="G135" s="450">
        <v>516300330761061</v>
      </c>
      <c r="H135" s="448">
        <v>1</v>
      </c>
      <c r="I135" s="448">
        <v>1</v>
      </c>
      <c r="J135" s="447">
        <v>0</v>
      </c>
      <c r="K135" s="472">
        <v>46219</v>
      </c>
      <c r="L135" s="450" t="s">
        <v>66</v>
      </c>
      <c r="M135" s="450" t="s">
        <v>66</v>
      </c>
      <c r="N135" s="450" t="s">
        <v>66</v>
      </c>
      <c r="O135" s="452" t="s">
        <v>1920</v>
      </c>
      <c r="P135" s="69">
        <f t="shared" si="1"/>
        <v>46220</v>
      </c>
      <c r="Q135" s="34"/>
      <c r="R135" s="452" t="s">
        <v>1920</v>
      </c>
      <c r="S135" s="451">
        <v>46219</v>
      </c>
      <c r="T135" s="34" t="s">
        <v>1921</v>
      </c>
      <c r="U135" s="448" t="s">
        <v>66</v>
      </c>
      <c r="V135" s="448" t="s">
        <v>66</v>
      </c>
      <c r="W135" s="34"/>
    </row>
    <row r="136" ht="17" spans="1:23">
      <c r="A136" s="37">
        <v>132</v>
      </c>
      <c r="B136" s="446" t="s">
        <v>64</v>
      </c>
      <c r="C136" s="448" t="s">
        <v>1999</v>
      </c>
      <c r="D136" s="447" t="s">
        <v>1917</v>
      </c>
      <c r="E136" s="448" t="s">
        <v>1918</v>
      </c>
      <c r="F136" s="449">
        <v>6000050102</v>
      </c>
      <c r="G136" s="450">
        <v>516300330761062</v>
      </c>
      <c r="H136" s="448">
        <v>1</v>
      </c>
      <c r="I136" s="447">
        <v>0</v>
      </c>
      <c r="J136" s="447">
        <v>1</v>
      </c>
      <c r="K136" s="472">
        <v>46219</v>
      </c>
      <c r="L136" s="473" t="s">
        <v>1950</v>
      </c>
      <c r="M136" s="480" t="s">
        <v>2003</v>
      </c>
      <c r="N136" s="477" t="s">
        <v>2004</v>
      </c>
      <c r="O136" s="452" t="s">
        <v>1920</v>
      </c>
      <c r="P136" s="69">
        <f t="shared" si="1"/>
        <v>46220</v>
      </c>
      <c r="Q136" s="34"/>
      <c r="R136" s="452" t="s">
        <v>1920</v>
      </c>
      <c r="S136" s="69">
        <f t="shared" ref="S136:S137" si="10">K136+1</f>
        <v>46220</v>
      </c>
      <c r="T136" s="34" t="s">
        <v>1921</v>
      </c>
      <c r="U136" s="448" t="s">
        <v>1912</v>
      </c>
      <c r="V136" s="448" t="s">
        <v>17</v>
      </c>
      <c r="W136" s="34"/>
    </row>
    <row r="137" ht="17" spans="1:23">
      <c r="A137" s="37">
        <v>133</v>
      </c>
      <c r="B137" s="461" t="s">
        <v>64</v>
      </c>
      <c r="C137" s="448" t="s">
        <v>1999</v>
      </c>
      <c r="D137" s="448" t="s">
        <v>1917</v>
      </c>
      <c r="E137" s="448" t="s">
        <v>1918</v>
      </c>
      <c r="F137" s="462">
        <v>6000050102</v>
      </c>
      <c r="G137" s="450">
        <v>516300330761063</v>
      </c>
      <c r="H137" s="448">
        <v>1</v>
      </c>
      <c r="I137" s="447">
        <v>0</v>
      </c>
      <c r="J137" s="447">
        <v>1</v>
      </c>
      <c r="K137" s="472">
        <v>46219</v>
      </c>
      <c r="L137" s="473" t="s">
        <v>2010</v>
      </c>
      <c r="M137" s="474" t="s">
        <v>1928</v>
      </c>
      <c r="N137" s="450" t="s">
        <v>1598</v>
      </c>
      <c r="O137" s="452" t="s">
        <v>1920</v>
      </c>
      <c r="P137" s="69">
        <f t="shared" si="1"/>
        <v>46220</v>
      </c>
      <c r="Q137" s="478" t="s">
        <v>82</v>
      </c>
      <c r="R137" s="452" t="s">
        <v>1920</v>
      </c>
      <c r="S137" s="69">
        <f t="shared" si="10"/>
        <v>46220</v>
      </c>
      <c r="T137" s="34" t="s">
        <v>1921</v>
      </c>
      <c r="U137" s="448" t="s">
        <v>25</v>
      </c>
      <c r="V137" s="448" t="s">
        <v>1924</v>
      </c>
      <c r="W137" s="34"/>
    </row>
    <row r="138" ht="17" spans="1:23">
      <c r="A138" s="37">
        <v>134</v>
      </c>
      <c r="B138" s="446" t="s">
        <v>64</v>
      </c>
      <c r="C138" s="448" t="s">
        <v>1999</v>
      </c>
      <c r="D138" s="447" t="s">
        <v>1917</v>
      </c>
      <c r="E138" s="448" t="s">
        <v>1918</v>
      </c>
      <c r="F138" s="449">
        <v>6000050102</v>
      </c>
      <c r="G138" s="450">
        <v>516300330761064</v>
      </c>
      <c r="H138" s="448">
        <v>1</v>
      </c>
      <c r="I138" s="448">
        <v>1</v>
      </c>
      <c r="J138" s="447">
        <v>0</v>
      </c>
      <c r="K138" s="472">
        <v>46219</v>
      </c>
      <c r="L138" s="450" t="s">
        <v>66</v>
      </c>
      <c r="M138" s="450" t="s">
        <v>66</v>
      </c>
      <c r="N138" s="450" t="s">
        <v>66</v>
      </c>
      <c r="O138" s="452" t="s">
        <v>1920</v>
      </c>
      <c r="P138" s="69">
        <f t="shared" si="1"/>
        <v>46220</v>
      </c>
      <c r="Q138" s="34"/>
      <c r="R138" s="452" t="s">
        <v>1920</v>
      </c>
      <c r="S138" s="451">
        <v>46219</v>
      </c>
      <c r="T138" s="34" t="s">
        <v>1921</v>
      </c>
      <c r="U138" s="448" t="s">
        <v>66</v>
      </c>
      <c r="V138" s="448" t="s">
        <v>66</v>
      </c>
      <c r="W138" s="34"/>
    </row>
    <row r="139" ht="17" spans="1:23">
      <c r="A139" s="37">
        <v>135</v>
      </c>
      <c r="B139" s="446" t="s">
        <v>64</v>
      </c>
      <c r="C139" s="448" t="s">
        <v>1999</v>
      </c>
      <c r="D139" s="447" t="s">
        <v>1917</v>
      </c>
      <c r="E139" s="448" t="s">
        <v>1918</v>
      </c>
      <c r="F139" s="449">
        <v>6000050102</v>
      </c>
      <c r="G139" s="450" t="s">
        <v>2014</v>
      </c>
      <c r="H139" s="448">
        <v>4</v>
      </c>
      <c r="I139" s="448">
        <v>4</v>
      </c>
      <c r="J139" s="448">
        <v>0</v>
      </c>
      <c r="K139" s="472">
        <v>46219</v>
      </c>
      <c r="L139" s="450" t="s">
        <v>66</v>
      </c>
      <c r="M139" s="450" t="s">
        <v>66</v>
      </c>
      <c r="N139" s="450" t="s">
        <v>66</v>
      </c>
      <c r="O139" s="452" t="s">
        <v>1920</v>
      </c>
      <c r="P139" s="69">
        <f t="shared" si="1"/>
        <v>46220</v>
      </c>
      <c r="Q139" s="34"/>
      <c r="R139" s="452" t="s">
        <v>1920</v>
      </c>
      <c r="S139" s="451">
        <f>K139+1</f>
        <v>46220</v>
      </c>
      <c r="T139" s="34" t="s">
        <v>1921</v>
      </c>
      <c r="U139" s="448" t="s">
        <v>66</v>
      </c>
      <c r="V139" s="448" t="s">
        <v>66</v>
      </c>
      <c r="W139" s="34"/>
    </row>
    <row r="140" ht="17" spans="1:23">
      <c r="A140" s="37">
        <v>136</v>
      </c>
      <c r="B140" s="446" t="s">
        <v>64</v>
      </c>
      <c r="C140" s="448" t="s">
        <v>1999</v>
      </c>
      <c r="D140" s="447" t="s">
        <v>1917</v>
      </c>
      <c r="E140" s="448" t="s">
        <v>1918</v>
      </c>
      <c r="F140" s="449">
        <v>6000050102</v>
      </c>
      <c r="G140" s="450">
        <v>516300330761069</v>
      </c>
      <c r="H140" s="448">
        <v>1</v>
      </c>
      <c r="I140" s="448">
        <v>1</v>
      </c>
      <c r="J140" s="447">
        <v>0</v>
      </c>
      <c r="K140" s="472">
        <v>46219</v>
      </c>
      <c r="L140" s="450" t="s">
        <v>66</v>
      </c>
      <c r="M140" s="450" t="s">
        <v>66</v>
      </c>
      <c r="N140" s="450" t="s">
        <v>66</v>
      </c>
      <c r="O140" s="452" t="s">
        <v>1920</v>
      </c>
      <c r="P140" s="69">
        <f t="shared" si="1"/>
        <v>46220</v>
      </c>
      <c r="Q140" s="34"/>
      <c r="R140" s="452" t="s">
        <v>1920</v>
      </c>
      <c r="S140" s="451">
        <v>46219</v>
      </c>
      <c r="T140" s="34" t="s">
        <v>1921</v>
      </c>
      <c r="U140" s="448" t="s">
        <v>66</v>
      </c>
      <c r="V140" s="448" t="s">
        <v>66</v>
      </c>
      <c r="W140" s="34"/>
    </row>
    <row r="141" ht="17" spans="1:23">
      <c r="A141" s="37">
        <v>137</v>
      </c>
      <c r="B141" s="446" t="s">
        <v>64</v>
      </c>
      <c r="C141" s="448" t="s">
        <v>1999</v>
      </c>
      <c r="D141" s="447" t="s">
        <v>1917</v>
      </c>
      <c r="E141" s="448" t="s">
        <v>1918</v>
      </c>
      <c r="F141" s="449">
        <v>6000050102</v>
      </c>
      <c r="G141" s="450" t="s">
        <v>2015</v>
      </c>
      <c r="H141" s="448">
        <v>7</v>
      </c>
      <c r="I141" s="448">
        <v>7</v>
      </c>
      <c r="J141" s="448">
        <v>0</v>
      </c>
      <c r="K141" s="472">
        <v>46219</v>
      </c>
      <c r="L141" s="450" t="s">
        <v>66</v>
      </c>
      <c r="M141" s="450" t="s">
        <v>66</v>
      </c>
      <c r="N141" s="450" t="s">
        <v>66</v>
      </c>
      <c r="O141" s="452" t="s">
        <v>1920</v>
      </c>
      <c r="P141" s="69">
        <f t="shared" si="1"/>
        <v>46220</v>
      </c>
      <c r="Q141" s="466"/>
      <c r="R141" s="452" t="s">
        <v>1920</v>
      </c>
      <c r="S141" s="451">
        <f>K141+1</f>
        <v>46220</v>
      </c>
      <c r="T141" s="34" t="s">
        <v>1921</v>
      </c>
      <c r="U141" s="448" t="s">
        <v>66</v>
      </c>
      <c r="V141" s="448" t="s">
        <v>66</v>
      </c>
      <c r="W141" s="34"/>
    </row>
    <row r="142" ht="17" spans="1:23">
      <c r="A142" s="37">
        <v>138</v>
      </c>
      <c r="B142" s="446" t="s">
        <v>64</v>
      </c>
      <c r="C142" s="448" t="s">
        <v>1999</v>
      </c>
      <c r="D142" s="447" t="s">
        <v>1917</v>
      </c>
      <c r="E142" s="448" t="s">
        <v>1918</v>
      </c>
      <c r="F142" s="449">
        <v>6000050102</v>
      </c>
      <c r="G142" s="450">
        <v>516300330761077</v>
      </c>
      <c r="H142" s="448">
        <v>1</v>
      </c>
      <c r="I142" s="448">
        <v>1</v>
      </c>
      <c r="J142" s="447">
        <v>0</v>
      </c>
      <c r="K142" s="472">
        <v>46219</v>
      </c>
      <c r="L142" s="450" t="s">
        <v>66</v>
      </c>
      <c r="M142" s="450" t="s">
        <v>66</v>
      </c>
      <c r="N142" s="450" t="s">
        <v>66</v>
      </c>
      <c r="O142" s="452" t="s">
        <v>1920</v>
      </c>
      <c r="P142" s="69">
        <f t="shared" si="1"/>
        <v>46220</v>
      </c>
      <c r="Q142" s="34"/>
      <c r="R142" s="452" t="s">
        <v>1920</v>
      </c>
      <c r="S142" s="451">
        <v>46219</v>
      </c>
      <c r="T142" s="34" t="s">
        <v>1921</v>
      </c>
      <c r="U142" s="448" t="s">
        <v>66</v>
      </c>
      <c r="V142" s="448" t="s">
        <v>66</v>
      </c>
      <c r="W142" s="34"/>
    </row>
    <row r="143" ht="17" spans="1:23">
      <c r="A143" s="37">
        <v>139</v>
      </c>
      <c r="B143" s="446" t="s">
        <v>64</v>
      </c>
      <c r="C143" s="448" t="s">
        <v>1999</v>
      </c>
      <c r="D143" s="447" t="s">
        <v>1917</v>
      </c>
      <c r="E143" s="448" t="s">
        <v>1918</v>
      </c>
      <c r="F143" s="449">
        <v>6000050102</v>
      </c>
      <c r="G143" s="450" t="s">
        <v>2016</v>
      </c>
      <c r="H143" s="448">
        <v>2</v>
      </c>
      <c r="I143" s="448">
        <v>2</v>
      </c>
      <c r="J143" s="448">
        <v>0</v>
      </c>
      <c r="K143" s="472">
        <v>46219</v>
      </c>
      <c r="L143" s="450" t="s">
        <v>66</v>
      </c>
      <c r="M143" s="450" t="s">
        <v>66</v>
      </c>
      <c r="N143" s="450" t="s">
        <v>66</v>
      </c>
      <c r="O143" s="452" t="s">
        <v>1920</v>
      </c>
      <c r="P143" s="69">
        <f t="shared" si="1"/>
        <v>46220</v>
      </c>
      <c r="Q143" s="34"/>
      <c r="R143" s="452" t="s">
        <v>1920</v>
      </c>
      <c r="S143" s="451">
        <f>K143+1</f>
        <v>46220</v>
      </c>
      <c r="T143" s="34" t="s">
        <v>1921</v>
      </c>
      <c r="U143" s="448" t="s">
        <v>66</v>
      </c>
      <c r="V143" s="448" t="s">
        <v>66</v>
      </c>
      <c r="W143" s="34"/>
    </row>
    <row r="144" ht="17" spans="1:23">
      <c r="A144" s="37">
        <v>140</v>
      </c>
      <c r="B144" s="446" t="s">
        <v>64</v>
      </c>
      <c r="C144" s="448" t="s">
        <v>1999</v>
      </c>
      <c r="D144" s="447" t="s">
        <v>1917</v>
      </c>
      <c r="E144" s="448" t="s">
        <v>1918</v>
      </c>
      <c r="F144" s="449">
        <v>6000050102</v>
      </c>
      <c r="G144" s="450">
        <v>516300330761080</v>
      </c>
      <c r="H144" s="448">
        <v>1</v>
      </c>
      <c r="I144" s="448">
        <v>1</v>
      </c>
      <c r="J144" s="447">
        <v>0</v>
      </c>
      <c r="K144" s="472">
        <v>46219</v>
      </c>
      <c r="L144" s="450" t="s">
        <v>66</v>
      </c>
      <c r="M144" s="450" t="s">
        <v>66</v>
      </c>
      <c r="N144" s="450" t="s">
        <v>66</v>
      </c>
      <c r="O144" s="452" t="s">
        <v>1920</v>
      </c>
      <c r="P144" s="69">
        <f t="shared" si="1"/>
        <v>46220</v>
      </c>
      <c r="Q144" s="34"/>
      <c r="R144" s="452" t="s">
        <v>1920</v>
      </c>
      <c r="S144" s="451">
        <v>46219</v>
      </c>
      <c r="T144" s="34" t="s">
        <v>1921</v>
      </c>
      <c r="U144" s="448" t="s">
        <v>66</v>
      </c>
      <c r="V144" s="448" t="s">
        <v>66</v>
      </c>
      <c r="W144" s="34"/>
    </row>
    <row r="145" ht="17" spans="1:23">
      <c r="A145" s="37">
        <v>141</v>
      </c>
      <c r="B145" s="446" t="s">
        <v>64</v>
      </c>
      <c r="C145" s="448" t="s">
        <v>1999</v>
      </c>
      <c r="D145" s="447" t="s">
        <v>1917</v>
      </c>
      <c r="E145" s="448" t="s">
        <v>1918</v>
      </c>
      <c r="F145" s="449">
        <v>6000050102</v>
      </c>
      <c r="G145" s="450" t="s">
        <v>2017</v>
      </c>
      <c r="H145" s="448">
        <v>30</v>
      </c>
      <c r="I145" s="448">
        <v>30</v>
      </c>
      <c r="J145" s="448">
        <v>0</v>
      </c>
      <c r="K145" s="472">
        <v>46219</v>
      </c>
      <c r="L145" s="450" t="s">
        <v>66</v>
      </c>
      <c r="M145" s="450" t="s">
        <v>66</v>
      </c>
      <c r="N145" s="450" t="s">
        <v>66</v>
      </c>
      <c r="O145" s="452" t="s">
        <v>1920</v>
      </c>
      <c r="P145" s="69">
        <f t="shared" si="1"/>
        <v>46220</v>
      </c>
      <c r="Q145" s="34"/>
      <c r="R145" s="452" t="s">
        <v>1920</v>
      </c>
      <c r="S145" s="451">
        <f>K145+1</f>
        <v>46220</v>
      </c>
      <c r="T145" s="34" t="s">
        <v>1921</v>
      </c>
      <c r="U145" s="448" t="s">
        <v>66</v>
      </c>
      <c r="V145" s="448" t="s">
        <v>66</v>
      </c>
      <c r="W145" s="34"/>
    </row>
    <row r="146" ht="17" spans="1:23">
      <c r="A146" s="37">
        <v>142</v>
      </c>
      <c r="B146" s="446" t="s">
        <v>64</v>
      </c>
      <c r="C146" s="448" t="s">
        <v>1999</v>
      </c>
      <c r="D146" s="447" t="s">
        <v>1917</v>
      </c>
      <c r="E146" s="448" t="s">
        <v>1918</v>
      </c>
      <c r="F146" s="449">
        <v>6000050102</v>
      </c>
      <c r="G146" s="450" t="s">
        <v>2018</v>
      </c>
      <c r="H146" s="448">
        <v>51</v>
      </c>
      <c r="I146" s="448">
        <v>51</v>
      </c>
      <c r="J146" s="447">
        <v>0</v>
      </c>
      <c r="K146" s="472">
        <v>46220</v>
      </c>
      <c r="L146" s="450" t="s">
        <v>66</v>
      </c>
      <c r="M146" s="450" t="s">
        <v>66</v>
      </c>
      <c r="N146" s="450" t="s">
        <v>66</v>
      </c>
      <c r="O146" s="452" t="s">
        <v>1920</v>
      </c>
      <c r="P146" s="69">
        <f t="shared" si="1"/>
        <v>46221</v>
      </c>
      <c r="Q146" s="34"/>
      <c r="R146" s="452" t="s">
        <v>1920</v>
      </c>
      <c r="S146" s="451">
        <v>46220</v>
      </c>
      <c r="T146" s="34" t="s">
        <v>1921</v>
      </c>
      <c r="U146" s="448" t="s">
        <v>66</v>
      </c>
      <c r="V146" s="448" t="s">
        <v>66</v>
      </c>
      <c r="W146" s="34"/>
    </row>
    <row r="147" ht="17" spans="1:23">
      <c r="A147" s="37">
        <v>143</v>
      </c>
      <c r="B147" s="446" t="s">
        <v>64</v>
      </c>
      <c r="C147" s="448" t="s">
        <v>2019</v>
      </c>
      <c r="D147" s="447" t="s">
        <v>1917</v>
      </c>
      <c r="E147" s="448" t="s">
        <v>1918</v>
      </c>
      <c r="F147" s="449">
        <v>6000050102</v>
      </c>
      <c r="G147" s="450">
        <v>516300330761162</v>
      </c>
      <c r="H147" s="448">
        <v>1</v>
      </c>
      <c r="I147" s="448">
        <v>1</v>
      </c>
      <c r="J147" s="447">
        <v>0</v>
      </c>
      <c r="K147" s="472">
        <v>46220</v>
      </c>
      <c r="L147" s="450" t="s">
        <v>66</v>
      </c>
      <c r="M147" s="450" t="s">
        <v>66</v>
      </c>
      <c r="N147" s="450" t="s">
        <v>66</v>
      </c>
      <c r="O147" s="452" t="s">
        <v>1920</v>
      </c>
      <c r="P147" s="69">
        <f t="shared" si="1"/>
        <v>46221</v>
      </c>
      <c r="Q147" s="34"/>
      <c r="R147" s="452" t="s">
        <v>1920</v>
      </c>
      <c r="S147" s="451">
        <v>46220</v>
      </c>
      <c r="T147" s="34" t="s">
        <v>1921</v>
      </c>
      <c r="U147" s="448" t="s">
        <v>66</v>
      </c>
      <c r="V147" s="448" t="s">
        <v>66</v>
      </c>
      <c r="W147" s="34"/>
    </row>
    <row r="148" ht="17" spans="1:23">
      <c r="A148" s="37">
        <v>144</v>
      </c>
      <c r="B148" s="446" t="s">
        <v>64</v>
      </c>
      <c r="C148" s="448" t="s">
        <v>2019</v>
      </c>
      <c r="D148" s="447" t="s">
        <v>1917</v>
      </c>
      <c r="E148" s="448" t="s">
        <v>1918</v>
      </c>
      <c r="F148" s="449">
        <v>6000050102</v>
      </c>
      <c r="G148" s="450" t="s">
        <v>2020</v>
      </c>
      <c r="H148" s="448">
        <v>11</v>
      </c>
      <c r="I148" s="448">
        <v>11</v>
      </c>
      <c r="J148" s="448">
        <v>0</v>
      </c>
      <c r="K148" s="472">
        <v>46220</v>
      </c>
      <c r="L148" s="450" t="s">
        <v>66</v>
      </c>
      <c r="M148" s="450" t="s">
        <v>66</v>
      </c>
      <c r="N148" s="450" t="s">
        <v>66</v>
      </c>
      <c r="O148" s="452" t="s">
        <v>1920</v>
      </c>
      <c r="P148" s="69">
        <f t="shared" si="1"/>
        <v>46221</v>
      </c>
      <c r="Q148" s="466"/>
      <c r="R148" s="452" t="s">
        <v>1920</v>
      </c>
      <c r="S148" s="451">
        <f>K148+1</f>
        <v>46221</v>
      </c>
      <c r="T148" s="34" t="s">
        <v>1921</v>
      </c>
      <c r="U148" s="448" t="s">
        <v>66</v>
      </c>
      <c r="V148" s="448" t="s">
        <v>66</v>
      </c>
      <c r="W148" s="34"/>
    </row>
    <row r="149" ht="17" spans="1:23">
      <c r="A149" s="37">
        <v>145</v>
      </c>
      <c r="B149" s="446" t="s">
        <v>64</v>
      </c>
      <c r="C149" s="448" t="s">
        <v>2019</v>
      </c>
      <c r="D149" s="447" t="s">
        <v>1917</v>
      </c>
      <c r="E149" s="448" t="s">
        <v>1918</v>
      </c>
      <c r="F149" s="449">
        <v>6000050102</v>
      </c>
      <c r="G149" s="450" t="s">
        <v>2021</v>
      </c>
      <c r="H149" s="448">
        <v>5</v>
      </c>
      <c r="I149" s="448">
        <v>5</v>
      </c>
      <c r="J149" s="447">
        <v>0</v>
      </c>
      <c r="K149" s="472">
        <v>46224</v>
      </c>
      <c r="L149" s="450" t="s">
        <v>66</v>
      </c>
      <c r="M149" s="450" t="s">
        <v>66</v>
      </c>
      <c r="N149" s="450" t="s">
        <v>66</v>
      </c>
      <c r="O149" s="452" t="s">
        <v>1920</v>
      </c>
      <c r="P149" s="69">
        <f t="shared" si="1"/>
        <v>46225</v>
      </c>
      <c r="Q149" s="34"/>
      <c r="R149" s="452" t="s">
        <v>1920</v>
      </c>
      <c r="S149" s="451">
        <v>46224</v>
      </c>
      <c r="T149" s="34" t="s">
        <v>1921</v>
      </c>
      <c r="U149" s="448" t="s">
        <v>66</v>
      </c>
      <c r="V149" s="448" t="s">
        <v>66</v>
      </c>
      <c r="W149" s="34"/>
    </row>
    <row r="150" ht="17" spans="1:23">
      <c r="A150" s="37">
        <v>146</v>
      </c>
      <c r="B150" s="446" t="s">
        <v>64</v>
      </c>
      <c r="C150" s="448" t="s">
        <v>1999</v>
      </c>
      <c r="D150" s="447" t="s">
        <v>1917</v>
      </c>
      <c r="E150" s="448" t="s">
        <v>1918</v>
      </c>
      <c r="F150" s="449">
        <v>6000050102</v>
      </c>
      <c r="G150" s="450">
        <v>516300330761179</v>
      </c>
      <c r="H150" s="448">
        <v>1</v>
      </c>
      <c r="I150" s="448">
        <v>1</v>
      </c>
      <c r="J150" s="447">
        <v>0</v>
      </c>
      <c r="K150" s="472">
        <v>46224</v>
      </c>
      <c r="L150" s="450" t="s">
        <v>66</v>
      </c>
      <c r="M150" s="450" t="s">
        <v>66</v>
      </c>
      <c r="N150" s="450" t="s">
        <v>66</v>
      </c>
      <c r="O150" s="452" t="s">
        <v>1920</v>
      </c>
      <c r="P150" s="69">
        <f t="shared" si="1"/>
        <v>46225</v>
      </c>
      <c r="Q150" s="34"/>
      <c r="R150" s="452" t="s">
        <v>1920</v>
      </c>
      <c r="S150" s="451">
        <v>46224</v>
      </c>
      <c r="T150" s="34" t="s">
        <v>1921</v>
      </c>
      <c r="U150" s="448" t="s">
        <v>66</v>
      </c>
      <c r="V150" s="448" t="s">
        <v>66</v>
      </c>
      <c r="W150" s="34"/>
    </row>
    <row r="151" ht="17" spans="1:23">
      <c r="A151" s="37">
        <v>147</v>
      </c>
      <c r="B151" s="446" t="s">
        <v>64</v>
      </c>
      <c r="C151" s="448" t="s">
        <v>1999</v>
      </c>
      <c r="D151" s="447" t="s">
        <v>1917</v>
      </c>
      <c r="E151" s="448" t="s">
        <v>1918</v>
      </c>
      <c r="F151" s="449">
        <v>6000050102</v>
      </c>
      <c r="G151" s="450" t="s">
        <v>2022</v>
      </c>
      <c r="H151" s="448">
        <v>4</v>
      </c>
      <c r="I151" s="448">
        <v>4</v>
      </c>
      <c r="J151" s="448">
        <v>0</v>
      </c>
      <c r="K151" s="472">
        <v>46224</v>
      </c>
      <c r="L151" s="450" t="s">
        <v>66</v>
      </c>
      <c r="M151" s="450" t="s">
        <v>66</v>
      </c>
      <c r="N151" s="450" t="s">
        <v>66</v>
      </c>
      <c r="O151" s="452" t="s">
        <v>1920</v>
      </c>
      <c r="P151" s="69">
        <f t="shared" si="1"/>
        <v>46225</v>
      </c>
      <c r="Q151" s="466"/>
      <c r="R151" s="452" t="s">
        <v>1920</v>
      </c>
      <c r="S151" s="451">
        <f>K151+1</f>
        <v>46225</v>
      </c>
      <c r="T151" s="34" t="s">
        <v>1921</v>
      </c>
      <c r="U151" s="448" t="s">
        <v>66</v>
      </c>
      <c r="V151" s="448" t="s">
        <v>66</v>
      </c>
      <c r="W151" s="34"/>
    </row>
    <row r="152" ht="17" spans="1:23">
      <c r="A152" s="37">
        <v>148</v>
      </c>
      <c r="B152" s="446" t="s">
        <v>64</v>
      </c>
      <c r="C152" s="448" t="s">
        <v>1999</v>
      </c>
      <c r="D152" s="447" t="s">
        <v>1917</v>
      </c>
      <c r="E152" s="448" t="s">
        <v>1918</v>
      </c>
      <c r="F152" s="449">
        <v>6000050102</v>
      </c>
      <c r="G152" s="450">
        <v>516300330761184</v>
      </c>
      <c r="H152" s="448">
        <v>1</v>
      </c>
      <c r="I152" s="448">
        <v>1</v>
      </c>
      <c r="J152" s="447">
        <v>0</v>
      </c>
      <c r="K152" s="472">
        <v>46224</v>
      </c>
      <c r="L152" s="450" t="s">
        <v>66</v>
      </c>
      <c r="M152" s="450" t="s">
        <v>66</v>
      </c>
      <c r="N152" s="450" t="s">
        <v>66</v>
      </c>
      <c r="O152" s="452" t="s">
        <v>1920</v>
      </c>
      <c r="P152" s="69">
        <f t="shared" si="1"/>
        <v>46225</v>
      </c>
      <c r="Q152" s="34"/>
      <c r="R152" s="452" t="s">
        <v>1920</v>
      </c>
      <c r="S152" s="451">
        <v>46224</v>
      </c>
      <c r="T152" s="34" t="s">
        <v>1921</v>
      </c>
      <c r="U152" s="448" t="s">
        <v>66</v>
      </c>
      <c r="V152" s="448" t="s">
        <v>66</v>
      </c>
      <c r="W152" s="34"/>
    </row>
    <row r="153" ht="17" spans="1:23">
      <c r="A153" s="37">
        <v>149</v>
      </c>
      <c r="B153" s="446" t="s">
        <v>64</v>
      </c>
      <c r="C153" s="448" t="s">
        <v>1999</v>
      </c>
      <c r="D153" s="447" t="s">
        <v>1917</v>
      </c>
      <c r="E153" s="448" t="s">
        <v>1918</v>
      </c>
      <c r="F153" s="449">
        <v>6000050102</v>
      </c>
      <c r="G153" s="450" t="s">
        <v>2023</v>
      </c>
      <c r="H153" s="448">
        <v>7</v>
      </c>
      <c r="I153" s="448">
        <v>7</v>
      </c>
      <c r="J153" s="448">
        <v>0</v>
      </c>
      <c r="K153" s="472">
        <v>46224</v>
      </c>
      <c r="L153" s="450" t="s">
        <v>66</v>
      </c>
      <c r="M153" s="450" t="s">
        <v>66</v>
      </c>
      <c r="N153" s="450" t="s">
        <v>66</v>
      </c>
      <c r="O153" s="452" t="s">
        <v>1920</v>
      </c>
      <c r="P153" s="69">
        <f t="shared" si="1"/>
        <v>46225</v>
      </c>
      <c r="Q153" s="466"/>
      <c r="R153" s="452" t="s">
        <v>1920</v>
      </c>
      <c r="S153" s="451">
        <f>K153+1</f>
        <v>46225</v>
      </c>
      <c r="T153" s="34" t="s">
        <v>1921</v>
      </c>
      <c r="U153" s="448" t="s">
        <v>66</v>
      </c>
      <c r="V153" s="448" t="s">
        <v>66</v>
      </c>
      <c r="W153" s="34"/>
    </row>
    <row r="154" ht="17" spans="1:23">
      <c r="A154" s="37">
        <v>150</v>
      </c>
      <c r="B154" s="446" t="s">
        <v>64</v>
      </c>
      <c r="C154" s="448" t="s">
        <v>1999</v>
      </c>
      <c r="D154" s="447" t="s">
        <v>1917</v>
      </c>
      <c r="E154" s="448" t="s">
        <v>1918</v>
      </c>
      <c r="F154" s="449">
        <v>6000050102</v>
      </c>
      <c r="G154" s="450" t="s">
        <v>2024</v>
      </c>
      <c r="H154" s="448">
        <v>28</v>
      </c>
      <c r="I154" s="448">
        <v>28</v>
      </c>
      <c r="J154" s="447">
        <v>0</v>
      </c>
      <c r="K154" s="472">
        <v>46225</v>
      </c>
      <c r="L154" s="450" t="s">
        <v>66</v>
      </c>
      <c r="M154" s="450" t="s">
        <v>66</v>
      </c>
      <c r="N154" s="450" t="s">
        <v>66</v>
      </c>
      <c r="O154" s="452" t="s">
        <v>1920</v>
      </c>
      <c r="P154" s="69">
        <f t="shared" si="1"/>
        <v>46226</v>
      </c>
      <c r="Q154" s="34"/>
      <c r="R154" s="452" t="s">
        <v>1920</v>
      </c>
      <c r="S154" s="451">
        <v>46225</v>
      </c>
      <c r="T154" s="34" t="s">
        <v>1921</v>
      </c>
      <c r="U154" s="448" t="s">
        <v>66</v>
      </c>
      <c r="V154" s="448" t="s">
        <v>66</v>
      </c>
      <c r="W154" s="34"/>
    </row>
    <row r="155" ht="17" spans="1:23">
      <c r="A155" s="37">
        <v>151</v>
      </c>
      <c r="B155" s="446" t="s">
        <v>64</v>
      </c>
      <c r="C155" s="448" t="s">
        <v>1999</v>
      </c>
      <c r="D155" s="447" t="s">
        <v>1917</v>
      </c>
      <c r="E155" s="448" t="s">
        <v>1918</v>
      </c>
      <c r="F155" s="449">
        <v>6000050102</v>
      </c>
      <c r="G155" s="450">
        <v>516300330761220</v>
      </c>
      <c r="H155" s="448">
        <v>1</v>
      </c>
      <c r="I155" s="448">
        <v>1</v>
      </c>
      <c r="J155" s="447">
        <v>0</v>
      </c>
      <c r="K155" s="472">
        <v>46225</v>
      </c>
      <c r="L155" s="450" t="s">
        <v>66</v>
      </c>
      <c r="M155" s="450" t="s">
        <v>66</v>
      </c>
      <c r="N155" s="450" t="s">
        <v>66</v>
      </c>
      <c r="O155" s="452" t="s">
        <v>1920</v>
      </c>
      <c r="P155" s="69">
        <f t="shared" si="1"/>
        <v>46226</v>
      </c>
      <c r="Q155" s="34"/>
      <c r="R155" s="452" t="s">
        <v>1920</v>
      </c>
      <c r="S155" s="451">
        <v>46225</v>
      </c>
      <c r="T155" s="34" t="s">
        <v>1921</v>
      </c>
      <c r="U155" s="448" t="s">
        <v>66</v>
      </c>
      <c r="V155" s="448" t="s">
        <v>66</v>
      </c>
      <c r="W155" s="34"/>
    </row>
    <row r="156" ht="17" spans="1:23">
      <c r="A156" s="37">
        <v>152</v>
      </c>
      <c r="B156" s="446" t="s">
        <v>64</v>
      </c>
      <c r="C156" s="448" t="s">
        <v>1999</v>
      </c>
      <c r="D156" s="447" t="s">
        <v>1917</v>
      </c>
      <c r="E156" s="448" t="s">
        <v>1918</v>
      </c>
      <c r="F156" s="449">
        <v>6000050102</v>
      </c>
      <c r="G156" s="450" t="s">
        <v>2025</v>
      </c>
      <c r="H156" s="448">
        <v>2</v>
      </c>
      <c r="I156" s="448">
        <v>2</v>
      </c>
      <c r="J156" s="448">
        <v>0</v>
      </c>
      <c r="K156" s="472">
        <v>46226</v>
      </c>
      <c r="L156" s="450" t="s">
        <v>66</v>
      </c>
      <c r="M156" s="450" t="s">
        <v>66</v>
      </c>
      <c r="N156" s="450" t="s">
        <v>66</v>
      </c>
      <c r="O156" s="452" t="s">
        <v>1920</v>
      </c>
      <c r="P156" s="69">
        <f t="shared" si="1"/>
        <v>46227</v>
      </c>
      <c r="Q156" s="34"/>
      <c r="R156" s="452" t="s">
        <v>1920</v>
      </c>
      <c r="S156" s="451">
        <f>K156+1</f>
        <v>46227</v>
      </c>
      <c r="T156" s="34" t="s">
        <v>1921</v>
      </c>
      <c r="U156" s="448" t="s">
        <v>66</v>
      </c>
      <c r="V156" s="448" t="s">
        <v>66</v>
      </c>
      <c r="W156" s="34"/>
    </row>
    <row r="157" ht="17" spans="1:23">
      <c r="A157" s="37">
        <v>153</v>
      </c>
      <c r="B157" s="446" t="s">
        <v>64</v>
      </c>
      <c r="C157" s="448" t="s">
        <v>1999</v>
      </c>
      <c r="D157" s="447" t="s">
        <v>1917</v>
      </c>
      <c r="E157" s="448" t="s">
        <v>1918</v>
      </c>
      <c r="F157" s="449">
        <v>6000050102</v>
      </c>
      <c r="G157" s="450">
        <v>516300330761223</v>
      </c>
      <c r="H157" s="448">
        <v>1</v>
      </c>
      <c r="I157" s="448">
        <v>1</v>
      </c>
      <c r="J157" s="447">
        <v>0</v>
      </c>
      <c r="K157" s="472">
        <v>46226</v>
      </c>
      <c r="L157" s="450" t="s">
        <v>66</v>
      </c>
      <c r="M157" s="450" t="s">
        <v>66</v>
      </c>
      <c r="N157" s="450" t="s">
        <v>66</v>
      </c>
      <c r="O157" s="452" t="s">
        <v>1920</v>
      </c>
      <c r="P157" s="69">
        <f t="shared" si="1"/>
        <v>46227</v>
      </c>
      <c r="Q157" s="34"/>
      <c r="R157" s="452" t="s">
        <v>1920</v>
      </c>
      <c r="S157" s="451">
        <v>46226</v>
      </c>
      <c r="T157" s="34" t="s">
        <v>1921</v>
      </c>
      <c r="U157" s="448" t="s">
        <v>66</v>
      </c>
      <c r="V157" s="448" t="s">
        <v>66</v>
      </c>
      <c r="W157" s="34"/>
    </row>
    <row r="158" ht="17" spans="1:23">
      <c r="A158" s="37">
        <v>154</v>
      </c>
      <c r="B158" s="446" t="s">
        <v>64</v>
      </c>
      <c r="C158" s="448" t="s">
        <v>1999</v>
      </c>
      <c r="D158" s="447" t="s">
        <v>1917</v>
      </c>
      <c r="E158" s="448" t="s">
        <v>1918</v>
      </c>
      <c r="F158" s="449">
        <v>6000050102</v>
      </c>
      <c r="G158" s="450" t="s">
        <v>2026</v>
      </c>
      <c r="H158" s="448">
        <v>2</v>
      </c>
      <c r="I158" s="448">
        <v>2</v>
      </c>
      <c r="J158" s="448">
        <v>0</v>
      </c>
      <c r="K158" s="472">
        <v>46226</v>
      </c>
      <c r="L158" s="450" t="s">
        <v>66</v>
      </c>
      <c r="M158" s="450" t="s">
        <v>66</v>
      </c>
      <c r="N158" s="450" t="s">
        <v>66</v>
      </c>
      <c r="O158" s="452" t="s">
        <v>1920</v>
      </c>
      <c r="P158" s="69">
        <f t="shared" si="1"/>
        <v>46227</v>
      </c>
      <c r="Q158" s="34"/>
      <c r="R158" s="452" t="s">
        <v>1920</v>
      </c>
      <c r="S158" s="451">
        <f>K158+1</f>
        <v>46227</v>
      </c>
      <c r="T158" s="34" t="s">
        <v>1921</v>
      </c>
      <c r="U158" s="448" t="s">
        <v>66</v>
      </c>
      <c r="V158" s="448" t="s">
        <v>66</v>
      </c>
      <c r="W158" s="34"/>
    </row>
    <row r="159" ht="17" spans="1:23">
      <c r="A159" s="37">
        <v>155</v>
      </c>
      <c r="B159" s="446" t="s">
        <v>64</v>
      </c>
      <c r="C159" s="448" t="s">
        <v>1999</v>
      </c>
      <c r="D159" s="447" t="s">
        <v>1917</v>
      </c>
      <c r="E159" s="448" t="s">
        <v>1918</v>
      </c>
      <c r="F159" s="449">
        <v>6000050102</v>
      </c>
      <c r="G159" s="450">
        <v>516300330761226</v>
      </c>
      <c r="H159" s="448">
        <v>1</v>
      </c>
      <c r="I159" s="448">
        <v>1</v>
      </c>
      <c r="J159" s="447">
        <v>0</v>
      </c>
      <c r="K159" s="472">
        <v>46226</v>
      </c>
      <c r="L159" s="450" t="s">
        <v>66</v>
      </c>
      <c r="M159" s="450" t="s">
        <v>66</v>
      </c>
      <c r="N159" s="450" t="s">
        <v>66</v>
      </c>
      <c r="O159" s="452" t="s">
        <v>1920</v>
      </c>
      <c r="P159" s="69">
        <f t="shared" si="1"/>
        <v>46227</v>
      </c>
      <c r="Q159" s="34"/>
      <c r="R159" s="452" t="s">
        <v>1920</v>
      </c>
      <c r="S159" s="451">
        <v>46226</v>
      </c>
      <c r="T159" s="34" t="s">
        <v>1921</v>
      </c>
      <c r="U159" s="448" t="s">
        <v>66</v>
      </c>
      <c r="V159" s="448" t="s">
        <v>66</v>
      </c>
      <c r="W159" s="34"/>
    </row>
    <row r="160" ht="17" spans="1:23">
      <c r="A160" s="37">
        <v>156</v>
      </c>
      <c r="B160" s="446" t="s">
        <v>64</v>
      </c>
      <c r="C160" s="448" t="s">
        <v>1999</v>
      </c>
      <c r="D160" s="447" t="s">
        <v>1917</v>
      </c>
      <c r="E160" s="448" t="s">
        <v>1918</v>
      </c>
      <c r="F160" s="449">
        <v>6000050102</v>
      </c>
      <c r="G160" s="450">
        <v>516300330761227</v>
      </c>
      <c r="H160" s="448">
        <v>1</v>
      </c>
      <c r="I160" s="447">
        <v>0</v>
      </c>
      <c r="J160" s="447">
        <v>1</v>
      </c>
      <c r="K160" s="472">
        <v>46226</v>
      </c>
      <c r="L160" s="473" t="s">
        <v>2027</v>
      </c>
      <c r="M160" s="476" t="s">
        <v>1928</v>
      </c>
      <c r="N160" s="477" t="s">
        <v>1598</v>
      </c>
      <c r="O160" s="452" t="s">
        <v>1920</v>
      </c>
      <c r="P160" s="69">
        <f t="shared" si="1"/>
        <v>46227</v>
      </c>
      <c r="Q160" s="34"/>
      <c r="R160" s="452" t="s">
        <v>1920</v>
      </c>
      <c r="S160" s="69">
        <f t="shared" ref="S160:S161" si="11">K160+1</f>
        <v>46227</v>
      </c>
      <c r="T160" s="34" t="s">
        <v>1921</v>
      </c>
      <c r="U160" s="448" t="s">
        <v>1914</v>
      </c>
      <c r="V160" s="448" t="s">
        <v>1924</v>
      </c>
      <c r="W160" s="34"/>
    </row>
    <row r="161" ht="17" spans="1:23">
      <c r="A161" s="37">
        <v>157</v>
      </c>
      <c r="B161" s="446" t="s">
        <v>64</v>
      </c>
      <c r="C161" s="448" t="s">
        <v>1999</v>
      </c>
      <c r="D161" s="447" t="s">
        <v>1917</v>
      </c>
      <c r="E161" s="448" t="s">
        <v>1918</v>
      </c>
      <c r="F161" s="449">
        <v>6000050102</v>
      </c>
      <c r="G161" s="450" t="s">
        <v>2028</v>
      </c>
      <c r="H161" s="448">
        <v>21</v>
      </c>
      <c r="I161" s="448">
        <v>21</v>
      </c>
      <c r="J161" s="448">
        <v>0</v>
      </c>
      <c r="K161" s="472">
        <v>46226</v>
      </c>
      <c r="L161" s="450" t="s">
        <v>66</v>
      </c>
      <c r="M161" s="450" t="s">
        <v>66</v>
      </c>
      <c r="N161" s="450" t="s">
        <v>66</v>
      </c>
      <c r="O161" s="452" t="s">
        <v>1920</v>
      </c>
      <c r="P161" s="69">
        <f t="shared" si="1"/>
        <v>46227</v>
      </c>
      <c r="Q161" s="34"/>
      <c r="R161" s="452" t="s">
        <v>1920</v>
      </c>
      <c r="S161" s="451">
        <f t="shared" si="11"/>
        <v>46227</v>
      </c>
      <c r="T161" s="34" t="s">
        <v>1921</v>
      </c>
      <c r="U161" s="448" t="s">
        <v>66</v>
      </c>
      <c r="V161" s="448" t="s">
        <v>66</v>
      </c>
      <c r="W161" s="34"/>
    </row>
    <row r="162" ht="17" spans="1:23">
      <c r="A162" s="37">
        <v>158</v>
      </c>
      <c r="B162" s="446" t="s">
        <v>64</v>
      </c>
      <c r="C162" s="448" t="s">
        <v>1999</v>
      </c>
      <c r="D162" s="447" t="s">
        <v>1917</v>
      </c>
      <c r="E162" s="448" t="s">
        <v>1918</v>
      </c>
      <c r="F162" s="449">
        <v>6000050102</v>
      </c>
      <c r="G162" s="450">
        <v>516300330761249</v>
      </c>
      <c r="H162" s="448">
        <v>1</v>
      </c>
      <c r="I162" s="448">
        <v>1</v>
      </c>
      <c r="J162" s="447">
        <v>0</v>
      </c>
      <c r="K162" s="472">
        <v>46226</v>
      </c>
      <c r="L162" s="450" t="s">
        <v>66</v>
      </c>
      <c r="M162" s="450" t="s">
        <v>66</v>
      </c>
      <c r="N162" s="450" t="s">
        <v>66</v>
      </c>
      <c r="O162" s="452" t="s">
        <v>1920</v>
      </c>
      <c r="P162" s="69">
        <f t="shared" si="1"/>
        <v>46227</v>
      </c>
      <c r="Q162" s="34"/>
      <c r="R162" s="452" t="s">
        <v>1920</v>
      </c>
      <c r="S162" s="451">
        <v>46226</v>
      </c>
      <c r="T162" s="34" t="s">
        <v>1921</v>
      </c>
      <c r="U162" s="448" t="s">
        <v>66</v>
      </c>
      <c r="V162" s="448" t="s">
        <v>66</v>
      </c>
      <c r="W162" s="34"/>
    </row>
    <row r="163" ht="17" spans="1:23">
      <c r="A163" s="37">
        <v>159</v>
      </c>
      <c r="B163" s="446" t="s">
        <v>64</v>
      </c>
      <c r="C163" s="448" t="s">
        <v>1999</v>
      </c>
      <c r="D163" s="447" t="s">
        <v>1917</v>
      </c>
      <c r="E163" s="448" t="s">
        <v>1918</v>
      </c>
      <c r="F163" s="449">
        <v>6000050102</v>
      </c>
      <c r="G163" s="450">
        <v>516300330761250</v>
      </c>
      <c r="H163" s="448">
        <v>1</v>
      </c>
      <c r="I163" s="448">
        <v>1</v>
      </c>
      <c r="J163" s="448">
        <v>0</v>
      </c>
      <c r="K163" s="472">
        <v>46226</v>
      </c>
      <c r="L163" s="450" t="s">
        <v>66</v>
      </c>
      <c r="M163" s="450" t="s">
        <v>66</v>
      </c>
      <c r="N163" s="450" t="s">
        <v>66</v>
      </c>
      <c r="O163" s="452" t="s">
        <v>1920</v>
      </c>
      <c r="P163" s="69">
        <f t="shared" si="1"/>
        <v>46227</v>
      </c>
      <c r="Q163" s="34"/>
      <c r="R163" s="452" t="s">
        <v>1920</v>
      </c>
      <c r="S163" s="451">
        <f>K163+1</f>
        <v>46227</v>
      </c>
      <c r="T163" s="34" t="s">
        <v>1921</v>
      </c>
      <c r="U163" s="448" t="s">
        <v>66</v>
      </c>
      <c r="V163" s="448" t="s">
        <v>66</v>
      </c>
      <c r="W163" s="34"/>
    </row>
    <row r="164" ht="17" spans="1:23">
      <c r="A164" s="37">
        <v>160</v>
      </c>
      <c r="B164" s="446" t="s">
        <v>64</v>
      </c>
      <c r="C164" s="448" t="s">
        <v>1999</v>
      </c>
      <c r="D164" s="447" t="s">
        <v>1917</v>
      </c>
      <c r="E164" s="448" t="s">
        <v>1918</v>
      </c>
      <c r="F164" s="449">
        <v>6000050102</v>
      </c>
      <c r="G164" s="450" t="s">
        <v>2029</v>
      </c>
      <c r="H164" s="448">
        <v>2</v>
      </c>
      <c r="I164" s="448">
        <v>2</v>
      </c>
      <c r="J164" s="447">
        <v>0</v>
      </c>
      <c r="K164" s="472">
        <v>46227</v>
      </c>
      <c r="L164" s="450" t="s">
        <v>66</v>
      </c>
      <c r="M164" s="450" t="s">
        <v>66</v>
      </c>
      <c r="N164" s="450" t="s">
        <v>66</v>
      </c>
      <c r="O164" s="452" t="s">
        <v>1920</v>
      </c>
      <c r="P164" s="69">
        <f t="shared" si="1"/>
        <v>46228</v>
      </c>
      <c r="Q164" s="34"/>
      <c r="R164" s="452" t="s">
        <v>1920</v>
      </c>
      <c r="S164" s="451">
        <v>46227</v>
      </c>
      <c r="T164" s="34" t="s">
        <v>1921</v>
      </c>
      <c r="U164" s="448" t="s">
        <v>66</v>
      </c>
      <c r="V164" s="448" t="s">
        <v>66</v>
      </c>
      <c r="W164" s="34"/>
    </row>
    <row r="165" ht="17" spans="1:23">
      <c r="A165" s="37">
        <v>161</v>
      </c>
      <c r="B165" s="446" t="s">
        <v>64</v>
      </c>
      <c r="C165" s="448" t="s">
        <v>1999</v>
      </c>
      <c r="D165" s="447" t="s">
        <v>1917</v>
      </c>
      <c r="E165" s="448" t="s">
        <v>1918</v>
      </c>
      <c r="F165" s="449">
        <v>6000050102</v>
      </c>
      <c r="G165" s="450">
        <v>516300330761253</v>
      </c>
      <c r="H165" s="448">
        <v>1</v>
      </c>
      <c r="I165" s="448">
        <v>1</v>
      </c>
      <c r="J165" s="447">
        <v>0</v>
      </c>
      <c r="K165" s="472">
        <v>46227</v>
      </c>
      <c r="L165" s="450" t="s">
        <v>66</v>
      </c>
      <c r="M165" s="450" t="s">
        <v>66</v>
      </c>
      <c r="N165" s="450" t="s">
        <v>66</v>
      </c>
      <c r="O165" s="452" t="s">
        <v>1920</v>
      </c>
      <c r="P165" s="69">
        <f t="shared" si="1"/>
        <v>46228</v>
      </c>
      <c r="Q165" s="34"/>
      <c r="R165" s="452" t="s">
        <v>1920</v>
      </c>
      <c r="S165" s="451">
        <v>46227</v>
      </c>
      <c r="T165" s="34" t="s">
        <v>1921</v>
      </c>
      <c r="U165" s="448" t="s">
        <v>66</v>
      </c>
      <c r="V165" s="448" t="s">
        <v>66</v>
      </c>
      <c r="W165" s="34"/>
    </row>
    <row r="166" ht="17" spans="1:23">
      <c r="A166" s="37">
        <v>162</v>
      </c>
      <c r="B166" s="446" t="s">
        <v>64</v>
      </c>
      <c r="C166" s="448" t="s">
        <v>1999</v>
      </c>
      <c r="D166" s="447" t="s">
        <v>1917</v>
      </c>
      <c r="E166" s="448" t="s">
        <v>1918</v>
      </c>
      <c r="F166" s="449">
        <v>6000050102</v>
      </c>
      <c r="G166" s="450">
        <v>516300330761254</v>
      </c>
      <c r="H166" s="448">
        <v>1</v>
      </c>
      <c r="I166" s="447">
        <v>0</v>
      </c>
      <c r="J166" s="447">
        <v>1</v>
      </c>
      <c r="K166" s="472">
        <v>46227</v>
      </c>
      <c r="L166" s="473" t="s">
        <v>1950</v>
      </c>
      <c r="M166" s="480" t="s">
        <v>2003</v>
      </c>
      <c r="N166" s="450" t="s">
        <v>2004</v>
      </c>
      <c r="O166" s="452" t="s">
        <v>1920</v>
      </c>
      <c r="P166" s="69">
        <f t="shared" si="1"/>
        <v>46228</v>
      </c>
      <c r="Q166" s="34"/>
      <c r="R166" s="452" t="s">
        <v>1920</v>
      </c>
      <c r="S166" s="69">
        <f t="shared" ref="S166:S169" si="12">K166+1</f>
        <v>46228</v>
      </c>
      <c r="T166" s="34" t="s">
        <v>1921</v>
      </c>
      <c r="U166" s="448" t="s">
        <v>1912</v>
      </c>
      <c r="V166" s="448" t="s">
        <v>17</v>
      </c>
      <c r="W166" s="34"/>
    </row>
    <row r="167" ht="17" spans="1:23">
      <c r="A167" s="37">
        <v>163</v>
      </c>
      <c r="B167" s="446" t="s">
        <v>64</v>
      </c>
      <c r="C167" s="448" t="s">
        <v>1999</v>
      </c>
      <c r="D167" s="447" t="s">
        <v>1917</v>
      </c>
      <c r="E167" s="448" t="s">
        <v>1918</v>
      </c>
      <c r="F167" s="449">
        <v>6000050102</v>
      </c>
      <c r="G167" s="450">
        <v>516300330761255</v>
      </c>
      <c r="H167" s="448">
        <v>1</v>
      </c>
      <c r="I167" s="447">
        <v>0</v>
      </c>
      <c r="J167" s="447">
        <v>1</v>
      </c>
      <c r="K167" s="472">
        <v>46227</v>
      </c>
      <c r="L167" s="473" t="s">
        <v>1950</v>
      </c>
      <c r="M167" s="480" t="s">
        <v>2003</v>
      </c>
      <c r="N167" s="450" t="s">
        <v>2004</v>
      </c>
      <c r="O167" s="452" t="s">
        <v>1920</v>
      </c>
      <c r="P167" s="69">
        <f t="shared" si="1"/>
        <v>46228</v>
      </c>
      <c r="Q167" s="34"/>
      <c r="R167" s="452" t="s">
        <v>1920</v>
      </c>
      <c r="S167" s="69">
        <f t="shared" si="12"/>
        <v>46228</v>
      </c>
      <c r="T167" s="34" t="s">
        <v>1921</v>
      </c>
      <c r="U167" s="448" t="s">
        <v>1912</v>
      </c>
      <c r="V167" s="448" t="s">
        <v>17</v>
      </c>
      <c r="W167" s="34"/>
    </row>
    <row r="168" ht="17" spans="1:23">
      <c r="A168" s="37">
        <v>164</v>
      </c>
      <c r="B168" s="446" t="s">
        <v>64</v>
      </c>
      <c r="C168" s="448" t="s">
        <v>1999</v>
      </c>
      <c r="D168" s="447" t="s">
        <v>1917</v>
      </c>
      <c r="E168" s="448" t="s">
        <v>1918</v>
      </c>
      <c r="F168" s="449">
        <v>6000050102</v>
      </c>
      <c r="G168" s="450">
        <v>516300330761256</v>
      </c>
      <c r="H168" s="448">
        <v>1</v>
      </c>
      <c r="I168" s="447">
        <v>0</v>
      </c>
      <c r="J168" s="447">
        <v>1</v>
      </c>
      <c r="K168" s="472">
        <v>46227</v>
      </c>
      <c r="L168" s="473" t="s">
        <v>1950</v>
      </c>
      <c r="M168" s="480" t="s">
        <v>2003</v>
      </c>
      <c r="N168" s="450" t="s">
        <v>2004</v>
      </c>
      <c r="O168" s="452" t="s">
        <v>1920</v>
      </c>
      <c r="P168" s="69">
        <f t="shared" si="1"/>
        <v>46228</v>
      </c>
      <c r="Q168" s="34"/>
      <c r="R168" s="452" t="s">
        <v>1920</v>
      </c>
      <c r="S168" s="69">
        <f t="shared" si="12"/>
        <v>46228</v>
      </c>
      <c r="T168" s="34" t="s">
        <v>1921</v>
      </c>
      <c r="U168" s="448" t="s">
        <v>1912</v>
      </c>
      <c r="V168" s="448" t="s">
        <v>17</v>
      </c>
      <c r="W168" s="34"/>
    </row>
    <row r="169" ht="17" spans="1:23">
      <c r="A169" s="37">
        <v>165</v>
      </c>
      <c r="B169" s="446" t="s">
        <v>64</v>
      </c>
      <c r="C169" s="448" t="s">
        <v>1999</v>
      </c>
      <c r="D169" s="447" t="s">
        <v>1917</v>
      </c>
      <c r="E169" s="448" t="s">
        <v>1918</v>
      </c>
      <c r="F169" s="449">
        <v>6000050102</v>
      </c>
      <c r="G169" s="450" t="s">
        <v>2030</v>
      </c>
      <c r="H169" s="448">
        <v>11</v>
      </c>
      <c r="I169" s="448">
        <v>11</v>
      </c>
      <c r="J169" s="448">
        <v>0</v>
      </c>
      <c r="K169" s="472">
        <v>46227</v>
      </c>
      <c r="L169" s="450" t="s">
        <v>66</v>
      </c>
      <c r="M169" s="450" t="s">
        <v>66</v>
      </c>
      <c r="N169" s="450" t="s">
        <v>66</v>
      </c>
      <c r="O169" s="452" t="s">
        <v>1920</v>
      </c>
      <c r="P169" s="69">
        <f t="shared" si="1"/>
        <v>46228</v>
      </c>
      <c r="Q169" s="34"/>
      <c r="R169" s="452" t="s">
        <v>1920</v>
      </c>
      <c r="S169" s="451">
        <f t="shared" si="12"/>
        <v>46228</v>
      </c>
      <c r="T169" s="34" t="s">
        <v>1921</v>
      </c>
      <c r="U169" s="448" t="s">
        <v>66</v>
      </c>
      <c r="V169" s="448" t="s">
        <v>66</v>
      </c>
      <c r="W169" s="34"/>
    </row>
    <row r="170" ht="17" spans="1:23">
      <c r="A170" s="37">
        <v>166</v>
      </c>
      <c r="B170" s="446" t="s">
        <v>64</v>
      </c>
      <c r="C170" s="448" t="s">
        <v>1999</v>
      </c>
      <c r="D170" s="447" t="s">
        <v>1917</v>
      </c>
      <c r="E170" s="448" t="s">
        <v>1918</v>
      </c>
      <c r="F170" s="449">
        <v>6000050102</v>
      </c>
      <c r="G170" s="450">
        <v>516300330761268</v>
      </c>
      <c r="H170" s="448">
        <v>1</v>
      </c>
      <c r="I170" s="448">
        <v>1</v>
      </c>
      <c r="J170" s="447">
        <v>0</v>
      </c>
      <c r="K170" s="472">
        <v>46227</v>
      </c>
      <c r="L170" s="450" t="s">
        <v>66</v>
      </c>
      <c r="M170" s="450" t="s">
        <v>66</v>
      </c>
      <c r="N170" s="450" t="s">
        <v>66</v>
      </c>
      <c r="O170" s="452" t="s">
        <v>1920</v>
      </c>
      <c r="P170" s="69">
        <f t="shared" si="1"/>
        <v>46228</v>
      </c>
      <c r="Q170" s="34"/>
      <c r="R170" s="452" t="s">
        <v>1920</v>
      </c>
      <c r="S170" s="451">
        <v>46227</v>
      </c>
      <c r="T170" s="34" t="s">
        <v>1921</v>
      </c>
      <c r="U170" s="448" t="s">
        <v>66</v>
      </c>
      <c r="V170" s="448" t="s">
        <v>66</v>
      </c>
      <c r="W170" s="34"/>
    </row>
    <row r="171" ht="17" spans="1:23">
      <c r="A171" s="37">
        <v>167</v>
      </c>
      <c r="B171" s="446" t="s">
        <v>64</v>
      </c>
      <c r="C171" s="448" t="s">
        <v>1999</v>
      </c>
      <c r="D171" s="447" t="s">
        <v>1917</v>
      </c>
      <c r="E171" s="448" t="s">
        <v>1918</v>
      </c>
      <c r="F171" s="449">
        <v>6000050102</v>
      </c>
      <c r="G171" s="450">
        <v>516300330761269</v>
      </c>
      <c r="H171" s="448">
        <v>1</v>
      </c>
      <c r="I171" s="447">
        <v>0</v>
      </c>
      <c r="J171" s="447">
        <v>1</v>
      </c>
      <c r="K171" s="472">
        <v>46227</v>
      </c>
      <c r="L171" s="473" t="s">
        <v>1950</v>
      </c>
      <c r="M171" s="480" t="s">
        <v>2003</v>
      </c>
      <c r="N171" s="450" t="s">
        <v>2004</v>
      </c>
      <c r="O171" s="452" t="s">
        <v>1920</v>
      </c>
      <c r="P171" s="69">
        <f t="shared" si="1"/>
        <v>46228</v>
      </c>
      <c r="Q171" s="34"/>
      <c r="R171" s="452" t="s">
        <v>1920</v>
      </c>
      <c r="S171" s="69">
        <f t="shared" ref="S171:S173" si="13">K171+1</f>
        <v>46228</v>
      </c>
      <c r="T171" s="34" t="s">
        <v>1921</v>
      </c>
      <c r="U171" s="448" t="s">
        <v>1912</v>
      </c>
      <c r="V171" s="448" t="s">
        <v>17</v>
      </c>
      <c r="W171" s="34"/>
    </row>
    <row r="172" ht="17" spans="1:23">
      <c r="A172" s="37">
        <v>168</v>
      </c>
      <c r="B172" s="446" t="s">
        <v>64</v>
      </c>
      <c r="C172" s="448" t="s">
        <v>1999</v>
      </c>
      <c r="D172" s="447" t="s">
        <v>1917</v>
      </c>
      <c r="E172" s="448" t="s">
        <v>1918</v>
      </c>
      <c r="F172" s="449">
        <v>6000050102</v>
      </c>
      <c r="G172" s="450">
        <v>516300330761270</v>
      </c>
      <c r="H172" s="448">
        <v>1</v>
      </c>
      <c r="I172" s="447">
        <v>0</v>
      </c>
      <c r="J172" s="447">
        <v>1</v>
      </c>
      <c r="K172" s="472">
        <v>46227</v>
      </c>
      <c r="L172" s="473" t="s">
        <v>1950</v>
      </c>
      <c r="M172" s="480" t="s">
        <v>2003</v>
      </c>
      <c r="N172" s="450" t="s">
        <v>2004</v>
      </c>
      <c r="O172" s="452" t="s">
        <v>1920</v>
      </c>
      <c r="P172" s="69">
        <f t="shared" si="1"/>
        <v>46228</v>
      </c>
      <c r="Q172" s="34"/>
      <c r="R172" s="452" t="s">
        <v>1920</v>
      </c>
      <c r="S172" s="69">
        <f t="shared" si="13"/>
        <v>46228</v>
      </c>
      <c r="T172" s="34" t="s">
        <v>1921</v>
      </c>
      <c r="U172" s="448" t="s">
        <v>1912</v>
      </c>
      <c r="V172" s="448" t="s">
        <v>17</v>
      </c>
      <c r="W172" s="34"/>
    </row>
    <row r="173" ht="17" spans="1:23">
      <c r="A173" s="37">
        <v>169</v>
      </c>
      <c r="B173" s="446" t="s">
        <v>64</v>
      </c>
      <c r="C173" s="448" t="s">
        <v>1999</v>
      </c>
      <c r="D173" s="447" t="s">
        <v>1917</v>
      </c>
      <c r="E173" s="448" t="s">
        <v>1918</v>
      </c>
      <c r="F173" s="449">
        <v>6000050102</v>
      </c>
      <c r="G173" s="450">
        <v>516300330761271</v>
      </c>
      <c r="H173" s="448">
        <v>1</v>
      </c>
      <c r="I173" s="448">
        <v>1</v>
      </c>
      <c r="J173" s="448">
        <v>0</v>
      </c>
      <c r="K173" s="472">
        <v>46227</v>
      </c>
      <c r="L173" s="450" t="s">
        <v>66</v>
      </c>
      <c r="M173" s="450" t="s">
        <v>66</v>
      </c>
      <c r="N173" s="450" t="s">
        <v>66</v>
      </c>
      <c r="O173" s="452" t="s">
        <v>1920</v>
      </c>
      <c r="P173" s="69">
        <f t="shared" si="1"/>
        <v>46228</v>
      </c>
      <c r="Q173" s="34"/>
      <c r="R173" s="452" t="s">
        <v>1920</v>
      </c>
      <c r="S173" s="451">
        <f t="shared" si="13"/>
        <v>46228</v>
      </c>
      <c r="T173" s="34" t="s">
        <v>1921</v>
      </c>
      <c r="U173" s="448" t="s">
        <v>66</v>
      </c>
      <c r="V173" s="448" t="s">
        <v>66</v>
      </c>
      <c r="W173" s="34"/>
    </row>
    <row r="174" ht="17" spans="1:23">
      <c r="A174" s="37">
        <v>170</v>
      </c>
      <c r="B174" s="446" t="s">
        <v>64</v>
      </c>
      <c r="C174" s="448" t="s">
        <v>1999</v>
      </c>
      <c r="D174" s="447" t="s">
        <v>1917</v>
      </c>
      <c r="E174" s="448" t="s">
        <v>1918</v>
      </c>
      <c r="F174" s="449">
        <v>6000050102</v>
      </c>
      <c r="G174" s="450">
        <v>516300330761272</v>
      </c>
      <c r="H174" s="448">
        <v>1</v>
      </c>
      <c r="I174" s="448">
        <v>1</v>
      </c>
      <c r="J174" s="447">
        <v>0</v>
      </c>
      <c r="K174" s="472">
        <v>46227</v>
      </c>
      <c r="L174" s="450" t="s">
        <v>66</v>
      </c>
      <c r="M174" s="450" t="s">
        <v>66</v>
      </c>
      <c r="N174" s="450" t="s">
        <v>66</v>
      </c>
      <c r="O174" s="452" t="s">
        <v>1920</v>
      </c>
      <c r="P174" s="69">
        <f t="shared" si="1"/>
        <v>46228</v>
      </c>
      <c r="Q174" s="34"/>
      <c r="R174" s="452" t="s">
        <v>1920</v>
      </c>
      <c r="S174" s="451">
        <v>46227</v>
      </c>
      <c r="T174" s="34" t="s">
        <v>1921</v>
      </c>
      <c r="U174" s="448" t="s">
        <v>66</v>
      </c>
      <c r="V174" s="448" t="s">
        <v>66</v>
      </c>
      <c r="W174" s="34"/>
    </row>
    <row r="175" ht="17" spans="1:23">
      <c r="A175" s="37">
        <v>171</v>
      </c>
      <c r="B175" s="446" t="s">
        <v>64</v>
      </c>
      <c r="C175" s="448" t="s">
        <v>1999</v>
      </c>
      <c r="D175" s="447" t="s">
        <v>1917</v>
      </c>
      <c r="E175" s="448" t="s">
        <v>1918</v>
      </c>
      <c r="F175" s="449">
        <v>6000050102</v>
      </c>
      <c r="G175" s="450" t="s">
        <v>2031</v>
      </c>
      <c r="H175" s="448">
        <v>18</v>
      </c>
      <c r="I175" s="448">
        <v>18</v>
      </c>
      <c r="J175" s="448">
        <v>0</v>
      </c>
      <c r="K175" s="472">
        <v>46227</v>
      </c>
      <c r="L175" s="450" t="s">
        <v>66</v>
      </c>
      <c r="M175" s="450" t="s">
        <v>66</v>
      </c>
      <c r="N175" s="450" t="s">
        <v>66</v>
      </c>
      <c r="O175" s="452" t="s">
        <v>1920</v>
      </c>
      <c r="P175" s="69">
        <f t="shared" si="1"/>
        <v>46228</v>
      </c>
      <c r="Q175" s="466"/>
      <c r="R175" s="452" t="s">
        <v>1920</v>
      </c>
      <c r="S175" s="451">
        <f>K175+1</f>
        <v>46228</v>
      </c>
      <c r="T175" s="34" t="s">
        <v>1921</v>
      </c>
      <c r="U175" s="448" t="s">
        <v>66</v>
      </c>
      <c r="V175" s="448" t="s">
        <v>66</v>
      </c>
      <c r="W175" s="34"/>
    </row>
    <row r="176" ht="17" spans="1:23">
      <c r="A176" s="37">
        <v>172</v>
      </c>
      <c r="B176" s="446" t="s">
        <v>64</v>
      </c>
      <c r="C176" s="448" t="s">
        <v>1999</v>
      </c>
      <c r="D176" s="447" t="s">
        <v>1917</v>
      </c>
      <c r="E176" s="448" t="s">
        <v>1918</v>
      </c>
      <c r="F176" s="449">
        <v>6000050102</v>
      </c>
      <c r="G176" s="450" t="s">
        <v>2032</v>
      </c>
      <c r="H176" s="448">
        <v>20</v>
      </c>
      <c r="I176" s="448">
        <v>20</v>
      </c>
      <c r="J176" s="447">
        <v>0</v>
      </c>
      <c r="K176" s="472">
        <v>46228</v>
      </c>
      <c r="L176" s="450" t="s">
        <v>66</v>
      </c>
      <c r="M176" s="450" t="s">
        <v>66</v>
      </c>
      <c r="N176" s="450" t="s">
        <v>66</v>
      </c>
      <c r="O176" s="452" t="s">
        <v>1920</v>
      </c>
      <c r="P176" s="69">
        <f t="shared" si="1"/>
        <v>46229</v>
      </c>
      <c r="Q176" s="34"/>
      <c r="R176" s="452" t="s">
        <v>1920</v>
      </c>
      <c r="S176" s="451">
        <v>46228</v>
      </c>
      <c r="T176" s="34" t="s">
        <v>1921</v>
      </c>
      <c r="U176" s="448" t="s">
        <v>66</v>
      </c>
      <c r="V176" s="448" t="s">
        <v>66</v>
      </c>
      <c r="W176" s="34"/>
    </row>
    <row r="177" ht="17" spans="1:23">
      <c r="A177" s="37">
        <v>173</v>
      </c>
      <c r="B177" s="446" t="s">
        <v>64</v>
      </c>
      <c r="C177" s="448" t="s">
        <v>1999</v>
      </c>
      <c r="D177" s="447" t="s">
        <v>1917</v>
      </c>
      <c r="E177" s="448" t="s">
        <v>1918</v>
      </c>
      <c r="F177" s="449">
        <v>6000050102</v>
      </c>
      <c r="G177" s="450" t="s">
        <v>2033</v>
      </c>
      <c r="H177" s="448">
        <v>15</v>
      </c>
      <c r="I177" s="448">
        <v>15</v>
      </c>
      <c r="J177" s="447">
        <v>0</v>
      </c>
      <c r="K177" s="472">
        <v>46232</v>
      </c>
      <c r="L177" s="450" t="s">
        <v>66</v>
      </c>
      <c r="M177" s="450" t="s">
        <v>66</v>
      </c>
      <c r="N177" s="450" t="s">
        <v>66</v>
      </c>
      <c r="O177" s="452" t="s">
        <v>1920</v>
      </c>
      <c r="P177" s="69">
        <f t="shared" si="1"/>
        <v>46233</v>
      </c>
      <c r="Q177" s="34"/>
      <c r="R177" s="452" t="s">
        <v>1920</v>
      </c>
      <c r="S177" s="451">
        <v>46232</v>
      </c>
      <c r="T177" s="34" t="s">
        <v>1921</v>
      </c>
      <c r="U177" s="448" t="s">
        <v>66</v>
      </c>
      <c r="V177" s="448" t="s">
        <v>66</v>
      </c>
      <c r="W177" s="34"/>
    </row>
    <row r="178" ht="17" spans="1:23">
      <c r="A178" s="37">
        <v>174</v>
      </c>
      <c r="B178" s="446" t="s">
        <v>64</v>
      </c>
      <c r="C178" s="448" t="s">
        <v>1999</v>
      </c>
      <c r="D178" s="447" t="s">
        <v>1917</v>
      </c>
      <c r="E178" s="448" t="s">
        <v>1918</v>
      </c>
      <c r="F178" s="449">
        <v>6000050102</v>
      </c>
      <c r="G178" s="450">
        <v>516300330761326</v>
      </c>
      <c r="H178" s="448">
        <v>1</v>
      </c>
      <c r="I178" s="448">
        <v>1</v>
      </c>
      <c r="J178" s="447">
        <v>0</v>
      </c>
      <c r="K178" s="472">
        <v>46232</v>
      </c>
      <c r="L178" s="450" t="s">
        <v>66</v>
      </c>
      <c r="M178" s="450" t="s">
        <v>66</v>
      </c>
      <c r="N178" s="450" t="s">
        <v>66</v>
      </c>
      <c r="O178" s="452" t="s">
        <v>1920</v>
      </c>
      <c r="P178" s="69">
        <f t="shared" si="1"/>
        <v>46233</v>
      </c>
      <c r="Q178" s="34"/>
      <c r="R178" s="452" t="s">
        <v>1920</v>
      </c>
      <c r="S178" s="451">
        <v>46232</v>
      </c>
      <c r="T178" s="34" t="s">
        <v>1921</v>
      </c>
      <c r="U178" s="448" t="s">
        <v>66</v>
      </c>
      <c r="V178" s="448" t="s">
        <v>66</v>
      </c>
      <c r="W178" s="34"/>
    </row>
    <row r="179" ht="17" spans="1:23">
      <c r="A179" s="37">
        <v>175</v>
      </c>
      <c r="B179" s="461" t="s">
        <v>64</v>
      </c>
      <c r="C179" s="448" t="s">
        <v>1999</v>
      </c>
      <c r="D179" s="448" t="s">
        <v>1917</v>
      </c>
      <c r="E179" s="448" t="s">
        <v>1918</v>
      </c>
      <c r="F179" s="462">
        <v>6000050102</v>
      </c>
      <c r="G179" s="450">
        <v>516300330761327</v>
      </c>
      <c r="H179" s="448">
        <v>1</v>
      </c>
      <c r="I179" s="447">
        <v>0</v>
      </c>
      <c r="J179" s="447">
        <v>1</v>
      </c>
      <c r="K179" s="472">
        <v>46232</v>
      </c>
      <c r="L179" s="473" t="s">
        <v>2034</v>
      </c>
      <c r="M179" s="474" t="s">
        <v>1928</v>
      </c>
      <c r="N179" s="450" t="s">
        <v>1598</v>
      </c>
      <c r="O179" s="452" t="s">
        <v>1920</v>
      </c>
      <c r="P179" s="69">
        <f t="shared" si="1"/>
        <v>46233</v>
      </c>
      <c r="Q179" s="478" t="s">
        <v>82</v>
      </c>
      <c r="R179" s="452" t="s">
        <v>1920</v>
      </c>
      <c r="S179" s="69">
        <f t="shared" ref="S179:S180" si="14">K179+1</f>
        <v>46233</v>
      </c>
      <c r="T179" s="34" t="s">
        <v>1921</v>
      </c>
      <c r="U179" s="448" t="s">
        <v>25</v>
      </c>
      <c r="V179" s="448" t="s">
        <v>1924</v>
      </c>
      <c r="W179" s="34"/>
    </row>
    <row r="180" ht="17" spans="1:23">
      <c r="A180" s="37">
        <v>176</v>
      </c>
      <c r="B180" s="446" t="s">
        <v>64</v>
      </c>
      <c r="C180" s="448" t="s">
        <v>1999</v>
      </c>
      <c r="D180" s="447" t="s">
        <v>1917</v>
      </c>
      <c r="E180" s="448" t="s">
        <v>1918</v>
      </c>
      <c r="F180" s="449">
        <v>6000050102</v>
      </c>
      <c r="G180" s="450" t="s">
        <v>2035</v>
      </c>
      <c r="H180" s="448">
        <v>6</v>
      </c>
      <c r="I180" s="448">
        <v>6</v>
      </c>
      <c r="J180" s="448">
        <v>0</v>
      </c>
      <c r="K180" s="472">
        <v>46232</v>
      </c>
      <c r="L180" s="450" t="s">
        <v>66</v>
      </c>
      <c r="M180" s="450" t="s">
        <v>66</v>
      </c>
      <c r="N180" s="450" t="s">
        <v>66</v>
      </c>
      <c r="O180" s="452" t="s">
        <v>1920</v>
      </c>
      <c r="P180" s="69">
        <f t="shared" si="1"/>
        <v>46233</v>
      </c>
      <c r="Q180" s="466"/>
      <c r="R180" s="452" t="s">
        <v>1920</v>
      </c>
      <c r="S180" s="451">
        <f t="shared" si="14"/>
        <v>46233</v>
      </c>
      <c r="T180" s="34" t="s">
        <v>1921</v>
      </c>
      <c r="U180" s="448" t="s">
        <v>66</v>
      </c>
      <c r="V180" s="448" t="s">
        <v>66</v>
      </c>
      <c r="W180" s="34"/>
    </row>
    <row r="181" ht="17" spans="1:23">
      <c r="A181" s="37">
        <v>177</v>
      </c>
      <c r="B181" s="446" t="s">
        <v>64</v>
      </c>
      <c r="C181" s="448" t="s">
        <v>1999</v>
      </c>
      <c r="D181" s="447" t="s">
        <v>1917</v>
      </c>
      <c r="E181" s="448" t="s">
        <v>1918</v>
      </c>
      <c r="F181" s="449">
        <v>6000050102</v>
      </c>
      <c r="G181" s="450">
        <v>516300330761334</v>
      </c>
      <c r="H181" s="448">
        <v>1</v>
      </c>
      <c r="I181" s="448">
        <v>1</v>
      </c>
      <c r="J181" s="447">
        <v>0</v>
      </c>
      <c r="K181" s="472">
        <v>46232</v>
      </c>
      <c r="L181" s="450" t="s">
        <v>66</v>
      </c>
      <c r="M181" s="450" t="s">
        <v>66</v>
      </c>
      <c r="N181" s="450" t="s">
        <v>66</v>
      </c>
      <c r="O181" s="452" t="s">
        <v>1920</v>
      </c>
      <c r="P181" s="69">
        <f t="shared" si="1"/>
        <v>46233</v>
      </c>
      <c r="Q181" s="34"/>
      <c r="R181" s="452" t="s">
        <v>1920</v>
      </c>
      <c r="S181" s="451">
        <v>46232</v>
      </c>
      <c r="T181" s="34" t="s">
        <v>1921</v>
      </c>
      <c r="U181" s="448" t="s">
        <v>66</v>
      </c>
      <c r="V181" s="448" t="s">
        <v>66</v>
      </c>
      <c r="W181" s="34"/>
    </row>
    <row r="182" ht="17" spans="1:23">
      <c r="A182" s="37">
        <v>178</v>
      </c>
      <c r="B182" s="446" t="s">
        <v>64</v>
      </c>
      <c r="C182" s="448" t="s">
        <v>1999</v>
      </c>
      <c r="D182" s="447" t="s">
        <v>1917</v>
      </c>
      <c r="E182" s="448" t="s">
        <v>1918</v>
      </c>
      <c r="F182" s="449">
        <v>6000050102</v>
      </c>
      <c r="G182" s="450">
        <v>516300330761335</v>
      </c>
      <c r="H182" s="448">
        <v>1</v>
      </c>
      <c r="I182" s="448">
        <v>1</v>
      </c>
      <c r="J182" s="447">
        <v>0</v>
      </c>
      <c r="K182" s="472">
        <v>46233</v>
      </c>
      <c r="L182" s="450" t="s">
        <v>66</v>
      </c>
      <c r="M182" s="450" t="s">
        <v>66</v>
      </c>
      <c r="N182" s="450" t="s">
        <v>66</v>
      </c>
      <c r="O182" s="452" t="s">
        <v>1920</v>
      </c>
      <c r="P182" s="69">
        <f t="shared" si="1"/>
        <v>46234</v>
      </c>
      <c r="Q182" s="34"/>
      <c r="R182" s="452" t="s">
        <v>1920</v>
      </c>
      <c r="S182" s="451">
        <v>46233</v>
      </c>
      <c r="T182" s="34" t="s">
        <v>1921</v>
      </c>
      <c r="U182" s="448" t="s">
        <v>66</v>
      </c>
      <c r="V182" s="448" t="s">
        <v>66</v>
      </c>
      <c r="W182" s="34"/>
    </row>
    <row r="183" ht="17" spans="1:23">
      <c r="A183" s="37">
        <v>179</v>
      </c>
      <c r="B183" s="446" t="s">
        <v>64</v>
      </c>
      <c r="C183" s="448" t="s">
        <v>1274</v>
      </c>
      <c r="D183" s="447" t="s">
        <v>1917</v>
      </c>
      <c r="E183" s="448" t="s">
        <v>1918</v>
      </c>
      <c r="F183" s="449">
        <v>6000050102</v>
      </c>
      <c r="G183" s="450">
        <v>516300330761336</v>
      </c>
      <c r="H183" s="448">
        <v>1</v>
      </c>
      <c r="I183" s="448">
        <v>1</v>
      </c>
      <c r="J183" s="448">
        <v>0</v>
      </c>
      <c r="K183" s="472">
        <v>46233</v>
      </c>
      <c r="L183" s="450" t="s">
        <v>66</v>
      </c>
      <c r="M183" s="450" t="s">
        <v>66</v>
      </c>
      <c r="N183" s="450" t="s">
        <v>66</v>
      </c>
      <c r="O183" s="452" t="s">
        <v>1920</v>
      </c>
      <c r="P183" s="69">
        <f t="shared" si="1"/>
        <v>46234</v>
      </c>
      <c r="Q183" s="34"/>
      <c r="R183" s="452" t="s">
        <v>1920</v>
      </c>
      <c r="S183" s="451">
        <f>K183+1</f>
        <v>46234</v>
      </c>
      <c r="T183" s="34" t="s">
        <v>1921</v>
      </c>
      <c r="U183" s="448" t="s">
        <v>66</v>
      </c>
      <c r="V183" s="448" t="s">
        <v>66</v>
      </c>
      <c r="W183" s="34"/>
    </row>
    <row r="184" ht="17" spans="1:23">
      <c r="A184" s="37">
        <v>180</v>
      </c>
      <c r="B184" s="446" t="s">
        <v>64</v>
      </c>
      <c r="C184" s="448" t="s">
        <v>1274</v>
      </c>
      <c r="D184" s="447" t="s">
        <v>1917</v>
      </c>
      <c r="E184" s="448" t="s">
        <v>1918</v>
      </c>
      <c r="F184" s="449">
        <v>6000050102</v>
      </c>
      <c r="G184" s="450">
        <v>516300330761337</v>
      </c>
      <c r="H184" s="448">
        <v>1</v>
      </c>
      <c r="I184" s="448">
        <v>1</v>
      </c>
      <c r="J184" s="447">
        <v>0</v>
      </c>
      <c r="K184" s="472">
        <v>46233</v>
      </c>
      <c r="L184" s="450" t="s">
        <v>66</v>
      </c>
      <c r="M184" s="450" t="s">
        <v>66</v>
      </c>
      <c r="N184" s="450" t="s">
        <v>66</v>
      </c>
      <c r="O184" s="452" t="s">
        <v>1920</v>
      </c>
      <c r="P184" s="69">
        <f t="shared" si="1"/>
        <v>46234</v>
      </c>
      <c r="Q184" s="34"/>
      <c r="R184" s="452" t="s">
        <v>1920</v>
      </c>
      <c r="S184" s="451">
        <v>46233</v>
      </c>
      <c r="T184" s="34" t="s">
        <v>1921</v>
      </c>
      <c r="U184" s="448" t="s">
        <v>66</v>
      </c>
      <c r="V184" s="448" t="s">
        <v>66</v>
      </c>
      <c r="W184" s="34"/>
    </row>
    <row r="185" ht="17" spans="1:23">
      <c r="A185" s="37">
        <v>181</v>
      </c>
      <c r="B185" s="446" t="s">
        <v>64</v>
      </c>
      <c r="C185" s="448" t="s">
        <v>1274</v>
      </c>
      <c r="D185" s="447" t="s">
        <v>1917</v>
      </c>
      <c r="E185" s="448" t="s">
        <v>1918</v>
      </c>
      <c r="F185" s="449">
        <v>6000050102</v>
      </c>
      <c r="G185" s="450">
        <v>516300330761338</v>
      </c>
      <c r="H185" s="448">
        <v>1</v>
      </c>
      <c r="I185" s="447">
        <v>0</v>
      </c>
      <c r="J185" s="447">
        <v>1</v>
      </c>
      <c r="K185" s="472">
        <v>46233</v>
      </c>
      <c r="L185" s="473" t="s">
        <v>1950</v>
      </c>
      <c r="M185" s="480" t="s">
        <v>2003</v>
      </c>
      <c r="N185" s="477" t="s">
        <v>2004</v>
      </c>
      <c r="O185" s="452" t="s">
        <v>1920</v>
      </c>
      <c r="P185" s="69">
        <f t="shared" si="1"/>
        <v>46234</v>
      </c>
      <c r="Q185" s="34"/>
      <c r="R185" s="452" t="s">
        <v>1920</v>
      </c>
      <c r="S185" s="69">
        <f t="shared" ref="S185:S186" si="15">K185+1</f>
        <v>46234</v>
      </c>
      <c r="T185" s="34" t="s">
        <v>1921</v>
      </c>
      <c r="U185" s="448" t="s">
        <v>1912</v>
      </c>
      <c r="V185" s="448" t="s">
        <v>17</v>
      </c>
      <c r="W185" s="34"/>
    </row>
    <row r="186" ht="17" spans="1:23">
      <c r="A186" s="37">
        <v>182</v>
      </c>
      <c r="B186" s="446" t="s">
        <v>64</v>
      </c>
      <c r="C186" s="448" t="s">
        <v>1274</v>
      </c>
      <c r="D186" s="447" t="s">
        <v>1917</v>
      </c>
      <c r="E186" s="448" t="s">
        <v>1918</v>
      </c>
      <c r="F186" s="449">
        <v>6000050102</v>
      </c>
      <c r="G186" s="450" t="s">
        <v>2036</v>
      </c>
      <c r="H186" s="448">
        <v>47</v>
      </c>
      <c r="I186" s="448">
        <v>47</v>
      </c>
      <c r="J186" s="448">
        <v>0</v>
      </c>
      <c r="K186" s="472">
        <v>46233</v>
      </c>
      <c r="L186" s="450" t="s">
        <v>66</v>
      </c>
      <c r="M186" s="450" t="s">
        <v>66</v>
      </c>
      <c r="N186" s="450" t="s">
        <v>66</v>
      </c>
      <c r="O186" s="452" t="s">
        <v>1920</v>
      </c>
      <c r="P186" s="69">
        <f t="shared" si="1"/>
        <v>46234</v>
      </c>
      <c r="Q186" s="34"/>
      <c r="R186" s="452" t="s">
        <v>1920</v>
      </c>
      <c r="S186" s="451">
        <f t="shared" si="15"/>
        <v>46234</v>
      </c>
      <c r="T186" s="34" t="s">
        <v>1921</v>
      </c>
      <c r="U186" s="448" t="s">
        <v>66</v>
      </c>
      <c r="V186" s="448" t="s">
        <v>66</v>
      </c>
      <c r="W186" s="34"/>
    </row>
    <row r="187" ht="17" spans="1:23">
      <c r="A187" s="37">
        <v>183</v>
      </c>
      <c r="B187" s="446" t="s">
        <v>64</v>
      </c>
      <c r="C187" s="448" t="s">
        <v>1999</v>
      </c>
      <c r="D187" s="447" t="s">
        <v>1917</v>
      </c>
      <c r="E187" s="448" t="s">
        <v>1918</v>
      </c>
      <c r="F187" s="449">
        <v>6000050102</v>
      </c>
      <c r="G187" s="450" t="s">
        <v>2037</v>
      </c>
      <c r="H187" s="448">
        <v>13</v>
      </c>
      <c r="I187" s="448">
        <v>13</v>
      </c>
      <c r="J187" s="447">
        <v>0</v>
      </c>
      <c r="K187" s="472">
        <v>46234</v>
      </c>
      <c r="L187" s="450" t="s">
        <v>66</v>
      </c>
      <c r="M187" s="450" t="s">
        <v>66</v>
      </c>
      <c r="N187" s="450" t="s">
        <v>66</v>
      </c>
      <c r="O187" s="452" t="s">
        <v>1920</v>
      </c>
      <c r="P187" s="69">
        <f t="shared" si="1"/>
        <v>46235</v>
      </c>
      <c r="Q187" s="34"/>
      <c r="R187" s="452" t="s">
        <v>1920</v>
      </c>
      <c r="S187" s="451">
        <v>46234</v>
      </c>
      <c r="T187" s="34" t="s">
        <v>1921</v>
      </c>
      <c r="U187" s="448" t="s">
        <v>66</v>
      </c>
      <c r="V187" s="448" t="s">
        <v>66</v>
      </c>
      <c r="W187" s="34"/>
    </row>
    <row r="188" ht="17" spans="1:23">
      <c r="A188" s="37">
        <v>184</v>
      </c>
      <c r="B188" s="446" t="s">
        <v>64</v>
      </c>
      <c r="C188" s="448" t="s">
        <v>1999</v>
      </c>
      <c r="D188" s="447" t="s">
        <v>1917</v>
      </c>
      <c r="E188" s="448" t="s">
        <v>1918</v>
      </c>
      <c r="F188" s="449">
        <v>6000050102</v>
      </c>
      <c r="G188" s="450" t="s">
        <v>2038</v>
      </c>
      <c r="H188" s="448">
        <v>4</v>
      </c>
      <c r="I188" s="448">
        <v>4</v>
      </c>
      <c r="J188" s="447">
        <v>0</v>
      </c>
      <c r="K188" s="472">
        <v>46235</v>
      </c>
      <c r="L188" s="450" t="s">
        <v>66</v>
      </c>
      <c r="M188" s="450" t="s">
        <v>66</v>
      </c>
      <c r="N188" s="450" t="s">
        <v>66</v>
      </c>
      <c r="O188" s="452" t="s">
        <v>1920</v>
      </c>
      <c r="P188" s="69">
        <f t="shared" si="1"/>
        <v>46236</v>
      </c>
      <c r="Q188" s="34"/>
      <c r="R188" s="452" t="s">
        <v>1920</v>
      </c>
      <c r="S188" s="451">
        <v>46235</v>
      </c>
      <c r="T188" s="34" t="s">
        <v>1921</v>
      </c>
      <c r="U188" s="448" t="s">
        <v>66</v>
      </c>
      <c r="V188" s="448" t="s">
        <v>66</v>
      </c>
      <c r="W188" s="34"/>
    </row>
    <row r="189" ht="17" spans="1:23">
      <c r="A189" s="37">
        <v>185</v>
      </c>
      <c r="B189" s="446" t="s">
        <v>64</v>
      </c>
      <c r="C189" s="448" t="s">
        <v>1999</v>
      </c>
      <c r="D189" s="447" t="s">
        <v>1917</v>
      </c>
      <c r="E189" s="448" t="s">
        <v>1918</v>
      </c>
      <c r="F189" s="449">
        <v>6000050102</v>
      </c>
      <c r="G189" s="450">
        <v>516300330861403</v>
      </c>
      <c r="H189" s="448">
        <v>1</v>
      </c>
      <c r="I189" s="447">
        <v>0</v>
      </c>
      <c r="J189" s="447">
        <v>1</v>
      </c>
      <c r="K189" s="472">
        <v>46235</v>
      </c>
      <c r="L189" s="450" t="s">
        <v>1927</v>
      </c>
      <c r="M189" s="474" t="s">
        <v>1928</v>
      </c>
      <c r="N189" s="450" t="s">
        <v>66</v>
      </c>
      <c r="O189" s="452" t="s">
        <v>1920</v>
      </c>
      <c r="P189" s="69">
        <f t="shared" si="1"/>
        <v>46236</v>
      </c>
      <c r="Q189" s="34"/>
      <c r="R189" s="452" t="s">
        <v>1920</v>
      </c>
      <c r="S189" s="451">
        <v>46235</v>
      </c>
      <c r="T189" s="34" t="s">
        <v>1921</v>
      </c>
      <c r="U189" s="448" t="s">
        <v>78</v>
      </c>
      <c r="V189" s="448" t="s">
        <v>1924</v>
      </c>
      <c r="W189" s="34"/>
    </row>
    <row r="190" ht="17" spans="1:23">
      <c r="A190" s="37">
        <v>186</v>
      </c>
      <c r="B190" s="446" t="s">
        <v>64</v>
      </c>
      <c r="C190" s="448" t="s">
        <v>1999</v>
      </c>
      <c r="D190" s="447" t="s">
        <v>1917</v>
      </c>
      <c r="E190" s="448" t="s">
        <v>1918</v>
      </c>
      <c r="F190" s="449">
        <v>6000050102</v>
      </c>
      <c r="G190" s="450" t="s">
        <v>2039</v>
      </c>
      <c r="H190" s="448">
        <v>7</v>
      </c>
      <c r="I190" s="448">
        <v>7</v>
      </c>
      <c r="J190" s="448">
        <v>0</v>
      </c>
      <c r="K190" s="472">
        <v>46235</v>
      </c>
      <c r="L190" s="450" t="s">
        <v>66</v>
      </c>
      <c r="M190" s="450" t="s">
        <v>66</v>
      </c>
      <c r="N190" s="450" t="s">
        <v>66</v>
      </c>
      <c r="O190" s="452" t="s">
        <v>1920</v>
      </c>
      <c r="P190" s="69">
        <f t="shared" si="1"/>
        <v>46236</v>
      </c>
      <c r="Q190" s="466"/>
      <c r="R190" s="452" t="s">
        <v>1920</v>
      </c>
      <c r="S190" s="451">
        <f>K190+1</f>
        <v>46236</v>
      </c>
      <c r="T190" s="34" t="s">
        <v>1921</v>
      </c>
      <c r="U190" s="448" t="s">
        <v>66</v>
      </c>
      <c r="V190" s="448" t="s">
        <v>66</v>
      </c>
      <c r="W190" s="34"/>
    </row>
    <row r="191" ht="17" spans="1:23">
      <c r="A191" s="37">
        <v>187</v>
      </c>
      <c r="B191" s="446" t="s">
        <v>64</v>
      </c>
      <c r="C191" s="448" t="s">
        <v>1999</v>
      </c>
      <c r="D191" s="447" t="s">
        <v>1917</v>
      </c>
      <c r="E191" s="448" t="s">
        <v>1918</v>
      </c>
      <c r="F191" s="449">
        <v>6000050102</v>
      </c>
      <c r="G191" s="450">
        <v>516300330861411</v>
      </c>
      <c r="H191" s="448">
        <v>1</v>
      </c>
      <c r="I191" s="447">
        <v>0</v>
      </c>
      <c r="J191" s="447">
        <v>1</v>
      </c>
      <c r="K191" s="472">
        <v>46235</v>
      </c>
      <c r="L191" s="450" t="s">
        <v>1944</v>
      </c>
      <c r="M191" s="474" t="s">
        <v>1928</v>
      </c>
      <c r="N191" s="450" t="s">
        <v>66</v>
      </c>
      <c r="O191" s="452" t="s">
        <v>1920</v>
      </c>
      <c r="P191" s="69">
        <f t="shared" si="1"/>
        <v>46236</v>
      </c>
      <c r="Q191" s="34"/>
      <c r="R191" s="452" t="s">
        <v>1920</v>
      </c>
      <c r="S191" s="451">
        <v>46235</v>
      </c>
      <c r="T191" s="34" t="s">
        <v>1921</v>
      </c>
      <c r="U191" s="448" t="s">
        <v>78</v>
      </c>
      <c r="V191" s="448" t="s">
        <v>1924</v>
      </c>
      <c r="W191" s="34"/>
    </row>
    <row r="192" ht="17" spans="1:23">
      <c r="A192" s="37">
        <v>188</v>
      </c>
      <c r="B192" s="446" t="s">
        <v>64</v>
      </c>
      <c r="C192" s="448" t="s">
        <v>1999</v>
      </c>
      <c r="D192" s="447" t="s">
        <v>1917</v>
      </c>
      <c r="E192" s="448" t="s">
        <v>1918</v>
      </c>
      <c r="F192" s="449">
        <v>6000050102</v>
      </c>
      <c r="G192" s="450" t="s">
        <v>2040</v>
      </c>
      <c r="H192" s="448">
        <v>17</v>
      </c>
      <c r="I192" s="448">
        <v>17</v>
      </c>
      <c r="J192" s="448">
        <v>0</v>
      </c>
      <c r="K192" s="472">
        <v>46235</v>
      </c>
      <c r="L192" s="450" t="s">
        <v>66</v>
      </c>
      <c r="M192" s="450" t="s">
        <v>66</v>
      </c>
      <c r="N192" s="450" t="s">
        <v>66</v>
      </c>
      <c r="O192" s="452" t="s">
        <v>1920</v>
      </c>
      <c r="P192" s="69">
        <f t="shared" si="1"/>
        <v>46236</v>
      </c>
      <c r="Q192" s="34"/>
      <c r="R192" s="452" t="s">
        <v>1920</v>
      </c>
      <c r="S192" s="451">
        <f>K192+1</f>
        <v>46236</v>
      </c>
      <c r="T192" s="34" t="s">
        <v>1921</v>
      </c>
      <c r="U192" s="448" t="s">
        <v>66</v>
      </c>
      <c r="V192" s="448" t="s">
        <v>66</v>
      </c>
      <c r="W192" s="34"/>
    </row>
    <row r="193" ht="17" spans="1:23">
      <c r="A193" s="37">
        <v>189</v>
      </c>
      <c r="B193" s="446" t="s">
        <v>64</v>
      </c>
      <c r="C193" s="448" t="s">
        <v>1999</v>
      </c>
      <c r="D193" s="447" t="s">
        <v>1917</v>
      </c>
      <c r="E193" s="448" t="s">
        <v>1918</v>
      </c>
      <c r="F193" s="449">
        <v>6000050102</v>
      </c>
      <c r="G193" s="450">
        <v>516300330861429</v>
      </c>
      <c r="H193" s="448">
        <v>1</v>
      </c>
      <c r="I193" s="448">
        <v>1</v>
      </c>
      <c r="J193" s="447">
        <v>0</v>
      </c>
      <c r="K193" s="472">
        <v>46206</v>
      </c>
      <c r="L193" s="450" t="s">
        <v>66</v>
      </c>
      <c r="M193" s="450" t="s">
        <v>66</v>
      </c>
      <c r="N193" s="450" t="s">
        <v>66</v>
      </c>
      <c r="O193" s="452" t="s">
        <v>1920</v>
      </c>
      <c r="P193" s="69">
        <f t="shared" si="1"/>
        <v>46207</v>
      </c>
      <c r="Q193" s="34"/>
      <c r="R193" s="452" t="s">
        <v>1920</v>
      </c>
      <c r="S193" s="451">
        <v>46206</v>
      </c>
      <c r="T193" s="34" t="s">
        <v>1921</v>
      </c>
      <c r="U193" s="448" t="s">
        <v>66</v>
      </c>
      <c r="V193" s="448" t="s">
        <v>66</v>
      </c>
      <c r="W193" s="34"/>
    </row>
    <row r="194" ht="17" spans="1:23">
      <c r="A194" s="37">
        <v>190</v>
      </c>
      <c r="B194" s="446" t="s">
        <v>64</v>
      </c>
      <c r="C194" s="448" t="s">
        <v>1999</v>
      </c>
      <c r="D194" s="447" t="s">
        <v>1917</v>
      </c>
      <c r="E194" s="448" t="s">
        <v>1918</v>
      </c>
      <c r="F194" s="449">
        <v>6000050102</v>
      </c>
      <c r="G194" s="450" t="s">
        <v>2041</v>
      </c>
      <c r="H194" s="448">
        <v>9</v>
      </c>
      <c r="I194" s="448">
        <v>9</v>
      </c>
      <c r="J194" s="447">
        <v>0</v>
      </c>
      <c r="K194" s="472">
        <v>46206</v>
      </c>
      <c r="L194" s="450" t="s">
        <v>66</v>
      </c>
      <c r="M194" s="450" t="s">
        <v>66</v>
      </c>
      <c r="N194" s="450" t="s">
        <v>66</v>
      </c>
      <c r="O194" s="452" t="s">
        <v>1920</v>
      </c>
      <c r="P194" s="69">
        <f t="shared" si="1"/>
        <v>46207</v>
      </c>
      <c r="Q194" s="34"/>
      <c r="R194" s="452" t="s">
        <v>1920</v>
      </c>
      <c r="S194" s="451">
        <v>46206</v>
      </c>
      <c r="T194" s="34" t="s">
        <v>1921</v>
      </c>
      <c r="U194" s="448" t="s">
        <v>66</v>
      </c>
      <c r="V194" s="448" t="s">
        <v>66</v>
      </c>
      <c r="W194" s="34"/>
    </row>
    <row r="195" ht="17" spans="1:23">
      <c r="A195" s="37">
        <v>191</v>
      </c>
      <c r="B195" s="446" t="s">
        <v>64</v>
      </c>
      <c r="C195" s="448" t="s">
        <v>1999</v>
      </c>
      <c r="D195" s="447" t="s">
        <v>1917</v>
      </c>
      <c r="E195" s="448" t="s">
        <v>1918</v>
      </c>
      <c r="F195" s="449">
        <v>6000050102</v>
      </c>
      <c r="G195" s="450" t="s">
        <v>2042</v>
      </c>
      <c r="H195" s="448">
        <v>2</v>
      </c>
      <c r="I195" s="448">
        <v>2</v>
      </c>
      <c r="J195" s="447">
        <v>0</v>
      </c>
      <c r="K195" s="472">
        <v>46207</v>
      </c>
      <c r="L195" s="450" t="s">
        <v>66</v>
      </c>
      <c r="M195" s="450" t="s">
        <v>66</v>
      </c>
      <c r="N195" s="450" t="s">
        <v>66</v>
      </c>
      <c r="O195" s="452" t="s">
        <v>1920</v>
      </c>
      <c r="P195" s="69">
        <f t="shared" si="1"/>
        <v>46208</v>
      </c>
      <c r="Q195" s="34"/>
      <c r="R195" s="452" t="s">
        <v>1920</v>
      </c>
      <c r="S195" s="451">
        <v>46207</v>
      </c>
      <c r="T195" s="34" t="s">
        <v>1921</v>
      </c>
      <c r="U195" s="448" t="s">
        <v>66</v>
      </c>
      <c r="V195" s="448" t="s">
        <v>66</v>
      </c>
      <c r="W195" s="34"/>
    </row>
    <row r="196" ht="17" spans="1:23">
      <c r="A196" s="37">
        <v>192</v>
      </c>
      <c r="B196" s="446" t="s">
        <v>64</v>
      </c>
      <c r="C196" s="448" t="s">
        <v>1999</v>
      </c>
      <c r="D196" s="447" t="s">
        <v>1917</v>
      </c>
      <c r="E196" s="448" t="s">
        <v>1918</v>
      </c>
      <c r="F196" s="449">
        <v>6000050102</v>
      </c>
      <c r="G196" s="450">
        <v>516300330861441</v>
      </c>
      <c r="H196" s="448">
        <v>1</v>
      </c>
      <c r="I196" s="448">
        <v>1</v>
      </c>
      <c r="J196" s="447">
        <v>0</v>
      </c>
      <c r="K196" s="472">
        <v>46207</v>
      </c>
      <c r="L196" s="450" t="s">
        <v>66</v>
      </c>
      <c r="M196" s="450" t="s">
        <v>66</v>
      </c>
      <c r="N196" s="450" t="s">
        <v>66</v>
      </c>
      <c r="O196" s="452" t="s">
        <v>1920</v>
      </c>
      <c r="P196" s="69">
        <f t="shared" si="1"/>
        <v>46208</v>
      </c>
      <c r="Q196" s="34"/>
      <c r="R196" s="452" t="s">
        <v>1920</v>
      </c>
      <c r="S196" s="451">
        <v>46207</v>
      </c>
      <c r="T196" s="34" t="s">
        <v>1921</v>
      </c>
      <c r="U196" s="448" t="s">
        <v>66</v>
      </c>
      <c r="V196" s="448" t="s">
        <v>66</v>
      </c>
      <c r="W196" s="34"/>
    </row>
    <row r="197" ht="17" spans="1:23">
      <c r="A197" s="37">
        <v>193</v>
      </c>
      <c r="B197" s="446" t="s">
        <v>64</v>
      </c>
      <c r="C197" s="448" t="s">
        <v>1999</v>
      </c>
      <c r="D197" s="447" t="s">
        <v>1917</v>
      </c>
      <c r="E197" s="448" t="s">
        <v>1918</v>
      </c>
      <c r="F197" s="449">
        <v>6000050102</v>
      </c>
      <c r="G197" s="450" t="s">
        <v>2043</v>
      </c>
      <c r="H197" s="448">
        <v>2</v>
      </c>
      <c r="I197" s="448">
        <v>2</v>
      </c>
      <c r="J197" s="448">
        <v>0</v>
      </c>
      <c r="K197" s="472">
        <v>46207</v>
      </c>
      <c r="L197" s="450" t="s">
        <v>66</v>
      </c>
      <c r="M197" s="450" t="s">
        <v>66</v>
      </c>
      <c r="N197" s="450" t="s">
        <v>66</v>
      </c>
      <c r="O197" s="452" t="s">
        <v>1920</v>
      </c>
      <c r="P197" s="69">
        <f t="shared" si="1"/>
        <v>46208</v>
      </c>
      <c r="Q197" s="34"/>
      <c r="R197" s="452" t="s">
        <v>1920</v>
      </c>
      <c r="S197" s="451">
        <f>K197+1</f>
        <v>46208</v>
      </c>
      <c r="T197" s="34" t="s">
        <v>1921</v>
      </c>
      <c r="U197" s="448" t="s">
        <v>66</v>
      </c>
      <c r="V197" s="448" t="s">
        <v>66</v>
      </c>
      <c r="W197" s="34"/>
    </row>
    <row r="198" ht="17" spans="1:23">
      <c r="A198" s="37">
        <v>194</v>
      </c>
      <c r="B198" s="446" t="s">
        <v>64</v>
      </c>
      <c r="C198" s="448" t="s">
        <v>1999</v>
      </c>
      <c r="D198" s="447" t="s">
        <v>1917</v>
      </c>
      <c r="E198" s="448" t="s">
        <v>1918</v>
      </c>
      <c r="F198" s="449">
        <v>6000050102</v>
      </c>
      <c r="G198" s="450">
        <v>516300330861444</v>
      </c>
      <c r="H198" s="448">
        <v>1</v>
      </c>
      <c r="I198" s="448">
        <v>1</v>
      </c>
      <c r="J198" s="447">
        <v>0</v>
      </c>
      <c r="K198" s="472">
        <v>46207</v>
      </c>
      <c r="L198" s="450" t="s">
        <v>66</v>
      </c>
      <c r="M198" s="450" t="s">
        <v>66</v>
      </c>
      <c r="N198" s="450" t="s">
        <v>66</v>
      </c>
      <c r="O198" s="452" t="s">
        <v>1920</v>
      </c>
      <c r="P198" s="69">
        <f t="shared" si="1"/>
        <v>46208</v>
      </c>
      <c r="Q198" s="34"/>
      <c r="R198" s="452" t="s">
        <v>1920</v>
      </c>
      <c r="S198" s="451">
        <v>46207</v>
      </c>
      <c r="T198" s="34" t="s">
        <v>1921</v>
      </c>
      <c r="U198" s="448" t="s">
        <v>66</v>
      </c>
      <c r="V198" s="448" t="s">
        <v>66</v>
      </c>
      <c r="W198" s="34"/>
    </row>
    <row r="199" ht="17" spans="1:23">
      <c r="A199" s="37">
        <v>195</v>
      </c>
      <c r="B199" s="446" t="s">
        <v>64</v>
      </c>
      <c r="C199" s="448" t="s">
        <v>1999</v>
      </c>
      <c r="D199" s="447" t="s">
        <v>1917</v>
      </c>
      <c r="E199" s="448" t="s">
        <v>1918</v>
      </c>
      <c r="F199" s="449">
        <v>6000050102</v>
      </c>
      <c r="G199" s="450">
        <v>516300330861445</v>
      </c>
      <c r="H199" s="448">
        <v>1</v>
      </c>
      <c r="I199" s="447">
        <v>0</v>
      </c>
      <c r="J199" s="447">
        <v>1</v>
      </c>
      <c r="K199" s="472">
        <v>46207</v>
      </c>
      <c r="L199" s="473" t="s">
        <v>2044</v>
      </c>
      <c r="M199" s="450" t="s">
        <v>1318</v>
      </c>
      <c r="N199" s="450" t="s">
        <v>2045</v>
      </c>
      <c r="O199" s="452" t="s">
        <v>1920</v>
      </c>
      <c r="P199" s="69">
        <f t="shared" si="1"/>
        <v>46208</v>
      </c>
      <c r="Q199" s="34"/>
      <c r="R199" s="452" t="s">
        <v>1920</v>
      </c>
      <c r="S199" s="69">
        <f t="shared" ref="S199:S200" si="16">K199+1</f>
        <v>46208</v>
      </c>
      <c r="T199" s="34" t="s">
        <v>1921</v>
      </c>
      <c r="U199" s="448" t="s">
        <v>1923</v>
      </c>
      <c r="V199" s="448" t="s">
        <v>1924</v>
      </c>
      <c r="W199" s="34"/>
    </row>
    <row r="200" ht="17" spans="1:23">
      <c r="A200" s="37">
        <v>196</v>
      </c>
      <c r="B200" s="446" t="s">
        <v>64</v>
      </c>
      <c r="C200" s="448" t="s">
        <v>1999</v>
      </c>
      <c r="D200" s="447" t="s">
        <v>1917</v>
      </c>
      <c r="E200" s="448" t="s">
        <v>1918</v>
      </c>
      <c r="F200" s="449">
        <v>6000050102</v>
      </c>
      <c r="G200" s="450">
        <v>516300330861446</v>
      </c>
      <c r="H200" s="448">
        <v>1</v>
      </c>
      <c r="I200" s="448">
        <v>1</v>
      </c>
      <c r="J200" s="448">
        <v>0</v>
      </c>
      <c r="K200" s="472">
        <v>46207</v>
      </c>
      <c r="L200" s="450" t="s">
        <v>66</v>
      </c>
      <c r="M200" s="450" t="s">
        <v>66</v>
      </c>
      <c r="N200" s="450" t="s">
        <v>66</v>
      </c>
      <c r="O200" s="452" t="s">
        <v>1920</v>
      </c>
      <c r="P200" s="69">
        <f t="shared" si="1"/>
        <v>46208</v>
      </c>
      <c r="Q200" s="34"/>
      <c r="R200" s="452" t="s">
        <v>1920</v>
      </c>
      <c r="S200" s="451">
        <f t="shared" si="16"/>
        <v>46208</v>
      </c>
      <c r="T200" s="34" t="s">
        <v>1921</v>
      </c>
      <c r="U200" s="448" t="s">
        <v>66</v>
      </c>
      <c r="V200" s="448" t="s">
        <v>66</v>
      </c>
      <c r="W200" s="34"/>
    </row>
    <row r="201" ht="17" spans="1:23">
      <c r="A201" s="37">
        <v>197</v>
      </c>
      <c r="B201" s="446" t="s">
        <v>64</v>
      </c>
      <c r="C201" s="448" t="s">
        <v>1999</v>
      </c>
      <c r="D201" s="447" t="s">
        <v>1917</v>
      </c>
      <c r="E201" s="448" t="s">
        <v>1918</v>
      </c>
      <c r="F201" s="449">
        <v>6000050102</v>
      </c>
      <c r="G201" s="450" t="s">
        <v>2046</v>
      </c>
      <c r="H201" s="448">
        <v>8</v>
      </c>
      <c r="I201" s="448">
        <v>8</v>
      </c>
      <c r="J201" s="447">
        <v>0</v>
      </c>
      <c r="K201" s="472">
        <v>46207</v>
      </c>
      <c r="L201" s="450" t="s">
        <v>66</v>
      </c>
      <c r="M201" s="450" t="s">
        <v>66</v>
      </c>
      <c r="N201" s="450" t="s">
        <v>66</v>
      </c>
      <c r="O201" s="452" t="s">
        <v>1920</v>
      </c>
      <c r="P201" s="69">
        <f t="shared" si="1"/>
        <v>46208</v>
      </c>
      <c r="Q201" s="34"/>
      <c r="R201" s="452" t="s">
        <v>1920</v>
      </c>
      <c r="S201" s="451">
        <v>46207</v>
      </c>
      <c r="T201" s="34" t="s">
        <v>1921</v>
      </c>
      <c r="U201" s="448" t="s">
        <v>66</v>
      </c>
      <c r="V201" s="448" t="s">
        <v>66</v>
      </c>
      <c r="W201" s="34"/>
    </row>
    <row r="202" ht="17" spans="1:23">
      <c r="A202" s="37">
        <v>198</v>
      </c>
      <c r="B202" s="446" t="s">
        <v>64</v>
      </c>
      <c r="C202" s="448" t="s">
        <v>1999</v>
      </c>
      <c r="D202" s="447" t="s">
        <v>1917</v>
      </c>
      <c r="E202" s="448" t="s">
        <v>1918</v>
      </c>
      <c r="F202" s="449">
        <v>6000050102</v>
      </c>
      <c r="G202" s="450">
        <v>516300330861455</v>
      </c>
      <c r="H202" s="448">
        <v>1</v>
      </c>
      <c r="I202" s="448">
        <v>1</v>
      </c>
      <c r="J202" s="447">
        <v>0</v>
      </c>
      <c r="K202" s="472">
        <v>46207</v>
      </c>
      <c r="L202" s="450" t="s">
        <v>66</v>
      </c>
      <c r="M202" s="450" t="s">
        <v>66</v>
      </c>
      <c r="N202" s="450" t="s">
        <v>66</v>
      </c>
      <c r="O202" s="452" t="s">
        <v>1920</v>
      </c>
      <c r="P202" s="69">
        <f t="shared" si="1"/>
        <v>46208</v>
      </c>
      <c r="Q202" s="34"/>
      <c r="R202" s="452" t="s">
        <v>1920</v>
      </c>
      <c r="S202" s="451">
        <v>46207</v>
      </c>
      <c r="T202" s="34" t="s">
        <v>1921</v>
      </c>
      <c r="U202" s="448" t="s">
        <v>66</v>
      </c>
      <c r="V202" s="448" t="s">
        <v>66</v>
      </c>
      <c r="W202" s="34"/>
    </row>
    <row r="203" ht="17" spans="1:23">
      <c r="A203" s="37">
        <v>199</v>
      </c>
      <c r="B203" s="446" t="s">
        <v>64</v>
      </c>
      <c r="C203" s="448" t="s">
        <v>1999</v>
      </c>
      <c r="D203" s="447" t="s">
        <v>1917</v>
      </c>
      <c r="E203" s="448" t="s">
        <v>1918</v>
      </c>
      <c r="F203" s="449">
        <v>6000050102</v>
      </c>
      <c r="G203" s="450">
        <v>516300330861456</v>
      </c>
      <c r="H203" s="448">
        <v>1</v>
      </c>
      <c r="I203" s="448">
        <v>1</v>
      </c>
      <c r="J203" s="448">
        <v>0</v>
      </c>
      <c r="K203" s="472">
        <v>46207</v>
      </c>
      <c r="L203" s="450" t="s">
        <v>66</v>
      </c>
      <c r="M203" s="450" t="s">
        <v>66</v>
      </c>
      <c r="N203" s="450" t="s">
        <v>66</v>
      </c>
      <c r="O203" s="452" t="s">
        <v>1920</v>
      </c>
      <c r="P203" s="69">
        <f t="shared" si="1"/>
        <v>46208</v>
      </c>
      <c r="Q203" s="34"/>
      <c r="R203" s="452" t="s">
        <v>1920</v>
      </c>
      <c r="S203" s="451">
        <f>K203+1</f>
        <v>46208</v>
      </c>
      <c r="T203" s="34" t="s">
        <v>1921</v>
      </c>
      <c r="U203" s="448" t="s">
        <v>66</v>
      </c>
      <c r="V203" s="448" t="s">
        <v>66</v>
      </c>
      <c r="W203" s="34"/>
    </row>
    <row r="204" ht="17" spans="1:23">
      <c r="A204" s="37">
        <v>200</v>
      </c>
      <c r="B204" s="446" t="s">
        <v>64</v>
      </c>
      <c r="C204" s="448" t="s">
        <v>1999</v>
      </c>
      <c r="D204" s="447" t="s">
        <v>1917</v>
      </c>
      <c r="E204" s="448" t="s">
        <v>1918</v>
      </c>
      <c r="F204" s="449">
        <v>6000050102</v>
      </c>
      <c r="G204" s="450">
        <v>516300330861457</v>
      </c>
      <c r="H204" s="448">
        <v>1</v>
      </c>
      <c r="I204" s="447">
        <v>0</v>
      </c>
      <c r="J204" s="447">
        <v>1</v>
      </c>
      <c r="K204" s="472">
        <v>46238</v>
      </c>
      <c r="L204" s="473" t="s">
        <v>1944</v>
      </c>
      <c r="M204" s="474" t="s">
        <v>1928</v>
      </c>
      <c r="N204" s="450" t="s">
        <v>2047</v>
      </c>
      <c r="O204" s="452" t="s">
        <v>1920</v>
      </c>
      <c r="P204" s="37"/>
      <c r="Q204" s="34"/>
      <c r="R204" s="452"/>
      <c r="S204" s="451"/>
      <c r="T204" s="34"/>
      <c r="U204" s="448" t="s">
        <v>78</v>
      </c>
      <c r="V204" s="448" t="s">
        <v>1924</v>
      </c>
      <c r="W204" s="34"/>
    </row>
    <row r="205" ht="17" spans="1:23">
      <c r="A205" s="37">
        <v>201</v>
      </c>
      <c r="B205" s="446" t="s">
        <v>64</v>
      </c>
      <c r="C205" s="448" t="s">
        <v>1999</v>
      </c>
      <c r="D205" s="447" t="s">
        <v>1917</v>
      </c>
      <c r="E205" s="448" t="s">
        <v>1918</v>
      </c>
      <c r="F205" s="449">
        <v>6000050102</v>
      </c>
      <c r="G205" s="450">
        <v>516300330861458</v>
      </c>
      <c r="H205" s="448">
        <v>1</v>
      </c>
      <c r="I205" s="448">
        <v>1</v>
      </c>
      <c r="J205" s="448">
        <v>0</v>
      </c>
      <c r="K205" s="472">
        <v>46207</v>
      </c>
      <c r="L205" s="450" t="s">
        <v>66</v>
      </c>
      <c r="M205" s="450" t="s">
        <v>66</v>
      </c>
      <c r="N205" s="450" t="s">
        <v>66</v>
      </c>
      <c r="O205" s="452" t="s">
        <v>1920</v>
      </c>
      <c r="P205" s="69">
        <f t="shared" ref="P205:P376" si="17">K205+1</f>
        <v>46208</v>
      </c>
      <c r="Q205" s="466"/>
      <c r="R205" s="452" t="s">
        <v>1920</v>
      </c>
      <c r="S205" s="451">
        <f>K205+1</f>
        <v>46208</v>
      </c>
      <c r="T205" s="34" t="s">
        <v>1921</v>
      </c>
      <c r="U205" s="448" t="s">
        <v>66</v>
      </c>
      <c r="V205" s="448" t="s">
        <v>66</v>
      </c>
      <c r="W205" s="34"/>
    </row>
    <row r="206" ht="17" spans="1:23">
      <c r="A206" s="37">
        <v>202</v>
      </c>
      <c r="B206" s="446" t="s">
        <v>64</v>
      </c>
      <c r="C206" s="448" t="s">
        <v>1999</v>
      </c>
      <c r="D206" s="447" t="s">
        <v>1917</v>
      </c>
      <c r="E206" s="448" t="s">
        <v>1918</v>
      </c>
      <c r="F206" s="449">
        <v>6000050102</v>
      </c>
      <c r="G206" s="450">
        <v>516300330861459</v>
      </c>
      <c r="H206" s="448">
        <v>1</v>
      </c>
      <c r="I206" s="448">
        <v>1</v>
      </c>
      <c r="J206" s="447">
        <v>0</v>
      </c>
      <c r="K206" s="472">
        <v>46207</v>
      </c>
      <c r="L206" s="450" t="s">
        <v>66</v>
      </c>
      <c r="M206" s="450" t="s">
        <v>66</v>
      </c>
      <c r="N206" s="450" t="s">
        <v>66</v>
      </c>
      <c r="O206" s="452" t="s">
        <v>1920</v>
      </c>
      <c r="P206" s="69">
        <f t="shared" si="17"/>
        <v>46208</v>
      </c>
      <c r="Q206" s="34"/>
      <c r="R206" s="452" t="s">
        <v>1920</v>
      </c>
      <c r="S206" s="451">
        <v>46207</v>
      </c>
      <c r="T206" s="34" t="s">
        <v>1921</v>
      </c>
      <c r="U206" s="448" t="s">
        <v>66</v>
      </c>
      <c r="V206" s="448" t="s">
        <v>66</v>
      </c>
      <c r="W206" s="34"/>
    </row>
    <row r="207" ht="17" spans="1:23">
      <c r="A207" s="37">
        <v>203</v>
      </c>
      <c r="B207" s="446" t="s">
        <v>64</v>
      </c>
      <c r="C207" s="448" t="s">
        <v>1999</v>
      </c>
      <c r="D207" s="447" t="s">
        <v>1917</v>
      </c>
      <c r="E207" s="448" t="s">
        <v>1918</v>
      </c>
      <c r="F207" s="449">
        <v>6000050102</v>
      </c>
      <c r="G207" s="450" t="s">
        <v>2048</v>
      </c>
      <c r="H207" s="448">
        <v>6</v>
      </c>
      <c r="I207" s="448">
        <v>6</v>
      </c>
      <c r="J207" s="448">
        <v>0</v>
      </c>
      <c r="K207" s="472">
        <v>46207</v>
      </c>
      <c r="L207" s="450" t="s">
        <v>66</v>
      </c>
      <c r="M207" s="450" t="s">
        <v>66</v>
      </c>
      <c r="N207" s="450" t="s">
        <v>66</v>
      </c>
      <c r="O207" s="452" t="s">
        <v>1920</v>
      </c>
      <c r="P207" s="69">
        <f t="shared" si="17"/>
        <v>46208</v>
      </c>
      <c r="Q207" s="466"/>
      <c r="R207" s="452" t="s">
        <v>1920</v>
      </c>
      <c r="S207" s="451">
        <f>K207+1</f>
        <v>46208</v>
      </c>
      <c r="T207" s="34" t="s">
        <v>1921</v>
      </c>
      <c r="U207" s="448" t="s">
        <v>66</v>
      </c>
      <c r="V207" s="448" t="s">
        <v>66</v>
      </c>
      <c r="W207" s="34"/>
    </row>
    <row r="208" ht="17" spans="1:23">
      <c r="A208" s="37">
        <v>204</v>
      </c>
      <c r="B208" s="446" t="s">
        <v>64</v>
      </c>
      <c r="C208" s="448" t="s">
        <v>1999</v>
      </c>
      <c r="D208" s="447" t="s">
        <v>1917</v>
      </c>
      <c r="E208" s="448" t="s">
        <v>1918</v>
      </c>
      <c r="F208" s="449">
        <v>6000050102</v>
      </c>
      <c r="G208" s="450" t="s">
        <v>2049</v>
      </c>
      <c r="H208" s="448">
        <v>4</v>
      </c>
      <c r="I208" s="448">
        <v>4</v>
      </c>
      <c r="J208" s="447">
        <v>0</v>
      </c>
      <c r="K208" s="472">
        <v>46239</v>
      </c>
      <c r="L208" s="450" t="s">
        <v>66</v>
      </c>
      <c r="M208" s="450" t="s">
        <v>66</v>
      </c>
      <c r="N208" s="450" t="s">
        <v>66</v>
      </c>
      <c r="O208" s="452" t="s">
        <v>1920</v>
      </c>
      <c r="P208" s="69">
        <f t="shared" si="17"/>
        <v>46240</v>
      </c>
      <c r="Q208" s="34"/>
      <c r="R208" s="452" t="s">
        <v>1920</v>
      </c>
      <c r="S208" s="451">
        <v>46239</v>
      </c>
      <c r="T208" s="34" t="s">
        <v>1921</v>
      </c>
      <c r="U208" s="448" t="s">
        <v>66</v>
      </c>
      <c r="V208" s="448" t="s">
        <v>66</v>
      </c>
      <c r="W208" s="34"/>
    </row>
    <row r="209" ht="17" spans="1:23">
      <c r="A209" s="37">
        <v>205</v>
      </c>
      <c r="B209" s="446" t="s">
        <v>64</v>
      </c>
      <c r="C209" s="448" t="s">
        <v>1999</v>
      </c>
      <c r="D209" s="447" t="s">
        <v>1917</v>
      </c>
      <c r="E209" s="448" t="s">
        <v>1918</v>
      </c>
      <c r="F209" s="449">
        <v>6000050102</v>
      </c>
      <c r="G209" s="450">
        <v>516300330861470</v>
      </c>
      <c r="H209" s="448">
        <v>1</v>
      </c>
      <c r="I209" s="447">
        <v>0</v>
      </c>
      <c r="J209" s="447">
        <v>1</v>
      </c>
      <c r="K209" s="472">
        <v>46239</v>
      </c>
      <c r="L209" s="450" t="s">
        <v>2050</v>
      </c>
      <c r="M209" s="450" t="s">
        <v>66</v>
      </c>
      <c r="N209" s="450" t="s">
        <v>66</v>
      </c>
      <c r="O209" s="452" t="s">
        <v>1920</v>
      </c>
      <c r="P209" s="69">
        <f t="shared" si="17"/>
        <v>46240</v>
      </c>
      <c r="Q209" s="34"/>
      <c r="R209" s="452" t="s">
        <v>1920</v>
      </c>
      <c r="S209" s="451">
        <v>46239</v>
      </c>
      <c r="T209" s="34" t="s">
        <v>1921</v>
      </c>
      <c r="U209" s="448" t="s">
        <v>2051</v>
      </c>
      <c r="V209" s="448" t="s">
        <v>2051</v>
      </c>
      <c r="W209" s="34"/>
    </row>
    <row r="210" ht="17" spans="1:23">
      <c r="A210" s="37">
        <v>206</v>
      </c>
      <c r="B210" s="446" t="s">
        <v>64</v>
      </c>
      <c r="C210" s="448" t="s">
        <v>1999</v>
      </c>
      <c r="D210" s="447" t="s">
        <v>1917</v>
      </c>
      <c r="E210" s="448" t="s">
        <v>1918</v>
      </c>
      <c r="F210" s="449">
        <v>6000050102</v>
      </c>
      <c r="G210" s="450" t="s">
        <v>2052</v>
      </c>
      <c r="H210" s="448">
        <v>5</v>
      </c>
      <c r="I210" s="448">
        <v>5</v>
      </c>
      <c r="J210" s="448">
        <v>0</v>
      </c>
      <c r="K210" s="472">
        <v>46239</v>
      </c>
      <c r="L210" s="450" t="s">
        <v>66</v>
      </c>
      <c r="M210" s="450" t="s">
        <v>66</v>
      </c>
      <c r="N210" s="450" t="s">
        <v>66</v>
      </c>
      <c r="O210" s="452" t="s">
        <v>1920</v>
      </c>
      <c r="P210" s="69">
        <f t="shared" si="17"/>
        <v>46240</v>
      </c>
      <c r="Q210" s="34"/>
      <c r="R210" s="452" t="s">
        <v>1920</v>
      </c>
      <c r="S210" s="451">
        <f>K210+1</f>
        <v>46240</v>
      </c>
      <c r="T210" s="34" t="s">
        <v>1921</v>
      </c>
      <c r="U210" s="448" t="s">
        <v>66</v>
      </c>
      <c r="V210" s="448" t="s">
        <v>66</v>
      </c>
      <c r="W210" s="34"/>
    </row>
    <row r="211" ht="17" spans="1:23">
      <c r="A211" s="37">
        <v>207</v>
      </c>
      <c r="B211" s="446" t="s">
        <v>64</v>
      </c>
      <c r="C211" s="448" t="s">
        <v>1999</v>
      </c>
      <c r="D211" s="447" t="s">
        <v>1917</v>
      </c>
      <c r="E211" s="448" t="s">
        <v>1918</v>
      </c>
      <c r="F211" s="449">
        <v>6000050102</v>
      </c>
      <c r="G211" s="450">
        <v>516300330861476</v>
      </c>
      <c r="H211" s="448">
        <v>1</v>
      </c>
      <c r="I211" s="447">
        <v>0</v>
      </c>
      <c r="J211" s="447">
        <v>1</v>
      </c>
      <c r="K211" s="472">
        <v>46239</v>
      </c>
      <c r="L211" s="450" t="s">
        <v>2050</v>
      </c>
      <c r="M211" s="450" t="s">
        <v>66</v>
      </c>
      <c r="N211" s="450" t="s">
        <v>66</v>
      </c>
      <c r="O211" s="452" t="s">
        <v>1920</v>
      </c>
      <c r="P211" s="69">
        <f t="shared" si="17"/>
        <v>46240</v>
      </c>
      <c r="Q211" s="34"/>
      <c r="R211" s="452" t="s">
        <v>1920</v>
      </c>
      <c r="S211" s="451">
        <v>46239</v>
      </c>
      <c r="T211" s="34" t="s">
        <v>1921</v>
      </c>
      <c r="U211" s="448" t="s">
        <v>2051</v>
      </c>
      <c r="V211" s="448" t="s">
        <v>2051</v>
      </c>
      <c r="W211" s="34"/>
    </row>
    <row r="212" ht="17" spans="1:23">
      <c r="A212" s="37">
        <v>208</v>
      </c>
      <c r="B212" s="446" t="s">
        <v>64</v>
      </c>
      <c r="C212" s="448" t="s">
        <v>1999</v>
      </c>
      <c r="D212" s="447" t="s">
        <v>1917</v>
      </c>
      <c r="E212" s="448" t="s">
        <v>1918</v>
      </c>
      <c r="F212" s="449">
        <v>6000050102</v>
      </c>
      <c r="G212" s="450" t="s">
        <v>2053</v>
      </c>
      <c r="H212" s="448">
        <v>10</v>
      </c>
      <c r="I212" s="448">
        <v>10</v>
      </c>
      <c r="J212" s="448">
        <v>0</v>
      </c>
      <c r="K212" s="472">
        <v>46239</v>
      </c>
      <c r="L212" s="450" t="s">
        <v>66</v>
      </c>
      <c r="M212" s="450" t="s">
        <v>66</v>
      </c>
      <c r="N212" s="450" t="s">
        <v>66</v>
      </c>
      <c r="O212" s="452" t="s">
        <v>1920</v>
      </c>
      <c r="P212" s="69">
        <f t="shared" si="17"/>
        <v>46240</v>
      </c>
      <c r="Q212" s="34"/>
      <c r="R212" s="452" t="s">
        <v>1920</v>
      </c>
      <c r="S212" s="451">
        <f>K212+1</f>
        <v>46240</v>
      </c>
      <c r="T212" s="34" t="s">
        <v>1921</v>
      </c>
      <c r="U212" s="448" t="s">
        <v>66</v>
      </c>
      <c r="V212" s="448" t="s">
        <v>66</v>
      </c>
      <c r="W212" s="34"/>
    </row>
    <row r="213" ht="17" spans="1:23">
      <c r="A213" s="37">
        <v>209</v>
      </c>
      <c r="B213" s="446" t="s">
        <v>64</v>
      </c>
      <c r="C213" s="448" t="s">
        <v>1999</v>
      </c>
      <c r="D213" s="447" t="s">
        <v>1917</v>
      </c>
      <c r="E213" s="448" t="s">
        <v>1918</v>
      </c>
      <c r="F213" s="449">
        <v>6000050102</v>
      </c>
      <c r="G213" s="450">
        <v>516300330861487</v>
      </c>
      <c r="H213" s="448">
        <v>1</v>
      </c>
      <c r="I213" s="447">
        <v>0</v>
      </c>
      <c r="J213" s="447">
        <v>1</v>
      </c>
      <c r="K213" s="472">
        <v>46239</v>
      </c>
      <c r="L213" s="450" t="s">
        <v>2054</v>
      </c>
      <c r="M213" s="474" t="s">
        <v>1928</v>
      </c>
      <c r="N213" s="450" t="s">
        <v>66</v>
      </c>
      <c r="O213" s="452" t="s">
        <v>1920</v>
      </c>
      <c r="P213" s="69">
        <f t="shared" si="17"/>
        <v>46240</v>
      </c>
      <c r="Q213" s="34"/>
      <c r="R213" s="452" t="s">
        <v>1920</v>
      </c>
      <c r="S213" s="451">
        <v>46239</v>
      </c>
      <c r="T213" s="34" t="s">
        <v>1921</v>
      </c>
      <c r="U213" s="448" t="s">
        <v>78</v>
      </c>
      <c r="V213" s="448" t="s">
        <v>1924</v>
      </c>
      <c r="W213" s="34"/>
    </row>
    <row r="214" ht="17" spans="1:23">
      <c r="A214" s="37">
        <v>210</v>
      </c>
      <c r="B214" s="446" t="s">
        <v>64</v>
      </c>
      <c r="C214" s="448" t="s">
        <v>1999</v>
      </c>
      <c r="D214" s="447" t="s">
        <v>1917</v>
      </c>
      <c r="E214" s="448" t="s">
        <v>1918</v>
      </c>
      <c r="F214" s="449">
        <v>6000050102</v>
      </c>
      <c r="G214" s="450" t="s">
        <v>2055</v>
      </c>
      <c r="H214" s="448">
        <v>3</v>
      </c>
      <c r="I214" s="448">
        <v>3</v>
      </c>
      <c r="J214" s="448">
        <v>0</v>
      </c>
      <c r="K214" s="472">
        <v>46239</v>
      </c>
      <c r="L214" s="450" t="s">
        <v>66</v>
      </c>
      <c r="M214" s="450" t="s">
        <v>66</v>
      </c>
      <c r="N214" s="450" t="s">
        <v>66</v>
      </c>
      <c r="O214" s="452" t="s">
        <v>1920</v>
      </c>
      <c r="P214" s="69">
        <f t="shared" si="17"/>
        <v>46240</v>
      </c>
      <c r="Q214" s="466"/>
      <c r="R214" s="452" t="s">
        <v>1920</v>
      </c>
      <c r="S214" s="451">
        <f>K214+1</f>
        <v>46240</v>
      </c>
      <c r="T214" s="34" t="s">
        <v>1921</v>
      </c>
      <c r="U214" s="448" t="s">
        <v>66</v>
      </c>
      <c r="V214" s="448" t="s">
        <v>66</v>
      </c>
      <c r="W214" s="34"/>
    </row>
    <row r="215" ht="17" spans="1:23">
      <c r="A215" s="37">
        <v>211</v>
      </c>
      <c r="B215" s="446" t="s">
        <v>64</v>
      </c>
      <c r="C215" s="448" t="s">
        <v>1999</v>
      </c>
      <c r="D215" s="447" t="s">
        <v>1917</v>
      </c>
      <c r="E215" s="458" t="s">
        <v>1918</v>
      </c>
      <c r="F215" s="449">
        <v>6000050102</v>
      </c>
      <c r="G215" s="459">
        <v>516300330861491</v>
      </c>
      <c r="H215" s="458">
        <v>1</v>
      </c>
      <c r="I215" s="457">
        <v>0</v>
      </c>
      <c r="J215" s="457">
        <v>1</v>
      </c>
      <c r="K215" s="479">
        <v>46239</v>
      </c>
      <c r="L215" s="459" t="s">
        <v>2050</v>
      </c>
      <c r="M215" s="459" t="s">
        <v>66</v>
      </c>
      <c r="N215" s="459" t="s">
        <v>66</v>
      </c>
      <c r="O215" s="452" t="s">
        <v>1920</v>
      </c>
      <c r="P215" s="69">
        <f t="shared" si="17"/>
        <v>46240</v>
      </c>
      <c r="Q215" s="34"/>
      <c r="R215" s="452" t="s">
        <v>1920</v>
      </c>
      <c r="S215" s="460">
        <v>46239</v>
      </c>
      <c r="T215" s="34" t="s">
        <v>1921</v>
      </c>
      <c r="U215" s="448" t="s">
        <v>2051</v>
      </c>
      <c r="V215" s="448" t="s">
        <v>2051</v>
      </c>
      <c r="W215" s="34"/>
    </row>
    <row r="216" ht="17" spans="1:23">
      <c r="A216" s="37">
        <v>212</v>
      </c>
      <c r="B216" s="446" t="s">
        <v>64</v>
      </c>
      <c r="C216" s="448" t="s">
        <v>1999</v>
      </c>
      <c r="D216" s="447" t="s">
        <v>1917</v>
      </c>
      <c r="E216" s="455" t="s">
        <v>1918</v>
      </c>
      <c r="F216" s="449">
        <v>6000050102</v>
      </c>
      <c r="G216" s="452">
        <v>516300330861492</v>
      </c>
      <c r="H216" s="455">
        <v>1</v>
      </c>
      <c r="I216" s="454">
        <v>0</v>
      </c>
      <c r="J216" s="454">
        <v>1</v>
      </c>
      <c r="K216" s="463">
        <v>46239</v>
      </c>
      <c r="L216" s="452" t="s">
        <v>1944</v>
      </c>
      <c r="M216" s="465" t="s">
        <v>1928</v>
      </c>
      <c r="N216" s="452" t="s">
        <v>66</v>
      </c>
      <c r="O216" s="452" t="s">
        <v>1920</v>
      </c>
      <c r="P216" s="69">
        <f t="shared" si="17"/>
        <v>46240</v>
      </c>
      <c r="Q216" s="34"/>
      <c r="R216" s="452" t="s">
        <v>1920</v>
      </c>
      <c r="S216" s="456">
        <f>K216+1</f>
        <v>46240</v>
      </c>
      <c r="T216" s="34" t="s">
        <v>1921</v>
      </c>
      <c r="U216" s="448" t="s">
        <v>78</v>
      </c>
      <c r="V216" s="448" t="s">
        <v>1924</v>
      </c>
      <c r="W216" s="34"/>
    </row>
    <row r="217" ht="17" spans="1:23">
      <c r="A217" s="37">
        <v>213</v>
      </c>
      <c r="B217" s="446" t="s">
        <v>64</v>
      </c>
      <c r="C217" s="448" t="s">
        <v>1999</v>
      </c>
      <c r="D217" s="447" t="s">
        <v>1917</v>
      </c>
      <c r="E217" s="458" t="s">
        <v>1918</v>
      </c>
      <c r="F217" s="449">
        <v>6000050102</v>
      </c>
      <c r="G217" s="459">
        <v>516300330861493</v>
      </c>
      <c r="H217" s="458">
        <v>1</v>
      </c>
      <c r="I217" s="458">
        <v>1</v>
      </c>
      <c r="J217" s="457">
        <v>0</v>
      </c>
      <c r="K217" s="479">
        <v>46240</v>
      </c>
      <c r="L217" s="459" t="s">
        <v>66</v>
      </c>
      <c r="M217" s="459" t="s">
        <v>66</v>
      </c>
      <c r="N217" s="459" t="s">
        <v>66</v>
      </c>
      <c r="O217" s="452" t="s">
        <v>1920</v>
      </c>
      <c r="P217" s="69">
        <f t="shared" si="17"/>
        <v>46241</v>
      </c>
      <c r="Q217" s="34"/>
      <c r="R217" s="452" t="s">
        <v>1920</v>
      </c>
      <c r="S217" s="460">
        <v>46240</v>
      </c>
      <c r="T217" s="34" t="s">
        <v>1921</v>
      </c>
      <c r="U217" s="448" t="s">
        <v>66</v>
      </c>
      <c r="V217" s="448" t="s">
        <v>66</v>
      </c>
      <c r="W217" s="34"/>
    </row>
    <row r="218" ht="17" spans="1:23">
      <c r="A218" s="37">
        <v>214</v>
      </c>
      <c r="B218" s="446" t="s">
        <v>64</v>
      </c>
      <c r="C218" s="448" t="s">
        <v>1999</v>
      </c>
      <c r="D218" s="447" t="s">
        <v>1917</v>
      </c>
      <c r="E218" s="455" t="s">
        <v>1918</v>
      </c>
      <c r="F218" s="449">
        <v>6000050102</v>
      </c>
      <c r="G218" s="452">
        <v>516300330861494</v>
      </c>
      <c r="H218" s="455">
        <v>1</v>
      </c>
      <c r="I218" s="455">
        <v>1</v>
      </c>
      <c r="J218" s="454">
        <v>0</v>
      </c>
      <c r="K218" s="463">
        <v>46240</v>
      </c>
      <c r="L218" s="452" t="s">
        <v>66</v>
      </c>
      <c r="M218" s="452" t="s">
        <v>66</v>
      </c>
      <c r="N218" s="452" t="s">
        <v>66</v>
      </c>
      <c r="O218" s="452" t="s">
        <v>1920</v>
      </c>
      <c r="P218" s="69">
        <f t="shared" si="17"/>
        <v>46241</v>
      </c>
      <c r="Q218" s="34"/>
      <c r="R218" s="452" t="s">
        <v>1920</v>
      </c>
      <c r="S218" s="456">
        <v>46240</v>
      </c>
      <c r="T218" s="34" t="s">
        <v>1921</v>
      </c>
      <c r="U218" s="448" t="s">
        <v>66</v>
      </c>
      <c r="V218" s="448" t="s">
        <v>66</v>
      </c>
      <c r="W218" s="34"/>
    </row>
    <row r="219" ht="17" spans="1:23">
      <c r="A219" s="37">
        <v>215</v>
      </c>
      <c r="B219" s="446" t="s">
        <v>64</v>
      </c>
      <c r="C219" s="448" t="s">
        <v>1999</v>
      </c>
      <c r="D219" s="447" t="s">
        <v>1917</v>
      </c>
      <c r="E219" s="458" t="s">
        <v>1918</v>
      </c>
      <c r="F219" s="449">
        <v>6000050102</v>
      </c>
      <c r="G219" s="459" t="s">
        <v>2056</v>
      </c>
      <c r="H219" s="458">
        <v>14</v>
      </c>
      <c r="I219" s="458">
        <v>14</v>
      </c>
      <c r="J219" s="458">
        <v>0</v>
      </c>
      <c r="K219" s="479">
        <v>46240</v>
      </c>
      <c r="L219" s="459" t="s">
        <v>66</v>
      </c>
      <c r="M219" s="459" t="s">
        <v>66</v>
      </c>
      <c r="N219" s="459" t="s">
        <v>66</v>
      </c>
      <c r="O219" s="452" t="s">
        <v>1920</v>
      </c>
      <c r="P219" s="69">
        <f t="shared" si="17"/>
        <v>46241</v>
      </c>
      <c r="Q219" s="466"/>
      <c r="R219" s="452" t="s">
        <v>1920</v>
      </c>
      <c r="S219" s="460">
        <f>K219+1</f>
        <v>46241</v>
      </c>
      <c r="T219" s="34" t="s">
        <v>1921</v>
      </c>
      <c r="U219" s="448" t="s">
        <v>66</v>
      </c>
      <c r="V219" s="448" t="s">
        <v>66</v>
      </c>
      <c r="W219" s="34"/>
    </row>
    <row r="220" ht="17" spans="1:23">
      <c r="A220" s="37">
        <v>216</v>
      </c>
      <c r="B220" s="446" t="s">
        <v>64</v>
      </c>
      <c r="C220" s="448" t="s">
        <v>1999</v>
      </c>
      <c r="D220" s="447" t="s">
        <v>1917</v>
      </c>
      <c r="E220" s="455" t="s">
        <v>1918</v>
      </c>
      <c r="F220" s="449">
        <v>6000050102</v>
      </c>
      <c r="G220" s="452">
        <v>516300330861509</v>
      </c>
      <c r="H220" s="455">
        <v>1</v>
      </c>
      <c r="I220" s="455">
        <v>1</v>
      </c>
      <c r="J220" s="454">
        <v>0</v>
      </c>
      <c r="K220" s="463">
        <v>46241</v>
      </c>
      <c r="L220" s="452" t="s">
        <v>66</v>
      </c>
      <c r="M220" s="452" t="s">
        <v>66</v>
      </c>
      <c r="N220" s="452" t="s">
        <v>66</v>
      </c>
      <c r="O220" s="452" t="s">
        <v>1920</v>
      </c>
      <c r="P220" s="69">
        <f t="shared" si="17"/>
        <v>46242</v>
      </c>
      <c r="Q220" s="34"/>
      <c r="R220" s="452" t="s">
        <v>1920</v>
      </c>
      <c r="S220" s="456">
        <v>46241</v>
      </c>
      <c r="T220" s="34" t="s">
        <v>1921</v>
      </c>
      <c r="U220" s="448" t="s">
        <v>66</v>
      </c>
      <c r="V220" s="448" t="s">
        <v>66</v>
      </c>
      <c r="W220" s="34"/>
    </row>
    <row r="221" ht="17" spans="1:23">
      <c r="A221" s="37">
        <v>217</v>
      </c>
      <c r="B221" s="446" t="s">
        <v>64</v>
      </c>
      <c r="C221" s="448" t="s">
        <v>1999</v>
      </c>
      <c r="D221" s="447" t="s">
        <v>1917</v>
      </c>
      <c r="E221" s="448" t="s">
        <v>1918</v>
      </c>
      <c r="F221" s="449">
        <v>6000050102</v>
      </c>
      <c r="G221" s="450" t="s">
        <v>2057</v>
      </c>
      <c r="H221" s="447">
        <v>7</v>
      </c>
      <c r="I221" s="447">
        <v>7</v>
      </c>
      <c r="J221" s="447">
        <v>0</v>
      </c>
      <c r="K221" s="472">
        <v>46242</v>
      </c>
      <c r="L221" s="450" t="s">
        <v>66</v>
      </c>
      <c r="M221" s="450" t="s">
        <v>66</v>
      </c>
      <c r="N221" s="450" t="s">
        <v>66</v>
      </c>
      <c r="O221" s="452" t="s">
        <v>1920</v>
      </c>
      <c r="P221" s="69">
        <f t="shared" si="17"/>
        <v>46243</v>
      </c>
      <c r="Q221" s="34"/>
      <c r="R221" s="452" t="s">
        <v>1920</v>
      </c>
      <c r="S221" s="451">
        <v>46242</v>
      </c>
      <c r="T221" s="34" t="s">
        <v>1921</v>
      </c>
      <c r="U221" s="448" t="s">
        <v>66</v>
      </c>
      <c r="V221" s="448" t="s">
        <v>66</v>
      </c>
      <c r="W221" s="34"/>
    </row>
    <row r="222" ht="17" spans="1:23">
      <c r="A222" s="37">
        <v>218</v>
      </c>
      <c r="B222" s="446" t="s">
        <v>64</v>
      </c>
      <c r="C222" s="448" t="s">
        <v>1999</v>
      </c>
      <c r="D222" s="447" t="s">
        <v>1917</v>
      </c>
      <c r="E222" s="448" t="s">
        <v>1918</v>
      </c>
      <c r="F222" s="449">
        <v>6000050102</v>
      </c>
      <c r="G222" s="450">
        <v>516300330861517</v>
      </c>
      <c r="H222" s="447">
        <v>1</v>
      </c>
      <c r="I222" s="447">
        <v>1</v>
      </c>
      <c r="J222" s="447">
        <v>0</v>
      </c>
      <c r="K222" s="472">
        <v>46242</v>
      </c>
      <c r="L222" s="450" t="s">
        <v>66</v>
      </c>
      <c r="M222" s="450" t="s">
        <v>66</v>
      </c>
      <c r="N222" s="450" t="s">
        <v>66</v>
      </c>
      <c r="O222" s="452" t="s">
        <v>1920</v>
      </c>
      <c r="P222" s="69">
        <f t="shared" si="17"/>
        <v>46243</v>
      </c>
      <c r="Q222" s="34"/>
      <c r="R222" s="452" t="s">
        <v>1920</v>
      </c>
      <c r="S222" s="451">
        <v>46242</v>
      </c>
      <c r="T222" s="34" t="s">
        <v>1921</v>
      </c>
      <c r="U222" s="448" t="s">
        <v>66</v>
      </c>
      <c r="V222" s="448" t="s">
        <v>66</v>
      </c>
      <c r="W222" s="34"/>
    </row>
    <row r="223" ht="17" spans="1:23">
      <c r="A223" s="37">
        <v>219</v>
      </c>
      <c r="B223" s="446" t="s">
        <v>64</v>
      </c>
      <c r="C223" s="448" t="s">
        <v>1999</v>
      </c>
      <c r="D223" s="447" t="s">
        <v>1917</v>
      </c>
      <c r="E223" s="448" t="s">
        <v>1918</v>
      </c>
      <c r="F223" s="449">
        <v>6000050102</v>
      </c>
      <c r="G223" s="450" t="s">
        <v>2058</v>
      </c>
      <c r="H223" s="447">
        <v>4</v>
      </c>
      <c r="I223" s="447">
        <v>4</v>
      </c>
      <c r="J223" s="447">
        <v>0</v>
      </c>
      <c r="K223" s="472">
        <v>46242</v>
      </c>
      <c r="L223" s="450" t="s">
        <v>66</v>
      </c>
      <c r="M223" s="450" t="s">
        <v>66</v>
      </c>
      <c r="N223" s="450" t="s">
        <v>66</v>
      </c>
      <c r="O223" s="452" t="s">
        <v>1920</v>
      </c>
      <c r="P223" s="69">
        <f t="shared" si="17"/>
        <v>46243</v>
      </c>
      <c r="Q223" s="466"/>
      <c r="R223" s="452" t="s">
        <v>1920</v>
      </c>
      <c r="S223" s="451">
        <f>K223+1</f>
        <v>46243</v>
      </c>
      <c r="T223" s="34" t="s">
        <v>1921</v>
      </c>
      <c r="U223" s="448" t="s">
        <v>66</v>
      </c>
      <c r="V223" s="448" t="s">
        <v>66</v>
      </c>
      <c r="W223" s="34"/>
    </row>
    <row r="224" ht="17" spans="1:23">
      <c r="A224" s="37">
        <v>220</v>
      </c>
      <c r="B224" s="446" t="s">
        <v>64</v>
      </c>
      <c r="C224" s="448" t="s">
        <v>1999</v>
      </c>
      <c r="D224" s="447" t="s">
        <v>1917</v>
      </c>
      <c r="E224" s="448" t="s">
        <v>1918</v>
      </c>
      <c r="F224" s="449">
        <v>6000050102</v>
      </c>
      <c r="G224" s="450">
        <v>516300330861522</v>
      </c>
      <c r="H224" s="447">
        <v>1</v>
      </c>
      <c r="I224" s="447">
        <v>1</v>
      </c>
      <c r="J224" s="447">
        <v>0</v>
      </c>
      <c r="K224" s="472">
        <v>46242</v>
      </c>
      <c r="L224" s="450" t="s">
        <v>66</v>
      </c>
      <c r="M224" s="450" t="s">
        <v>66</v>
      </c>
      <c r="N224" s="450" t="s">
        <v>66</v>
      </c>
      <c r="O224" s="452" t="s">
        <v>1920</v>
      </c>
      <c r="P224" s="69">
        <f t="shared" si="17"/>
        <v>46243</v>
      </c>
      <c r="Q224" s="34"/>
      <c r="R224" s="452" t="s">
        <v>1920</v>
      </c>
      <c r="S224" s="451">
        <v>46242</v>
      </c>
      <c r="T224" s="34" t="s">
        <v>1921</v>
      </c>
      <c r="U224" s="448" t="s">
        <v>66</v>
      </c>
      <c r="V224" s="448" t="s">
        <v>66</v>
      </c>
      <c r="W224" s="34"/>
    </row>
    <row r="225" ht="17" spans="1:23">
      <c r="A225" s="37">
        <v>221</v>
      </c>
      <c r="B225" s="446" t="s">
        <v>64</v>
      </c>
      <c r="C225" s="448" t="s">
        <v>1999</v>
      </c>
      <c r="D225" s="447" t="s">
        <v>1917</v>
      </c>
      <c r="E225" s="458" t="s">
        <v>1918</v>
      </c>
      <c r="F225" s="449">
        <v>6000050102</v>
      </c>
      <c r="G225" s="459" t="s">
        <v>2059</v>
      </c>
      <c r="H225" s="458">
        <v>7</v>
      </c>
      <c r="I225" s="458">
        <v>7</v>
      </c>
      <c r="J225" s="458">
        <v>0</v>
      </c>
      <c r="K225" s="479">
        <v>46242</v>
      </c>
      <c r="L225" s="459" t="s">
        <v>66</v>
      </c>
      <c r="M225" s="459" t="s">
        <v>66</v>
      </c>
      <c r="N225" s="459" t="s">
        <v>66</v>
      </c>
      <c r="O225" s="452" t="s">
        <v>1920</v>
      </c>
      <c r="P225" s="69">
        <f t="shared" si="17"/>
        <v>46243</v>
      </c>
      <c r="Q225" s="34"/>
      <c r="R225" s="452" t="s">
        <v>1920</v>
      </c>
      <c r="S225" s="460">
        <f>K225+1</f>
        <v>46243</v>
      </c>
      <c r="T225" s="34" t="s">
        <v>1921</v>
      </c>
      <c r="U225" s="448" t="s">
        <v>66</v>
      </c>
      <c r="V225" s="448" t="s">
        <v>66</v>
      </c>
      <c r="W225" s="34"/>
    </row>
    <row r="226" ht="17" spans="1:23">
      <c r="A226" s="37">
        <v>222</v>
      </c>
      <c r="B226" s="446" t="s">
        <v>64</v>
      </c>
      <c r="C226" s="448" t="s">
        <v>1999</v>
      </c>
      <c r="D226" s="447" t="s">
        <v>1917</v>
      </c>
      <c r="E226" s="455" t="s">
        <v>1918</v>
      </c>
      <c r="F226" s="449">
        <v>6000050102</v>
      </c>
      <c r="G226" s="452">
        <v>516300330861530</v>
      </c>
      <c r="H226" s="454">
        <v>1</v>
      </c>
      <c r="I226" s="454">
        <v>1</v>
      </c>
      <c r="J226" s="454">
        <v>0</v>
      </c>
      <c r="K226" s="463">
        <v>46242</v>
      </c>
      <c r="L226" s="452" t="s">
        <v>66</v>
      </c>
      <c r="M226" s="452" t="s">
        <v>66</v>
      </c>
      <c r="N226" s="452" t="s">
        <v>66</v>
      </c>
      <c r="O226" s="452" t="s">
        <v>1920</v>
      </c>
      <c r="P226" s="69">
        <f t="shared" si="17"/>
        <v>46243</v>
      </c>
      <c r="Q226" s="34"/>
      <c r="R226" s="452" t="s">
        <v>1920</v>
      </c>
      <c r="S226" s="456">
        <v>46242</v>
      </c>
      <c r="T226" s="34" t="s">
        <v>1921</v>
      </c>
      <c r="U226" s="448" t="s">
        <v>66</v>
      </c>
      <c r="V226" s="448" t="s">
        <v>66</v>
      </c>
      <c r="W226" s="34"/>
    </row>
    <row r="227" ht="17" spans="1:23">
      <c r="A227" s="37">
        <v>223</v>
      </c>
      <c r="B227" s="446" t="s">
        <v>64</v>
      </c>
      <c r="C227" s="448" t="s">
        <v>1999</v>
      </c>
      <c r="D227" s="447" t="s">
        <v>1917</v>
      </c>
      <c r="E227" s="458" t="s">
        <v>1918</v>
      </c>
      <c r="F227" s="449">
        <v>6000050102</v>
      </c>
      <c r="G227" s="459" t="s">
        <v>2060</v>
      </c>
      <c r="H227" s="457">
        <v>4</v>
      </c>
      <c r="I227" s="457">
        <v>4</v>
      </c>
      <c r="J227" s="457">
        <v>0</v>
      </c>
      <c r="K227" s="479">
        <v>46242</v>
      </c>
      <c r="L227" s="459" t="s">
        <v>66</v>
      </c>
      <c r="M227" s="459" t="s">
        <v>66</v>
      </c>
      <c r="N227" s="459" t="s">
        <v>66</v>
      </c>
      <c r="O227" s="452" t="s">
        <v>1920</v>
      </c>
      <c r="P227" s="69">
        <f t="shared" si="17"/>
        <v>46243</v>
      </c>
      <c r="Q227" s="466"/>
      <c r="R227" s="452" t="s">
        <v>1920</v>
      </c>
      <c r="S227" s="460">
        <f>K227+1</f>
        <v>46243</v>
      </c>
      <c r="T227" s="34" t="s">
        <v>1921</v>
      </c>
      <c r="U227" s="448" t="s">
        <v>66</v>
      </c>
      <c r="V227" s="448" t="s">
        <v>66</v>
      </c>
      <c r="W227" s="34"/>
    </row>
    <row r="228" ht="17" spans="1:23">
      <c r="A228" s="37">
        <v>224</v>
      </c>
      <c r="B228" s="446" t="s">
        <v>64</v>
      </c>
      <c r="C228" s="448" t="s">
        <v>1999</v>
      </c>
      <c r="D228" s="447" t="s">
        <v>1917</v>
      </c>
      <c r="E228" s="455" t="s">
        <v>1918</v>
      </c>
      <c r="F228" s="449">
        <v>6000050102</v>
      </c>
      <c r="G228" s="452">
        <v>516300330861535</v>
      </c>
      <c r="H228" s="454">
        <v>1</v>
      </c>
      <c r="I228" s="454">
        <v>1</v>
      </c>
      <c r="J228" s="454">
        <v>0</v>
      </c>
      <c r="K228" s="463">
        <v>46242</v>
      </c>
      <c r="L228" s="452" t="s">
        <v>66</v>
      </c>
      <c r="M228" s="452" t="s">
        <v>66</v>
      </c>
      <c r="N228" s="452" t="s">
        <v>66</v>
      </c>
      <c r="O228" s="452" t="s">
        <v>1920</v>
      </c>
      <c r="P228" s="69">
        <f t="shared" si="17"/>
        <v>46243</v>
      </c>
      <c r="Q228" s="34"/>
      <c r="R228" s="452" t="s">
        <v>1920</v>
      </c>
      <c r="S228" s="456">
        <v>46242</v>
      </c>
      <c r="T228" s="34" t="s">
        <v>1921</v>
      </c>
      <c r="U228" s="448" t="s">
        <v>66</v>
      </c>
      <c r="V228" s="448" t="s">
        <v>66</v>
      </c>
      <c r="W228" s="34"/>
    </row>
    <row r="229" ht="17" spans="1:23">
      <c r="A229" s="37">
        <v>225</v>
      </c>
      <c r="B229" s="446" t="s">
        <v>64</v>
      </c>
      <c r="C229" s="448" t="s">
        <v>1999</v>
      </c>
      <c r="D229" s="447" t="s">
        <v>1917</v>
      </c>
      <c r="E229" s="458" t="s">
        <v>1918</v>
      </c>
      <c r="F229" s="449">
        <v>6000050102</v>
      </c>
      <c r="G229" s="459">
        <v>516300330861536</v>
      </c>
      <c r="H229" s="457">
        <v>1</v>
      </c>
      <c r="I229" s="457">
        <v>1</v>
      </c>
      <c r="J229" s="457">
        <v>0</v>
      </c>
      <c r="K229" s="479">
        <v>46242</v>
      </c>
      <c r="L229" s="459" t="s">
        <v>66</v>
      </c>
      <c r="M229" s="459" t="s">
        <v>66</v>
      </c>
      <c r="N229" s="459" t="s">
        <v>66</v>
      </c>
      <c r="O229" s="452" t="s">
        <v>1920</v>
      </c>
      <c r="P229" s="69">
        <f t="shared" si="17"/>
        <v>46243</v>
      </c>
      <c r="Q229" s="34"/>
      <c r="R229" s="452" t="s">
        <v>1920</v>
      </c>
      <c r="S229" s="460">
        <f>K229+1</f>
        <v>46243</v>
      </c>
      <c r="T229" s="34" t="s">
        <v>1921</v>
      </c>
      <c r="U229" s="448" t="s">
        <v>66</v>
      </c>
      <c r="V229" s="448" t="s">
        <v>66</v>
      </c>
      <c r="W229" s="34"/>
    </row>
    <row r="230" ht="17" spans="1:23">
      <c r="A230" s="37">
        <v>226</v>
      </c>
      <c r="B230" s="446" t="s">
        <v>64</v>
      </c>
      <c r="C230" s="448" t="s">
        <v>1999</v>
      </c>
      <c r="D230" s="447" t="s">
        <v>1917</v>
      </c>
      <c r="E230" s="455" t="s">
        <v>1918</v>
      </c>
      <c r="F230" s="449">
        <v>6000050102</v>
      </c>
      <c r="G230" s="452">
        <v>516300330861537</v>
      </c>
      <c r="H230" s="454">
        <v>1</v>
      </c>
      <c r="I230" s="454">
        <v>1</v>
      </c>
      <c r="J230" s="454">
        <v>0</v>
      </c>
      <c r="K230" s="463">
        <v>46242</v>
      </c>
      <c r="L230" s="452" t="s">
        <v>66</v>
      </c>
      <c r="M230" s="452" t="s">
        <v>66</v>
      </c>
      <c r="N230" s="452" t="s">
        <v>66</v>
      </c>
      <c r="O230" s="452" t="s">
        <v>1920</v>
      </c>
      <c r="P230" s="69">
        <f t="shared" si="17"/>
        <v>46243</v>
      </c>
      <c r="Q230" s="34"/>
      <c r="R230" s="452" t="s">
        <v>1920</v>
      </c>
      <c r="S230" s="456">
        <v>46242</v>
      </c>
      <c r="T230" s="34" t="s">
        <v>1921</v>
      </c>
      <c r="U230" s="448" t="s">
        <v>66</v>
      </c>
      <c r="V230" s="448" t="s">
        <v>66</v>
      </c>
      <c r="W230" s="34"/>
    </row>
    <row r="231" ht="17" spans="1:23">
      <c r="A231" s="37">
        <v>227</v>
      </c>
      <c r="B231" s="446" t="s">
        <v>64</v>
      </c>
      <c r="C231" s="448" t="s">
        <v>1999</v>
      </c>
      <c r="D231" s="447" t="s">
        <v>1917</v>
      </c>
      <c r="E231" s="458" t="s">
        <v>1918</v>
      </c>
      <c r="F231" s="449">
        <v>6000050102</v>
      </c>
      <c r="G231" s="459" t="s">
        <v>2061</v>
      </c>
      <c r="H231" s="457">
        <v>2</v>
      </c>
      <c r="I231" s="457">
        <v>2</v>
      </c>
      <c r="J231" s="457">
        <v>0</v>
      </c>
      <c r="K231" s="479">
        <v>46242</v>
      </c>
      <c r="L231" s="459" t="s">
        <v>66</v>
      </c>
      <c r="M231" s="459" t="s">
        <v>66</v>
      </c>
      <c r="N231" s="459" t="s">
        <v>66</v>
      </c>
      <c r="O231" s="452" t="s">
        <v>1920</v>
      </c>
      <c r="P231" s="69">
        <f t="shared" si="17"/>
        <v>46243</v>
      </c>
      <c r="Q231" s="34"/>
      <c r="R231" s="452" t="s">
        <v>1920</v>
      </c>
      <c r="S231" s="460">
        <f>K231+1</f>
        <v>46243</v>
      </c>
      <c r="T231" s="34" t="s">
        <v>1921</v>
      </c>
      <c r="U231" s="448" t="s">
        <v>66</v>
      </c>
      <c r="V231" s="448" t="s">
        <v>66</v>
      </c>
      <c r="W231" s="34"/>
    </row>
    <row r="232" ht="17" spans="1:23">
      <c r="A232" s="37">
        <v>228</v>
      </c>
      <c r="B232" s="446" t="s">
        <v>64</v>
      </c>
      <c r="C232" s="448" t="s">
        <v>1999</v>
      </c>
      <c r="D232" s="447" t="s">
        <v>1917</v>
      </c>
      <c r="E232" s="455" t="s">
        <v>1918</v>
      </c>
      <c r="F232" s="449">
        <v>6000050102</v>
      </c>
      <c r="G232" s="452">
        <v>516300330861540</v>
      </c>
      <c r="H232" s="454">
        <v>1</v>
      </c>
      <c r="I232" s="454">
        <v>1</v>
      </c>
      <c r="J232" s="454">
        <v>0</v>
      </c>
      <c r="K232" s="463">
        <v>46242</v>
      </c>
      <c r="L232" s="452" t="s">
        <v>66</v>
      </c>
      <c r="M232" s="452" t="s">
        <v>66</v>
      </c>
      <c r="N232" s="452" t="s">
        <v>66</v>
      </c>
      <c r="O232" s="452" t="s">
        <v>1920</v>
      </c>
      <c r="P232" s="69">
        <f t="shared" si="17"/>
        <v>46243</v>
      </c>
      <c r="Q232" s="34"/>
      <c r="R232" s="452" t="s">
        <v>1920</v>
      </c>
      <c r="S232" s="456">
        <v>46242</v>
      </c>
      <c r="T232" s="34" t="s">
        <v>1921</v>
      </c>
      <c r="U232" s="448" t="s">
        <v>66</v>
      </c>
      <c r="V232" s="448" t="s">
        <v>66</v>
      </c>
      <c r="W232" s="34"/>
    </row>
    <row r="233" ht="17" spans="1:23">
      <c r="A233" s="37">
        <v>229</v>
      </c>
      <c r="B233" s="446" t="s">
        <v>64</v>
      </c>
      <c r="C233" s="448" t="s">
        <v>1999</v>
      </c>
      <c r="D233" s="447" t="s">
        <v>1917</v>
      </c>
      <c r="E233" s="458" t="s">
        <v>1918</v>
      </c>
      <c r="F233" s="449">
        <v>6000050102</v>
      </c>
      <c r="G233" s="459" t="s">
        <v>2062</v>
      </c>
      <c r="H233" s="457">
        <v>20</v>
      </c>
      <c r="I233" s="457">
        <v>20</v>
      </c>
      <c r="J233" s="457">
        <v>0</v>
      </c>
      <c r="K233" s="479">
        <v>46242</v>
      </c>
      <c r="L233" s="459" t="s">
        <v>66</v>
      </c>
      <c r="M233" s="459" t="s">
        <v>66</v>
      </c>
      <c r="N233" s="459" t="s">
        <v>66</v>
      </c>
      <c r="O233" s="452" t="s">
        <v>1920</v>
      </c>
      <c r="P233" s="69">
        <f t="shared" si="17"/>
        <v>46243</v>
      </c>
      <c r="Q233" s="466"/>
      <c r="R233" s="452" t="s">
        <v>1920</v>
      </c>
      <c r="S233" s="460">
        <f>K233+1</f>
        <v>46243</v>
      </c>
      <c r="T233" s="34" t="s">
        <v>1921</v>
      </c>
      <c r="U233" s="448" t="s">
        <v>66</v>
      </c>
      <c r="V233" s="448" t="s">
        <v>66</v>
      </c>
      <c r="W233" s="34"/>
    </row>
    <row r="234" ht="17" spans="1:23">
      <c r="A234" s="37">
        <v>230</v>
      </c>
      <c r="B234" s="446" t="s">
        <v>64</v>
      </c>
      <c r="C234" s="448" t="s">
        <v>1999</v>
      </c>
      <c r="D234" s="447" t="s">
        <v>1917</v>
      </c>
      <c r="E234" s="455" t="s">
        <v>1918</v>
      </c>
      <c r="F234" s="449">
        <v>6000050102</v>
      </c>
      <c r="G234" s="452" t="s">
        <v>2063</v>
      </c>
      <c r="H234" s="455">
        <v>16</v>
      </c>
      <c r="I234" s="455">
        <v>16</v>
      </c>
      <c r="J234" s="454">
        <v>0</v>
      </c>
      <c r="K234" s="463">
        <v>46244</v>
      </c>
      <c r="L234" s="452" t="s">
        <v>66</v>
      </c>
      <c r="M234" s="452" t="s">
        <v>66</v>
      </c>
      <c r="N234" s="452" t="s">
        <v>66</v>
      </c>
      <c r="O234" s="452" t="s">
        <v>1920</v>
      </c>
      <c r="P234" s="69">
        <f t="shared" si="17"/>
        <v>46245</v>
      </c>
      <c r="Q234" s="34"/>
      <c r="R234" s="452" t="s">
        <v>1920</v>
      </c>
      <c r="S234" s="456">
        <v>46244</v>
      </c>
      <c r="T234" s="34" t="s">
        <v>1921</v>
      </c>
      <c r="U234" s="448" t="s">
        <v>66</v>
      </c>
      <c r="V234" s="448" t="s">
        <v>66</v>
      </c>
      <c r="W234" s="34"/>
    </row>
    <row r="235" ht="17" spans="1:23">
      <c r="A235" s="37">
        <v>231</v>
      </c>
      <c r="B235" s="446" t="s">
        <v>64</v>
      </c>
      <c r="C235" s="448" t="s">
        <v>1999</v>
      </c>
      <c r="D235" s="447" t="s">
        <v>1917</v>
      </c>
      <c r="E235" s="458" t="s">
        <v>1918</v>
      </c>
      <c r="F235" s="449">
        <v>6000050102</v>
      </c>
      <c r="G235" s="459">
        <v>516300330861577</v>
      </c>
      <c r="H235" s="457">
        <v>1</v>
      </c>
      <c r="I235" s="457">
        <v>1</v>
      </c>
      <c r="J235" s="457">
        <v>0</v>
      </c>
      <c r="K235" s="479">
        <v>46244</v>
      </c>
      <c r="L235" s="459" t="s">
        <v>66</v>
      </c>
      <c r="M235" s="459" t="s">
        <v>66</v>
      </c>
      <c r="N235" s="459" t="s">
        <v>66</v>
      </c>
      <c r="O235" s="452" t="s">
        <v>1920</v>
      </c>
      <c r="P235" s="69">
        <f t="shared" si="17"/>
        <v>46245</v>
      </c>
      <c r="Q235" s="34"/>
      <c r="R235" s="452" t="s">
        <v>1920</v>
      </c>
      <c r="S235" s="460">
        <v>46244</v>
      </c>
      <c r="T235" s="34" t="s">
        <v>1921</v>
      </c>
      <c r="U235" s="448" t="s">
        <v>66</v>
      </c>
      <c r="V235" s="448" t="s">
        <v>66</v>
      </c>
      <c r="W235" s="34"/>
    </row>
    <row r="236" ht="17" spans="1:23">
      <c r="A236" s="37">
        <v>232</v>
      </c>
      <c r="B236" s="446" t="s">
        <v>64</v>
      </c>
      <c r="C236" s="448" t="s">
        <v>1999</v>
      </c>
      <c r="D236" s="447" t="s">
        <v>1917</v>
      </c>
      <c r="E236" s="448" t="s">
        <v>1918</v>
      </c>
      <c r="F236" s="449">
        <v>6000050102</v>
      </c>
      <c r="G236" s="450" t="s">
        <v>2064</v>
      </c>
      <c r="H236" s="447">
        <v>2</v>
      </c>
      <c r="I236" s="447">
        <v>2</v>
      </c>
      <c r="J236" s="447">
        <v>0</v>
      </c>
      <c r="K236" s="472">
        <v>46244</v>
      </c>
      <c r="L236" s="450" t="s">
        <v>66</v>
      </c>
      <c r="M236" s="450" t="s">
        <v>66</v>
      </c>
      <c r="N236" s="450" t="s">
        <v>66</v>
      </c>
      <c r="O236" s="452" t="s">
        <v>1920</v>
      </c>
      <c r="P236" s="69">
        <f t="shared" si="17"/>
        <v>46245</v>
      </c>
      <c r="Q236" s="466"/>
      <c r="R236" s="452" t="s">
        <v>1920</v>
      </c>
      <c r="S236" s="451">
        <f>K236+1</f>
        <v>46245</v>
      </c>
      <c r="T236" s="34" t="s">
        <v>1921</v>
      </c>
      <c r="U236" s="448" t="s">
        <v>66</v>
      </c>
      <c r="V236" s="448" t="s">
        <v>66</v>
      </c>
      <c r="W236" s="34"/>
    </row>
    <row r="237" ht="17" spans="1:23">
      <c r="A237" s="37">
        <v>233</v>
      </c>
      <c r="B237" s="446" t="s">
        <v>64</v>
      </c>
      <c r="C237" s="448" t="s">
        <v>1999</v>
      </c>
      <c r="D237" s="447" t="s">
        <v>1917</v>
      </c>
      <c r="E237" s="448" t="s">
        <v>1918</v>
      </c>
      <c r="F237" s="449">
        <v>6000050102</v>
      </c>
      <c r="G237" s="450">
        <v>516300330861580</v>
      </c>
      <c r="H237" s="447">
        <v>1</v>
      </c>
      <c r="I237" s="447">
        <v>0</v>
      </c>
      <c r="J237" s="447">
        <v>1</v>
      </c>
      <c r="K237" s="472">
        <v>46244</v>
      </c>
      <c r="L237" s="481" t="s">
        <v>1944</v>
      </c>
      <c r="M237" s="474" t="s">
        <v>1928</v>
      </c>
      <c r="N237" s="450" t="s">
        <v>66</v>
      </c>
      <c r="O237" s="452" t="s">
        <v>1920</v>
      </c>
      <c r="P237" s="69">
        <f t="shared" si="17"/>
        <v>46245</v>
      </c>
      <c r="Q237" s="34"/>
      <c r="R237" s="452" t="s">
        <v>1920</v>
      </c>
      <c r="S237" s="451">
        <v>46244</v>
      </c>
      <c r="T237" s="34" t="s">
        <v>1921</v>
      </c>
      <c r="U237" s="448" t="s">
        <v>78</v>
      </c>
      <c r="V237" s="448" t="s">
        <v>1924</v>
      </c>
      <c r="W237" s="34"/>
    </row>
    <row r="238" ht="17" spans="1:23">
      <c r="A238" s="37">
        <v>234</v>
      </c>
      <c r="B238" s="446" t="s">
        <v>64</v>
      </c>
      <c r="C238" s="448" t="s">
        <v>1999</v>
      </c>
      <c r="D238" s="447" t="s">
        <v>1917</v>
      </c>
      <c r="E238" s="448" t="s">
        <v>1918</v>
      </c>
      <c r="F238" s="449">
        <v>6000050102</v>
      </c>
      <c r="G238" s="450" t="s">
        <v>2065</v>
      </c>
      <c r="H238" s="447">
        <v>16</v>
      </c>
      <c r="I238" s="447">
        <v>16</v>
      </c>
      <c r="J238" s="447">
        <v>0</v>
      </c>
      <c r="K238" s="472">
        <v>46244</v>
      </c>
      <c r="L238" s="450" t="s">
        <v>66</v>
      </c>
      <c r="M238" s="450" t="s">
        <v>66</v>
      </c>
      <c r="N238" s="450" t="s">
        <v>66</v>
      </c>
      <c r="O238" s="452" t="s">
        <v>1920</v>
      </c>
      <c r="P238" s="69">
        <f t="shared" si="17"/>
        <v>46245</v>
      </c>
      <c r="Q238" s="466"/>
      <c r="R238" s="452" t="s">
        <v>1920</v>
      </c>
      <c r="S238" s="451">
        <f>K238+1</f>
        <v>46245</v>
      </c>
      <c r="T238" s="34" t="s">
        <v>1921</v>
      </c>
      <c r="U238" s="448" t="s">
        <v>66</v>
      </c>
      <c r="V238" s="448" t="s">
        <v>66</v>
      </c>
      <c r="W238" s="34"/>
    </row>
    <row r="239" ht="17" spans="1:23">
      <c r="A239" s="37">
        <v>235</v>
      </c>
      <c r="B239" s="446" t="s">
        <v>64</v>
      </c>
      <c r="C239" s="448" t="s">
        <v>1999</v>
      </c>
      <c r="D239" s="447" t="s">
        <v>1917</v>
      </c>
      <c r="E239" s="448" t="s">
        <v>1918</v>
      </c>
      <c r="F239" s="449">
        <v>6000050102</v>
      </c>
      <c r="G239" s="450" t="s">
        <v>2066</v>
      </c>
      <c r="H239" s="448">
        <v>26</v>
      </c>
      <c r="I239" s="448">
        <v>26</v>
      </c>
      <c r="J239" s="447">
        <v>0</v>
      </c>
      <c r="K239" s="472">
        <v>46245</v>
      </c>
      <c r="L239" s="450" t="s">
        <v>66</v>
      </c>
      <c r="M239" s="450" t="s">
        <v>66</v>
      </c>
      <c r="N239" s="450" t="s">
        <v>66</v>
      </c>
      <c r="O239" s="452" t="s">
        <v>1920</v>
      </c>
      <c r="P239" s="69">
        <f t="shared" si="17"/>
        <v>46246</v>
      </c>
      <c r="Q239" s="34"/>
      <c r="R239" s="452" t="s">
        <v>1920</v>
      </c>
      <c r="S239" s="451">
        <v>46245</v>
      </c>
      <c r="T239" s="34" t="s">
        <v>1921</v>
      </c>
      <c r="U239" s="448" t="s">
        <v>66</v>
      </c>
      <c r="V239" s="448" t="s">
        <v>66</v>
      </c>
      <c r="W239" s="34"/>
    </row>
    <row r="240" ht="17" spans="1:23">
      <c r="A240" s="37">
        <v>236</v>
      </c>
      <c r="B240" s="446" t="s">
        <v>64</v>
      </c>
      <c r="C240" s="448" t="s">
        <v>1999</v>
      </c>
      <c r="D240" s="447" t="s">
        <v>1917</v>
      </c>
      <c r="E240" s="458" t="s">
        <v>1918</v>
      </c>
      <c r="F240" s="449">
        <v>6000050102</v>
      </c>
      <c r="G240" s="459" t="s">
        <v>2067</v>
      </c>
      <c r="H240" s="458">
        <v>19</v>
      </c>
      <c r="I240" s="458">
        <v>19</v>
      </c>
      <c r="J240" s="457">
        <v>0</v>
      </c>
      <c r="K240" s="479">
        <v>46246</v>
      </c>
      <c r="L240" s="459" t="s">
        <v>66</v>
      </c>
      <c r="M240" s="459" t="s">
        <v>66</v>
      </c>
      <c r="N240" s="459" t="s">
        <v>66</v>
      </c>
      <c r="O240" s="459" t="s">
        <v>1920</v>
      </c>
      <c r="P240" s="69">
        <f t="shared" si="17"/>
        <v>46247</v>
      </c>
      <c r="Q240" s="34"/>
      <c r="R240" s="452" t="s">
        <v>1920</v>
      </c>
      <c r="S240" s="451">
        <v>46246</v>
      </c>
      <c r="T240" s="34" t="s">
        <v>1921</v>
      </c>
      <c r="U240" s="448" t="s">
        <v>66</v>
      </c>
      <c r="V240" s="448" t="s">
        <v>66</v>
      </c>
      <c r="W240" s="34"/>
    </row>
    <row r="241" ht="17" spans="1:23">
      <c r="A241" s="37">
        <v>237</v>
      </c>
      <c r="B241" s="446" t="s">
        <v>64</v>
      </c>
      <c r="C241" s="448" t="s">
        <v>1999</v>
      </c>
      <c r="D241" s="447" t="s">
        <v>1917</v>
      </c>
      <c r="E241" s="455" t="s">
        <v>1918</v>
      </c>
      <c r="F241" s="449">
        <v>6000050102</v>
      </c>
      <c r="G241" s="452">
        <v>516300330861642</v>
      </c>
      <c r="H241" s="455">
        <v>1</v>
      </c>
      <c r="I241" s="455">
        <v>1</v>
      </c>
      <c r="J241" s="454">
        <v>0</v>
      </c>
      <c r="K241" s="463">
        <v>46246</v>
      </c>
      <c r="L241" s="452" t="s">
        <v>66</v>
      </c>
      <c r="M241" s="452" t="s">
        <v>66</v>
      </c>
      <c r="N241" s="452" t="s">
        <v>66</v>
      </c>
      <c r="O241" s="452" t="s">
        <v>1920</v>
      </c>
      <c r="P241" s="69">
        <f t="shared" si="17"/>
        <v>46247</v>
      </c>
      <c r="Q241" s="34"/>
      <c r="R241" s="452" t="s">
        <v>1920</v>
      </c>
      <c r="S241" s="451">
        <v>46246</v>
      </c>
      <c r="T241" s="34" t="s">
        <v>1921</v>
      </c>
      <c r="U241" s="448" t="s">
        <v>66</v>
      </c>
      <c r="V241" s="448" t="s">
        <v>66</v>
      </c>
      <c r="W241" s="34"/>
    </row>
    <row r="242" ht="17" spans="1:23">
      <c r="A242" s="37">
        <v>238</v>
      </c>
      <c r="B242" s="446" t="s">
        <v>64</v>
      </c>
      <c r="C242" s="448" t="s">
        <v>1999</v>
      </c>
      <c r="D242" s="447" t="s">
        <v>1917</v>
      </c>
      <c r="E242" s="458" t="s">
        <v>1918</v>
      </c>
      <c r="F242" s="449">
        <v>6000050102</v>
      </c>
      <c r="G242" s="459">
        <v>516300330861643</v>
      </c>
      <c r="H242" s="458">
        <v>1</v>
      </c>
      <c r="I242" s="457">
        <v>0</v>
      </c>
      <c r="J242" s="457">
        <v>1</v>
      </c>
      <c r="K242" s="479">
        <v>46246</v>
      </c>
      <c r="L242" s="482" t="s">
        <v>1944</v>
      </c>
      <c r="M242" s="474" t="s">
        <v>1928</v>
      </c>
      <c r="N242" s="483" t="s">
        <v>2045</v>
      </c>
      <c r="O242" s="459" t="s">
        <v>1920</v>
      </c>
      <c r="P242" s="69">
        <f t="shared" si="17"/>
        <v>46247</v>
      </c>
      <c r="Q242" s="34"/>
      <c r="R242" s="452" t="s">
        <v>1920</v>
      </c>
      <c r="S242" s="69">
        <f t="shared" ref="S242:S243" si="18">K242+1</f>
        <v>46247</v>
      </c>
      <c r="T242" s="34" t="s">
        <v>1921</v>
      </c>
      <c r="U242" s="448" t="s">
        <v>78</v>
      </c>
      <c r="V242" s="448" t="s">
        <v>1924</v>
      </c>
      <c r="W242" s="34"/>
    </row>
    <row r="243" ht="17" spans="1:23">
      <c r="A243" s="37">
        <v>239</v>
      </c>
      <c r="B243" s="446" t="s">
        <v>64</v>
      </c>
      <c r="C243" s="448" t="s">
        <v>1999</v>
      </c>
      <c r="D243" s="447" t="s">
        <v>1917</v>
      </c>
      <c r="E243" s="455" t="s">
        <v>1918</v>
      </c>
      <c r="F243" s="449">
        <v>6000050102</v>
      </c>
      <c r="G243" s="452" t="s">
        <v>2068</v>
      </c>
      <c r="H243" s="455">
        <v>3</v>
      </c>
      <c r="I243" s="455">
        <v>3</v>
      </c>
      <c r="J243" s="454">
        <v>0</v>
      </c>
      <c r="K243" s="463">
        <v>46246</v>
      </c>
      <c r="L243" s="452" t="s">
        <v>66</v>
      </c>
      <c r="M243" s="452" t="s">
        <v>66</v>
      </c>
      <c r="N243" s="452" t="s">
        <v>66</v>
      </c>
      <c r="O243" s="452" t="s">
        <v>1920</v>
      </c>
      <c r="P243" s="69">
        <f t="shared" si="17"/>
        <v>46247</v>
      </c>
      <c r="Q243" s="466"/>
      <c r="R243" s="452" t="s">
        <v>1920</v>
      </c>
      <c r="S243" s="451">
        <f t="shared" si="18"/>
        <v>46247</v>
      </c>
      <c r="T243" s="34" t="s">
        <v>1921</v>
      </c>
      <c r="U243" s="448" t="s">
        <v>66</v>
      </c>
      <c r="V243" s="448" t="s">
        <v>66</v>
      </c>
      <c r="W243" s="34"/>
    </row>
    <row r="244" ht="17" spans="1:23">
      <c r="A244" s="37">
        <v>240</v>
      </c>
      <c r="B244" s="446" t="s">
        <v>64</v>
      </c>
      <c r="C244" s="448" t="s">
        <v>1999</v>
      </c>
      <c r="D244" s="447" t="s">
        <v>1917</v>
      </c>
      <c r="E244" s="458" t="s">
        <v>1918</v>
      </c>
      <c r="F244" s="449">
        <v>6000050102</v>
      </c>
      <c r="G244" s="459">
        <v>516300330861647</v>
      </c>
      <c r="H244" s="458">
        <v>1</v>
      </c>
      <c r="I244" s="458">
        <v>1</v>
      </c>
      <c r="J244" s="457">
        <v>0</v>
      </c>
      <c r="K244" s="479">
        <v>46246</v>
      </c>
      <c r="L244" s="459" t="s">
        <v>66</v>
      </c>
      <c r="M244" s="459" t="s">
        <v>66</v>
      </c>
      <c r="N244" s="459" t="s">
        <v>66</v>
      </c>
      <c r="O244" s="459" t="s">
        <v>1920</v>
      </c>
      <c r="P244" s="69">
        <f t="shared" si="17"/>
        <v>46247</v>
      </c>
      <c r="Q244" s="34"/>
      <c r="R244" s="452" t="s">
        <v>1920</v>
      </c>
      <c r="S244" s="451">
        <v>46246</v>
      </c>
      <c r="T244" s="34" t="s">
        <v>1921</v>
      </c>
      <c r="U244" s="448" t="s">
        <v>66</v>
      </c>
      <c r="V244" s="448" t="s">
        <v>66</v>
      </c>
      <c r="W244" s="34"/>
    </row>
    <row r="245" ht="17" spans="1:23">
      <c r="A245" s="37">
        <v>241</v>
      </c>
      <c r="B245" s="446" t="s">
        <v>64</v>
      </c>
      <c r="C245" s="448" t="s">
        <v>1999</v>
      </c>
      <c r="D245" s="447" t="s">
        <v>1917</v>
      </c>
      <c r="E245" s="455" t="s">
        <v>1918</v>
      </c>
      <c r="F245" s="449">
        <v>6000050102</v>
      </c>
      <c r="G245" s="452" t="s">
        <v>2069</v>
      </c>
      <c r="H245" s="455">
        <v>15</v>
      </c>
      <c r="I245" s="455">
        <v>15</v>
      </c>
      <c r="J245" s="454">
        <v>0</v>
      </c>
      <c r="K245" s="463">
        <v>46246</v>
      </c>
      <c r="L245" s="452" t="s">
        <v>66</v>
      </c>
      <c r="M245" s="452" t="s">
        <v>66</v>
      </c>
      <c r="N245" s="452" t="s">
        <v>66</v>
      </c>
      <c r="O245" s="452" t="s">
        <v>1920</v>
      </c>
      <c r="P245" s="69">
        <f t="shared" si="17"/>
        <v>46247</v>
      </c>
      <c r="Q245" s="466"/>
      <c r="R245" s="452" t="s">
        <v>1920</v>
      </c>
      <c r="S245" s="451">
        <f>K245+1</f>
        <v>46247</v>
      </c>
      <c r="T245" s="34" t="s">
        <v>1921</v>
      </c>
      <c r="U245" s="448" t="s">
        <v>66</v>
      </c>
      <c r="V245" s="448" t="s">
        <v>66</v>
      </c>
      <c r="W245" s="34"/>
    </row>
    <row r="246" ht="17" spans="1:23">
      <c r="A246" s="37">
        <v>242</v>
      </c>
      <c r="B246" s="446" t="s">
        <v>64</v>
      </c>
      <c r="C246" s="455" t="s">
        <v>1999</v>
      </c>
      <c r="D246" s="447" t="s">
        <v>1917</v>
      </c>
      <c r="E246" s="458" t="s">
        <v>1918</v>
      </c>
      <c r="F246" s="449">
        <v>6000050102</v>
      </c>
      <c r="G246" s="452" t="s">
        <v>2070</v>
      </c>
      <c r="H246" s="454">
        <v>31</v>
      </c>
      <c r="I246" s="454">
        <v>31</v>
      </c>
      <c r="J246" s="457">
        <v>0</v>
      </c>
      <c r="K246" s="463">
        <v>46254</v>
      </c>
      <c r="L246" s="459" t="s">
        <v>66</v>
      </c>
      <c r="M246" s="459" t="s">
        <v>66</v>
      </c>
      <c r="N246" s="459" t="s">
        <v>66</v>
      </c>
      <c r="O246" s="459" t="s">
        <v>1920</v>
      </c>
      <c r="P246" s="69">
        <f t="shared" si="17"/>
        <v>46255</v>
      </c>
      <c r="Q246" s="34"/>
      <c r="R246" s="452" t="s">
        <v>1920</v>
      </c>
      <c r="S246" s="451">
        <v>46254</v>
      </c>
      <c r="T246" s="34" t="s">
        <v>1921</v>
      </c>
      <c r="U246" s="448" t="s">
        <v>66</v>
      </c>
      <c r="V246" s="448" t="s">
        <v>66</v>
      </c>
      <c r="W246" s="34"/>
    </row>
    <row r="247" ht="17" spans="1:23">
      <c r="A247" s="37">
        <v>243</v>
      </c>
      <c r="B247" s="446" t="s">
        <v>64</v>
      </c>
      <c r="C247" s="455" t="s">
        <v>1999</v>
      </c>
      <c r="D247" s="447" t="s">
        <v>1917</v>
      </c>
      <c r="E247" s="455" t="s">
        <v>1918</v>
      </c>
      <c r="F247" s="449">
        <v>6000050102</v>
      </c>
      <c r="G247" s="452" t="s">
        <v>2071</v>
      </c>
      <c r="H247" s="454">
        <v>3</v>
      </c>
      <c r="I247" s="454">
        <v>3</v>
      </c>
      <c r="J247" s="454">
        <v>0</v>
      </c>
      <c r="K247" s="463">
        <v>46255</v>
      </c>
      <c r="L247" s="452" t="s">
        <v>66</v>
      </c>
      <c r="M247" s="452" t="s">
        <v>66</v>
      </c>
      <c r="N247" s="452" t="s">
        <v>66</v>
      </c>
      <c r="O247" s="452" t="s">
        <v>1920</v>
      </c>
      <c r="P247" s="69">
        <f t="shared" si="17"/>
        <v>46256</v>
      </c>
      <c r="Q247" s="34"/>
      <c r="R247" s="452" t="s">
        <v>1920</v>
      </c>
      <c r="S247" s="451">
        <v>46255</v>
      </c>
      <c r="T247" s="34" t="s">
        <v>1921</v>
      </c>
      <c r="U247" s="448" t="s">
        <v>66</v>
      </c>
      <c r="V247" s="448" t="s">
        <v>66</v>
      </c>
      <c r="W247" s="34"/>
    </row>
    <row r="248" ht="17" spans="1:23">
      <c r="A248" s="37">
        <v>244</v>
      </c>
      <c r="B248" s="446" t="s">
        <v>64</v>
      </c>
      <c r="C248" s="455" t="s">
        <v>1999</v>
      </c>
      <c r="D248" s="447" t="s">
        <v>1917</v>
      </c>
      <c r="E248" s="458" t="s">
        <v>1918</v>
      </c>
      <c r="F248" s="449">
        <v>6000050102</v>
      </c>
      <c r="G248" s="452">
        <v>516300330861697</v>
      </c>
      <c r="H248" s="454">
        <v>1</v>
      </c>
      <c r="I248" s="457">
        <v>0</v>
      </c>
      <c r="J248" s="457">
        <v>1</v>
      </c>
      <c r="K248" s="463">
        <v>46255</v>
      </c>
      <c r="L248" s="459" t="s">
        <v>1944</v>
      </c>
      <c r="M248" s="474" t="s">
        <v>1928</v>
      </c>
      <c r="N248" s="459" t="s">
        <v>66</v>
      </c>
      <c r="O248" s="459" t="s">
        <v>1920</v>
      </c>
      <c r="P248" s="69">
        <f t="shared" si="17"/>
        <v>46256</v>
      </c>
      <c r="Q248" s="34"/>
      <c r="R248" s="452" t="s">
        <v>1920</v>
      </c>
      <c r="S248" s="451">
        <v>46255</v>
      </c>
      <c r="T248" s="34" t="s">
        <v>1921</v>
      </c>
      <c r="U248" s="448" t="s">
        <v>78</v>
      </c>
      <c r="V248" s="448" t="s">
        <v>1924</v>
      </c>
      <c r="W248" s="34"/>
    </row>
    <row r="249" ht="17" spans="1:23">
      <c r="A249" s="37">
        <v>245</v>
      </c>
      <c r="B249" s="446" t="s">
        <v>64</v>
      </c>
      <c r="C249" s="455" t="s">
        <v>1999</v>
      </c>
      <c r="D249" s="447" t="s">
        <v>1917</v>
      </c>
      <c r="E249" s="455" t="s">
        <v>1918</v>
      </c>
      <c r="F249" s="449">
        <v>6000050102</v>
      </c>
      <c r="G249" s="452">
        <v>516300330861698</v>
      </c>
      <c r="H249" s="454">
        <v>1</v>
      </c>
      <c r="I249" s="454">
        <v>1</v>
      </c>
      <c r="J249" s="454">
        <v>0</v>
      </c>
      <c r="K249" s="463">
        <v>46255</v>
      </c>
      <c r="L249" s="452" t="s">
        <v>66</v>
      </c>
      <c r="M249" s="452" t="s">
        <v>66</v>
      </c>
      <c r="N249" s="452" t="s">
        <v>66</v>
      </c>
      <c r="O249" s="452" t="s">
        <v>1920</v>
      </c>
      <c r="P249" s="69">
        <f t="shared" si="17"/>
        <v>46256</v>
      </c>
      <c r="Q249" s="466"/>
      <c r="R249" s="452" t="s">
        <v>1920</v>
      </c>
      <c r="S249" s="451">
        <f>K249+1</f>
        <v>46256</v>
      </c>
      <c r="T249" s="34" t="s">
        <v>1921</v>
      </c>
      <c r="U249" s="448" t="s">
        <v>66</v>
      </c>
      <c r="V249" s="448" t="s">
        <v>66</v>
      </c>
      <c r="W249" s="34"/>
    </row>
    <row r="250" ht="17" spans="1:23">
      <c r="A250" s="37">
        <v>246</v>
      </c>
      <c r="B250" s="446" t="s">
        <v>64</v>
      </c>
      <c r="C250" s="455" t="s">
        <v>1999</v>
      </c>
      <c r="D250" s="447" t="s">
        <v>1917</v>
      </c>
      <c r="E250" s="458" t="s">
        <v>1918</v>
      </c>
      <c r="F250" s="449">
        <v>6000050102</v>
      </c>
      <c r="G250" s="452">
        <v>516300330861699</v>
      </c>
      <c r="H250" s="454">
        <v>1</v>
      </c>
      <c r="I250" s="457">
        <v>0</v>
      </c>
      <c r="J250" s="457">
        <v>1</v>
      </c>
      <c r="K250" s="463">
        <v>46255</v>
      </c>
      <c r="L250" s="459" t="s">
        <v>1944</v>
      </c>
      <c r="M250" s="474" t="s">
        <v>1928</v>
      </c>
      <c r="N250" s="459" t="s">
        <v>66</v>
      </c>
      <c r="O250" s="459" t="s">
        <v>1920</v>
      </c>
      <c r="P250" s="69">
        <f t="shared" si="17"/>
        <v>46256</v>
      </c>
      <c r="Q250" s="34"/>
      <c r="R250" s="452" t="s">
        <v>1920</v>
      </c>
      <c r="S250" s="451">
        <v>46255</v>
      </c>
      <c r="T250" s="34" t="s">
        <v>1921</v>
      </c>
      <c r="U250" s="448" t="s">
        <v>78</v>
      </c>
      <c r="V250" s="448" t="s">
        <v>1924</v>
      </c>
      <c r="W250" s="34"/>
    </row>
    <row r="251" ht="17" spans="1:23">
      <c r="A251" s="37">
        <v>247</v>
      </c>
      <c r="B251" s="446" t="s">
        <v>64</v>
      </c>
      <c r="C251" s="455" t="s">
        <v>1999</v>
      </c>
      <c r="D251" s="447" t="s">
        <v>1917</v>
      </c>
      <c r="E251" s="455" t="s">
        <v>1918</v>
      </c>
      <c r="F251" s="449">
        <v>6000050102</v>
      </c>
      <c r="G251" s="452" t="s">
        <v>2072</v>
      </c>
      <c r="H251" s="454">
        <v>4</v>
      </c>
      <c r="I251" s="454">
        <v>4</v>
      </c>
      <c r="J251" s="454">
        <v>0</v>
      </c>
      <c r="K251" s="463">
        <v>46255</v>
      </c>
      <c r="L251" s="452" t="s">
        <v>66</v>
      </c>
      <c r="M251" s="452" t="s">
        <v>66</v>
      </c>
      <c r="N251" s="452" t="s">
        <v>66</v>
      </c>
      <c r="O251" s="452" t="s">
        <v>1920</v>
      </c>
      <c r="P251" s="69">
        <f t="shared" si="17"/>
        <v>46256</v>
      </c>
      <c r="Q251" s="466"/>
      <c r="R251" s="452" t="s">
        <v>1920</v>
      </c>
      <c r="S251" s="451">
        <f>K251+1</f>
        <v>46256</v>
      </c>
      <c r="T251" s="34" t="s">
        <v>1921</v>
      </c>
      <c r="U251" s="448" t="s">
        <v>66</v>
      </c>
      <c r="V251" s="448" t="s">
        <v>66</v>
      </c>
      <c r="W251" s="34"/>
    </row>
    <row r="252" ht="17" spans="1:23">
      <c r="A252" s="37">
        <v>248</v>
      </c>
      <c r="B252" s="446" t="s">
        <v>64</v>
      </c>
      <c r="C252" s="455" t="s">
        <v>1999</v>
      </c>
      <c r="D252" s="447" t="s">
        <v>1917</v>
      </c>
      <c r="E252" s="458" t="s">
        <v>1918</v>
      </c>
      <c r="F252" s="449">
        <v>6000050102</v>
      </c>
      <c r="G252" s="452">
        <v>516300330861704</v>
      </c>
      <c r="H252" s="454">
        <v>1</v>
      </c>
      <c r="I252" s="457">
        <v>0</v>
      </c>
      <c r="J252" s="457">
        <v>1</v>
      </c>
      <c r="K252" s="463">
        <v>46255</v>
      </c>
      <c r="L252" s="459" t="s">
        <v>1944</v>
      </c>
      <c r="M252" s="474" t="s">
        <v>1928</v>
      </c>
      <c r="N252" s="459" t="s">
        <v>66</v>
      </c>
      <c r="O252" s="459" t="s">
        <v>1920</v>
      </c>
      <c r="P252" s="69">
        <f t="shared" si="17"/>
        <v>46256</v>
      </c>
      <c r="Q252" s="34"/>
      <c r="R252" s="452" t="s">
        <v>1920</v>
      </c>
      <c r="S252" s="451">
        <v>46255</v>
      </c>
      <c r="T252" s="34" t="s">
        <v>1921</v>
      </c>
      <c r="U252" s="448" t="s">
        <v>78</v>
      </c>
      <c r="V252" s="448" t="s">
        <v>1924</v>
      </c>
      <c r="W252" s="34"/>
    </row>
    <row r="253" ht="17" spans="1:23">
      <c r="A253" s="37">
        <v>249</v>
      </c>
      <c r="B253" s="446" t="s">
        <v>64</v>
      </c>
      <c r="C253" s="455" t="s">
        <v>1999</v>
      </c>
      <c r="D253" s="447" t="s">
        <v>1917</v>
      </c>
      <c r="E253" s="455" t="s">
        <v>1918</v>
      </c>
      <c r="F253" s="449">
        <v>6000050102</v>
      </c>
      <c r="G253" s="452">
        <v>516300330861705</v>
      </c>
      <c r="H253" s="454">
        <v>1</v>
      </c>
      <c r="I253" s="454">
        <v>1</v>
      </c>
      <c r="J253" s="454">
        <v>0</v>
      </c>
      <c r="K253" s="463">
        <v>46255</v>
      </c>
      <c r="L253" s="452" t="s">
        <v>66</v>
      </c>
      <c r="M253" s="452" t="s">
        <v>66</v>
      </c>
      <c r="N253" s="452" t="s">
        <v>66</v>
      </c>
      <c r="O253" s="452" t="s">
        <v>1920</v>
      </c>
      <c r="P253" s="69">
        <f t="shared" si="17"/>
        <v>46256</v>
      </c>
      <c r="Q253" s="466"/>
      <c r="R253" s="452" t="s">
        <v>1920</v>
      </c>
      <c r="S253" s="451">
        <f>K253+1</f>
        <v>46256</v>
      </c>
      <c r="T253" s="34" t="s">
        <v>1921</v>
      </c>
      <c r="U253" s="448" t="s">
        <v>66</v>
      </c>
      <c r="V253" s="448" t="s">
        <v>66</v>
      </c>
      <c r="W253" s="34"/>
    </row>
    <row r="254" ht="17" spans="1:23">
      <c r="A254" s="37">
        <v>250</v>
      </c>
      <c r="B254" s="446" t="s">
        <v>64</v>
      </c>
      <c r="C254" s="455" t="s">
        <v>1999</v>
      </c>
      <c r="D254" s="447" t="s">
        <v>1917</v>
      </c>
      <c r="E254" s="458" t="s">
        <v>1918</v>
      </c>
      <c r="F254" s="449">
        <v>6000050102</v>
      </c>
      <c r="G254" s="452">
        <v>516300330861706</v>
      </c>
      <c r="H254" s="454">
        <v>1</v>
      </c>
      <c r="I254" s="457">
        <v>0</v>
      </c>
      <c r="J254" s="457">
        <v>1</v>
      </c>
      <c r="K254" s="463">
        <v>46255</v>
      </c>
      <c r="L254" s="459" t="s">
        <v>1944</v>
      </c>
      <c r="M254" s="474" t="s">
        <v>1928</v>
      </c>
      <c r="N254" s="459" t="s">
        <v>66</v>
      </c>
      <c r="O254" s="459" t="s">
        <v>1920</v>
      </c>
      <c r="P254" s="69">
        <f t="shared" si="17"/>
        <v>46256</v>
      </c>
      <c r="Q254" s="34"/>
      <c r="R254" s="452" t="s">
        <v>1920</v>
      </c>
      <c r="S254" s="451">
        <v>46255</v>
      </c>
      <c r="T254" s="34" t="s">
        <v>1921</v>
      </c>
      <c r="U254" s="448" t="s">
        <v>78</v>
      </c>
      <c r="V254" s="448" t="s">
        <v>1924</v>
      </c>
      <c r="W254" s="34"/>
    </row>
    <row r="255" ht="17" spans="1:23">
      <c r="A255" s="37">
        <v>251</v>
      </c>
      <c r="B255" s="446" t="s">
        <v>64</v>
      </c>
      <c r="C255" s="455" t="s">
        <v>1999</v>
      </c>
      <c r="D255" s="447" t="s">
        <v>1917</v>
      </c>
      <c r="E255" s="455" t="s">
        <v>1918</v>
      </c>
      <c r="F255" s="449">
        <v>6000050102</v>
      </c>
      <c r="G255" s="452">
        <v>516300330861707</v>
      </c>
      <c r="H255" s="454">
        <v>1</v>
      </c>
      <c r="I255" s="454">
        <v>1</v>
      </c>
      <c r="J255" s="454">
        <v>0</v>
      </c>
      <c r="K255" s="463">
        <v>46255</v>
      </c>
      <c r="L255" s="452" t="s">
        <v>66</v>
      </c>
      <c r="M255" s="452" t="s">
        <v>66</v>
      </c>
      <c r="N255" s="452" t="s">
        <v>66</v>
      </c>
      <c r="O255" s="452" t="s">
        <v>1920</v>
      </c>
      <c r="P255" s="69">
        <f t="shared" si="17"/>
        <v>46256</v>
      </c>
      <c r="Q255" s="466"/>
      <c r="R255" s="452" t="s">
        <v>1920</v>
      </c>
      <c r="S255" s="451">
        <f>K255+1</f>
        <v>46256</v>
      </c>
      <c r="T255" s="34" t="s">
        <v>1921</v>
      </c>
      <c r="U255" s="448" t="s">
        <v>66</v>
      </c>
      <c r="V255" s="448" t="s">
        <v>66</v>
      </c>
      <c r="W255" s="34"/>
    </row>
    <row r="256" ht="17" spans="1:23">
      <c r="A256" s="37">
        <v>252</v>
      </c>
      <c r="B256" s="446" t="s">
        <v>64</v>
      </c>
      <c r="C256" s="455" t="s">
        <v>1999</v>
      </c>
      <c r="D256" s="447" t="s">
        <v>1917</v>
      </c>
      <c r="E256" s="458" t="s">
        <v>1918</v>
      </c>
      <c r="F256" s="449">
        <v>6000050102</v>
      </c>
      <c r="G256" s="452">
        <v>516300330861708</v>
      </c>
      <c r="H256" s="454">
        <v>1</v>
      </c>
      <c r="I256" s="457">
        <v>0</v>
      </c>
      <c r="J256" s="457">
        <v>1</v>
      </c>
      <c r="K256" s="463">
        <v>46255</v>
      </c>
      <c r="L256" s="459" t="s">
        <v>1944</v>
      </c>
      <c r="M256" s="474" t="s">
        <v>1928</v>
      </c>
      <c r="N256" s="459" t="s">
        <v>66</v>
      </c>
      <c r="O256" s="459" t="s">
        <v>1920</v>
      </c>
      <c r="P256" s="69">
        <f t="shared" si="17"/>
        <v>46256</v>
      </c>
      <c r="Q256" s="34"/>
      <c r="R256" s="452" t="s">
        <v>1920</v>
      </c>
      <c r="S256" s="451">
        <v>46255</v>
      </c>
      <c r="T256" s="34" t="s">
        <v>1921</v>
      </c>
      <c r="U256" s="448" t="s">
        <v>78</v>
      </c>
      <c r="V256" s="448" t="s">
        <v>1924</v>
      </c>
      <c r="W256" s="34"/>
    </row>
    <row r="257" ht="17" spans="1:23">
      <c r="A257" s="37">
        <v>253</v>
      </c>
      <c r="B257" s="446" t="s">
        <v>64</v>
      </c>
      <c r="C257" s="455" t="s">
        <v>1999</v>
      </c>
      <c r="D257" s="447" t="s">
        <v>1917</v>
      </c>
      <c r="E257" s="455" t="s">
        <v>1918</v>
      </c>
      <c r="F257" s="449">
        <v>6000050102</v>
      </c>
      <c r="G257" s="452" t="s">
        <v>2073</v>
      </c>
      <c r="H257" s="454">
        <v>5</v>
      </c>
      <c r="I257" s="454">
        <v>5</v>
      </c>
      <c r="J257" s="454">
        <v>0</v>
      </c>
      <c r="K257" s="463">
        <v>46255</v>
      </c>
      <c r="L257" s="452" t="s">
        <v>66</v>
      </c>
      <c r="M257" s="452" t="s">
        <v>66</v>
      </c>
      <c r="N257" s="452" t="s">
        <v>66</v>
      </c>
      <c r="O257" s="452" t="s">
        <v>1920</v>
      </c>
      <c r="P257" s="69">
        <f t="shared" si="17"/>
        <v>46256</v>
      </c>
      <c r="Q257" s="466"/>
      <c r="R257" s="452" t="s">
        <v>1920</v>
      </c>
      <c r="S257" s="451">
        <f>K257+1</f>
        <v>46256</v>
      </c>
      <c r="T257" s="34" t="s">
        <v>1921</v>
      </c>
      <c r="U257" s="448" t="s">
        <v>66</v>
      </c>
      <c r="V257" s="448" t="s">
        <v>66</v>
      </c>
      <c r="W257" s="34"/>
    </row>
    <row r="258" ht="17" spans="1:23">
      <c r="A258" s="37">
        <v>254</v>
      </c>
      <c r="B258" s="446" t="s">
        <v>64</v>
      </c>
      <c r="C258" s="455" t="s">
        <v>1999</v>
      </c>
      <c r="D258" s="447" t="s">
        <v>1917</v>
      </c>
      <c r="E258" s="458" t="s">
        <v>1918</v>
      </c>
      <c r="F258" s="449">
        <v>6000050102</v>
      </c>
      <c r="G258" s="452">
        <v>516300330861714</v>
      </c>
      <c r="H258" s="454">
        <v>1</v>
      </c>
      <c r="I258" s="457">
        <v>0</v>
      </c>
      <c r="J258" s="457">
        <v>1</v>
      </c>
      <c r="K258" s="463">
        <v>46255</v>
      </c>
      <c r="L258" s="459" t="s">
        <v>1944</v>
      </c>
      <c r="M258" s="474" t="s">
        <v>1928</v>
      </c>
      <c r="N258" s="459" t="s">
        <v>66</v>
      </c>
      <c r="O258" s="459" t="s">
        <v>1920</v>
      </c>
      <c r="P258" s="69">
        <f t="shared" si="17"/>
        <v>46256</v>
      </c>
      <c r="Q258" s="34"/>
      <c r="R258" s="452" t="s">
        <v>1920</v>
      </c>
      <c r="S258" s="451">
        <v>46255</v>
      </c>
      <c r="T258" s="34" t="s">
        <v>1921</v>
      </c>
      <c r="U258" s="448" t="s">
        <v>78</v>
      </c>
      <c r="V258" s="448" t="s">
        <v>1924</v>
      </c>
      <c r="W258" s="34"/>
    </row>
    <row r="259" ht="17" spans="1:23">
      <c r="A259" s="37">
        <v>255</v>
      </c>
      <c r="B259" s="446" t="s">
        <v>64</v>
      </c>
      <c r="C259" s="455" t="s">
        <v>1999</v>
      </c>
      <c r="D259" s="447" t="s">
        <v>1917</v>
      </c>
      <c r="E259" s="455" t="s">
        <v>1918</v>
      </c>
      <c r="F259" s="449">
        <v>6000050102</v>
      </c>
      <c r="G259" s="452" t="s">
        <v>2074</v>
      </c>
      <c r="H259" s="454">
        <v>7</v>
      </c>
      <c r="I259" s="454">
        <v>7</v>
      </c>
      <c r="J259" s="454">
        <v>0</v>
      </c>
      <c r="K259" s="463">
        <v>46255</v>
      </c>
      <c r="L259" s="452" t="s">
        <v>66</v>
      </c>
      <c r="M259" s="452" t="s">
        <v>66</v>
      </c>
      <c r="N259" s="452" t="s">
        <v>66</v>
      </c>
      <c r="O259" s="452" t="s">
        <v>1920</v>
      </c>
      <c r="P259" s="69">
        <f t="shared" si="17"/>
        <v>46256</v>
      </c>
      <c r="Q259" s="466"/>
      <c r="R259" s="452" t="s">
        <v>1920</v>
      </c>
      <c r="S259" s="451">
        <f>K259+1</f>
        <v>46256</v>
      </c>
      <c r="T259" s="34" t="s">
        <v>1921</v>
      </c>
      <c r="U259" s="448" t="s">
        <v>66</v>
      </c>
      <c r="V259" s="448" t="s">
        <v>66</v>
      </c>
      <c r="W259" s="34"/>
    </row>
    <row r="260" ht="17" spans="1:23">
      <c r="A260" s="37">
        <v>256</v>
      </c>
      <c r="B260" s="446" t="s">
        <v>64</v>
      </c>
      <c r="C260" s="455" t="s">
        <v>1999</v>
      </c>
      <c r="D260" s="447" t="s">
        <v>1917</v>
      </c>
      <c r="E260" s="458" t="s">
        <v>1918</v>
      </c>
      <c r="F260" s="449">
        <v>6000050102</v>
      </c>
      <c r="G260" s="452">
        <v>516300330861722</v>
      </c>
      <c r="H260" s="454">
        <v>1</v>
      </c>
      <c r="I260" s="454">
        <v>1</v>
      </c>
      <c r="J260" s="457">
        <v>0</v>
      </c>
      <c r="K260" s="463">
        <v>46255</v>
      </c>
      <c r="L260" s="459" t="s">
        <v>66</v>
      </c>
      <c r="M260" s="459" t="s">
        <v>66</v>
      </c>
      <c r="N260" s="459" t="s">
        <v>66</v>
      </c>
      <c r="O260" s="459" t="s">
        <v>1920</v>
      </c>
      <c r="P260" s="69">
        <f t="shared" si="17"/>
        <v>46256</v>
      </c>
      <c r="Q260" s="34"/>
      <c r="R260" s="452" t="s">
        <v>1920</v>
      </c>
      <c r="S260" s="451">
        <v>46255</v>
      </c>
      <c r="T260" s="34" t="s">
        <v>1921</v>
      </c>
      <c r="U260" s="448" t="s">
        <v>66</v>
      </c>
      <c r="V260" s="448" t="s">
        <v>66</v>
      </c>
      <c r="W260" s="34"/>
    </row>
    <row r="261" ht="17" spans="1:23">
      <c r="A261" s="37">
        <v>257</v>
      </c>
      <c r="B261" s="446" t="s">
        <v>64</v>
      </c>
      <c r="C261" s="455" t="s">
        <v>1999</v>
      </c>
      <c r="D261" s="447" t="s">
        <v>1917</v>
      </c>
      <c r="E261" s="455" t="s">
        <v>1918</v>
      </c>
      <c r="F261" s="449">
        <v>6000050102</v>
      </c>
      <c r="G261" s="452" t="s">
        <v>2075</v>
      </c>
      <c r="H261" s="454">
        <v>5</v>
      </c>
      <c r="I261" s="454">
        <v>5</v>
      </c>
      <c r="J261" s="454">
        <v>0</v>
      </c>
      <c r="K261" s="463">
        <v>46255</v>
      </c>
      <c r="L261" s="452" t="s">
        <v>66</v>
      </c>
      <c r="M261" s="452" t="s">
        <v>66</v>
      </c>
      <c r="N261" s="452" t="s">
        <v>66</v>
      </c>
      <c r="O261" s="452" t="s">
        <v>1920</v>
      </c>
      <c r="P261" s="69">
        <f t="shared" si="17"/>
        <v>46256</v>
      </c>
      <c r="Q261" s="466"/>
      <c r="R261" s="452" t="s">
        <v>1920</v>
      </c>
      <c r="S261" s="451">
        <f>K261+1</f>
        <v>46256</v>
      </c>
      <c r="T261" s="34" t="s">
        <v>1921</v>
      </c>
      <c r="U261" s="448" t="s">
        <v>66</v>
      </c>
      <c r="V261" s="448" t="s">
        <v>66</v>
      </c>
      <c r="W261" s="34"/>
    </row>
    <row r="262" ht="17" spans="1:23">
      <c r="A262" s="37">
        <v>258</v>
      </c>
      <c r="B262" s="446" t="s">
        <v>64</v>
      </c>
      <c r="C262" s="455" t="s">
        <v>1374</v>
      </c>
      <c r="D262" s="447" t="s">
        <v>1917</v>
      </c>
      <c r="E262" s="458" t="s">
        <v>1918</v>
      </c>
      <c r="F262" s="449">
        <v>6000050102</v>
      </c>
      <c r="G262" s="452" t="s">
        <v>2076</v>
      </c>
      <c r="H262" s="454">
        <v>36</v>
      </c>
      <c r="I262" s="454">
        <v>36</v>
      </c>
      <c r="J262" s="457">
        <v>0</v>
      </c>
      <c r="K262" s="463">
        <v>46256</v>
      </c>
      <c r="L262" s="459" t="s">
        <v>66</v>
      </c>
      <c r="M262" s="459" t="s">
        <v>66</v>
      </c>
      <c r="N262" s="459" t="s">
        <v>66</v>
      </c>
      <c r="O262" s="459" t="s">
        <v>1920</v>
      </c>
      <c r="P262" s="69">
        <f t="shared" si="17"/>
        <v>46257</v>
      </c>
      <c r="Q262" s="34"/>
      <c r="R262" s="452" t="s">
        <v>1920</v>
      </c>
      <c r="S262" s="451">
        <v>46256</v>
      </c>
      <c r="T262" s="34" t="s">
        <v>1921</v>
      </c>
      <c r="U262" s="448" t="s">
        <v>66</v>
      </c>
      <c r="V262" s="448" t="s">
        <v>66</v>
      </c>
      <c r="W262" s="34"/>
    </row>
    <row r="263" ht="17" spans="1:23">
      <c r="A263" s="37">
        <v>259</v>
      </c>
      <c r="B263" s="446" t="s">
        <v>64</v>
      </c>
      <c r="C263" s="448" t="s">
        <v>1374</v>
      </c>
      <c r="D263" s="447" t="s">
        <v>1917</v>
      </c>
      <c r="E263" s="455" t="s">
        <v>1918</v>
      </c>
      <c r="F263" s="449">
        <v>6000050102</v>
      </c>
      <c r="G263" s="452" t="s">
        <v>2077</v>
      </c>
      <c r="H263" s="454">
        <v>49</v>
      </c>
      <c r="I263" s="454">
        <v>49</v>
      </c>
      <c r="J263" s="454">
        <v>0</v>
      </c>
      <c r="K263" s="463">
        <v>46257</v>
      </c>
      <c r="L263" s="452" t="s">
        <v>66</v>
      </c>
      <c r="M263" s="452" t="s">
        <v>66</v>
      </c>
      <c r="N263" s="452" t="s">
        <v>66</v>
      </c>
      <c r="O263" s="452" t="s">
        <v>1920</v>
      </c>
      <c r="P263" s="69">
        <f t="shared" si="17"/>
        <v>46258</v>
      </c>
      <c r="Q263" s="34"/>
      <c r="R263" s="452" t="s">
        <v>1920</v>
      </c>
      <c r="S263" s="451">
        <v>46257</v>
      </c>
      <c r="T263" s="34" t="s">
        <v>1921</v>
      </c>
      <c r="U263" s="448" t="s">
        <v>66</v>
      </c>
      <c r="V263" s="448" t="s">
        <v>66</v>
      </c>
      <c r="W263" s="34"/>
    </row>
    <row r="264" ht="17" spans="1:23">
      <c r="A264" s="37">
        <v>260</v>
      </c>
      <c r="B264" s="446" t="s">
        <v>64</v>
      </c>
      <c r="C264" s="455" t="s">
        <v>1374</v>
      </c>
      <c r="D264" s="447" t="s">
        <v>1917</v>
      </c>
      <c r="E264" s="458" t="s">
        <v>1918</v>
      </c>
      <c r="F264" s="449">
        <v>6000050102</v>
      </c>
      <c r="G264" s="452" t="s">
        <v>2078</v>
      </c>
      <c r="H264" s="454">
        <v>3</v>
      </c>
      <c r="I264" s="454">
        <v>3</v>
      </c>
      <c r="J264" s="457">
        <v>0</v>
      </c>
      <c r="K264" s="463">
        <v>46257</v>
      </c>
      <c r="L264" s="459" t="s">
        <v>66</v>
      </c>
      <c r="M264" s="459" t="s">
        <v>66</v>
      </c>
      <c r="N264" s="459" t="s">
        <v>66</v>
      </c>
      <c r="O264" s="459" t="s">
        <v>1920</v>
      </c>
      <c r="P264" s="69">
        <f t="shared" si="17"/>
        <v>46258</v>
      </c>
      <c r="Q264" s="34"/>
      <c r="R264" s="452" t="s">
        <v>1920</v>
      </c>
      <c r="S264" s="451">
        <v>46257</v>
      </c>
      <c r="T264" s="34" t="s">
        <v>1921</v>
      </c>
      <c r="U264" s="448" t="s">
        <v>66</v>
      </c>
      <c r="V264" s="448" t="s">
        <v>66</v>
      </c>
      <c r="W264" s="34"/>
    </row>
    <row r="265" ht="17" spans="1:23">
      <c r="A265" s="37">
        <v>261</v>
      </c>
      <c r="B265" s="446" t="s">
        <v>64</v>
      </c>
      <c r="C265" s="455" t="s">
        <v>1274</v>
      </c>
      <c r="D265" s="447" t="s">
        <v>1917</v>
      </c>
      <c r="E265" s="455" t="s">
        <v>1918</v>
      </c>
      <c r="F265" s="449">
        <v>6000050102</v>
      </c>
      <c r="G265" s="452" t="s">
        <v>2079</v>
      </c>
      <c r="H265" s="454">
        <v>21</v>
      </c>
      <c r="I265" s="454">
        <v>21</v>
      </c>
      <c r="J265" s="454">
        <v>0</v>
      </c>
      <c r="K265" s="463">
        <v>46258</v>
      </c>
      <c r="L265" s="452" t="s">
        <v>66</v>
      </c>
      <c r="M265" s="452" t="s">
        <v>66</v>
      </c>
      <c r="N265" s="452" t="s">
        <v>66</v>
      </c>
      <c r="O265" s="452" t="s">
        <v>1920</v>
      </c>
      <c r="P265" s="69">
        <f t="shared" si="17"/>
        <v>46259</v>
      </c>
      <c r="Q265" s="34"/>
      <c r="R265" s="452" t="s">
        <v>1920</v>
      </c>
      <c r="S265" s="451">
        <v>46258</v>
      </c>
      <c r="T265" s="34" t="s">
        <v>1921</v>
      </c>
      <c r="U265" s="448" t="s">
        <v>66</v>
      </c>
      <c r="V265" s="448" t="s">
        <v>66</v>
      </c>
      <c r="W265" s="34"/>
    </row>
    <row r="266" ht="17" spans="1:23">
      <c r="A266" s="37">
        <v>262</v>
      </c>
      <c r="B266" s="446" t="s">
        <v>64</v>
      </c>
      <c r="C266" s="455" t="s">
        <v>1999</v>
      </c>
      <c r="D266" s="447" t="s">
        <v>1917</v>
      </c>
      <c r="E266" s="458" t="s">
        <v>1918</v>
      </c>
      <c r="F266" s="449">
        <v>6000050102</v>
      </c>
      <c r="G266" s="452" t="s">
        <v>2080</v>
      </c>
      <c r="H266" s="454">
        <v>11</v>
      </c>
      <c r="I266" s="454">
        <v>11</v>
      </c>
      <c r="J266" s="457">
        <v>0</v>
      </c>
      <c r="K266" s="463">
        <v>46259</v>
      </c>
      <c r="L266" s="459" t="s">
        <v>66</v>
      </c>
      <c r="M266" s="459" t="s">
        <v>66</v>
      </c>
      <c r="N266" s="459" t="s">
        <v>66</v>
      </c>
      <c r="O266" s="459" t="s">
        <v>1920</v>
      </c>
      <c r="P266" s="69">
        <f t="shared" si="17"/>
        <v>46260</v>
      </c>
      <c r="Q266" s="34"/>
      <c r="R266" s="452" t="s">
        <v>1920</v>
      </c>
      <c r="S266" s="451">
        <v>46259</v>
      </c>
      <c r="T266" s="34" t="s">
        <v>1921</v>
      </c>
      <c r="U266" s="448" t="s">
        <v>66</v>
      </c>
      <c r="V266" s="448" t="s">
        <v>66</v>
      </c>
      <c r="W266" s="34"/>
    </row>
    <row r="267" ht="17" spans="1:23">
      <c r="A267" s="37">
        <v>263</v>
      </c>
      <c r="B267" s="446" t="s">
        <v>64</v>
      </c>
      <c r="C267" s="455" t="s">
        <v>1999</v>
      </c>
      <c r="D267" s="447" t="s">
        <v>1917</v>
      </c>
      <c r="E267" s="455" t="s">
        <v>1918</v>
      </c>
      <c r="F267" s="449">
        <v>6000050102</v>
      </c>
      <c r="G267" s="452" t="s">
        <v>2081</v>
      </c>
      <c r="H267" s="454">
        <v>12</v>
      </c>
      <c r="I267" s="454">
        <v>12</v>
      </c>
      <c r="J267" s="454">
        <v>0</v>
      </c>
      <c r="K267" s="463">
        <v>46261</v>
      </c>
      <c r="L267" s="452" t="s">
        <v>66</v>
      </c>
      <c r="M267" s="452" t="s">
        <v>66</v>
      </c>
      <c r="N267" s="452" t="s">
        <v>66</v>
      </c>
      <c r="O267" s="452" t="s">
        <v>1920</v>
      </c>
      <c r="P267" s="69">
        <f t="shared" si="17"/>
        <v>46262</v>
      </c>
      <c r="Q267" s="34"/>
      <c r="R267" s="452" t="s">
        <v>1920</v>
      </c>
      <c r="S267" s="451">
        <v>46261</v>
      </c>
      <c r="T267" s="34" t="s">
        <v>1921</v>
      </c>
      <c r="U267" s="448" t="s">
        <v>66</v>
      </c>
      <c r="V267" s="448" t="s">
        <v>66</v>
      </c>
      <c r="W267" s="34"/>
    </row>
    <row r="268" ht="17" spans="1:23">
      <c r="A268" s="37">
        <v>264</v>
      </c>
      <c r="B268" s="454" t="s">
        <v>64</v>
      </c>
      <c r="C268" s="468" t="s">
        <v>1999</v>
      </c>
      <c r="D268" s="447" t="s">
        <v>1917</v>
      </c>
      <c r="E268" s="458" t="s">
        <v>1918</v>
      </c>
      <c r="F268" s="449">
        <v>6000050102</v>
      </c>
      <c r="G268" s="452">
        <v>516300330861860</v>
      </c>
      <c r="H268" s="454">
        <v>1</v>
      </c>
      <c r="I268" s="457">
        <v>0</v>
      </c>
      <c r="J268" s="457">
        <v>1</v>
      </c>
      <c r="K268" s="469">
        <v>46261</v>
      </c>
      <c r="L268" s="459" t="s">
        <v>1944</v>
      </c>
      <c r="M268" s="474" t="s">
        <v>1928</v>
      </c>
      <c r="N268" s="459" t="s">
        <v>66</v>
      </c>
      <c r="O268" s="459" t="s">
        <v>1920</v>
      </c>
      <c r="P268" s="69">
        <f t="shared" si="17"/>
        <v>46262</v>
      </c>
      <c r="Q268" s="34"/>
      <c r="R268" s="452" t="s">
        <v>1920</v>
      </c>
      <c r="S268" s="451">
        <v>46261</v>
      </c>
      <c r="T268" s="34" t="s">
        <v>1921</v>
      </c>
      <c r="U268" s="448" t="s">
        <v>78</v>
      </c>
      <c r="V268" s="448" t="s">
        <v>1924</v>
      </c>
      <c r="W268" s="34"/>
    </row>
    <row r="269" ht="17" spans="1:23">
      <c r="A269" s="37">
        <v>265</v>
      </c>
      <c r="B269" s="446" t="s">
        <v>64</v>
      </c>
      <c r="C269" s="455" t="s">
        <v>1999</v>
      </c>
      <c r="D269" s="447" t="s">
        <v>1917</v>
      </c>
      <c r="E269" s="455" t="s">
        <v>1918</v>
      </c>
      <c r="F269" s="449">
        <v>6000050102</v>
      </c>
      <c r="G269" s="452" t="s">
        <v>2082</v>
      </c>
      <c r="H269" s="454">
        <v>17</v>
      </c>
      <c r="I269" s="454">
        <v>17</v>
      </c>
      <c r="J269" s="454">
        <v>0</v>
      </c>
      <c r="K269" s="463">
        <v>46261</v>
      </c>
      <c r="L269" s="452" t="s">
        <v>66</v>
      </c>
      <c r="M269" s="452" t="s">
        <v>66</v>
      </c>
      <c r="N269" s="452" t="s">
        <v>66</v>
      </c>
      <c r="O269" s="452" t="s">
        <v>1920</v>
      </c>
      <c r="P269" s="69">
        <f t="shared" si="17"/>
        <v>46262</v>
      </c>
      <c r="Q269" s="466"/>
      <c r="R269" s="452" t="s">
        <v>1920</v>
      </c>
      <c r="S269" s="451">
        <f>K269+1</f>
        <v>46262</v>
      </c>
      <c r="T269" s="34" t="s">
        <v>1921</v>
      </c>
      <c r="U269" s="448" t="s">
        <v>66</v>
      </c>
      <c r="V269" s="448" t="s">
        <v>66</v>
      </c>
      <c r="W269" s="34"/>
    </row>
    <row r="270" ht="17" spans="1:23">
      <c r="A270" s="37">
        <v>266</v>
      </c>
      <c r="B270" s="446" t="s">
        <v>64</v>
      </c>
      <c r="C270" s="455" t="s">
        <v>1374</v>
      </c>
      <c r="D270" s="447" t="s">
        <v>1917</v>
      </c>
      <c r="E270" s="458" t="s">
        <v>1918</v>
      </c>
      <c r="F270" s="449">
        <v>6000050102</v>
      </c>
      <c r="G270" s="452" t="s">
        <v>2083</v>
      </c>
      <c r="H270" s="454">
        <v>32</v>
      </c>
      <c r="I270" s="454">
        <v>32</v>
      </c>
      <c r="J270" s="457">
        <v>0</v>
      </c>
      <c r="K270" s="463">
        <v>46262</v>
      </c>
      <c r="L270" s="459" t="s">
        <v>66</v>
      </c>
      <c r="M270" s="459" t="s">
        <v>66</v>
      </c>
      <c r="N270" s="459" t="s">
        <v>66</v>
      </c>
      <c r="O270" s="459" t="s">
        <v>1920</v>
      </c>
      <c r="P270" s="69">
        <f t="shared" si="17"/>
        <v>46263</v>
      </c>
      <c r="Q270" s="34"/>
      <c r="R270" s="452" t="s">
        <v>1920</v>
      </c>
      <c r="S270" s="451">
        <v>46262</v>
      </c>
      <c r="T270" s="34" t="s">
        <v>1921</v>
      </c>
      <c r="U270" s="448" t="s">
        <v>66</v>
      </c>
      <c r="V270" s="448" t="s">
        <v>66</v>
      </c>
      <c r="W270" s="34"/>
    </row>
    <row r="271" ht="17" spans="1:23">
      <c r="A271" s="37">
        <v>267</v>
      </c>
      <c r="B271" s="446" t="s">
        <v>64</v>
      </c>
      <c r="C271" s="448" t="s">
        <v>1999</v>
      </c>
      <c r="D271" s="447" t="s">
        <v>1917</v>
      </c>
      <c r="E271" s="455" t="s">
        <v>1918</v>
      </c>
      <c r="F271" s="449">
        <v>6000050102</v>
      </c>
      <c r="G271" s="452" t="s">
        <v>2084</v>
      </c>
      <c r="H271" s="454">
        <v>9</v>
      </c>
      <c r="I271" s="454">
        <v>9</v>
      </c>
      <c r="J271" s="454">
        <v>0</v>
      </c>
      <c r="K271" s="463">
        <v>46263</v>
      </c>
      <c r="L271" s="452" t="s">
        <v>66</v>
      </c>
      <c r="M271" s="452" t="s">
        <v>66</v>
      </c>
      <c r="N271" s="452" t="s">
        <v>66</v>
      </c>
      <c r="O271" s="452" t="s">
        <v>1920</v>
      </c>
      <c r="P271" s="69">
        <f t="shared" si="17"/>
        <v>46264</v>
      </c>
      <c r="Q271" s="34"/>
      <c r="R271" s="452" t="s">
        <v>1920</v>
      </c>
      <c r="S271" s="451">
        <v>46263</v>
      </c>
      <c r="T271" s="34" t="s">
        <v>1921</v>
      </c>
      <c r="U271" s="448" t="s">
        <v>66</v>
      </c>
      <c r="V271" s="448" t="s">
        <v>66</v>
      </c>
      <c r="W271" s="34"/>
    </row>
    <row r="272" ht="17" spans="1:23">
      <c r="A272" s="37">
        <v>268</v>
      </c>
      <c r="B272" s="446" t="s">
        <v>64</v>
      </c>
      <c r="C272" s="455" t="s">
        <v>1999</v>
      </c>
      <c r="D272" s="447" t="s">
        <v>1917</v>
      </c>
      <c r="E272" s="458" t="s">
        <v>1918</v>
      </c>
      <c r="F272" s="449">
        <v>6000050102</v>
      </c>
      <c r="G272" s="452">
        <v>516300330861919</v>
      </c>
      <c r="H272" s="454">
        <v>1</v>
      </c>
      <c r="I272" s="454">
        <v>1</v>
      </c>
      <c r="J272" s="457">
        <v>0</v>
      </c>
      <c r="K272" s="463">
        <v>46263</v>
      </c>
      <c r="L272" s="459" t="s">
        <v>66</v>
      </c>
      <c r="M272" s="459" t="s">
        <v>66</v>
      </c>
      <c r="N272" s="459" t="s">
        <v>66</v>
      </c>
      <c r="O272" s="459" t="s">
        <v>1920</v>
      </c>
      <c r="P272" s="69">
        <f t="shared" si="17"/>
        <v>46264</v>
      </c>
      <c r="Q272" s="34"/>
      <c r="R272" s="452" t="s">
        <v>1920</v>
      </c>
      <c r="S272" s="451">
        <v>46263</v>
      </c>
      <c r="T272" s="34" t="s">
        <v>1921</v>
      </c>
      <c r="U272" s="448" t="s">
        <v>66</v>
      </c>
      <c r="V272" s="448" t="s">
        <v>66</v>
      </c>
      <c r="W272" s="34"/>
    </row>
    <row r="273" ht="17" spans="1:27">
      <c r="A273" s="37">
        <v>269</v>
      </c>
      <c r="B273" s="446" t="s">
        <v>64</v>
      </c>
      <c r="C273" s="448" t="s">
        <v>1999</v>
      </c>
      <c r="D273" s="447" t="s">
        <v>1917</v>
      </c>
      <c r="E273" s="455" t="s">
        <v>1918</v>
      </c>
      <c r="F273" s="449">
        <v>6000050102</v>
      </c>
      <c r="G273" s="452" t="s">
        <v>2085</v>
      </c>
      <c r="H273" s="454">
        <v>4</v>
      </c>
      <c r="I273" s="454">
        <v>4</v>
      </c>
      <c r="J273" s="454">
        <v>0</v>
      </c>
      <c r="K273" s="463">
        <v>46263</v>
      </c>
      <c r="L273" s="452" t="s">
        <v>66</v>
      </c>
      <c r="M273" s="452" t="s">
        <v>66</v>
      </c>
      <c r="N273" s="452" t="s">
        <v>66</v>
      </c>
      <c r="O273" s="452" t="s">
        <v>1920</v>
      </c>
      <c r="P273" s="69">
        <f t="shared" si="17"/>
        <v>46264</v>
      </c>
      <c r="Q273" s="466"/>
      <c r="R273" s="452" t="s">
        <v>1920</v>
      </c>
      <c r="S273" s="451">
        <f>K273+1</f>
        <v>46264</v>
      </c>
      <c r="T273" s="34" t="s">
        <v>1921</v>
      </c>
      <c r="U273" s="448" t="s">
        <v>66</v>
      </c>
      <c r="V273" s="448" t="s">
        <v>66</v>
      </c>
      <c r="W273" s="34"/>
    </row>
    <row r="274" ht="17" spans="1:27">
      <c r="A274" s="37">
        <v>270</v>
      </c>
      <c r="B274" s="446" t="s">
        <v>64</v>
      </c>
      <c r="C274" s="455" t="s">
        <v>1999</v>
      </c>
      <c r="D274" s="447" t="s">
        <v>1917</v>
      </c>
      <c r="E274" s="458" t="s">
        <v>1918</v>
      </c>
      <c r="F274" s="449">
        <v>6000050102</v>
      </c>
      <c r="G274" s="452">
        <v>516300330861924</v>
      </c>
      <c r="H274" s="454">
        <v>1</v>
      </c>
      <c r="I274" s="454">
        <v>1</v>
      </c>
      <c r="J274" s="457">
        <v>0</v>
      </c>
      <c r="K274" s="463">
        <v>46263</v>
      </c>
      <c r="L274" s="459" t="s">
        <v>66</v>
      </c>
      <c r="M274" s="459" t="s">
        <v>66</v>
      </c>
      <c r="N274" s="459" t="s">
        <v>66</v>
      </c>
      <c r="O274" s="459" t="s">
        <v>1920</v>
      </c>
      <c r="P274" s="69">
        <f t="shared" si="17"/>
        <v>46264</v>
      </c>
      <c r="Q274" s="34"/>
      <c r="R274" s="452" t="s">
        <v>1920</v>
      </c>
      <c r="S274" s="451">
        <v>46263</v>
      </c>
      <c r="T274" s="34" t="s">
        <v>1921</v>
      </c>
      <c r="U274" s="448" t="s">
        <v>66</v>
      </c>
      <c r="V274" s="448" t="s">
        <v>66</v>
      </c>
      <c r="W274" s="34"/>
    </row>
    <row r="275" ht="17" spans="1:27">
      <c r="A275" s="37">
        <v>271</v>
      </c>
      <c r="B275" s="446" t="s">
        <v>64</v>
      </c>
      <c r="C275" s="448" t="s">
        <v>1999</v>
      </c>
      <c r="D275" s="447" t="s">
        <v>1917</v>
      </c>
      <c r="E275" s="455" t="s">
        <v>1918</v>
      </c>
      <c r="F275" s="449">
        <v>6000050102</v>
      </c>
      <c r="G275" s="452">
        <v>516300330861925</v>
      </c>
      <c r="H275" s="454">
        <v>1</v>
      </c>
      <c r="I275" s="454">
        <v>1</v>
      </c>
      <c r="J275" s="454">
        <v>0</v>
      </c>
      <c r="K275" s="463">
        <v>46263</v>
      </c>
      <c r="L275" s="452" t="s">
        <v>66</v>
      </c>
      <c r="M275" s="452" t="s">
        <v>66</v>
      </c>
      <c r="N275" s="452" t="s">
        <v>66</v>
      </c>
      <c r="O275" s="452" t="s">
        <v>1920</v>
      </c>
      <c r="P275" s="69">
        <f t="shared" si="17"/>
        <v>46264</v>
      </c>
      <c r="Q275" s="466"/>
      <c r="R275" s="452" t="s">
        <v>1920</v>
      </c>
      <c r="S275" s="451">
        <f>K275+1</f>
        <v>46264</v>
      </c>
      <c r="T275" s="34" t="s">
        <v>1921</v>
      </c>
      <c r="U275" s="448" t="s">
        <v>66</v>
      </c>
      <c r="V275" s="448" t="s">
        <v>66</v>
      </c>
      <c r="W275" s="34"/>
    </row>
    <row r="276" ht="17" spans="1:27">
      <c r="A276" s="37">
        <v>272</v>
      </c>
      <c r="B276" s="454" t="s">
        <v>64</v>
      </c>
      <c r="C276" s="468" t="s">
        <v>1999</v>
      </c>
      <c r="D276" s="447" t="s">
        <v>1917</v>
      </c>
      <c r="E276" s="458" t="s">
        <v>1918</v>
      </c>
      <c r="F276" s="449">
        <v>6000050102</v>
      </c>
      <c r="G276" s="452">
        <v>516300330861926</v>
      </c>
      <c r="H276" s="454">
        <v>1</v>
      </c>
      <c r="I276" s="457">
        <v>0</v>
      </c>
      <c r="J276" s="457">
        <v>1</v>
      </c>
      <c r="K276" s="469">
        <v>46263</v>
      </c>
      <c r="L276" s="459" t="s">
        <v>1944</v>
      </c>
      <c r="M276" s="474" t="s">
        <v>1928</v>
      </c>
      <c r="N276" s="459" t="s">
        <v>66</v>
      </c>
      <c r="O276" s="459" t="s">
        <v>1920</v>
      </c>
      <c r="P276" s="69">
        <f t="shared" si="17"/>
        <v>46264</v>
      </c>
      <c r="Q276" s="34"/>
      <c r="R276" s="452" t="s">
        <v>1920</v>
      </c>
      <c r="S276" s="451">
        <v>46263</v>
      </c>
      <c r="T276" s="34" t="s">
        <v>1921</v>
      </c>
      <c r="U276" s="448" t="s">
        <v>78</v>
      </c>
      <c r="V276" s="448" t="s">
        <v>1924</v>
      </c>
      <c r="W276" s="34"/>
    </row>
    <row r="277" ht="17" spans="1:27">
      <c r="A277" s="37">
        <v>273</v>
      </c>
      <c r="B277" s="454" t="s">
        <v>64</v>
      </c>
      <c r="C277" s="467" t="s">
        <v>1999</v>
      </c>
      <c r="D277" s="447" t="s">
        <v>1917</v>
      </c>
      <c r="E277" s="455" t="s">
        <v>1918</v>
      </c>
      <c r="F277" s="449">
        <v>6000050102</v>
      </c>
      <c r="G277" s="452" t="s">
        <v>2086</v>
      </c>
      <c r="H277" s="454">
        <v>5</v>
      </c>
      <c r="I277" s="454">
        <v>5</v>
      </c>
      <c r="J277" s="454">
        <v>0</v>
      </c>
      <c r="K277" s="469">
        <v>46263</v>
      </c>
      <c r="L277" s="452" t="s">
        <v>66</v>
      </c>
      <c r="M277" s="452" t="s">
        <v>66</v>
      </c>
      <c r="N277" s="452" t="s">
        <v>66</v>
      </c>
      <c r="O277" s="452" t="s">
        <v>1920</v>
      </c>
      <c r="P277" s="69">
        <f t="shared" si="17"/>
        <v>46264</v>
      </c>
      <c r="Q277" s="466"/>
      <c r="R277" s="452" t="s">
        <v>1920</v>
      </c>
      <c r="S277" s="451">
        <f>K277+1</f>
        <v>46264</v>
      </c>
      <c r="T277" s="34" t="s">
        <v>1921</v>
      </c>
      <c r="U277" s="448" t="s">
        <v>66</v>
      </c>
      <c r="V277" s="448" t="s">
        <v>66</v>
      </c>
      <c r="W277" s="34"/>
    </row>
    <row r="278" ht="17" spans="1:27">
      <c r="A278" s="37">
        <v>274</v>
      </c>
      <c r="B278" s="446" t="s">
        <v>64</v>
      </c>
      <c r="C278" s="455" t="s">
        <v>1999</v>
      </c>
      <c r="D278" s="447" t="s">
        <v>1917</v>
      </c>
      <c r="E278" s="458" t="s">
        <v>1918</v>
      </c>
      <c r="F278" s="449">
        <v>6000050102</v>
      </c>
      <c r="G278" s="452" t="s">
        <v>2087</v>
      </c>
      <c r="H278" s="454">
        <v>25</v>
      </c>
      <c r="I278" s="454">
        <v>25</v>
      </c>
      <c r="J278" s="457">
        <v>0</v>
      </c>
      <c r="K278" s="463">
        <v>46264</v>
      </c>
      <c r="L278" s="459" t="s">
        <v>66</v>
      </c>
      <c r="M278" s="459" t="s">
        <v>66</v>
      </c>
      <c r="N278" s="459" t="s">
        <v>66</v>
      </c>
      <c r="O278" s="459" t="s">
        <v>1920</v>
      </c>
      <c r="P278" s="69">
        <f t="shared" si="17"/>
        <v>46265</v>
      </c>
      <c r="Q278" s="34"/>
      <c r="R278" s="452" t="s">
        <v>1920</v>
      </c>
      <c r="S278" s="451">
        <v>46264</v>
      </c>
      <c r="T278" s="34" t="s">
        <v>1921</v>
      </c>
      <c r="U278" s="448" t="s">
        <v>66</v>
      </c>
      <c r="V278" s="448" t="s">
        <v>66</v>
      </c>
      <c r="W278" s="34"/>
    </row>
    <row r="279" ht="17" spans="1:27">
      <c r="A279" s="37">
        <v>275</v>
      </c>
      <c r="B279" s="446" t="s">
        <v>64</v>
      </c>
      <c r="C279" s="448" t="s">
        <v>2088</v>
      </c>
      <c r="D279" s="447" t="s">
        <v>1917</v>
      </c>
      <c r="E279" s="455" t="s">
        <v>1918</v>
      </c>
      <c r="F279" s="449">
        <v>6000050102</v>
      </c>
      <c r="G279" s="452" t="s">
        <v>2089</v>
      </c>
      <c r="H279" s="454">
        <v>40</v>
      </c>
      <c r="I279" s="454">
        <v>40</v>
      </c>
      <c r="J279" s="454">
        <v>0</v>
      </c>
      <c r="K279" s="463">
        <v>46265</v>
      </c>
      <c r="L279" s="452" t="s">
        <v>66</v>
      </c>
      <c r="M279" s="452" t="s">
        <v>66</v>
      </c>
      <c r="N279" s="452" t="s">
        <v>66</v>
      </c>
      <c r="O279" s="452" t="s">
        <v>1920</v>
      </c>
      <c r="P279" s="69">
        <f t="shared" si="17"/>
        <v>46266</v>
      </c>
      <c r="Q279" s="34"/>
      <c r="R279" s="452" t="s">
        <v>1920</v>
      </c>
      <c r="S279" s="451">
        <v>46265</v>
      </c>
      <c r="T279" s="34" t="s">
        <v>1921</v>
      </c>
      <c r="U279" s="448" t="s">
        <v>66</v>
      </c>
      <c r="V279" s="448" t="s">
        <v>66</v>
      </c>
      <c r="W279" s="34"/>
    </row>
    <row r="280" ht="17" spans="1:27">
      <c r="A280" s="37">
        <v>276</v>
      </c>
      <c r="B280" s="461" t="s">
        <v>64</v>
      </c>
      <c r="C280" s="448" t="s">
        <v>2088</v>
      </c>
      <c r="D280" s="447" t="s">
        <v>1917</v>
      </c>
      <c r="E280" s="458" t="s">
        <v>1918</v>
      </c>
      <c r="F280" s="462">
        <v>6000050102</v>
      </c>
      <c r="G280" s="459" t="s">
        <v>2090</v>
      </c>
      <c r="H280" s="458">
        <v>62</v>
      </c>
      <c r="I280" s="458">
        <v>62</v>
      </c>
      <c r="J280" s="457">
        <v>0</v>
      </c>
      <c r="K280" s="479">
        <v>46266</v>
      </c>
      <c r="L280" s="459" t="s">
        <v>66</v>
      </c>
      <c r="M280" s="459" t="s">
        <v>66</v>
      </c>
      <c r="N280" s="459" t="s">
        <v>66</v>
      </c>
      <c r="O280" s="459" t="s">
        <v>1920</v>
      </c>
      <c r="P280" s="472">
        <f t="shared" si="17"/>
        <v>46267</v>
      </c>
      <c r="Q280" s="452"/>
      <c r="R280" s="459" t="s">
        <v>1920</v>
      </c>
      <c r="S280" s="460">
        <v>46266</v>
      </c>
      <c r="T280" s="480" t="s">
        <v>1921</v>
      </c>
      <c r="U280" s="448" t="s">
        <v>66</v>
      </c>
      <c r="V280" s="448" t="s">
        <v>66</v>
      </c>
      <c r="W280" s="480"/>
      <c r="X280" s="481"/>
      <c r="Y280" s="481"/>
      <c r="Z280" s="481"/>
      <c r="AA280" s="481"/>
    </row>
    <row r="281" ht="17" spans="1:27">
      <c r="A281" s="37">
        <v>277</v>
      </c>
      <c r="B281" s="455" t="s">
        <v>64</v>
      </c>
      <c r="C281" s="448" t="s">
        <v>2091</v>
      </c>
      <c r="D281" s="447" t="s">
        <v>1917</v>
      </c>
      <c r="E281" s="455" t="s">
        <v>1918</v>
      </c>
      <c r="F281" s="462">
        <v>6000050102</v>
      </c>
      <c r="G281" s="452" t="s">
        <v>2092</v>
      </c>
      <c r="H281" s="455">
        <v>22</v>
      </c>
      <c r="I281" s="455">
        <v>22</v>
      </c>
      <c r="J281" s="454">
        <v>0</v>
      </c>
      <c r="K281" s="463">
        <v>46267</v>
      </c>
      <c r="L281" s="452" t="s">
        <v>66</v>
      </c>
      <c r="M281" s="452" t="s">
        <v>66</v>
      </c>
      <c r="N281" s="452" t="s">
        <v>66</v>
      </c>
      <c r="O281" s="452" t="s">
        <v>1920</v>
      </c>
      <c r="P281" s="472">
        <f t="shared" si="17"/>
        <v>46268</v>
      </c>
      <c r="Q281" s="452"/>
      <c r="R281" s="452" t="s">
        <v>1920</v>
      </c>
      <c r="S281" s="456">
        <v>46267</v>
      </c>
      <c r="T281" s="480" t="s">
        <v>1921</v>
      </c>
      <c r="U281" s="448" t="s">
        <v>66</v>
      </c>
      <c r="V281" s="448" t="s">
        <v>66</v>
      </c>
      <c r="W281" s="480"/>
      <c r="X281" s="481"/>
      <c r="Y281" s="481"/>
      <c r="Z281" s="481"/>
      <c r="AA281" s="481"/>
    </row>
    <row r="282" ht="17" spans="1:27">
      <c r="A282" s="37">
        <v>278</v>
      </c>
      <c r="B282" s="461" t="s">
        <v>64</v>
      </c>
      <c r="C282" s="448" t="s">
        <v>1999</v>
      </c>
      <c r="D282" s="447" t="s">
        <v>1917</v>
      </c>
      <c r="E282" s="458" t="s">
        <v>1918</v>
      </c>
      <c r="F282" s="462">
        <v>6000050102</v>
      </c>
      <c r="G282" s="459" t="s">
        <v>2093</v>
      </c>
      <c r="H282" s="458">
        <v>5</v>
      </c>
      <c r="I282" s="458">
        <v>5</v>
      </c>
      <c r="J282" s="457">
        <v>0</v>
      </c>
      <c r="K282" s="479">
        <v>46269</v>
      </c>
      <c r="L282" s="459" t="s">
        <v>66</v>
      </c>
      <c r="M282" s="459" t="s">
        <v>66</v>
      </c>
      <c r="N282" s="459" t="s">
        <v>66</v>
      </c>
      <c r="O282" s="459" t="s">
        <v>1920</v>
      </c>
      <c r="P282" s="472">
        <f t="shared" si="17"/>
        <v>46270</v>
      </c>
      <c r="Q282" s="452"/>
      <c r="R282" s="459" t="s">
        <v>1920</v>
      </c>
      <c r="S282" s="460">
        <v>46269</v>
      </c>
      <c r="T282" s="480" t="s">
        <v>1921</v>
      </c>
      <c r="U282" s="448" t="s">
        <v>66</v>
      </c>
      <c r="V282" s="448" t="s">
        <v>66</v>
      </c>
      <c r="W282" s="480"/>
      <c r="X282" s="481"/>
      <c r="Y282" s="481"/>
      <c r="Z282" s="481"/>
      <c r="AA282" s="481"/>
    </row>
    <row r="283" ht="17" spans="1:27">
      <c r="A283" s="37">
        <v>279</v>
      </c>
      <c r="B283" s="461" t="s">
        <v>64</v>
      </c>
      <c r="C283" s="448" t="s">
        <v>1999</v>
      </c>
      <c r="D283" s="448" t="s">
        <v>1917</v>
      </c>
      <c r="E283" s="455" t="s">
        <v>1918</v>
      </c>
      <c r="F283" s="462">
        <v>6000050102</v>
      </c>
      <c r="G283" s="452">
        <v>516300330962086</v>
      </c>
      <c r="H283" s="455">
        <v>1</v>
      </c>
      <c r="I283" s="454">
        <v>0</v>
      </c>
      <c r="J283" s="454">
        <v>1</v>
      </c>
      <c r="K283" s="463">
        <v>46269</v>
      </c>
      <c r="L283" s="464" t="s">
        <v>1944</v>
      </c>
      <c r="M283" s="465" t="s">
        <v>1928</v>
      </c>
      <c r="N283" s="484" t="s">
        <v>2094</v>
      </c>
      <c r="O283" s="452" t="s">
        <v>1920</v>
      </c>
      <c r="P283" s="472">
        <f t="shared" si="17"/>
        <v>46270</v>
      </c>
      <c r="Q283" s="484" t="s">
        <v>82</v>
      </c>
      <c r="R283" s="452" t="s">
        <v>1920</v>
      </c>
      <c r="S283" s="463">
        <v>46269</v>
      </c>
      <c r="T283" s="480" t="s">
        <v>1921</v>
      </c>
      <c r="U283" s="448" t="s">
        <v>78</v>
      </c>
      <c r="V283" s="448" t="s">
        <v>1924</v>
      </c>
      <c r="W283" s="480"/>
      <c r="X283" s="481"/>
      <c r="Y283" s="481"/>
      <c r="Z283" s="481"/>
      <c r="AA283" s="481"/>
    </row>
    <row r="284" ht="17" spans="1:27">
      <c r="A284" s="37">
        <v>280</v>
      </c>
      <c r="B284" s="461" t="s">
        <v>64</v>
      </c>
      <c r="C284" s="448" t="s">
        <v>1999</v>
      </c>
      <c r="D284" s="447" t="s">
        <v>1917</v>
      </c>
      <c r="E284" s="458" t="s">
        <v>1918</v>
      </c>
      <c r="F284" s="462">
        <v>6000050102</v>
      </c>
      <c r="G284" s="459" t="s">
        <v>2095</v>
      </c>
      <c r="H284" s="458">
        <v>9</v>
      </c>
      <c r="I284" s="458">
        <v>9</v>
      </c>
      <c r="J284" s="458">
        <v>0</v>
      </c>
      <c r="K284" s="479">
        <v>46269</v>
      </c>
      <c r="L284" s="459" t="s">
        <v>66</v>
      </c>
      <c r="M284" s="459" t="s">
        <v>66</v>
      </c>
      <c r="N284" s="459" t="s">
        <v>66</v>
      </c>
      <c r="O284" s="459" t="s">
        <v>1920</v>
      </c>
      <c r="P284" s="472">
        <f t="shared" si="17"/>
        <v>46270</v>
      </c>
      <c r="Q284" s="485"/>
      <c r="R284" s="459" t="s">
        <v>1920</v>
      </c>
      <c r="S284" s="460">
        <f>K284+1</f>
        <v>46270</v>
      </c>
      <c r="T284" s="480" t="s">
        <v>1921</v>
      </c>
      <c r="U284" s="448" t="s">
        <v>66</v>
      </c>
      <c r="V284" s="448" t="s">
        <v>66</v>
      </c>
      <c r="W284" s="480"/>
      <c r="X284" s="481"/>
      <c r="Y284" s="481"/>
      <c r="Z284" s="481"/>
      <c r="AA284" s="481"/>
    </row>
    <row r="285" ht="17" spans="1:27">
      <c r="A285" s="37">
        <v>281</v>
      </c>
      <c r="B285" s="461" t="s">
        <v>64</v>
      </c>
      <c r="C285" s="448" t="s">
        <v>1999</v>
      </c>
      <c r="D285" s="447" t="s">
        <v>1917</v>
      </c>
      <c r="E285" s="455" t="s">
        <v>1918</v>
      </c>
      <c r="F285" s="462">
        <v>6000050102</v>
      </c>
      <c r="G285" s="452" t="s">
        <v>2096</v>
      </c>
      <c r="H285" s="455">
        <v>7</v>
      </c>
      <c r="I285" s="455">
        <v>7</v>
      </c>
      <c r="J285" s="454">
        <v>0</v>
      </c>
      <c r="K285" s="463">
        <v>46270</v>
      </c>
      <c r="L285" s="452" t="s">
        <v>66</v>
      </c>
      <c r="M285" s="452" t="s">
        <v>66</v>
      </c>
      <c r="N285" s="452" t="s">
        <v>66</v>
      </c>
      <c r="O285" s="452" t="s">
        <v>1920</v>
      </c>
      <c r="P285" s="472">
        <f t="shared" si="17"/>
        <v>46271</v>
      </c>
      <c r="Q285" s="452"/>
      <c r="R285" s="452" t="s">
        <v>1920</v>
      </c>
      <c r="S285" s="456">
        <v>46270</v>
      </c>
      <c r="T285" s="480" t="s">
        <v>1921</v>
      </c>
      <c r="U285" s="448" t="s">
        <v>66</v>
      </c>
      <c r="V285" s="448" t="s">
        <v>66</v>
      </c>
      <c r="W285" s="480"/>
      <c r="X285" s="481"/>
      <c r="Y285" s="481"/>
      <c r="Z285" s="481"/>
      <c r="AA285" s="481"/>
    </row>
    <row r="286" ht="17" spans="1:27">
      <c r="A286" s="37">
        <v>282</v>
      </c>
      <c r="B286" s="461" t="s">
        <v>64</v>
      </c>
      <c r="C286" s="448" t="s">
        <v>1999</v>
      </c>
      <c r="D286" s="448" t="s">
        <v>1917</v>
      </c>
      <c r="E286" s="458" t="s">
        <v>1918</v>
      </c>
      <c r="F286" s="462">
        <v>6000050102</v>
      </c>
      <c r="G286" s="459">
        <v>516300330962103</v>
      </c>
      <c r="H286" s="458">
        <v>1</v>
      </c>
      <c r="I286" s="457">
        <v>0</v>
      </c>
      <c r="J286" s="457">
        <v>1</v>
      </c>
      <c r="K286" s="479">
        <v>46270</v>
      </c>
      <c r="L286" s="486" t="s">
        <v>1944</v>
      </c>
      <c r="M286" s="474" t="s">
        <v>1928</v>
      </c>
      <c r="N286" s="484" t="s">
        <v>2094</v>
      </c>
      <c r="O286" s="459" t="s">
        <v>1920</v>
      </c>
      <c r="P286" s="472">
        <f t="shared" si="17"/>
        <v>46271</v>
      </c>
      <c r="Q286" s="484" t="s">
        <v>82</v>
      </c>
      <c r="R286" s="459" t="s">
        <v>1920</v>
      </c>
      <c r="S286" s="479">
        <f>K286+1</f>
        <v>46271</v>
      </c>
      <c r="T286" s="480" t="s">
        <v>1921</v>
      </c>
      <c r="U286" s="448" t="s">
        <v>78</v>
      </c>
      <c r="V286" s="448" t="s">
        <v>1924</v>
      </c>
      <c r="W286" s="480"/>
      <c r="X286" s="481"/>
      <c r="Y286" s="481"/>
      <c r="Z286" s="481"/>
      <c r="AA286" s="481"/>
    </row>
    <row r="287" ht="17" spans="1:27">
      <c r="A287" s="37">
        <v>283</v>
      </c>
      <c r="B287" s="461" t="s">
        <v>64</v>
      </c>
      <c r="C287" s="448" t="s">
        <v>1999</v>
      </c>
      <c r="D287" s="447" t="s">
        <v>1917</v>
      </c>
      <c r="E287" s="455" t="s">
        <v>1918</v>
      </c>
      <c r="F287" s="462">
        <v>6000050102</v>
      </c>
      <c r="G287" s="452" t="s">
        <v>2097</v>
      </c>
      <c r="H287" s="455">
        <v>5</v>
      </c>
      <c r="I287" s="455">
        <v>5</v>
      </c>
      <c r="J287" s="454">
        <v>0</v>
      </c>
      <c r="K287" s="463">
        <v>46270</v>
      </c>
      <c r="L287" s="452" t="s">
        <v>66</v>
      </c>
      <c r="M287" s="452" t="s">
        <v>66</v>
      </c>
      <c r="N287" s="452" t="s">
        <v>66</v>
      </c>
      <c r="O287" s="452" t="s">
        <v>1920</v>
      </c>
      <c r="P287" s="472">
        <f t="shared" si="17"/>
        <v>46271</v>
      </c>
      <c r="Q287" s="485"/>
      <c r="R287" s="452" t="s">
        <v>1920</v>
      </c>
      <c r="S287" s="456">
        <v>46270</v>
      </c>
      <c r="T287" s="480" t="s">
        <v>1921</v>
      </c>
      <c r="U287" s="448" t="s">
        <v>66</v>
      </c>
      <c r="V287" s="448" t="s">
        <v>66</v>
      </c>
      <c r="W287" s="480"/>
      <c r="X287" s="481"/>
      <c r="Y287" s="481"/>
      <c r="Z287" s="481"/>
      <c r="AA287" s="481"/>
    </row>
    <row r="288" ht="17" spans="1:27">
      <c r="A288" s="37">
        <v>284</v>
      </c>
      <c r="B288" s="461" t="s">
        <v>64</v>
      </c>
      <c r="C288" s="448" t="s">
        <v>1999</v>
      </c>
      <c r="D288" s="447" t="s">
        <v>1917</v>
      </c>
      <c r="E288" s="455" t="s">
        <v>1918</v>
      </c>
      <c r="F288" s="462">
        <v>6000050102</v>
      </c>
      <c r="G288" s="452">
        <v>516300330962109</v>
      </c>
      <c r="H288" s="455">
        <v>1</v>
      </c>
      <c r="I288" s="455">
        <v>1</v>
      </c>
      <c r="J288" s="454">
        <v>0</v>
      </c>
      <c r="K288" s="463">
        <v>46270</v>
      </c>
      <c r="L288" s="452" t="s">
        <v>66</v>
      </c>
      <c r="M288" s="452" t="s">
        <v>66</v>
      </c>
      <c r="N288" s="452" t="s">
        <v>66</v>
      </c>
      <c r="O288" s="452" t="s">
        <v>1920</v>
      </c>
      <c r="P288" s="472">
        <f t="shared" si="17"/>
        <v>46271</v>
      </c>
      <c r="Q288" s="452"/>
      <c r="R288" s="452" t="s">
        <v>1920</v>
      </c>
      <c r="S288" s="456">
        <v>46270</v>
      </c>
      <c r="T288" s="480" t="s">
        <v>1921</v>
      </c>
      <c r="U288" s="448" t="s">
        <v>66</v>
      </c>
      <c r="V288" s="448" t="s">
        <v>66</v>
      </c>
      <c r="W288" s="480"/>
      <c r="X288" s="481"/>
      <c r="Y288" s="481"/>
      <c r="Z288" s="481"/>
      <c r="AA288" s="481"/>
    </row>
    <row r="289" ht="33" spans="1:27">
      <c r="A289" s="37">
        <v>285</v>
      </c>
      <c r="B289" s="461" t="s">
        <v>64</v>
      </c>
      <c r="C289" s="448" t="s">
        <v>1999</v>
      </c>
      <c r="D289" s="448" t="s">
        <v>1917</v>
      </c>
      <c r="E289" s="458" t="s">
        <v>1918</v>
      </c>
      <c r="F289" s="462">
        <v>6000050102</v>
      </c>
      <c r="G289" s="459">
        <v>516300330962110</v>
      </c>
      <c r="H289" s="458">
        <v>1</v>
      </c>
      <c r="I289" s="457">
        <v>0</v>
      </c>
      <c r="J289" s="457">
        <v>1</v>
      </c>
      <c r="K289" s="479">
        <v>46270</v>
      </c>
      <c r="L289" s="486" t="s">
        <v>2044</v>
      </c>
      <c r="M289" s="459" t="s">
        <v>1318</v>
      </c>
      <c r="N289" s="464" t="s">
        <v>2098</v>
      </c>
      <c r="O289" s="452" t="s">
        <v>1920</v>
      </c>
      <c r="P289" s="472">
        <f t="shared" si="17"/>
        <v>46271</v>
      </c>
      <c r="Q289" s="487" t="s">
        <v>2099</v>
      </c>
      <c r="R289" s="452" t="s">
        <v>1920</v>
      </c>
      <c r="S289" s="479">
        <f t="shared" ref="S289:S290" si="19">K289+1</f>
        <v>46271</v>
      </c>
      <c r="T289" s="480" t="s">
        <v>1921</v>
      </c>
      <c r="U289" s="448" t="s">
        <v>1923</v>
      </c>
      <c r="V289" s="448" t="s">
        <v>1924</v>
      </c>
      <c r="W289" s="480"/>
      <c r="X289" s="481"/>
      <c r="Y289" s="481"/>
      <c r="Z289" s="481"/>
      <c r="AA289" s="481"/>
    </row>
    <row r="290" ht="17" spans="1:27">
      <c r="A290" s="37">
        <v>286</v>
      </c>
      <c r="B290" s="461" t="s">
        <v>64</v>
      </c>
      <c r="C290" s="448" t="s">
        <v>1999</v>
      </c>
      <c r="D290" s="447" t="s">
        <v>1917</v>
      </c>
      <c r="E290" s="455" t="s">
        <v>1918</v>
      </c>
      <c r="F290" s="462">
        <v>6000050102</v>
      </c>
      <c r="G290" s="452">
        <v>516300330962111</v>
      </c>
      <c r="H290" s="455">
        <v>1</v>
      </c>
      <c r="I290" s="455">
        <v>1</v>
      </c>
      <c r="J290" s="455">
        <v>0</v>
      </c>
      <c r="K290" s="463">
        <v>46270</v>
      </c>
      <c r="L290" s="452" t="s">
        <v>66</v>
      </c>
      <c r="M290" s="452" t="s">
        <v>66</v>
      </c>
      <c r="N290" s="452" t="s">
        <v>66</v>
      </c>
      <c r="O290" s="452" t="s">
        <v>1920</v>
      </c>
      <c r="P290" s="472">
        <f t="shared" si="17"/>
        <v>46271</v>
      </c>
      <c r="Q290" s="480"/>
      <c r="R290" s="452" t="s">
        <v>1920</v>
      </c>
      <c r="S290" s="456">
        <f t="shared" si="19"/>
        <v>46271</v>
      </c>
      <c r="T290" s="480" t="s">
        <v>1921</v>
      </c>
      <c r="U290" s="448" t="s">
        <v>66</v>
      </c>
      <c r="V290" s="448" t="s">
        <v>66</v>
      </c>
      <c r="W290" s="480"/>
      <c r="X290" s="481"/>
      <c r="Y290" s="481"/>
      <c r="Z290" s="481"/>
      <c r="AA290" s="481"/>
    </row>
    <row r="291" ht="17" spans="1:27">
      <c r="A291" s="37">
        <v>287</v>
      </c>
      <c r="B291" s="461" t="s">
        <v>64</v>
      </c>
      <c r="C291" s="448" t="s">
        <v>1999</v>
      </c>
      <c r="D291" s="447" t="s">
        <v>1917</v>
      </c>
      <c r="E291" s="458" t="s">
        <v>1918</v>
      </c>
      <c r="F291" s="462">
        <v>6000050102</v>
      </c>
      <c r="G291" s="459">
        <v>516300330962112</v>
      </c>
      <c r="H291" s="458">
        <v>1</v>
      </c>
      <c r="I291" s="458">
        <v>1</v>
      </c>
      <c r="J291" s="457">
        <v>0</v>
      </c>
      <c r="K291" s="479">
        <v>46270</v>
      </c>
      <c r="L291" s="459" t="s">
        <v>66</v>
      </c>
      <c r="M291" s="459" t="s">
        <v>66</v>
      </c>
      <c r="N291" s="459" t="s">
        <v>66</v>
      </c>
      <c r="O291" s="452" t="s">
        <v>1920</v>
      </c>
      <c r="P291" s="472">
        <f t="shared" si="17"/>
        <v>46271</v>
      </c>
      <c r="Q291" s="452"/>
      <c r="R291" s="452" t="s">
        <v>1920</v>
      </c>
      <c r="S291" s="460">
        <v>46270</v>
      </c>
      <c r="T291" s="480" t="s">
        <v>1921</v>
      </c>
      <c r="U291" s="448" t="s">
        <v>66</v>
      </c>
      <c r="V291" s="448" t="s">
        <v>66</v>
      </c>
      <c r="W291" s="480"/>
      <c r="X291" s="481"/>
      <c r="Y291" s="481"/>
      <c r="Z291" s="481"/>
      <c r="AA291" s="481"/>
    </row>
    <row r="292" ht="17" spans="1:27">
      <c r="A292" s="37">
        <v>288</v>
      </c>
      <c r="B292" s="461" t="s">
        <v>64</v>
      </c>
      <c r="C292" s="448" t="s">
        <v>1999</v>
      </c>
      <c r="D292" s="447" t="s">
        <v>1917</v>
      </c>
      <c r="E292" s="455" t="s">
        <v>1918</v>
      </c>
      <c r="F292" s="462">
        <v>6000050102</v>
      </c>
      <c r="G292" s="452" t="s">
        <v>2100</v>
      </c>
      <c r="H292" s="455">
        <v>6</v>
      </c>
      <c r="I292" s="455">
        <v>6</v>
      </c>
      <c r="J292" s="455">
        <v>0</v>
      </c>
      <c r="K292" s="463">
        <v>46270</v>
      </c>
      <c r="L292" s="452" t="s">
        <v>66</v>
      </c>
      <c r="M292" s="452" t="s">
        <v>66</v>
      </c>
      <c r="N292" s="452" t="s">
        <v>66</v>
      </c>
      <c r="O292" s="452" t="s">
        <v>1920</v>
      </c>
      <c r="P292" s="472">
        <f t="shared" si="17"/>
        <v>46271</v>
      </c>
      <c r="Q292" s="480"/>
      <c r="R292" s="452" t="s">
        <v>1920</v>
      </c>
      <c r="S292" s="456">
        <f>K292+1</f>
        <v>46271</v>
      </c>
      <c r="T292" s="480" t="s">
        <v>1921</v>
      </c>
      <c r="U292" s="448" t="s">
        <v>66</v>
      </c>
      <c r="V292" s="448" t="s">
        <v>66</v>
      </c>
      <c r="W292" s="480"/>
      <c r="X292" s="481"/>
      <c r="Y292" s="481"/>
      <c r="Z292" s="481"/>
      <c r="AA292" s="481"/>
    </row>
    <row r="293" ht="17" spans="1:27">
      <c r="A293" s="37">
        <v>289</v>
      </c>
      <c r="B293" s="461" t="s">
        <v>64</v>
      </c>
      <c r="C293" s="448" t="s">
        <v>1999</v>
      </c>
      <c r="D293" s="447" t="s">
        <v>1917</v>
      </c>
      <c r="E293" s="458" t="s">
        <v>1918</v>
      </c>
      <c r="F293" s="462">
        <v>6000050102</v>
      </c>
      <c r="G293" s="459">
        <v>516300330962119</v>
      </c>
      <c r="H293" s="458">
        <v>1</v>
      </c>
      <c r="I293" s="458">
        <v>1</v>
      </c>
      <c r="J293" s="457">
        <v>0</v>
      </c>
      <c r="K293" s="479">
        <v>46270</v>
      </c>
      <c r="L293" s="459" t="s">
        <v>66</v>
      </c>
      <c r="M293" s="459" t="s">
        <v>66</v>
      </c>
      <c r="N293" s="459" t="s">
        <v>66</v>
      </c>
      <c r="O293" s="452" t="s">
        <v>1920</v>
      </c>
      <c r="P293" s="472">
        <f t="shared" si="17"/>
        <v>46271</v>
      </c>
      <c r="Q293" s="452"/>
      <c r="R293" s="452" t="s">
        <v>1920</v>
      </c>
      <c r="S293" s="460">
        <v>46270</v>
      </c>
      <c r="T293" s="480" t="s">
        <v>1921</v>
      </c>
      <c r="U293" s="448" t="s">
        <v>66</v>
      </c>
      <c r="V293" s="448" t="s">
        <v>66</v>
      </c>
      <c r="W293" s="480"/>
      <c r="X293" s="481"/>
      <c r="Y293" s="481"/>
      <c r="Z293" s="481"/>
      <c r="AA293" s="481"/>
    </row>
    <row r="294" ht="17" spans="1:27">
      <c r="A294" s="37">
        <v>290</v>
      </c>
      <c r="B294" s="461" t="s">
        <v>64</v>
      </c>
      <c r="C294" s="448" t="s">
        <v>1999</v>
      </c>
      <c r="D294" s="447" t="s">
        <v>1917</v>
      </c>
      <c r="E294" s="455" t="s">
        <v>1918</v>
      </c>
      <c r="F294" s="462">
        <v>6000050102</v>
      </c>
      <c r="G294" s="452" t="s">
        <v>2101</v>
      </c>
      <c r="H294" s="455">
        <v>2</v>
      </c>
      <c r="I294" s="455">
        <v>2</v>
      </c>
      <c r="J294" s="455">
        <v>0</v>
      </c>
      <c r="K294" s="463">
        <v>46270</v>
      </c>
      <c r="L294" s="452" t="s">
        <v>66</v>
      </c>
      <c r="M294" s="452" t="s">
        <v>66</v>
      </c>
      <c r="N294" s="452" t="s">
        <v>66</v>
      </c>
      <c r="O294" s="452" t="s">
        <v>1920</v>
      </c>
      <c r="P294" s="472">
        <f t="shared" si="17"/>
        <v>46271</v>
      </c>
      <c r="Q294" s="485"/>
      <c r="R294" s="452" t="s">
        <v>1920</v>
      </c>
      <c r="S294" s="456">
        <f>K294+1</f>
        <v>46271</v>
      </c>
      <c r="T294" s="480" t="s">
        <v>1921</v>
      </c>
      <c r="U294" s="448" t="s">
        <v>66</v>
      </c>
      <c r="V294" s="448" t="s">
        <v>66</v>
      </c>
      <c r="W294" s="480"/>
      <c r="X294" s="481"/>
      <c r="Y294" s="481"/>
      <c r="Z294" s="481"/>
      <c r="AA294" s="481"/>
    </row>
    <row r="295" ht="17" spans="1:27">
      <c r="A295" s="37">
        <v>291</v>
      </c>
      <c r="B295" s="461" t="s">
        <v>64</v>
      </c>
      <c r="C295" s="448" t="s">
        <v>1999</v>
      </c>
      <c r="D295" s="447" t="s">
        <v>1917</v>
      </c>
      <c r="E295" s="458" t="s">
        <v>1918</v>
      </c>
      <c r="F295" s="462">
        <v>6000050102</v>
      </c>
      <c r="G295" s="459">
        <v>516300330962122</v>
      </c>
      <c r="H295" s="458">
        <v>1</v>
      </c>
      <c r="I295" s="457">
        <v>0</v>
      </c>
      <c r="J295" s="457">
        <v>1</v>
      </c>
      <c r="K295" s="479">
        <v>46270</v>
      </c>
      <c r="L295" s="459" t="s">
        <v>1944</v>
      </c>
      <c r="M295" s="474" t="s">
        <v>1928</v>
      </c>
      <c r="N295" s="459" t="s">
        <v>66</v>
      </c>
      <c r="O295" s="452" t="s">
        <v>1920</v>
      </c>
      <c r="P295" s="472">
        <f t="shared" si="17"/>
        <v>46271</v>
      </c>
      <c r="Q295" s="452"/>
      <c r="R295" s="452" t="s">
        <v>1920</v>
      </c>
      <c r="S295" s="460">
        <v>46270</v>
      </c>
      <c r="T295" s="480" t="s">
        <v>1921</v>
      </c>
      <c r="U295" s="448" t="s">
        <v>78</v>
      </c>
      <c r="V295" s="448" t="s">
        <v>1924</v>
      </c>
      <c r="W295" s="480"/>
      <c r="X295" s="481"/>
      <c r="Y295" s="481"/>
      <c r="Z295" s="481"/>
      <c r="AA295" s="481"/>
    </row>
    <row r="296" ht="17" spans="1:27">
      <c r="A296" s="37">
        <v>292</v>
      </c>
      <c r="B296" s="461" t="s">
        <v>64</v>
      </c>
      <c r="C296" s="448" t="s">
        <v>1999</v>
      </c>
      <c r="D296" s="447" t="s">
        <v>1917</v>
      </c>
      <c r="E296" s="455" t="s">
        <v>1918</v>
      </c>
      <c r="F296" s="462">
        <v>6000050102</v>
      </c>
      <c r="G296" s="452" t="s">
        <v>2102</v>
      </c>
      <c r="H296" s="455">
        <v>13</v>
      </c>
      <c r="I296" s="455">
        <v>13</v>
      </c>
      <c r="J296" s="455">
        <v>0</v>
      </c>
      <c r="K296" s="463">
        <v>46270</v>
      </c>
      <c r="L296" s="452" t="s">
        <v>66</v>
      </c>
      <c r="M296" s="452" t="s">
        <v>66</v>
      </c>
      <c r="N296" s="452" t="s">
        <v>66</v>
      </c>
      <c r="O296" s="452" t="s">
        <v>1920</v>
      </c>
      <c r="P296" s="472">
        <f t="shared" si="17"/>
        <v>46271</v>
      </c>
      <c r="Q296" s="485"/>
      <c r="R296" s="452" t="s">
        <v>1920</v>
      </c>
      <c r="S296" s="456">
        <f>K296+1</f>
        <v>46271</v>
      </c>
      <c r="T296" s="480" t="s">
        <v>1921</v>
      </c>
      <c r="U296" s="448" t="s">
        <v>66</v>
      </c>
      <c r="V296" s="448" t="s">
        <v>66</v>
      </c>
      <c r="W296" s="480"/>
      <c r="X296" s="481"/>
      <c r="Y296" s="481"/>
      <c r="Z296" s="481"/>
      <c r="AA296" s="481"/>
    </row>
    <row r="297" ht="17" spans="1:27">
      <c r="A297" s="37">
        <v>293</v>
      </c>
      <c r="B297" s="461" t="s">
        <v>64</v>
      </c>
      <c r="C297" s="448" t="s">
        <v>1999</v>
      </c>
      <c r="D297" s="447" t="s">
        <v>1917</v>
      </c>
      <c r="E297" s="458" t="s">
        <v>1918</v>
      </c>
      <c r="F297" s="462">
        <v>6000050102</v>
      </c>
      <c r="G297" s="459">
        <v>516300330962136</v>
      </c>
      <c r="H297" s="458">
        <v>1</v>
      </c>
      <c r="I297" s="457">
        <v>0</v>
      </c>
      <c r="J297" s="457">
        <v>1</v>
      </c>
      <c r="K297" s="479">
        <v>46270</v>
      </c>
      <c r="L297" s="459" t="s">
        <v>1944</v>
      </c>
      <c r="M297" s="474" t="s">
        <v>1928</v>
      </c>
      <c r="N297" s="459" t="s">
        <v>66</v>
      </c>
      <c r="O297" s="452" t="s">
        <v>1920</v>
      </c>
      <c r="P297" s="472">
        <f t="shared" si="17"/>
        <v>46271</v>
      </c>
      <c r="Q297" s="452"/>
      <c r="R297" s="452" t="s">
        <v>1920</v>
      </c>
      <c r="S297" s="460">
        <v>46270</v>
      </c>
      <c r="T297" s="480" t="s">
        <v>1921</v>
      </c>
      <c r="U297" s="448" t="s">
        <v>78</v>
      </c>
      <c r="V297" s="448" t="s">
        <v>1924</v>
      </c>
      <c r="W297" s="480"/>
      <c r="X297" s="481"/>
      <c r="Y297" s="481"/>
      <c r="Z297" s="481"/>
      <c r="AA297" s="481"/>
    </row>
    <row r="298" ht="17" spans="1:27">
      <c r="A298" s="37">
        <v>294</v>
      </c>
      <c r="B298" s="461" t="s">
        <v>64</v>
      </c>
      <c r="C298" s="448" t="s">
        <v>1999</v>
      </c>
      <c r="D298" s="447" t="s">
        <v>1917</v>
      </c>
      <c r="E298" s="455" t="s">
        <v>1918</v>
      </c>
      <c r="F298" s="462">
        <v>6000050102</v>
      </c>
      <c r="G298" s="452">
        <v>516300330962137</v>
      </c>
      <c r="H298" s="455">
        <v>1</v>
      </c>
      <c r="I298" s="455">
        <v>1</v>
      </c>
      <c r="J298" s="455">
        <v>0</v>
      </c>
      <c r="K298" s="463">
        <v>46270</v>
      </c>
      <c r="L298" s="452" t="s">
        <v>66</v>
      </c>
      <c r="M298" s="452" t="s">
        <v>66</v>
      </c>
      <c r="N298" s="452" t="s">
        <v>66</v>
      </c>
      <c r="O298" s="452" t="s">
        <v>1920</v>
      </c>
      <c r="P298" s="472">
        <f t="shared" si="17"/>
        <v>46271</v>
      </c>
      <c r="Q298" s="485"/>
      <c r="R298" s="452" t="s">
        <v>1920</v>
      </c>
      <c r="S298" s="456">
        <f>K298+1</f>
        <v>46271</v>
      </c>
      <c r="T298" s="480" t="s">
        <v>1921</v>
      </c>
      <c r="U298" s="448" t="s">
        <v>66</v>
      </c>
      <c r="V298" s="448" t="s">
        <v>66</v>
      </c>
      <c r="W298" s="480"/>
      <c r="X298" s="481"/>
      <c r="Y298" s="481"/>
      <c r="Z298" s="481"/>
      <c r="AA298" s="481"/>
    </row>
    <row r="299" ht="17" spans="1:27">
      <c r="A299" s="37">
        <v>295</v>
      </c>
      <c r="B299" s="461" t="s">
        <v>64</v>
      </c>
      <c r="C299" s="448" t="s">
        <v>1999</v>
      </c>
      <c r="D299" s="447" t="s">
        <v>1917</v>
      </c>
      <c r="E299" s="458" t="s">
        <v>1918</v>
      </c>
      <c r="F299" s="462">
        <v>6000050102</v>
      </c>
      <c r="G299" s="459">
        <v>516300330962138</v>
      </c>
      <c r="H299" s="458">
        <v>1</v>
      </c>
      <c r="I299" s="457">
        <v>0</v>
      </c>
      <c r="J299" s="457">
        <v>1</v>
      </c>
      <c r="K299" s="479">
        <v>46270</v>
      </c>
      <c r="L299" s="459" t="s">
        <v>1944</v>
      </c>
      <c r="M299" s="474" t="s">
        <v>1928</v>
      </c>
      <c r="N299" s="459" t="s">
        <v>66</v>
      </c>
      <c r="O299" s="452" t="s">
        <v>1920</v>
      </c>
      <c r="P299" s="472">
        <f t="shared" si="17"/>
        <v>46271</v>
      </c>
      <c r="Q299" s="452"/>
      <c r="R299" s="452" t="s">
        <v>1920</v>
      </c>
      <c r="S299" s="460">
        <v>46270</v>
      </c>
      <c r="T299" s="480" t="s">
        <v>1921</v>
      </c>
      <c r="U299" s="448" t="s">
        <v>78</v>
      </c>
      <c r="V299" s="448" t="s">
        <v>1924</v>
      </c>
      <c r="W299" s="480"/>
      <c r="X299" s="481"/>
      <c r="Y299" s="481"/>
      <c r="Z299" s="481"/>
      <c r="AA299" s="481"/>
    </row>
    <row r="300" ht="17" spans="1:27">
      <c r="A300" s="37">
        <v>296</v>
      </c>
      <c r="B300" s="461" t="s">
        <v>64</v>
      </c>
      <c r="C300" s="448" t="s">
        <v>1999</v>
      </c>
      <c r="D300" s="447" t="s">
        <v>1917</v>
      </c>
      <c r="E300" s="455" t="s">
        <v>1918</v>
      </c>
      <c r="F300" s="462">
        <v>6000050102</v>
      </c>
      <c r="G300" s="452" t="s">
        <v>2103</v>
      </c>
      <c r="H300" s="455">
        <v>7</v>
      </c>
      <c r="I300" s="455">
        <v>7</v>
      </c>
      <c r="J300" s="455">
        <v>0</v>
      </c>
      <c r="K300" s="463">
        <v>46270</v>
      </c>
      <c r="L300" s="452" t="s">
        <v>66</v>
      </c>
      <c r="M300" s="452" t="s">
        <v>66</v>
      </c>
      <c r="N300" s="452" t="s">
        <v>66</v>
      </c>
      <c r="O300" s="452" t="s">
        <v>1920</v>
      </c>
      <c r="P300" s="472">
        <f t="shared" si="17"/>
        <v>46271</v>
      </c>
      <c r="Q300" s="485"/>
      <c r="R300" s="452" t="s">
        <v>1920</v>
      </c>
      <c r="S300" s="456">
        <f>K300+1</f>
        <v>46271</v>
      </c>
      <c r="T300" s="480" t="s">
        <v>1921</v>
      </c>
      <c r="U300" s="448" t="s">
        <v>66</v>
      </c>
      <c r="V300" s="448" t="s">
        <v>66</v>
      </c>
      <c r="W300" s="480"/>
      <c r="X300" s="481"/>
      <c r="Y300" s="481"/>
      <c r="Z300" s="481"/>
      <c r="AA300" s="481"/>
    </row>
    <row r="301" ht="17" spans="1:27">
      <c r="A301" s="37">
        <v>297</v>
      </c>
      <c r="B301" s="461" t="s">
        <v>64</v>
      </c>
      <c r="C301" s="448" t="s">
        <v>1999</v>
      </c>
      <c r="D301" s="447" t="s">
        <v>1917</v>
      </c>
      <c r="E301" s="458" t="s">
        <v>1918</v>
      </c>
      <c r="F301" s="462">
        <v>6000050102</v>
      </c>
      <c r="G301" s="459">
        <v>516300330962146</v>
      </c>
      <c r="H301" s="458">
        <v>1</v>
      </c>
      <c r="I301" s="457">
        <v>0</v>
      </c>
      <c r="J301" s="457">
        <v>1</v>
      </c>
      <c r="K301" s="479">
        <v>46270</v>
      </c>
      <c r="L301" s="459" t="s">
        <v>1944</v>
      </c>
      <c r="M301" s="474" t="s">
        <v>1928</v>
      </c>
      <c r="N301" s="459" t="s">
        <v>66</v>
      </c>
      <c r="O301" s="452" t="s">
        <v>1920</v>
      </c>
      <c r="P301" s="472">
        <f t="shared" si="17"/>
        <v>46271</v>
      </c>
      <c r="Q301" s="452"/>
      <c r="R301" s="452" t="s">
        <v>1920</v>
      </c>
      <c r="S301" s="460">
        <v>46270</v>
      </c>
      <c r="T301" s="480" t="s">
        <v>1921</v>
      </c>
      <c r="U301" s="448" t="s">
        <v>78</v>
      </c>
      <c r="V301" s="448" t="s">
        <v>1924</v>
      </c>
      <c r="W301" s="480"/>
      <c r="X301" s="481"/>
      <c r="Y301" s="481"/>
      <c r="Z301" s="481"/>
      <c r="AA301" s="481"/>
    </row>
    <row r="302" ht="17" spans="1:27">
      <c r="A302" s="37">
        <v>298</v>
      </c>
      <c r="B302" s="461" t="s">
        <v>64</v>
      </c>
      <c r="C302" s="448" t="s">
        <v>1999</v>
      </c>
      <c r="D302" s="447" t="s">
        <v>1917</v>
      </c>
      <c r="E302" s="455" t="s">
        <v>1918</v>
      </c>
      <c r="F302" s="462">
        <v>6000050102</v>
      </c>
      <c r="G302" s="452" t="s">
        <v>2104</v>
      </c>
      <c r="H302" s="455">
        <v>6</v>
      </c>
      <c r="I302" s="455">
        <v>6</v>
      </c>
      <c r="J302" s="455">
        <v>0</v>
      </c>
      <c r="K302" s="463">
        <v>46270</v>
      </c>
      <c r="L302" s="452" t="s">
        <v>66</v>
      </c>
      <c r="M302" s="452" t="s">
        <v>66</v>
      </c>
      <c r="N302" s="452" t="s">
        <v>66</v>
      </c>
      <c r="O302" s="452" t="s">
        <v>1920</v>
      </c>
      <c r="P302" s="472">
        <f t="shared" si="17"/>
        <v>46271</v>
      </c>
      <c r="Q302" s="485"/>
      <c r="R302" s="452" t="s">
        <v>1920</v>
      </c>
      <c r="S302" s="456">
        <f>K302+1</f>
        <v>46271</v>
      </c>
      <c r="T302" s="480" t="s">
        <v>1921</v>
      </c>
      <c r="U302" s="448" t="s">
        <v>66</v>
      </c>
      <c r="V302" s="448" t="s">
        <v>66</v>
      </c>
      <c r="W302" s="480"/>
      <c r="X302" s="481"/>
      <c r="Y302" s="481"/>
      <c r="Z302" s="481"/>
      <c r="AA302" s="481"/>
    </row>
    <row r="303" ht="17" spans="1:27">
      <c r="A303" s="37">
        <v>299</v>
      </c>
      <c r="B303" s="461" t="s">
        <v>64</v>
      </c>
      <c r="C303" s="448" t="s">
        <v>1999</v>
      </c>
      <c r="D303" s="447" t="s">
        <v>1917</v>
      </c>
      <c r="E303" s="458" t="s">
        <v>1918</v>
      </c>
      <c r="F303" s="462">
        <v>6000050102</v>
      </c>
      <c r="G303" s="459">
        <v>516300330962153</v>
      </c>
      <c r="H303" s="458">
        <v>1</v>
      </c>
      <c r="I303" s="457">
        <v>0</v>
      </c>
      <c r="J303" s="457">
        <v>1</v>
      </c>
      <c r="K303" s="479">
        <v>46270</v>
      </c>
      <c r="L303" s="459" t="s">
        <v>1944</v>
      </c>
      <c r="M303" s="474" t="s">
        <v>1928</v>
      </c>
      <c r="N303" s="459" t="s">
        <v>66</v>
      </c>
      <c r="O303" s="452" t="s">
        <v>1920</v>
      </c>
      <c r="P303" s="472">
        <f t="shared" si="17"/>
        <v>46271</v>
      </c>
      <c r="Q303" s="452"/>
      <c r="R303" s="452" t="s">
        <v>1920</v>
      </c>
      <c r="S303" s="460">
        <v>46270</v>
      </c>
      <c r="T303" s="480" t="s">
        <v>1921</v>
      </c>
      <c r="U303" s="448" t="s">
        <v>78</v>
      </c>
      <c r="V303" s="448" t="s">
        <v>1924</v>
      </c>
      <c r="W303" s="480"/>
      <c r="X303" s="481"/>
      <c r="Y303" s="481"/>
      <c r="Z303" s="481"/>
      <c r="AA303" s="481"/>
    </row>
    <row r="304" ht="17" spans="1:27">
      <c r="A304" s="37">
        <v>300</v>
      </c>
      <c r="B304" s="461" t="s">
        <v>64</v>
      </c>
      <c r="C304" s="448" t="s">
        <v>1999</v>
      </c>
      <c r="D304" s="448" t="s">
        <v>1917</v>
      </c>
      <c r="E304" s="455" t="s">
        <v>1918</v>
      </c>
      <c r="F304" s="462">
        <v>6000050102</v>
      </c>
      <c r="G304" s="452">
        <v>516300330962154</v>
      </c>
      <c r="H304" s="455">
        <v>1</v>
      </c>
      <c r="I304" s="454">
        <v>0</v>
      </c>
      <c r="J304" s="454">
        <v>1</v>
      </c>
      <c r="K304" s="463">
        <v>46270</v>
      </c>
      <c r="L304" s="464" t="s">
        <v>1944</v>
      </c>
      <c r="M304" s="465" t="s">
        <v>1928</v>
      </c>
      <c r="N304" s="484" t="s">
        <v>2094</v>
      </c>
      <c r="O304" s="452" t="s">
        <v>1920</v>
      </c>
      <c r="P304" s="472">
        <f t="shared" si="17"/>
        <v>46271</v>
      </c>
      <c r="Q304" s="484" t="s">
        <v>82</v>
      </c>
      <c r="R304" s="452" t="s">
        <v>1920</v>
      </c>
      <c r="S304" s="463">
        <f t="shared" ref="S304:S305" si="20">K304+1</f>
        <v>46271</v>
      </c>
      <c r="T304" s="480" t="s">
        <v>1921</v>
      </c>
      <c r="U304" s="448" t="s">
        <v>78</v>
      </c>
      <c r="V304" s="448" t="s">
        <v>1924</v>
      </c>
      <c r="W304" s="480"/>
      <c r="X304" s="481"/>
      <c r="Y304" s="481"/>
      <c r="Z304" s="481"/>
      <c r="AA304" s="481"/>
    </row>
    <row r="305" ht="17" spans="1:27">
      <c r="A305" s="37">
        <v>301</v>
      </c>
      <c r="B305" s="461" t="s">
        <v>64</v>
      </c>
      <c r="C305" s="448" t="s">
        <v>1999</v>
      </c>
      <c r="D305" s="447" t="s">
        <v>1917</v>
      </c>
      <c r="E305" s="458" t="s">
        <v>1918</v>
      </c>
      <c r="F305" s="462">
        <v>6000050102</v>
      </c>
      <c r="G305" s="459">
        <v>516300330962155</v>
      </c>
      <c r="H305" s="458">
        <v>1</v>
      </c>
      <c r="I305" s="458">
        <v>1</v>
      </c>
      <c r="J305" s="458">
        <v>0</v>
      </c>
      <c r="K305" s="479">
        <v>46270</v>
      </c>
      <c r="L305" s="459" t="s">
        <v>66</v>
      </c>
      <c r="M305" s="459" t="s">
        <v>66</v>
      </c>
      <c r="N305" s="459" t="s">
        <v>66</v>
      </c>
      <c r="O305" s="452" t="s">
        <v>1920</v>
      </c>
      <c r="P305" s="472">
        <f t="shared" si="17"/>
        <v>46271</v>
      </c>
      <c r="Q305" s="485"/>
      <c r="R305" s="452" t="s">
        <v>1920</v>
      </c>
      <c r="S305" s="460">
        <f t="shared" si="20"/>
        <v>46271</v>
      </c>
      <c r="T305" s="480" t="s">
        <v>1921</v>
      </c>
      <c r="U305" s="448" t="s">
        <v>66</v>
      </c>
      <c r="V305" s="448" t="s">
        <v>66</v>
      </c>
      <c r="W305" s="480"/>
      <c r="X305" s="481"/>
      <c r="Y305" s="481"/>
      <c r="Z305" s="481"/>
      <c r="AA305" s="481"/>
    </row>
    <row r="306" ht="17" spans="1:27">
      <c r="A306" s="37">
        <v>302</v>
      </c>
      <c r="B306" s="461" t="s">
        <v>64</v>
      </c>
      <c r="C306" s="448" t="s">
        <v>1999</v>
      </c>
      <c r="D306" s="447" t="s">
        <v>1917</v>
      </c>
      <c r="E306" s="455" t="s">
        <v>1918</v>
      </c>
      <c r="F306" s="462">
        <v>6000050102</v>
      </c>
      <c r="G306" s="452">
        <v>516300330962156</v>
      </c>
      <c r="H306" s="455">
        <v>1</v>
      </c>
      <c r="I306" s="454">
        <v>0</v>
      </c>
      <c r="J306" s="454">
        <v>1</v>
      </c>
      <c r="K306" s="463">
        <v>46270</v>
      </c>
      <c r="L306" s="452" t="s">
        <v>1944</v>
      </c>
      <c r="M306" s="465" t="s">
        <v>1928</v>
      </c>
      <c r="N306" s="452" t="s">
        <v>66</v>
      </c>
      <c r="O306" s="452" t="s">
        <v>1920</v>
      </c>
      <c r="P306" s="472">
        <f t="shared" si="17"/>
        <v>46271</v>
      </c>
      <c r="Q306" s="452"/>
      <c r="R306" s="452" t="s">
        <v>1920</v>
      </c>
      <c r="S306" s="456">
        <v>46270</v>
      </c>
      <c r="T306" s="480" t="s">
        <v>1921</v>
      </c>
      <c r="U306" s="448" t="s">
        <v>78</v>
      </c>
      <c r="V306" s="448" t="s">
        <v>1924</v>
      </c>
      <c r="W306" s="480"/>
      <c r="X306" s="481"/>
      <c r="Y306" s="481"/>
      <c r="Z306" s="481"/>
      <c r="AA306" s="481"/>
    </row>
    <row r="307" ht="17" spans="1:27">
      <c r="A307" s="37">
        <v>303</v>
      </c>
      <c r="B307" s="461" t="s">
        <v>64</v>
      </c>
      <c r="C307" s="448" t="s">
        <v>1999</v>
      </c>
      <c r="D307" s="447" t="s">
        <v>1917</v>
      </c>
      <c r="E307" s="458" t="s">
        <v>1918</v>
      </c>
      <c r="F307" s="462">
        <v>6000050102</v>
      </c>
      <c r="G307" s="459" t="s">
        <v>2105</v>
      </c>
      <c r="H307" s="458">
        <v>2</v>
      </c>
      <c r="I307" s="458">
        <v>2</v>
      </c>
      <c r="J307" s="458">
        <v>0</v>
      </c>
      <c r="K307" s="479">
        <v>46272</v>
      </c>
      <c r="L307" s="459" t="s">
        <v>66</v>
      </c>
      <c r="M307" s="459" t="s">
        <v>66</v>
      </c>
      <c r="N307" s="459" t="s">
        <v>66</v>
      </c>
      <c r="O307" s="452" t="s">
        <v>1920</v>
      </c>
      <c r="P307" s="472">
        <f t="shared" si="17"/>
        <v>46273</v>
      </c>
      <c r="Q307" s="485"/>
      <c r="R307" s="452" t="s">
        <v>1920</v>
      </c>
      <c r="S307" s="460">
        <f>K307+1</f>
        <v>46273</v>
      </c>
      <c r="T307" s="480" t="s">
        <v>1921</v>
      </c>
      <c r="U307" s="448" t="s">
        <v>66</v>
      </c>
      <c r="V307" s="448" t="s">
        <v>66</v>
      </c>
      <c r="W307" s="480"/>
      <c r="X307" s="481"/>
      <c r="Y307" s="481"/>
      <c r="Z307" s="481"/>
      <c r="AA307" s="481"/>
    </row>
    <row r="308" ht="17" spans="1:27">
      <c r="A308" s="37">
        <v>304</v>
      </c>
      <c r="B308" s="461" t="s">
        <v>64</v>
      </c>
      <c r="C308" s="448" t="s">
        <v>1999</v>
      </c>
      <c r="D308" s="447" t="s">
        <v>1917</v>
      </c>
      <c r="E308" s="455" t="s">
        <v>1918</v>
      </c>
      <c r="F308" s="462">
        <v>6000050102</v>
      </c>
      <c r="G308" s="452">
        <v>516300330962159</v>
      </c>
      <c r="H308" s="455">
        <v>1</v>
      </c>
      <c r="I308" s="454">
        <v>0</v>
      </c>
      <c r="J308" s="454">
        <v>1</v>
      </c>
      <c r="K308" s="463">
        <v>46272</v>
      </c>
      <c r="L308" s="452" t="s">
        <v>1944</v>
      </c>
      <c r="M308" s="465" t="s">
        <v>1928</v>
      </c>
      <c r="N308" s="452" t="s">
        <v>66</v>
      </c>
      <c r="O308" s="452" t="s">
        <v>1920</v>
      </c>
      <c r="P308" s="472">
        <f t="shared" si="17"/>
        <v>46273</v>
      </c>
      <c r="Q308" s="452"/>
      <c r="R308" s="452" t="s">
        <v>1920</v>
      </c>
      <c r="S308" s="456">
        <v>46272</v>
      </c>
      <c r="T308" s="480" t="s">
        <v>1921</v>
      </c>
      <c r="U308" s="448" t="s">
        <v>78</v>
      </c>
      <c r="V308" s="448" t="s">
        <v>1924</v>
      </c>
      <c r="W308" s="480"/>
      <c r="X308" s="481"/>
      <c r="Y308" s="481"/>
      <c r="Z308" s="481"/>
      <c r="AA308" s="481"/>
    </row>
    <row r="309" ht="17" spans="1:27">
      <c r="A309" s="37">
        <v>305</v>
      </c>
      <c r="B309" s="461" t="s">
        <v>64</v>
      </c>
      <c r="C309" s="448" t="s">
        <v>1999</v>
      </c>
      <c r="D309" s="447" t="s">
        <v>1917</v>
      </c>
      <c r="E309" s="458" t="s">
        <v>1918</v>
      </c>
      <c r="F309" s="462">
        <v>6000050102</v>
      </c>
      <c r="G309" s="459" t="s">
        <v>2106</v>
      </c>
      <c r="H309" s="458">
        <v>4</v>
      </c>
      <c r="I309" s="458">
        <v>4</v>
      </c>
      <c r="J309" s="458">
        <v>0</v>
      </c>
      <c r="K309" s="479">
        <v>46272</v>
      </c>
      <c r="L309" s="459" t="s">
        <v>66</v>
      </c>
      <c r="M309" s="459" t="s">
        <v>66</v>
      </c>
      <c r="N309" s="459" t="s">
        <v>66</v>
      </c>
      <c r="O309" s="452" t="s">
        <v>1920</v>
      </c>
      <c r="P309" s="472">
        <f t="shared" si="17"/>
        <v>46273</v>
      </c>
      <c r="Q309" s="485"/>
      <c r="R309" s="452" t="s">
        <v>1920</v>
      </c>
      <c r="S309" s="460">
        <f>K309+1</f>
        <v>46273</v>
      </c>
      <c r="T309" s="480" t="s">
        <v>1921</v>
      </c>
      <c r="U309" s="448" t="s">
        <v>66</v>
      </c>
      <c r="V309" s="448" t="s">
        <v>66</v>
      </c>
      <c r="W309" s="480"/>
      <c r="X309" s="481"/>
      <c r="Y309" s="481"/>
      <c r="Z309" s="481"/>
      <c r="AA309" s="481"/>
    </row>
    <row r="310" ht="17" spans="1:27">
      <c r="A310" s="37">
        <v>306</v>
      </c>
      <c r="B310" s="461" t="s">
        <v>64</v>
      </c>
      <c r="C310" s="448" t="s">
        <v>1999</v>
      </c>
      <c r="D310" s="447" t="s">
        <v>1917</v>
      </c>
      <c r="E310" s="455" t="s">
        <v>1918</v>
      </c>
      <c r="F310" s="462">
        <v>6000050102</v>
      </c>
      <c r="G310" s="452">
        <v>516300330962164</v>
      </c>
      <c r="H310" s="455">
        <v>1</v>
      </c>
      <c r="I310" s="455">
        <v>1</v>
      </c>
      <c r="J310" s="454">
        <v>0</v>
      </c>
      <c r="K310" s="463">
        <v>46272</v>
      </c>
      <c r="L310" s="452" t="s">
        <v>66</v>
      </c>
      <c r="M310" s="452" t="s">
        <v>66</v>
      </c>
      <c r="N310" s="452" t="s">
        <v>66</v>
      </c>
      <c r="O310" s="452" t="s">
        <v>1920</v>
      </c>
      <c r="P310" s="472">
        <f t="shared" si="17"/>
        <v>46273</v>
      </c>
      <c r="Q310" s="452"/>
      <c r="R310" s="452" t="s">
        <v>1920</v>
      </c>
      <c r="S310" s="456">
        <v>46272</v>
      </c>
      <c r="T310" s="480" t="s">
        <v>1921</v>
      </c>
      <c r="U310" s="448" t="s">
        <v>66</v>
      </c>
      <c r="V310" s="448" t="s">
        <v>66</v>
      </c>
      <c r="W310" s="480"/>
      <c r="X310" s="481"/>
      <c r="Y310" s="481"/>
      <c r="Z310" s="481"/>
      <c r="AA310" s="481"/>
    </row>
    <row r="311" ht="17" spans="1:27">
      <c r="A311" s="37">
        <v>307</v>
      </c>
      <c r="B311" s="461" t="s">
        <v>64</v>
      </c>
      <c r="C311" s="448" t="s">
        <v>1999</v>
      </c>
      <c r="D311" s="447" t="s">
        <v>1917</v>
      </c>
      <c r="E311" s="458" t="s">
        <v>1918</v>
      </c>
      <c r="F311" s="462">
        <v>6000050102</v>
      </c>
      <c r="G311" s="459" t="s">
        <v>2107</v>
      </c>
      <c r="H311" s="458">
        <v>2</v>
      </c>
      <c r="I311" s="458">
        <v>2</v>
      </c>
      <c r="J311" s="458">
        <v>0</v>
      </c>
      <c r="K311" s="479">
        <v>46272</v>
      </c>
      <c r="L311" s="459" t="s">
        <v>66</v>
      </c>
      <c r="M311" s="459" t="s">
        <v>66</v>
      </c>
      <c r="N311" s="459" t="s">
        <v>66</v>
      </c>
      <c r="O311" s="452" t="s">
        <v>1920</v>
      </c>
      <c r="P311" s="472">
        <f t="shared" si="17"/>
        <v>46273</v>
      </c>
      <c r="Q311" s="485"/>
      <c r="R311" s="452" t="s">
        <v>1920</v>
      </c>
      <c r="S311" s="460">
        <f>K311+1</f>
        <v>46273</v>
      </c>
      <c r="T311" s="480" t="s">
        <v>1921</v>
      </c>
      <c r="U311" s="448" t="s">
        <v>66</v>
      </c>
      <c r="V311" s="448" t="s">
        <v>66</v>
      </c>
      <c r="W311" s="480"/>
      <c r="X311" s="481"/>
      <c r="Y311" s="481"/>
      <c r="Z311" s="481"/>
      <c r="AA311" s="481"/>
    </row>
    <row r="312" ht="17" spans="1:27">
      <c r="A312" s="37">
        <v>308</v>
      </c>
      <c r="B312" s="461" t="s">
        <v>64</v>
      </c>
      <c r="C312" s="448" t="s">
        <v>1999</v>
      </c>
      <c r="D312" s="447" t="s">
        <v>1917</v>
      </c>
      <c r="E312" s="455" t="s">
        <v>1918</v>
      </c>
      <c r="F312" s="462">
        <v>6000050102</v>
      </c>
      <c r="G312" s="452">
        <v>516300330962167</v>
      </c>
      <c r="H312" s="455">
        <v>1</v>
      </c>
      <c r="I312" s="454">
        <v>0</v>
      </c>
      <c r="J312" s="454">
        <v>1</v>
      </c>
      <c r="K312" s="463">
        <v>46272</v>
      </c>
      <c r="L312" s="452" t="s">
        <v>1944</v>
      </c>
      <c r="M312" s="465" t="s">
        <v>1928</v>
      </c>
      <c r="N312" s="452" t="s">
        <v>66</v>
      </c>
      <c r="O312" s="452" t="s">
        <v>1920</v>
      </c>
      <c r="P312" s="472">
        <f t="shared" si="17"/>
        <v>46273</v>
      </c>
      <c r="Q312" s="452"/>
      <c r="R312" s="452" t="s">
        <v>1920</v>
      </c>
      <c r="S312" s="456">
        <v>46272</v>
      </c>
      <c r="T312" s="480" t="s">
        <v>1921</v>
      </c>
      <c r="U312" s="448" t="s">
        <v>78</v>
      </c>
      <c r="V312" s="448" t="s">
        <v>1924</v>
      </c>
      <c r="W312" s="480"/>
      <c r="X312" s="481"/>
      <c r="Y312" s="481"/>
      <c r="Z312" s="481"/>
      <c r="AA312" s="481"/>
    </row>
    <row r="313" ht="17" spans="1:27">
      <c r="A313" s="37">
        <v>309</v>
      </c>
      <c r="B313" s="461" t="s">
        <v>64</v>
      </c>
      <c r="C313" s="448" t="s">
        <v>1999</v>
      </c>
      <c r="D313" s="447" t="s">
        <v>1917</v>
      </c>
      <c r="E313" s="458" t="s">
        <v>1918</v>
      </c>
      <c r="F313" s="462">
        <v>6000050102</v>
      </c>
      <c r="G313" s="459" t="s">
        <v>2108</v>
      </c>
      <c r="H313" s="458">
        <v>6</v>
      </c>
      <c r="I313" s="458">
        <v>6</v>
      </c>
      <c r="J313" s="458">
        <v>0</v>
      </c>
      <c r="K313" s="479">
        <v>46272</v>
      </c>
      <c r="L313" s="459" t="s">
        <v>66</v>
      </c>
      <c r="M313" s="459" t="s">
        <v>66</v>
      </c>
      <c r="N313" s="459" t="s">
        <v>66</v>
      </c>
      <c r="O313" s="452" t="s">
        <v>1920</v>
      </c>
      <c r="P313" s="472">
        <f t="shared" si="17"/>
        <v>46273</v>
      </c>
      <c r="Q313" s="485"/>
      <c r="R313" s="452" t="s">
        <v>1920</v>
      </c>
      <c r="S313" s="460">
        <f>K313+1</f>
        <v>46273</v>
      </c>
      <c r="T313" s="480" t="s">
        <v>1921</v>
      </c>
      <c r="U313" s="448" t="s">
        <v>66</v>
      </c>
      <c r="V313" s="448" t="s">
        <v>66</v>
      </c>
      <c r="W313" s="480"/>
      <c r="X313" s="481"/>
      <c r="Y313" s="481"/>
      <c r="Z313" s="481"/>
      <c r="AA313" s="481"/>
    </row>
    <row r="314" ht="17" spans="1:27">
      <c r="A314" s="37">
        <v>310</v>
      </c>
      <c r="B314" s="461" t="s">
        <v>64</v>
      </c>
      <c r="C314" s="448" t="s">
        <v>1999</v>
      </c>
      <c r="D314" s="447" t="s">
        <v>1917</v>
      </c>
      <c r="E314" s="455" t="s">
        <v>1918</v>
      </c>
      <c r="F314" s="462">
        <v>6000050102</v>
      </c>
      <c r="G314" s="452">
        <v>516300330962174</v>
      </c>
      <c r="H314" s="455">
        <v>1</v>
      </c>
      <c r="I314" s="454">
        <v>0</v>
      </c>
      <c r="J314" s="454">
        <v>1</v>
      </c>
      <c r="K314" s="463">
        <v>46272</v>
      </c>
      <c r="L314" s="452" t="s">
        <v>1944</v>
      </c>
      <c r="M314" s="465" t="s">
        <v>1928</v>
      </c>
      <c r="N314" s="452" t="s">
        <v>66</v>
      </c>
      <c r="O314" s="452" t="s">
        <v>1920</v>
      </c>
      <c r="P314" s="472">
        <f t="shared" si="17"/>
        <v>46273</v>
      </c>
      <c r="Q314" s="452"/>
      <c r="R314" s="452" t="s">
        <v>1920</v>
      </c>
      <c r="S314" s="456">
        <v>46272</v>
      </c>
      <c r="T314" s="480" t="s">
        <v>1921</v>
      </c>
      <c r="U314" s="448" t="s">
        <v>78</v>
      </c>
      <c r="V314" s="448" t="s">
        <v>1924</v>
      </c>
      <c r="W314" s="480"/>
      <c r="X314" s="481"/>
      <c r="Y314" s="481"/>
      <c r="Z314" s="481"/>
      <c r="AA314" s="481"/>
    </row>
    <row r="315" ht="17" spans="1:27">
      <c r="A315" s="37">
        <v>311</v>
      </c>
      <c r="B315" s="461" t="s">
        <v>64</v>
      </c>
      <c r="C315" s="448" t="s">
        <v>1999</v>
      </c>
      <c r="D315" s="447" t="s">
        <v>1917</v>
      </c>
      <c r="E315" s="458" t="s">
        <v>1918</v>
      </c>
      <c r="F315" s="462">
        <v>6000050102</v>
      </c>
      <c r="G315" s="459" t="s">
        <v>2109</v>
      </c>
      <c r="H315" s="458">
        <v>21</v>
      </c>
      <c r="I315" s="458">
        <v>21</v>
      </c>
      <c r="J315" s="458">
        <v>0</v>
      </c>
      <c r="K315" s="479">
        <v>46272</v>
      </c>
      <c r="L315" s="459" t="s">
        <v>66</v>
      </c>
      <c r="M315" s="459" t="s">
        <v>66</v>
      </c>
      <c r="N315" s="459" t="s">
        <v>66</v>
      </c>
      <c r="O315" s="452" t="s">
        <v>1920</v>
      </c>
      <c r="P315" s="472">
        <f t="shared" si="17"/>
        <v>46273</v>
      </c>
      <c r="Q315" s="485"/>
      <c r="R315" s="452" t="s">
        <v>1920</v>
      </c>
      <c r="S315" s="460">
        <f>K315+1</f>
        <v>46273</v>
      </c>
      <c r="T315" s="480" t="s">
        <v>1921</v>
      </c>
      <c r="U315" s="448" t="s">
        <v>66</v>
      </c>
      <c r="V315" s="448" t="s">
        <v>66</v>
      </c>
      <c r="W315" s="480"/>
      <c r="X315" s="481"/>
      <c r="Y315" s="481"/>
      <c r="Z315" s="481"/>
      <c r="AA315" s="481"/>
    </row>
    <row r="316" ht="17" spans="1:27">
      <c r="A316" s="37">
        <v>312</v>
      </c>
      <c r="B316" s="461" t="s">
        <v>64</v>
      </c>
      <c r="C316" s="448" t="s">
        <v>1999</v>
      </c>
      <c r="D316" s="447" t="s">
        <v>1917</v>
      </c>
      <c r="E316" s="455" t="s">
        <v>1918</v>
      </c>
      <c r="F316" s="462">
        <v>6000050102</v>
      </c>
      <c r="G316" s="452">
        <v>516300330962196</v>
      </c>
      <c r="H316" s="455">
        <v>1</v>
      </c>
      <c r="I316" s="455">
        <v>1</v>
      </c>
      <c r="J316" s="454">
        <v>0</v>
      </c>
      <c r="K316" s="463">
        <v>46272</v>
      </c>
      <c r="L316" s="452" t="s">
        <v>66</v>
      </c>
      <c r="M316" s="452" t="s">
        <v>66</v>
      </c>
      <c r="N316" s="452" t="s">
        <v>66</v>
      </c>
      <c r="O316" s="452" t="s">
        <v>1920</v>
      </c>
      <c r="P316" s="472">
        <f t="shared" si="17"/>
        <v>46273</v>
      </c>
      <c r="Q316" s="452"/>
      <c r="R316" s="452" t="s">
        <v>1920</v>
      </c>
      <c r="S316" s="456">
        <v>46272</v>
      </c>
      <c r="T316" s="480" t="s">
        <v>1921</v>
      </c>
      <c r="U316" s="448" t="s">
        <v>66</v>
      </c>
      <c r="V316" s="448" t="s">
        <v>66</v>
      </c>
      <c r="W316" s="480"/>
      <c r="X316" s="481"/>
      <c r="Y316" s="481"/>
      <c r="Z316" s="481"/>
      <c r="AA316" s="481"/>
    </row>
    <row r="317" ht="17" spans="1:27">
      <c r="A317" s="37">
        <v>313</v>
      </c>
      <c r="B317" s="461" t="s">
        <v>64</v>
      </c>
      <c r="C317" s="448" t="s">
        <v>1999</v>
      </c>
      <c r="D317" s="448" t="s">
        <v>1917</v>
      </c>
      <c r="E317" s="458" t="s">
        <v>1918</v>
      </c>
      <c r="F317" s="462">
        <v>6000050102</v>
      </c>
      <c r="G317" s="459">
        <v>516300330962197</v>
      </c>
      <c r="H317" s="458">
        <v>1</v>
      </c>
      <c r="I317" s="457">
        <v>0</v>
      </c>
      <c r="J317" s="457">
        <v>1</v>
      </c>
      <c r="K317" s="479">
        <v>46272</v>
      </c>
      <c r="L317" s="486" t="s">
        <v>1922</v>
      </c>
      <c r="M317" s="459" t="s">
        <v>1318</v>
      </c>
      <c r="N317" s="452" t="s">
        <v>1598</v>
      </c>
      <c r="O317" s="452" t="s">
        <v>1920</v>
      </c>
      <c r="P317" s="472">
        <f t="shared" si="17"/>
        <v>46273</v>
      </c>
      <c r="Q317" s="484" t="s">
        <v>82</v>
      </c>
      <c r="R317" s="452" t="s">
        <v>1920</v>
      </c>
      <c r="S317" s="479">
        <f t="shared" ref="S317:S318" si="21">K317+1</f>
        <v>46273</v>
      </c>
      <c r="T317" s="480" t="s">
        <v>1921</v>
      </c>
      <c r="U317" s="448" t="s">
        <v>1923</v>
      </c>
      <c r="V317" s="448" t="s">
        <v>1924</v>
      </c>
      <c r="W317" s="480"/>
      <c r="X317" s="481"/>
      <c r="Y317" s="481"/>
      <c r="Z317" s="481"/>
      <c r="AA317" s="481"/>
    </row>
    <row r="318" ht="17" spans="1:27">
      <c r="A318" s="37">
        <v>314</v>
      </c>
      <c r="B318" s="461" t="s">
        <v>64</v>
      </c>
      <c r="C318" s="448" t="s">
        <v>1999</v>
      </c>
      <c r="D318" s="447" t="s">
        <v>1917</v>
      </c>
      <c r="E318" s="455" t="s">
        <v>1918</v>
      </c>
      <c r="F318" s="462">
        <v>6000050102</v>
      </c>
      <c r="G318" s="452" t="s">
        <v>2110</v>
      </c>
      <c r="H318" s="455">
        <v>3</v>
      </c>
      <c r="I318" s="455">
        <v>3</v>
      </c>
      <c r="J318" s="455">
        <v>0</v>
      </c>
      <c r="K318" s="463">
        <v>46272</v>
      </c>
      <c r="L318" s="452" t="s">
        <v>66</v>
      </c>
      <c r="M318" s="452" t="s">
        <v>66</v>
      </c>
      <c r="N318" s="452" t="s">
        <v>66</v>
      </c>
      <c r="O318" s="452" t="s">
        <v>1920</v>
      </c>
      <c r="P318" s="472">
        <f t="shared" si="17"/>
        <v>46273</v>
      </c>
      <c r="Q318" s="485"/>
      <c r="R318" s="452" t="s">
        <v>1920</v>
      </c>
      <c r="S318" s="456">
        <f t="shared" si="21"/>
        <v>46273</v>
      </c>
      <c r="T318" s="480" t="s">
        <v>1921</v>
      </c>
      <c r="U318" s="448" t="s">
        <v>66</v>
      </c>
      <c r="V318" s="448" t="s">
        <v>66</v>
      </c>
      <c r="W318" s="480"/>
      <c r="X318" s="481"/>
      <c r="Y318" s="481"/>
      <c r="Z318" s="481"/>
      <c r="AA318" s="481"/>
    </row>
    <row r="319" ht="17" spans="1:27">
      <c r="A319" s="37">
        <v>315</v>
      </c>
      <c r="B319" s="461" t="s">
        <v>64</v>
      </c>
      <c r="C319" s="448" t="s">
        <v>1999</v>
      </c>
      <c r="D319" s="447" t="s">
        <v>1917</v>
      </c>
      <c r="E319" s="458" t="s">
        <v>1918</v>
      </c>
      <c r="F319" s="462">
        <v>6000050102</v>
      </c>
      <c r="G319" s="459" t="s">
        <v>2111</v>
      </c>
      <c r="H319" s="458">
        <v>2</v>
      </c>
      <c r="I319" s="458">
        <v>2</v>
      </c>
      <c r="J319" s="457">
        <v>0</v>
      </c>
      <c r="K319" s="479">
        <v>46273</v>
      </c>
      <c r="L319" s="459" t="s">
        <v>66</v>
      </c>
      <c r="M319" s="459" t="s">
        <v>66</v>
      </c>
      <c r="N319" s="459" t="s">
        <v>66</v>
      </c>
      <c r="O319" s="452" t="s">
        <v>1920</v>
      </c>
      <c r="P319" s="472">
        <f t="shared" si="17"/>
        <v>46274</v>
      </c>
      <c r="Q319" s="452"/>
      <c r="R319" s="452" t="s">
        <v>1920</v>
      </c>
      <c r="S319" s="460">
        <v>46273</v>
      </c>
      <c r="T319" s="480" t="s">
        <v>1921</v>
      </c>
      <c r="U319" s="448" t="s">
        <v>66</v>
      </c>
      <c r="V319" s="448" t="s">
        <v>66</v>
      </c>
      <c r="W319" s="480"/>
      <c r="X319" s="481"/>
      <c r="Y319" s="481"/>
      <c r="Z319" s="481"/>
      <c r="AA319" s="481"/>
    </row>
    <row r="320" ht="17" spans="1:27">
      <c r="A320" s="37">
        <v>316</v>
      </c>
      <c r="B320" s="461" t="s">
        <v>64</v>
      </c>
      <c r="C320" s="448" t="s">
        <v>1999</v>
      </c>
      <c r="D320" s="447" t="s">
        <v>1917</v>
      </c>
      <c r="E320" s="455" t="s">
        <v>1918</v>
      </c>
      <c r="F320" s="462">
        <v>6000050102</v>
      </c>
      <c r="G320" s="452">
        <v>516300330962203</v>
      </c>
      <c r="H320" s="455">
        <v>1</v>
      </c>
      <c r="I320" s="455">
        <v>1</v>
      </c>
      <c r="J320" s="454">
        <v>0</v>
      </c>
      <c r="K320" s="463">
        <v>46273</v>
      </c>
      <c r="L320" s="452" t="s">
        <v>66</v>
      </c>
      <c r="M320" s="452" t="s">
        <v>66</v>
      </c>
      <c r="N320" s="452" t="s">
        <v>66</v>
      </c>
      <c r="O320" s="452" t="s">
        <v>1920</v>
      </c>
      <c r="P320" s="472">
        <f t="shared" si="17"/>
        <v>46274</v>
      </c>
      <c r="Q320" s="452"/>
      <c r="R320" s="452" t="s">
        <v>1920</v>
      </c>
      <c r="S320" s="456">
        <v>46273</v>
      </c>
      <c r="T320" s="480" t="s">
        <v>1921</v>
      </c>
      <c r="U320" s="448" t="s">
        <v>66</v>
      </c>
      <c r="V320" s="448" t="s">
        <v>66</v>
      </c>
      <c r="W320" s="480"/>
      <c r="X320" s="481"/>
      <c r="Y320" s="481"/>
      <c r="Z320" s="481"/>
      <c r="AA320" s="481"/>
    </row>
    <row r="321" ht="17" spans="1:27">
      <c r="A321" s="37">
        <v>317</v>
      </c>
      <c r="B321" s="461" t="s">
        <v>64</v>
      </c>
      <c r="C321" s="448" t="s">
        <v>1999</v>
      </c>
      <c r="D321" s="447" t="s">
        <v>1917</v>
      </c>
      <c r="E321" s="458" t="s">
        <v>1918</v>
      </c>
      <c r="F321" s="462">
        <v>6000050102</v>
      </c>
      <c r="G321" s="459" t="s">
        <v>2112</v>
      </c>
      <c r="H321" s="458">
        <v>5</v>
      </c>
      <c r="I321" s="458">
        <v>5</v>
      </c>
      <c r="J321" s="458">
        <v>0</v>
      </c>
      <c r="K321" s="479">
        <v>46273</v>
      </c>
      <c r="L321" s="459" t="s">
        <v>66</v>
      </c>
      <c r="M321" s="459" t="s">
        <v>66</v>
      </c>
      <c r="N321" s="459" t="s">
        <v>66</v>
      </c>
      <c r="O321" s="452" t="s">
        <v>1920</v>
      </c>
      <c r="P321" s="472">
        <f t="shared" si="17"/>
        <v>46274</v>
      </c>
      <c r="Q321" s="485"/>
      <c r="R321" s="452" t="s">
        <v>1920</v>
      </c>
      <c r="S321" s="460">
        <f>K321+1</f>
        <v>46274</v>
      </c>
      <c r="T321" s="480" t="s">
        <v>1921</v>
      </c>
      <c r="U321" s="448" t="s">
        <v>66</v>
      </c>
      <c r="V321" s="448" t="s">
        <v>66</v>
      </c>
      <c r="W321" s="480"/>
      <c r="X321" s="481"/>
      <c r="Y321" s="481"/>
      <c r="Z321" s="481"/>
      <c r="AA321" s="481"/>
    </row>
    <row r="322" ht="17" spans="1:27">
      <c r="A322" s="37">
        <v>318</v>
      </c>
      <c r="B322" s="461" t="s">
        <v>64</v>
      </c>
      <c r="C322" s="448" t="s">
        <v>1999</v>
      </c>
      <c r="D322" s="447" t="s">
        <v>1917</v>
      </c>
      <c r="E322" s="455" t="s">
        <v>1918</v>
      </c>
      <c r="F322" s="462">
        <v>6000050102</v>
      </c>
      <c r="G322" s="452">
        <v>516300330962209</v>
      </c>
      <c r="H322" s="455">
        <v>1</v>
      </c>
      <c r="I322" s="455">
        <v>1</v>
      </c>
      <c r="J322" s="454">
        <v>0</v>
      </c>
      <c r="K322" s="463">
        <v>46273</v>
      </c>
      <c r="L322" s="452" t="s">
        <v>66</v>
      </c>
      <c r="M322" s="452" t="s">
        <v>66</v>
      </c>
      <c r="N322" s="452" t="s">
        <v>66</v>
      </c>
      <c r="O322" s="452" t="s">
        <v>1920</v>
      </c>
      <c r="P322" s="472">
        <f t="shared" si="17"/>
        <v>46274</v>
      </c>
      <c r="Q322" s="452"/>
      <c r="R322" s="452" t="s">
        <v>1920</v>
      </c>
      <c r="S322" s="456">
        <v>46273</v>
      </c>
      <c r="T322" s="480" t="s">
        <v>1921</v>
      </c>
      <c r="U322" s="448" t="s">
        <v>66</v>
      </c>
      <c r="V322" s="448" t="s">
        <v>66</v>
      </c>
      <c r="W322" s="480"/>
      <c r="X322" s="481"/>
      <c r="Y322" s="481"/>
      <c r="Z322" s="481"/>
      <c r="AA322" s="481"/>
    </row>
    <row r="323" ht="17" spans="1:27">
      <c r="A323" s="37">
        <v>319</v>
      </c>
      <c r="B323" s="461" t="s">
        <v>64</v>
      </c>
      <c r="C323" s="448" t="s">
        <v>1999</v>
      </c>
      <c r="D323" s="447" t="s">
        <v>1917</v>
      </c>
      <c r="E323" s="448" t="s">
        <v>1918</v>
      </c>
      <c r="F323" s="462">
        <v>6000050102</v>
      </c>
      <c r="G323" s="452" t="s">
        <v>2113</v>
      </c>
      <c r="H323" s="448">
        <v>18</v>
      </c>
      <c r="I323" s="448">
        <v>18</v>
      </c>
      <c r="J323" s="448">
        <v>0</v>
      </c>
      <c r="K323" s="472">
        <v>46273</v>
      </c>
      <c r="L323" s="450" t="s">
        <v>66</v>
      </c>
      <c r="M323" s="450" t="s">
        <v>66</v>
      </c>
      <c r="N323" s="459" t="s">
        <v>66</v>
      </c>
      <c r="O323" s="452" t="s">
        <v>1920</v>
      </c>
      <c r="P323" s="472">
        <f t="shared" si="17"/>
        <v>46274</v>
      </c>
      <c r="Q323" s="480"/>
      <c r="R323" s="452" t="s">
        <v>1920</v>
      </c>
      <c r="S323" s="451">
        <f>K323+1</f>
        <v>46274</v>
      </c>
      <c r="T323" s="480" t="s">
        <v>1921</v>
      </c>
      <c r="U323" s="448" t="s">
        <v>66</v>
      </c>
      <c r="V323" s="448" t="s">
        <v>66</v>
      </c>
      <c r="W323" s="480"/>
      <c r="X323" s="481"/>
      <c r="Y323" s="481"/>
      <c r="Z323" s="481"/>
      <c r="AA323" s="481"/>
    </row>
    <row r="324" ht="17" spans="1:27">
      <c r="A324" s="37">
        <v>320</v>
      </c>
      <c r="B324" s="461" t="s">
        <v>64</v>
      </c>
      <c r="C324" s="448" t="s">
        <v>1999</v>
      </c>
      <c r="D324" s="447" t="s">
        <v>1917</v>
      </c>
      <c r="E324" s="448" t="s">
        <v>1918</v>
      </c>
      <c r="F324" s="462">
        <v>6000050102</v>
      </c>
      <c r="G324" s="452">
        <v>516300330962228</v>
      </c>
      <c r="H324" s="448">
        <v>1</v>
      </c>
      <c r="I324" s="448">
        <v>1</v>
      </c>
      <c r="J324" s="447">
        <v>0</v>
      </c>
      <c r="K324" s="472">
        <v>46274</v>
      </c>
      <c r="L324" s="450" t="s">
        <v>66</v>
      </c>
      <c r="M324" s="450" t="s">
        <v>66</v>
      </c>
      <c r="N324" s="452" t="s">
        <v>66</v>
      </c>
      <c r="O324" s="452" t="s">
        <v>1920</v>
      </c>
      <c r="P324" s="472">
        <f t="shared" si="17"/>
        <v>46275</v>
      </c>
      <c r="Q324" s="452"/>
      <c r="R324" s="452" t="s">
        <v>1920</v>
      </c>
      <c r="S324" s="451">
        <v>46274</v>
      </c>
      <c r="T324" s="480" t="s">
        <v>1921</v>
      </c>
      <c r="U324" s="448" t="s">
        <v>66</v>
      </c>
      <c r="V324" s="448" t="s">
        <v>66</v>
      </c>
      <c r="W324" s="480"/>
      <c r="X324" s="481"/>
      <c r="Y324" s="481"/>
      <c r="Z324" s="481"/>
      <c r="AA324" s="481"/>
    </row>
    <row r="325" ht="17" spans="1:27">
      <c r="A325" s="37">
        <v>321</v>
      </c>
      <c r="B325" s="461" t="s">
        <v>64</v>
      </c>
      <c r="C325" s="448" t="s">
        <v>1999</v>
      </c>
      <c r="D325" s="447" t="s">
        <v>1917</v>
      </c>
      <c r="E325" s="448" t="s">
        <v>1918</v>
      </c>
      <c r="F325" s="462">
        <v>6000050102</v>
      </c>
      <c r="G325" s="452" t="s">
        <v>2114</v>
      </c>
      <c r="H325" s="448">
        <v>5</v>
      </c>
      <c r="I325" s="448">
        <v>5</v>
      </c>
      <c r="J325" s="447">
        <v>0</v>
      </c>
      <c r="K325" s="472">
        <v>46274</v>
      </c>
      <c r="L325" s="450" t="s">
        <v>66</v>
      </c>
      <c r="M325" s="450" t="s">
        <v>66</v>
      </c>
      <c r="N325" s="459" t="s">
        <v>66</v>
      </c>
      <c r="O325" s="452" t="s">
        <v>1920</v>
      </c>
      <c r="P325" s="472">
        <f t="shared" si="17"/>
        <v>46275</v>
      </c>
      <c r="Q325" s="452"/>
      <c r="R325" s="452" t="s">
        <v>1920</v>
      </c>
      <c r="S325" s="451">
        <v>46274</v>
      </c>
      <c r="T325" s="480" t="s">
        <v>1921</v>
      </c>
      <c r="U325" s="448" t="s">
        <v>66</v>
      </c>
      <c r="V325" s="448" t="s">
        <v>66</v>
      </c>
      <c r="W325" s="480"/>
      <c r="X325" s="481"/>
      <c r="Y325" s="481"/>
      <c r="Z325" s="481"/>
      <c r="AA325" s="481"/>
    </row>
    <row r="326" ht="17" spans="1:27">
      <c r="A326" s="37">
        <v>322</v>
      </c>
      <c r="B326" s="461" t="s">
        <v>64</v>
      </c>
      <c r="C326" s="448" t="s">
        <v>1999</v>
      </c>
      <c r="D326" s="447" t="s">
        <v>1917</v>
      </c>
      <c r="E326" s="448" t="s">
        <v>1918</v>
      </c>
      <c r="F326" s="462">
        <v>6000050102</v>
      </c>
      <c r="G326" s="452">
        <v>516300330962234</v>
      </c>
      <c r="H326" s="448">
        <v>1</v>
      </c>
      <c r="I326" s="448">
        <v>1</v>
      </c>
      <c r="J326" s="447">
        <v>0</v>
      </c>
      <c r="K326" s="472">
        <v>46274</v>
      </c>
      <c r="L326" s="450" t="s">
        <v>66</v>
      </c>
      <c r="M326" s="450" t="s">
        <v>66</v>
      </c>
      <c r="N326" s="452" t="s">
        <v>66</v>
      </c>
      <c r="O326" s="452" t="s">
        <v>1920</v>
      </c>
      <c r="P326" s="472">
        <f t="shared" si="17"/>
        <v>46275</v>
      </c>
      <c r="Q326" s="452"/>
      <c r="R326" s="452" t="s">
        <v>1920</v>
      </c>
      <c r="S326" s="451">
        <v>46274</v>
      </c>
      <c r="T326" s="480" t="s">
        <v>1921</v>
      </c>
      <c r="U326" s="448" t="s">
        <v>66</v>
      </c>
      <c r="V326" s="448" t="s">
        <v>66</v>
      </c>
      <c r="W326" s="480"/>
      <c r="X326" s="481"/>
      <c r="Y326" s="481"/>
      <c r="Z326" s="481"/>
      <c r="AA326" s="481"/>
    </row>
    <row r="327" ht="17" spans="1:27">
      <c r="A327" s="37">
        <v>323</v>
      </c>
      <c r="B327" s="461" t="s">
        <v>64</v>
      </c>
      <c r="C327" s="448" t="s">
        <v>1999</v>
      </c>
      <c r="D327" s="447" t="s">
        <v>1917</v>
      </c>
      <c r="E327" s="448" t="s">
        <v>1918</v>
      </c>
      <c r="F327" s="462">
        <v>6000050102</v>
      </c>
      <c r="G327" s="452" t="s">
        <v>2115</v>
      </c>
      <c r="H327" s="448">
        <v>18</v>
      </c>
      <c r="I327" s="448">
        <v>18</v>
      </c>
      <c r="J327" s="447">
        <v>0</v>
      </c>
      <c r="K327" s="472">
        <v>46274</v>
      </c>
      <c r="L327" s="450" t="s">
        <v>66</v>
      </c>
      <c r="M327" s="450" t="s">
        <v>66</v>
      </c>
      <c r="N327" s="459" t="s">
        <v>66</v>
      </c>
      <c r="O327" s="452" t="s">
        <v>1920</v>
      </c>
      <c r="P327" s="472">
        <f t="shared" si="17"/>
        <v>46275</v>
      </c>
      <c r="Q327" s="452"/>
      <c r="R327" s="452" t="s">
        <v>1920</v>
      </c>
      <c r="S327" s="451">
        <v>46274</v>
      </c>
      <c r="T327" s="480" t="s">
        <v>1921</v>
      </c>
      <c r="U327" s="448" t="s">
        <v>66</v>
      </c>
      <c r="V327" s="448" t="s">
        <v>66</v>
      </c>
      <c r="W327" s="480"/>
      <c r="X327" s="481"/>
      <c r="Y327" s="481"/>
      <c r="Z327" s="481"/>
      <c r="AA327" s="481"/>
    </row>
    <row r="328" ht="17" spans="1:27">
      <c r="A328" s="37">
        <v>324</v>
      </c>
      <c r="B328" s="461" t="s">
        <v>64</v>
      </c>
      <c r="C328" s="448" t="s">
        <v>1999</v>
      </c>
      <c r="D328" s="447" t="s">
        <v>1917</v>
      </c>
      <c r="E328" s="448" t="s">
        <v>1918</v>
      </c>
      <c r="F328" s="462">
        <v>6000050102</v>
      </c>
      <c r="G328" s="452">
        <v>516300330962253</v>
      </c>
      <c r="H328" s="448">
        <v>1</v>
      </c>
      <c r="I328" s="448">
        <v>1</v>
      </c>
      <c r="J328" s="447">
        <v>0</v>
      </c>
      <c r="K328" s="472">
        <v>46274</v>
      </c>
      <c r="L328" s="450" t="s">
        <v>66</v>
      </c>
      <c r="M328" s="450" t="s">
        <v>66</v>
      </c>
      <c r="N328" s="452" t="s">
        <v>66</v>
      </c>
      <c r="O328" s="452" t="s">
        <v>1920</v>
      </c>
      <c r="P328" s="472">
        <f t="shared" si="17"/>
        <v>46275</v>
      </c>
      <c r="Q328" s="452"/>
      <c r="R328" s="452" t="s">
        <v>1920</v>
      </c>
      <c r="S328" s="451">
        <v>46274</v>
      </c>
      <c r="T328" s="480" t="s">
        <v>1921</v>
      </c>
      <c r="U328" s="448" t="s">
        <v>66</v>
      </c>
      <c r="V328" s="448" t="s">
        <v>66</v>
      </c>
      <c r="W328" s="480"/>
      <c r="X328" s="481"/>
      <c r="Y328" s="481"/>
      <c r="Z328" s="481"/>
      <c r="AA328" s="481"/>
    </row>
    <row r="329" ht="17" spans="1:27">
      <c r="A329" s="37">
        <v>325</v>
      </c>
      <c r="B329" s="461" t="s">
        <v>64</v>
      </c>
      <c r="C329" s="448" t="s">
        <v>1999</v>
      </c>
      <c r="D329" s="447" t="s">
        <v>1917</v>
      </c>
      <c r="E329" s="448" t="s">
        <v>1918</v>
      </c>
      <c r="F329" s="462">
        <v>6000050102</v>
      </c>
      <c r="G329" s="452">
        <v>516300330962254</v>
      </c>
      <c r="H329" s="448">
        <v>1</v>
      </c>
      <c r="I329" s="448">
        <v>1</v>
      </c>
      <c r="J329" s="447">
        <v>0</v>
      </c>
      <c r="K329" s="472">
        <v>46274</v>
      </c>
      <c r="L329" s="450" t="s">
        <v>66</v>
      </c>
      <c r="M329" s="450" t="s">
        <v>66</v>
      </c>
      <c r="N329" s="459" t="s">
        <v>66</v>
      </c>
      <c r="O329" s="452" t="s">
        <v>1920</v>
      </c>
      <c r="P329" s="472">
        <f t="shared" si="17"/>
        <v>46275</v>
      </c>
      <c r="Q329" s="452"/>
      <c r="R329" s="452" t="s">
        <v>1920</v>
      </c>
      <c r="S329" s="451">
        <v>46274</v>
      </c>
      <c r="T329" s="480" t="s">
        <v>1921</v>
      </c>
      <c r="U329" s="448" t="s">
        <v>66</v>
      </c>
      <c r="V329" s="448" t="s">
        <v>66</v>
      </c>
      <c r="W329" s="480"/>
      <c r="X329" s="481"/>
      <c r="Y329" s="481"/>
      <c r="Z329" s="481"/>
      <c r="AA329" s="481"/>
    </row>
    <row r="330" ht="17" spans="1:27">
      <c r="A330" s="37">
        <v>326</v>
      </c>
      <c r="B330" s="461" t="s">
        <v>64</v>
      </c>
      <c r="C330" s="448" t="s">
        <v>1999</v>
      </c>
      <c r="D330" s="447" t="s">
        <v>1917</v>
      </c>
      <c r="E330" s="448" t="s">
        <v>1918</v>
      </c>
      <c r="F330" s="462">
        <v>6000050102</v>
      </c>
      <c r="G330" s="452">
        <v>516300330962255</v>
      </c>
      <c r="H330" s="448">
        <v>1</v>
      </c>
      <c r="I330" s="448">
        <v>1</v>
      </c>
      <c r="J330" s="447">
        <v>0</v>
      </c>
      <c r="K330" s="472">
        <v>46274</v>
      </c>
      <c r="L330" s="450" t="s">
        <v>66</v>
      </c>
      <c r="M330" s="450" t="s">
        <v>66</v>
      </c>
      <c r="N330" s="452" t="s">
        <v>66</v>
      </c>
      <c r="O330" s="452" t="s">
        <v>1920</v>
      </c>
      <c r="P330" s="472">
        <f t="shared" si="17"/>
        <v>46275</v>
      </c>
      <c r="Q330" s="452"/>
      <c r="R330" s="452" t="s">
        <v>1920</v>
      </c>
      <c r="S330" s="451">
        <v>46274</v>
      </c>
      <c r="T330" s="480" t="s">
        <v>1921</v>
      </c>
      <c r="U330" s="448" t="s">
        <v>66</v>
      </c>
      <c r="V330" s="448" t="s">
        <v>66</v>
      </c>
      <c r="W330" s="480"/>
      <c r="X330" s="481"/>
      <c r="Y330" s="481"/>
      <c r="Z330" s="481"/>
      <c r="AA330" s="481"/>
    </row>
    <row r="331" ht="17" spans="1:27">
      <c r="A331" s="37">
        <v>327</v>
      </c>
      <c r="B331" s="461" t="s">
        <v>64</v>
      </c>
      <c r="C331" s="448" t="s">
        <v>1999</v>
      </c>
      <c r="D331" s="447" t="s">
        <v>1917</v>
      </c>
      <c r="E331" s="448" t="s">
        <v>1918</v>
      </c>
      <c r="F331" s="462">
        <v>6000050102</v>
      </c>
      <c r="G331" s="452" t="s">
        <v>2116</v>
      </c>
      <c r="H331" s="448">
        <v>14</v>
      </c>
      <c r="I331" s="448">
        <v>14</v>
      </c>
      <c r="J331" s="448">
        <v>0</v>
      </c>
      <c r="K331" s="472">
        <v>46274</v>
      </c>
      <c r="L331" s="450" t="s">
        <v>66</v>
      </c>
      <c r="M331" s="450" t="s">
        <v>66</v>
      </c>
      <c r="N331" s="459" t="s">
        <v>66</v>
      </c>
      <c r="O331" s="452" t="s">
        <v>1920</v>
      </c>
      <c r="P331" s="472">
        <f t="shared" si="17"/>
        <v>46275</v>
      </c>
      <c r="Q331" s="480"/>
      <c r="R331" s="452" t="s">
        <v>1920</v>
      </c>
      <c r="S331" s="451">
        <f>K331+1</f>
        <v>46275</v>
      </c>
      <c r="T331" s="480" t="s">
        <v>1921</v>
      </c>
      <c r="U331" s="448" t="s">
        <v>66</v>
      </c>
      <c r="V331" s="448" t="s">
        <v>66</v>
      </c>
      <c r="W331" s="480"/>
      <c r="X331" s="481"/>
      <c r="Y331" s="481"/>
      <c r="Z331" s="481"/>
      <c r="AA331" s="481"/>
    </row>
    <row r="332" ht="17" spans="1:27">
      <c r="A332" s="37">
        <v>328</v>
      </c>
      <c r="B332" s="461" t="s">
        <v>64</v>
      </c>
      <c r="C332" s="448" t="s">
        <v>1999</v>
      </c>
      <c r="D332" s="447" t="s">
        <v>1917</v>
      </c>
      <c r="E332" s="448" t="s">
        <v>1918</v>
      </c>
      <c r="F332" s="462">
        <v>6000050102</v>
      </c>
      <c r="G332" s="452">
        <v>516300330962270</v>
      </c>
      <c r="H332" s="448">
        <v>1</v>
      </c>
      <c r="I332" s="448">
        <v>1</v>
      </c>
      <c r="J332" s="447">
        <v>0</v>
      </c>
      <c r="K332" s="472">
        <v>46274</v>
      </c>
      <c r="L332" s="450" t="s">
        <v>66</v>
      </c>
      <c r="M332" s="450" t="s">
        <v>66</v>
      </c>
      <c r="N332" s="452" t="s">
        <v>66</v>
      </c>
      <c r="O332" s="452" t="s">
        <v>1920</v>
      </c>
      <c r="P332" s="472">
        <f t="shared" si="17"/>
        <v>46275</v>
      </c>
      <c r="Q332" s="452"/>
      <c r="R332" s="452" t="s">
        <v>1920</v>
      </c>
      <c r="S332" s="451">
        <v>46274</v>
      </c>
      <c r="T332" s="480" t="s">
        <v>1921</v>
      </c>
      <c r="U332" s="448" t="s">
        <v>66</v>
      </c>
      <c r="V332" s="448" t="s">
        <v>66</v>
      </c>
      <c r="W332" s="480"/>
      <c r="X332" s="481"/>
      <c r="Y332" s="481"/>
      <c r="Z332" s="481"/>
      <c r="AA332" s="481"/>
    </row>
    <row r="333" ht="17" spans="1:27">
      <c r="A333" s="37">
        <v>329</v>
      </c>
      <c r="B333" s="461" t="s">
        <v>64</v>
      </c>
      <c r="C333" s="448" t="s">
        <v>1999</v>
      </c>
      <c r="D333" s="447" t="s">
        <v>1917</v>
      </c>
      <c r="E333" s="448" t="s">
        <v>1918</v>
      </c>
      <c r="F333" s="462">
        <v>6000050102</v>
      </c>
      <c r="G333" s="452" t="s">
        <v>2117</v>
      </c>
      <c r="H333" s="448">
        <v>3</v>
      </c>
      <c r="I333" s="448">
        <v>3</v>
      </c>
      <c r="J333" s="448">
        <v>0</v>
      </c>
      <c r="K333" s="472">
        <v>46274</v>
      </c>
      <c r="L333" s="450" t="s">
        <v>66</v>
      </c>
      <c r="M333" s="450" t="s">
        <v>66</v>
      </c>
      <c r="N333" s="459" t="s">
        <v>66</v>
      </c>
      <c r="O333" s="452" t="s">
        <v>1920</v>
      </c>
      <c r="P333" s="472">
        <f t="shared" si="17"/>
        <v>46275</v>
      </c>
      <c r="Q333" s="480"/>
      <c r="R333" s="452" t="s">
        <v>1920</v>
      </c>
      <c r="S333" s="451">
        <f>K333+1</f>
        <v>46275</v>
      </c>
      <c r="T333" s="480" t="s">
        <v>1921</v>
      </c>
      <c r="U333" s="448" t="s">
        <v>66</v>
      </c>
      <c r="V333" s="448" t="s">
        <v>66</v>
      </c>
      <c r="W333" s="480"/>
      <c r="X333" s="481"/>
      <c r="Y333" s="481"/>
      <c r="Z333" s="481"/>
      <c r="AA333" s="481"/>
    </row>
    <row r="334" ht="17" spans="1:27">
      <c r="A334" s="37">
        <v>330</v>
      </c>
      <c r="B334" s="461" t="s">
        <v>64</v>
      </c>
      <c r="C334" s="448" t="s">
        <v>1999</v>
      </c>
      <c r="D334" s="447" t="s">
        <v>1917</v>
      </c>
      <c r="E334" s="448" t="s">
        <v>1918</v>
      </c>
      <c r="F334" s="462">
        <v>6000050102</v>
      </c>
      <c r="G334" s="452">
        <v>516300330962274</v>
      </c>
      <c r="H334" s="448">
        <v>1</v>
      </c>
      <c r="I334" s="448">
        <v>1</v>
      </c>
      <c r="J334" s="447">
        <v>0</v>
      </c>
      <c r="K334" s="472">
        <v>46274</v>
      </c>
      <c r="L334" s="450" t="s">
        <v>66</v>
      </c>
      <c r="M334" s="450" t="s">
        <v>66</v>
      </c>
      <c r="N334" s="452" t="s">
        <v>66</v>
      </c>
      <c r="O334" s="452" t="s">
        <v>1920</v>
      </c>
      <c r="P334" s="472">
        <f t="shared" si="17"/>
        <v>46275</v>
      </c>
      <c r="Q334" s="452"/>
      <c r="R334" s="452" t="s">
        <v>1920</v>
      </c>
      <c r="S334" s="451">
        <v>46274</v>
      </c>
      <c r="T334" s="480" t="s">
        <v>1921</v>
      </c>
      <c r="U334" s="448" t="s">
        <v>66</v>
      </c>
      <c r="V334" s="448" t="s">
        <v>66</v>
      </c>
      <c r="W334" s="480"/>
      <c r="X334" s="481"/>
      <c r="Y334" s="481"/>
      <c r="Z334" s="481"/>
      <c r="AA334" s="481"/>
    </row>
    <row r="335" ht="17" spans="1:27">
      <c r="A335" s="37">
        <v>331</v>
      </c>
      <c r="B335" s="461" t="s">
        <v>64</v>
      </c>
      <c r="C335" s="448" t="s">
        <v>1999</v>
      </c>
      <c r="D335" s="447" t="s">
        <v>1917</v>
      </c>
      <c r="E335" s="448" t="s">
        <v>1918</v>
      </c>
      <c r="F335" s="462">
        <v>6000050102</v>
      </c>
      <c r="G335" s="452" t="s">
        <v>2118</v>
      </c>
      <c r="H335" s="448">
        <v>4</v>
      </c>
      <c r="I335" s="448">
        <v>4</v>
      </c>
      <c r="J335" s="448">
        <v>0</v>
      </c>
      <c r="K335" s="472">
        <v>46274</v>
      </c>
      <c r="L335" s="450" t="s">
        <v>66</v>
      </c>
      <c r="M335" s="450" t="s">
        <v>66</v>
      </c>
      <c r="N335" s="459" t="s">
        <v>66</v>
      </c>
      <c r="O335" s="452" t="s">
        <v>1920</v>
      </c>
      <c r="P335" s="472">
        <f t="shared" si="17"/>
        <v>46275</v>
      </c>
      <c r="Q335" s="480"/>
      <c r="R335" s="452" t="s">
        <v>1920</v>
      </c>
      <c r="S335" s="451">
        <f>K335+1</f>
        <v>46275</v>
      </c>
      <c r="T335" s="480" t="s">
        <v>1921</v>
      </c>
      <c r="U335" s="448" t="s">
        <v>66</v>
      </c>
      <c r="V335" s="448" t="s">
        <v>66</v>
      </c>
      <c r="W335" s="480"/>
      <c r="X335" s="481"/>
      <c r="Y335" s="481"/>
      <c r="Z335" s="481"/>
      <c r="AA335" s="481"/>
    </row>
    <row r="336" ht="17" spans="1:27">
      <c r="A336" s="37">
        <v>332</v>
      </c>
      <c r="B336" s="461" t="s">
        <v>64</v>
      </c>
      <c r="C336" s="448" t="s">
        <v>1999</v>
      </c>
      <c r="D336" s="447" t="s">
        <v>1917</v>
      </c>
      <c r="E336" s="448" t="s">
        <v>1918</v>
      </c>
      <c r="F336" s="462">
        <v>6000050102</v>
      </c>
      <c r="G336" s="452">
        <v>516300330962279</v>
      </c>
      <c r="H336" s="448">
        <v>1</v>
      </c>
      <c r="I336" s="448">
        <v>1</v>
      </c>
      <c r="J336" s="447">
        <v>0</v>
      </c>
      <c r="K336" s="472">
        <v>46274</v>
      </c>
      <c r="L336" s="450" t="s">
        <v>66</v>
      </c>
      <c r="M336" s="450" t="s">
        <v>66</v>
      </c>
      <c r="N336" s="452" t="s">
        <v>66</v>
      </c>
      <c r="O336" s="452" t="s">
        <v>1920</v>
      </c>
      <c r="P336" s="472">
        <f t="shared" si="17"/>
        <v>46275</v>
      </c>
      <c r="Q336" s="452"/>
      <c r="R336" s="452" t="s">
        <v>1920</v>
      </c>
      <c r="S336" s="451">
        <v>46274</v>
      </c>
      <c r="T336" s="480" t="s">
        <v>1921</v>
      </c>
      <c r="U336" s="448" t="s">
        <v>66</v>
      </c>
      <c r="V336" s="448" t="s">
        <v>66</v>
      </c>
      <c r="W336" s="480"/>
      <c r="X336" s="481"/>
      <c r="Y336" s="481"/>
      <c r="Z336" s="481"/>
      <c r="AA336" s="481"/>
    </row>
    <row r="337" ht="17" spans="1:27">
      <c r="A337" s="37">
        <v>333</v>
      </c>
      <c r="B337" s="461" t="s">
        <v>64</v>
      </c>
      <c r="C337" s="448" t="s">
        <v>1999</v>
      </c>
      <c r="D337" s="448" t="s">
        <v>1917</v>
      </c>
      <c r="E337" s="448" t="s">
        <v>1918</v>
      </c>
      <c r="F337" s="462">
        <v>6000050102</v>
      </c>
      <c r="G337" s="452">
        <v>516300330962280</v>
      </c>
      <c r="H337" s="448">
        <v>1</v>
      </c>
      <c r="I337" s="447">
        <v>0</v>
      </c>
      <c r="J337" s="447">
        <v>1</v>
      </c>
      <c r="K337" s="472">
        <v>46274</v>
      </c>
      <c r="L337" s="473" t="s">
        <v>1944</v>
      </c>
      <c r="M337" s="474" t="s">
        <v>1928</v>
      </c>
      <c r="N337" s="484" t="s">
        <v>2094</v>
      </c>
      <c r="O337" s="452" t="s">
        <v>1920</v>
      </c>
      <c r="P337" s="472">
        <f t="shared" si="17"/>
        <v>46275</v>
      </c>
      <c r="Q337" s="484" t="s">
        <v>82</v>
      </c>
      <c r="R337" s="452" t="s">
        <v>1920</v>
      </c>
      <c r="S337" s="472">
        <f t="shared" ref="S337:S340" si="22">K337+1</f>
        <v>46275</v>
      </c>
      <c r="T337" s="480" t="s">
        <v>1921</v>
      </c>
      <c r="U337" s="448" t="s">
        <v>78</v>
      </c>
      <c r="V337" s="448" t="s">
        <v>1924</v>
      </c>
      <c r="W337" s="480"/>
      <c r="X337" s="481"/>
      <c r="Y337" s="481"/>
      <c r="Z337" s="481"/>
      <c r="AA337" s="481"/>
    </row>
    <row r="338" ht="17" spans="1:27">
      <c r="A338" s="37">
        <v>334</v>
      </c>
      <c r="B338" s="461" t="s">
        <v>64</v>
      </c>
      <c r="C338" s="448" t="s">
        <v>1999</v>
      </c>
      <c r="D338" s="448" t="s">
        <v>1917</v>
      </c>
      <c r="E338" s="448" t="s">
        <v>1918</v>
      </c>
      <c r="F338" s="462">
        <v>6000050102</v>
      </c>
      <c r="G338" s="452">
        <v>516300330962281</v>
      </c>
      <c r="H338" s="448">
        <v>1</v>
      </c>
      <c r="I338" s="447">
        <v>0</v>
      </c>
      <c r="J338" s="447">
        <v>1</v>
      </c>
      <c r="K338" s="472">
        <v>46274</v>
      </c>
      <c r="L338" s="473" t="s">
        <v>1944</v>
      </c>
      <c r="M338" s="474" t="s">
        <v>1928</v>
      </c>
      <c r="N338" s="484" t="s">
        <v>2094</v>
      </c>
      <c r="O338" s="452" t="s">
        <v>1920</v>
      </c>
      <c r="P338" s="472">
        <f t="shared" si="17"/>
        <v>46275</v>
      </c>
      <c r="Q338" s="484" t="s">
        <v>82</v>
      </c>
      <c r="R338" s="452" t="s">
        <v>1920</v>
      </c>
      <c r="S338" s="472">
        <f t="shared" si="22"/>
        <v>46275</v>
      </c>
      <c r="T338" s="480" t="s">
        <v>1921</v>
      </c>
      <c r="U338" s="448" t="s">
        <v>78</v>
      </c>
      <c r="V338" s="448" t="s">
        <v>1924</v>
      </c>
      <c r="W338" s="480"/>
      <c r="X338" s="481"/>
      <c r="Y338" s="481"/>
      <c r="Z338" s="481"/>
      <c r="AA338" s="481"/>
    </row>
    <row r="339" ht="17" spans="1:27">
      <c r="A339" s="37">
        <v>335</v>
      </c>
      <c r="B339" s="461" t="s">
        <v>64</v>
      </c>
      <c r="C339" s="448" t="s">
        <v>1999</v>
      </c>
      <c r="D339" s="448" t="s">
        <v>1917</v>
      </c>
      <c r="E339" s="448" t="s">
        <v>1918</v>
      </c>
      <c r="F339" s="462">
        <v>6000050102</v>
      </c>
      <c r="G339" s="452">
        <v>516300330962282</v>
      </c>
      <c r="H339" s="448">
        <v>1</v>
      </c>
      <c r="I339" s="447">
        <v>0</v>
      </c>
      <c r="J339" s="447">
        <v>1</v>
      </c>
      <c r="K339" s="472">
        <v>46274</v>
      </c>
      <c r="L339" s="473" t="s">
        <v>1944</v>
      </c>
      <c r="M339" s="474" t="s">
        <v>1928</v>
      </c>
      <c r="N339" s="484" t="s">
        <v>2094</v>
      </c>
      <c r="O339" s="452" t="s">
        <v>1920</v>
      </c>
      <c r="P339" s="472">
        <f t="shared" si="17"/>
        <v>46275</v>
      </c>
      <c r="Q339" s="484" t="s">
        <v>82</v>
      </c>
      <c r="R339" s="452" t="s">
        <v>1920</v>
      </c>
      <c r="S339" s="472">
        <f t="shared" si="22"/>
        <v>46275</v>
      </c>
      <c r="T339" s="480" t="s">
        <v>1921</v>
      </c>
      <c r="U339" s="448" t="s">
        <v>78</v>
      </c>
      <c r="V339" s="448" t="s">
        <v>1924</v>
      </c>
      <c r="W339" s="480"/>
      <c r="X339" s="481"/>
      <c r="Y339" s="481"/>
      <c r="Z339" s="481"/>
      <c r="AA339" s="481"/>
    </row>
    <row r="340" ht="17" spans="1:27">
      <c r="A340" s="37">
        <v>336</v>
      </c>
      <c r="B340" s="461" t="s">
        <v>64</v>
      </c>
      <c r="C340" s="448" t="s">
        <v>1999</v>
      </c>
      <c r="D340" s="447" t="s">
        <v>1917</v>
      </c>
      <c r="E340" s="448" t="s">
        <v>1918</v>
      </c>
      <c r="F340" s="462">
        <v>6000050102</v>
      </c>
      <c r="G340" s="452">
        <v>516300330962283</v>
      </c>
      <c r="H340" s="448">
        <v>1</v>
      </c>
      <c r="I340" s="448">
        <v>1</v>
      </c>
      <c r="J340" s="448">
        <v>0</v>
      </c>
      <c r="K340" s="472">
        <v>46274</v>
      </c>
      <c r="L340" s="450" t="s">
        <v>66</v>
      </c>
      <c r="M340" s="450" t="s">
        <v>66</v>
      </c>
      <c r="N340" s="452" t="s">
        <v>66</v>
      </c>
      <c r="O340" s="452" t="s">
        <v>1920</v>
      </c>
      <c r="P340" s="472">
        <f t="shared" si="17"/>
        <v>46275</v>
      </c>
      <c r="Q340" s="485"/>
      <c r="R340" s="452" t="s">
        <v>1920</v>
      </c>
      <c r="S340" s="451">
        <f t="shared" si="22"/>
        <v>46275</v>
      </c>
      <c r="T340" s="480" t="s">
        <v>1921</v>
      </c>
      <c r="U340" s="448" t="s">
        <v>66</v>
      </c>
      <c r="V340" s="448" t="s">
        <v>66</v>
      </c>
      <c r="W340" s="480"/>
      <c r="X340" s="481"/>
      <c r="Y340" s="481"/>
      <c r="Z340" s="481"/>
      <c r="AA340" s="481"/>
    </row>
    <row r="341" ht="17" spans="1:27">
      <c r="A341" s="37">
        <v>337</v>
      </c>
      <c r="B341" s="461" t="s">
        <v>64</v>
      </c>
      <c r="C341" s="448" t="s">
        <v>1999</v>
      </c>
      <c r="D341" s="447" t="s">
        <v>1917</v>
      </c>
      <c r="E341" s="448" t="s">
        <v>1918</v>
      </c>
      <c r="F341" s="462">
        <v>6000050102</v>
      </c>
      <c r="G341" s="452">
        <v>516300330962284</v>
      </c>
      <c r="H341" s="448">
        <v>1</v>
      </c>
      <c r="I341" s="448">
        <v>1</v>
      </c>
      <c r="J341" s="447">
        <v>0</v>
      </c>
      <c r="K341" s="472">
        <v>46274</v>
      </c>
      <c r="L341" s="450" t="s">
        <v>66</v>
      </c>
      <c r="M341" s="450" t="s">
        <v>66</v>
      </c>
      <c r="N341" s="459" t="s">
        <v>66</v>
      </c>
      <c r="O341" s="452" t="s">
        <v>1920</v>
      </c>
      <c r="P341" s="472">
        <f t="shared" si="17"/>
        <v>46275</v>
      </c>
      <c r="Q341" s="452"/>
      <c r="R341" s="452" t="s">
        <v>1920</v>
      </c>
      <c r="S341" s="451">
        <v>46274</v>
      </c>
      <c r="T341" s="480" t="s">
        <v>1921</v>
      </c>
      <c r="U341" s="448" t="s">
        <v>66</v>
      </c>
      <c r="V341" s="448" t="s">
        <v>66</v>
      </c>
      <c r="W341" s="480"/>
      <c r="X341" s="481"/>
      <c r="Y341" s="481"/>
      <c r="Z341" s="481"/>
      <c r="AA341" s="481"/>
    </row>
    <row r="342" ht="17" spans="1:27">
      <c r="A342" s="37">
        <v>338</v>
      </c>
      <c r="B342" s="461" t="s">
        <v>64</v>
      </c>
      <c r="C342" s="448" t="s">
        <v>1999</v>
      </c>
      <c r="D342" s="447" t="s">
        <v>1917</v>
      </c>
      <c r="E342" s="448" t="s">
        <v>1918</v>
      </c>
      <c r="F342" s="462">
        <v>6000050102</v>
      </c>
      <c r="G342" s="452" t="s">
        <v>2119</v>
      </c>
      <c r="H342" s="448">
        <v>8</v>
      </c>
      <c r="I342" s="448">
        <v>8</v>
      </c>
      <c r="J342" s="448">
        <v>0</v>
      </c>
      <c r="K342" s="472">
        <v>46274</v>
      </c>
      <c r="L342" s="450" t="s">
        <v>66</v>
      </c>
      <c r="M342" s="450" t="s">
        <v>66</v>
      </c>
      <c r="N342" s="452" t="s">
        <v>66</v>
      </c>
      <c r="O342" s="452" t="s">
        <v>1920</v>
      </c>
      <c r="P342" s="472">
        <f t="shared" si="17"/>
        <v>46275</v>
      </c>
      <c r="Q342" s="485"/>
      <c r="R342" s="452" t="s">
        <v>1920</v>
      </c>
      <c r="S342" s="451">
        <f>K342+1</f>
        <v>46275</v>
      </c>
      <c r="T342" s="480" t="s">
        <v>1921</v>
      </c>
      <c r="U342" s="448" t="s">
        <v>66</v>
      </c>
      <c r="V342" s="448" t="s">
        <v>66</v>
      </c>
      <c r="W342" s="480"/>
      <c r="X342" s="481"/>
      <c r="Y342" s="481"/>
      <c r="Z342" s="481"/>
      <c r="AA342" s="481"/>
    </row>
    <row r="343" ht="17" spans="1:27">
      <c r="A343" s="37">
        <v>339</v>
      </c>
      <c r="B343" s="461" t="s">
        <v>64</v>
      </c>
      <c r="C343" s="448" t="s">
        <v>1999</v>
      </c>
      <c r="D343" s="447" t="s">
        <v>1917</v>
      </c>
      <c r="E343" s="448" t="s">
        <v>1918</v>
      </c>
      <c r="F343" s="462">
        <v>6000050102</v>
      </c>
      <c r="G343" s="452">
        <v>516300330962293</v>
      </c>
      <c r="H343" s="448">
        <v>1</v>
      </c>
      <c r="I343" s="448">
        <v>1</v>
      </c>
      <c r="J343" s="447">
        <v>0</v>
      </c>
      <c r="K343" s="472">
        <v>46274</v>
      </c>
      <c r="L343" s="450" t="s">
        <v>66</v>
      </c>
      <c r="M343" s="450" t="s">
        <v>66</v>
      </c>
      <c r="N343" s="450" t="s">
        <v>66</v>
      </c>
      <c r="O343" s="452" t="s">
        <v>1920</v>
      </c>
      <c r="P343" s="472">
        <f t="shared" si="17"/>
        <v>46275</v>
      </c>
      <c r="Q343" s="452"/>
      <c r="R343" s="452" t="s">
        <v>1920</v>
      </c>
      <c r="S343" s="451">
        <v>46274</v>
      </c>
      <c r="T343" s="480" t="s">
        <v>1921</v>
      </c>
      <c r="U343" s="448" t="s">
        <v>66</v>
      </c>
      <c r="V343" s="448" t="s">
        <v>66</v>
      </c>
      <c r="W343" s="480"/>
      <c r="X343" s="481"/>
      <c r="Y343" s="481"/>
      <c r="Z343" s="481"/>
      <c r="AA343" s="481"/>
    </row>
    <row r="344" ht="17" spans="1:27">
      <c r="A344" s="37">
        <v>340</v>
      </c>
      <c r="B344" s="461" t="s">
        <v>64</v>
      </c>
      <c r="C344" s="448" t="s">
        <v>1999</v>
      </c>
      <c r="D344" s="447" t="s">
        <v>1917</v>
      </c>
      <c r="E344" s="448" t="s">
        <v>1918</v>
      </c>
      <c r="F344" s="462">
        <v>6000050102</v>
      </c>
      <c r="G344" s="452" t="s">
        <v>2120</v>
      </c>
      <c r="H344" s="448">
        <v>7</v>
      </c>
      <c r="I344" s="448">
        <v>7</v>
      </c>
      <c r="J344" s="447">
        <v>0</v>
      </c>
      <c r="K344" s="472">
        <v>46274</v>
      </c>
      <c r="L344" s="450" t="s">
        <v>66</v>
      </c>
      <c r="M344" s="452" t="s">
        <v>66</v>
      </c>
      <c r="N344" s="450" t="s">
        <v>66</v>
      </c>
      <c r="O344" s="452" t="s">
        <v>1920</v>
      </c>
      <c r="P344" s="472">
        <f t="shared" si="17"/>
        <v>46275</v>
      </c>
      <c r="Q344" s="452"/>
      <c r="R344" s="452" t="s">
        <v>1920</v>
      </c>
      <c r="S344" s="451">
        <v>46274</v>
      </c>
      <c r="T344" s="480" t="s">
        <v>1921</v>
      </c>
      <c r="U344" s="448" t="s">
        <v>66</v>
      </c>
      <c r="V344" s="448" t="s">
        <v>66</v>
      </c>
      <c r="W344" s="480"/>
      <c r="X344" s="481"/>
      <c r="Y344" s="481"/>
      <c r="Z344" s="481"/>
      <c r="AA344" s="481"/>
    </row>
    <row r="345" ht="17" spans="1:27">
      <c r="A345" s="37">
        <v>341</v>
      </c>
      <c r="B345" s="461" t="s">
        <v>64</v>
      </c>
      <c r="C345" s="448" t="s">
        <v>1999</v>
      </c>
      <c r="D345" s="447" t="s">
        <v>1917</v>
      </c>
      <c r="E345" s="448" t="s">
        <v>1918</v>
      </c>
      <c r="F345" s="462">
        <v>6000050102</v>
      </c>
      <c r="G345" s="452" t="s">
        <v>2121</v>
      </c>
      <c r="H345" s="448">
        <v>7</v>
      </c>
      <c r="I345" s="448">
        <v>7</v>
      </c>
      <c r="J345" s="447">
        <v>0</v>
      </c>
      <c r="K345" s="472">
        <v>46275</v>
      </c>
      <c r="L345" s="450" t="s">
        <v>66</v>
      </c>
      <c r="M345" s="459" t="s">
        <v>66</v>
      </c>
      <c r="N345" s="450" t="s">
        <v>66</v>
      </c>
      <c r="O345" s="452" t="s">
        <v>1920</v>
      </c>
      <c r="P345" s="472">
        <f t="shared" si="17"/>
        <v>46276</v>
      </c>
      <c r="Q345" s="452"/>
      <c r="R345" s="452" t="s">
        <v>1920</v>
      </c>
      <c r="S345" s="451">
        <v>46275</v>
      </c>
      <c r="T345" s="480" t="s">
        <v>1921</v>
      </c>
      <c r="U345" s="448" t="s">
        <v>66</v>
      </c>
      <c r="V345" s="448" t="s">
        <v>66</v>
      </c>
      <c r="W345" s="480"/>
      <c r="X345" s="481"/>
      <c r="Y345" s="481"/>
      <c r="Z345" s="481"/>
      <c r="AA345" s="481"/>
    </row>
    <row r="346" ht="17" spans="1:27">
      <c r="A346" s="37">
        <v>342</v>
      </c>
      <c r="B346" s="461" t="s">
        <v>64</v>
      </c>
      <c r="C346" s="448" t="s">
        <v>1999</v>
      </c>
      <c r="D346" s="448" t="s">
        <v>1917</v>
      </c>
      <c r="E346" s="448" t="s">
        <v>1918</v>
      </c>
      <c r="F346" s="462">
        <v>6000050102</v>
      </c>
      <c r="G346" s="450">
        <v>516300330962308</v>
      </c>
      <c r="H346" s="448">
        <v>1</v>
      </c>
      <c r="I346" s="447">
        <v>0</v>
      </c>
      <c r="J346" s="447">
        <v>1</v>
      </c>
      <c r="K346" s="472">
        <v>46275</v>
      </c>
      <c r="L346" s="473" t="s">
        <v>1947</v>
      </c>
      <c r="M346" s="465" t="s">
        <v>1928</v>
      </c>
      <c r="N346" s="452" t="s">
        <v>1598</v>
      </c>
      <c r="O346" s="452" t="s">
        <v>1920</v>
      </c>
      <c r="P346" s="472">
        <f t="shared" si="17"/>
        <v>46276</v>
      </c>
      <c r="Q346" s="484" t="s">
        <v>82</v>
      </c>
      <c r="R346" s="452" t="s">
        <v>1920</v>
      </c>
      <c r="S346" s="472">
        <f>K346+1</f>
        <v>46276</v>
      </c>
      <c r="T346" s="480" t="s">
        <v>1921</v>
      </c>
      <c r="U346" s="448" t="s">
        <v>25</v>
      </c>
      <c r="V346" s="448" t="s">
        <v>1924</v>
      </c>
      <c r="W346" s="480"/>
      <c r="X346" s="481"/>
      <c r="Y346" s="481"/>
      <c r="Z346" s="481"/>
      <c r="AA346" s="481"/>
    </row>
    <row r="347" ht="17" spans="1:27">
      <c r="A347" s="37">
        <v>343</v>
      </c>
      <c r="B347" s="461" t="s">
        <v>64</v>
      </c>
      <c r="C347" s="448" t="s">
        <v>1999</v>
      </c>
      <c r="D347" s="447" t="s">
        <v>1917</v>
      </c>
      <c r="E347" s="448" t="s">
        <v>1918</v>
      </c>
      <c r="F347" s="462">
        <v>6000050102</v>
      </c>
      <c r="G347" s="450" t="s">
        <v>2122</v>
      </c>
      <c r="H347" s="448">
        <v>11</v>
      </c>
      <c r="I347" s="448">
        <v>11</v>
      </c>
      <c r="J347" s="447">
        <v>0</v>
      </c>
      <c r="K347" s="472">
        <v>46275</v>
      </c>
      <c r="L347" s="450" t="s">
        <v>66</v>
      </c>
      <c r="M347" s="459" t="s">
        <v>66</v>
      </c>
      <c r="N347" s="450" t="s">
        <v>66</v>
      </c>
      <c r="O347" s="452" t="s">
        <v>1920</v>
      </c>
      <c r="P347" s="472">
        <f t="shared" si="17"/>
        <v>46276</v>
      </c>
      <c r="Q347" s="452"/>
      <c r="R347" s="452" t="s">
        <v>1920</v>
      </c>
      <c r="S347" s="451">
        <v>46275</v>
      </c>
      <c r="T347" s="480" t="s">
        <v>1921</v>
      </c>
      <c r="U347" s="448" t="s">
        <v>66</v>
      </c>
      <c r="V347" s="448" t="s">
        <v>66</v>
      </c>
      <c r="W347" s="480"/>
      <c r="X347" s="481"/>
      <c r="Y347" s="481"/>
      <c r="Z347" s="481"/>
      <c r="AA347" s="481"/>
    </row>
    <row r="348" ht="17" spans="1:27">
      <c r="A348" s="37">
        <v>344</v>
      </c>
      <c r="B348" s="461" t="s">
        <v>64</v>
      </c>
      <c r="C348" s="448" t="s">
        <v>1999</v>
      </c>
      <c r="D348" s="447" t="s">
        <v>1917</v>
      </c>
      <c r="E348" s="448" t="s">
        <v>1918</v>
      </c>
      <c r="F348" s="462">
        <v>6000050102</v>
      </c>
      <c r="G348" s="450">
        <v>516300330962320</v>
      </c>
      <c r="H348" s="448">
        <v>1</v>
      </c>
      <c r="I348" s="447">
        <v>0</v>
      </c>
      <c r="J348" s="447">
        <v>1</v>
      </c>
      <c r="K348" s="472">
        <v>46275</v>
      </c>
      <c r="L348" s="450" t="s">
        <v>1944</v>
      </c>
      <c r="M348" s="465" t="s">
        <v>1928</v>
      </c>
      <c r="N348" s="450" t="s">
        <v>66</v>
      </c>
      <c r="O348" s="452" t="s">
        <v>1920</v>
      </c>
      <c r="P348" s="472">
        <f t="shared" si="17"/>
        <v>46276</v>
      </c>
      <c r="Q348" s="485"/>
      <c r="R348" s="452" t="s">
        <v>1920</v>
      </c>
      <c r="S348" s="451">
        <f>K348+1</f>
        <v>46276</v>
      </c>
      <c r="T348" s="480" t="s">
        <v>1921</v>
      </c>
      <c r="U348" s="448" t="s">
        <v>78</v>
      </c>
      <c r="V348" s="448" t="s">
        <v>1924</v>
      </c>
      <c r="W348" s="480"/>
      <c r="X348" s="481"/>
      <c r="Y348" s="481"/>
      <c r="Z348" s="481"/>
      <c r="AA348" s="481"/>
    </row>
    <row r="349" ht="17" spans="1:27">
      <c r="A349" s="37">
        <v>345</v>
      </c>
      <c r="B349" s="461" t="s">
        <v>64</v>
      </c>
      <c r="C349" s="448" t="s">
        <v>1999</v>
      </c>
      <c r="D349" s="447" t="s">
        <v>1917</v>
      </c>
      <c r="E349" s="448" t="s">
        <v>1918</v>
      </c>
      <c r="F349" s="462">
        <v>6000050102</v>
      </c>
      <c r="G349" s="450" t="s">
        <v>2123</v>
      </c>
      <c r="H349" s="448">
        <v>6</v>
      </c>
      <c r="I349" s="448">
        <v>6</v>
      </c>
      <c r="J349" s="447">
        <v>0</v>
      </c>
      <c r="K349" s="472">
        <v>46275</v>
      </c>
      <c r="L349" s="450" t="s">
        <v>66</v>
      </c>
      <c r="M349" s="459" t="s">
        <v>66</v>
      </c>
      <c r="N349" s="450" t="s">
        <v>66</v>
      </c>
      <c r="O349" s="452" t="s">
        <v>1920</v>
      </c>
      <c r="P349" s="472">
        <f t="shared" si="17"/>
        <v>46276</v>
      </c>
      <c r="Q349" s="452"/>
      <c r="R349" s="452" t="s">
        <v>1920</v>
      </c>
      <c r="S349" s="451">
        <v>46275</v>
      </c>
      <c r="T349" s="480" t="s">
        <v>1921</v>
      </c>
      <c r="U349" s="448" t="s">
        <v>66</v>
      </c>
      <c r="V349" s="448" t="s">
        <v>66</v>
      </c>
      <c r="W349" s="480"/>
      <c r="X349" s="481"/>
      <c r="Y349" s="481"/>
      <c r="Z349" s="481"/>
      <c r="AA349" s="481"/>
    </row>
    <row r="350" ht="17" spans="1:27">
      <c r="A350" s="37">
        <v>346</v>
      </c>
      <c r="B350" s="461" t="s">
        <v>64</v>
      </c>
      <c r="C350" s="448" t="s">
        <v>1999</v>
      </c>
      <c r="D350" s="448" t="s">
        <v>1917</v>
      </c>
      <c r="E350" s="448" t="s">
        <v>1918</v>
      </c>
      <c r="F350" s="462">
        <v>6000050102</v>
      </c>
      <c r="G350" s="450">
        <v>516300330962327</v>
      </c>
      <c r="H350" s="448">
        <v>1</v>
      </c>
      <c r="I350" s="447">
        <v>0</v>
      </c>
      <c r="J350" s="447">
        <v>1</v>
      </c>
      <c r="K350" s="472">
        <v>46275</v>
      </c>
      <c r="L350" s="473" t="s">
        <v>2124</v>
      </c>
      <c r="M350" s="465" t="s">
        <v>1928</v>
      </c>
      <c r="N350" s="452" t="s">
        <v>1598</v>
      </c>
      <c r="O350" s="452" t="s">
        <v>1920</v>
      </c>
      <c r="P350" s="472">
        <f t="shared" si="17"/>
        <v>46276</v>
      </c>
      <c r="Q350" s="484" t="s">
        <v>82</v>
      </c>
      <c r="R350" s="452" t="s">
        <v>1920</v>
      </c>
      <c r="S350" s="472">
        <f t="shared" ref="S350:S351" si="23">K350+1</f>
        <v>46276</v>
      </c>
      <c r="T350" s="480" t="s">
        <v>1921</v>
      </c>
      <c r="U350" s="448" t="s">
        <v>25</v>
      </c>
      <c r="V350" s="448" t="s">
        <v>1924</v>
      </c>
      <c r="W350" s="480"/>
      <c r="X350" s="481"/>
      <c r="Y350" s="481"/>
      <c r="Z350" s="481"/>
      <c r="AA350" s="481"/>
    </row>
    <row r="351" ht="17" spans="1:27">
      <c r="A351" s="37">
        <v>347</v>
      </c>
      <c r="B351" s="461" t="s">
        <v>64</v>
      </c>
      <c r="C351" s="448" t="s">
        <v>1999</v>
      </c>
      <c r="D351" s="448" t="s">
        <v>1917</v>
      </c>
      <c r="E351" s="448" t="s">
        <v>1918</v>
      </c>
      <c r="F351" s="462">
        <v>6000050102</v>
      </c>
      <c r="G351" s="450">
        <v>516300330962328</v>
      </c>
      <c r="H351" s="448">
        <v>1</v>
      </c>
      <c r="I351" s="447">
        <v>0</v>
      </c>
      <c r="J351" s="447">
        <v>1</v>
      </c>
      <c r="K351" s="472">
        <v>46275</v>
      </c>
      <c r="L351" s="473" t="s">
        <v>1944</v>
      </c>
      <c r="M351" s="474" t="s">
        <v>1928</v>
      </c>
      <c r="N351" s="484" t="s">
        <v>2094</v>
      </c>
      <c r="O351" s="452" t="s">
        <v>1920</v>
      </c>
      <c r="P351" s="472">
        <f t="shared" si="17"/>
        <v>46276</v>
      </c>
      <c r="Q351" s="484" t="s">
        <v>82</v>
      </c>
      <c r="R351" s="452" t="s">
        <v>1920</v>
      </c>
      <c r="S351" s="472">
        <f t="shared" si="23"/>
        <v>46276</v>
      </c>
      <c r="T351" s="480" t="s">
        <v>1921</v>
      </c>
      <c r="U351" s="448" t="s">
        <v>78</v>
      </c>
      <c r="V351" s="448" t="s">
        <v>1924</v>
      </c>
      <c r="W351" s="480"/>
      <c r="X351" s="481"/>
      <c r="Y351" s="481"/>
      <c r="Z351" s="481"/>
      <c r="AA351" s="481"/>
    </row>
    <row r="352" ht="17" spans="1:27">
      <c r="A352" s="37">
        <v>348</v>
      </c>
      <c r="B352" s="461" t="s">
        <v>64</v>
      </c>
      <c r="C352" s="448" t="s">
        <v>1999</v>
      </c>
      <c r="D352" s="447" t="s">
        <v>1917</v>
      </c>
      <c r="E352" s="448" t="s">
        <v>1918</v>
      </c>
      <c r="F352" s="462">
        <v>6000050102</v>
      </c>
      <c r="G352" s="450" t="s">
        <v>2125</v>
      </c>
      <c r="H352" s="448">
        <v>6</v>
      </c>
      <c r="I352" s="448">
        <v>6</v>
      </c>
      <c r="J352" s="447">
        <v>0</v>
      </c>
      <c r="K352" s="472">
        <v>46275</v>
      </c>
      <c r="L352" s="450" t="s">
        <v>66</v>
      </c>
      <c r="M352" s="452" t="s">
        <v>66</v>
      </c>
      <c r="N352" s="450" t="s">
        <v>66</v>
      </c>
      <c r="O352" s="452" t="s">
        <v>1920</v>
      </c>
      <c r="P352" s="472">
        <f t="shared" si="17"/>
        <v>46276</v>
      </c>
      <c r="Q352" s="452"/>
      <c r="R352" s="452" t="s">
        <v>1920</v>
      </c>
      <c r="S352" s="451">
        <v>46275</v>
      </c>
      <c r="T352" s="480" t="s">
        <v>1921</v>
      </c>
      <c r="U352" s="448" t="s">
        <v>66</v>
      </c>
      <c r="V352" s="448" t="s">
        <v>66</v>
      </c>
      <c r="W352" s="480"/>
      <c r="X352" s="481"/>
      <c r="Y352" s="481"/>
      <c r="Z352" s="481"/>
      <c r="AA352" s="481"/>
    </row>
    <row r="353" ht="33" spans="1:27">
      <c r="A353" s="37">
        <v>349</v>
      </c>
      <c r="B353" s="461" t="s">
        <v>64</v>
      </c>
      <c r="C353" s="448" t="s">
        <v>1999</v>
      </c>
      <c r="D353" s="448" t="s">
        <v>1917</v>
      </c>
      <c r="E353" s="448" t="s">
        <v>1918</v>
      </c>
      <c r="F353" s="462">
        <v>6000050102</v>
      </c>
      <c r="G353" s="450">
        <v>516300330962335</v>
      </c>
      <c r="H353" s="448">
        <v>1</v>
      </c>
      <c r="I353" s="447">
        <v>0</v>
      </c>
      <c r="J353" s="447">
        <v>1</v>
      </c>
      <c r="K353" s="472">
        <v>46275</v>
      </c>
      <c r="L353" s="473" t="s">
        <v>2044</v>
      </c>
      <c r="M353" s="459" t="s">
        <v>1318</v>
      </c>
      <c r="N353" s="464" t="s">
        <v>2098</v>
      </c>
      <c r="O353" s="452" t="s">
        <v>1920</v>
      </c>
      <c r="P353" s="472">
        <f t="shared" si="17"/>
        <v>46276</v>
      </c>
      <c r="Q353" s="484" t="s">
        <v>82</v>
      </c>
      <c r="R353" s="452" t="s">
        <v>1920</v>
      </c>
      <c r="S353" s="472">
        <f>K353+1</f>
        <v>46276</v>
      </c>
      <c r="T353" s="480" t="s">
        <v>1921</v>
      </c>
      <c r="U353" s="448" t="s">
        <v>1923</v>
      </c>
      <c r="V353" s="448" t="s">
        <v>1924</v>
      </c>
      <c r="W353" s="480"/>
      <c r="X353" s="481"/>
      <c r="Y353" s="481"/>
      <c r="Z353" s="481"/>
      <c r="AA353" s="481"/>
    </row>
    <row r="354" ht="17" spans="1:27">
      <c r="A354" s="37">
        <v>350</v>
      </c>
      <c r="B354" s="461" t="s">
        <v>64</v>
      </c>
      <c r="C354" s="448" t="s">
        <v>1999</v>
      </c>
      <c r="D354" s="447" t="s">
        <v>1917</v>
      </c>
      <c r="E354" s="448" t="s">
        <v>1918</v>
      </c>
      <c r="F354" s="462">
        <v>6000050102</v>
      </c>
      <c r="G354" s="450">
        <v>516300330962336</v>
      </c>
      <c r="H354" s="448">
        <v>1</v>
      </c>
      <c r="I354" s="448">
        <v>1</v>
      </c>
      <c r="J354" s="447">
        <v>0</v>
      </c>
      <c r="K354" s="472">
        <v>46275</v>
      </c>
      <c r="L354" s="450" t="s">
        <v>66</v>
      </c>
      <c r="M354" s="452" t="s">
        <v>66</v>
      </c>
      <c r="N354" s="450" t="s">
        <v>66</v>
      </c>
      <c r="O354" s="452" t="s">
        <v>1920</v>
      </c>
      <c r="P354" s="472">
        <f t="shared" si="17"/>
        <v>46276</v>
      </c>
      <c r="Q354" s="452"/>
      <c r="R354" s="452" t="s">
        <v>1920</v>
      </c>
      <c r="S354" s="451">
        <v>46275</v>
      </c>
      <c r="T354" s="480" t="s">
        <v>1921</v>
      </c>
      <c r="U354" s="448" t="s">
        <v>66</v>
      </c>
      <c r="V354" s="448" t="s">
        <v>66</v>
      </c>
      <c r="W354" s="480"/>
      <c r="X354" s="481"/>
      <c r="Y354" s="481"/>
      <c r="Z354" s="481"/>
      <c r="AA354" s="481"/>
    </row>
    <row r="355" ht="33" spans="1:27">
      <c r="A355" s="37">
        <v>351</v>
      </c>
      <c r="B355" s="461" t="s">
        <v>64</v>
      </c>
      <c r="C355" s="448" t="s">
        <v>1999</v>
      </c>
      <c r="D355" s="448" t="s">
        <v>1917</v>
      </c>
      <c r="E355" s="448" t="s">
        <v>1918</v>
      </c>
      <c r="F355" s="462">
        <v>6000050102</v>
      </c>
      <c r="G355" s="450">
        <v>516300330962337</v>
      </c>
      <c r="H355" s="448">
        <v>1</v>
      </c>
      <c r="I355" s="447">
        <v>0</v>
      </c>
      <c r="J355" s="447">
        <v>1</v>
      </c>
      <c r="K355" s="472">
        <v>46275</v>
      </c>
      <c r="L355" s="473" t="s">
        <v>2044</v>
      </c>
      <c r="M355" s="459" t="s">
        <v>1318</v>
      </c>
      <c r="N355" s="464" t="s">
        <v>2098</v>
      </c>
      <c r="O355" s="452" t="s">
        <v>1920</v>
      </c>
      <c r="P355" s="472">
        <f t="shared" si="17"/>
        <v>46276</v>
      </c>
      <c r="Q355" s="484" t="s">
        <v>82</v>
      </c>
      <c r="R355" s="452" t="s">
        <v>1920</v>
      </c>
      <c r="S355" s="472">
        <f t="shared" ref="S355:S357" si="24">K355+1</f>
        <v>46276</v>
      </c>
      <c r="T355" s="480" t="s">
        <v>1921</v>
      </c>
      <c r="U355" s="448" t="s">
        <v>1923</v>
      </c>
      <c r="V355" s="448" t="s">
        <v>1924</v>
      </c>
      <c r="W355" s="480"/>
      <c r="X355" s="481"/>
      <c r="Y355" s="481"/>
      <c r="Z355" s="481"/>
      <c r="AA355" s="481"/>
    </row>
    <row r="356" ht="33" spans="1:27">
      <c r="A356" s="37">
        <v>352</v>
      </c>
      <c r="B356" s="461" t="s">
        <v>64</v>
      </c>
      <c r="C356" s="448" t="s">
        <v>1999</v>
      </c>
      <c r="D356" s="448" t="s">
        <v>1917</v>
      </c>
      <c r="E356" s="448" t="s">
        <v>1918</v>
      </c>
      <c r="F356" s="462">
        <v>6000050102</v>
      </c>
      <c r="G356" s="450">
        <v>516300330962338</v>
      </c>
      <c r="H356" s="448">
        <v>1</v>
      </c>
      <c r="I356" s="447">
        <v>0</v>
      </c>
      <c r="J356" s="447">
        <v>1</v>
      </c>
      <c r="K356" s="472">
        <v>46275</v>
      </c>
      <c r="L356" s="473" t="s">
        <v>2044</v>
      </c>
      <c r="M356" s="452" t="s">
        <v>1318</v>
      </c>
      <c r="N356" s="464" t="s">
        <v>2098</v>
      </c>
      <c r="O356" s="452" t="s">
        <v>1920</v>
      </c>
      <c r="P356" s="472">
        <f t="shared" si="17"/>
        <v>46276</v>
      </c>
      <c r="Q356" s="484" t="s">
        <v>82</v>
      </c>
      <c r="R356" s="452" t="s">
        <v>1920</v>
      </c>
      <c r="S356" s="472">
        <f t="shared" si="24"/>
        <v>46276</v>
      </c>
      <c r="T356" s="480" t="s">
        <v>1921</v>
      </c>
      <c r="U356" s="448" t="s">
        <v>1923</v>
      </c>
      <c r="V356" s="448" t="s">
        <v>1924</v>
      </c>
      <c r="W356" s="480"/>
      <c r="X356" s="481"/>
      <c r="Y356" s="481"/>
      <c r="Z356" s="481"/>
      <c r="AA356" s="481"/>
    </row>
    <row r="357" ht="33" spans="1:27">
      <c r="A357" s="37">
        <v>353</v>
      </c>
      <c r="B357" s="461" t="s">
        <v>64</v>
      </c>
      <c r="C357" s="448" t="s">
        <v>1999</v>
      </c>
      <c r="D357" s="448" t="s">
        <v>1917</v>
      </c>
      <c r="E357" s="448" t="s">
        <v>1918</v>
      </c>
      <c r="F357" s="462">
        <v>6000050102</v>
      </c>
      <c r="G357" s="450">
        <v>516300330962339</v>
      </c>
      <c r="H357" s="448">
        <v>1</v>
      </c>
      <c r="I357" s="447">
        <v>0</v>
      </c>
      <c r="J357" s="447">
        <v>1</v>
      </c>
      <c r="K357" s="472">
        <v>46275</v>
      </c>
      <c r="L357" s="473" t="s">
        <v>2044</v>
      </c>
      <c r="M357" s="459" t="s">
        <v>1318</v>
      </c>
      <c r="N357" s="464" t="s">
        <v>2098</v>
      </c>
      <c r="O357" s="452" t="s">
        <v>1920</v>
      </c>
      <c r="P357" s="472">
        <f t="shared" si="17"/>
        <v>46276</v>
      </c>
      <c r="Q357" s="484" t="s">
        <v>82</v>
      </c>
      <c r="R357" s="452" t="s">
        <v>1920</v>
      </c>
      <c r="S357" s="472">
        <f t="shared" si="24"/>
        <v>46276</v>
      </c>
      <c r="T357" s="480" t="s">
        <v>1921</v>
      </c>
      <c r="U357" s="448" t="s">
        <v>1923</v>
      </c>
      <c r="V357" s="448" t="s">
        <v>1924</v>
      </c>
      <c r="W357" s="480"/>
      <c r="X357" s="481"/>
      <c r="Y357" s="481"/>
      <c r="Z357" s="481"/>
      <c r="AA357" s="481"/>
    </row>
    <row r="358" ht="17" spans="1:27">
      <c r="A358" s="37">
        <v>354</v>
      </c>
      <c r="B358" s="461" t="s">
        <v>64</v>
      </c>
      <c r="C358" s="448" t="s">
        <v>1999</v>
      </c>
      <c r="D358" s="447" t="s">
        <v>1917</v>
      </c>
      <c r="E358" s="448" t="s">
        <v>1918</v>
      </c>
      <c r="F358" s="462">
        <v>6000050102</v>
      </c>
      <c r="G358" s="450" t="s">
        <v>2126</v>
      </c>
      <c r="H358" s="448">
        <v>10</v>
      </c>
      <c r="I358" s="448">
        <v>10</v>
      </c>
      <c r="J358" s="447">
        <v>0</v>
      </c>
      <c r="K358" s="472">
        <v>46275</v>
      </c>
      <c r="L358" s="450" t="s">
        <v>66</v>
      </c>
      <c r="M358" s="452" t="s">
        <v>66</v>
      </c>
      <c r="N358" s="450" t="s">
        <v>66</v>
      </c>
      <c r="O358" s="452" t="s">
        <v>1920</v>
      </c>
      <c r="P358" s="472">
        <f t="shared" si="17"/>
        <v>46276</v>
      </c>
      <c r="Q358" s="452"/>
      <c r="R358" s="452" t="s">
        <v>1920</v>
      </c>
      <c r="S358" s="451">
        <v>46275</v>
      </c>
      <c r="T358" s="480" t="s">
        <v>1921</v>
      </c>
      <c r="U358" s="448" t="s">
        <v>66</v>
      </c>
      <c r="V358" s="448" t="s">
        <v>66</v>
      </c>
      <c r="W358" s="480"/>
      <c r="X358" s="481"/>
      <c r="Y358" s="481"/>
      <c r="Z358" s="481"/>
      <c r="AA358" s="481"/>
    </row>
    <row r="359" ht="33" spans="1:27">
      <c r="A359" s="37">
        <v>355</v>
      </c>
      <c r="B359" s="461" t="s">
        <v>64</v>
      </c>
      <c r="C359" s="448" t="s">
        <v>1999</v>
      </c>
      <c r="D359" s="448" t="s">
        <v>1917</v>
      </c>
      <c r="E359" s="448" t="s">
        <v>1918</v>
      </c>
      <c r="F359" s="462">
        <v>6000050102</v>
      </c>
      <c r="G359" s="450">
        <v>516300330962350</v>
      </c>
      <c r="H359" s="448">
        <v>1</v>
      </c>
      <c r="I359" s="447">
        <v>0</v>
      </c>
      <c r="J359" s="447">
        <v>1</v>
      </c>
      <c r="K359" s="472">
        <v>46275</v>
      </c>
      <c r="L359" s="473" t="s">
        <v>2044</v>
      </c>
      <c r="M359" s="459" t="s">
        <v>1318</v>
      </c>
      <c r="N359" s="464" t="s">
        <v>2098</v>
      </c>
      <c r="O359" s="452" t="s">
        <v>1920</v>
      </c>
      <c r="P359" s="472">
        <f t="shared" si="17"/>
        <v>46276</v>
      </c>
      <c r="Q359" s="484" t="s">
        <v>82</v>
      </c>
      <c r="R359" s="452" t="s">
        <v>1920</v>
      </c>
      <c r="S359" s="472">
        <f>K359+1</f>
        <v>46276</v>
      </c>
      <c r="T359" s="480" t="s">
        <v>1921</v>
      </c>
      <c r="U359" s="448" t="s">
        <v>1923</v>
      </c>
      <c r="V359" s="448" t="s">
        <v>1924</v>
      </c>
      <c r="W359" s="480"/>
      <c r="X359" s="481"/>
      <c r="Y359" s="481"/>
      <c r="Z359" s="481"/>
      <c r="AA359" s="481"/>
    </row>
    <row r="360" ht="17" spans="1:27">
      <c r="A360" s="37">
        <v>356</v>
      </c>
      <c r="B360" s="461" t="s">
        <v>64</v>
      </c>
      <c r="C360" s="448" t="s">
        <v>1999</v>
      </c>
      <c r="D360" s="447" t="s">
        <v>1917</v>
      </c>
      <c r="E360" s="448" t="s">
        <v>1918</v>
      </c>
      <c r="F360" s="462">
        <v>6000050102</v>
      </c>
      <c r="G360" s="450">
        <v>516300330962351</v>
      </c>
      <c r="H360" s="448">
        <v>1</v>
      </c>
      <c r="I360" s="448">
        <v>1</v>
      </c>
      <c r="J360" s="447">
        <v>0</v>
      </c>
      <c r="K360" s="472">
        <v>46276</v>
      </c>
      <c r="L360" s="450" t="s">
        <v>66</v>
      </c>
      <c r="M360" s="452" t="s">
        <v>66</v>
      </c>
      <c r="N360" s="450" t="s">
        <v>66</v>
      </c>
      <c r="O360" s="452" t="s">
        <v>1920</v>
      </c>
      <c r="P360" s="472">
        <f t="shared" si="17"/>
        <v>46277</v>
      </c>
      <c r="Q360" s="452"/>
      <c r="R360" s="452" t="s">
        <v>1920</v>
      </c>
      <c r="S360" s="451">
        <v>46276</v>
      </c>
      <c r="T360" s="480" t="s">
        <v>1921</v>
      </c>
      <c r="U360" s="448" t="s">
        <v>66</v>
      </c>
      <c r="V360" s="448" t="s">
        <v>66</v>
      </c>
      <c r="W360" s="480"/>
      <c r="X360" s="481"/>
      <c r="Y360" s="481"/>
      <c r="Z360" s="481"/>
      <c r="AA360" s="481"/>
    </row>
    <row r="361" ht="33" spans="1:27">
      <c r="A361" s="37">
        <v>357</v>
      </c>
      <c r="B361" s="461" t="s">
        <v>64</v>
      </c>
      <c r="C361" s="448" t="s">
        <v>1999</v>
      </c>
      <c r="D361" s="448" t="s">
        <v>1917</v>
      </c>
      <c r="E361" s="448" t="s">
        <v>1918</v>
      </c>
      <c r="F361" s="462">
        <v>6000050102</v>
      </c>
      <c r="G361" s="450">
        <v>516300330962352</v>
      </c>
      <c r="H361" s="448">
        <v>1</v>
      </c>
      <c r="I361" s="447">
        <v>0</v>
      </c>
      <c r="J361" s="447">
        <v>1</v>
      </c>
      <c r="K361" s="472">
        <v>46276</v>
      </c>
      <c r="L361" s="473" t="s">
        <v>2044</v>
      </c>
      <c r="M361" s="459" t="s">
        <v>1318</v>
      </c>
      <c r="N361" s="464" t="s">
        <v>2098</v>
      </c>
      <c r="O361" s="452" t="s">
        <v>1920</v>
      </c>
      <c r="P361" s="472">
        <f t="shared" si="17"/>
        <v>46277</v>
      </c>
      <c r="Q361" s="484" t="s">
        <v>82</v>
      </c>
      <c r="R361" s="452" t="s">
        <v>1920</v>
      </c>
      <c r="S361" s="472">
        <f>K361+1</f>
        <v>46277</v>
      </c>
      <c r="T361" s="480" t="s">
        <v>1921</v>
      </c>
      <c r="U361" s="448" t="s">
        <v>1923</v>
      </c>
      <c r="V361" s="448" t="s">
        <v>1924</v>
      </c>
      <c r="W361" s="480"/>
      <c r="X361" s="481"/>
      <c r="Y361" s="481"/>
      <c r="Z361" s="481"/>
      <c r="AA361" s="481"/>
    </row>
    <row r="362" ht="17" spans="1:27">
      <c r="A362" s="37">
        <v>358</v>
      </c>
      <c r="B362" s="461" t="s">
        <v>64</v>
      </c>
      <c r="C362" s="448" t="s">
        <v>1999</v>
      </c>
      <c r="D362" s="447" t="s">
        <v>1917</v>
      </c>
      <c r="E362" s="448" t="s">
        <v>1918</v>
      </c>
      <c r="F362" s="462">
        <v>6000050102</v>
      </c>
      <c r="G362" s="450" t="s">
        <v>2127</v>
      </c>
      <c r="H362" s="448">
        <v>3</v>
      </c>
      <c r="I362" s="448">
        <v>3</v>
      </c>
      <c r="J362" s="447">
        <v>0</v>
      </c>
      <c r="K362" s="472">
        <v>46276</v>
      </c>
      <c r="L362" s="450" t="s">
        <v>66</v>
      </c>
      <c r="M362" s="452" t="s">
        <v>66</v>
      </c>
      <c r="N362" s="450" t="s">
        <v>66</v>
      </c>
      <c r="O362" s="452" t="s">
        <v>1920</v>
      </c>
      <c r="P362" s="472">
        <f t="shared" si="17"/>
        <v>46277</v>
      </c>
      <c r="Q362" s="452"/>
      <c r="R362" s="452" t="s">
        <v>1920</v>
      </c>
      <c r="S362" s="451">
        <v>46276</v>
      </c>
      <c r="T362" s="480" t="s">
        <v>1921</v>
      </c>
      <c r="U362" s="448" t="s">
        <v>66</v>
      </c>
      <c r="V362" s="448" t="s">
        <v>66</v>
      </c>
      <c r="W362" s="480"/>
      <c r="X362" s="481"/>
      <c r="Y362" s="481"/>
      <c r="Z362" s="481"/>
      <c r="AA362" s="481"/>
    </row>
    <row r="363" ht="33" spans="1:27">
      <c r="A363" s="37">
        <v>359</v>
      </c>
      <c r="B363" s="461" t="s">
        <v>64</v>
      </c>
      <c r="C363" s="448" t="s">
        <v>1999</v>
      </c>
      <c r="D363" s="448" t="s">
        <v>1917</v>
      </c>
      <c r="E363" s="448" t="s">
        <v>1918</v>
      </c>
      <c r="F363" s="462">
        <v>6000050102</v>
      </c>
      <c r="G363" s="450">
        <v>516300330962356</v>
      </c>
      <c r="H363" s="448">
        <v>1</v>
      </c>
      <c r="I363" s="447">
        <v>0</v>
      </c>
      <c r="J363" s="447">
        <v>1</v>
      </c>
      <c r="K363" s="472">
        <v>46276</v>
      </c>
      <c r="L363" s="473" t="s">
        <v>2044</v>
      </c>
      <c r="M363" s="459" t="s">
        <v>1318</v>
      </c>
      <c r="N363" s="464" t="s">
        <v>2098</v>
      </c>
      <c r="O363" s="452" t="s">
        <v>1920</v>
      </c>
      <c r="P363" s="472">
        <f t="shared" si="17"/>
        <v>46277</v>
      </c>
      <c r="Q363" s="484" t="s">
        <v>82</v>
      </c>
      <c r="R363" s="452" t="s">
        <v>1920</v>
      </c>
      <c r="S363" s="472">
        <f>K363+1</f>
        <v>46277</v>
      </c>
      <c r="T363" s="480" t="s">
        <v>1921</v>
      </c>
      <c r="U363" s="448" t="s">
        <v>1923</v>
      </c>
      <c r="V363" s="448" t="s">
        <v>1924</v>
      </c>
      <c r="W363" s="480"/>
      <c r="X363" s="481"/>
      <c r="Y363" s="481"/>
      <c r="Z363" s="481"/>
      <c r="AA363" s="481"/>
    </row>
    <row r="364" ht="17" spans="1:27">
      <c r="A364" s="37">
        <v>360</v>
      </c>
      <c r="B364" s="461" t="s">
        <v>64</v>
      </c>
      <c r="C364" s="448" t="s">
        <v>1999</v>
      </c>
      <c r="D364" s="447" t="s">
        <v>1917</v>
      </c>
      <c r="E364" s="448" t="s">
        <v>1918</v>
      </c>
      <c r="F364" s="462">
        <v>6000050102</v>
      </c>
      <c r="G364" s="450" t="s">
        <v>2128</v>
      </c>
      <c r="H364" s="448">
        <v>5</v>
      </c>
      <c r="I364" s="448">
        <v>5</v>
      </c>
      <c r="J364" s="447">
        <v>0</v>
      </c>
      <c r="K364" s="472">
        <v>46276</v>
      </c>
      <c r="L364" s="450" t="s">
        <v>66</v>
      </c>
      <c r="M364" s="452" t="s">
        <v>66</v>
      </c>
      <c r="N364" s="450" t="s">
        <v>66</v>
      </c>
      <c r="O364" s="452" t="s">
        <v>1920</v>
      </c>
      <c r="P364" s="472">
        <f t="shared" si="17"/>
        <v>46277</v>
      </c>
      <c r="Q364" s="452"/>
      <c r="R364" s="452" t="s">
        <v>1920</v>
      </c>
      <c r="S364" s="451">
        <v>46276</v>
      </c>
      <c r="T364" s="480" t="s">
        <v>1921</v>
      </c>
      <c r="U364" s="448" t="s">
        <v>66</v>
      </c>
      <c r="V364" s="448" t="s">
        <v>66</v>
      </c>
      <c r="W364" s="480"/>
      <c r="X364" s="481"/>
      <c r="Y364" s="481"/>
      <c r="Z364" s="481"/>
      <c r="AA364" s="481"/>
    </row>
    <row r="365" ht="17" spans="1:27">
      <c r="A365" s="37">
        <v>361</v>
      </c>
      <c r="B365" s="461" t="s">
        <v>64</v>
      </c>
      <c r="C365" s="448" t="s">
        <v>1999</v>
      </c>
      <c r="D365" s="448" t="s">
        <v>1917</v>
      </c>
      <c r="E365" s="448" t="s">
        <v>1918</v>
      </c>
      <c r="F365" s="462">
        <v>6000050102</v>
      </c>
      <c r="G365" s="450">
        <v>516300330962362</v>
      </c>
      <c r="H365" s="448">
        <v>1</v>
      </c>
      <c r="I365" s="447">
        <v>0</v>
      </c>
      <c r="J365" s="447">
        <v>1</v>
      </c>
      <c r="K365" s="472">
        <v>46276</v>
      </c>
      <c r="L365" s="473" t="s">
        <v>1944</v>
      </c>
      <c r="M365" s="474" t="s">
        <v>1928</v>
      </c>
      <c r="N365" s="484" t="s">
        <v>2094</v>
      </c>
      <c r="O365" s="452" t="s">
        <v>1920</v>
      </c>
      <c r="P365" s="472">
        <f t="shared" si="17"/>
        <v>46277</v>
      </c>
      <c r="Q365" s="484" t="s">
        <v>82</v>
      </c>
      <c r="R365" s="452" t="s">
        <v>1920</v>
      </c>
      <c r="S365" s="472">
        <f>K365+1</f>
        <v>46277</v>
      </c>
      <c r="T365" s="480" t="s">
        <v>1921</v>
      </c>
      <c r="U365" s="448" t="s">
        <v>78</v>
      </c>
      <c r="V365" s="448" t="s">
        <v>1924</v>
      </c>
      <c r="W365" s="480"/>
      <c r="X365" s="481"/>
      <c r="Y365" s="481"/>
      <c r="Z365" s="481"/>
      <c r="AA365" s="481"/>
    </row>
    <row r="366" ht="17" spans="1:27">
      <c r="A366" s="37">
        <v>362</v>
      </c>
      <c r="B366" s="461" t="s">
        <v>64</v>
      </c>
      <c r="C366" s="448" t="s">
        <v>1999</v>
      </c>
      <c r="D366" s="447" t="s">
        <v>1917</v>
      </c>
      <c r="E366" s="448" t="s">
        <v>1918</v>
      </c>
      <c r="F366" s="462">
        <v>6000050102</v>
      </c>
      <c r="G366" s="450" t="s">
        <v>2129</v>
      </c>
      <c r="H366" s="448">
        <v>7</v>
      </c>
      <c r="I366" s="448">
        <v>7</v>
      </c>
      <c r="J366" s="447">
        <v>0</v>
      </c>
      <c r="K366" s="472">
        <v>46276</v>
      </c>
      <c r="L366" s="450" t="s">
        <v>66</v>
      </c>
      <c r="M366" s="450" t="s">
        <v>66</v>
      </c>
      <c r="N366" s="450" t="s">
        <v>66</v>
      </c>
      <c r="O366" s="452" t="s">
        <v>1920</v>
      </c>
      <c r="P366" s="472">
        <f t="shared" si="17"/>
        <v>46277</v>
      </c>
      <c r="Q366" s="452"/>
      <c r="R366" s="452" t="s">
        <v>1920</v>
      </c>
      <c r="S366" s="451">
        <v>46276</v>
      </c>
      <c r="T366" s="480" t="s">
        <v>1921</v>
      </c>
      <c r="U366" s="448" t="s">
        <v>66</v>
      </c>
      <c r="V366" s="448" t="s">
        <v>66</v>
      </c>
      <c r="W366" s="480"/>
      <c r="X366" s="481"/>
      <c r="Y366" s="481"/>
      <c r="Z366" s="481"/>
      <c r="AA366" s="481"/>
    </row>
    <row r="367" ht="17" spans="1:27">
      <c r="A367" s="37">
        <v>363</v>
      </c>
      <c r="B367" s="461" t="s">
        <v>64</v>
      </c>
      <c r="C367" s="448" t="s">
        <v>1999</v>
      </c>
      <c r="D367" s="448" t="s">
        <v>1917</v>
      </c>
      <c r="E367" s="448" t="s">
        <v>1918</v>
      </c>
      <c r="F367" s="462">
        <v>6000050102</v>
      </c>
      <c r="G367" s="450">
        <v>516300330962370</v>
      </c>
      <c r="H367" s="448">
        <v>1</v>
      </c>
      <c r="I367" s="447">
        <v>0</v>
      </c>
      <c r="J367" s="447">
        <v>1</v>
      </c>
      <c r="K367" s="472">
        <v>46276</v>
      </c>
      <c r="L367" s="473" t="s">
        <v>2130</v>
      </c>
      <c r="M367" s="465" t="s">
        <v>1928</v>
      </c>
      <c r="N367" s="484" t="s">
        <v>2131</v>
      </c>
      <c r="O367" s="452" t="s">
        <v>1920</v>
      </c>
      <c r="P367" s="472">
        <f t="shared" si="17"/>
        <v>46277</v>
      </c>
      <c r="Q367" s="484" t="s">
        <v>82</v>
      </c>
      <c r="R367" s="452" t="s">
        <v>1920</v>
      </c>
      <c r="S367" s="472">
        <f>K367+1</f>
        <v>46277</v>
      </c>
      <c r="T367" s="480" t="s">
        <v>1921</v>
      </c>
      <c r="U367" s="448" t="s">
        <v>25</v>
      </c>
      <c r="V367" s="448" t="s">
        <v>1924</v>
      </c>
      <c r="W367" s="480"/>
      <c r="X367" s="481"/>
      <c r="Y367" s="481"/>
      <c r="Z367" s="481"/>
      <c r="AA367" s="481"/>
    </row>
    <row r="368" ht="17" spans="1:27">
      <c r="A368" s="37">
        <v>364</v>
      </c>
      <c r="B368" s="461" t="s">
        <v>64</v>
      </c>
      <c r="C368" s="448" t="s">
        <v>1999</v>
      </c>
      <c r="D368" s="447" t="s">
        <v>1917</v>
      </c>
      <c r="E368" s="448" t="s">
        <v>1918</v>
      </c>
      <c r="F368" s="462">
        <v>6000050102</v>
      </c>
      <c r="G368" s="450" t="s">
        <v>2132</v>
      </c>
      <c r="H368" s="448">
        <v>11</v>
      </c>
      <c r="I368" s="448">
        <v>11</v>
      </c>
      <c r="J368" s="447">
        <v>0</v>
      </c>
      <c r="K368" s="472">
        <v>46276</v>
      </c>
      <c r="L368" s="450" t="s">
        <v>66</v>
      </c>
      <c r="M368" s="450" t="s">
        <v>66</v>
      </c>
      <c r="N368" s="450" t="s">
        <v>66</v>
      </c>
      <c r="O368" s="452" t="s">
        <v>1920</v>
      </c>
      <c r="P368" s="472">
        <f t="shared" si="17"/>
        <v>46277</v>
      </c>
      <c r="Q368" s="452"/>
      <c r="R368" s="452" t="s">
        <v>1920</v>
      </c>
      <c r="S368" s="451">
        <v>46276</v>
      </c>
      <c r="T368" s="480" t="s">
        <v>1921</v>
      </c>
      <c r="U368" s="448" t="s">
        <v>66</v>
      </c>
      <c r="V368" s="448" t="s">
        <v>66</v>
      </c>
      <c r="W368" s="480"/>
      <c r="X368" s="481"/>
      <c r="Y368" s="481"/>
      <c r="Z368" s="481"/>
      <c r="AA368" s="481"/>
    </row>
    <row r="369" ht="17" spans="1:27">
      <c r="A369" s="37">
        <v>365</v>
      </c>
      <c r="B369" s="461" t="s">
        <v>64</v>
      </c>
      <c r="C369" s="448" t="s">
        <v>1906</v>
      </c>
      <c r="D369" s="448" t="s">
        <v>1917</v>
      </c>
      <c r="E369" s="448" t="s">
        <v>1918</v>
      </c>
      <c r="F369" s="462">
        <v>6000050102</v>
      </c>
      <c r="G369" s="450">
        <v>516300330962382</v>
      </c>
      <c r="H369" s="448">
        <v>1</v>
      </c>
      <c r="I369" s="447">
        <v>0</v>
      </c>
      <c r="J369" s="447">
        <v>1</v>
      </c>
      <c r="K369" s="472">
        <v>46276</v>
      </c>
      <c r="L369" s="473" t="s">
        <v>2133</v>
      </c>
      <c r="M369" s="474" t="s">
        <v>1928</v>
      </c>
      <c r="N369" s="484" t="s">
        <v>81</v>
      </c>
      <c r="O369" s="452" t="s">
        <v>1920</v>
      </c>
      <c r="P369" s="472">
        <f t="shared" si="17"/>
        <v>46277</v>
      </c>
      <c r="Q369" s="484" t="s">
        <v>82</v>
      </c>
      <c r="R369" s="452" t="s">
        <v>1920</v>
      </c>
      <c r="S369" s="472">
        <f t="shared" ref="S369:S370" si="25">K369+1</f>
        <v>46277</v>
      </c>
      <c r="T369" s="480" t="s">
        <v>1921</v>
      </c>
      <c r="U369" s="448" t="s">
        <v>2134</v>
      </c>
      <c r="V369" s="448" t="s">
        <v>17</v>
      </c>
      <c r="W369" s="480"/>
      <c r="X369" s="481"/>
      <c r="Y369" s="481"/>
      <c r="Z369" s="481"/>
      <c r="AA369" s="481"/>
    </row>
    <row r="370" ht="39" customHeight="1" spans="1:27">
      <c r="A370" s="37">
        <v>366</v>
      </c>
      <c r="B370" s="461" t="s">
        <v>64</v>
      </c>
      <c r="C370" s="448" t="s">
        <v>1906</v>
      </c>
      <c r="D370" s="448" t="s">
        <v>1917</v>
      </c>
      <c r="E370" s="448" t="s">
        <v>1918</v>
      </c>
      <c r="F370" s="462">
        <v>6000050102</v>
      </c>
      <c r="G370" s="450">
        <v>516300330962383</v>
      </c>
      <c r="H370" s="448">
        <v>1</v>
      </c>
      <c r="I370" s="447">
        <v>0</v>
      </c>
      <c r="J370" s="447">
        <v>1</v>
      </c>
      <c r="K370" s="472">
        <v>46276</v>
      </c>
      <c r="L370" s="473" t="s">
        <v>2135</v>
      </c>
      <c r="M370" s="474" t="s">
        <v>1928</v>
      </c>
      <c r="N370" s="484" t="s">
        <v>2136</v>
      </c>
      <c r="O370" s="452" t="s">
        <v>1920</v>
      </c>
      <c r="P370" s="472">
        <f t="shared" si="17"/>
        <v>46277</v>
      </c>
      <c r="Q370" s="484" t="s">
        <v>82</v>
      </c>
      <c r="R370" s="452" t="s">
        <v>1920</v>
      </c>
      <c r="S370" s="472">
        <f t="shared" si="25"/>
        <v>46277</v>
      </c>
      <c r="T370" s="480" t="s">
        <v>1921</v>
      </c>
      <c r="U370" s="448" t="s">
        <v>25</v>
      </c>
      <c r="V370" s="448" t="s">
        <v>1924</v>
      </c>
      <c r="W370" s="480"/>
      <c r="X370" s="481"/>
      <c r="Y370" s="481"/>
      <c r="Z370" s="481"/>
      <c r="AA370" s="481"/>
    </row>
    <row r="371" ht="17" spans="1:27">
      <c r="A371" s="37">
        <v>367</v>
      </c>
      <c r="B371" s="461" t="s">
        <v>64</v>
      </c>
      <c r="C371" s="448" t="s">
        <v>1906</v>
      </c>
      <c r="D371" s="447" t="s">
        <v>1917</v>
      </c>
      <c r="E371" s="448" t="s">
        <v>1918</v>
      </c>
      <c r="F371" s="462">
        <v>6000050102</v>
      </c>
      <c r="G371" s="450" t="s">
        <v>2137</v>
      </c>
      <c r="H371" s="448">
        <v>5</v>
      </c>
      <c r="I371" s="448">
        <v>5</v>
      </c>
      <c r="J371" s="447">
        <v>0</v>
      </c>
      <c r="K371" s="472">
        <v>46276</v>
      </c>
      <c r="L371" s="450" t="s">
        <v>66</v>
      </c>
      <c r="M371" s="450" t="s">
        <v>66</v>
      </c>
      <c r="N371" s="450" t="s">
        <v>66</v>
      </c>
      <c r="O371" s="452" t="s">
        <v>1920</v>
      </c>
      <c r="P371" s="472">
        <f t="shared" si="17"/>
        <v>46277</v>
      </c>
      <c r="Q371" s="452"/>
      <c r="R371" s="452" t="s">
        <v>1920</v>
      </c>
      <c r="S371" s="451">
        <v>46276</v>
      </c>
      <c r="T371" s="480" t="s">
        <v>1921</v>
      </c>
      <c r="U371" s="448" t="s">
        <v>66</v>
      </c>
      <c r="V371" s="448" t="s">
        <v>66</v>
      </c>
      <c r="W371" s="480"/>
      <c r="X371" s="481"/>
      <c r="Y371" s="481"/>
      <c r="Z371" s="481"/>
      <c r="AA371" s="481"/>
    </row>
    <row r="372" ht="17" spans="1:27">
      <c r="A372" s="37">
        <v>368</v>
      </c>
      <c r="B372" s="461" t="s">
        <v>64</v>
      </c>
      <c r="C372" s="448" t="s">
        <v>1906</v>
      </c>
      <c r="D372" s="448" t="s">
        <v>1917</v>
      </c>
      <c r="E372" s="448" t="s">
        <v>1918</v>
      </c>
      <c r="F372" s="462">
        <v>6000050102</v>
      </c>
      <c r="G372" s="450">
        <v>516300330962389</v>
      </c>
      <c r="H372" s="448">
        <v>1</v>
      </c>
      <c r="I372" s="447">
        <v>0</v>
      </c>
      <c r="J372" s="447">
        <v>1</v>
      </c>
      <c r="K372" s="472">
        <v>46276</v>
      </c>
      <c r="L372" s="473" t="s">
        <v>2133</v>
      </c>
      <c r="M372" s="474" t="s">
        <v>1928</v>
      </c>
      <c r="N372" s="484" t="s">
        <v>81</v>
      </c>
      <c r="O372" s="452" t="s">
        <v>1920</v>
      </c>
      <c r="P372" s="472">
        <f t="shared" si="17"/>
        <v>46277</v>
      </c>
      <c r="Q372" s="484" t="s">
        <v>82</v>
      </c>
      <c r="R372" s="452" t="s">
        <v>1920</v>
      </c>
      <c r="S372" s="472">
        <f>K372+1</f>
        <v>46277</v>
      </c>
      <c r="T372" s="480" t="s">
        <v>1921</v>
      </c>
      <c r="U372" s="448" t="s">
        <v>2134</v>
      </c>
      <c r="V372" s="448" t="s">
        <v>17</v>
      </c>
      <c r="W372" s="480"/>
      <c r="X372" s="481"/>
      <c r="Y372" s="481"/>
      <c r="Z372" s="481"/>
      <c r="AA372" s="481"/>
    </row>
    <row r="373" ht="17" spans="1:27">
      <c r="A373" s="37">
        <v>369</v>
      </c>
      <c r="B373" s="461" t="s">
        <v>64</v>
      </c>
      <c r="C373" s="448" t="s">
        <v>1906</v>
      </c>
      <c r="D373" s="447" t="s">
        <v>1917</v>
      </c>
      <c r="E373" s="448" t="s">
        <v>1918</v>
      </c>
      <c r="F373" s="462">
        <v>6000050102</v>
      </c>
      <c r="G373" s="450" t="s">
        <v>2138</v>
      </c>
      <c r="H373" s="448">
        <v>10</v>
      </c>
      <c r="I373" s="448">
        <v>10</v>
      </c>
      <c r="J373" s="447">
        <v>0</v>
      </c>
      <c r="K373" s="472">
        <v>46276</v>
      </c>
      <c r="L373" s="450" t="s">
        <v>66</v>
      </c>
      <c r="M373" s="450" t="s">
        <v>66</v>
      </c>
      <c r="N373" s="450" t="s">
        <v>66</v>
      </c>
      <c r="O373" s="452" t="s">
        <v>1920</v>
      </c>
      <c r="P373" s="472">
        <f t="shared" si="17"/>
        <v>46277</v>
      </c>
      <c r="Q373" s="480"/>
      <c r="R373" s="452" t="s">
        <v>1920</v>
      </c>
      <c r="S373" s="451">
        <v>46276</v>
      </c>
      <c r="T373" s="480" t="s">
        <v>1921</v>
      </c>
      <c r="U373" s="448" t="s">
        <v>66</v>
      </c>
      <c r="V373" s="448" t="s">
        <v>66</v>
      </c>
      <c r="W373" s="480"/>
      <c r="X373" s="481"/>
      <c r="Y373" s="481"/>
      <c r="Z373" s="481"/>
      <c r="AA373" s="481"/>
    </row>
    <row r="374" ht="17" spans="1:27">
      <c r="A374" s="37">
        <v>370</v>
      </c>
      <c r="B374" s="461" t="s">
        <v>64</v>
      </c>
      <c r="C374" s="448" t="s">
        <v>1906</v>
      </c>
      <c r="D374" s="447" t="s">
        <v>1917</v>
      </c>
      <c r="E374" s="448" t="s">
        <v>1918</v>
      </c>
      <c r="F374" s="462">
        <v>6000050102</v>
      </c>
      <c r="G374" s="450" t="s">
        <v>2139</v>
      </c>
      <c r="H374" s="448">
        <v>36</v>
      </c>
      <c r="I374" s="448">
        <v>36</v>
      </c>
      <c r="J374" s="447">
        <v>0</v>
      </c>
      <c r="K374" s="472">
        <v>46277</v>
      </c>
      <c r="L374" s="450" t="s">
        <v>66</v>
      </c>
      <c r="M374" s="450" t="s">
        <v>66</v>
      </c>
      <c r="N374" s="450" t="s">
        <v>66</v>
      </c>
      <c r="O374" s="452" t="s">
        <v>1920</v>
      </c>
      <c r="P374" s="472">
        <f t="shared" si="17"/>
        <v>46278</v>
      </c>
      <c r="Q374" s="480"/>
      <c r="R374" s="452" t="s">
        <v>1920</v>
      </c>
      <c r="S374" s="451">
        <v>46277</v>
      </c>
      <c r="T374" s="480" t="s">
        <v>1921</v>
      </c>
      <c r="U374" s="448" t="s">
        <v>66</v>
      </c>
      <c r="V374" s="448" t="s">
        <v>66</v>
      </c>
      <c r="W374" s="480"/>
      <c r="X374" s="481"/>
      <c r="Y374" s="481"/>
      <c r="Z374" s="481"/>
      <c r="AA374" s="481"/>
    </row>
    <row r="375" ht="17" spans="1:27">
      <c r="A375" s="37">
        <v>371</v>
      </c>
      <c r="B375" s="461" t="s">
        <v>64</v>
      </c>
      <c r="C375" s="448" t="s">
        <v>1906</v>
      </c>
      <c r="D375" s="447" t="s">
        <v>1917</v>
      </c>
      <c r="E375" s="448" t="s">
        <v>1918</v>
      </c>
      <c r="F375" s="462">
        <v>6000050102</v>
      </c>
      <c r="G375" s="450" t="s">
        <v>2140</v>
      </c>
      <c r="H375" s="448">
        <v>31</v>
      </c>
      <c r="I375" s="448">
        <v>31</v>
      </c>
      <c r="J375" s="447">
        <v>0</v>
      </c>
      <c r="K375" s="472">
        <v>46278</v>
      </c>
      <c r="L375" s="450" t="s">
        <v>66</v>
      </c>
      <c r="M375" s="450" t="s">
        <v>66</v>
      </c>
      <c r="N375" s="450" t="s">
        <v>66</v>
      </c>
      <c r="O375" s="452" t="s">
        <v>1920</v>
      </c>
      <c r="P375" s="472">
        <f t="shared" si="17"/>
        <v>46279</v>
      </c>
      <c r="Q375" s="480"/>
      <c r="R375" s="452" t="s">
        <v>1920</v>
      </c>
      <c r="S375" s="451">
        <v>46278</v>
      </c>
      <c r="T375" s="480" t="s">
        <v>1921</v>
      </c>
      <c r="U375" s="448" t="s">
        <v>66</v>
      </c>
      <c r="V375" s="448" t="s">
        <v>66</v>
      </c>
      <c r="W375" s="480"/>
      <c r="X375" s="481"/>
      <c r="Y375" s="481"/>
      <c r="Z375" s="481"/>
      <c r="AA375" s="481"/>
    </row>
    <row r="376" ht="17" spans="1:27">
      <c r="A376" s="37">
        <v>372</v>
      </c>
      <c r="B376" s="461" t="s">
        <v>64</v>
      </c>
      <c r="C376" s="448" t="s">
        <v>1999</v>
      </c>
      <c r="D376" s="447" t="s">
        <v>1917</v>
      </c>
      <c r="E376" s="448" t="s">
        <v>1918</v>
      </c>
      <c r="F376" s="462">
        <v>6000050102</v>
      </c>
      <c r="G376" s="450" t="s">
        <v>2141</v>
      </c>
      <c r="H376" s="448">
        <v>11</v>
      </c>
      <c r="I376" s="448">
        <v>11</v>
      </c>
      <c r="J376" s="447">
        <v>0</v>
      </c>
      <c r="K376" s="472">
        <v>46280</v>
      </c>
      <c r="L376" s="450" t="s">
        <v>66</v>
      </c>
      <c r="M376" s="450" t="s">
        <v>66</v>
      </c>
      <c r="N376" s="450" t="s">
        <v>66</v>
      </c>
      <c r="O376" s="452" t="s">
        <v>1920</v>
      </c>
      <c r="P376" s="472">
        <f t="shared" si="17"/>
        <v>46281</v>
      </c>
      <c r="Q376" s="480"/>
      <c r="R376" s="452" t="s">
        <v>1920</v>
      </c>
      <c r="S376" s="451">
        <v>46280</v>
      </c>
      <c r="T376" s="480" t="s">
        <v>1921</v>
      </c>
      <c r="U376" s="448" t="s">
        <v>66</v>
      </c>
      <c r="V376" s="448" t="s">
        <v>66</v>
      </c>
      <c r="W376" s="480"/>
      <c r="X376" s="481"/>
      <c r="Y376" s="481"/>
      <c r="Z376" s="481"/>
      <c r="AA376" s="481"/>
    </row>
    <row r="377" ht="17" spans="1:27">
      <c r="A377" s="37">
        <v>373</v>
      </c>
      <c r="B377" s="461" t="s">
        <v>64</v>
      </c>
      <c r="C377" s="448" t="s">
        <v>1999</v>
      </c>
      <c r="D377" s="448" t="s">
        <v>1917</v>
      </c>
      <c r="E377" s="448" t="s">
        <v>1918</v>
      </c>
      <c r="F377" s="462">
        <v>6000050102</v>
      </c>
      <c r="G377" s="450">
        <v>516300330962478</v>
      </c>
      <c r="H377" s="448">
        <v>1</v>
      </c>
      <c r="I377" s="447">
        <v>0</v>
      </c>
      <c r="J377" s="447">
        <v>1</v>
      </c>
      <c r="K377" s="472">
        <v>46280</v>
      </c>
      <c r="L377" s="473" t="s">
        <v>1950</v>
      </c>
      <c r="M377" s="474" t="s">
        <v>2142</v>
      </c>
      <c r="N377" s="452" t="s">
        <v>2143</v>
      </c>
      <c r="O377" s="452" t="s">
        <v>1920</v>
      </c>
      <c r="P377" s="448"/>
      <c r="Q377" s="484" t="s">
        <v>82</v>
      </c>
      <c r="R377" s="452" t="s">
        <v>1920</v>
      </c>
      <c r="S377" s="472">
        <f t="shared" ref="S377:S380" si="26">K377+1</f>
        <v>46281</v>
      </c>
      <c r="T377" s="480" t="s">
        <v>1921</v>
      </c>
      <c r="U377" s="448" t="s">
        <v>1912</v>
      </c>
      <c r="V377" s="448" t="s">
        <v>17</v>
      </c>
      <c r="W377" s="480"/>
      <c r="X377" s="481"/>
      <c r="Y377" s="481"/>
      <c r="Z377" s="481"/>
      <c r="AA377" s="481"/>
    </row>
    <row r="378" ht="17" spans="1:27">
      <c r="A378" s="37">
        <v>374</v>
      </c>
      <c r="B378" s="461" t="s">
        <v>64</v>
      </c>
      <c r="C378" s="448" t="s">
        <v>1999</v>
      </c>
      <c r="D378" s="447" t="s">
        <v>1917</v>
      </c>
      <c r="E378" s="448" t="s">
        <v>1918</v>
      </c>
      <c r="F378" s="462">
        <v>6000050102</v>
      </c>
      <c r="G378" s="450" t="s">
        <v>2144</v>
      </c>
      <c r="H378" s="448">
        <v>13</v>
      </c>
      <c r="I378" s="448">
        <v>13</v>
      </c>
      <c r="J378" s="447">
        <v>0</v>
      </c>
      <c r="K378" s="472">
        <v>46280</v>
      </c>
      <c r="L378" s="450" t="s">
        <v>66</v>
      </c>
      <c r="M378" s="450" t="s">
        <v>66</v>
      </c>
      <c r="N378" s="450" t="s">
        <v>66</v>
      </c>
      <c r="O378" s="452" t="s">
        <v>1920</v>
      </c>
      <c r="P378" s="472">
        <f t="shared" ref="P378:P382" si="27">K378+1</f>
        <v>46281</v>
      </c>
      <c r="Q378" s="480"/>
      <c r="R378" s="452" t="s">
        <v>1920</v>
      </c>
      <c r="S378" s="472">
        <f t="shared" si="26"/>
        <v>46281</v>
      </c>
      <c r="T378" s="480" t="s">
        <v>1921</v>
      </c>
      <c r="U378" s="448" t="s">
        <v>66</v>
      </c>
      <c r="V378" s="448" t="s">
        <v>66</v>
      </c>
      <c r="W378" s="480"/>
      <c r="X378" s="481"/>
      <c r="Y378" s="481"/>
      <c r="Z378" s="481"/>
      <c r="AA378" s="481"/>
    </row>
    <row r="379" ht="17" spans="1:27">
      <c r="A379" s="37">
        <v>375</v>
      </c>
      <c r="B379" s="461" t="s">
        <v>64</v>
      </c>
      <c r="C379" s="448" t="s">
        <v>1999</v>
      </c>
      <c r="D379" s="448" t="s">
        <v>1917</v>
      </c>
      <c r="E379" s="448" t="s">
        <v>1918</v>
      </c>
      <c r="F379" s="462">
        <v>6000050102</v>
      </c>
      <c r="G379" s="450">
        <v>516300330962492</v>
      </c>
      <c r="H379" s="448">
        <v>1</v>
      </c>
      <c r="I379" s="447">
        <v>0</v>
      </c>
      <c r="J379" s="447">
        <v>1</v>
      </c>
      <c r="K379" s="472">
        <v>46280</v>
      </c>
      <c r="L379" s="473" t="s">
        <v>2145</v>
      </c>
      <c r="M379" s="474" t="s">
        <v>1928</v>
      </c>
      <c r="N379" s="484" t="s">
        <v>2094</v>
      </c>
      <c r="O379" s="452" t="s">
        <v>1920</v>
      </c>
      <c r="P379" s="472">
        <f t="shared" si="27"/>
        <v>46281</v>
      </c>
      <c r="Q379" s="484" t="s">
        <v>82</v>
      </c>
      <c r="R379" s="452" t="s">
        <v>1920</v>
      </c>
      <c r="S379" s="472">
        <f t="shared" si="26"/>
        <v>46281</v>
      </c>
      <c r="T379" s="480" t="s">
        <v>1921</v>
      </c>
      <c r="U379" s="448" t="s">
        <v>25</v>
      </c>
      <c r="V379" s="448" t="s">
        <v>1924</v>
      </c>
      <c r="W379" s="480"/>
      <c r="X379" s="481"/>
      <c r="Y379" s="481"/>
      <c r="Z379" s="481"/>
      <c r="AA379" s="481"/>
    </row>
    <row r="380" ht="17" spans="1:27">
      <c r="A380" s="37">
        <v>376</v>
      </c>
      <c r="B380" s="461" t="s">
        <v>64</v>
      </c>
      <c r="C380" s="448" t="s">
        <v>1999</v>
      </c>
      <c r="D380" s="447" t="s">
        <v>1917</v>
      </c>
      <c r="E380" s="448" t="s">
        <v>1918</v>
      </c>
      <c r="F380" s="462">
        <v>6000050102</v>
      </c>
      <c r="G380" s="450" t="s">
        <v>2146</v>
      </c>
      <c r="H380" s="448">
        <v>15</v>
      </c>
      <c r="I380" s="448">
        <v>15</v>
      </c>
      <c r="J380" s="447">
        <v>0</v>
      </c>
      <c r="K380" s="472">
        <v>46280</v>
      </c>
      <c r="L380" s="450" t="s">
        <v>66</v>
      </c>
      <c r="M380" s="450" t="s">
        <v>66</v>
      </c>
      <c r="N380" s="450" t="s">
        <v>66</v>
      </c>
      <c r="O380" s="452" t="s">
        <v>1920</v>
      </c>
      <c r="P380" s="472">
        <f t="shared" si="27"/>
        <v>46281</v>
      </c>
      <c r="Q380" s="480"/>
      <c r="R380" s="452" t="s">
        <v>1920</v>
      </c>
      <c r="S380" s="472">
        <f t="shared" si="26"/>
        <v>46281</v>
      </c>
      <c r="T380" s="480" t="s">
        <v>1921</v>
      </c>
      <c r="U380" s="448" t="s">
        <v>66</v>
      </c>
      <c r="V380" s="448" t="s">
        <v>66</v>
      </c>
      <c r="W380" s="480"/>
      <c r="X380" s="481"/>
      <c r="Y380" s="481"/>
      <c r="Z380" s="481"/>
      <c r="AA380" s="481"/>
    </row>
    <row r="381" ht="17" spans="1:27">
      <c r="A381" s="37">
        <v>377</v>
      </c>
      <c r="B381" s="461" t="s">
        <v>64</v>
      </c>
      <c r="C381" s="448" t="s">
        <v>1999</v>
      </c>
      <c r="D381" s="447" t="s">
        <v>1917</v>
      </c>
      <c r="E381" s="448" t="s">
        <v>1918</v>
      </c>
      <c r="F381" s="462">
        <v>6000050102</v>
      </c>
      <c r="G381" s="450" t="s">
        <v>2147</v>
      </c>
      <c r="H381" s="448">
        <v>48</v>
      </c>
      <c r="I381" s="448">
        <v>48</v>
      </c>
      <c r="J381" s="447">
        <v>0</v>
      </c>
      <c r="K381" s="472">
        <v>46281</v>
      </c>
      <c r="L381" s="450" t="s">
        <v>66</v>
      </c>
      <c r="M381" s="450" t="s">
        <v>66</v>
      </c>
      <c r="N381" s="450" t="s">
        <v>66</v>
      </c>
      <c r="O381" s="452" t="s">
        <v>1920</v>
      </c>
      <c r="P381" s="472">
        <f t="shared" si="27"/>
        <v>46282</v>
      </c>
      <c r="Q381" s="480"/>
      <c r="R381" s="452" t="s">
        <v>1920</v>
      </c>
      <c r="S381" s="451">
        <v>46281</v>
      </c>
      <c r="T381" s="480" t="s">
        <v>1921</v>
      </c>
      <c r="U381" s="448" t="s">
        <v>66</v>
      </c>
      <c r="V381" s="448" t="s">
        <v>66</v>
      </c>
      <c r="W381" s="480"/>
      <c r="X381" s="481"/>
      <c r="Y381" s="481"/>
      <c r="Z381" s="481"/>
      <c r="AA381" s="481"/>
    </row>
    <row r="382" ht="17" spans="1:27">
      <c r="A382" s="37">
        <v>378</v>
      </c>
      <c r="B382" s="461" t="s">
        <v>64</v>
      </c>
      <c r="C382" s="448" t="s">
        <v>1999</v>
      </c>
      <c r="D382" s="447" t="s">
        <v>1917</v>
      </c>
      <c r="E382" s="448" t="s">
        <v>1918</v>
      </c>
      <c r="F382" s="462">
        <v>6000050102</v>
      </c>
      <c r="G382" s="450" t="s">
        <v>2148</v>
      </c>
      <c r="H382" s="448">
        <v>2</v>
      </c>
      <c r="I382" s="448">
        <v>2</v>
      </c>
      <c r="J382" s="447">
        <v>0</v>
      </c>
      <c r="K382" s="472">
        <v>46282</v>
      </c>
      <c r="L382" s="450" t="s">
        <v>66</v>
      </c>
      <c r="M382" s="450" t="s">
        <v>66</v>
      </c>
      <c r="N382" s="450" t="s">
        <v>66</v>
      </c>
      <c r="O382" s="452" t="s">
        <v>1920</v>
      </c>
      <c r="P382" s="472">
        <f t="shared" si="27"/>
        <v>46283</v>
      </c>
      <c r="Q382" s="480"/>
      <c r="R382" s="452" t="s">
        <v>1920</v>
      </c>
      <c r="S382" s="451">
        <v>46281</v>
      </c>
      <c r="T382" s="480" t="s">
        <v>1921</v>
      </c>
      <c r="U382" s="448" t="s">
        <v>66</v>
      </c>
      <c r="V382" s="448" t="s">
        <v>66</v>
      </c>
      <c r="W382" s="480"/>
      <c r="X382" s="481"/>
      <c r="Y382" s="481"/>
      <c r="Z382" s="481"/>
      <c r="AA382" s="481"/>
    </row>
    <row r="383" ht="17" spans="1:27">
      <c r="A383" s="37">
        <v>379</v>
      </c>
      <c r="B383" s="461" t="s">
        <v>64</v>
      </c>
      <c r="C383" s="448" t="s">
        <v>1999</v>
      </c>
      <c r="D383" s="448" t="s">
        <v>1917</v>
      </c>
      <c r="E383" s="448" t="s">
        <v>1918</v>
      </c>
      <c r="F383" s="462">
        <v>6000050102</v>
      </c>
      <c r="G383" s="450">
        <v>516300330962558</v>
      </c>
      <c r="H383" s="448">
        <v>1</v>
      </c>
      <c r="I383" s="447">
        <v>0</v>
      </c>
      <c r="J383" s="447">
        <v>1</v>
      </c>
      <c r="K383" s="472">
        <v>46282</v>
      </c>
      <c r="L383" s="473" t="s">
        <v>1950</v>
      </c>
      <c r="M383" s="474" t="s">
        <v>2142</v>
      </c>
      <c r="N383" s="452" t="s">
        <v>2143</v>
      </c>
      <c r="O383" s="452" t="s">
        <v>1920</v>
      </c>
      <c r="P383" s="448"/>
      <c r="Q383" s="484" t="s">
        <v>82</v>
      </c>
      <c r="R383" s="452" t="s">
        <v>1920</v>
      </c>
      <c r="S383" s="472">
        <f t="shared" ref="S383:S399" si="28">K383+1</f>
        <v>46283</v>
      </c>
      <c r="T383" s="480" t="s">
        <v>1921</v>
      </c>
      <c r="U383" s="448" t="s">
        <v>1912</v>
      </c>
      <c r="V383" s="448" t="s">
        <v>17</v>
      </c>
      <c r="W383" s="480"/>
      <c r="X383" s="481"/>
      <c r="Y383" s="481"/>
      <c r="Z383" s="481"/>
      <c r="AA383" s="481"/>
    </row>
    <row r="384" ht="17" spans="1:27">
      <c r="A384" s="37">
        <v>380</v>
      </c>
      <c r="B384" s="461" t="s">
        <v>64</v>
      </c>
      <c r="C384" s="448" t="s">
        <v>1999</v>
      </c>
      <c r="D384" s="447" t="s">
        <v>1917</v>
      </c>
      <c r="E384" s="448" t="s">
        <v>1918</v>
      </c>
      <c r="F384" s="462">
        <v>6000050102</v>
      </c>
      <c r="G384" s="450" t="s">
        <v>2149</v>
      </c>
      <c r="H384" s="467">
        <v>12</v>
      </c>
      <c r="I384" s="467">
        <v>12</v>
      </c>
      <c r="J384" s="447">
        <v>0</v>
      </c>
      <c r="K384" s="472">
        <v>46282</v>
      </c>
      <c r="L384" s="450" t="s">
        <v>66</v>
      </c>
      <c r="M384" s="450" t="s">
        <v>66</v>
      </c>
      <c r="N384" s="450" t="s">
        <v>66</v>
      </c>
      <c r="O384" s="452" t="s">
        <v>1920</v>
      </c>
      <c r="P384" s="472">
        <f t="shared" ref="P384:P399" si="29">K384+1</f>
        <v>46283</v>
      </c>
      <c r="Q384" s="488"/>
      <c r="R384" s="452" t="s">
        <v>1920</v>
      </c>
      <c r="S384" s="472">
        <f t="shared" si="28"/>
        <v>46283</v>
      </c>
      <c r="T384" s="480" t="s">
        <v>1921</v>
      </c>
      <c r="U384" s="448" t="s">
        <v>66</v>
      </c>
      <c r="V384" s="448" t="s">
        <v>66</v>
      </c>
      <c r="W384" s="488"/>
      <c r="X384" s="489"/>
      <c r="Y384" s="489"/>
      <c r="Z384" s="489"/>
      <c r="AA384" s="489"/>
    </row>
    <row r="385" ht="17" spans="1:27">
      <c r="A385" s="37">
        <v>381</v>
      </c>
      <c r="B385" s="461" t="s">
        <v>64</v>
      </c>
      <c r="C385" s="448" t="s">
        <v>1999</v>
      </c>
      <c r="D385" s="448" t="s">
        <v>1917</v>
      </c>
      <c r="E385" s="448" t="s">
        <v>1918</v>
      </c>
      <c r="F385" s="462">
        <v>6000050102</v>
      </c>
      <c r="G385" s="450">
        <v>516300330962571</v>
      </c>
      <c r="H385" s="448">
        <v>1</v>
      </c>
      <c r="I385" s="447">
        <v>0</v>
      </c>
      <c r="J385" s="447">
        <v>1</v>
      </c>
      <c r="K385" s="472">
        <v>46282</v>
      </c>
      <c r="L385" s="473" t="s">
        <v>1944</v>
      </c>
      <c r="M385" s="474" t="s">
        <v>1928</v>
      </c>
      <c r="N385" s="484" t="s">
        <v>2094</v>
      </c>
      <c r="O385" s="452" t="s">
        <v>1920</v>
      </c>
      <c r="P385" s="472">
        <f t="shared" si="29"/>
        <v>46283</v>
      </c>
      <c r="Q385" s="484" t="s">
        <v>82</v>
      </c>
      <c r="R385" s="452" t="s">
        <v>1920</v>
      </c>
      <c r="S385" s="472">
        <f t="shared" si="28"/>
        <v>46283</v>
      </c>
      <c r="T385" s="480" t="s">
        <v>1921</v>
      </c>
      <c r="U385" s="448" t="s">
        <v>78</v>
      </c>
      <c r="V385" s="448" t="s">
        <v>1924</v>
      </c>
      <c r="W385" s="480"/>
      <c r="X385" s="481"/>
      <c r="Y385" s="481"/>
      <c r="Z385" s="481"/>
      <c r="AA385" s="481"/>
    </row>
    <row r="386" ht="17" spans="1:27">
      <c r="A386" s="37">
        <v>382</v>
      </c>
      <c r="B386" s="461" t="s">
        <v>64</v>
      </c>
      <c r="C386" s="448" t="s">
        <v>1999</v>
      </c>
      <c r="D386" s="447" t="s">
        <v>1917</v>
      </c>
      <c r="E386" s="448" t="s">
        <v>1918</v>
      </c>
      <c r="F386" s="462">
        <v>6000050102</v>
      </c>
      <c r="G386" s="450" t="s">
        <v>2150</v>
      </c>
      <c r="H386" s="448">
        <v>16</v>
      </c>
      <c r="I386" s="448">
        <v>16</v>
      </c>
      <c r="J386" s="448">
        <v>0</v>
      </c>
      <c r="K386" s="472">
        <v>46282</v>
      </c>
      <c r="L386" s="450" t="s">
        <v>66</v>
      </c>
      <c r="M386" s="450" t="s">
        <v>66</v>
      </c>
      <c r="N386" s="450" t="s">
        <v>66</v>
      </c>
      <c r="O386" s="452" t="s">
        <v>1920</v>
      </c>
      <c r="P386" s="472">
        <f t="shared" si="29"/>
        <v>46283</v>
      </c>
      <c r="Q386" s="480"/>
      <c r="R386" s="452" t="s">
        <v>1920</v>
      </c>
      <c r="S386" s="472">
        <f t="shared" si="28"/>
        <v>46283</v>
      </c>
      <c r="T386" s="480" t="s">
        <v>1921</v>
      </c>
      <c r="U386" s="448" t="s">
        <v>66</v>
      </c>
      <c r="V386" s="448" t="s">
        <v>66</v>
      </c>
      <c r="W386" s="480"/>
      <c r="X386" s="481"/>
      <c r="Y386" s="481"/>
      <c r="Z386" s="481"/>
      <c r="AA386" s="481"/>
    </row>
    <row r="387" ht="17" spans="1:27">
      <c r="A387" s="37">
        <v>383</v>
      </c>
      <c r="B387" s="461" t="s">
        <v>64</v>
      </c>
      <c r="C387" s="448" t="s">
        <v>1999</v>
      </c>
      <c r="D387" s="448" t="s">
        <v>1917</v>
      </c>
      <c r="E387" s="448" t="s">
        <v>1918</v>
      </c>
      <c r="F387" s="462">
        <v>6000050102</v>
      </c>
      <c r="G387" s="450">
        <v>516300330962588</v>
      </c>
      <c r="H387" s="448">
        <v>1</v>
      </c>
      <c r="I387" s="447">
        <v>0</v>
      </c>
      <c r="J387" s="447">
        <v>1</v>
      </c>
      <c r="K387" s="472">
        <v>46282</v>
      </c>
      <c r="L387" s="473" t="s">
        <v>2054</v>
      </c>
      <c r="M387" s="474" t="s">
        <v>1928</v>
      </c>
      <c r="N387" s="484" t="s">
        <v>2094</v>
      </c>
      <c r="O387" s="452" t="s">
        <v>1920</v>
      </c>
      <c r="P387" s="472">
        <f t="shared" si="29"/>
        <v>46283</v>
      </c>
      <c r="Q387" s="484" t="s">
        <v>82</v>
      </c>
      <c r="R387" s="452" t="s">
        <v>1920</v>
      </c>
      <c r="S387" s="472">
        <f t="shared" si="28"/>
        <v>46283</v>
      </c>
      <c r="T387" s="480" t="s">
        <v>1921</v>
      </c>
      <c r="U387" s="448" t="s">
        <v>25</v>
      </c>
      <c r="V387" s="448" t="s">
        <v>1924</v>
      </c>
      <c r="W387" s="480"/>
      <c r="X387" s="481"/>
      <c r="Y387" s="481"/>
      <c r="Z387" s="481"/>
      <c r="AA387" s="481"/>
    </row>
    <row r="388" ht="17" spans="1:27">
      <c r="A388" s="37">
        <v>384</v>
      </c>
      <c r="B388" s="461" t="s">
        <v>64</v>
      </c>
      <c r="C388" s="448" t="s">
        <v>1999</v>
      </c>
      <c r="D388" s="447" t="s">
        <v>1917</v>
      </c>
      <c r="E388" s="448" t="s">
        <v>1918</v>
      </c>
      <c r="F388" s="462">
        <v>6000050102</v>
      </c>
      <c r="G388" s="450" t="s">
        <v>2151</v>
      </c>
      <c r="H388" s="448">
        <v>4</v>
      </c>
      <c r="I388" s="448">
        <v>4</v>
      </c>
      <c r="J388" s="448">
        <v>0</v>
      </c>
      <c r="K388" s="472">
        <v>46282</v>
      </c>
      <c r="L388" s="450" t="s">
        <v>66</v>
      </c>
      <c r="M388" s="450" t="s">
        <v>66</v>
      </c>
      <c r="N388" s="450" t="s">
        <v>66</v>
      </c>
      <c r="O388" s="452" t="s">
        <v>1920</v>
      </c>
      <c r="P388" s="472">
        <f t="shared" si="29"/>
        <v>46283</v>
      </c>
      <c r="Q388" s="480"/>
      <c r="R388" s="452" t="s">
        <v>1920</v>
      </c>
      <c r="S388" s="472">
        <f t="shared" si="28"/>
        <v>46283</v>
      </c>
      <c r="T388" s="480" t="s">
        <v>1921</v>
      </c>
      <c r="U388" s="448" t="s">
        <v>66</v>
      </c>
      <c r="V388" s="448" t="s">
        <v>66</v>
      </c>
      <c r="W388" s="480"/>
      <c r="X388" s="481"/>
      <c r="Y388" s="481"/>
      <c r="Z388" s="481"/>
      <c r="AA388" s="481"/>
    </row>
    <row r="389" ht="17" spans="1:27">
      <c r="A389" s="37">
        <v>385</v>
      </c>
      <c r="B389" s="461" t="s">
        <v>64</v>
      </c>
      <c r="C389" s="448" t="s">
        <v>1999</v>
      </c>
      <c r="D389" s="448" t="s">
        <v>1917</v>
      </c>
      <c r="E389" s="448" t="s">
        <v>1918</v>
      </c>
      <c r="F389" s="462">
        <v>6000050102</v>
      </c>
      <c r="G389" s="450">
        <v>516300330962593</v>
      </c>
      <c r="H389" s="448">
        <v>1</v>
      </c>
      <c r="I389" s="447">
        <v>0</v>
      </c>
      <c r="J389" s="447">
        <v>1</v>
      </c>
      <c r="K389" s="472">
        <v>46282</v>
      </c>
      <c r="L389" s="473" t="s">
        <v>2054</v>
      </c>
      <c r="M389" s="474" t="s">
        <v>1928</v>
      </c>
      <c r="N389" s="484" t="s">
        <v>2094</v>
      </c>
      <c r="O389" s="452" t="s">
        <v>1920</v>
      </c>
      <c r="P389" s="472">
        <f t="shared" si="29"/>
        <v>46283</v>
      </c>
      <c r="Q389" s="484" t="s">
        <v>82</v>
      </c>
      <c r="R389" s="452" t="s">
        <v>1920</v>
      </c>
      <c r="S389" s="472">
        <f t="shared" si="28"/>
        <v>46283</v>
      </c>
      <c r="T389" s="480" t="s">
        <v>1921</v>
      </c>
      <c r="U389" s="448" t="s">
        <v>25</v>
      </c>
      <c r="V389" s="448" t="s">
        <v>1924</v>
      </c>
      <c r="W389" s="480"/>
      <c r="X389" s="481"/>
      <c r="Y389" s="481"/>
      <c r="Z389" s="481"/>
      <c r="AA389" s="481"/>
    </row>
    <row r="390" ht="17" spans="1:27">
      <c r="A390" s="37">
        <v>386</v>
      </c>
      <c r="B390" s="461" t="s">
        <v>64</v>
      </c>
      <c r="C390" s="448" t="s">
        <v>1999</v>
      </c>
      <c r="D390" s="447" t="s">
        <v>1917</v>
      </c>
      <c r="E390" s="448" t="s">
        <v>1918</v>
      </c>
      <c r="F390" s="462">
        <v>6000050102</v>
      </c>
      <c r="G390" s="450" t="s">
        <v>2152</v>
      </c>
      <c r="H390" s="448">
        <v>24</v>
      </c>
      <c r="I390" s="448">
        <v>24</v>
      </c>
      <c r="J390" s="447">
        <v>0</v>
      </c>
      <c r="K390" s="472">
        <v>46283</v>
      </c>
      <c r="L390" s="450" t="s">
        <v>66</v>
      </c>
      <c r="M390" s="450" t="s">
        <v>66</v>
      </c>
      <c r="N390" s="450" t="s">
        <v>66</v>
      </c>
      <c r="O390" s="452" t="s">
        <v>1920</v>
      </c>
      <c r="P390" s="472">
        <f t="shared" si="29"/>
        <v>46284</v>
      </c>
      <c r="Q390" s="480"/>
      <c r="R390" s="452" t="s">
        <v>1920</v>
      </c>
      <c r="S390" s="472">
        <f t="shared" si="28"/>
        <v>46284</v>
      </c>
      <c r="T390" s="480" t="s">
        <v>1921</v>
      </c>
      <c r="U390" s="448" t="s">
        <v>66</v>
      </c>
      <c r="V390" s="448" t="s">
        <v>66</v>
      </c>
      <c r="W390" s="480"/>
      <c r="X390" s="481"/>
      <c r="Y390" s="481"/>
      <c r="Z390" s="481"/>
      <c r="AA390" s="481"/>
    </row>
    <row r="391" ht="17" spans="1:27">
      <c r="A391" s="37">
        <v>387</v>
      </c>
      <c r="B391" s="468" t="s">
        <v>64</v>
      </c>
      <c r="C391" s="467" t="s">
        <v>1999</v>
      </c>
      <c r="D391" s="447" t="s">
        <v>1917</v>
      </c>
      <c r="E391" s="448" t="s">
        <v>1918</v>
      </c>
      <c r="F391" s="470">
        <v>6000050102</v>
      </c>
      <c r="G391" s="480" t="s">
        <v>2153</v>
      </c>
      <c r="H391" s="467">
        <v>35</v>
      </c>
      <c r="I391" s="467">
        <v>35</v>
      </c>
      <c r="J391" s="447">
        <v>0</v>
      </c>
      <c r="K391" s="472">
        <v>46284</v>
      </c>
      <c r="L391" s="450" t="s">
        <v>66</v>
      </c>
      <c r="M391" s="450" t="s">
        <v>66</v>
      </c>
      <c r="N391" s="450" t="s">
        <v>66</v>
      </c>
      <c r="O391" s="452" t="s">
        <v>1920</v>
      </c>
      <c r="P391" s="472">
        <f t="shared" si="29"/>
        <v>46285</v>
      </c>
      <c r="Q391" s="488"/>
      <c r="R391" s="452" t="s">
        <v>1920</v>
      </c>
      <c r="S391" s="472">
        <f t="shared" si="28"/>
        <v>46285</v>
      </c>
      <c r="T391" s="480" t="s">
        <v>1921</v>
      </c>
      <c r="U391" s="448" t="s">
        <v>66</v>
      </c>
      <c r="V391" s="448" t="s">
        <v>66</v>
      </c>
      <c r="W391" s="488"/>
      <c r="X391" s="489"/>
      <c r="Y391" s="489"/>
      <c r="Z391" s="489"/>
      <c r="AA391" s="489"/>
    </row>
    <row r="392" ht="17" spans="1:27">
      <c r="A392" s="37">
        <v>388</v>
      </c>
      <c r="B392" s="468" t="s">
        <v>64</v>
      </c>
      <c r="C392" s="467" t="s">
        <v>1999</v>
      </c>
      <c r="D392" s="447" t="s">
        <v>1917</v>
      </c>
      <c r="E392" s="448" t="s">
        <v>1918</v>
      </c>
      <c r="F392" s="470">
        <v>6000050102</v>
      </c>
      <c r="G392" s="480" t="s">
        <v>2154</v>
      </c>
      <c r="H392" s="448">
        <v>18</v>
      </c>
      <c r="I392" s="448">
        <v>18</v>
      </c>
      <c r="J392" s="448">
        <v>0</v>
      </c>
      <c r="K392" s="472">
        <v>46286</v>
      </c>
      <c r="L392" s="450" t="s">
        <v>66</v>
      </c>
      <c r="M392" s="450" t="s">
        <v>66</v>
      </c>
      <c r="N392" s="450" t="s">
        <v>66</v>
      </c>
      <c r="O392" s="452" t="s">
        <v>1920</v>
      </c>
      <c r="P392" s="472">
        <f t="shared" si="29"/>
        <v>46287</v>
      </c>
      <c r="Q392" s="480"/>
      <c r="R392" s="452" t="s">
        <v>1920</v>
      </c>
      <c r="S392" s="472">
        <f t="shared" si="28"/>
        <v>46287</v>
      </c>
      <c r="T392" s="480" t="s">
        <v>1921</v>
      </c>
      <c r="U392" s="448" t="s">
        <v>66</v>
      </c>
      <c r="V392" s="448" t="s">
        <v>66</v>
      </c>
      <c r="W392" s="480"/>
      <c r="X392" s="481"/>
      <c r="Y392" s="481"/>
      <c r="Z392" s="481"/>
      <c r="AA392" s="481"/>
    </row>
    <row r="393" ht="17" spans="1:27">
      <c r="A393" s="37">
        <v>389</v>
      </c>
      <c r="B393" s="468" t="s">
        <v>64</v>
      </c>
      <c r="C393" s="467" t="s">
        <v>1999</v>
      </c>
      <c r="D393" s="447" t="s">
        <v>1917</v>
      </c>
      <c r="E393" s="448" t="s">
        <v>1918</v>
      </c>
      <c r="F393" s="470">
        <v>6000050102</v>
      </c>
      <c r="G393" s="480" t="s">
        <v>2155</v>
      </c>
      <c r="H393" s="448">
        <v>23</v>
      </c>
      <c r="I393" s="448">
        <v>23</v>
      </c>
      <c r="J393" s="448">
        <v>0</v>
      </c>
      <c r="K393" s="472">
        <v>46287</v>
      </c>
      <c r="L393" s="450" t="s">
        <v>66</v>
      </c>
      <c r="M393" s="450" t="s">
        <v>66</v>
      </c>
      <c r="N393" s="450" t="s">
        <v>66</v>
      </c>
      <c r="O393" s="452" t="s">
        <v>1920</v>
      </c>
      <c r="P393" s="472">
        <f t="shared" si="29"/>
        <v>46288</v>
      </c>
      <c r="Q393" s="480"/>
      <c r="R393" s="452" t="s">
        <v>1920</v>
      </c>
      <c r="S393" s="472">
        <f t="shared" si="28"/>
        <v>46288</v>
      </c>
      <c r="T393" s="480" t="s">
        <v>1921</v>
      </c>
      <c r="U393" s="448" t="s">
        <v>66</v>
      </c>
      <c r="V393" s="448" t="s">
        <v>66</v>
      </c>
      <c r="W393" s="480"/>
      <c r="X393" s="481"/>
      <c r="Y393" s="481"/>
      <c r="Z393" s="481"/>
      <c r="AA393" s="481"/>
    </row>
    <row r="394" ht="17" spans="1:27">
      <c r="A394" s="37">
        <v>390</v>
      </c>
      <c r="B394" s="468" t="s">
        <v>64</v>
      </c>
      <c r="C394" s="467" t="s">
        <v>1999</v>
      </c>
      <c r="D394" s="447" t="s">
        <v>1917</v>
      </c>
      <c r="E394" s="448" t="s">
        <v>1918</v>
      </c>
      <c r="F394" s="470">
        <v>6000050102</v>
      </c>
      <c r="G394" s="480" t="s">
        <v>2156</v>
      </c>
      <c r="H394" s="448">
        <v>8</v>
      </c>
      <c r="I394" s="448">
        <v>8</v>
      </c>
      <c r="J394" s="448">
        <v>0</v>
      </c>
      <c r="K394" s="472">
        <v>46288</v>
      </c>
      <c r="L394" s="450" t="s">
        <v>66</v>
      </c>
      <c r="M394" s="450" t="s">
        <v>66</v>
      </c>
      <c r="N394" s="450" t="s">
        <v>66</v>
      </c>
      <c r="O394" s="452" t="s">
        <v>1920</v>
      </c>
      <c r="P394" s="472">
        <f t="shared" si="29"/>
        <v>46289</v>
      </c>
      <c r="Q394" s="480"/>
      <c r="R394" s="452" t="s">
        <v>1920</v>
      </c>
      <c r="S394" s="472">
        <f t="shared" si="28"/>
        <v>46289</v>
      </c>
      <c r="T394" s="480" t="s">
        <v>1921</v>
      </c>
      <c r="U394" s="448" t="s">
        <v>66</v>
      </c>
      <c r="V394" s="448" t="s">
        <v>66</v>
      </c>
      <c r="W394" s="480"/>
      <c r="X394" s="481"/>
      <c r="Y394" s="481"/>
      <c r="Z394" s="481"/>
      <c r="AA394" s="481"/>
    </row>
    <row r="395" ht="17.5" spans="1:27">
      <c r="A395" s="37">
        <v>391</v>
      </c>
      <c r="B395" s="455" t="s">
        <v>64</v>
      </c>
      <c r="C395" s="448" t="s">
        <v>1999</v>
      </c>
      <c r="D395" s="448" t="s">
        <v>1917</v>
      </c>
      <c r="E395" s="448" t="s">
        <v>1918</v>
      </c>
      <c r="F395" s="458">
        <v>6000050102</v>
      </c>
      <c r="G395" s="450">
        <v>516300330962702</v>
      </c>
      <c r="H395" s="448">
        <v>1</v>
      </c>
      <c r="I395" s="447">
        <v>0</v>
      </c>
      <c r="J395" s="447">
        <v>1</v>
      </c>
      <c r="K395" s="472">
        <v>46288</v>
      </c>
      <c r="L395" s="490" t="s">
        <v>2130</v>
      </c>
      <c r="M395" s="474" t="s">
        <v>1928</v>
      </c>
      <c r="N395" s="484" t="s">
        <v>2131</v>
      </c>
      <c r="O395" s="452" t="s">
        <v>1920</v>
      </c>
      <c r="P395" s="472">
        <f t="shared" si="29"/>
        <v>46289</v>
      </c>
      <c r="Q395" s="484" t="s">
        <v>82</v>
      </c>
      <c r="R395" s="452" t="s">
        <v>1920</v>
      </c>
      <c r="S395" s="472">
        <f t="shared" si="28"/>
        <v>46289</v>
      </c>
      <c r="T395" s="480" t="s">
        <v>1921</v>
      </c>
      <c r="U395" s="448" t="s">
        <v>25</v>
      </c>
      <c r="V395" s="448" t="s">
        <v>1924</v>
      </c>
      <c r="W395" s="480"/>
      <c r="X395" s="481"/>
      <c r="Y395" s="481"/>
      <c r="Z395" s="481"/>
      <c r="AA395" s="481"/>
    </row>
    <row r="396" ht="17" spans="1:27">
      <c r="A396" s="37">
        <v>392</v>
      </c>
      <c r="B396" s="468" t="s">
        <v>64</v>
      </c>
      <c r="C396" s="467" t="s">
        <v>1999</v>
      </c>
      <c r="D396" s="447" t="s">
        <v>1917</v>
      </c>
      <c r="E396" s="448" t="s">
        <v>1918</v>
      </c>
      <c r="F396" s="470">
        <v>6000050102</v>
      </c>
      <c r="G396" s="450">
        <v>516300330962703</v>
      </c>
      <c r="H396" s="448">
        <v>1</v>
      </c>
      <c r="I396" s="448">
        <v>1</v>
      </c>
      <c r="J396" s="448">
        <v>0</v>
      </c>
      <c r="K396" s="472">
        <v>46288</v>
      </c>
      <c r="L396" s="450" t="s">
        <v>66</v>
      </c>
      <c r="M396" s="450" t="s">
        <v>66</v>
      </c>
      <c r="N396" s="450" t="s">
        <v>66</v>
      </c>
      <c r="O396" s="452" t="s">
        <v>1920</v>
      </c>
      <c r="P396" s="472">
        <f t="shared" si="29"/>
        <v>46289</v>
      </c>
      <c r="Q396" s="480"/>
      <c r="R396" s="452" t="s">
        <v>1920</v>
      </c>
      <c r="S396" s="472">
        <f t="shared" si="28"/>
        <v>46289</v>
      </c>
      <c r="T396" s="480" t="s">
        <v>1921</v>
      </c>
      <c r="U396" s="448" t="s">
        <v>66</v>
      </c>
      <c r="V396" s="448" t="s">
        <v>66</v>
      </c>
      <c r="W396" s="480"/>
      <c r="X396" s="481"/>
      <c r="Y396" s="481"/>
      <c r="Z396" s="481"/>
      <c r="AA396" s="481"/>
    </row>
    <row r="397" ht="33" spans="1:27">
      <c r="A397" s="37">
        <v>393</v>
      </c>
      <c r="B397" s="455" t="s">
        <v>64</v>
      </c>
      <c r="C397" s="448" t="s">
        <v>1999</v>
      </c>
      <c r="D397" s="448" t="s">
        <v>1917</v>
      </c>
      <c r="E397" s="448" t="s">
        <v>1918</v>
      </c>
      <c r="F397" s="458">
        <v>6000050102</v>
      </c>
      <c r="G397" s="450">
        <v>516300330962704</v>
      </c>
      <c r="H397" s="448">
        <v>1</v>
      </c>
      <c r="I397" s="447">
        <v>0</v>
      </c>
      <c r="J397" s="447">
        <v>1</v>
      </c>
      <c r="K397" s="472">
        <v>46288</v>
      </c>
      <c r="L397" s="473" t="s">
        <v>2157</v>
      </c>
      <c r="M397" s="474" t="s">
        <v>1928</v>
      </c>
      <c r="N397" s="484" t="s">
        <v>2094</v>
      </c>
      <c r="O397" s="452" t="s">
        <v>1920</v>
      </c>
      <c r="P397" s="472">
        <f t="shared" si="29"/>
        <v>46289</v>
      </c>
      <c r="Q397" s="484" t="s">
        <v>82</v>
      </c>
      <c r="R397" s="452" t="s">
        <v>1920</v>
      </c>
      <c r="S397" s="472">
        <f t="shared" si="28"/>
        <v>46289</v>
      </c>
      <c r="T397" s="480" t="s">
        <v>1921</v>
      </c>
      <c r="U397" s="448" t="s">
        <v>25</v>
      </c>
      <c r="V397" s="448" t="s">
        <v>1924</v>
      </c>
      <c r="W397" s="480"/>
      <c r="X397" s="481"/>
      <c r="Y397" s="481"/>
      <c r="Z397" s="481"/>
      <c r="AA397" s="481"/>
    </row>
    <row r="398" ht="17" spans="1:27">
      <c r="A398" s="37">
        <v>394</v>
      </c>
      <c r="B398" s="468" t="s">
        <v>64</v>
      </c>
      <c r="C398" s="467" t="s">
        <v>1999</v>
      </c>
      <c r="D398" s="447" t="s">
        <v>1917</v>
      </c>
      <c r="E398" s="448" t="s">
        <v>1918</v>
      </c>
      <c r="F398" s="470">
        <v>6000050102</v>
      </c>
      <c r="G398" s="450" t="s">
        <v>2158</v>
      </c>
      <c r="H398" s="448">
        <v>20</v>
      </c>
      <c r="I398" s="448">
        <v>20</v>
      </c>
      <c r="J398" s="448">
        <v>0</v>
      </c>
      <c r="K398" s="472">
        <v>46288</v>
      </c>
      <c r="L398" s="450" t="s">
        <v>66</v>
      </c>
      <c r="M398" s="450" t="s">
        <v>66</v>
      </c>
      <c r="N398" s="450" t="s">
        <v>66</v>
      </c>
      <c r="O398" s="452" t="s">
        <v>1920</v>
      </c>
      <c r="P398" s="472">
        <f t="shared" si="29"/>
        <v>46289</v>
      </c>
      <c r="Q398" s="480"/>
      <c r="R398" s="452" t="s">
        <v>1920</v>
      </c>
      <c r="S398" s="472">
        <f t="shared" si="28"/>
        <v>46289</v>
      </c>
      <c r="T398" s="480" t="s">
        <v>1921</v>
      </c>
      <c r="U398" s="448" t="s">
        <v>66</v>
      </c>
      <c r="V398" s="448" t="s">
        <v>66</v>
      </c>
      <c r="W398" s="480"/>
      <c r="X398" s="481"/>
      <c r="Y398" s="481"/>
      <c r="Z398" s="481"/>
      <c r="AA398" s="481"/>
    </row>
    <row r="399" ht="17" spans="1:27">
      <c r="A399" s="37">
        <v>395</v>
      </c>
      <c r="B399" s="468" t="s">
        <v>64</v>
      </c>
      <c r="C399" s="467" t="s">
        <v>1999</v>
      </c>
      <c r="D399" s="447" t="s">
        <v>1917</v>
      </c>
      <c r="E399" s="448" t="s">
        <v>1918</v>
      </c>
      <c r="F399" s="470">
        <v>6000050102</v>
      </c>
      <c r="G399" s="450" t="s">
        <v>2159</v>
      </c>
      <c r="H399" s="448">
        <v>9</v>
      </c>
      <c r="I399" s="448">
        <v>9</v>
      </c>
      <c r="J399" s="448">
        <v>0</v>
      </c>
      <c r="K399" s="472">
        <v>46293</v>
      </c>
      <c r="L399" s="450" t="s">
        <v>66</v>
      </c>
      <c r="M399" s="450" t="s">
        <v>66</v>
      </c>
      <c r="N399" s="450" t="s">
        <v>66</v>
      </c>
      <c r="O399" s="452" t="s">
        <v>1920</v>
      </c>
      <c r="P399" s="472">
        <f t="shared" si="29"/>
        <v>46294</v>
      </c>
      <c r="Q399" s="480"/>
      <c r="R399" s="452" t="s">
        <v>1920</v>
      </c>
      <c r="S399" s="472">
        <f t="shared" si="28"/>
        <v>46294</v>
      </c>
      <c r="T399" s="480" t="s">
        <v>1921</v>
      </c>
      <c r="U399" s="448" t="s">
        <v>66</v>
      </c>
      <c r="V399" s="448" t="s">
        <v>66</v>
      </c>
      <c r="W399" s="480"/>
      <c r="X399" s="480"/>
      <c r="Y399" s="480"/>
      <c r="Z399" s="480"/>
      <c r="AA399" s="480"/>
    </row>
    <row r="400" ht="17" spans="1:27">
      <c r="A400" s="37">
        <v>396</v>
      </c>
      <c r="B400" s="468" t="s">
        <v>64</v>
      </c>
      <c r="C400" s="467" t="s">
        <v>1999</v>
      </c>
      <c r="D400" s="447" t="s">
        <v>1917</v>
      </c>
      <c r="E400" s="448" t="s">
        <v>1918</v>
      </c>
      <c r="F400" s="470">
        <v>6000050102</v>
      </c>
      <c r="G400" s="450">
        <v>516300330962734</v>
      </c>
      <c r="H400" s="448">
        <v>1</v>
      </c>
      <c r="I400" s="448">
        <v>0</v>
      </c>
      <c r="J400" s="448">
        <v>1</v>
      </c>
      <c r="K400" s="472">
        <v>46293</v>
      </c>
      <c r="L400" s="473" t="s">
        <v>2160</v>
      </c>
      <c r="M400" s="448"/>
      <c r="N400" s="114"/>
      <c r="O400" s="34"/>
      <c r="P400" s="37"/>
      <c r="Q400" s="34"/>
      <c r="R400" s="34"/>
      <c r="S400" s="37"/>
      <c r="T400" s="34"/>
      <c r="U400" s="448" t="s">
        <v>1923</v>
      </c>
      <c r="V400" s="448" t="s">
        <v>1924</v>
      </c>
      <c r="W400" s="34"/>
      <c r="X400" s="34"/>
      <c r="Y400" s="34"/>
      <c r="Z400" s="34"/>
      <c r="AA400" s="34"/>
    </row>
    <row r="401" ht="17" spans="1:27">
      <c r="A401" s="37">
        <v>397</v>
      </c>
      <c r="B401" s="468" t="s">
        <v>64</v>
      </c>
      <c r="C401" s="467" t="s">
        <v>1999</v>
      </c>
      <c r="D401" s="447" t="s">
        <v>1917</v>
      </c>
      <c r="E401" s="448" t="s">
        <v>1918</v>
      </c>
      <c r="F401" s="470">
        <v>6000050102</v>
      </c>
      <c r="G401" s="450">
        <v>516300330962735</v>
      </c>
      <c r="H401" s="448">
        <v>1</v>
      </c>
      <c r="I401" s="448">
        <v>1</v>
      </c>
      <c r="J401" s="448">
        <v>0</v>
      </c>
      <c r="K401" s="472">
        <v>46293</v>
      </c>
      <c r="L401" s="450" t="s">
        <v>66</v>
      </c>
      <c r="M401" s="448"/>
      <c r="N401" s="114"/>
      <c r="O401" s="34"/>
      <c r="P401" s="37"/>
      <c r="Q401" s="34"/>
      <c r="R401" s="34"/>
      <c r="S401" s="37"/>
      <c r="T401" s="34"/>
      <c r="U401" s="448" t="s">
        <v>66</v>
      </c>
      <c r="V401" s="448" t="s">
        <v>66</v>
      </c>
      <c r="W401" s="34"/>
      <c r="X401" s="34"/>
      <c r="Y401" s="34"/>
      <c r="Z401" s="34"/>
      <c r="AA401" s="34"/>
    </row>
    <row r="402" ht="17" spans="1:27">
      <c r="A402" s="37">
        <v>398</v>
      </c>
      <c r="B402" s="468" t="s">
        <v>64</v>
      </c>
      <c r="C402" s="467" t="s">
        <v>1999</v>
      </c>
      <c r="D402" s="447" t="s">
        <v>1917</v>
      </c>
      <c r="E402" s="448" t="s">
        <v>1918</v>
      </c>
      <c r="F402" s="470">
        <v>6000050102</v>
      </c>
      <c r="G402" s="450">
        <v>516300330962736</v>
      </c>
      <c r="H402" s="448">
        <v>1</v>
      </c>
      <c r="I402" s="448">
        <v>0</v>
      </c>
      <c r="J402" s="448">
        <v>1</v>
      </c>
      <c r="K402" s="472">
        <v>46293</v>
      </c>
      <c r="L402" s="473" t="s">
        <v>1950</v>
      </c>
      <c r="M402" s="448"/>
      <c r="N402" s="114"/>
      <c r="O402" s="34"/>
      <c r="P402" s="37"/>
      <c r="Q402" s="34"/>
      <c r="R402" s="34"/>
      <c r="S402" s="37"/>
      <c r="T402" s="34"/>
      <c r="U402" s="448" t="s">
        <v>1912</v>
      </c>
      <c r="V402" s="448" t="s">
        <v>17</v>
      </c>
      <c r="W402" s="34"/>
      <c r="X402" s="34"/>
      <c r="Y402" s="34"/>
      <c r="Z402" s="34"/>
      <c r="AA402" s="34"/>
    </row>
    <row r="403" ht="17" spans="1:27">
      <c r="A403" s="37">
        <v>399</v>
      </c>
      <c r="B403" s="468" t="s">
        <v>64</v>
      </c>
      <c r="C403" s="467" t="s">
        <v>1999</v>
      </c>
      <c r="D403" s="447" t="s">
        <v>1917</v>
      </c>
      <c r="E403" s="448" t="s">
        <v>1918</v>
      </c>
      <c r="F403" s="470">
        <v>6000050102</v>
      </c>
      <c r="G403" s="450" t="s">
        <v>2161</v>
      </c>
      <c r="H403" s="448">
        <v>27</v>
      </c>
      <c r="I403" s="448">
        <v>27</v>
      </c>
      <c r="J403" s="448">
        <v>0</v>
      </c>
      <c r="K403" s="472">
        <v>46293</v>
      </c>
      <c r="L403" s="450" t="s">
        <v>66</v>
      </c>
      <c r="M403" s="448"/>
      <c r="N403" s="114"/>
      <c r="O403" s="34"/>
      <c r="P403" s="37"/>
      <c r="Q403" s="34"/>
      <c r="R403" s="34"/>
      <c r="S403" s="37"/>
      <c r="T403" s="34"/>
      <c r="U403" s="448" t="s">
        <v>66</v>
      </c>
      <c r="V403" s="448" t="s">
        <v>66</v>
      </c>
      <c r="W403" s="34"/>
      <c r="X403" s="34"/>
      <c r="Y403" s="34"/>
      <c r="Z403" s="34"/>
      <c r="AA403" s="34"/>
    </row>
    <row r="404" ht="20.25" customHeight="1" spans="1:27">
      <c r="A404" s="37">
        <v>400</v>
      </c>
      <c r="B404" s="468" t="s">
        <v>64</v>
      </c>
      <c r="C404" s="467" t="s">
        <v>1999</v>
      </c>
      <c r="D404" s="447" t="s">
        <v>1917</v>
      </c>
      <c r="E404" s="448" t="s">
        <v>1918</v>
      </c>
      <c r="F404" s="470">
        <v>6000050102</v>
      </c>
      <c r="G404" s="450">
        <v>516300330962764</v>
      </c>
      <c r="H404" s="448">
        <v>1</v>
      </c>
      <c r="I404" s="448">
        <v>0</v>
      </c>
      <c r="J404" s="448">
        <v>1</v>
      </c>
      <c r="K404" s="472">
        <v>46293</v>
      </c>
      <c r="L404" s="473" t="s">
        <v>2010</v>
      </c>
      <c r="M404" s="474" t="s">
        <v>1928</v>
      </c>
      <c r="N404" s="114"/>
      <c r="O404" s="34"/>
      <c r="P404" s="37"/>
      <c r="Q404" s="34"/>
      <c r="R404" s="34"/>
      <c r="S404" s="37"/>
      <c r="T404" s="34"/>
      <c r="U404" s="448" t="s">
        <v>25</v>
      </c>
      <c r="V404" s="448" t="s">
        <v>1924</v>
      </c>
      <c r="W404" s="34"/>
      <c r="X404" s="34"/>
      <c r="Y404" s="34"/>
      <c r="Z404" s="34"/>
      <c r="AA404" s="34"/>
    </row>
    <row r="405" ht="20.25" customHeight="1" spans="1:27">
      <c r="A405" s="37">
        <v>401</v>
      </c>
      <c r="B405" s="468" t="s">
        <v>64</v>
      </c>
      <c r="C405" s="467" t="s">
        <v>1999</v>
      </c>
      <c r="D405" s="447" t="s">
        <v>1917</v>
      </c>
      <c r="E405" s="448" t="s">
        <v>1918</v>
      </c>
      <c r="F405" s="470">
        <v>6000050102</v>
      </c>
      <c r="G405" s="450">
        <v>516300330962764</v>
      </c>
      <c r="H405" s="448">
        <v>1</v>
      </c>
      <c r="I405" s="448">
        <v>0</v>
      </c>
      <c r="J405" s="448">
        <v>1</v>
      </c>
      <c r="K405" s="472">
        <v>46293</v>
      </c>
      <c r="L405" s="473" t="s">
        <v>1927</v>
      </c>
      <c r="M405" s="474" t="s">
        <v>1928</v>
      </c>
      <c r="N405" s="114"/>
      <c r="O405" s="34"/>
      <c r="P405" s="37"/>
      <c r="Q405" s="34"/>
      <c r="R405" s="34"/>
      <c r="S405" s="37"/>
      <c r="T405" s="34"/>
      <c r="U405" s="448" t="s">
        <v>25</v>
      </c>
      <c r="V405" s="448" t="s">
        <v>1924</v>
      </c>
      <c r="W405" s="34"/>
      <c r="X405" s="34"/>
      <c r="Y405" s="34"/>
      <c r="Z405" s="34"/>
      <c r="AA405" s="34"/>
    </row>
    <row r="406" ht="17" spans="1:27">
      <c r="A406" s="37">
        <v>402</v>
      </c>
      <c r="B406" s="468" t="s">
        <v>64</v>
      </c>
      <c r="C406" s="467" t="s">
        <v>1999</v>
      </c>
      <c r="D406" s="447" t="s">
        <v>1917</v>
      </c>
      <c r="E406" s="448" t="s">
        <v>1918</v>
      </c>
      <c r="F406" s="470">
        <v>6000050102</v>
      </c>
      <c r="G406" s="450">
        <v>516300330962765</v>
      </c>
      <c r="H406" s="448">
        <v>1</v>
      </c>
      <c r="I406" s="448">
        <v>0</v>
      </c>
      <c r="J406" s="448">
        <v>1</v>
      </c>
      <c r="K406" s="472">
        <v>46293</v>
      </c>
      <c r="L406" s="473" t="s">
        <v>2010</v>
      </c>
      <c r="M406" s="474" t="s">
        <v>1928</v>
      </c>
      <c r="N406" s="114"/>
      <c r="O406" s="34"/>
      <c r="P406" s="37"/>
      <c r="Q406" s="34"/>
      <c r="R406" s="34"/>
      <c r="S406" s="37"/>
      <c r="T406" s="34"/>
      <c r="U406" s="448" t="s">
        <v>25</v>
      </c>
      <c r="V406" s="448" t="s">
        <v>1924</v>
      </c>
      <c r="W406" s="34"/>
      <c r="X406" s="34"/>
      <c r="Y406" s="34"/>
      <c r="Z406" s="34"/>
      <c r="AA406" s="34"/>
    </row>
    <row r="407" ht="17" spans="1:27">
      <c r="A407" s="37">
        <v>403</v>
      </c>
      <c r="B407" s="468" t="s">
        <v>64</v>
      </c>
      <c r="C407" s="467" t="s">
        <v>1999</v>
      </c>
      <c r="D407" s="447" t="s">
        <v>1917</v>
      </c>
      <c r="E407" s="448" t="s">
        <v>1918</v>
      </c>
      <c r="F407" s="470">
        <v>6000050102</v>
      </c>
      <c r="G407" s="450" t="s">
        <v>2162</v>
      </c>
      <c r="H407" s="448">
        <v>23</v>
      </c>
      <c r="I407" s="448">
        <v>23</v>
      </c>
      <c r="J407" s="448">
        <v>0</v>
      </c>
      <c r="K407" s="472">
        <v>46293</v>
      </c>
      <c r="L407" s="450" t="s">
        <v>66</v>
      </c>
      <c r="M407" s="448"/>
      <c r="N407" s="114"/>
      <c r="O407" s="34"/>
      <c r="P407" s="37"/>
      <c r="Q407" s="34"/>
      <c r="R407" s="34"/>
      <c r="S407" s="37"/>
      <c r="T407" s="34"/>
      <c r="U407" s="448" t="s">
        <v>66</v>
      </c>
      <c r="V407" s="448" t="s">
        <v>66</v>
      </c>
      <c r="W407" s="34"/>
      <c r="X407" s="34"/>
      <c r="Y407" s="34"/>
      <c r="Z407" s="34"/>
      <c r="AA407" s="34"/>
    </row>
    <row r="408" ht="17" spans="1:27">
      <c r="A408" s="37">
        <v>404</v>
      </c>
      <c r="B408" s="468" t="s">
        <v>64</v>
      </c>
      <c r="C408" s="467" t="s">
        <v>1999</v>
      </c>
      <c r="D408" s="447" t="s">
        <v>1917</v>
      </c>
      <c r="E408" s="448" t="s">
        <v>1918</v>
      </c>
      <c r="F408" s="470">
        <v>6000050102</v>
      </c>
      <c r="G408" s="450">
        <v>516300330962789</v>
      </c>
      <c r="H408" s="448">
        <v>1</v>
      </c>
      <c r="I408" s="448">
        <v>0</v>
      </c>
      <c r="J408" s="448">
        <v>1</v>
      </c>
      <c r="K408" s="472">
        <v>46293</v>
      </c>
      <c r="L408" s="473" t="s">
        <v>2163</v>
      </c>
      <c r="M408" s="448"/>
      <c r="N408" s="114"/>
      <c r="O408" s="34"/>
      <c r="P408" s="37"/>
      <c r="Q408" s="34"/>
      <c r="R408" s="34"/>
      <c r="S408" s="37"/>
      <c r="T408" s="34"/>
      <c r="U408" s="448" t="s">
        <v>1914</v>
      </c>
      <c r="V408" s="448" t="s">
        <v>1924</v>
      </c>
      <c r="W408" s="34"/>
      <c r="X408" s="34"/>
      <c r="Y408" s="34"/>
      <c r="Z408" s="34"/>
      <c r="AA408" s="34"/>
    </row>
    <row r="409" ht="21.75" customHeight="1" spans="1:27">
      <c r="A409" s="37">
        <v>405</v>
      </c>
      <c r="B409" s="491" t="s">
        <v>64</v>
      </c>
      <c r="C409" s="492" t="s">
        <v>1999</v>
      </c>
      <c r="D409" s="493" t="s">
        <v>1917</v>
      </c>
      <c r="E409" s="494" t="s">
        <v>1918</v>
      </c>
      <c r="F409" s="495">
        <v>6000050102</v>
      </c>
      <c r="G409" s="496" t="s">
        <v>2164</v>
      </c>
      <c r="H409" s="494">
        <v>13</v>
      </c>
      <c r="I409" s="494">
        <v>13</v>
      </c>
      <c r="J409" s="494">
        <v>0</v>
      </c>
      <c r="K409" s="497">
        <v>46293</v>
      </c>
      <c r="L409" s="496" t="s">
        <v>66</v>
      </c>
      <c r="M409" s="494"/>
      <c r="N409" s="498"/>
      <c r="O409" s="499"/>
      <c r="P409" s="266"/>
      <c r="Q409" s="499"/>
      <c r="R409" s="499"/>
      <c r="S409" s="266"/>
      <c r="T409" s="499"/>
      <c r="U409" s="494" t="s">
        <v>66</v>
      </c>
      <c r="V409" s="494" t="s">
        <v>66</v>
      </c>
      <c r="W409" s="499"/>
      <c r="X409" s="499"/>
      <c r="Y409" s="499"/>
      <c r="Z409" s="499"/>
      <c r="AA409" s="499"/>
    </row>
    <row r="410" ht="21.75" customHeight="1" spans="1:27">
      <c r="A410" s="37">
        <v>406</v>
      </c>
      <c r="B410" s="491"/>
      <c r="C410" s="492"/>
      <c r="D410" s="493"/>
      <c r="E410" s="494"/>
      <c r="F410" s="495"/>
      <c r="G410" s="496"/>
      <c r="H410" s="494"/>
      <c r="I410" s="494"/>
      <c r="J410" s="494"/>
      <c r="K410" s="497"/>
      <c r="L410" s="496"/>
      <c r="M410" s="494"/>
      <c r="N410" s="498"/>
      <c r="O410" s="499"/>
      <c r="P410" s="266"/>
      <c r="Q410" s="499"/>
      <c r="R410" s="499"/>
      <c r="S410" s="266"/>
      <c r="T410" s="499"/>
      <c r="U410" s="494"/>
      <c r="V410" s="494"/>
      <c r="W410" s="499"/>
      <c r="X410" s="499"/>
      <c r="Y410" s="499"/>
      <c r="Z410" s="499"/>
      <c r="AA410" s="499"/>
    </row>
    <row r="411" ht="21.75" customHeight="1" spans="1:27">
      <c r="A411" s="37">
        <v>407</v>
      </c>
      <c r="B411" s="491"/>
      <c r="C411" s="492"/>
      <c r="D411" s="493"/>
      <c r="E411" s="494"/>
      <c r="F411" s="495"/>
      <c r="G411" s="496"/>
      <c r="H411" s="494"/>
      <c r="I411" s="494"/>
      <c r="J411" s="494"/>
      <c r="K411" s="497"/>
      <c r="L411" s="496"/>
      <c r="M411" s="494"/>
      <c r="N411" s="498"/>
      <c r="O411" s="499"/>
      <c r="P411" s="266"/>
      <c r="Q411" s="499"/>
      <c r="R411" s="499"/>
      <c r="S411" s="266"/>
      <c r="T411" s="499"/>
      <c r="U411" s="494"/>
      <c r="V411" s="494"/>
      <c r="W411" s="499"/>
      <c r="X411" s="499"/>
      <c r="Y411" s="499"/>
      <c r="Z411" s="499"/>
      <c r="AA411" s="499"/>
    </row>
    <row r="412" ht="21.75" customHeight="1" spans="1:27">
      <c r="A412" s="37">
        <v>408</v>
      </c>
      <c r="B412" s="491"/>
      <c r="C412" s="492"/>
      <c r="D412" s="493"/>
      <c r="E412" s="494"/>
      <c r="F412" s="495"/>
      <c r="G412" s="496"/>
      <c r="H412" s="494"/>
      <c r="I412" s="494"/>
      <c r="J412" s="494"/>
      <c r="K412" s="497"/>
      <c r="L412" s="496"/>
      <c r="M412" s="494"/>
      <c r="N412" s="498"/>
      <c r="O412" s="499"/>
      <c r="P412" s="266"/>
      <c r="Q412" s="499"/>
      <c r="R412" s="499"/>
      <c r="S412" s="266"/>
      <c r="T412" s="499"/>
      <c r="U412" s="494"/>
      <c r="V412" s="494"/>
      <c r="W412" s="499"/>
      <c r="X412" s="499"/>
      <c r="Y412" s="499"/>
      <c r="Z412" s="499"/>
      <c r="AA412" s="499"/>
    </row>
    <row r="413" ht="16.5" spans="1:27">
      <c r="A413" s="500"/>
      <c r="B413" s="481"/>
      <c r="C413" s="481"/>
      <c r="D413" s="500"/>
      <c r="E413" s="500"/>
      <c r="F413" s="501"/>
      <c r="G413" s="501"/>
      <c r="H413" s="500"/>
      <c r="I413" s="500"/>
      <c r="J413" s="500"/>
      <c r="K413" s="502"/>
      <c r="L413" s="503"/>
      <c r="M413" s="500"/>
      <c r="N413" s="501"/>
      <c r="O413" s="481"/>
      <c r="P413" s="500"/>
      <c r="Q413" s="481"/>
      <c r="R413" s="481"/>
      <c r="S413" s="500"/>
      <c r="T413" s="481"/>
      <c r="U413" s="500"/>
      <c r="V413" s="500"/>
      <c r="W413" s="481"/>
      <c r="X413" s="481"/>
      <c r="Y413" s="481"/>
      <c r="Z413" s="481"/>
      <c r="AA413" s="481"/>
    </row>
    <row r="414" ht="16.5" spans="1:27">
      <c r="A414" s="500"/>
      <c r="B414" s="481"/>
      <c r="C414" s="481"/>
      <c r="D414" s="500"/>
      <c r="E414" s="500"/>
      <c r="F414" s="501"/>
      <c r="G414" s="501"/>
      <c r="H414" s="500"/>
      <c r="I414" s="500"/>
      <c r="J414" s="500"/>
      <c r="K414" s="502"/>
      <c r="L414" s="503"/>
      <c r="M414" s="500"/>
      <c r="N414" s="501"/>
      <c r="O414" s="481"/>
      <c r="P414" s="500"/>
      <c r="Q414" s="481"/>
      <c r="R414" s="481"/>
      <c r="S414" s="500"/>
      <c r="T414" s="481"/>
      <c r="U414" s="500"/>
      <c r="V414" s="500"/>
      <c r="W414" s="481"/>
      <c r="X414" s="481"/>
      <c r="Y414" s="481"/>
      <c r="Z414" s="481"/>
      <c r="AA414" s="481"/>
    </row>
    <row r="415" ht="16.5" spans="1:27">
      <c r="A415" s="500"/>
      <c r="B415" s="481"/>
      <c r="C415" s="481"/>
      <c r="D415" s="500"/>
      <c r="E415" s="500"/>
      <c r="F415" s="501"/>
      <c r="G415" s="501"/>
      <c r="H415" s="500"/>
      <c r="I415" s="500"/>
      <c r="J415" s="500"/>
      <c r="K415" s="502"/>
      <c r="L415" s="503"/>
      <c r="M415" s="500"/>
      <c r="N415" s="501"/>
      <c r="O415" s="481"/>
      <c r="P415" s="500"/>
      <c r="Q415" s="481"/>
      <c r="R415" s="481"/>
      <c r="S415" s="500"/>
      <c r="T415" s="481"/>
      <c r="U415" s="500"/>
      <c r="V415" s="500"/>
      <c r="W415" s="481"/>
      <c r="X415" s="481"/>
      <c r="Y415" s="481"/>
      <c r="Z415" s="481"/>
      <c r="AA415" s="481"/>
    </row>
    <row r="416" ht="16.5" spans="1:27">
      <c r="A416" s="500"/>
      <c r="B416" s="481"/>
      <c r="C416" s="481"/>
      <c r="D416" s="500"/>
      <c r="E416" s="500"/>
      <c r="F416" s="501"/>
      <c r="G416" s="501"/>
      <c r="H416" s="500"/>
      <c r="I416" s="500"/>
      <c r="J416" s="500"/>
      <c r="K416" s="502"/>
      <c r="L416" s="503"/>
      <c r="M416" s="500"/>
      <c r="N416" s="501"/>
      <c r="O416" s="481"/>
      <c r="P416" s="500"/>
      <c r="Q416" s="481"/>
      <c r="R416" s="481"/>
      <c r="S416" s="500"/>
      <c r="T416" s="481"/>
      <c r="U416" s="500"/>
      <c r="V416" s="500"/>
      <c r="W416" s="481"/>
      <c r="X416" s="481"/>
      <c r="Y416" s="481"/>
      <c r="Z416" s="481"/>
      <c r="AA416" s="481"/>
    </row>
    <row r="417" ht="16.5" spans="1:27">
      <c r="A417" s="500"/>
      <c r="B417" s="481"/>
      <c r="C417" s="481"/>
      <c r="D417" s="500"/>
      <c r="E417" s="500"/>
      <c r="F417" s="501"/>
      <c r="G417" s="501"/>
      <c r="H417" s="500"/>
      <c r="I417" s="500"/>
      <c r="J417" s="500"/>
      <c r="K417" s="502"/>
      <c r="L417" s="503"/>
      <c r="M417" s="500"/>
      <c r="N417" s="501"/>
      <c r="O417" s="481"/>
      <c r="P417" s="500"/>
      <c r="Q417" s="481"/>
      <c r="R417" s="481"/>
      <c r="S417" s="500"/>
      <c r="T417" s="481"/>
      <c r="U417" s="500"/>
      <c r="V417" s="500"/>
      <c r="W417" s="481"/>
      <c r="X417" s="481"/>
      <c r="Y417" s="481"/>
      <c r="Z417" s="481"/>
      <c r="AA417" s="481"/>
    </row>
    <row r="418" ht="16.5" spans="1:27">
      <c r="A418" s="500"/>
      <c r="B418" s="481"/>
      <c r="C418" s="481"/>
      <c r="D418" s="500"/>
      <c r="E418" s="500"/>
      <c r="F418" s="501"/>
      <c r="G418" s="501"/>
      <c r="H418" s="500"/>
      <c r="I418" s="501"/>
      <c r="J418" s="500"/>
      <c r="K418" s="502"/>
      <c r="L418" s="503"/>
      <c r="M418" s="500"/>
      <c r="N418" s="501"/>
      <c r="O418" s="481"/>
      <c r="P418" s="500"/>
      <c r="Q418" s="481"/>
      <c r="R418" s="481"/>
      <c r="S418" s="500"/>
      <c r="T418" s="481"/>
      <c r="U418" s="500"/>
      <c r="V418" s="500"/>
      <c r="W418" s="481"/>
      <c r="X418" s="481"/>
      <c r="Y418" s="481"/>
      <c r="Z418" s="481"/>
      <c r="AA418" s="481"/>
    </row>
    <row r="419" ht="16.5" spans="1:27">
      <c r="A419" s="500"/>
      <c r="B419" s="481"/>
      <c r="C419" s="481"/>
      <c r="D419" s="500"/>
      <c r="E419" s="500"/>
      <c r="F419" s="501"/>
      <c r="G419" s="501"/>
      <c r="H419" s="500"/>
      <c r="I419" s="501"/>
      <c r="J419" s="500"/>
      <c r="K419" s="502"/>
      <c r="L419" s="503"/>
      <c r="M419" s="500"/>
      <c r="N419" s="501"/>
      <c r="O419" s="481"/>
      <c r="P419" s="500"/>
      <c r="Q419" s="481"/>
      <c r="R419" s="481"/>
      <c r="S419" s="500"/>
      <c r="T419" s="481"/>
      <c r="U419" s="500"/>
      <c r="V419" s="500"/>
      <c r="W419" s="481"/>
      <c r="X419" s="481"/>
      <c r="Y419" s="481"/>
      <c r="Z419" s="481"/>
      <c r="AA419" s="481"/>
    </row>
    <row r="420" ht="16.5" spans="1:27">
      <c r="A420" s="500"/>
      <c r="B420" s="481"/>
      <c r="C420" s="481"/>
      <c r="D420" s="500"/>
      <c r="E420" s="500"/>
      <c r="F420" s="500"/>
      <c r="G420" s="500"/>
      <c r="H420" s="500"/>
      <c r="I420" s="501"/>
      <c r="J420" s="500"/>
      <c r="K420" s="502"/>
      <c r="L420" s="503"/>
      <c r="M420" s="500"/>
      <c r="N420" s="501"/>
      <c r="O420" s="481"/>
      <c r="P420" s="500"/>
      <c r="Q420" s="481"/>
      <c r="R420" s="481"/>
      <c r="S420" s="500"/>
      <c r="T420" s="481"/>
      <c r="U420" s="500"/>
      <c r="V420" s="500"/>
      <c r="W420" s="481"/>
      <c r="X420" s="481"/>
      <c r="Y420" s="481"/>
      <c r="Z420" s="481"/>
      <c r="AA420" s="481"/>
    </row>
    <row r="421" ht="16.5" spans="1:27">
      <c r="A421" s="500"/>
      <c r="B421" s="481"/>
      <c r="C421" s="481"/>
      <c r="D421" s="500"/>
      <c r="E421" s="500"/>
      <c r="F421" s="500"/>
      <c r="G421" s="500"/>
      <c r="H421" s="500"/>
      <c r="I421" s="501"/>
      <c r="J421" s="500"/>
      <c r="K421" s="502"/>
      <c r="L421" s="503"/>
      <c r="M421" s="500"/>
      <c r="N421" s="501"/>
      <c r="O421" s="481"/>
      <c r="P421" s="500"/>
      <c r="Q421" s="481"/>
      <c r="R421" s="481"/>
      <c r="S421" s="500"/>
      <c r="T421" s="481"/>
      <c r="U421" s="500"/>
      <c r="V421" s="500"/>
      <c r="W421" s="481"/>
      <c r="X421" s="481"/>
      <c r="Y421" s="481"/>
      <c r="Z421" s="481"/>
      <c r="AA421" s="481"/>
    </row>
    <row r="422" ht="16.5" spans="1:27">
      <c r="A422" s="500"/>
      <c r="B422" s="481"/>
      <c r="C422" s="481"/>
      <c r="D422" s="500"/>
      <c r="E422" s="500"/>
      <c r="F422" s="500"/>
      <c r="G422" s="500"/>
      <c r="H422" s="500"/>
      <c r="I422" s="501"/>
      <c r="J422" s="500"/>
      <c r="K422" s="502"/>
      <c r="L422" s="503"/>
      <c r="M422" s="500"/>
      <c r="N422" s="501"/>
      <c r="O422" s="481"/>
      <c r="P422" s="500"/>
      <c r="Q422" s="481"/>
      <c r="R422" s="481"/>
      <c r="S422" s="500"/>
      <c r="T422" s="481"/>
      <c r="U422" s="500"/>
      <c r="V422" s="500"/>
      <c r="W422" s="481"/>
      <c r="X422" s="481"/>
      <c r="Y422" s="481"/>
      <c r="Z422" s="481"/>
      <c r="AA422" s="481"/>
    </row>
    <row r="423" ht="16.5" spans="1:27">
      <c r="A423" s="500"/>
      <c r="B423" s="481"/>
      <c r="C423" s="481"/>
      <c r="D423" s="500"/>
      <c r="E423" s="500"/>
      <c r="F423" s="500"/>
      <c r="G423" s="500"/>
      <c r="H423" s="500"/>
      <c r="I423" s="501"/>
      <c r="J423" s="500"/>
      <c r="K423" s="502"/>
      <c r="L423" s="503"/>
      <c r="M423" s="500"/>
      <c r="N423" s="501"/>
      <c r="O423" s="481"/>
      <c r="P423" s="500"/>
      <c r="Q423" s="481"/>
      <c r="R423" s="481"/>
      <c r="S423" s="500"/>
      <c r="T423" s="481"/>
      <c r="U423" s="500"/>
      <c r="V423" s="500"/>
      <c r="W423" s="481"/>
      <c r="X423" s="481"/>
      <c r="Y423" s="481"/>
      <c r="Z423" s="481"/>
      <c r="AA423" s="481"/>
    </row>
    <row r="424" ht="16.5" spans="1:27">
      <c r="A424" s="500"/>
      <c r="B424" s="481"/>
      <c r="C424" s="481"/>
      <c r="D424" s="500"/>
      <c r="E424" s="500"/>
      <c r="F424" s="500"/>
      <c r="G424" s="500"/>
      <c r="H424" s="500"/>
      <c r="I424" s="501"/>
      <c r="J424" s="500"/>
      <c r="K424" s="502"/>
      <c r="L424" s="503"/>
      <c r="M424" s="500"/>
      <c r="N424" s="501"/>
      <c r="O424" s="481"/>
      <c r="P424" s="500"/>
      <c r="Q424" s="481"/>
      <c r="R424" s="481"/>
      <c r="S424" s="500"/>
      <c r="T424" s="481"/>
      <c r="U424" s="500"/>
      <c r="V424" s="500"/>
      <c r="W424" s="481"/>
      <c r="X424" s="481"/>
      <c r="Y424" s="481"/>
      <c r="Z424" s="481"/>
      <c r="AA424" s="481"/>
    </row>
    <row r="425" ht="16.5" spans="1:27">
      <c r="A425" s="500"/>
      <c r="B425" s="481"/>
      <c r="C425" s="481"/>
      <c r="D425" s="500"/>
      <c r="E425" s="500"/>
      <c r="F425" s="500"/>
      <c r="G425" s="500"/>
      <c r="H425" s="500"/>
      <c r="I425" s="501"/>
      <c r="J425" s="500"/>
      <c r="K425" s="502"/>
      <c r="L425" s="503"/>
      <c r="M425" s="500"/>
      <c r="N425" s="501"/>
      <c r="O425" s="481"/>
      <c r="P425" s="500"/>
      <c r="Q425" s="481"/>
      <c r="R425" s="481"/>
      <c r="S425" s="500"/>
      <c r="T425" s="481"/>
      <c r="U425" s="500"/>
      <c r="V425" s="500"/>
      <c r="W425" s="481"/>
      <c r="X425" s="481"/>
      <c r="Y425" s="481"/>
      <c r="Z425" s="481"/>
      <c r="AA425" s="481"/>
    </row>
    <row r="426" ht="16.5" spans="1:27">
      <c r="A426" s="500"/>
      <c r="B426" s="481"/>
      <c r="C426" s="481"/>
      <c r="D426" s="500"/>
      <c r="E426" s="500"/>
      <c r="F426" s="500"/>
      <c r="G426" s="500"/>
      <c r="H426" s="500"/>
      <c r="I426" s="501"/>
      <c r="J426" s="500"/>
      <c r="K426" s="502"/>
      <c r="L426" s="503"/>
      <c r="M426" s="500"/>
      <c r="N426" s="501"/>
      <c r="O426" s="481"/>
      <c r="P426" s="500"/>
      <c r="Q426" s="481"/>
      <c r="R426" s="481"/>
      <c r="S426" s="500"/>
      <c r="T426" s="481"/>
      <c r="U426" s="500"/>
      <c r="V426" s="500"/>
      <c r="W426" s="481"/>
      <c r="X426" s="481"/>
      <c r="Y426" s="481"/>
      <c r="Z426" s="481"/>
      <c r="AA426" s="481"/>
    </row>
    <row r="427" ht="16.5" spans="1:27">
      <c r="A427" s="500"/>
      <c r="B427" s="481"/>
      <c r="C427" s="481"/>
      <c r="D427" s="500"/>
      <c r="E427" s="500"/>
      <c r="F427" s="500"/>
      <c r="G427" s="500"/>
      <c r="H427" s="500"/>
      <c r="I427" s="501"/>
      <c r="J427" s="500"/>
      <c r="K427" s="502"/>
      <c r="L427" s="503"/>
      <c r="M427" s="500"/>
      <c r="N427" s="501"/>
      <c r="O427" s="481"/>
      <c r="P427" s="500"/>
      <c r="Q427" s="481"/>
      <c r="R427" s="481"/>
      <c r="S427" s="500"/>
      <c r="T427" s="481"/>
      <c r="U427" s="500"/>
      <c r="V427" s="500"/>
      <c r="W427" s="481"/>
      <c r="X427" s="481"/>
      <c r="Y427" s="481"/>
      <c r="Z427" s="481"/>
      <c r="AA427" s="481"/>
    </row>
    <row r="428" ht="16.5" spans="1:27">
      <c r="A428" s="500"/>
      <c r="B428" s="481"/>
      <c r="C428" s="481"/>
      <c r="D428" s="500"/>
      <c r="E428" s="500"/>
      <c r="F428" s="501"/>
      <c r="G428" s="501"/>
      <c r="H428" s="500"/>
      <c r="I428" s="501"/>
      <c r="J428" s="500"/>
      <c r="K428" s="502"/>
      <c r="L428" s="503"/>
      <c r="M428" s="500"/>
      <c r="N428" s="501"/>
      <c r="O428" s="481"/>
      <c r="P428" s="500"/>
      <c r="Q428" s="481"/>
      <c r="R428" s="481"/>
      <c r="S428" s="500"/>
      <c r="T428" s="481"/>
      <c r="U428" s="500"/>
      <c r="V428" s="500"/>
      <c r="W428" s="481"/>
      <c r="X428" s="481"/>
      <c r="Y428" s="481"/>
      <c r="Z428" s="481"/>
      <c r="AA428" s="481"/>
    </row>
    <row r="429" ht="16.5" spans="1:27">
      <c r="A429" s="500"/>
      <c r="B429" s="481"/>
      <c r="C429" s="481"/>
      <c r="D429" s="500"/>
      <c r="E429" s="500"/>
      <c r="F429" s="501"/>
      <c r="G429" s="501"/>
      <c r="H429" s="500"/>
      <c r="I429" s="501"/>
      <c r="J429" s="500"/>
      <c r="K429" s="502"/>
      <c r="L429" s="503"/>
      <c r="M429" s="500"/>
      <c r="N429" s="501"/>
      <c r="O429" s="481"/>
      <c r="P429" s="500"/>
      <c r="Q429" s="481"/>
      <c r="R429" s="481"/>
      <c r="S429" s="500"/>
      <c r="T429" s="481"/>
      <c r="U429" s="500"/>
      <c r="V429" s="500"/>
      <c r="W429" s="481"/>
      <c r="X429" s="481"/>
      <c r="Y429" s="481"/>
      <c r="Z429" s="481"/>
      <c r="AA429" s="481"/>
    </row>
    <row r="430" ht="16.5" spans="1:27">
      <c r="A430" s="500"/>
      <c r="B430" s="481"/>
      <c r="C430" s="481"/>
      <c r="D430" s="500"/>
      <c r="E430" s="500"/>
      <c r="F430" s="501"/>
      <c r="G430" s="501"/>
      <c r="H430" s="500"/>
      <c r="I430" s="501"/>
      <c r="J430" s="500"/>
      <c r="K430" s="502"/>
      <c r="L430" s="503"/>
      <c r="M430" s="500"/>
      <c r="N430" s="501"/>
      <c r="O430" s="481"/>
      <c r="P430" s="500"/>
      <c r="Q430" s="481"/>
      <c r="R430" s="481"/>
      <c r="S430" s="500"/>
      <c r="T430" s="481"/>
      <c r="U430" s="500"/>
      <c r="V430" s="500"/>
      <c r="W430" s="481"/>
      <c r="X430" s="481"/>
      <c r="Y430" s="481"/>
      <c r="Z430" s="481"/>
      <c r="AA430" s="481"/>
    </row>
    <row r="431" ht="16.5" spans="1:27">
      <c r="A431" s="500"/>
      <c r="B431" s="481"/>
      <c r="C431" s="481"/>
      <c r="D431" s="500"/>
      <c r="E431" s="500"/>
      <c r="F431" s="501"/>
      <c r="G431" s="501"/>
      <c r="H431" s="500"/>
      <c r="I431" s="501"/>
      <c r="J431" s="500"/>
      <c r="K431" s="502"/>
      <c r="L431" s="503"/>
      <c r="M431" s="500"/>
      <c r="N431" s="501"/>
      <c r="O431" s="481"/>
      <c r="P431" s="500"/>
      <c r="Q431" s="481"/>
      <c r="R431" s="481"/>
      <c r="S431" s="500"/>
      <c r="T431" s="481"/>
      <c r="U431" s="500"/>
      <c r="V431" s="500"/>
      <c r="W431" s="481"/>
      <c r="X431" s="481"/>
      <c r="Y431" s="481"/>
      <c r="Z431" s="481"/>
      <c r="AA431" s="481"/>
    </row>
    <row r="432" ht="16.5" spans="1:27">
      <c r="A432" s="500"/>
      <c r="B432" s="481"/>
      <c r="C432" s="481"/>
      <c r="D432" s="500"/>
      <c r="E432" s="500"/>
      <c r="F432" s="501"/>
      <c r="G432" s="501"/>
      <c r="H432" s="500"/>
      <c r="I432" s="501"/>
      <c r="J432" s="500"/>
      <c r="K432" s="502"/>
      <c r="L432" s="503"/>
      <c r="M432" s="500"/>
      <c r="N432" s="501"/>
      <c r="O432" s="481"/>
      <c r="P432" s="500"/>
      <c r="Q432" s="481"/>
      <c r="R432" s="481"/>
      <c r="S432" s="500"/>
      <c r="T432" s="481"/>
      <c r="U432" s="500"/>
      <c r="V432" s="500"/>
      <c r="W432" s="481"/>
      <c r="X432" s="481"/>
      <c r="Y432" s="481"/>
      <c r="Z432" s="481"/>
      <c r="AA432" s="481"/>
    </row>
    <row r="433" ht="16.5" spans="1:27">
      <c r="A433" s="500"/>
      <c r="B433" s="481"/>
      <c r="C433" s="481"/>
      <c r="D433" s="500"/>
      <c r="E433" s="500"/>
      <c r="F433" s="501"/>
      <c r="G433" s="501"/>
      <c r="H433" s="500"/>
      <c r="I433" s="501"/>
      <c r="J433" s="500"/>
      <c r="K433" s="502"/>
      <c r="L433" s="503"/>
      <c r="M433" s="500"/>
      <c r="N433" s="501"/>
      <c r="O433" s="481"/>
      <c r="P433" s="500"/>
      <c r="Q433" s="481"/>
      <c r="R433" s="481"/>
      <c r="S433" s="500"/>
      <c r="T433" s="481"/>
      <c r="U433" s="500"/>
      <c r="V433" s="500"/>
      <c r="W433" s="481"/>
      <c r="X433" s="481"/>
      <c r="Y433" s="481"/>
      <c r="Z433" s="481"/>
      <c r="AA433" s="481"/>
    </row>
    <row r="434" ht="16.5" spans="1:27">
      <c r="A434" s="500"/>
      <c r="B434" s="481"/>
      <c r="C434" s="481"/>
      <c r="D434" s="500"/>
      <c r="E434" s="500"/>
      <c r="F434" s="501"/>
      <c r="G434" s="501"/>
      <c r="H434" s="500"/>
      <c r="I434" s="501"/>
      <c r="J434" s="500"/>
      <c r="K434" s="502"/>
      <c r="L434" s="503"/>
      <c r="M434" s="500"/>
      <c r="N434" s="501"/>
      <c r="O434" s="481"/>
      <c r="P434" s="500"/>
      <c r="Q434" s="481"/>
      <c r="R434" s="481"/>
      <c r="S434" s="500"/>
      <c r="T434" s="481"/>
      <c r="U434" s="500"/>
      <c r="V434" s="500"/>
      <c r="W434" s="481"/>
      <c r="X434" s="481"/>
      <c r="Y434" s="481"/>
      <c r="Z434" s="481"/>
      <c r="AA434" s="481"/>
    </row>
    <row r="435" ht="16.5" spans="1:27">
      <c r="A435" s="500"/>
      <c r="B435" s="481"/>
      <c r="C435" s="481"/>
      <c r="D435" s="500"/>
      <c r="E435" s="500"/>
      <c r="F435" s="501"/>
      <c r="G435" s="501"/>
      <c r="H435" s="500"/>
      <c r="I435" s="501"/>
      <c r="J435" s="500"/>
      <c r="K435" s="502"/>
      <c r="L435" s="503"/>
      <c r="M435" s="500"/>
      <c r="N435" s="501"/>
      <c r="O435" s="481"/>
      <c r="P435" s="500"/>
      <c r="Q435" s="481"/>
      <c r="R435" s="481"/>
      <c r="S435" s="500"/>
      <c r="T435" s="481"/>
      <c r="U435" s="500"/>
      <c r="V435" s="500"/>
      <c r="W435" s="481"/>
      <c r="X435" s="481"/>
      <c r="Y435" s="481"/>
      <c r="Z435" s="481"/>
      <c r="AA435" s="481"/>
    </row>
    <row r="436" ht="16.5" spans="1:27">
      <c r="A436" s="500"/>
      <c r="B436" s="481"/>
      <c r="C436" s="481"/>
      <c r="D436" s="500"/>
      <c r="E436" s="500"/>
      <c r="F436" s="501"/>
      <c r="G436" s="501"/>
      <c r="H436" s="500"/>
      <c r="I436" s="501"/>
      <c r="J436" s="500"/>
      <c r="K436" s="502"/>
      <c r="L436" s="503"/>
      <c r="M436" s="500"/>
      <c r="N436" s="501"/>
      <c r="O436" s="481"/>
      <c r="P436" s="500"/>
      <c r="Q436" s="481"/>
      <c r="R436" s="481"/>
      <c r="S436" s="500"/>
      <c r="T436" s="481"/>
      <c r="U436" s="500"/>
      <c r="V436" s="500"/>
      <c r="W436" s="481"/>
      <c r="X436" s="481"/>
      <c r="Y436" s="481"/>
      <c r="Z436" s="481"/>
      <c r="AA436" s="481"/>
    </row>
    <row r="437" ht="16.5" spans="1:27">
      <c r="A437" s="500"/>
      <c r="B437" s="481"/>
      <c r="C437" s="481"/>
      <c r="D437" s="500"/>
      <c r="E437" s="500"/>
      <c r="F437" s="501"/>
      <c r="G437" s="501"/>
      <c r="H437" s="500"/>
      <c r="I437" s="501"/>
      <c r="J437" s="500"/>
      <c r="K437" s="502"/>
      <c r="L437" s="503"/>
      <c r="M437" s="500"/>
      <c r="N437" s="501"/>
      <c r="O437" s="481"/>
      <c r="P437" s="500"/>
      <c r="Q437" s="481"/>
      <c r="R437" s="481"/>
      <c r="S437" s="500"/>
      <c r="T437" s="481"/>
      <c r="U437" s="500"/>
      <c r="V437" s="500"/>
      <c r="W437" s="481"/>
      <c r="X437" s="481"/>
      <c r="Y437" s="481"/>
      <c r="Z437" s="481"/>
      <c r="AA437" s="481"/>
    </row>
    <row r="438" ht="16.5" spans="1:27">
      <c r="A438" s="500"/>
      <c r="B438" s="481"/>
      <c r="C438" s="481"/>
      <c r="D438" s="500"/>
      <c r="E438" s="500"/>
      <c r="F438" s="501"/>
      <c r="G438" s="501"/>
      <c r="H438" s="500"/>
      <c r="I438" s="501"/>
      <c r="J438" s="500"/>
      <c r="K438" s="502"/>
      <c r="L438" s="503"/>
      <c r="M438" s="500"/>
      <c r="N438" s="501"/>
      <c r="O438" s="481"/>
      <c r="P438" s="500"/>
      <c r="Q438" s="481"/>
      <c r="R438" s="481"/>
      <c r="S438" s="500"/>
      <c r="T438" s="481"/>
      <c r="U438" s="500"/>
      <c r="V438" s="500"/>
      <c r="W438" s="481"/>
      <c r="X438" s="481"/>
      <c r="Y438" s="481"/>
      <c r="Z438" s="481"/>
      <c r="AA438" s="481"/>
    </row>
    <row r="439" ht="16.5" spans="1:27">
      <c r="A439" s="500"/>
      <c r="B439" s="481"/>
      <c r="C439" s="481"/>
      <c r="D439" s="500"/>
      <c r="E439" s="500"/>
      <c r="F439" s="501"/>
      <c r="G439" s="501"/>
      <c r="H439" s="500"/>
      <c r="I439" s="501"/>
      <c r="J439" s="500"/>
      <c r="K439" s="502"/>
      <c r="L439" s="503"/>
      <c r="M439" s="500"/>
      <c r="N439" s="501"/>
      <c r="O439" s="481"/>
      <c r="P439" s="500"/>
      <c r="Q439" s="481"/>
      <c r="R439" s="481"/>
      <c r="S439" s="500"/>
      <c r="T439" s="481"/>
      <c r="U439" s="500"/>
      <c r="V439" s="500"/>
      <c r="W439" s="481"/>
      <c r="X439" s="481"/>
      <c r="Y439" s="481"/>
      <c r="Z439" s="481"/>
      <c r="AA439" s="481"/>
    </row>
    <row r="440" ht="16.5" spans="1:27">
      <c r="A440" s="500"/>
      <c r="B440" s="481"/>
      <c r="C440" s="481"/>
      <c r="D440" s="500"/>
      <c r="E440" s="500"/>
      <c r="F440" s="501"/>
      <c r="G440" s="501"/>
      <c r="H440" s="500"/>
      <c r="I440" s="500"/>
      <c r="J440" s="500"/>
      <c r="K440" s="502"/>
      <c r="L440" s="503"/>
      <c r="M440" s="500"/>
      <c r="N440" s="501"/>
      <c r="O440" s="481"/>
      <c r="P440" s="500"/>
      <c r="Q440" s="481"/>
      <c r="R440" s="481"/>
      <c r="S440" s="500"/>
      <c r="T440" s="481"/>
      <c r="U440" s="500"/>
      <c r="V440" s="500"/>
      <c r="W440" s="481"/>
      <c r="X440" s="481"/>
      <c r="Y440" s="481"/>
      <c r="Z440" s="481"/>
      <c r="AA440" s="481"/>
    </row>
    <row r="441" ht="16.5" spans="1:27">
      <c r="A441" s="500"/>
      <c r="B441" s="481"/>
      <c r="C441" s="481"/>
      <c r="D441" s="500"/>
      <c r="E441" s="500"/>
      <c r="F441" s="501"/>
      <c r="G441" s="501"/>
      <c r="H441" s="500"/>
      <c r="I441" s="500"/>
      <c r="J441" s="500"/>
      <c r="K441" s="502"/>
      <c r="L441" s="503"/>
      <c r="M441" s="500"/>
      <c r="N441" s="501"/>
      <c r="O441" s="481"/>
      <c r="P441" s="500"/>
      <c r="Q441" s="481"/>
      <c r="R441" s="481"/>
      <c r="S441" s="500"/>
      <c r="T441" s="481"/>
      <c r="U441" s="500"/>
      <c r="V441" s="500"/>
      <c r="W441" s="481"/>
      <c r="X441" s="481"/>
      <c r="Y441" s="481"/>
      <c r="Z441" s="481"/>
      <c r="AA441" s="481"/>
    </row>
    <row r="442" ht="16.5" spans="1:27">
      <c r="A442" s="500"/>
      <c r="B442" s="481"/>
      <c r="C442" s="481"/>
      <c r="D442" s="500"/>
      <c r="E442" s="500"/>
      <c r="F442" s="501"/>
      <c r="G442" s="501"/>
      <c r="H442" s="500"/>
      <c r="I442" s="500"/>
      <c r="J442" s="500"/>
      <c r="K442" s="502"/>
      <c r="L442" s="503"/>
      <c r="M442" s="500"/>
      <c r="N442" s="501"/>
      <c r="O442" s="481"/>
      <c r="P442" s="500"/>
      <c r="Q442" s="481"/>
      <c r="R442" s="481"/>
      <c r="S442" s="500"/>
      <c r="T442" s="481"/>
      <c r="U442" s="500"/>
      <c r="V442" s="500"/>
      <c r="W442" s="481"/>
      <c r="X442" s="481"/>
      <c r="Y442" s="481"/>
      <c r="Z442" s="481"/>
      <c r="AA442" s="481"/>
    </row>
    <row r="443" ht="16.5" spans="1:27">
      <c r="A443" s="500"/>
      <c r="B443" s="481"/>
      <c r="C443" s="481"/>
      <c r="D443" s="500"/>
      <c r="E443" s="500"/>
      <c r="F443" s="501"/>
      <c r="G443" s="501"/>
      <c r="H443" s="500"/>
      <c r="I443" s="500"/>
      <c r="J443" s="500"/>
      <c r="K443" s="502"/>
      <c r="L443" s="503"/>
      <c r="M443" s="500"/>
      <c r="N443" s="501"/>
      <c r="O443" s="481"/>
      <c r="P443" s="500"/>
      <c r="Q443" s="481"/>
      <c r="R443" s="481"/>
      <c r="S443" s="500"/>
      <c r="T443" s="481"/>
      <c r="U443" s="500"/>
      <c r="V443" s="500"/>
      <c r="W443" s="481"/>
      <c r="X443" s="481"/>
      <c r="Y443" s="481"/>
      <c r="Z443" s="481"/>
      <c r="AA443" s="481"/>
    </row>
    <row r="444" ht="16.5" spans="1:27">
      <c r="A444" s="500"/>
      <c r="B444" s="481"/>
      <c r="C444" s="481"/>
      <c r="D444" s="500"/>
      <c r="E444" s="500"/>
      <c r="F444" s="501"/>
      <c r="G444" s="501"/>
      <c r="H444" s="500"/>
      <c r="I444" s="500"/>
      <c r="J444" s="500"/>
      <c r="K444" s="502"/>
      <c r="L444" s="503"/>
      <c r="M444" s="500"/>
      <c r="N444" s="501"/>
      <c r="O444" s="481"/>
      <c r="P444" s="500"/>
      <c r="Q444" s="481"/>
      <c r="R444" s="481"/>
      <c r="S444" s="500"/>
      <c r="T444" s="481"/>
      <c r="U444" s="500"/>
      <c r="V444" s="500"/>
      <c r="W444" s="481"/>
      <c r="X444" s="481"/>
      <c r="Y444" s="481"/>
      <c r="Z444" s="481"/>
      <c r="AA444" s="481"/>
    </row>
    <row r="445" ht="16.5" spans="1:27">
      <c r="A445" s="500"/>
      <c r="B445" s="481"/>
      <c r="C445" s="481"/>
      <c r="D445" s="500"/>
      <c r="E445" s="500"/>
      <c r="F445" s="501"/>
      <c r="G445" s="501"/>
      <c r="H445" s="500"/>
      <c r="I445" s="500"/>
      <c r="J445" s="500"/>
      <c r="K445" s="502"/>
      <c r="L445" s="503"/>
      <c r="M445" s="500"/>
      <c r="N445" s="501"/>
      <c r="O445" s="481"/>
      <c r="P445" s="500"/>
      <c r="Q445" s="481"/>
      <c r="R445" s="481"/>
      <c r="S445" s="500"/>
      <c r="T445" s="481"/>
      <c r="U445" s="500"/>
      <c r="V445" s="500"/>
      <c r="W445" s="481"/>
      <c r="X445" s="481"/>
      <c r="Y445" s="481"/>
      <c r="Z445" s="481"/>
      <c r="AA445" s="481"/>
    </row>
    <row r="446" ht="16.5" spans="1:27">
      <c r="A446" s="500"/>
      <c r="B446" s="481"/>
      <c r="C446" s="481"/>
      <c r="D446" s="500"/>
      <c r="E446" s="500"/>
      <c r="F446" s="501"/>
      <c r="G446" s="501"/>
      <c r="H446" s="500"/>
      <c r="I446" s="500"/>
      <c r="J446" s="500"/>
      <c r="K446" s="502"/>
      <c r="L446" s="503"/>
      <c r="M446" s="500"/>
      <c r="N446" s="501"/>
      <c r="O446" s="481"/>
      <c r="P446" s="500"/>
      <c r="Q446" s="481"/>
      <c r="R446" s="481"/>
      <c r="S446" s="500"/>
      <c r="T446" s="481"/>
      <c r="U446" s="500"/>
      <c r="V446" s="500"/>
      <c r="W446" s="481"/>
      <c r="X446" s="481"/>
      <c r="Y446" s="481"/>
      <c r="Z446" s="481"/>
      <c r="AA446" s="481"/>
    </row>
    <row r="447" ht="16.5" spans="1:27">
      <c r="A447" s="500"/>
      <c r="B447" s="481"/>
      <c r="C447" s="481"/>
      <c r="D447" s="500"/>
      <c r="E447" s="500"/>
      <c r="F447" s="501"/>
      <c r="G447" s="501"/>
      <c r="H447" s="500"/>
      <c r="I447" s="500"/>
      <c r="J447" s="500"/>
      <c r="K447" s="502"/>
      <c r="L447" s="503"/>
      <c r="M447" s="500"/>
      <c r="N447" s="501"/>
      <c r="O447" s="481"/>
      <c r="P447" s="500"/>
      <c r="Q447" s="481"/>
      <c r="R447" s="481"/>
      <c r="S447" s="500"/>
      <c r="T447" s="481"/>
      <c r="U447" s="500"/>
      <c r="V447" s="500"/>
      <c r="W447" s="481"/>
      <c r="X447" s="481"/>
      <c r="Y447" s="481"/>
      <c r="Z447" s="481"/>
      <c r="AA447" s="481"/>
    </row>
    <row r="448" ht="16.5" spans="1:27">
      <c r="A448" s="500"/>
      <c r="B448" s="481"/>
      <c r="C448" s="481"/>
      <c r="D448" s="500"/>
      <c r="E448" s="500"/>
      <c r="F448" s="501"/>
      <c r="G448" s="501"/>
      <c r="H448" s="500"/>
      <c r="I448" s="500"/>
      <c r="J448" s="500"/>
      <c r="K448" s="502"/>
      <c r="L448" s="503"/>
      <c r="M448" s="500"/>
      <c r="N448" s="501"/>
      <c r="O448" s="481"/>
      <c r="P448" s="500"/>
      <c r="Q448" s="481"/>
      <c r="R448" s="481"/>
      <c r="S448" s="500"/>
      <c r="T448" s="481"/>
      <c r="U448" s="500"/>
      <c r="V448" s="500"/>
      <c r="W448" s="481"/>
      <c r="X448" s="481"/>
      <c r="Y448" s="481"/>
      <c r="Z448" s="481"/>
      <c r="AA448" s="481"/>
    </row>
    <row r="449" ht="16.5" spans="1:27">
      <c r="A449" s="500"/>
      <c r="B449" s="481"/>
      <c r="C449" s="481"/>
      <c r="D449" s="500"/>
      <c r="E449" s="500"/>
      <c r="F449" s="501"/>
      <c r="G449" s="501"/>
      <c r="H449" s="500"/>
      <c r="I449" s="500"/>
      <c r="J449" s="500"/>
      <c r="K449" s="502"/>
      <c r="L449" s="503"/>
      <c r="M449" s="500"/>
      <c r="N449" s="501"/>
      <c r="O449" s="481"/>
      <c r="P449" s="500"/>
      <c r="Q449" s="481"/>
      <c r="R449" s="481"/>
      <c r="S449" s="500"/>
      <c r="T449" s="481"/>
      <c r="U449" s="500"/>
      <c r="V449" s="500"/>
      <c r="W449" s="481"/>
      <c r="X449" s="481"/>
      <c r="Y449" s="481"/>
      <c r="Z449" s="481"/>
      <c r="AA449" s="481"/>
    </row>
    <row r="450" ht="16.5" spans="1:27">
      <c r="A450" s="500"/>
      <c r="B450" s="481"/>
      <c r="C450" s="481"/>
      <c r="D450" s="500"/>
      <c r="E450" s="500"/>
      <c r="F450" s="501"/>
      <c r="G450" s="501"/>
      <c r="H450" s="500"/>
      <c r="I450" s="500"/>
      <c r="J450" s="500"/>
      <c r="K450" s="502"/>
      <c r="L450" s="503"/>
      <c r="M450" s="500"/>
      <c r="N450" s="501"/>
      <c r="O450" s="481"/>
      <c r="P450" s="500"/>
      <c r="Q450" s="481"/>
      <c r="R450" s="481"/>
      <c r="S450" s="500"/>
      <c r="T450" s="481"/>
      <c r="U450" s="500"/>
      <c r="V450" s="500"/>
      <c r="W450" s="481"/>
      <c r="X450" s="481"/>
      <c r="Y450" s="481"/>
      <c r="Z450" s="481"/>
      <c r="AA450" s="481"/>
    </row>
    <row r="451" ht="16.5" spans="1:27">
      <c r="A451" s="500"/>
      <c r="B451" s="481"/>
      <c r="C451" s="481"/>
      <c r="D451" s="500"/>
      <c r="E451" s="500"/>
      <c r="F451" s="501"/>
      <c r="G451" s="501"/>
      <c r="H451" s="500"/>
      <c r="I451" s="500"/>
      <c r="J451" s="500"/>
      <c r="K451" s="502"/>
      <c r="L451" s="503"/>
      <c r="M451" s="500"/>
      <c r="N451" s="501"/>
      <c r="O451" s="481"/>
      <c r="P451" s="500"/>
      <c r="Q451" s="481"/>
      <c r="R451" s="481"/>
      <c r="S451" s="500"/>
      <c r="T451" s="481"/>
      <c r="U451" s="500"/>
      <c r="V451" s="500"/>
      <c r="W451" s="481"/>
      <c r="X451" s="481"/>
      <c r="Y451" s="481"/>
      <c r="Z451" s="481"/>
      <c r="AA451" s="481"/>
    </row>
    <row r="452" ht="16.5" spans="1:27">
      <c r="A452" s="500"/>
      <c r="B452" s="481"/>
      <c r="C452" s="481"/>
      <c r="D452" s="500"/>
      <c r="E452" s="500"/>
      <c r="F452" s="501"/>
      <c r="G452" s="501"/>
      <c r="H452" s="500"/>
      <c r="I452" s="500"/>
      <c r="J452" s="500"/>
      <c r="K452" s="502"/>
      <c r="L452" s="503"/>
      <c r="M452" s="500"/>
      <c r="N452" s="501"/>
      <c r="O452" s="481"/>
      <c r="P452" s="500"/>
      <c r="Q452" s="481"/>
      <c r="R452" s="481"/>
      <c r="S452" s="500"/>
      <c r="T452" s="481"/>
      <c r="U452" s="500"/>
      <c r="V452" s="500"/>
      <c r="W452" s="481"/>
      <c r="X452" s="481"/>
      <c r="Y452" s="481"/>
      <c r="Z452" s="481"/>
      <c r="AA452" s="481"/>
    </row>
    <row r="453" ht="16.5" spans="1:27">
      <c r="A453" s="500"/>
      <c r="B453" s="481"/>
      <c r="C453" s="481"/>
      <c r="D453" s="500"/>
      <c r="E453" s="500"/>
      <c r="F453" s="501"/>
      <c r="G453" s="501"/>
      <c r="H453" s="500"/>
      <c r="I453" s="500"/>
      <c r="J453" s="500"/>
      <c r="K453" s="502"/>
      <c r="L453" s="503"/>
      <c r="M453" s="500"/>
      <c r="N453" s="501"/>
      <c r="O453" s="481"/>
      <c r="P453" s="500"/>
      <c r="Q453" s="481"/>
      <c r="R453" s="481"/>
      <c r="S453" s="500"/>
      <c r="T453" s="481"/>
      <c r="U453" s="500"/>
      <c r="V453" s="500"/>
      <c r="W453" s="481"/>
      <c r="X453" s="481"/>
      <c r="Y453" s="481"/>
      <c r="Z453" s="481"/>
      <c r="AA453" s="481"/>
    </row>
    <row r="454" ht="16.5" spans="1:27">
      <c r="A454" s="500"/>
      <c r="B454" s="481"/>
      <c r="C454" s="481"/>
      <c r="D454" s="500"/>
      <c r="E454" s="500"/>
      <c r="F454" s="501"/>
      <c r="G454" s="501"/>
      <c r="H454" s="500"/>
      <c r="I454" s="500"/>
      <c r="J454" s="500"/>
      <c r="K454" s="502"/>
      <c r="L454" s="503"/>
      <c r="M454" s="500"/>
      <c r="N454" s="501"/>
      <c r="O454" s="481"/>
      <c r="P454" s="500"/>
      <c r="Q454" s="481"/>
      <c r="R454" s="481"/>
      <c r="S454" s="500"/>
      <c r="T454" s="481"/>
      <c r="U454" s="500"/>
      <c r="V454" s="500"/>
      <c r="W454" s="481"/>
      <c r="X454" s="481"/>
      <c r="Y454" s="481"/>
      <c r="Z454" s="481"/>
      <c r="AA454" s="481"/>
    </row>
    <row r="455" ht="16.5" spans="1:27">
      <c r="A455" s="500"/>
      <c r="B455" s="481"/>
      <c r="C455" s="481"/>
      <c r="D455" s="500"/>
      <c r="E455" s="500"/>
      <c r="F455" s="501"/>
      <c r="G455" s="501"/>
      <c r="H455" s="500"/>
      <c r="I455" s="500"/>
      <c r="J455" s="500"/>
      <c r="K455" s="502"/>
      <c r="L455" s="503"/>
      <c r="M455" s="500"/>
      <c r="N455" s="501"/>
      <c r="O455" s="481"/>
      <c r="P455" s="500"/>
      <c r="Q455" s="481"/>
      <c r="R455" s="481"/>
      <c r="S455" s="500"/>
      <c r="T455" s="481"/>
      <c r="U455" s="500"/>
      <c r="V455" s="500"/>
      <c r="W455" s="481"/>
      <c r="X455" s="481"/>
      <c r="Y455" s="481"/>
      <c r="Z455" s="481"/>
      <c r="AA455" s="481"/>
    </row>
    <row r="456" ht="16.5" spans="1:27">
      <c r="A456" s="500"/>
      <c r="B456" s="481"/>
      <c r="C456" s="481"/>
      <c r="D456" s="500"/>
      <c r="E456" s="500"/>
      <c r="F456" s="501"/>
      <c r="G456" s="501"/>
      <c r="H456" s="500"/>
      <c r="I456" s="500"/>
      <c r="J456" s="500"/>
      <c r="K456" s="502"/>
      <c r="L456" s="503"/>
      <c r="M456" s="500"/>
      <c r="N456" s="501"/>
      <c r="O456" s="481"/>
      <c r="P456" s="500"/>
      <c r="Q456" s="481"/>
      <c r="R456" s="481"/>
      <c r="S456" s="500"/>
      <c r="T456" s="481"/>
      <c r="U456" s="500"/>
      <c r="V456" s="500"/>
      <c r="W456" s="481"/>
      <c r="X456" s="481"/>
      <c r="Y456" s="481"/>
      <c r="Z456" s="481"/>
      <c r="AA456" s="481"/>
    </row>
    <row r="457" ht="16.5" spans="1:27">
      <c r="A457" s="500"/>
      <c r="B457" s="481"/>
      <c r="C457" s="481"/>
      <c r="D457" s="500"/>
      <c r="E457" s="500"/>
      <c r="F457" s="501"/>
      <c r="G457" s="501"/>
      <c r="H457" s="500"/>
      <c r="I457" s="500"/>
      <c r="J457" s="500"/>
      <c r="K457" s="502"/>
      <c r="L457" s="503"/>
      <c r="M457" s="500"/>
      <c r="N457" s="501"/>
      <c r="O457" s="481"/>
      <c r="P457" s="500"/>
      <c r="Q457" s="481"/>
      <c r="R457" s="481"/>
      <c r="S457" s="500"/>
      <c r="T457" s="481"/>
      <c r="U457" s="500"/>
      <c r="V457" s="500"/>
      <c r="W457" s="481"/>
      <c r="X457" s="481"/>
      <c r="Y457" s="481"/>
      <c r="Z457" s="481"/>
      <c r="AA457" s="481"/>
    </row>
    <row r="458" ht="16.5" spans="1:27">
      <c r="A458" s="500"/>
      <c r="B458" s="481"/>
      <c r="C458" s="481"/>
      <c r="D458" s="500"/>
      <c r="E458" s="500"/>
      <c r="F458" s="501"/>
      <c r="G458" s="501"/>
      <c r="H458" s="500"/>
      <c r="I458" s="500"/>
      <c r="J458" s="500"/>
      <c r="K458" s="502"/>
      <c r="L458" s="503"/>
      <c r="M458" s="500"/>
      <c r="N458" s="501"/>
      <c r="O458" s="481"/>
      <c r="P458" s="500"/>
      <c r="Q458" s="481"/>
      <c r="R458" s="481"/>
      <c r="S458" s="500"/>
      <c r="T458" s="481"/>
      <c r="U458" s="500"/>
      <c r="V458" s="500"/>
      <c r="W458" s="481"/>
      <c r="X458" s="481"/>
      <c r="Y458" s="481"/>
      <c r="Z458" s="481"/>
      <c r="AA458" s="481"/>
    </row>
    <row r="459" ht="16.5" spans="1:27">
      <c r="A459" s="500"/>
      <c r="B459" s="481"/>
      <c r="C459" s="481"/>
      <c r="D459" s="500"/>
      <c r="E459" s="500"/>
      <c r="F459" s="501"/>
      <c r="G459" s="501"/>
      <c r="H459" s="500"/>
      <c r="I459" s="500"/>
      <c r="J459" s="500"/>
      <c r="K459" s="502"/>
      <c r="L459" s="503"/>
      <c r="M459" s="500"/>
      <c r="N459" s="501"/>
      <c r="O459" s="481"/>
      <c r="P459" s="500"/>
      <c r="Q459" s="481"/>
      <c r="R459" s="481"/>
      <c r="S459" s="500"/>
      <c r="T459" s="481"/>
      <c r="U459" s="500"/>
      <c r="V459" s="500"/>
      <c r="W459" s="481"/>
      <c r="X459" s="481"/>
      <c r="Y459" s="481"/>
      <c r="Z459" s="481"/>
      <c r="AA459" s="481"/>
    </row>
    <row r="460" ht="16.5" spans="1:27">
      <c r="A460" s="500"/>
      <c r="B460" s="481"/>
      <c r="C460" s="481"/>
      <c r="D460" s="500"/>
      <c r="E460" s="500"/>
      <c r="F460" s="501"/>
      <c r="G460" s="501"/>
      <c r="H460" s="500"/>
      <c r="I460" s="500"/>
      <c r="J460" s="500"/>
      <c r="K460" s="502"/>
      <c r="L460" s="503"/>
      <c r="M460" s="500"/>
      <c r="N460" s="501"/>
      <c r="O460" s="481"/>
      <c r="P460" s="500"/>
      <c r="Q460" s="481"/>
      <c r="R460" s="481"/>
      <c r="S460" s="500"/>
      <c r="T460" s="481"/>
      <c r="U460" s="500"/>
      <c r="V460" s="500"/>
      <c r="W460" s="481"/>
      <c r="X460" s="481"/>
      <c r="Y460" s="481"/>
      <c r="Z460" s="481"/>
      <c r="AA460" s="481"/>
    </row>
    <row r="461" ht="16.5" spans="1:27">
      <c r="A461" s="500"/>
      <c r="B461" s="481"/>
      <c r="C461" s="481"/>
      <c r="D461" s="500"/>
      <c r="E461" s="500"/>
      <c r="F461" s="501"/>
      <c r="G461" s="501"/>
      <c r="H461" s="500"/>
      <c r="I461" s="500"/>
      <c r="J461" s="500"/>
      <c r="K461" s="502"/>
      <c r="L461" s="503"/>
      <c r="M461" s="500"/>
      <c r="N461" s="501"/>
      <c r="O461" s="481"/>
      <c r="P461" s="500"/>
      <c r="Q461" s="481"/>
      <c r="R461" s="481"/>
      <c r="S461" s="500"/>
      <c r="T461" s="481"/>
      <c r="U461" s="500"/>
      <c r="V461" s="500"/>
      <c r="W461" s="481"/>
      <c r="X461" s="481"/>
      <c r="Y461" s="481"/>
      <c r="Z461" s="481"/>
      <c r="AA461" s="481"/>
    </row>
    <row r="462" ht="16.5" spans="1:27">
      <c r="A462" s="500"/>
      <c r="B462" s="481"/>
      <c r="C462" s="481"/>
      <c r="D462" s="500"/>
      <c r="E462" s="500"/>
      <c r="F462" s="501"/>
      <c r="G462" s="501"/>
      <c r="H462" s="500"/>
      <c r="I462" s="500"/>
      <c r="J462" s="500"/>
      <c r="K462" s="502"/>
      <c r="L462" s="503"/>
      <c r="M462" s="500"/>
      <c r="N462" s="501"/>
      <c r="O462" s="481"/>
      <c r="P462" s="500"/>
      <c r="Q462" s="481"/>
      <c r="R462" s="481"/>
      <c r="S462" s="500"/>
      <c r="T462" s="481"/>
      <c r="U462" s="500"/>
      <c r="V462" s="500"/>
      <c r="W462" s="481"/>
      <c r="X462" s="481"/>
      <c r="Y462" s="481"/>
      <c r="Z462" s="481"/>
      <c r="AA462" s="481"/>
    </row>
    <row r="463" ht="16.5" spans="1:27">
      <c r="A463" s="500"/>
      <c r="B463" s="481"/>
      <c r="C463" s="481"/>
      <c r="D463" s="500"/>
      <c r="E463" s="500"/>
      <c r="F463" s="501"/>
      <c r="G463" s="501"/>
      <c r="H463" s="500"/>
      <c r="I463" s="500"/>
      <c r="J463" s="500"/>
      <c r="K463" s="502"/>
      <c r="L463" s="503"/>
      <c r="M463" s="500"/>
      <c r="N463" s="501"/>
      <c r="O463" s="481"/>
      <c r="P463" s="500"/>
      <c r="Q463" s="481"/>
      <c r="R463" s="481"/>
      <c r="S463" s="500"/>
      <c r="T463" s="481"/>
      <c r="U463" s="500"/>
      <c r="V463" s="500"/>
      <c r="W463" s="481"/>
      <c r="X463" s="481"/>
      <c r="Y463" s="481"/>
      <c r="Z463" s="481"/>
      <c r="AA463" s="481"/>
    </row>
    <row r="464" ht="16.5" spans="1:27">
      <c r="A464" s="500"/>
      <c r="B464" s="481"/>
      <c r="C464" s="481"/>
      <c r="D464" s="500"/>
      <c r="E464" s="500"/>
      <c r="F464" s="501"/>
      <c r="G464" s="501"/>
      <c r="H464" s="500"/>
      <c r="I464" s="500"/>
      <c r="J464" s="500"/>
      <c r="K464" s="502"/>
      <c r="L464" s="503"/>
      <c r="M464" s="500"/>
      <c r="N464" s="501"/>
      <c r="O464" s="481"/>
      <c r="P464" s="500"/>
      <c r="Q464" s="481"/>
      <c r="R464" s="481"/>
      <c r="S464" s="500"/>
      <c r="T464" s="481"/>
      <c r="U464" s="500"/>
      <c r="V464" s="500"/>
      <c r="W464" s="481"/>
      <c r="X464" s="481"/>
      <c r="Y464" s="481"/>
      <c r="Z464" s="481"/>
      <c r="AA464" s="481"/>
    </row>
    <row r="465" ht="16.5" spans="1:27">
      <c r="A465" s="500"/>
      <c r="B465" s="481"/>
      <c r="C465" s="481"/>
      <c r="D465" s="500"/>
      <c r="E465" s="500"/>
      <c r="F465" s="501"/>
      <c r="G465" s="501"/>
      <c r="H465" s="500"/>
      <c r="I465" s="500"/>
      <c r="J465" s="500"/>
      <c r="K465" s="502"/>
      <c r="L465" s="503"/>
      <c r="M465" s="500"/>
      <c r="N465" s="501"/>
      <c r="O465" s="481"/>
      <c r="P465" s="500"/>
      <c r="Q465" s="481"/>
      <c r="R465" s="481"/>
      <c r="S465" s="500"/>
      <c r="T465" s="481"/>
      <c r="U465" s="500"/>
      <c r="V465" s="500"/>
      <c r="W465" s="481"/>
      <c r="X465" s="481"/>
      <c r="Y465" s="481"/>
      <c r="Z465" s="481"/>
      <c r="AA465" s="481"/>
    </row>
    <row r="466" ht="16.5" spans="1:27">
      <c r="A466" s="500"/>
      <c r="B466" s="481"/>
      <c r="C466" s="481"/>
      <c r="D466" s="500"/>
      <c r="E466" s="500"/>
      <c r="F466" s="501"/>
      <c r="G466" s="501"/>
      <c r="H466" s="500"/>
      <c r="I466" s="500"/>
      <c r="J466" s="500"/>
      <c r="K466" s="502"/>
      <c r="L466" s="503"/>
      <c r="M466" s="500"/>
      <c r="N466" s="501"/>
      <c r="O466" s="481"/>
      <c r="P466" s="500"/>
      <c r="Q466" s="481"/>
      <c r="R466" s="481"/>
      <c r="S466" s="500"/>
      <c r="T466" s="481"/>
      <c r="U466" s="500"/>
      <c r="V466" s="500"/>
      <c r="W466" s="481"/>
      <c r="X466" s="481"/>
      <c r="Y466" s="481"/>
      <c r="Z466" s="481"/>
      <c r="AA466" s="481"/>
    </row>
    <row r="467" ht="16.5" spans="1:27">
      <c r="A467" s="500"/>
      <c r="B467" s="481"/>
      <c r="C467" s="481"/>
      <c r="D467" s="500"/>
      <c r="E467" s="500"/>
      <c r="F467" s="501"/>
      <c r="G467" s="501"/>
      <c r="H467" s="500"/>
      <c r="I467" s="500"/>
      <c r="J467" s="500"/>
      <c r="K467" s="502"/>
      <c r="L467" s="503"/>
      <c r="M467" s="500"/>
      <c r="N467" s="501"/>
      <c r="O467" s="481"/>
      <c r="P467" s="500"/>
      <c r="Q467" s="481"/>
      <c r="R467" s="481"/>
      <c r="S467" s="500"/>
      <c r="T467" s="481"/>
      <c r="U467" s="500"/>
      <c r="V467" s="500"/>
      <c r="W467" s="481"/>
      <c r="X467" s="481"/>
      <c r="Y467" s="481"/>
      <c r="Z467" s="481"/>
      <c r="AA467" s="481"/>
    </row>
    <row r="468" ht="16.5" spans="1:27">
      <c r="A468" s="500"/>
      <c r="B468" s="481"/>
      <c r="C468" s="481"/>
      <c r="D468" s="500"/>
      <c r="E468" s="500"/>
      <c r="F468" s="501"/>
      <c r="G468" s="501"/>
      <c r="H468" s="500"/>
      <c r="I468" s="500"/>
      <c r="J468" s="500"/>
      <c r="K468" s="502"/>
      <c r="L468" s="503"/>
      <c r="M468" s="500"/>
      <c r="N468" s="501"/>
      <c r="O468" s="481"/>
      <c r="P468" s="500"/>
      <c r="Q468" s="481"/>
      <c r="R468" s="481"/>
      <c r="S468" s="500"/>
      <c r="T468" s="481"/>
      <c r="U468" s="500"/>
      <c r="V468" s="500"/>
      <c r="W468" s="481"/>
      <c r="X468" s="481"/>
      <c r="Y468" s="481"/>
      <c r="Z468" s="481"/>
      <c r="AA468" s="481"/>
    </row>
    <row r="469" ht="16.5" spans="1:27">
      <c r="A469" s="500"/>
      <c r="B469" s="481"/>
      <c r="C469" s="481"/>
      <c r="D469" s="500"/>
      <c r="E469" s="500"/>
      <c r="F469" s="501"/>
      <c r="G469" s="501"/>
      <c r="H469" s="500"/>
      <c r="I469" s="500"/>
      <c r="J469" s="500"/>
      <c r="K469" s="502"/>
      <c r="L469" s="503"/>
      <c r="M469" s="500"/>
      <c r="N469" s="501"/>
      <c r="O469" s="481"/>
      <c r="P469" s="500"/>
      <c r="Q469" s="481"/>
      <c r="R469" s="481"/>
      <c r="S469" s="500"/>
      <c r="T469" s="481"/>
      <c r="U469" s="500"/>
      <c r="V469" s="500"/>
      <c r="W469" s="481"/>
      <c r="X469" s="481"/>
      <c r="Y469" s="481"/>
      <c r="Z469" s="481"/>
      <c r="AA469" s="481"/>
    </row>
    <row r="470" ht="16.5" spans="1:27">
      <c r="A470" s="500"/>
      <c r="B470" s="481"/>
      <c r="C470" s="481"/>
      <c r="D470" s="500"/>
      <c r="E470" s="500"/>
      <c r="F470" s="501"/>
      <c r="G470" s="501"/>
      <c r="H470" s="500"/>
      <c r="I470" s="500"/>
      <c r="J470" s="500"/>
      <c r="K470" s="502"/>
      <c r="L470" s="503"/>
      <c r="M470" s="500"/>
      <c r="N470" s="501"/>
      <c r="O470" s="481"/>
      <c r="P470" s="500"/>
      <c r="Q470" s="481"/>
      <c r="R470" s="481"/>
      <c r="S470" s="500"/>
      <c r="T470" s="481"/>
      <c r="U470" s="500"/>
      <c r="V470" s="500"/>
      <c r="W470" s="481"/>
      <c r="X470" s="481"/>
      <c r="Y470" s="481"/>
      <c r="Z470" s="481"/>
      <c r="AA470" s="481"/>
    </row>
    <row r="471" ht="16.5" spans="1:27">
      <c r="A471" s="500"/>
      <c r="B471" s="481"/>
      <c r="C471" s="481"/>
      <c r="D471" s="500"/>
      <c r="E471" s="500"/>
      <c r="F471" s="501"/>
      <c r="G471" s="501"/>
      <c r="H471" s="500"/>
      <c r="I471" s="500"/>
      <c r="J471" s="500"/>
      <c r="K471" s="502"/>
      <c r="L471" s="503"/>
      <c r="M471" s="500"/>
      <c r="N471" s="501"/>
      <c r="O471" s="481"/>
      <c r="P471" s="500"/>
      <c r="Q471" s="481"/>
      <c r="R471" s="481"/>
      <c r="S471" s="500"/>
      <c r="T471" s="481"/>
      <c r="U471" s="500"/>
      <c r="V471" s="500"/>
      <c r="W471" s="481"/>
      <c r="X471" s="481"/>
      <c r="Y471" s="481"/>
      <c r="Z471" s="481"/>
      <c r="AA471" s="481"/>
    </row>
    <row r="472" ht="16.5" spans="1:27">
      <c r="A472" s="500"/>
      <c r="B472" s="481"/>
      <c r="C472" s="481"/>
      <c r="D472" s="500"/>
      <c r="E472" s="500"/>
      <c r="F472" s="501"/>
      <c r="G472" s="501"/>
      <c r="H472" s="500"/>
      <c r="I472" s="500"/>
      <c r="J472" s="500"/>
      <c r="K472" s="502"/>
      <c r="L472" s="503"/>
      <c r="M472" s="500"/>
      <c r="N472" s="501"/>
      <c r="O472" s="481"/>
      <c r="P472" s="500"/>
      <c r="Q472" s="481"/>
      <c r="R472" s="481"/>
      <c r="S472" s="500"/>
      <c r="T472" s="481"/>
      <c r="U472" s="500"/>
      <c r="V472" s="500"/>
      <c r="W472" s="481"/>
      <c r="X472" s="481"/>
      <c r="Y472" s="481"/>
      <c r="Z472" s="481"/>
      <c r="AA472" s="481"/>
    </row>
    <row r="473" ht="16.5" spans="1:27">
      <c r="A473" s="500"/>
      <c r="B473" s="481"/>
      <c r="C473" s="481"/>
      <c r="D473" s="500"/>
      <c r="E473" s="500"/>
      <c r="F473" s="501"/>
      <c r="G473" s="501"/>
      <c r="H473" s="500"/>
      <c r="I473" s="500"/>
      <c r="J473" s="500"/>
      <c r="K473" s="502"/>
      <c r="L473" s="503"/>
      <c r="M473" s="500"/>
      <c r="N473" s="501"/>
      <c r="O473" s="481"/>
      <c r="P473" s="500"/>
      <c r="Q473" s="481"/>
      <c r="R473" s="481"/>
      <c r="S473" s="500"/>
      <c r="T473" s="481"/>
      <c r="U473" s="500"/>
      <c r="V473" s="500"/>
      <c r="W473" s="481"/>
      <c r="X473" s="481"/>
      <c r="Y473" s="481"/>
      <c r="Z473" s="481"/>
      <c r="AA473" s="481"/>
    </row>
    <row r="474" ht="16.5" spans="1:27">
      <c r="A474" s="500"/>
      <c r="B474" s="481"/>
      <c r="C474" s="481"/>
      <c r="D474" s="500"/>
      <c r="E474" s="500"/>
      <c r="F474" s="501"/>
      <c r="G474" s="501"/>
      <c r="H474" s="500"/>
      <c r="I474" s="500"/>
      <c r="J474" s="500"/>
      <c r="K474" s="502"/>
      <c r="L474" s="503"/>
      <c r="M474" s="500"/>
      <c r="N474" s="501"/>
      <c r="O474" s="481"/>
      <c r="P474" s="500"/>
      <c r="Q474" s="481"/>
      <c r="R474" s="481"/>
      <c r="S474" s="500"/>
      <c r="T474" s="481"/>
      <c r="U474" s="500"/>
      <c r="V474" s="500"/>
      <c r="W474" s="481"/>
      <c r="X474" s="481"/>
      <c r="Y474" s="481"/>
      <c r="Z474" s="481"/>
      <c r="AA474" s="481"/>
    </row>
    <row r="475" ht="16.5" spans="1:27">
      <c r="A475" s="500"/>
      <c r="B475" s="481"/>
      <c r="C475" s="481"/>
      <c r="D475" s="500"/>
      <c r="E475" s="500"/>
      <c r="F475" s="501"/>
      <c r="G475" s="501"/>
      <c r="H475" s="500"/>
      <c r="I475" s="500"/>
      <c r="J475" s="500"/>
      <c r="K475" s="502"/>
      <c r="L475" s="503"/>
      <c r="M475" s="500"/>
      <c r="N475" s="501"/>
      <c r="O475" s="481"/>
      <c r="P475" s="500"/>
      <c r="Q475" s="481"/>
      <c r="R475" s="481"/>
      <c r="S475" s="500"/>
      <c r="T475" s="481"/>
      <c r="U475" s="500"/>
      <c r="V475" s="500"/>
      <c r="W475" s="481"/>
      <c r="X475" s="481"/>
      <c r="Y475" s="481"/>
      <c r="Z475" s="481"/>
      <c r="AA475" s="481"/>
    </row>
    <row r="476" ht="16.5" spans="1:27">
      <c r="A476" s="500"/>
      <c r="B476" s="481"/>
      <c r="C476" s="481"/>
      <c r="D476" s="500"/>
      <c r="E476" s="500"/>
      <c r="F476" s="501"/>
      <c r="G476" s="501"/>
      <c r="H476" s="500"/>
      <c r="I476" s="500"/>
      <c r="J476" s="500"/>
      <c r="K476" s="502"/>
      <c r="L476" s="503"/>
      <c r="M476" s="500"/>
      <c r="N476" s="501"/>
      <c r="O476" s="481"/>
      <c r="P476" s="500"/>
      <c r="Q476" s="481"/>
      <c r="R476" s="481"/>
      <c r="S476" s="500"/>
      <c r="T476" s="481"/>
      <c r="U476" s="500"/>
      <c r="V476" s="500"/>
      <c r="W476" s="481"/>
      <c r="X476" s="481"/>
      <c r="Y476" s="481"/>
      <c r="Z476" s="481"/>
      <c r="AA476" s="481"/>
    </row>
    <row r="477" ht="16.5" spans="1:27">
      <c r="A477" s="500"/>
      <c r="B477" s="481"/>
      <c r="C477" s="481"/>
      <c r="D477" s="500"/>
      <c r="E477" s="500"/>
      <c r="F477" s="501"/>
      <c r="G477" s="501"/>
      <c r="H477" s="500"/>
      <c r="I477" s="500"/>
      <c r="J477" s="500"/>
      <c r="K477" s="502"/>
      <c r="L477" s="503"/>
      <c r="M477" s="500"/>
      <c r="N477" s="501"/>
      <c r="O477" s="481"/>
      <c r="P477" s="500"/>
      <c r="Q477" s="481"/>
      <c r="R477" s="481"/>
      <c r="S477" s="500"/>
      <c r="T477" s="481"/>
      <c r="U477" s="500"/>
      <c r="V477" s="500"/>
      <c r="W477" s="481"/>
      <c r="X477" s="481"/>
      <c r="Y477" s="481"/>
      <c r="Z477" s="481"/>
      <c r="AA477" s="481"/>
    </row>
    <row r="478" ht="16.5" spans="1:27">
      <c r="A478" s="500"/>
      <c r="B478" s="481"/>
      <c r="C478" s="481"/>
      <c r="D478" s="500"/>
      <c r="E478" s="500"/>
      <c r="F478" s="501"/>
      <c r="G478" s="501"/>
      <c r="H478" s="500"/>
      <c r="I478" s="500"/>
      <c r="J478" s="500"/>
      <c r="K478" s="502"/>
      <c r="L478" s="503"/>
      <c r="M478" s="500"/>
      <c r="N478" s="501"/>
      <c r="O478" s="481"/>
      <c r="P478" s="500"/>
      <c r="Q478" s="481"/>
      <c r="R478" s="481"/>
      <c r="S478" s="500"/>
      <c r="T478" s="481"/>
      <c r="U478" s="500"/>
      <c r="V478" s="500"/>
      <c r="W478" s="481"/>
      <c r="X478" s="481"/>
      <c r="Y478" s="481"/>
      <c r="Z478" s="481"/>
      <c r="AA478" s="481"/>
    </row>
    <row r="479" ht="16.5" spans="1:27">
      <c r="A479" s="500"/>
      <c r="B479" s="481"/>
      <c r="C479" s="481"/>
      <c r="D479" s="500"/>
      <c r="E479" s="500"/>
      <c r="F479" s="501"/>
      <c r="G479" s="501"/>
      <c r="H479" s="500"/>
      <c r="I479" s="500"/>
      <c r="J479" s="500"/>
      <c r="K479" s="502"/>
      <c r="L479" s="503"/>
      <c r="M479" s="500"/>
      <c r="N479" s="501"/>
      <c r="O479" s="481"/>
      <c r="P479" s="500"/>
      <c r="Q479" s="481"/>
      <c r="R479" s="481"/>
      <c r="S479" s="500"/>
      <c r="T479" s="481"/>
      <c r="U479" s="500"/>
      <c r="V479" s="500"/>
      <c r="W479" s="481"/>
      <c r="X479" s="481"/>
      <c r="Y479" s="481"/>
      <c r="Z479" s="481"/>
      <c r="AA479" s="481"/>
    </row>
    <row r="480" ht="16.5" spans="1:27">
      <c r="A480" s="500"/>
      <c r="B480" s="481"/>
      <c r="C480" s="481"/>
      <c r="D480" s="500"/>
      <c r="E480" s="500"/>
      <c r="F480" s="501"/>
      <c r="G480" s="501"/>
      <c r="H480" s="500"/>
      <c r="I480" s="500"/>
      <c r="J480" s="500"/>
      <c r="K480" s="502"/>
      <c r="L480" s="503"/>
      <c r="M480" s="500"/>
      <c r="N480" s="501"/>
      <c r="O480" s="481"/>
      <c r="P480" s="500"/>
      <c r="Q480" s="481"/>
      <c r="R480" s="481"/>
      <c r="S480" s="500"/>
      <c r="T480" s="481"/>
      <c r="U480" s="500"/>
      <c r="V480" s="500"/>
      <c r="W480" s="481"/>
      <c r="X480" s="481"/>
      <c r="Y480" s="481"/>
      <c r="Z480" s="481"/>
      <c r="AA480" s="481"/>
    </row>
    <row r="481" ht="16.5" spans="1:27">
      <c r="A481" s="500"/>
      <c r="B481" s="481"/>
      <c r="C481" s="481"/>
      <c r="D481" s="500"/>
      <c r="E481" s="500"/>
      <c r="F481" s="501"/>
      <c r="G481" s="501"/>
      <c r="H481" s="500"/>
      <c r="I481" s="500"/>
      <c r="J481" s="500"/>
      <c r="K481" s="502"/>
      <c r="L481" s="503"/>
      <c r="M481" s="500"/>
      <c r="N481" s="501"/>
      <c r="O481" s="481"/>
      <c r="P481" s="500"/>
      <c r="Q481" s="481"/>
      <c r="R481" s="481"/>
      <c r="S481" s="500"/>
      <c r="T481" s="481"/>
      <c r="U481" s="500"/>
      <c r="V481" s="500"/>
      <c r="W481" s="481"/>
      <c r="X481" s="481"/>
      <c r="Y481" s="481"/>
      <c r="Z481" s="481"/>
      <c r="AA481" s="481"/>
    </row>
    <row r="482" ht="16.5" spans="1:27">
      <c r="A482" s="500"/>
      <c r="B482" s="481"/>
      <c r="C482" s="481"/>
      <c r="D482" s="500"/>
      <c r="E482" s="500"/>
      <c r="F482" s="501"/>
      <c r="G482" s="501"/>
      <c r="H482" s="500"/>
      <c r="I482" s="500"/>
      <c r="J482" s="500"/>
      <c r="K482" s="502"/>
      <c r="L482" s="503"/>
      <c r="M482" s="500"/>
      <c r="N482" s="501"/>
      <c r="O482" s="481"/>
      <c r="P482" s="500"/>
      <c r="Q482" s="481"/>
      <c r="R482" s="481"/>
      <c r="S482" s="500"/>
      <c r="T482" s="481"/>
      <c r="U482" s="500"/>
      <c r="V482" s="500"/>
      <c r="W482" s="481"/>
      <c r="X482" s="481"/>
      <c r="Y482" s="481"/>
      <c r="Z482" s="481"/>
      <c r="AA482" s="481"/>
    </row>
    <row r="483" ht="16.5" spans="1:27">
      <c r="A483" s="500"/>
      <c r="B483" s="481"/>
      <c r="C483" s="481"/>
      <c r="D483" s="500"/>
      <c r="E483" s="500"/>
      <c r="F483" s="501"/>
      <c r="G483" s="501"/>
      <c r="H483" s="500"/>
      <c r="I483" s="500"/>
      <c r="J483" s="500"/>
      <c r="K483" s="502"/>
      <c r="L483" s="503"/>
      <c r="M483" s="500"/>
      <c r="N483" s="501"/>
      <c r="O483" s="481"/>
      <c r="P483" s="500"/>
      <c r="Q483" s="481"/>
      <c r="R483" s="481"/>
      <c r="S483" s="500"/>
      <c r="T483" s="481"/>
      <c r="U483" s="500"/>
      <c r="V483" s="500"/>
      <c r="W483" s="481"/>
      <c r="X483" s="481"/>
      <c r="Y483" s="481"/>
      <c r="Z483" s="481"/>
      <c r="AA483" s="481"/>
    </row>
    <row r="484" ht="16.5" spans="1:27">
      <c r="A484" s="500"/>
      <c r="B484" s="481"/>
      <c r="C484" s="481"/>
      <c r="D484" s="500"/>
      <c r="E484" s="500"/>
      <c r="F484" s="501"/>
      <c r="G484" s="501"/>
      <c r="H484" s="500"/>
      <c r="I484" s="500"/>
      <c r="J484" s="500"/>
      <c r="K484" s="502"/>
      <c r="L484" s="503"/>
      <c r="M484" s="500"/>
      <c r="N484" s="501"/>
      <c r="O484" s="481"/>
      <c r="P484" s="500"/>
      <c r="Q484" s="481"/>
      <c r="R484" s="481"/>
      <c r="S484" s="500"/>
      <c r="T484" s="481"/>
      <c r="U484" s="500"/>
      <c r="V484" s="500"/>
      <c r="W484" s="481"/>
      <c r="X484" s="481"/>
      <c r="Y484" s="481"/>
      <c r="Z484" s="481"/>
      <c r="AA484" s="481"/>
    </row>
    <row r="485" ht="16.5" spans="1:27">
      <c r="A485" s="500"/>
      <c r="B485" s="481"/>
      <c r="C485" s="481"/>
      <c r="D485" s="500"/>
      <c r="E485" s="500"/>
      <c r="F485" s="501"/>
      <c r="G485" s="501"/>
      <c r="H485" s="500"/>
      <c r="I485" s="500"/>
      <c r="J485" s="500"/>
      <c r="K485" s="502"/>
      <c r="L485" s="503"/>
      <c r="M485" s="500"/>
      <c r="N485" s="501"/>
      <c r="O485" s="481"/>
      <c r="P485" s="500"/>
      <c r="Q485" s="481"/>
      <c r="R485" s="481"/>
      <c r="S485" s="500"/>
      <c r="T485" s="481"/>
      <c r="U485" s="500"/>
      <c r="V485" s="500"/>
      <c r="W485" s="481"/>
      <c r="X485" s="481"/>
      <c r="Y485" s="481"/>
      <c r="Z485" s="481"/>
      <c r="AA485" s="481"/>
    </row>
    <row r="486" ht="16.5" spans="1:27">
      <c r="A486" s="500"/>
      <c r="B486" s="481"/>
      <c r="C486" s="481"/>
      <c r="D486" s="500"/>
      <c r="E486" s="500"/>
      <c r="F486" s="501"/>
      <c r="G486" s="501"/>
      <c r="H486" s="500"/>
      <c r="I486" s="500"/>
      <c r="J486" s="500"/>
      <c r="K486" s="502"/>
      <c r="L486" s="503"/>
      <c r="M486" s="500"/>
      <c r="N486" s="501"/>
      <c r="O486" s="481"/>
      <c r="P486" s="500"/>
      <c r="Q486" s="481"/>
      <c r="R486" s="481"/>
      <c r="S486" s="500"/>
      <c r="T486" s="481"/>
      <c r="U486" s="500"/>
      <c r="V486" s="500"/>
      <c r="W486" s="481"/>
      <c r="X486" s="481"/>
      <c r="Y486" s="481"/>
      <c r="Z486" s="481"/>
      <c r="AA486" s="481"/>
    </row>
    <row r="487" ht="16.5" spans="1:27">
      <c r="A487" s="500"/>
      <c r="B487" s="481"/>
      <c r="C487" s="481"/>
      <c r="D487" s="500"/>
      <c r="E487" s="500"/>
      <c r="F487" s="501"/>
      <c r="G487" s="501"/>
      <c r="H487" s="500"/>
      <c r="I487" s="500"/>
      <c r="J487" s="500"/>
      <c r="K487" s="502"/>
      <c r="L487" s="503"/>
      <c r="M487" s="500"/>
      <c r="N487" s="501"/>
      <c r="O487" s="481"/>
      <c r="P487" s="500"/>
      <c r="Q487" s="481"/>
      <c r="R487" s="481"/>
      <c r="S487" s="500"/>
      <c r="T487" s="481"/>
      <c r="U487" s="500"/>
      <c r="V487" s="500"/>
      <c r="W487" s="481"/>
      <c r="X487" s="481"/>
      <c r="Y487" s="481"/>
      <c r="Z487" s="481"/>
      <c r="AA487" s="481"/>
    </row>
    <row r="488" ht="16.5" spans="1:27">
      <c r="A488" s="500"/>
      <c r="B488" s="481"/>
      <c r="C488" s="481"/>
      <c r="D488" s="500"/>
      <c r="E488" s="500"/>
      <c r="F488" s="501"/>
      <c r="G488" s="501"/>
      <c r="H488" s="500"/>
      <c r="I488" s="500"/>
      <c r="J488" s="500"/>
      <c r="K488" s="502"/>
      <c r="L488" s="503"/>
      <c r="M488" s="500"/>
      <c r="N488" s="501"/>
      <c r="O488" s="481"/>
      <c r="P488" s="500"/>
      <c r="Q488" s="481"/>
      <c r="R488" s="481"/>
      <c r="S488" s="500"/>
      <c r="T488" s="481"/>
      <c r="U488" s="500"/>
      <c r="V488" s="500"/>
      <c r="W488" s="481"/>
      <c r="X488" s="481"/>
      <c r="Y488" s="481"/>
      <c r="Z488" s="481"/>
      <c r="AA488" s="481"/>
    </row>
    <row r="489" ht="16.5" spans="1:27">
      <c r="A489" s="500"/>
      <c r="B489" s="481"/>
      <c r="C489" s="481"/>
      <c r="D489" s="500"/>
      <c r="E489" s="500"/>
      <c r="F489" s="501"/>
      <c r="G489" s="501"/>
      <c r="H489" s="500"/>
      <c r="I489" s="500"/>
      <c r="J489" s="500"/>
      <c r="K489" s="502"/>
      <c r="L489" s="503"/>
      <c r="M489" s="500"/>
      <c r="N489" s="501"/>
      <c r="O489" s="481"/>
      <c r="P489" s="500"/>
      <c r="Q489" s="481"/>
      <c r="R489" s="481"/>
      <c r="S489" s="500"/>
      <c r="T489" s="481"/>
      <c r="U489" s="500"/>
      <c r="V489" s="500"/>
      <c r="W489" s="481"/>
      <c r="X489" s="481"/>
      <c r="Y489" s="481"/>
      <c r="Z489" s="481"/>
      <c r="AA489" s="481"/>
    </row>
    <row r="490" ht="16.5" spans="1:27">
      <c r="A490" s="500"/>
      <c r="B490" s="481"/>
      <c r="C490" s="481"/>
      <c r="D490" s="500"/>
      <c r="E490" s="500"/>
      <c r="F490" s="501"/>
      <c r="G490" s="501"/>
      <c r="H490" s="500"/>
      <c r="I490" s="500"/>
      <c r="J490" s="500"/>
      <c r="K490" s="502"/>
      <c r="L490" s="503"/>
      <c r="M490" s="500"/>
      <c r="N490" s="501"/>
      <c r="O490" s="481"/>
      <c r="P490" s="500"/>
      <c r="Q490" s="481"/>
      <c r="R490" s="481"/>
      <c r="S490" s="500"/>
      <c r="T490" s="481"/>
      <c r="U490" s="500"/>
      <c r="V490" s="500"/>
      <c r="W490" s="481"/>
      <c r="X490" s="481"/>
      <c r="Y490" s="481"/>
      <c r="Z490" s="481"/>
      <c r="AA490" s="481"/>
    </row>
    <row r="491" ht="16.5" spans="1:27">
      <c r="A491" s="500"/>
      <c r="B491" s="481"/>
      <c r="C491" s="481"/>
      <c r="D491" s="500"/>
      <c r="E491" s="500"/>
      <c r="F491" s="501"/>
      <c r="G491" s="501"/>
      <c r="H491" s="500"/>
      <c r="I491" s="500"/>
      <c r="J491" s="500"/>
      <c r="K491" s="502"/>
      <c r="L491" s="503"/>
      <c r="M491" s="500"/>
      <c r="N491" s="501"/>
      <c r="O491" s="481"/>
      <c r="P491" s="500"/>
      <c r="Q491" s="481"/>
      <c r="R491" s="481"/>
      <c r="S491" s="500"/>
      <c r="T491" s="481"/>
      <c r="U491" s="500"/>
      <c r="V491" s="500"/>
      <c r="W491" s="481"/>
      <c r="X491" s="481"/>
      <c r="Y491" s="481"/>
      <c r="Z491" s="481"/>
      <c r="AA491" s="481"/>
    </row>
    <row r="492" ht="16.5" spans="1:27">
      <c r="A492" s="500"/>
      <c r="B492" s="481"/>
      <c r="C492" s="481"/>
      <c r="D492" s="500"/>
      <c r="E492" s="500"/>
      <c r="F492" s="501"/>
      <c r="G492" s="501"/>
      <c r="H492" s="500"/>
      <c r="I492" s="500"/>
      <c r="J492" s="500"/>
      <c r="K492" s="502"/>
      <c r="L492" s="503"/>
      <c r="M492" s="500"/>
      <c r="N492" s="501"/>
      <c r="O492" s="481"/>
      <c r="P492" s="500"/>
      <c r="Q492" s="481"/>
      <c r="R492" s="481"/>
      <c r="S492" s="500"/>
      <c r="T492" s="481"/>
      <c r="U492" s="500"/>
      <c r="V492" s="500"/>
      <c r="W492" s="481"/>
      <c r="X492" s="481"/>
      <c r="Y492" s="481"/>
      <c r="Z492" s="481"/>
      <c r="AA492" s="481"/>
    </row>
    <row r="493" ht="16.5" spans="1:27">
      <c r="A493" s="500"/>
      <c r="B493" s="481"/>
      <c r="C493" s="481"/>
      <c r="D493" s="500"/>
      <c r="E493" s="500"/>
      <c r="F493" s="501"/>
      <c r="G493" s="501"/>
      <c r="H493" s="500"/>
      <c r="I493" s="500"/>
      <c r="J493" s="500"/>
      <c r="K493" s="502"/>
      <c r="L493" s="503"/>
      <c r="M493" s="500"/>
      <c r="N493" s="501"/>
      <c r="O493" s="481"/>
      <c r="P493" s="500"/>
      <c r="Q493" s="481"/>
      <c r="R493" s="481"/>
      <c r="S493" s="500"/>
      <c r="T493" s="481"/>
      <c r="U493" s="500"/>
      <c r="V493" s="500"/>
      <c r="W493" s="481"/>
      <c r="X493" s="481"/>
      <c r="Y493" s="481"/>
      <c r="Z493" s="481"/>
      <c r="AA493" s="481"/>
    </row>
    <row r="494" ht="16.5" spans="1:27">
      <c r="A494" s="500"/>
      <c r="B494" s="481"/>
      <c r="C494" s="481"/>
      <c r="D494" s="500"/>
      <c r="E494" s="500"/>
      <c r="F494" s="501"/>
      <c r="G494" s="501"/>
      <c r="H494" s="500"/>
      <c r="I494" s="500"/>
      <c r="J494" s="500"/>
      <c r="K494" s="502"/>
      <c r="L494" s="503"/>
      <c r="M494" s="500"/>
      <c r="N494" s="501"/>
      <c r="O494" s="481"/>
      <c r="P494" s="500"/>
      <c r="Q494" s="481"/>
      <c r="R494" s="481"/>
      <c r="S494" s="500"/>
      <c r="T494" s="481"/>
      <c r="U494" s="500"/>
      <c r="V494" s="500"/>
      <c r="W494" s="481"/>
      <c r="X494" s="481"/>
      <c r="Y494" s="481"/>
      <c r="Z494" s="481"/>
      <c r="AA494" s="481"/>
    </row>
    <row r="495" ht="16.5" spans="1:27">
      <c r="A495" s="500"/>
      <c r="B495" s="481"/>
      <c r="C495" s="481"/>
      <c r="D495" s="500"/>
      <c r="E495" s="500"/>
      <c r="F495" s="501"/>
      <c r="G495" s="501"/>
      <c r="H495" s="500"/>
      <c r="I495" s="500"/>
      <c r="J495" s="500"/>
      <c r="K495" s="502"/>
      <c r="L495" s="503"/>
      <c r="M495" s="500"/>
      <c r="N495" s="501"/>
      <c r="O495" s="481"/>
      <c r="P495" s="500"/>
      <c r="Q495" s="481"/>
      <c r="R495" s="481"/>
      <c r="S495" s="500"/>
      <c r="T495" s="481"/>
      <c r="U495" s="500"/>
      <c r="V495" s="500"/>
      <c r="W495" s="481"/>
      <c r="X495" s="481"/>
      <c r="Y495" s="481"/>
      <c r="Z495" s="481"/>
      <c r="AA495" s="481"/>
    </row>
    <row r="496" ht="16.5" spans="1:27">
      <c r="A496" s="500"/>
      <c r="B496" s="481"/>
      <c r="C496" s="481"/>
      <c r="D496" s="500"/>
      <c r="E496" s="500"/>
      <c r="F496" s="501"/>
      <c r="G496" s="501"/>
      <c r="H496" s="500"/>
      <c r="I496" s="500"/>
      <c r="J496" s="500"/>
      <c r="K496" s="502"/>
      <c r="L496" s="503"/>
      <c r="M496" s="500"/>
      <c r="N496" s="501"/>
      <c r="O496" s="481"/>
      <c r="P496" s="500"/>
      <c r="Q496" s="481"/>
      <c r="R496" s="481"/>
      <c r="S496" s="500"/>
      <c r="T496" s="481"/>
      <c r="U496" s="500"/>
      <c r="V496" s="500"/>
      <c r="W496" s="481"/>
      <c r="X496" s="481"/>
      <c r="Y496" s="481"/>
      <c r="Z496" s="481"/>
      <c r="AA496" s="481"/>
    </row>
    <row r="497" ht="16.5" spans="1:27">
      <c r="A497" s="500"/>
      <c r="B497" s="481"/>
      <c r="C497" s="481"/>
      <c r="D497" s="500"/>
      <c r="E497" s="500"/>
      <c r="F497" s="501"/>
      <c r="G497" s="501"/>
      <c r="H497" s="500"/>
      <c r="I497" s="500"/>
      <c r="J497" s="500"/>
      <c r="K497" s="502"/>
      <c r="L497" s="503"/>
      <c r="M497" s="500"/>
      <c r="N497" s="501"/>
      <c r="O497" s="481"/>
      <c r="P497" s="500"/>
      <c r="Q497" s="481"/>
      <c r="R497" s="481"/>
      <c r="S497" s="500"/>
      <c r="T497" s="481"/>
      <c r="U497" s="500"/>
      <c r="V497" s="500"/>
      <c r="W497" s="481"/>
      <c r="X497" s="481"/>
      <c r="Y497" s="481"/>
      <c r="Z497" s="481"/>
      <c r="AA497" s="481"/>
    </row>
    <row r="498" ht="16.5" spans="1:27">
      <c r="A498" s="500"/>
      <c r="B498" s="481"/>
      <c r="C498" s="481"/>
      <c r="D498" s="500"/>
      <c r="E498" s="500"/>
      <c r="F498" s="501"/>
      <c r="G498" s="501"/>
      <c r="H498" s="500"/>
      <c r="I498" s="500"/>
      <c r="J498" s="500"/>
      <c r="K498" s="502"/>
      <c r="L498" s="503"/>
      <c r="M498" s="500"/>
      <c r="N498" s="501"/>
      <c r="O498" s="481"/>
      <c r="P498" s="500"/>
      <c r="Q498" s="481"/>
      <c r="R498" s="481"/>
      <c r="S498" s="500"/>
      <c r="T498" s="481"/>
      <c r="U498" s="500"/>
      <c r="V498" s="500"/>
      <c r="W498" s="481"/>
      <c r="X498" s="481"/>
      <c r="Y498" s="481"/>
      <c r="Z498" s="481"/>
      <c r="AA498" s="481"/>
    </row>
    <row r="499" ht="16.5" spans="1:27">
      <c r="A499" s="500"/>
      <c r="B499" s="481"/>
      <c r="C499" s="481"/>
      <c r="D499" s="500"/>
      <c r="E499" s="500"/>
      <c r="F499" s="501"/>
      <c r="G499" s="501"/>
      <c r="H499" s="500"/>
      <c r="I499" s="500"/>
      <c r="J499" s="500"/>
      <c r="K499" s="502"/>
      <c r="L499" s="503"/>
      <c r="M499" s="500"/>
      <c r="N499" s="501"/>
      <c r="O499" s="481"/>
      <c r="P499" s="500"/>
      <c r="Q499" s="481"/>
      <c r="R499" s="481"/>
      <c r="S499" s="500"/>
      <c r="T499" s="481"/>
      <c r="U499" s="500"/>
      <c r="V499" s="500"/>
      <c r="W499" s="481"/>
      <c r="X499" s="481"/>
      <c r="Y499" s="481"/>
      <c r="Z499" s="481"/>
      <c r="AA499" s="481"/>
    </row>
    <row r="500" ht="16.5" spans="1:27">
      <c r="A500" s="500"/>
      <c r="B500" s="481"/>
      <c r="C500" s="481"/>
      <c r="D500" s="500"/>
      <c r="E500" s="500"/>
      <c r="F500" s="501"/>
      <c r="G500" s="501"/>
      <c r="H500" s="500"/>
      <c r="I500" s="500"/>
      <c r="J500" s="500"/>
      <c r="K500" s="502"/>
      <c r="L500" s="503"/>
      <c r="M500" s="500"/>
      <c r="N500" s="501"/>
      <c r="O500" s="481"/>
      <c r="P500" s="500"/>
      <c r="Q500" s="481"/>
      <c r="R500" s="481"/>
      <c r="S500" s="500"/>
      <c r="T500" s="481"/>
      <c r="U500" s="500"/>
      <c r="V500" s="500"/>
      <c r="W500" s="481"/>
      <c r="X500" s="481"/>
      <c r="Y500" s="481"/>
      <c r="Z500" s="481"/>
      <c r="AA500" s="481"/>
    </row>
    <row r="501" ht="16.5" spans="1:27">
      <c r="A501" s="500"/>
      <c r="B501" s="481"/>
      <c r="C501" s="481"/>
      <c r="D501" s="500"/>
      <c r="E501" s="500"/>
      <c r="F501" s="501"/>
      <c r="G501" s="501"/>
      <c r="H501" s="500"/>
      <c r="I501" s="500"/>
      <c r="J501" s="500"/>
      <c r="K501" s="502"/>
      <c r="L501" s="503"/>
      <c r="M501" s="500"/>
      <c r="N501" s="501"/>
      <c r="O501" s="481"/>
      <c r="P501" s="500"/>
      <c r="Q501" s="481"/>
      <c r="R501" s="481"/>
      <c r="S501" s="500"/>
      <c r="T501" s="481"/>
      <c r="U501" s="500"/>
      <c r="V501" s="500"/>
      <c r="W501" s="481"/>
      <c r="X501" s="481"/>
      <c r="Y501" s="481"/>
      <c r="Z501" s="481"/>
      <c r="AA501" s="481"/>
    </row>
    <row r="502" ht="16.5" spans="1:27">
      <c r="A502" s="500"/>
      <c r="B502" s="481"/>
      <c r="C502" s="481"/>
      <c r="D502" s="500"/>
      <c r="E502" s="500"/>
      <c r="F502" s="501"/>
      <c r="G502" s="501"/>
      <c r="H502" s="500"/>
      <c r="I502" s="500"/>
      <c r="J502" s="500"/>
      <c r="K502" s="502"/>
      <c r="L502" s="503"/>
      <c r="M502" s="500"/>
      <c r="N502" s="501"/>
      <c r="O502" s="481"/>
      <c r="P502" s="500"/>
      <c r="Q502" s="481"/>
      <c r="R502" s="481"/>
      <c r="S502" s="500"/>
      <c r="T502" s="481"/>
      <c r="U502" s="500"/>
      <c r="V502" s="500"/>
      <c r="W502" s="481"/>
      <c r="X502" s="481"/>
      <c r="Y502" s="481"/>
      <c r="Z502" s="481"/>
      <c r="AA502" s="481"/>
    </row>
    <row r="503" ht="16.5" spans="1:27">
      <c r="A503" s="500"/>
      <c r="B503" s="481"/>
      <c r="C503" s="481"/>
      <c r="D503" s="500"/>
      <c r="E503" s="500"/>
      <c r="F503" s="501"/>
      <c r="G503" s="501"/>
      <c r="H503" s="500"/>
      <c r="I503" s="500"/>
      <c r="J503" s="500"/>
      <c r="K503" s="502"/>
      <c r="L503" s="503"/>
      <c r="M503" s="500"/>
      <c r="N503" s="501"/>
      <c r="O503" s="481"/>
      <c r="P503" s="500"/>
      <c r="Q503" s="481"/>
      <c r="R503" s="481"/>
      <c r="S503" s="500"/>
      <c r="T503" s="481"/>
      <c r="U503" s="500"/>
      <c r="V503" s="500"/>
      <c r="W503" s="481"/>
      <c r="X503" s="481"/>
      <c r="Y503" s="481"/>
      <c r="Z503" s="481"/>
      <c r="AA503" s="481"/>
    </row>
    <row r="504" ht="16.5" spans="1:27">
      <c r="A504" s="500"/>
      <c r="B504" s="481"/>
      <c r="C504" s="481"/>
      <c r="D504" s="500"/>
      <c r="E504" s="500"/>
      <c r="F504" s="501"/>
      <c r="G504" s="501"/>
      <c r="H504" s="500"/>
      <c r="I504" s="500"/>
      <c r="J504" s="500"/>
      <c r="K504" s="502"/>
      <c r="L504" s="503"/>
      <c r="M504" s="500"/>
      <c r="N504" s="501"/>
      <c r="O504" s="481"/>
      <c r="P504" s="500"/>
      <c r="Q504" s="481"/>
      <c r="R504" s="481"/>
      <c r="S504" s="500"/>
      <c r="T504" s="481"/>
      <c r="U504" s="500"/>
      <c r="V504" s="500"/>
      <c r="W504" s="481"/>
      <c r="X504" s="481"/>
      <c r="Y504" s="481"/>
      <c r="Z504" s="481"/>
      <c r="AA504" s="481"/>
    </row>
    <row r="505" ht="16.5" spans="1:27">
      <c r="A505" s="500"/>
      <c r="B505" s="481"/>
      <c r="C505" s="481"/>
      <c r="D505" s="500"/>
      <c r="E505" s="500"/>
      <c r="F505" s="501"/>
      <c r="G505" s="501"/>
      <c r="H505" s="500"/>
      <c r="I505" s="500"/>
      <c r="J505" s="500"/>
      <c r="K505" s="502"/>
      <c r="L505" s="503"/>
      <c r="M505" s="500"/>
      <c r="N505" s="501"/>
      <c r="O505" s="481"/>
      <c r="P505" s="500"/>
      <c r="Q505" s="481"/>
      <c r="R505" s="481"/>
      <c r="S505" s="500"/>
      <c r="T505" s="481"/>
      <c r="U505" s="500"/>
      <c r="V505" s="500"/>
      <c r="W505" s="481"/>
      <c r="X505" s="481"/>
      <c r="Y505" s="481"/>
      <c r="Z505" s="481"/>
      <c r="AA505" s="481"/>
    </row>
    <row r="506" ht="16.5" spans="1:27">
      <c r="A506" s="500"/>
      <c r="B506" s="481"/>
      <c r="C506" s="481"/>
      <c r="D506" s="500"/>
      <c r="E506" s="500"/>
      <c r="F506" s="501"/>
      <c r="G506" s="501"/>
      <c r="H506" s="500"/>
      <c r="I506" s="500"/>
      <c r="J506" s="500"/>
      <c r="K506" s="502"/>
      <c r="L506" s="503"/>
      <c r="M506" s="500"/>
      <c r="N506" s="501"/>
      <c r="O506" s="481"/>
      <c r="P506" s="500"/>
      <c r="Q506" s="481"/>
      <c r="R506" s="481"/>
      <c r="S506" s="500"/>
      <c r="T506" s="481"/>
      <c r="U506" s="500"/>
      <c r="V506" s="500"/>
      <c r="W506" s="481"/>
      <c r="X506" s="481"/>
      <c r="Y506" s="481"/>
      <c r="Z506" s="481"/>
      <c r="AA506" s="481"/>
    </row>
    <row r="507" ht="16.5" spans="1:27">
      <c r="A507" s="500"/>
      <c r="B507" s="481"/>
      <c r="C507" s="481"/>
      <c r="D507" s="500"/>
      <c r="E507" s="500"/>
      <c r="F507" s="501"/>
      <c r="G507" s="501"/>
      <c r="H507" s="500"/>
      <c r="I507" s="500"/>
      <c r="J507" s="500"/>
      <c r="K507" s="502"/>
      <c r="L507" s="503"/>
      <c r="M507" s="500"/>
      <c r="N507" s="501"/>
      <c r="O507" s="481"/>
      <c r="P507" s="500"/>
      <c r="Q507" s="481"/>
      <c r="R507" s="481"/>
      <c r="S507" s="500"/>
      <c r="T507" s="481"/>
      <c r="U507" s="500"/>
      <c r="V507" s="500"/>
      <c r="W507" s="481"/>
      <c r="X507" s="481"/>
      <c r="Y507" s="481"/>
      <c r="Z507" s="481"/>
      <c r="AA507" s="481"/>
    </row>
    <row r="508" ht="16.5" spans="1:27">
      <c r="A508" s="500"/>
      <c r="B508" s="481"/>
      <c r="C508" s="481"/>
      <c r="D508" s="500"/>
      <c r="E508" s="500"/>
      <c r="F508" s="501"/>
      <c r="G508" s="501"/>
      <c r="H508" s="500"/>
      <c r="I508" s="500"/>
      <c r="J508" s="500"/>
      <c r="K508" s="502"/>
      <c r="L508" s="503"/>
      <c r="M508" s="500"/>
      <c r="N508" s="501"/>
      <c r="O508" s="481"/>
      <c r="P508" s="500"/>
      <c r="Q508" s="481"/>
      <c r="R508" s="481"/>
      <c r="S508" s="500"/>
      <c r="T508" s="481"/>
      <c r="U508" s="500"/>
      <c r="V508" s="500"/>
      <c r="W508" s="481"/>
      <c r="X508" s="481"/>
      <c r="Y508" s="481"/>
      <c r="Z508" s="481"/>
      <c r="AA508" s="481"/>
    </row>
    <row r="509" ht="16.5" spans="1:27">
      <c r="A509" s="500"/>
      <c r="B509" s="481"/>
      <c r="C509" s="481"/>
      <c r="D509" s="500"/>
      <c r="E509" s="500"/>
      <c r="F509" s="501"/>
      <c r="G509" s="501"/>
      <c r="H509" s="500"/>
      <c r="I509" s="500"/>
      <c r="J509" s="500"/>
      <c r="K509" s="502"/>
      <c r="L509" s="503"/>
      <c r="M509" s="500"/>
      <c r="N509" s="501"/>
      <c r="O509" s="481"/>
      <c r="P509" s="500"/>
      <c r="Q509" s="481"/>
      <c r="R509" s="481"/>
      <c r="S509" s="500"/>
      <c r="T509" s="481"/>
      <c r="U509" s="500"/>
      <c r="V509" s="500"/>
      <c r="W509" s="481"/>
      <c r="X509" s="481"/>
      <c r="Y509" s="481"/>
      <c r="Z509" s="481"/>
      <c r="AA509" s="481"/>
    </row>
    <row r="510" ht="16.5" spans="1:27">
      <c r="A510" s="500"/>
      <c r="B510" s="481"/>
      <c r="C510" s="481"/>
      <c r="D510" s="500"/>
      <c r="E510" s="500"/>
      <c r="F510" s="501"/>
      <c r="G510" s="501"/>
      <c r="H510" s="500"/>
      <c r="I510" s="500"/>
      <c r="J510" s="500"/>
      <c r="K510" s="502"/>
      <c r="L510" s="503"/>
      <c r="M510" s="500"/>
      <c r="N510" s="501"/>
      <c r="O510" s="481"/>
      <c r="P510" s="500"/>
      <c r="Q510" s="481"/>
      <c r="R510" s="481"/>
      <c r="S510" s="500"/>
      <c r="T510" s="481"/>
      <c r="U510" s="500"/>
      <c r="V510" s="500"/>
      <c r="W510" s="481"/>
      <c r="X510" s="481"/>
      <c r="Y510" s="481"/>
      <c r="Z510" s="481"/>
      <c r="AA510" s="481"/>
    </row>
    <row r="511" ht="16.5" spans="1:27">
      <c r="A511" s="500"/>
      <c r="B511" s="481"/>
      <c r="C511" s="481"/>
      <c r="D511" s="500"/>
      <c r="E511" s="500"/>
      <c r="F511" s="501"/>
      <c r="G511" s="501"/>
      <c r="H511" s="500"/>
      <c r="I511" s="500"/>
      <c r="J511" s="500"/>
      <c r="K511" s="502"/>
      <c r="L511" s="503"/>
      <c r="M511" s="500"/>
      <c r="N511" s="501"/>
      <c r="O511" s="481"/>
      <c r="P511" s="500"/>
      <c r="Q511" s="481"/>
      <c r="R511" s="481"/>
      <c r="S511" s="500"/>
      <c r="T511" s="481"/>
      <c r="U511" s="500"/>
      <c r="V511" s="500"/>
      <c r="W511" s="481"/>
      <c r="X511" s="481"/>
      <c r="Y511" s="481"/>
      <c r="Z511" s="481"/>
      <c r="AA511" s="481"/>
    </row>
    <row r="512" ht="16.5" spans="1:27">
      <c r="A512" s="500"/>
      <c r="B512" s="481"/>
      <c r="C512" s="481"/>
      <c r="D512" s="500"/>
      <c r="E512" s="500"/>
      <c r="F512" s="501"/>
      <c r="G512" s="501"/>
      <c r="H512" s="500"/>
      <c r="I512" s="500"/>
      <c r="J512" s="500"/>
      <c r="K512" s="502"/>
      <c r="L512" s="503"/>
      <c r="M512" s="500"/>
      <c r="N512" s="501"/>
      <c r="O512" s="481"/>
      <c r="P512" s="500"/>
      <c r="Q512" s="481"/>
      <c r="R512" s="481"/>
      <c r="S512" s="500"/>
      <c r="T512" s="481"/>
      <c r="U512" s="500"/>
      <c r="V512" s="500"/>
      <c r="W512" s="481"/>
      <c r="X512" s="481"/>
      <c r="Y512" s="481"/>
      <c r="Z512" s="481"/>
      <c r="AA512" s="481"/>
    </row>
    <row r="513" ht="16.5" spans="1:27">
      <c r="A513" s="500"/>
      <c r="B513" s="481"/>
      <c r="C513" s="481"/>
      <c r="D513" s="500"/>
      <c r="E513" s="500"/>
      <c r="F513" s="501"/>
      <c r="G513" s="501"/>
      <c r="H513" s="500"/>
      <c r="I513" s="500"/>
      <c r="J513" s="500"/>
      <c r="K513" s="502"/>
      <c r="L513" s="503"/>
      <c r="M513" s="500"/>
      <c r="N513" s="501"/>
      <c r="O513" s="481"/>
      <c r="P513" s="500"/>
      <c r="Q513" s="481"/>
      <c r="R513" s="481"/>
      <c r="S513" s="500"/>
      <c r="T513" s="481"/>
      <c r="U513" s="500"/>
      <c r="V513" s="500"/>
      <c r="W513" s="481"/>
      <c r="X513" s="481"/>
      <c r="Y513" s="481"/>
      <c r="Z513" s="481"/>
      <c r="AA513" s="481"/>
    </row>
    <row r="514" ht="16.5" spans="1:27">
      <c r="A514" s="500"/>
      <c r="B514" s="481"/>
      <c r="C514" s="481"/>
      <c r="D514" s="500"/>
      <c r="E514" s="500"/>
      <c r="F514" s="501"/>
      <c r="G514" s="501"/>
      <c r="H514" s="500"/>
      <c r="I514" s="500"/>
      <c r="J514" s="500"/>
      <c r="K514" s="502"/>
      <c r="L514" s="503"/>
      <c r="M514" s="500"/>
      <c r="N514" s="501"/>
      <c r="O514" s="481"/>
      <c r="P514" s="500"/>
      <c r="Q514" s="481"/>
      <c r="R514" s="481"/>
      <c r="S514" s="500"/>
      <c r="T514" s="481"/>
      <c r="U514" s="500"/>
      <c r="V514" s="500"/>
      <c r="W514" s="481"/>
      <c r="X514" s="481"/>
      <c r="Y514" s="481"/>
      <c r="Z514" s="481"/>
      <c r="AA514" s="481"/>
    </row>
    <row r="515" ht="16.5" spans="1:27">
      <c r="A515" s="500"/>
      <c r="B515" s="481"/>
      <c r="C515" s="481"/>
      <c r="D515" s="500"/>
      <c r="E515" s="500"/>
      <c r="F515" s="501"/>
      <c r="G515" s="501"/>
      <c r="H515" s="500"/>
      <c r="I515" s="500"/>
      <c r="J515" s="500"/>
      <c r="K515" s="502"/>
      <c r="L515" s="503"/>
      <c r="M515" s="500"/>
      <c r="N515" s="501"/>
      <c r="O515" s="481"/>
      <c r="P515" s="500"/>
      <c r="Q515" s="481"/>
      <c r="R515" s="481"/>
      <c r="S515" s="500"/>
      <c r="T515" s="481"/>
      <c r="U515" s="500"/>
      <c r="V515" s="500"/>
      <c r="W515" s="481"/>
      <c r="X515" s="481"/>
      <c r="Y515" s="481"/>
      <c r="Z515" s="481"/>
      <c r="AA515" s="481"/>
    </row>
    <row r="516" ht="16.5" spans="1:27">
      <c r="A516" s="500"/>
      <c r="B516" s="481"/>
      <c r="C516" s="481"/>
      <c r="D516" s="500"/>
      <c r="E516" s="500"/>
      <c r="F516" s="501"/>
      <c r="G516" s="501"/>
      <c r="H516" s="500"/>
      <c r="I516" s="500"/>
      <c r="J516" s="500"/>
      <c r="K516" s="502"/>
      <c r="L516" s="503"/>
      <c r="M516" s="500"/>
      <c r="N516" s="501"/>
      <c r="O516" s="481"/>
      <c r="P516" s="500"/>
      <c r="Q516" s="481"/>
      <c r="R516" s="481"/>
      <c r="S516" s="500"/>
      <c r="T516" s="481"/>
      <c r="U516" s="500"/>
      <c r="V516" s="500"/>
      <c r="W516" s="481"/>
      <c r="X516" s="481"/>
      <c r="Y516" s="481"/>
      <c r="Z516" s="481"/>
      <c r="AA516" s="481"/>
    </row>
    <row r="517" ht="16.5" spans="1:27">
      <c r="A517" s="500"/>
      <c r="B517" s="481"/>
      <c r="C517" s="481"/>
      <c r="D517" s="500"/>
      <c r="E517" s="500"/>
      <c r="F517" s="501"/>
      <c r="G517" s="501"/>
      <c r="H517" s="500"/>
      <c r="I517" s="500"/>
      <c r="J517" s="500"/>
      <c r="K517" s="502"/>
      <c r="L517" s="503"/>
      <c r="M517" s="500"/>
      <c r="N517" s="501"/>
      <c r="O517" s="481"/>
      <c r="P517" s="500"/>
      <c r="Q517" s="481"/>
      <c r="R517" s="481"/>
      <c r="S517" s="500"/>
      <c r="T517" s="481"/>
      <c r="U517" s="500"/>
      <c r="V517" s="500"/>
      <c r="W517" s="481"/>
      <c r="X517" s="481"/>
      <c r="Y517" s="481"/>
      <c r="Z517" s="481"/>
      <c r="AA517" s="481"/>
    </row>
    <row r="518" ht="16.5" spans="1:27">
      <c r="A518" s="500"/>
      <c r="B518" s="481"/>
      <c r="C518" s="481"/>
      <c r="D518" s="500"/>
      <c r="E518" s="500"/>
      <c r="F518" s="501"/>
      <c r="G518" s="501"/>
      <c r="H518" s="500"/>
      <c r="I518" s="500"/>
      <c r="J518" s="500"/>
      <c r="K518" s="502"/>
      <c r="L518" s="503"/>
      <c r="M518" s="500"/>
      <c r="N518" s="501"/>
      <c r="O518" s="481"/>
      <c r="P518" s="500"/>
      <c r="Q518" s="481"/>
      <c r="R518" s="481"/>
      <c r="S518" s="500"/>
      <c r="T518" s="481"/>
      <c r="U518" s="500"/>
      <c r="V518" s="500"/>
      <c r="W518" s="481"/>
      <c r="X518" s="481"/>
      <c r="Y518" s="481"/>
      <c r="Z518" s="481"/>
      <c r="AA518" s="481"/>
    </row>
    <row r="519" ht="16.5" spans="1:27">
      <c r="A519" s="500"/>
      <c r="B519" s="481"/>
      <c r="C519" s="481"/>
      <c r="D519" s="500"/>
      <c r="E519" s="500"/>
      <c r="F519" s="501"/>
      <c r="G519" s="501"/>
      <c r="H519" s="500"/>
      <c r="I519" s="500"/>
      <c r="J519" s="500"/>
      <c r="K519" s="502"/>
      <c r="L519" s="503"/>
      <c r="M519" s="500"/>
      <c r="N519" s="501"/>
      <c r="O519" s="481"/>
      <c r="P519" s="500"/>
      <c r="Q519" s="481"/>
      <c r="R519" s="481"/>
      <c r="S519" s="500"/>
      <c r="T519" s="481"/>
      <c r="U519" s="500"/>
      <c r="V519" s="500"/>
      <c r="W519" s="481"/>
      <c r="X519" s="481"/>
      <c r="Y519" s="481"/>
      <c r="Z519" s="481"/>
      <c r="AA519" s="481"/>
    </row>
    <row r="520" ht="16.5" spans="1:27">
      <c r="A520" s="500"/>
      <c r="B520" s="481"/>
      <c r="C520" s="481"/>
      <c r="D520" s="500"/>
      <c r="E520" s="500"/>
      <c r="F520" s="501"/>
      <c r="G520" s="501"/>
      <c r="H520" s="500"/>
      <c r="I520" s="500"/>
      <c r="J520" s="500"/>
      <c r="K520" s="502"/>
      <c r="L520" s="503"/>
      <c r="M520" s="500"/>
      <c r="N520" s="501"/>
      <c r="O520" s="481"/>
      <c r="P520" s="500"/>
      <c r="Q520" s="481"/>
      <c r="R520" s="481"/>
      <c r="S520" s="500"/>
      <c r="T520" s="481"/>
      <c r="U520" s="500"/>
      <c r="V520" s="500"/>
      <c r="W520" s="481"/>
      <c r="X520" s="481"/>
      <c r="Y520" s="481"/>
      <c r="Z520" s="481"/>
      <c r="AA520" s="481"/>
    </row>
    <row r="521" ht="16.5" spans="1:27">
      <c r="A521" s="500"/>
      <c r="B521" s="481"/>
      <c r="C521" s="481"/>
      <c r="D521" s="500"/>
      <c r="E521" s="500"/>
      <c r="F521" s="501"/>
      <c r="G521" s="501"/>
      <c r="H521" s="500"/>
      <c r="I521" s="500"/>
      <c r="J521" s="500"/>
      <c r="K521" s="502"/>
      <c r="L521" s="503"/>
      <c r="M521" s="500"/>
      <c r="N521" s="501"/>
      <c r="O521" s="481"/>
      <c r="P521" s="500"/>
      <c r="Q521" s="481"/>
      <c r="R521" s="481"/>
      <c r="S521" s="500"/>
      <c r="T521" s="481"/>
      <c r="U521" s="500"/>
      <c r="V521" s="500"/>
      <c r="W521" s="481"/>
      <c r="X521" s="481"/>
      <c r="Y521" s="481"/>
      <c r="Z521" s="481"/>
      <c r="AA521" s="481"/>
    </row>
    <row r="522" ht="16.5" spans="1:27">
      <c r="A522" s="500"/>
      <c r="B522" s="481"/>
      <c r="C522" s="481"/>
      <c r="D522" s="500"/>
      <c r="E522" s="500"/>
      <c r="F522" s="501"/>
      <c r="G522" s="501"/>
      <c r="H522" s="500"/>
      <c r="I522" s="500"/>
      <c r="J522" s="500"/>
      <c r="K522" s="502"/>
      <c r="L522" s="503"/>
      <c r="M522" s="500"/>
      <c r="N522" s="501"/>
      <c r="O522" s="481"/>
      <c r="P522" s="500"/>
      <c r="Q522" s="481"/>
      <c r="R522" s="481"/>
      <c r="S522" s="500"/>
      <c r="T522" s="481"/>
      <c r="U522" s="500"/>
      <c r="V522" s="500"/>
      <c r="W522" s="481"/>
      <c r="X522" s="481"/>
      <c r="Y522" s="481"/>
      <c r="Z522" s="481"/>
      <c r="AA522" s="481"/>
    </row>
    <row r="523" ht="16.5" spans="1:27">
      <c r="A523" s="500"/>
      <c r="B523" s="481"/>
      <c r="C523" s="481"/>
      <c r="D523" s="500"/>
      <c r="E523" s="500"/>
      <c r="F523" s="501"/>
      <c r="G523" s="501"/>
      <c r="H523" s="500"/>
      <c r="I523" s="500"/>
      <c r="J523" s="500"/>
      <c r="K523" s="502"/>
      <c r="L523" s="503"/>
      <c r="M523" s="500"/>
      <c r="N523" s="501"/>
      <c r="O523" s="481"/>
      <c r="P523" s="500"/>
      <c r="Q523" s="481"/>
      <c r="R523" s="481"/>
      <c r="S523" s="500"/>
      <c r="T523" s="481"/>
      <c r="U523" s="500"/>
      <c r="V523" s="500"/>
      <c r="W523" s="481"/>
      <c r="X523" s="481"/>
      <c r="Y523" s="481"/>
      <c r="Z523" s="481"/>
      <c r="AA523" s="481"/>
    </row>
    <row r="524" ht="16.5" spans="1:27">
      <c r="A524" s="500"/>
      <c r="B524" s="481"/>
      <c r="C524" s="481"/>
      <c r="D524" s="500"/>
      <c r="E524" s="500"/>
      <c r="F524" s="501"/>
      <c r="G524" s="501"/>
      <c r="H524" s="500"/>
      <c r="I524" s="500"/>
      <c r="J524" s="500"/>
      <c r="K524" s="502"/>
      <c r="L524" s="503"/>
      <c r="M524" s="500"/>
      <c r="N524" s="501"/>
      <c r="O524" s="481"/>
      <c r="P524" s="500"/>
      <c r="Q524" s="481"/>
      <c r="R524" s="481"/>
      <c r="S524" s="500"/>
      <c r="T524" s="481"/>
      <c r="U524" s="500"/>
      <c r="V524" s="500"/>
      <c r="W524" s="481"/>
      <c r="X524" s="481"/>
      <c r="Y524" s="481"/>
      <c r="Z524" s="481"/>
      <c r="AA524" s="481"/>
    </row>
    <row r="525" ht="16.5" spans="1:27">
      <c r="A525" s="500"/>
      <c r="B525" s="481"/>
      <c r="C525" s="481"/>
      <c r="D525" s="500"/>
      <c r="E525" s="500"/>
      <c r="F525" s="501"/>
      <c r="G525" s="501"/>
      <c r="H525" s="500"/>
      <c r="I525" s="500"/>
      <c r="J525" s="500"/>
      <c r="K525" s="502"/>
      <c r="L525" s="503"/>
      <c r="M525" s="500"/>
      <c r="N525" s="501"/>
      <c r="O525" s="481"/>
      <c r="P525" s="500"/>
      <c r="Q525" s="481"/>
      <c r="R525" s="481"/>
      <c r="S525" s="500"/>
      <c r="T525" s="481"/>
      <c r="U525" s="500"/>
      <c r="V525" s="500"/>
      <c r="W525" s="481"/>
      <c r="X525" s="481"/>
      <c r="Y525" s="481"/>
      <c r="Z525" s="481"/>
      <c r="AA525" s="481"/>
    </row>
    <row r="526" ht="16.5" spans="1:27">
      <c r="A526" s="500"/>
      <c r="B526" s="481"/>
      <c r="C526" s="481"/>
      <c r="D526" s="500"/>
      <c r="E526" s="500"/>
      <c r="F526" s="501"/>
      <c r="G526" s="501"/>
      <c r="H526" s="500"/>
      <c r="I526" s="500"/>
      <c r="J526" s="500"/>
      <c r="K526" s="502"/>
      <c r="L526" s="503"/>
      <c r="M526" s="500"/>
      <c r="N526" s="501"/>
      <c r="O526" s="481"/>
      <c r="P526" s="500"/>
      <c r="Q526" s="481"/>
      <c r="R526" s="481"/>
      <c r="S526" s="500"/>
      <c r="T526" s="481"/>
      <c r="U526" s="500"/>
      <c r="V526" s="500"/>
      <c r="W526" s="481"/>
      <c r="X526" s="481"/>
      <c r="Y526" s="481"/>
      <c r="Z526" s="481"/>
      <c r="AA526" s="481"/>
    </row>
    <row r="527" ht="16.5" spans="1:27">
      <c r="A527" s="500"/>
      <c r="B527" s="481"/>
      <c r="C527" s="481"/>
      <c r="D527" s="500"/>
      <c r="E527" s="500"/>
      <c r="F527" s="501"/>
      <c r="G527" s="501"/>
      <c r="H527" s="500"/>
      <c r="I527" s="500"/>
      <c r="J527" s="500"/>
      <c r="K527" s="502"/>
      <c r="L527" s="503"/>
      <c r="M527" s="500"/>
      <c r="N527" s="501"/>
      <c r="O527" s="481"/>
      <c r="P527" s="500"/>
      <c r="Q527" s="481"/>
      <c r="R527" s="481"/>
      <c r="S527" s="500"/>
      <c r="T527" s="481"/>
      <c r="U527" s="500"/>
      <c r="V527" s="500"/>
      <c r="W527" s="481"/>
      <c r="X527" s="481"/>
      <c r="Y527" s="481"/>
      <c r="Z527" s="481"/>
      <c r="AA527" s="481"/>
    </row>
    <row r="528" ht="16.5" spans="1:27">
      <c r="A528" s="500"/>
      <c r="B528" s="481"/>
      <c r="C528" s="481"/>
      <c r="D528" s="500"/>
      <c r="E528" s="500"/>
      <c r="F528" s="501"/>
      <c r="G528" s="501"/>
      <c r="H528" s="500"/>
      <c r="I528" s="500"/>
      <c r="J528" s="500"/>
      <c r="K528" s="502"/>
      <c r="L528" s="503"/>
      <c r="M528" s="500"/>
      <c r="N528" s="501"/>
      <c r="O528" s="481"/>
      <c r="P528" s="500"/>
      <c r="Q528" s="481"/>
      <c r="R528" s="481"/>
      <c r="S528" s="500"/>
      <c r="T528" s="481"/>
      <c r="U528" s="500"/>
      <c r="V528" s="500"/>
      <c r="W528" s="481"/>
      <c r="X528" s="481"/>
      <c r="Y528" s="481"/>
      <c r="Z528" s="481"/>
      <c r="AA528" s="481"/>
    </row>
    <row r="529" ht="16.5" spans="1:27">
      <c r="A529" s="500"/>
      <c r="B529" s="481"/>
      <c r="C529" s="481"/>
      <c r="D529" s="500"/>
      <c r="E529" s="500"/>
      <c r="F529" s="501"/>
      <c r="G529" s="501"/>
      <c r="H529" s="500"/>
      <c r="I529" s="500"/>
      <c r="J529" s="500"/>
      <c r="K529" s="502"/>
      <c r="L529" s="503"/>
      <c r="M529" s="500"/>
      <c r="N529" s="501"/>
      <c r="O529" s="481"/>
      <c r="P529" s="500"/>
      <c r="Q529" s="481"/>
      <c r="R529" s="481"/>
      <c r="S529" s="500"/>
      <c r="T529" s="481"/>
      <c r="U529" s="500"/>
      <c r="V529" s="500"/>
      <c r="W529" s="481"/>
      <c r="X529" s="481"/>
      <c r="Y529" s="481"/>
      <c r="Z529" s="481"/>
      <c r="AA529" s="481"/>
    </row>
    <row r="530" ht="16.5" spans="1:27">
      <c r="A530" s="500"/>
      <c r="B530" s="481"/>
      <c r="C530" s="481"/>
      <c r="D530" s="500"/>
      <c r="E530" s="500"/>
      <c r="F530" s="501"/>
      <c r="G530" s="501"/>
      <c r="H530" s="500"/>
      <c r="I530" s="500"/>
      <c r="J530" s="500"/>
      <c r="K530" s="502"/>
      <c r="L530" s="503"/>
      <c r="M530" s="500"/>
      <c r="N530" s="501"/>
      <c r="O530" s="481"/>
      <c r="P530" s="500"/>
      <c r="Q530" s="481"/>
      <c r="R530" s="481"/>
      <c r="S530" s="500"/>
      <c r="T530" s="481"/>
      <c r="U530" s="500"/>
      <c r="V530" s="500"/>
      <c r="W530" s="481"/>
      <c r="X530" s="481"/>
      <c r="Y530" s="481"/>
      <c r="Z530" s="481"/>
      <c r="AA530" s="481"/>
    </row>
    <row r="531" ht="16.5" spans="1:27">
      <c r="A531" s="500"/>
      <c r="B531" s="481"/>
      <c r="C531" s="481"/>
      <c r="D531" s="500"/>
      <c r="E531" s="500"/>
      <c r="F531" s="501"/>
      <c r="G531" s="501"/>
      <c r="H531" s="500"/>
      <c r="I531" s="500"/>
      <c r="J531" s="500"/>
      <c r="K531" s="502"/>
      <c r="L531" s="503"/>
      <c r="M531" s="500"/>
      <c r="N531" s="501"/>
      <c r="O531" s="481"/>
      <c r="P531" s="500"/>
      <c r="Q531" s="481"/>
      <c r="R531" s="481"/>
      <c r="S531" s="500"/>
      <c r="T531" s="481"/>
      <c r="U531" s="500"/>
      <c r="V531" s="500"/>
      <c r="W531" s="481"/>
      <c r="X531" s="481"/>
      <c r="Y531" s="481"/>
      <c r="Z531" s="481"/>
      <c r="AA531" s="481"/>
    </row>
    <row r="532" ht="16.5" spans="1:27">
      <c r="A532" s="500"/>
      <c r="B532" s="481"/>
      <c r="C532" s="481"/>
      <c r="D532" s="500"/>
      <c r="E532" s="500"/>
      <c r="F532" s="501"/>
      <c r="G532" s="501"/>
      <c r="H532" s="500"/>
      <c r="I532" s="500"/>
      <c r="J532" s="500"/>
      <c r="K532" s="502"/>
      <c r="L532" s="503"/>
      <c r="M532" s="500"/>
      <c r="N532" s="501"/>
      <c r="O532" s="481"/>
      <c r="P532" s="500"/>
      <c r="Q532" s="481"/>
      <c r="R532" s="481"/>
      <c r="S532" s="500"/>
      <c r="T532" s="481"/>
      <c r="U532" s="500"/>
      <c r="V532" s="500"/>
      <c r="W532" s="481"/>
      <c r="X532" s="481"/>
      <c r="Y532" s="481"/>
      <c r="Z532" s="481"/>
      <c r="AA532" s="481"/>
    </row>
    <row r="533" ht="16.5" spans="1:27">
      <c r="A533" s="500"/>
      <c r="B533" s="481"/>
      <c r="C533" s="481"/>
      <c r="D533" s="500"/>
      <c r="E533" s="500"/>
      <c r="F533" s="501"/>
      <c r="G533" s="501"/>
      <c r="H533" s="500"/>
      <c r="I533" s="500"/>
      <c r="J533" s="500"/>
      <c r="K533" s="502"/>
      <c r="L533" s="503"/>
      <c r="M533" s="500"/>
      <c r="N533" s="501"/>
      <c r="O533" s="481"/>
      <c r="P533" s="500"/>
      <c r="Q533" s="481"/>
      <c r="R533" s="481"/>
      <c r="S533" s="500"/>
      <c r="T533" s="481"/>
      <c r="U533" s="500"/>
      <c r="V533" s="500"/>
      <c r="W533" s="481"/>
      <c r="X533" s="481"/>
      <c r="Y533" s="481"/>
      <c r="Z533" s="481"/>
      <c r="AA533" s="481"/>
    </row>
    <row r="534" ht="16.5" spans="1:27">
      <c r="A534" s="500"/>
      <c r="B534" s="481"/>
      <c r="C534" s="481"/>
      <c r="D534" s="500"/>
      <c r="E534" s="500"/>
      <c r="F534" s="501"/>
      <c r="G534" s="501"/>
      <c r="H534" s="500"/>
      <c r="I534" s="500"/>
      <c r="J534" s="500"/>
      <c r="K534" s="502"/>
      <c r="L534" s="503"/>
      <c r="M534" s="500"/>
      <c r="N534" s="501"/>
      <c r="O534" s="481"/>
      <c r="P534" s="500"/>
      <c r="Q534" s="481"/>
      <c r="R534" s="481"/>
      <c r="S534" s="500"/>
      <c r="T534" s="481"/>
      <c r="U534" s="500"/>
      <c r="V534" s="500"/>
      <c r="W534" s="481"/>
      <c r="X534" s="481"/>
      <c r="Y534" s="481"/>
      <c r="Z534" s="481"/>
      <c r="AA534" s="481"/>
    </row>
    <row r="535" ht="16.5" spans="1:27">
      <c r="A535" s="500"/>
      <c r="B535" s="481"/>
      <c r="C535" s="481"/>
      <c r="D535" s="500"/>
      <c r="E535" s="500"/>
      <c r="F535" s="501"/>
      <c r="G535" s="501"/>
      <c r="H535" s="500"/>
      <c r="I535" s="500"/>
      <c r="J535" s="500"/>
      <c r="K535" s="502"/>
      <c r="L535" s="503"/>
      <c r="M535" s="500"/>
      <c r="N535" s="501"/>
      <c r="O535" s="481"/>
      <c r="P535" s="500"/>
      <c r="Q535" s="481"/>
      <c r="R535" s="481"/>
      <c r="S535" s="500"/>
      <c r="T535" s="481"/>
      <c r="U535" s="500"/>
      <c r="V535" s="500"/>
      <c r="W535" s="481"/>
      <c r="X535" s="481"/>
      <c r="Y535" s="481"/>
      <c r="Z535" s="481"/>
      <c r="AA535" s="481"/>
    </row>
    <row r="536" ht="16.5" spans="1:27">
      <c r="A536" s="500"/>
      <c r="B536" s="481"/>
      <c r="C536" s="481"/>
      <c r="D536" s="500"/>
      <c r="E536" s="500"/>
      <c r="F536" s="501"/>
      <c r="G536" s="501"/>
      <c r="H536" s="500"/>
      <c r="I536" s="500"/>
      <c r="J536" s="500"/>
      <c r="K536" s="502"/>
      <c r="L536" s="503"/>
      <c r="M536" s="500"/>
      <c r="N536" s="501"/>
      <c r="O536" s="481"/>
      <c r="P536" s="500"/>
      <c r="Q536" s="481"/>
      <c r="R536" s="481"/>
      <c r="S536" s="500"/>
      <c r="T536" s="481"/>
      <c r="U536" s="500"/>
      <c r="V536" s="500"/>
      <c r="W536" s="481"/>
      <c r="X536" s="481"/>
      <c r="Y536" s="481"/>
      <c r="Z536" s="481"/>
      <c r="AA536" s="481"/>
    </row>
    <row r="537" ht="16.5" spans="1:27">
      <c r="A537" s="500"/>
      <c r="B537" s="481"/>
      <c r="C537" s="481"/>
      <c r="D537" s="500"/>
      <c r="E537" s="500"/>
      <c r="F537" s="501"/>
      <c r="G537" s="501"/>
      <c r="H537" s="500"/>
      <c r="I537" s="500"/>
      <c r="J537" s="500"/>
      <c r="K537" s="502"/>
      <c r="L537" s="503"/>
      <c r="M537" s="500"/>
      <c r="N537" s="501"/>
      <c r="O537" s="481"/>
      <c r="P537" s="500"/>
      <c r="Q537" s="481"/>
      <c r="R537" s="481"/>
      <c r="S537" s="500"/>
      <c r="T537" s="481"/>
      <c r="U537" s="500"/>
      <c r="V537" s="500"/>
      <c r="W537" s="481"/>
      <c r="X537" s="481"/>
      <c r="Y537" s="481"/>
      <c r="Z537" s="481"/>
      <c r="AA537" s="481"/>
    </row>
    <row r="538" ht="16.5" spans="1:27">
      <c r="A538" s="500"/>
      <c r="B538" s="481"/>
      <c r="C538" s="481"/>
      <c r="D538" s="500"/>
      <c r="E538" s="500"/>
      <c r="F538" s="501"/>
      <c r="G538" s="501"/>
      <c r="H538" s="500"/>
      <c r="I538" s="500"/>
      <c r="J538" s="500"/>
      <c r="K538" s="502"/>
      <c r="L538" s="503"/>
      <c r="M538" s="500"/>
      <c r="N538" s="501"/>
      <c r="O538" s="481"/>
      <c r="P538" s="500"/>
      <c r="Q538" s="481"/>
      <c r="R538" s="481"/>
      <c r="S538" s="500"/>
      <c r="T538" s="481"/>
      <c r="U538" s="500"/>
      <c r="V538" s="500"/>
      <c r="W538" s="481"/>
      <c r="X538" s="481"/>
      <c r="Y538" s="481"/>
      <c r="Z538" s="481"/>
      <c r="AA538" s="481"/>
    </row>
    <row r="539" ht="16.5" spans="1:27">
      <c r="A539" s="500"/>
      <c r="B539" s="481"/>
      <c r="C539" s="481"/>
      <c r="D539" s="500"/>
      <c r="E539" s="500"/>
      <c r="F539" s="501"/>
      <c r="G539" s="501"/>
      <c r="H539" s="500"/>
      <c r="I539" s="500"/>
      <c r="J539" s="500"/>
      <c r="K539" s="502"/>
      <c r="L539" s="503"/>
      <c r="M539" s="500"/>
      <c r="N539" s="501"/>
      <c r="O539" s="481"/>
      <c r="P539" s="500"/>
      <c r="Q539" s="481"/>
      <c r="R539" s="481"/>
      <c r="S539" s="500"/>
      <c r="T539" s="481"/>
      <c r="U539" s="500"/>
      <c r="V539" s="500"/>
      <c r="W539" s="481"/>
      <c r="X539" s="481"/>
      <c r="Y539" s="481"/>
      <c r="Z539" s="481"/>
      <c r="AA539" s="481"/>
    </row>
    <row r="540" ht="16.5" spans="1:27">
      <c r="A540" s="500"/>
      <c r="B540" s="481"/>
      <c r="C540" s="481"/>
      <c r="D540" s="500"/>
      <c r="E540" s="500"/>
      <c r="F540" s="501"/>
      <c r="G540" s="501"/>
      <c r="H540" s="500"/>
      <c r="I540" s="500"/>
      <c r="J540" s="500"/>
      <c r="K540" s="502"/>
      <c r="L540" s="503"/>
      <c r="M540" s="500"/>
      <c r="N540" s="501"/>
      <c r="O540" s="481"/>
      <c r="P540" s="500"/>
      <c r="Q540" s="481"/>
      <c r="R540" s="481"/>
      <c r="S540" s="500"/>
      <c r="T540" s="481"/>
      <c r="U540" s="500"/>
      <c r="V540" s="500"/>
      <c r="W540" s="481"/>
      <c r="X540" s="481"/>
      <c r="Y540" s="481"/>
      <c r="Z540" s="481"/>
      <c r="AA540" s="481"/>
    </row>
    <row r="541" ht="16.5" spans="1:27">
      <c r="A541" s="500"/>
      <c r="B541" s="481"/>
      <c r="C541" s="481"/>
      <c r="D541" s="500"/>
      <c r="E541" s="500"/>
      <c r="F541" s="501"/>
      <c r="G541" s="501"/>
      <c r="H541" s="500"/>
      <c r="I541" s="500"/>
      <c r="J541" s="500"/>
      <c r="K541" s="502"/>
      <c r="L541" s="503"/>
      <c r="M541" s="500"/>
      <c r="N541" s="501"/>
      <c r="O541" s="481"/>
      <c r="P541" s="500"/>
      <c r="Q541" s="481"/>
      <c r="R541" s="481"/>
      <c r="S541" s="500"/>
      <c r="T541" s="481"/>
      <c r="U541" s="500"/>
      <c r="V541" s="500"/>
      <c r="W541" s="481"/>
      <c r="X541" s="481"/>
      <c r="Y541" s="481"/>
      <c r="Z541" s="481"/>
      <c r="AA541" s="481"/>
    </row>
    <row r="542" ht="16.5" spans="1:27">
      <c r="A542" s="500"/>
      <c r="B542" s="481"/>
      <c r="C542" s="481"/>
      <c r="D542" s="500"/>
      <c r="E542" s="500"/>
      <c r="F542" s="501"/>
      <c r="G542" s="501"/>
      <c r="H542" s="500"/>
      <c r="I542" s="500"/>
      <c r="J542" s="500"/>
      <c r="K542" s="502"/>
      <c r="L542" s="503"/>
      <c r="M542" s="500"/>
      <c r="N542" s="501"/>
      <c r="O542" s="481"/>
      <c r="P542" s="500"/>
      <c r="Q542" s="481"/>
      <c r="R542" s="481"/>
      <c r="S542" s="500"/>
      <c r="T542" s="481"/>
      <c r="U542" s="500"/>
      <c r="V542" s="500"/>
      <c r="W542" s="481"/>
      <c r="X542" s="481"/>
      <c r="Y542" s="481"/>
      <c r="Z542" s="481"/>
      <c r="AA542" s="481"/>
    </row>
    <row r="543" ht="16.5" spans="1:27">
      <c r="A543" s="500"/>
      <c r="B543" s="481"/>
      <c r="C543" s="481"/>
      <c r="D543" s="500"/>
      <c r="E543" s="500"/>
      <c r="F543" s="501"/>
      <c r="G543" s="501"/>
      <c r="H543" s="500"/>
      <c r="I543" s="500"/>
      <c r="J543" s="500"/>
      <c r="K543" s="502"/>
      <c r="L543" s="503"/>
      <c r="M543" s="500"/>
      <c r="N543" s="501"/>
      <c r="O543" s="481"/>
      <c r="P543" s="500"/>
      <c r="Q543" s="481"/>
      <c r="R543" s="481"/>
      <c r="S543" s="500"/>
      <c r="T543" s="481"/>
      <c r="U543" s="500"/>
      <c r="V543" s="500"/>
      <c r="W543" s="481"/>
      <c r="X543" s="481"/>
      <c r="Y543" s="481"/>
      <c r="Z543" s="481"/>
      <c r="AA543" s="481"/>
    </row>
    <row r="544" ht="16.5" spans="1:27">
      <c r="A544" s="500"/>
      <c r="B544" s="481"/>
      <c r="C544" s="481"/>
      <c r="D544" s="500"/>
      <c r="E544" s="500"/>
      <c r="F544" s="501"/>
      <c r="G544" s="501"/>
      <c r="H544" s="500"/>
      <c r="I544" s="500"/>
      <c r="J544" s="500"/>
      <c r="K544" s="502"/>
      <c r="L544" s="503"/>
      <c r="M544" s="500"/>
      <c r="N544" s="501"/>
      <c r="O544" s="481"/>
      <c r="P544" s="500"/>
      <c r="Q544" s="481"/>
      <c r="R544" s="481"/>
      <c r="S544" s="500"/>
      <c r="T544" s="481"/>
      <c r="U544" s="500"/>
      <c r="V544" s="500"/>
      <c r="W544" s="481"/>
      <c r="X544" s="481"/>
      <c r="Y544" s="481"/>
      <c r="Z544" s="481"/>
      <c r="AA544" s="481"/>
    </row>
    <row r="545" ht="16.5" spans="1:27">
      <c r="A545" s="500"/>
      <c r="B545" s="481"/>
      <c r="C545" s="481"/>
      <c r="D545" s="500"/>
      <c r="E545" s="500"/>
      <c r="F545" s="501"/>
      <c r="G545" s="501"/>
      <c r="H545" s="500"/>
      <c r="I545" s="500"/>
      <c r="J545" s="500"/>
      <c r="K545" s="502"/>
      <c r="L545" s="503"/>
      <c r="M545" s="500"/>
      <c r="N545" s="501"/>
      <c r="O545" s="481"/>
      <c r="P545" s="500"/>
      <c r="Q545" s="481"/>
      <c r="R545" s="481"/>
      <c r="S545" s="500"/>
      <c r="T545" s="481"/>
      <c r="U545" s="500"/>
      <c r="V545" s="500"/>
      <c r="W545" s="481"/>
      <c r="X545" s="481"/>
      <c r="Y545" s="481"/>
      <c r="Z545" s="481"/>
      <c r="AA545" s="481"/>
    </row>
    <row r="546" ht="16.5" spans="1:27">
      <c r="A546" s="500"/>
      <c r="B546" s="481"/>
      <c r="C546" s="481"/>
      <c r="D546" s="500"/>
      <c r="E546" s="500"/>
      <c r="F546" s="501"/>
      <c r="G546" s="501"/>
      <c r="H546" s="500"/>
      <c r="I546" s="500"/>
      <c r="J546" s="500"/>
      <c r="K546" s="502"/>
      <c r="L546" s="503"/>
      <c r="M546" s="500"/>
      <c r="N546" s="501"/>
      <c r="O546" s="481"/>
      <c r="P546" s="500"/>
      <c r="Q546" s="481"/>
      <c r="R546" s="481"/>
      <c r="S546" s="500"/>
      <c r="T546" s="481"/>
      <c r="U546" s="500"/>
      <c r="V546" s="500"/>
      <c r="W546" s="481"/>
      <c r="X546" s="481"/>
      <c r="Y546" s="481"/>
      <c r="Z546" s="481"/>
      <c r="AA546" s="481"/>
    </row>
    <row r="547" ht="16.5" spans="1:27">
      <c r="A547" s="500"/>
      <c r="B547" s="481"/>
      <c r="C547" s="481"/>
      <c r="D547" s="500"/>
      <c r="E547" s="500"/>
      <c r="F547" s="501"/>
      <c r="G547" s="501"/>
      <c r="H547" s="500"/>
      <c r="I547" s="500"/>
      <c r="J547" s="500"/>
      <c r="K547" s="502"/>
      <c r="L547" s="503"/>
      <c r="M547" s="500"/>
      <c r="N547" s="501"/>
      <c r="O547" s="481"/>
      <c r="P547" s="500"/>
      <c r="Q547" s="481"/>
      <c r="R547" s="481"/>
      <c r="S547" s="500"/>
      <c r="T547" s="481"/>
      <c r="U547" s="500"/>
      <c r="V547" s="500"/>
      <c r="W547" s="481"/>
      <c r="X547" s="481"/>
      <c r="Y547" s="481"/>
      <c r="Z547" s="481"/>
      <c r="AA547" s="481"/>
    </row>
    <row r="548" ht="16.5" spans="1:27">
      <c r="A548" s="500"/>
      <c r="B548" s="481"/>
      <c r="C548" s="481"/>
      <c r="D548" s="500"/>
      <c r="E548" s="500"/>
      <c r="F548" s="501"/>
      <c r="G548" s="501"/>
      <c r="H548" s="500"/>
      <c r="I548" s="500"/>
      <c r="J548" s="500"/>
      <c r="K548" s="502"/>
      <c r="L548" s="503"/>
      <c r="M548" s="500"/>
      <c r="N548" s="501"/>
      <c r="O548" s="481"/>
      <c r="P548" s="500"/>
      <c r="Q548" s="481"/>
      <c r="R548" s="481"/>
      <c r="S548" s="500"/>
      <c r="T548" s="481"/>
      <c r="U548" s="500"/>
      <c r="V548" s="500"/>
      <c r="W548" s="481"/>
      <c r="X548" s="481"/>
      <c r="Y548" s="481"/>
      <c r="Z548" s="481"/>
      <c r="AA548" s="481"/>
    </row>
    <row r="549" ht="16.5" spans="1:27">
      <c r="A549" s="500"/>
      <c r="B549" s="481"/>
      <c r="C549" s="481"/>
      <c r="D549" s="500"/>
      <c r="E549" s="500"/>
      <c r="F549" s="501"/>
      <c r="G549" s="501"/>
      <c r="H549" s="500"/>
      <c r="I549" s="500"/>
      <c r="J549" s="500"/>
      <c r="K549" s="502"/>
      <c r="L549" s="503"/>
      <c r="M549" s="500"/>
      <c r="N549" s="501"/>
      <c r="O549" s="481"/>
      <c r="P549" s="500"/>
      <c r="Q549" s="481"/>
      <c r="R549" s="481"/>
      <c r="S549" s="500"/>
      <c r="T549" s="481"/>
      <c r="U549" s="500"/>
      <c r="V549" s="500"/>
      <c r="W549" s="481"/>
      <c r="X549" s="481"/>
      <c r="Y549" s="481"/>
      <c r="Z549" s="481"/>
      <c r="AA549" s="481"/>
    </row>
    <row r="550" ht="16.5" spans="1:27">
      <c r="A550" s="500"/>
      <c r="B550" s="481"/>
      <c r="C550" s="481"/>
      <c r="D550" s="500"/>
      <c r="E550" s="500"/>
      <c r="F550" s="501"/>
      <c r="G550" s="501"/>
      <c r="H550" s="500"/>
      <c r="I550" s="500"/>
      <c r="J550" s="500"/>
      <c r="K550" s="502"/>
      <c r="L550" s="503"/>
      <c r="M550" s="500"/>
      <c r="N550" s="501"/>
      <c r="O550" s="481"/>
      <c r="P550" s="500"/>
      <c r="Q550" s="481"/>
      <c r="R550" s="481"/>
      <c r="S550" s="500"/>
      <c r="T550" s="481"/>
      <c r="U550" s="500"/>
      <c r="V550" s="500"/>
      <c r="W550" s="481"/>
      <c r="X550" s="481"/>
      <c r="Y550" s="481"/>
      <c r="Z550" s="481"/>
      <c r="AA550" s="481"/>
    </row>
    <row r="551" ht="16.5" spans="1:27">
      <c r="A551" s="500"/>
      <c r="B551" s="481"/>
      <c r="C551" s="481"/>
      <c r="D551" s="500"/>
      <c r="E551" s="500"/>
      <c r="F551" s="501"/>
      <c r="G551" s="501"/>
      <c r="H551" s="500"/>
      <c r="I551" s="500"/>
      <c r="J551" s="500"/>
      <c r="K551" s="502"/>
      <c r="L551" s="503"/>
      <c r="M551" s="500"/>
      <c r="N551" s="501"/>
      <c r="O551" s="481"/>
      <c r="P551" s="500"/>
      <c r="Q551" s="481"/>
      <c r="R551" s="481"/>
      <c r="S551" s="500"/>
      <c r="T551" s="481"/>
      <c r="U551" s="500"/>
      <c r="V551" s="500"/>
      <c r="W551" s="481"/>
      <c r="X551" s="481"/>
      <c r="Y551" s="481"/>
      <c r="Z551" s="481"/>
      <c r="AA551" s="481"/>
    </row>
    <row r="552" ht="16.5" spans="1:27">
      <c r="A552" s="500"/>
      <c r="B552" s="481"/>
      <c r="C552" s="481"/>
      <c r="D552" s="500"/>
      <c r="E552" s="500"/>
      <c r="F552" s="501"/>
      <c r="G552" s="501"/>
      <c r="H552" s="500"/>
      <c r="I552" s="500"/>
      <c r="J552" s="500"/>
      <c r="K552" s="502"/>
      <c r="L552" s="503"/>
      <c r="M552" s="500"/>
      <c r="N552" s="501"/>
      <c r="O552" s="481"/>
      <c r="P552" s="500"/>
      <c r="Q552" s="481"/>
      <c r="R552" s="481"/>
      <c r="S552" s="500"/>
      <c r="T552" s="481"/>
      <c r="U552" s="500"/>
      <c r="V552" s="500"/>
      <c r="W552" s="481"/>
      <c r="X552" s="481"/>
      <c r="Y552" s="481"/>
      <c r="Z552" s="481"/>
      <c r="AA552" s="481"/>
    </row>
    <row r="553" ht="16.5" spans="1:27">
      <c r="A553" s="500"/>
      <c r="B553" s="481"/>
      <c r="C553" s="481"/>
      <c r="D553" s="500"/>
      <c r="E553" s="500"/>
      <c r="F553" s="501"/>
      <c r="G553" s="501"/>
      <c r="H553" s="500"/>
      <c r="I553" s="500"/>
      <c r="J553" s="500"/>
      <c r="K553" s="502"/>
      <c r="L553" s="503"/>
      <c r="M553" s="500"/>
      <c r="N553" s="501"/>
      <c r="O553" s="481"/>
      <c r="P553" s="500"/>
      <c r="Q553" s="481"/>
      <c r="R553" s="481"/>
      <c r="S553" s="500"/>
      <c r="T553" s="481"/>
      <c r="U553" s="500"/>
      <c r="V553" s="500"/>
      <c r="W553" s="481"/>
      <c r="X553" s="481"/>
      <c r="Y553" s="481"/>
      <c r="Z553" s="481"/>
      <c r="AA553" s="481"/>
    </row>
    <row r="554" ht="16.5" spans="1:27">
      <c r="A554" s="500"/>
      <c r="B554" s="481"/>
      <c r="C554" s="481"/>
      <c r="D554" s="500"/>
      <c r="E554" s="500"/>
      <c r="F554" s="501"/>
      <c r="G554" s="501"/>
      <c r="H554" s="500"/>
      <c r="I554" s="500"/>
      <c r="J554" s="500"/>
      <c r="K554" s="502"/>
      <c r="L554" s="503"/>
      <c r="M554" s="500"/>
      <c r="N554" s="501"/>
      <c r="O554" s="481"/>
      <c r="P554" s="500"/>
      <c r="Q554" s="481"/>
      <c r="R554" s="481"/>
      <c r="S554" s="500"/>
      <c r="T554" s="481"/>
      <c r="U554" s="500"/>
      <c r="V554" s="500"/>
      <c r="W554" s="481"/>
      <c r="X554" s="481"/>
      <c r="Y554" s="481"/>
      <c r="Z554" s="481"/>
      <c r="AA554" s="481"/>
    </row>
    <row r="555" ht="16.5" spans="1:27">
      <c r="A555" s="500"/>
      <c r="B555" s="481"/>
      <c r="C555" s="481"/>
      <c r="D555" s="500"/>
      <c r="E555" s="500"/>
      <c r="F555" s="501"/>
      <c r="G555" s="501"/>
      <c r="H555" s="500"/>
      <c r="I555" s="500"/>
      <c r="J555" s="500"/>
      <c r="K555" s="502"/>
      <c r="L555" s="503"/>
      <c r="M555" s="500"/>
      <c r="N555" s="501"/>
      <c r="O555" s="481"/>
      <c r="P555" s="500"/>
      <c r="Q555" s="481"/>
      <c r="R555" s="481"/>
      <c r="S555" s="500"/>
      <c r="T555" s="481"/>
      <c r="U555" s="500"/>
      <c r="V555" s="500"/>
      <c r="W555" s="481"/>
      <c r="X555" s="481"/>
      <c r="Y555" s="481"/>
      <c r="Z555" s="481"/>
      <c r="AA555" s="481"/>
    </row>
    <row r="556" ht="16.5" spans="1:27">
      <c r="A556" s="500"/>
      <c r="B556" s="481"/>
      <c r="C556" s="481"/>
      <c r="D556" s="500"/>
      <c r="E556" s="500"/>
      <c r="F556" s="501"/>
      <c r="G556" s="501"/>
      <c r="H556" s="500"/>
      <c r="I556" s="500"/>
      <c r="J556" s="500"/>
      <c r="K556" s="502"/>
      <c r="L556" s="503"/>
      <c r="M556" s="500"/>
      <c r="N556" s="501"/>
      <c r="O556" s="481"/>
      <c r="P556" s="500"/>
      <c r="Q556" s="481"/>
      <c r="R556" s="481"/>
      <c r="S556" s="500"/>
      <c r="T556" s="481"/>
      <c r="U556" s="500"/>
      <c r="V556" s="500"/>
      <c r="W556" s="481"/>
      <c r="X556" s="481"/>
      <c r="Y556" s="481"/>
      <c r="Z556" s="481"/>
      <c r="AA556" s="481"/>
    </row>
    <row r="557" ht="16.5" spans="1:27">
      <c r="A557" s="500"/>
      <c r="B557" s="481"/>
      <c r="C557" s="481"/>
      <c r="D557" s="500"/>
      <c r="E557" s="500"/>
      <c r="F557" s="501"/>
      <c r="G557" s="501"/>
      <c r="H557" s="500"/>
      <c r="I557" s="500"/>
      <c r="J557" s="500"/>
      <c r="K557" s="502"/>
      <c r="L557" s="503"/>
      <c r="M557" s="500"/>
      <c r="N557" s="501"/>
      <c r="O557" s="481"/>
      <c r="P557" s="500"/>
      <c r="Q557" s="481"/>
      <c r="R557" s="481"/>
      <c r="S557" s="500"/>
      <c r="T557" s="481"/>
      <c r="U557" s="500"/>
      <c r="V557" s="500"/>
      <c r="W557" s="481"/>
      <c r="X557" s="481"/>
      <c r="Y557" s="481"/>
      <c r="Z557" s="481"/>
      <c r="AA557" s="481"/>
    </row>
    <row r="558" ht="16.5" spans="1:27">
      <c r="A558" s="500"/>
      <c r="B558" s="481"/>
      <c r="C558" s="481"/>
      <c r="D558" s="500"/>
      <c r="E558" s="500"/>
      <c r="F558" s="501"/>
      <c r="G558" s="501"/>
      <c r="H558" s="500"/>
      <c r="I558" s="500"/>
      <c r="J558" s="500"/>
      <c r="K558" s="502"/>
      <c r="L558" s="503"/>
      <c r="M558" s="500"/>
      <c r="N558" s="501"/>
      <c r="O558" s="481"/>
      <c r="P558" s="500"/>
      <c r="Q558" s="481"/>
      <c r="R558" s="481"/>
      <c r="S558" s="500"/>
      <c r="T558" s="481"/>
      <c r="U558" s="500"/>
      <c r="V558" s="500"/>
      <c r="W558" s="481"/>
      <c r="X558" s="481"/>
      <c r="Y558" s="481"/>
      <c r="Z558" s="481"/>
      <c r="AA558" s="481"/>
    </row>
    <row r="559" ht="16.5" spans="1:27">
      <c r="A559" s="500"/>
      <c r="B559" s="481"/>
      <c r="C559" s="481"/>
      <c r="D559" s="500"/>
      <c r="E559" s="500"/>
      <c r="F559" s="501"/>
      <c r="G559" s="501"/>
      <c r="H559" s="500"/>
      <c r="I559" s="500"/>
      <c r="J559" s="500"/>
      <c r="K559" s="502"/>
      <c r="L559" s="503"/>
      <c r="M559" s="500"/>
      <c r="N559" s="501"/>
      <c r="O559" s="481"/>
      <c r="P559" s="500"/>
      <c r="Q559" s="481"/>
      <c r="R559" s="481"/>
      <c r="S559" s="500"/>
      <c r="T559" s="481"/>
      <c r="U559" s="500"/>
      <c r="V559" s="500"/>
      <c r="W559" s="481"/>
      <c r="X559" s="481"/>
      <c r="Y559" s="481"/>
      <c r="Z559" s="481"/>
      <c r="AA559" s="481"/>
    </row>
    <row r="560" ht="16.5" spans="1:27">
      <c r="A560" s="500"/>
      <c r="B560" s="481"/>
      <c r="C560" s="481"/>
      <c r="D560" s="500"/>
      <c r="E560" s="500"/>
      <c r="F560" s="501"/>
      <c r="G560" s="501"/>
      <c r="H560" s="500"/>
      <c r="I560" s="500"/>
      <c r="J560" s="500"/>
      <c r="K560" s="502"/>
      <c r="L560" s="503"/>
      <c r="M560" s="500"/>
      <c r="N560" s="501"/>
      <c r="O560" s="481"/>
      <c r="P560" s="500"/>
      <c r="Q560" s="481"/>
      <c r="R560" s="481"/>
      <c r="S560" s="500"/>
      <c r="T560" s="481"/>
      <c r="U560" s="500"/>
      <c r="V560" s="500"/>
      <c r="W560" s="481"/>
      <c r="X560" s="481"/>
      <c r="Y560" s="481"/>
      <c r="Z560" s="481"/>
      <c r="AA560" s="481"/>
    </row>
    <row r="561" ht="16.5" spans="1:27">
      <c r="A561" s="500"/>
      <c r="B561" s="481"/>
      <c r="C561" s="481"/>
      <c r="D561" s="500"/>
      <c r="E561" s="500"/>
      <c r="F561" s="501"/>
      <c r="G561" s="501"/>
      <c r="H561" s="500"/>
      <c r="I561" s="500"/>
      <c r="J561" s="500"/>
      <c r="K561" s="502"/>
      <c r="L561" s="503"/>
      <c r="M561" s="500"/>
      <c r="N561" s="501"/>
      <c r="O561" s="481"/>
      <c r="P561" s="500"/>
      <c r="Q561" s="481"/>
      <c r="R561" s="481"/>
      <c r="S561" s="500"/>
      <c r="T561" s="481"/>
      <c r="U561" s="500"/>
      <c r="V561" s="500"/>
      <c r="W561" s="481"/>
      <c r="X561" s="481"/>
      <c r="Y561" s="481"/>
      <c r="Z561" s="481"/>
      <c r="AA561" s="481"/>
    </row>
    <row r="562" ht="16.5" spans="1:27">
      <c r="A562" s="500"/>
      <c r="B562" s="481"/>
      <c r="C562" s="481"/>
      <c r="D562" s="500"/>
      <c r="E562" s="500"/>
      <c r="F562" s="501"/>
      <c r="G562" s="501"/>
      <c r="H562" s="500"/>
      <c r="I562" s="500"/>
      <c r="J562" s="500"/>
      <c r="K562" s="502"/>
      <c r="L562" s="503"/>
      <c r="M562" s="500"/>
      <c r="N562" s="501"/>
      <c r="O562" s="481"/>
      <c r="P562" s="500"/>
      <c r="Q562" s="481"/>
      <c r="R562" s="481"/>
      <c r="S562" s="500"/>
      <c r="T562" s="481"/>
      <c r="U562" s="500"/>
      <c r="V562" s="500"/>
      <c r="W562" s="481"/>
      <c r="X562" s="481"/>
      <c r="Y562" s="481"/>
      <c r="Z562" s="481"/>
      <c r="AA562" s="481"/>
    </row>
    <row r="563" ht="16.5" spans="1:27">
      <c r="A563" s="500"/>
      <c r="B563" s="481"/>
      <c r="C563" s="481"/>
      <c r="D563" s="500"/>
      <c r="E563" s="500"/>
      <c r="F563" s="501"/>
      <c r="G563" s="501"/>
      <c r="H563" s="500"/>
      <c r="I563" s="500"/>
      <c r="J563" s="500"/>
      <c r="K563" s="502"/>
      <c r="L563" s="503"/>
      <c r="M563" s="500"/>
      <c r="N563" s="501"/>
      <c r="O563" s="481"/>
      <c r="P563" s="500"/>
      <c r="Q563" s="481"/>
      <c r="R563" s="481"/>
      <c r="S563" s="500"/>
      <c r="T563" s="481"/>
      <c r="U563" s="500"/>
      <c r="V563" s="500"/>
      <c r="W563" s="481"/>
      <c r="X563" s="481"/>
      <c r="Y563" s="481"/>
      <c r="Z563" s="481"/>
      <c r="AA563" s="481"/>
    </row>
    <row r="564" ht="16.5" spans="1:27">
      <c r="A564" s="500"/>
      <c r="B564" s="481"/>
      <c r="C564" s="481"/>
      <c r="D564" s="500"/>
      <c r="E564" s="500"/>
      <c r="F564" s="501"/>
      <c r="G564" s="501"/>
      <c r="H564" s="500"/>
      <c r="I564" s="500"/>
      <c r="J564" s="500"/>
      <c r="K564" s="502"/>
      <c r="L564" s="503"/>
      <c r="M564" s="500"/>
      <c r="N564" s="501"/>
      <c r="O564" s="481"/>
      <c r="P564" s="500"/>
      <c r="Q564" s="481"/>
      <c r="R564" s="481"/>
      <c r="S564" s="500"/>
      <c r="T564" s="481"/>
      <c r="U564" s="500"/>
      <c r="V564" s="500"/>
      <c r="W564" s="481"/>
      <c r="X564" s="481"/>
      <c r="Y564" s="481"/>
      <c r="Z564" s="481"/>
      <c r="AA564" s="481"/>
    </row>
    <row r="565" ht="16.5" spans="1:27">
      <c r="A565" s="500"/>
      <c r="B565" s="481"/>
      <c r="C565" s="481"/>
      <c r="D565" s="500"/>
      <c r="E565" s="500"/>
      <c r="F565" s="501"/>
      <c r="G565" s="501"/>
      <c r="H565" s="500"/>
      <c r="I565" s="500"/>
      <c r="J565" s="500"/>
      <c r="K565" s="502"/>
      <c r="L565" s="503"/>
      <c r="M565" s="500"/>
      <c r="N565" s="501"/>
      <c r="O565" s="481"/>
      <c r="P565" s="500"/>
      <c r="Q565" s="481"/>
      <c r="R565" s="481"/>
      <c r="S565" s="500"/>
      <c r="T565" s="481"/>
      <c r="U565" s="500"/>
      <c r="V565" s="500"/>
      <c r="W565" s="481"/>
      <c r="X565" s="481"/>
      <c r="Y565" s="481"/>
      <c r="Z565" s="481"/>
      <c r="AA565" s="481"/>
    </row>
    <row r="566" ht="16.5" spans="1:27">
      <c r="A566" s="500"/>
      <c r="B566" s="481"/>
      <c r="C566" s="481"/>
      <c r="D566" s="500"/>
      <c r="E566" s="500"/>
      <c r="F566" s="501"/>
      <c r="G566" s="501"/>
      <c r="H566" s="500"/>
      <c r="I566" s="500"/>
      <c r="J566" s="500"/>
      <c r="K566" s="502"/>
      <c r="L566" s="503"/>
      <c r="M566" s="500"/>
      <c r="N566" s="501"/>
      <c r="O566" s="481"/>
      <c r="P566" s="500"/>
      <c r="Q566" s="481"/>
      <c r="R566" s="481"/>
      <c r="S566" s="500"/>
      <c r="T566" s="481"/>
      <c r="U566" s="500"/>
      <c r="V566" s="500"/>
      <c r="W566" s="481"/>
      <c r="X566" s="481"/>
      <c r="Y566" s="481"/>
      <c r="Z566" s="481"/>
      <c r="AA566" s="481"/>
    </row>
    <row r="567" ht="16.5" spans="1:27">
      <c r="A567" s="500"/>
      <c r="B567" s="481"/>
      <c r="C567" s="481"/>
      <c r="D567" s="500"/>
      <c r="E567" s="500"/>
      <c r="F567" s="501"/>
      <c r="G567" s="501"/>
      <c r="H567" s="500"/>
      <c r="I567" s="500"/>
      <c r="J567" s="500"/>
      <c r="K567" s="502"/>
      <c r="L567" s="503"/>
      <c r="M567" s="500"/>
      <c r="N567" s="501"/>
      <c r="O567" s="481"/>
      <c r="P567" s="500"/>
      <c r="Q567" s="481"/>
      <c r="R567" s="481"/>
      <c r="S567" s="500"/>
      <c r="T567" s="481"/>
      <c r="U567" s="500"/>
      <c r="V567" s="500"/>
      <c r="W567" s="481"/>
      <c r="X567" s="481"/>
      <c r="Y567" s="481"/>
      <c r="Z567" s="481"/>
      <c r="AA567" s="481"/>
    </row>
    <row r="568" ht="16.5" spans="1:27">
      <c r="A568" s="500"/>
      <c r="B568" s="481"/>
      <c r="C568" s="481"/>
      <c r="D568" s="500"/>
      <c r="E568" s="500"/>
      <c r="F568" s="501"/>
      <c r="G568" s="501"/>
      <c r="H568" s="500"/>
      <c r="I568" s="500"/>
      <c r="J568" s="500"/>
      <c r="K568" s="502"/>
      <c r="L568" s="503"/>
      <c r="M568" s="500"/>
      <c r="N568" s="501"/>
      <c r="O568" s="481"/>
      <c r="P568" s="500"/>
      <c r="Q568" s="481"/>
      <c r="R568" s="481"/>
      <c r="S568" s="500"/>
      <c r="T568" s="481"/>
      <c r="U568" s="500"/>
      <c r="V568" s="500"/>
      <c r="W568" s="481"/>
      <c r="X568" s="481"/>
      <c r="Y568" s="481"/>
      <c r="Z568" s="481"/>
      <c r="AA568" s="481"/>
    </row>
    <row r="569" ht="16.5" spans="1:27">
      <c r="A569" s="500"/>
      <c r="B569" s="481"/>
      <c r="C569" s="481"/>
      <c r="D569" s="500"/>
      <c r="E569" s="500"/>
      <c r="F569" s="501"/>
      <c r="G569" s="501"/>
      <c r="H569" s="500"/>
      <c r="I569" s="500"/>
      <c r="J569" s="500"/>
      <c r="K569" s="502"/>
      <c r="L569" s="503"/>
      <c r="M569" s="500"/>
      <c r="N569" s="501"/>
      <c r="O569" s="481"/>
      <c r="P569" s="500"/>
      <c r="Q569" s="481"/>
      <c r="R569" s="481"/>
      <c r="S569" s="500"/>
      <c r="T569" s="481"/>
      <c r="U569" s="500"/>
      <c r="V569" s="500"/>
      <c r="W569" s="481"/>
      <c r="X569" s="481"/>
      <c r="Y569" s="481"/>
      <c r="Z569" s="481"/>
      <c r="AA569" s="481"/>
    </row>
    <row r="570" ht="16.5" spans="1:27">
      <c r="A570" s="500"/>
      <c r="B570" s="481"/>
      <c r="C570" s="481"/>
      <c r="D570" s="500"/>
      <c r="E570" s="500"/>
      <c r="F570" s="501"/>
      <c r="G570" s="501"/>
      <c r="H570" s="500"/>
      <c r="I570" s="500"/>
      <c r="J570" s="500"/>
      <c r="K570" s="502"/>
      <c r="L570" s="503"/>
      <c r="M570" s="500"/>
      <c r="N570" s="501"/>
      <c r="O570" s="481"/>
      <c r="P570" s="500"/>
      <c r="Q570" s="481"/>
      <c r="R570" s="481"/>
      <c r="S570" s="500"/>
      <c r="T570" s="481"/>
      <c r="U570" s="500"/>
      <c r="V570" s="500"/>
      <c r="W570" s="481"/>
      <c r="X570" s="481"/>
      <c r="Y570" s="481"/>
      <c r="Z570" s="481"/>
      <c r="AA570" s="481"/>
    </row>
    <row r="571" ht="16.5" spans="1:27">
      <c r="A571" s="500"/>
      <c r="B571" s="481"/>
      <c r="C571" s="481"/>
      <c r="D571" s="500"/>
      <c r="E571" s="500"/>
      <c r="F571" s="501"/>
      <c r="G571" s="501"/>
      <c r="H571" s="500"/>
      <c r="I571" s="500"/>
      <c r="J571" s="500"/>
      <c r="K571" s="502"/>
      <c r="L571" s="503"/>
      <c r="M571" s="500"/>
      <c r="N571" s="501"/>
      <c r="O571" s="481"/>
      <c r="P571" s="500"/>
      <c r="Q571" s="481"/>
      <c r="R571" s="481"/>
      <c r="S571" s="500"/>
      <c r="T571" s="481"/>
      <c r="U571" s="500"/>
      <c r="V571" s="500"/>
      <c r="W571" s="481"/>
      <c r="X571" s="481"/>
      <c r="Y571" s="481"/>
      <c r="Z571" s="481"/>
      <c r="AA571" s="481"/>
    </row>
    <row r="572" ht="16.5" spans="1:27">
      <c r="A572" s="500"/>
      <c r="B572" s="481"/>
      <c r="C572" s="481"/>
      <c r="D572" s="500"/>
      <c r="E572" s="500"/>
      <c r="F572" s="501"/>
      <c r="G572" s="501"/>
      <c r="H572" s="500"/>
      <c r="I572" s="500"/>
      <c r="J572" s="500"/>
      <c r="K572" s="502"/>
      <c r="L572" s="503"/>
      <c r="M572" s="500"/>
      <c r="N572" s="501"/>
      <c r="O572" s="481"/>
      <c r="P572" s="500"/>
      <c r="Q572" s="481"/>
      <c r="R572" s="481"/>
      <c r="S572" s="500"/>
      <c r="T572" s="481"/>
      <c r="U572" s="500"/>
      <c r="V572" s="500"/>
      <c r="W572" s="481"/>
      <c r="X572" s="481"/>
      <c r="Y572" s="481"/>
      <c r="Z572" s="481"/>
      <c r="AA572" s="481"/>
    </row>
    <row r="573" ht="16.5" spans="1:27">
      <c r="A573" s="500"/>
      <c r="B573" s="481"/>
      <c r="C573" s="481"/>
      <c r="D573" s="500"/>
      <c r="E573" s="500"/>
      <c r="F573" s="501"/>
      <c r="G573" s="501"/>
      <c r="H573" s="500"/>
      <c r="I573" s="500"/>
      <c r="J573" s="500"/>
      <c r="K573" s="502"/>
      <c r="L573" s="503"/>
      <c r="M573" s="500"/>
      <c r="N573" s="501"/>
      <c r="O573" s="481"/>
      <c r="P573" s="500"/>
      <c r="Q573" s="481"/>
      <c r="R573" s="481"/>
      <c r="S573" s="500"/>
      <c r="T573" s="481"/>
      <c r="U573" s="500"/>
      <c r="V573" s="500"/>
      <c r="W573" s="481"/>
      <c r="X573" s="481"/>
      <c r="Y573" s="481"/>
      <c r="Z573" s="481"/>
      <c r="AA573" s="481"/>
    </row>
    <row r="574" ht="16.5" spans="1:27">
      <c r="A574" s="500"/>
      <c r="B574" s="481"/>
      <c r="C574" s="481"/>
      <c r="D574" s="500"/>
      <c r="E574" s="500"/>
      <c r="F574" s="501"/>
      <c r="G574" s="501"/>
      <c r="H574" s="500"/>
      <c r="I574" s="500"/>
      <c r="J574" s="500"/>
      <c r="K574" s="502"/>
      <c r="L574" s="503"/>
      <c r="M574" s="500"/>
      <c r="N574" s="501"/>
      <c r="O574" s="481"/>
      <c r="P574" s="500"/>
      <c r="Q574" s="481"/>
      <c r="R574" s="481"/>
      <c r="S574" s="500"/>
      <c r="T574" s="481"/>
      <c r="U574" s="500"/>
      <c r="V574" s="500"/>
      <c r="W574" s="481"/>
      <c r="X574" s="481"/>
      <c r="Y574" s="481"/>
      <c r="Z574" s="481"/>
      <c r="AA574" s="481"/>
    </row>
    <row r="575" ht="16.5" spans="1:27">
      <c r="A575" s="500"/>
      <c r="B575" s="481"/>
      <c r="C575" s="481"/>
      <c r="D575" s="500"/>
      <c r="E575" s="500"/>
      <c r="F575" s="501"/>
      <c r="G575" s="501"/>
      <c r="H575" s="500"/>
      <c r="I575" s="500"/>
      <c r="J575" s="500"/>
      <c r="K575" s="502"/>
      <c r="L575" s="503"/>
      <c r="M575" s="500"/>
      <c r="N575" s="501"/>
      <c r="O575" s="481"/>
      <c r="P575" s="500"/>
      <c r="Q575" s="481"/>
      <c r="R575" s="481"/>
      <c r="S575" s="500"/>
      <c r="T575" s="481"/>
      <c r="U575" s="500"/>
      <c r="V575" s="500"/>
      <c r="W575" s="481"/>
      <c r="X575" s="481"/>
      <c r="Y575" s="481"/>
      <c r="Z575" s="481"/>
      <c r="AA575" s="481"/>
    </row>
    <row r="576" ht="16.5" spans="1:27">
      <c r="A576" s="500"/>
      <c r="B576" s="481"/>
      <c r="C576" s="481"/>
      <c r="D576" s="500"/>
      <c r="E576" s="500"/>
      <c r="F576" s="501"/>
      <c r="G576" s="501"/>
      <c r="H576" s="500"/>
      <c r="I576" s="500"/>
      <c r="J576" s="500"/>
      <c r="K576" s="502"/>
      <c r="L576" s="503"/>
      <c r="M576" s="500"/>
      <c r="N576" s="501"/>
      <c r="O576" s="481"/>
      <c r="P576" s="500"/>
      <c r="Q576" s="481"/>
      <c r="R576" s="481"/>
      <c r="S576" s="500"/>
      <c r="T576" s="481"/>
      <c r="U576" s="500"/>
      <c r="V576" s="500"/>
      <c r="W576" s="481"/>
      <c r="X576" s="481"/>
      <c r="Y576" s="481"/>
      <c r="Z576" s="481"/>
      <c r="AA576" s="481"/>
    </row>
    <row r="577" ht="16.5" spans="1:27">
      <c r="A577" s="500"/>
      <c r="B577" s="481"/>
      <c r="C577" s="481"/>
      <c r="D577" s="500"/>
      <c r="E577" s="500"/>
      <c r="F577" s="501"/>
      <c r="G577" s="501"/>
      <c r="H577" s="500"/>
      <c r="I577" s="500"/>
      <c r="J577" s="500"/>
      <c r="K577" s="502"/>
      <c r="L577" s="503"/>
      <c r="M577" s="500"/>
      <c r="N577" s="501"/>
      <c r="O577" s="481"/>
      <c r="P577" s="500"/>
      <c r="Q577" s="481"/>
      <c r="R577" s="481"/>
      <c r="S577" s="500"/>
      <c r="T577" s="481"/>
      <c r="U577" s="500"/>
      <c r="V577" s="500"/>
      <c r="W577" s="481"/>
      <c r="X577" s="481"/>
      <c r="Y577" s="481"/>
      <c r="Z577" s="481"/>
      <c r="AA577" s="481"/>
    </row>
    <row r="578" ht="16.5" spans="1:27">
      <c r="A578" s="500"/>
      <c r="B578" s="481"/>
      <c r="C578" s="481"/>
      <c r="D578" s="500"/>
      <c r="E578" s="500"/>
      <c r="F578" s="501"/>
      <c r="G578" s="501"/>
      <c r="H578" s="500"/>
      <c r="I578" s="500"/>
      <c r="J578" s="500"/>
      <c r="K578" s="502"/>
      <c r="L578" s="503"/>
      <c r="M578" s="500"/>
      <c r="N578" s="501"/>
      <c r="O578" s="481"/>
      <c r="P578" s="500"/>
      <c r="Q578" s="481"/>
      <c r="R578" s="481"/>
      <c r="S578" s="500"/>
      <c r="T578" s="481"/>
      <c r="U578" s="500"/>
      <c r="V578" s="500"/>
      <c r="W578" s="481"/>
      <c r="X578" s="481"/>
      <c r="Y578" s="481"/>
      <c r="Z578" s="481"/>
      <c r="AA578" s="481"/>
    </row>
    <row r="579" ht="16.5" spans="1:27">
      <c r="A579" s="500"/>
      <c r="B579" s="481"/>
      <c r="C579" s="481"/>
      <c r="D579" s="500"/>
      <c r="E579" s="500"/>
      <c r="F579" s="501"/>
      <c r="G579" s="501"/>
      <c r="H579" s="500"/>
      <c r="I579" s="500"/>
      <c r="J579" s="500"/>
      <c r="K579" s="502"/>
      <c r="L579" s="503"/>
      <c r="M579" s="500"/>
      <c r="N579" s="501"/>
      <c r="O579" s="481"/>
      <c r="P579" s="500"/>
      <c r="Q579" s="481"/>
      <c r="R579" s="481"/>
      <c r="S579" s="500"/>
      <c r="T579" s="481"/>
      <c r="U579" s="500"/>
      <c r="V579" s="500"/>
      <c r="W579" s="481"/>
      <c r="X579" s="481"/>
      <c r="Y579" s="481"/>
      <c r="Z579" s="481"/>
      <c r="AA579" s="481"/>
    </row>
    <row r="580" ht="16.5" spans="1:27">
      <c r="A580" s="500"/>
      <c r="B580" s="481"/>
      <c r="C580" s="481"/>
      <c r="D580" s="500"/>
      <c r="E580" s="500"/>
      <c r="F580" s="501"/>
      <c r="G580" s="501"/>
      <c r="H580" s="500"/>
      <c r="I580" s="500"/>
      <c r="J580" s="500"/>
      <c r="K580" s="502"/>
      <c r="L580" s="503"/>
      <c r="M580" s="500"/>
      <c r="N580" s="501"/>
      <c r="O580" s="481"/>
      <c r="P580" s="500"/>
      <c r="Q580" s="481"/>
      <c r="R580" s="481"/>
      <c r="S580" s="500"/>
      <c r="T580" s="481"/>
      <c r="U580" s="500"/>
      <c r="V580" s="500"/>
      <c r="W580" s="481"/>
      <c r="X580" s="481"/>
      <c r="Y580" s="481"/>
      <c r="Z580" s="481"/>
      <c r="AA580" s="481"/>
    </row>
    <row r="581" ht="16.5" spans="1:27">
      <c r="A581" s="500"/>
      <c r="B581" s="481"/>
      <c r="C581" s="481"/>
      <c r="D581" s="500"/>
      <c r="E581" s="500"/>
      <c r="F581" s="501"/>
      <c r="G581" s="501"/>
      <c r="H581" s="500"/>
      <c r="I581" s="500"/>
      <c r="J581" s="500"/>
      <c r="K581" s="502"/>
      <c r="L581" s="503"/>
      <c r="M581" s="500"/>
      <c r="N581" s="501"/>
      <c r="O581" s="481"/>
      <c r="P581" s="500"/>
      <c r="Q581" s="481"/>
      <c r="R581" s="481"/>
      <c r="S581" s="500"/>
      <c r="T581" s="481"/>
      <c r="U581" s="500"/>
      <c r="V581" s="500"/>
      <c r="W581" s="481"/>
      <c r="X581" s="481"/>
      <c r="Y581" s="481"/>
      <c r="Z581" s="481"/>
      <c r="AA581" s="481"/>
    </row>
    <row r="582" ht="16.5" spans="1:27">
      <c r="A582" s="500"/>
      <c r="B582" s="481"/>
      <c r="C582" s="481"/>
      <c r="D582" s="500"/>
      <c r="E582" s="500"/>
      <c r="F582" s="501"/>
      <c r="G582" s="501"/>
      <c r="H582" s="500"/>
      <c r="I582" s="500"/>
      <c r="J582" s="500"/>
      <c r="K582" s="502"/>
      <c r="L582" s="503"/>
      <c r="M582" s="500"/>
      <c r="N582" s="501"/>
      <c r="O582" s="481"/>
      <c r="P582" s="500"/>
      <c r="Q582" s="481"/>
      <c r="R582" s="481"/>
      <c r="S582" s="500"/>
      <c r="T582" s="481"/>
      <c r="U582" s="500"/>
      <c r="V582" s="500"/>
      <c r="W582" s="481"/>
      <c r="X582" s="481"/>
      <c r="Y582" s="481"/>
      <c r="Z582" s="481"/>
      <c r="AA582" s="481"/>
    </row>
    <row r="583" ht="16.5" spans="1:27">
      <c r="A583" s="500"/>
      <c r="B583" s="481"/>
      <c r="C583" s="481"/>
      <c r="D583" s="500"/>
      <c r="E583" s="500"/>
      <c r="F583" s="501"/>
      <c r="G583" s="501"/>
      <c r="H583" s="500"/>
      <c r="I583" s="500"/>
      <c r="J583" s="500"/>
      <c r="K583" s="502"/>
      <c r="L583" s="503"/>
      <c r="M583" s="500"/>
      <c r="N583" s="501"/>
      <c r="O583" s="481"/>
      <c r="P583" s="500"/>
      <c r="Q583" s="481"/>
      <c r="R583" s="481"/>
      <c r="S583" s="500"/>
      <c r="T583" s="481"/>
      <c r="U583" s="500"/>
      <c r="V583" s="500"/>
      <c r="W583" s="481"/>
      <c r="X583" s="481"/>
      <c r="Y583" s="481"/>
      <c r="Z583" s="481"/>
      <c r="AA583" s="481"/>
    </row>
    <row r="584" ht="16.5" spans="1:27">
      <c r="A584" s="500"/>
      <c r="B584" s="481"/>
      <c r="C584" s="481"/>
      <c r="D584" s="500"/>
      <c r="E584" s="500"/>
      <c r="F584" s="501"/>
      <c r="G584" s="501"/>
      <c r="H584" s="500"/>
      <c r="I584" s="500"/>
      <c r="J584" s="500"/>
      <c r="K584" s="502"/>
      <c r="L584" s="503"/>
      <c r="M584" s="500"/>
      <c r="N584" s="501"/>
      <c r="O584" s="481"/>
      <c r="P584" s="500"/>
      <c r="Q584" s="481"/>
      <c r="R584" s="481"/>
      <c r="S584" s="500"/>
      <c r="T584" s="481"/>
      <c r="U584" s="500"/>
      <c r="V584" s="500"/>
      <c r="W584" s="481"/>
      <c r="X584" s="481"/>
      <c r="Y584" s="481"/>
      <c r="Z584" s="481"/>
      <c r="AA584" s="481"/>
    </row>
    <row r="585" ht="16.5" spans="1:27">
      <c r="A585" s="500"/>
      <c r="B585" s="481"/>
      <c r="C585" s="481"/>
      <c r="D585" s="500"/>
      <c r="E585" s="500"/>
      <c r="F585" s="501"/>
      <c r="G585" s="501"/>
      <c r="H585" s="500"/>
      <c r="I585" s="500"/>
      <c r="J585" s="500"/>
      <c r="K585" s="502"/>
      <c r="L585" s="503"/>
      <c r="M585" s="500"/>
      <c r="N585" s="501"/>
      <c r="O585" s="481"/>
      <c r="P585" s="500"/>
      <c r="Q585" s="481"/>
      <c r="R585" s="481"/>
      <c r="S585" s="500"/>
      <c r="T585" s="481"/>
      <c r="U585" s="500"/>
      <c r="V585" s="500"/>
      <c r="W585" s="481"/>
      <c r="X585" s="481"/>
      <c r="Y585" s="481"/>
      <c r="Z585" s="481"/>
      <c r="AA585" s="481"/>
    </row>
    <row r="586" ht="16.5" spans="1:27">
      <c r="A586" s="500"/>
      <c r="B586" s="481"/>
      <c r="C586" s="481"/>
      <c r="D586" s="500"/>
      <c r="E586" s="500"/>
      <c r="F586" s="501"/>
      <c r="G586" s="501"/>
      <c r="H586" s="500"/>
      <c r="I586" s="500"/>
      <c r="J586" s="500"/>
      <c r="K586" s="502"/>
      <c r="L586" s="503"/>
      <c r="M586" s="500"/>
      <c r="N586" s="501"/>
      <c r="O586" s="481"/>
      <c r="P586" s="500"/>
      <c r="Q586" s="481"/>
      <c r="R586" s="481"/>
      <c r="S586" s="500"/>
      <c r="T586" s="481"/>
      <c r="U586" s="500"/>
      <c r="V586" s="500"/>
      <c r="W586" s="481"/>
      <c r="X586" s="481"/>
      <c r="Y586" s="481"/>
      <c r="Z586" s="481"/>
      <c r="AA586" s="481"/>
    </row>
    <row r="587" ht="16.5" spans="1:27">
      <c r="A587" s="500"/>
      <c r="B587" s="481"/>
      <c r="C587" s="481"/>
      <c r="D587" s="500"/>
      <c r="E587" s="500"/>
      <c r="F587" s="501"/>
      <c r="G587" s="501"/>
      <c r="H587" s="500"/>
      <c r="I587" s="500"/>
      <c r="J587" s="500"/>
      <c r="K587" s="502"/>
      <c r="L587" s="503"/>
      <c r="M587" s="500"/>
      <c r="N587" s="501"/>
      <c r="O587" s="481"/>
      <c r="P587" s="500"/>
      <c r="Q587" s="481"/>
      <c r="R587" s="481"/>
      <c r="S587" s="500"/>
      <c r="T587" s="481"/>
      <c r="U587" s="500"/>
      <c r="V587" s="500"/>
      <c r="W587" s="481"/>
      <c r="X587" s="481"/>
      <c r="Y587" s="481"/>
      <c r="Z587" s="481"/>
      <c r="AA587" s="481"/>
    </row>
    <row r="588" ht="16.5" spans="1:27">
      <c r="A588" s="500"/>
      <c r="B588" s="481"/>
      <c r="C588" s="481"/>
      <c r="D588" s="500"/>
      <c r="E588" s="500"/>
      <c r="F588" s="501"/>
      <c r="G588" s="501"/>
      <c r="H588" s="500"/>
      <c r="I588" s="500"/>
      <c r="J588" s="500"/>
      <c r="K588" s="502"/>
      <c r="L588" s="503"/>
      <c r="M588" s="500"/>
      <c r="N588" s="501"/>
      <c r="O588" s="481"/>
      <c r="P588" s="500"/>
      <c r="Q588" s="481"/>
      <c r="R588" s="481"/>
      <c r="S588" s="500"/>
      <c r="T588" s="481"/>
      <c r="U588" s="500"/>
      <c r="V588" s="500"/>
      <c r="W588" s="481"/>
      <c r="X588" s="481"/>
      <c r="Y588" s="481"/>
      <c r="Z588" s="481"/>
      <c r="AA588" s="481"/>
    </row>
    <row r="589" ht="16.5" spans="1:27">
      <c r="A589" s="500"/>
      <c r="B589" s="481"/>
      <c r="C589" s="481"/>
      <c r="D589" s="500"/>
      <c r="E589" s="500"/>
      <c r="F589" s="501"/>
      <c r="G589" s="501"/>
      <c r="H589" s="500"/>
      <c r="I589" s="500"/>
      <c r="J589" s="500"/>
      <c r="K589" s="502"/>
      <c r="L589" s="503"/>
      <c r="M589" s="500"/>
      <c r="N589" s="501"/>
      <c r="O589" s="481"/>
      <c r="P589" s="500"/>
      <c r="Q589" s="481"/>
      <c r="R589" s="481"/>
      <c r="S589" s="500"/>
      <c r="T589" s="481"/>
      <c r="U589" s="500"/>
      <c r="V589" s="500"/>
      <c r="W589" s="481"/>
      <c r="X589" s="481"/>
      <c r="Y589" s="481"/>
      <c r="Z589" s="481"/>
      <c r="AA589" s="481"/>
    </row>
    <row r="590" ht="16.5" spans="1:27">
      <c r="A590" s="500"/>
      <c r="B590" s="481"/>
      <c r="C590" s="481"/>
      <c r="D590" s="500"/>
      <c r="E590" s="500"/>
      <c r="F590" s="501"/>
      <c r="G590" s="501"/>
      <c r="H590" s="500"/>
      <c r="I590" s="500"/>
      <c r="J590" s="500"/>
      <c r="K590" s="502"/>
      <c r="L590" s="503"/>
      <c r="M590" s="500"/>
      <c r="N590" s="501"/>
      <c r="O590" s="481"/>
      <c r="P590" s="500"/>
      <c r="Q590" s="481"/>
      <c r="R590" s="481"/>
      <c r="S590" s="500"/>
      <c r="T590" s="481"/>
      <c r="U590" s="500"/>
      <c r="V590" s="500"/>
      <c r="W590" s="481"/>
      <c r="X590" s="481"/>
      <c r="Y590" s="481"/>
      <c r="Z590" s="481"/>
      <c r="AA590" s="481"/>
    </row>
    <row r="591" ht="16.5" spans="1:27">
      <c r="A591" s="500"/>
      <c r="B591" s="481"/>
      <c r="C591" s="481"/>
      <c r="D591" s="500"/>
      <c r="E591" s="500"/>
      <c r="F591" s="501"/>
      <c r="G591" s="501"/>
      <c r="H591" s="500"/>
      <c r="I591" s="500"/>
      <c r="J591" s="500"/>
      <c r="K591" s="502"/>
      <c r="L591" s="503"/>
      <c r="M591" s="500"/>
      <c r="N591" s="501"/>
      <c r="O591" s="481"/>
      <c r="P591" s="500"/>
      <c r="Q591" s="481"/>
      <c r="R591" s="481"/>
      <c r="S591" s="500"/>
      <c r="T591" s="481"/>
      <c r="U591" s="500"/>
      <c r="V591" s="500"/>
      <c r="W591" s="481"/>
      <c r="X591" s="481"/>
      <c r="Y591" s="481"/>
      <c r="Z591" s="481"/>
      <c r="AA591" s="481"/>
    </row>
    <row r="592" ht="16.5" spans="1:27">
      <c r="A592" s="500"/>
      <c r="B592" s="481"/>
      <c r="C592" s="481"/>
      <c r="D592" s="500"/>
      <c r="E592" s="500"/>
      <c r="F592" s="501"/>
      <c r="G592" s="501"/>
      <c r="H592" s="500"/>
      <c r="I592" s="500"/>
      <c r="J592" s="500"/>
      <c r="K592" s="502"/>
      <c r="L592" s="503"/>
      <c r="M592" s="500"/>
      <c r="N592" s="501"/>
      <c r="O592" s="481"/>
      <c r="P592" s="500"/>
      <c r="Q592" s="481"/>
      <c r="R592" s="481"/>
      <c r="S592" s="500"/>
      <c r="T592" s="481"/>
      <c r="U592" s="500"/>
      <c r="V592" s="500"/>
      <c r="W592" s="481"/>
      <c r="X592" s="481"/>
      <c r="Y592" s="481"/>
      <c r="Z592" s="481"/>
      <c r="AA592" s="481"/>
    </row>
    <row r="593" ht="16.5" spans="1:27">
      <c r="A593" s="500"/>
      <c r="B593" s="481"/>
      <c r="C593" s="481"/>
      <c r="D593" s="500"/>
      <c r="E593" s="500"/>
      <c r="F593" s="501"/>
      <c r="G593" s="501"/>
      <c r="H593" s="500"/>
      <c r="I593" s="500"/>
      <c r="J593" s="500"/>
      <c r="K593" s="502"/>
      <c r="L593" s="503"/>
      <c r="M593" s="500"/>
      <c r="N593" s="501"/>
      <c r="O593" s="481"/>
      <c r="P593" s="500"/>
      <c r="Q593" s="481"/>
      <c r="R593" s="481"/>
      <c r="S593" s="500"/>
      <c r="T593" s="481"/>
      <c r="U593" s="500"/>
      <c r="V593" s="500"/>
      <c r="W593" s="481"/>
      <c r="X593" s="481"/>
      <c r="Y593" s="481"/>
      <c r="Z593" s="481"/>
      <c r="AA593" s="481"/>
    </row>
    <row r="594" ht="16.5" spans="1:27">
      <c r="A594" s="500"/>
      <c r="B594" s="481"/>
      <c r="C594" s="481"/>
      <c r="D594" s="500"/>
      <c r="E594" s="500"/>
      <c r="F594" s="501"/>
      <c r="G594" s="501"/>
      <c r="H594" s="500"/>
      <c r="I594" s="500"/>
      <c r="J594" s="500"/>
      <c r="K594" s="502"/>
      <c r="L594" s="503"/>
      <c r="M594" s="500"/>
      <c r="N594" s="501"/>
      <c r="O594" s="481"/>
      <c r="P594" s="500"/>
      <c r="Q594" s="481"/>
      <c r="R594" s="481"/>
      <c r="S594" s="500"/>
      <c r="T594" s="481"/>
      <c r="U594" s="500"/>
      <c r="V594" s="500"/>
      <c r="W594" s="481"/>
      <c r="X594" s="481"/>
      <c r="Y594" s="481"/>
      <c r="Z594" s="481"/>
      <c r="AA594" s="481"/>
    </row>
    <row r="595" ht="16.5" spans="1:27">
      <c r="A595" s="500"/>
      <c r="B595" s="481"/>
      <c r="C595" s="481"/>
      <c r="D595" s="500"/>
      <c r="E595" s="500"/>
      <c r="F595" s="501"/>
      <c r="G595" s="501"/>
      <c r="H595" s="500"/>
      <c r="I595" s="500"/>
      <c r="J595" s="500"/>
      <c r="K595" s="502"/>
      <c r="L595" s="503"/>
      <c r="M595" s="500"/>
      <c r="N595" s="501"/>
      <c r="O595" s="481"/>
      <c r="P595" s="500"/>
      <c r="Q595" s="481"/>
      <c r="R595" s="481"/>
      <c r="S595" s="500"/>
      <c r="T595" s="481"/>
      <c r="U595" s="500"/>
      <c r="V595" s="500"/>
      <c r="W595" s="481"/>
      <c r="X595" s="481"/>
      <c r="Y595" s="481"/>
      <c r="Z595" s="481"/>
      <c r="AA595" s="481"/>
    </row>
    <row r="596" ht="16.5" spans="1:27">
      <c r="A596" s="500"/>
      <c r="B596" s="481"/>
      <c r="C596" s="481"/>
      <c r="D596" s="500"/>
      <c r="E596" s="500"/>
      <c r="F596" s="501"/>
      <c r="G596" s="501"/>
      <c r="H596" s="500"/>
      <c r="I596" s="500"/>
      <c r="J596" s="500"/>
      <c r="K596" s="502"/>
      <c r="L596" s="503"/>
      <c r="M596" s="500"/>
      <c r="N596" s="501"/>
      <c r="O596" s="481"/>
      <c r="P596" s="500"/>
      <c r="Q596" s="481"/>
      <c r="R596" s="481"/>
      <c r="S596" s="500"/>
      <c r="T596" s="481"/>
      <c r="U596" s="500"/>
      <c r="V596" s="500"/>
      <c r="W596" s="481"/>
      <c r="X596" s="481"/>
      <c r="Y596" s="481"/>
      <c r="Z596" s="481"/>
      <c r="AA596" s="481"/>
    </row>
    <row r="597" ht="16.5" spans="1:27">
      <c r="A597" s="500"/>
      <c r="B597" s="481"/>
      <c r="C597" s="481"/>
      <c r="D597" s="500"/>
      <c r="E597" s="500"/>
      <c r="F597" s="501"/>
      <c r="G597" s="501"/>
      <c r="H597" s="500"/>
      <c r="I597" s="500"/>
      <c r="J597" s="500"/>
      <c r="K597" s="502"/>
      <c r="L597" s="503"/>
      <c r="M597" s="500"/>
      <c r="N597" s="501"/>
      <c r="O597" s="481"/>
      <c r="P597" s="500"/>
      <c r="Q597" s="481"/>
      <c r="R597" s="481"/>
      <c r="S597" s="500"/>
      <c r="T597" s="481"/>
      <c r="U597" s="500"/>
      <c r="V597" s="500"/>
      <c r="W597" s="481"/>
      <c r="X597" s="481"/>
      <c r="Y597" s="481"/>
      <c r="Z597" s="481"/>
      <c r="AA597" s="481"/>
    </row>
    <row r="598" ht="16.5" spans="1:27">
      <c r="A598" s="500"/>
      <c r="B598" s="481"/>
      <c r="C598" s="481"/>
      <c r="D598" s="500"/>
      <c r="E598" s="500"/>
      <c r="F598" s="501"/>
      <c r="G598" s="501"/>
      <c r="H598" s="500"/>
      <c r="I598" s="500"/>
      <c r="J598" s="500"/>
      <c r="K598" s="502"/>
      <c r="L598" s="503"/>
      <c r="M598" s="500"/>
      <c r="N598" s="501"/>
      <c r="O598" s="481"/>
      <c r="P598" s="500"/>
      <c r="Q598" s="481"/>
      <c r="R598" s="481"/>
      <c r="S598" s="500"/>
      <c r="T598" s="481"/>
      <c r="U598" s="500"/>
      <c r="V598" s="500"/>
      <c r="W598" s="481"/>
      <c r="X598" s="481"/>
      <c r="Y598" s="481"/>
      <c r="Z598" s="481"/>
      <c r="AA598" s="481"/>
    </row>
    <row r="599" ht="16.5" spans="1:27">
      <c r="A599" s="500"/>
      <c r="B599" s="481"/>
      <c r="C599" s="481"/>
      <c r="D599" s="500"/>
      <c r="E599" s="500"/>
      <c r="F599" s="501"/>
      <c r="G599" s="501"/>
      <c r="H599" s="500"/>
      <c r="I599" s="500"/>
      <c r="J599" s="500"/>
      <c r="K599" s="502"/>
      <c r="L599" s="503"/>
      <c r="M599" s="500"/>
      <c r="N599" s="501"/>
      <c r="O599" s="481"/>
      <c r="P599" s="500"/>
      <c r="Q599" s="481"/>
      <c r="R599" s="481"/>
      <c r="S599" s="500"/>
      <c r="T599" s="481"/>
      <c r="U599" s="500"/>
      <c r="V599" s="500"/>
      <c r="W599" s="481"/>
      <c r="X599" s="481"/>
      <c r="Y599" s="481"/>
      <c r="Z599" s="481"/>
      <c r="AA599" s="481"/>
    </row>
    <row r="600" ht="16.5" spans="1:27">
      <c r="A600" s="500"/>
      <c r="B600" s="481"/>
      <c r="C600" s="481"/>
      <c r="D600" s="500"/>
      <c r="E600" s="500"/>
      <c r="F600" s="501"/>
      <c r="G600" s="501"/>
      <c r="H600" s="500"/>
      <c r="I600" s="500"/>
      <c r="J600" s="500"/>
      <c r="K600" s="502"/>
      <c r="L600" s="503"/>
      <c r="M600" s="500"/>
      <c r="N600" s="501"/>
      <c r="O600" s="481"/>
      <c r="P600" s="500"/>
      <c r="Q600" s="481"/>
      <c r="R600" s="481"/>
      <c r="S600" s="500"/>
      <c r="T600" s="481"/>
      <c r="U600" s="500"/>
      <c r="V600" s="500"/>
      <c r="W600" s="481"/>
      <c r="X600" s="481"/>
      <c r="Y600" s="481"/>
      <c r="Z600" s="481"/>
      <c r="AA600" s="481"/>
    </row>
    <row r="601" ht="16.5" spans="1:27">
      <c r="A601" s="500"/>
      <c r="B601" s="481"/>
      <c r="C601" s="481"/>
      <c r="D601" s="500"/>
      <c r="E601" s="500"/>
      <c r="F601" s="501"/>
      <c r="G601" s="501"/>
      <c r="H601" s="500"/>
      <c r="I601" s="500"/>
      <c r="J601" s="500"/>
      <c r="K601" s="502"/>
      <c r="L601" s="503"/>
      <c r="M601" s="500"/>
      <c r="N601" s="501"/>
      <c r="O601" s="481"/>
      <c r="P601" s="500"/>
      <c r="Q601" s="481"/>
      <c r="R601" s="481"/>
      <c r="S601" s="500"/>
      <c r="T601" s="481"/>
      <c r="U601" s="500"/>
      <c r="V601" s="500"/>
      <c r="W601" s="481"/>
      <c r="X601" s="481"/>
      <c r="Y601" s="481"/>
      <c r="Z601" s="481"/>
      <c r="AA601" s="481"/>
    </row>
    <row r="602" ht="16.5" spans="1:27">
      <c r="A602" s="500"/>
      <c r="B602" s="481"/>
      <c r="C602" s="481"/>
      <c r="D602" s="500"/>
      <c r="E602" s="500"/>
      <c r="F602" s="501"/>
      <c r="G602" s="501"/>
      <c r="H602" s="500"/>
      <c r="I602" s="500"/>
      <c r="J602" s="500"/>
      <c r="K602" s="502"/>
      <c r="L602" s="503"/>
      <c r="M602" s="500"/>
      <c r="N602" s="501"/>
      <c r="O602" s="481"/>
      <c r="P602" s="500"/>
      <c r="Q602" s="481"/>
      <c r="R602" s="481"/>
      <c r="S602" s="500"/>
      <c r="T602" s="481"/>
      <c r="U602" s="500"/>
      <c r="V602" s="500"/>
      <c r="W602" s="481"/>
      <c r="X602" s="481"/>
      <c r="Y602" s="481"/>
      <c r="Z602" s="481"/>
      <c r="AA602" s="481"/>
    </row>
    <row r="603" ht="16.5" spans="1:27">
      <c r="A603" s="500"/>
      <c r="B603" s="481"/>
      <c r="C603" s="481"/>
      <c r="D603" s="500"/>
      <c r="E603" s="500"/>
      <c r="F603" s="501"/>
      <c r="G603" s="501"/>
      <c r="H603" s="500"/>
      <c r="I603" s="500"/>
      <c r="J603" s="500"/>
      <c r="K603" s="502"/>
      <c r="L603" s="503"/>
      <c r="M603" s="500"/>
      <c r="N603" s="501"/>
      <c r="O603" s="481"/>
      <c r="P603" s="500"/>
      <c r="Q603" s="481"/>
      <c r="R603" s="481"/>
      <c r="S603" s="500"/>
      <c r="T603" s="481"/>
      <c r="U603" s="500"/>
      <c r="V603" s="500"/>
      <c r="W603" s="481"/>
      <c r="X603" s="481"/>
      <c r="Y603" s="481"/>
      <c r="Z603" s="481"/>
      <c r="AA603" s="481"/>
    </row>
    <row r="604" ht="16.5" spans="1:27">
      <c r="A604" s="500"/>
      <c r="B604" s="481"/>
      <c r="C604" s="481"/>
      <c r="D604" s="500"/>
      <c r="E604" s="500"/>
      <c r="F604" s="501"/>
      <c r="G604" s="501"/>
      <c r="H604" s="500"/>
      <c r="I604" s="500"/>
      <c r="J604" s="500"/>
      <c r="K604" s="502"/>
      <c r="L604" s="503"/>
      <c r="M604" s="500"/>
      <c r="N604" s="501"/>
      <c r="O604" s="481"/>
      <c r="P604" s="500"/>
      <c r="Q604" s="481"/>
      <c r="R604" s="481"/>
      <c r="S604" s="500"/>
      <c r="T604" s="481"/>
      <c r="U604" s="500"/>
      <c r="V604" s="500"/>
      <c r="W604" s="481"/>
      <c r="X604" s="481"/>
      <c r="Y604" s="481"/>
      <c r="Z604" s="481"/>
      <c r="AA604" s="481"/>
    </row>
    <row r="605" ht="16.5" spans="1:27">
      <c r="A605" s="500"/>
      <c r="B605" s="481"/>
      <c r="C605" s="481"/>
      <c r="D605" s="500"/>
      <c r="E605" s="500"/>
      <c r="F605" s="501"/>
      <c r="G605" s="501"/>
      <c r="H605" s="500"/>
      <c r="I605" s="500"/>
      <c r="J605" s="500"/>
      <c r="K605" s="502"/>
      <c r="L605" s="503"/>
      <c r="M605" s="500"/>
      <c r="N605" s="501"/>
      <c r="O605" s="481"/>
      <c r="P605" s="500"/>
      <c r="Q605" s="481"/>
      <c r="R605" s="481"/>
      <c r="S605" s="500"/>
      <c r="T605" s="481"/>
      <c r="U605" s="500"/>
      <c r="V605" s="500"/>
      <c r="W605" s="481"/>
      <c r="X605" s="481"/>
      <c r="Y605" s="481"/>
      <c r="Z605" s="481"/>
      <c r="AA605" s="481"/>
    </row>
    <row r="606" ht="16.5" spans="1:27">
      <c r="A606" s="500"/>
      <c r="B606" s="481"/>
      <c r="C606" s="481"/>
      <c r="D606" s="500"/>
      <c r="E606" s="500"/>
      <c r="F606" s="501"/>
      <c r="G606" s="501"/>
      <c r="H606" s="500"/>
      <c r="I606" s="500"/>
      <c r="J606" s="500"/>
      <c r="K606" s="502"/>
      <c r="L606" s="503"/>
      <c r="M606" s="500"/>
      <c r="N606" s="501"/>
      <c r="O606" s="481"/>
      <c r="P606" s="500"/>
      <c r="Q606" s="481"/>
      <c r="R606" s="481"/>
      <c r="S606" s="500"/>
      <c r="T606" s="481"/>
      <c r="U606" s="500"/>
      <c r="V606" s="500"/>
      <c r="W606" s="481"/>
      <c r="X606" s="481"/>
      <c r="Y606" s="481"/>
      <c r="Z606" s="481"/>
      <c r="AA606" s="481"/>
    </row>
    <row r="607" ht="16.5" spans="1:27">
      <c r="A607" s="500"/>
      <c r="B607" s="481"/>
      <c r="C607" s="481"/>
      <c r="D607" s="500"/>
      <c r="E607" s="500"/>
      <c r="F607" s="501"/>
      <c r="G607" s="501"/>
      <c r="H607" s="500"/>
      <c r="I607" s="500"/>
      <c r="J607" s="500"/>
      <c r="K607" s="502"/>
      <c r="L607" s="503"/>
      <c r="M607" s="500"/>
      <c r="N607" s="501"/>
      <c r="O607" s="481"/>
      <c r="P607" s="500"/>
      <c r="Q607" s="481"/>
      <c r="R607" s="481"/>
      <c r="S607" s="500"/>
      <c r="T607" s="481"/>
      <c r="U607" s="500"/>
      <c r="V607" s="500"/>
      <c r="W607" s="481"/>
      <c r="X607" s="481"/>
      <c r="Y607" s="481"/>
      <c r="Z607" s="481"/>
      <c r="AA607" s="481"/>
    </row>
    <row r="608" ht="16.5" spans="1:27">
      <c r="A608" s="500"/>
      <c r="B608" s="481"/>
      <c r="C608" s="481"/>
      <c r="D608" s="500"/>
      <c r="E608" s="500"/>
      <c r="F608" s="501"/>
      <c r="G608" s="501"/>
      <c r="H608" s="500"/>
      <c r="I608" s="500"/>
      <c r="J608" s="500"/>
      <c r="K608" s="502"/>
      <c r="L608" s="503"/>
      <c r="M608" s="500"/>
      <c r="N608" s="501"/>
      <c r="O608" s="481"/>
      <c r="P608" s="500"/>
      <c r="Q608" s="481"/>
      <c r="R608" s="481"/>
      <c r="S608" s="500"/>
      <c r="T608" s="481"/>
      <c r="U608" s="500"/>
      <c r="V608" s="500"/>
      <c r="W608" s="481"/>
      <c r="X608" s="481"/>
      <c r="Y608" s="481"/>
      <c r="Z608" s="481"/>
      <c r="AA608" s="481"/>
    </row>
    <row r="609" ht="16.5" spans="1:27">
      <c r="A609" s="500"/>
      <c r="B609" s="481"/>
      <c r="C609" s="481"/>
      <c r="D609" s="500"/>
      <c r="E609" s="500"/>
      <c r="F609" s="501"/>
      <c r="G609" s="501"/>
      <c r="H609" s="500"/>
      <c r="I609" s="500"/>
      <c r="J609" s="500"/>
      <c r="K609" s="502"/>
      <c r="L609" s="503"/>
      <c r="M609" s="500"/>
      <c r="N609" s="501"/>
      <c r="O609" s="481"/>
      <c r="P609" s="500"/>
      <c r="Q609" s="481"/>
      <c r="R609" s="481"/>
      <c r="S609" s="500"/>
      <c r="T609" s="481"/>
      <c r="U609" s="500"/>
      <c r="V609" s="500"/>
      <c r="W609" s="481"/>
      <c r="X609" s="481"/>
      <c r="Y609" s="481"/>
      <c r="Z609" s="481"/>
      <c r="AA609" s="481"/>
    </row>
    <row r="610" ht="16.5" spans="1:27">
      <c r="A610" s="500"/>
      <c r="B610" s="481"/>
      <c r="C610" s="481"/>
      <c r="D610" s="500"/>
      <c r="E610" s="500"/>
      <c r="F610" s="501"/>
      <c r="G610" s="501"/>
      <c r="H610" s="500"/>
      <c r="I610" s="500"/>
      <c r="J610" s="500"/>
      <c r="K610" s="502"/>
      <c r="L610" s="503"/>
      <c r="M610" s="500"/>
      <c r="N610" s="501"/>
      <c r="O610" s="481"/>
      <c r="P610" s="500"/>
      <c r="Q610" s="481"/>
      <c r="R610" s="481"/>
      <c r="S610" s="500"/>
      <c r="T610" s="481"/>
      <c r="U610" s="500"/>
      <c r="V610" s="500"/>
      <c r="W610" s="481"/>
      <c r="X610" s="481"/>
      <c r="Y610" s="481"/>
      <c r="Z610" s="481"/>
      <c r="AA610" s="481"/>
    </row>
    <row r="611" ht="16.5" spans="1:27">
      <c r="A611" s="500"/>
      <c r="B611" s="481"/>
      <c r="C611" s="481"/>
      <c r="D611" s="500"/>
      <c r="E611" s="500"/>
      <c r="F611" s="501"/>
      <c r="G611" s="501"/>
      <c r="H611" s="500"/>
      <c r="I611" s="500"/>
      <c r="J611" s="500"/>
      <c r="K611" s="502"/>
      <c r="L611" s="503"/>
      <c r="M611" s="500"/>
      <c r="N611" s="501"/>
      <c r="O611" s="481"/>
      <c r="P611" s="500"/>
      <c r="Q611" s="481"/>
      <c r="R611" s="481"/>
      <c r="S611" s="500"/>
      <c r="T611" s="481"/>
      <c r="U611" s="500"/>
      <c r="V611" s="500"/>
      <c r="W611" s="481"/>
      <c r="X611" s="481"/>
      <c r="Y611" s="481"/>
      <c r="Z611" s="481"/>
      <c r="AA611" s="481"/>
    </row>
    <row r="612" ht="16.5" spans="1:27">
      <c r="A612" s="500"/>
      <c r="B612" s="481"/>
      <c r="C612" s="481"/>
      <c r="D612" s="500"/>
      <c r="E612" s="500"/>
      <c r="F612" s="501"/>
      <c r="G612" s="501"/>
      <c r="H612" s="500"/>
      <c r="I612" s="500"/>
      <c r="J612" s="500"/>
      <c r="K612" s="502"/>
      <c r="L612" s="503"/>
      <c r="M612" s="500"/>
      <c r="N612" s="501"/>
      <c r="O612" s="481"/>
      <c r="P612" s="500"/>
      <c r="Q612" s="481"/>
      <c r="R612" s="481"/>
      <c r="S612" s="500"/>
      <c r="T612" s="481"/>
      <c r="U612" s="500"/>
      <c r="V612" s="500"/>
      <c r="W612" s="481"/>
      <c r="X612" s="481"/>
      <c r="Y612" s="481"/>
      <c r="Z612" s="481"/>
      <c r="AA612" s="481"/>
    </row>
    <row r="613" ht="16.5" spans="1:27">
      <c r="A613" s="500"/>
      <c r="B613" s="481"/>
      <c r="C613" s="481"/>
      <c r="D613" s="500"/>
      <c r="E613" s="500"/>
      <c r="F613" s="501"/>
      <c r="G613" s="501"/>
      <c r="H613" s="500"/>
      <c r="I613" s="500"/>
      <c r="J613" s="500"/>
      <c r="K613" s="502"/>
      <c r="L613" s="503"/>
      <c r="M613" s="500"/>
      <c r="N613" s="501"/>
      <c r="O613" s="481"/>
      <c r="P613" s="500"/>
      <c r="Q613" s="481"/>
      <c r="R613" s="481"/>
      <c r="S613" s="500"/>
      <c r="T613" s="481"/>
      <c r="U613" s="500"/>
      <c r="V613" s="500"/>
      <c r="W613" s="481"/>
      <c r="X613" s="481"/>
      <c r="Y613" s="481"/>
      <c r="Z613" s="481"/>
      <c r="AA613" s="481"/>
    </row>
    <row r="614" ht="16.5" spans="1:27">
      <c r="A614" s="500"/>
      <c r="B614" s="481"/>
      <c r="C614" s="481"/>
      <c r="D614" s="500"/>
      <c r="E614" s="500"/>
      <c r="F614" s="501"/>
      <c r="G614" s="501"/>
      <c r="H614" s="500"/>
      <c r="I614" s="500"/>
      <c r="J614" s="500"/>
      <c r="K614" s="502"/>
      <c r="L614" s="503"/>
      <c r="M614" s="500"/>
      <c r="N614" s="501"/>
      <c r="O614" s="481"/>
      <c r="P614" s="500"/>
      <c r="Q614" s="481"/>
      <c r="R614" s="481"/>
      <c r="S614" s="500"/>
      <c r="T614" s="481"/>
      <c r="U614" s="500"/>
      <c r="V614" s="500"/>
      <c r="W614" s="481"/>
      <c r="X614" s="481"/>
      <c r="Y614" s="481"/>
      <c r="Z614" s="481"/>
      <c r="AA614" s="481"/>
    </row>
    <row r="615" ht="16.5" spans="1:27">
      <c r="A615" s="500"/>
      <c r="B615" s="481"/>
      <c r="C615" s="481"/>
      <c r="D615" s="500"/>
      <c r="E615" s="500"/>
      <c r="F615" s="501"/>
      <c r="G615" s="501"/>
      <c r="H615" s="500"/>
      <c r="I615" s="500"/>
      <c r="J615" s="500"/>
      <c r="K615" s="502"/>
      <c r="L615" s="503"/>
      <c r="M615" s="500"/>
      <c r="N615" s="501"/>
      <c r="O615" s="481"/>
      <c r="P615" s="500"/>
      <c r="Q615" s="481"/>
      <c r="R615" s="481"/>
      <c r="S615" s="500"/>
      <c r="T615" s="481"/>
      <c r="U615" s="500"/>
      <c r="V615" s="500"/>
      <c r="W615" s="481"/>
      <c r="X615" s="481"/>
      <c r="Y615" s="481"/>
      <c r="Z615" s="481"/>
      <c r="AA615" s="481"/>
    </row>
    <row r="616" ht="16.5" spans="1:27">
      <c r="A616" s="500"/>
      <c r="B616" s="481"/>
      <c r="C616" s="481"/>
      <c r="D616" s="500"/>
      <c r="E616" s="500"/>
      <c r="F616" s="501"/>
      <c r="G616" s="501"/>
      <c r="H616" s="500"/>
      <c r="I616" s="500"/>
      <c r="J616" s="500"/>
      <c r="K616" s="502"/>
      <c r="L616" s="503"/>
      <c r="M616" s="500"/>
      <c r="N616" s="501"/>
      <c r="O616" s="481"/>
      <c r="P616" s="500"/>
      <c r="Q616" s="481"/>
      <c r="R616" s="481"/>
      <c r="S616" s="500"/>
      <c r="T616" s="481"/>
      <c r="U616" s="500"/>
      <c r="V616" s="500"/>
      <c r="W616" s="481"/>
      <c r="X616" s="481"/>
      <c r="Y616" s="481"/>
      <c r="Z616" s="481"/>
      <c r="AA616" s="481"/>
    </row>
    <row r="617" ht="16.5" spans="1:27">
      <c r="A617" s="500"/>
      <c r="B617" s="481"/>
      <c r="C617" s="481"/>
      <c r="D617" s="500"/>
      <c r="E617" s="500"/>
      <c r="F617" s="501"/>
      <c r="G617" s="501"/>
      <c r="H617" s="500"/>
      <c r="I617" s="500"/>
      <c r="J617" s="500"/>
      <c r="K617" s="502"/>
      <c r="L617" s="503"/>
      <c r="M617" s="500"/>
      <c r="N617" s="501"/>
      <c r="O617" s="481"/>
      <c r="P617" s="500"/>
      <c r="Q617" s="481"/>
      <c r="R617" s="481"/>
      <c r="S617" s="500"/>
      <c r="T617" s="481"/>
      <c r="U617" s="500"/>
      <c r="V617" s="500"/>
      <c r="W617" s="481"/>
      <c r="X617" s="481"/>
      <c r="Y617" s="481"/>
      <c r="Z617" s="481"/>
      <c r="AA617" s="481"/>
    </row>
    <row r="618" ht="16.5" spans="1:27">
      <c r="A618" s="500"/>
      <c r="B618" s="481"/>
      <c r="C618" s="481"/>
      <c r="D618" s="500"/>
      <c r="E618" s="500"/>
      <c r="F618" s="501"/>
      <c r="G618" s="501"/>
      <c r="H618" s="500"/>
      <c r="I618" s="500"/>
      <c r="J618" s="500"/>
      <c r="K618" s="502"/>
      <c r="L618" s="503"/>
      <c r="M618" s="500"/>
      <c r="N618" s="501"/>
      <c r="O618" s="481"/>
      <c r="P618" s="500"/>
      <c r="Q618" s="481"/>
      <c r="R618" s="481"/>
      <c r="S618" s="500"/>
      <c r="T618" s="481"/>
      <c r="U618" s="500"/>
      <c r="V618" s="500"/>
      <c r="W618" s="481"/>
      <c r="X618" s="481"/>
      <c r="Y618" s="481"/>
      <c r="Z618" s="481"/>
      <c r="AA618" s="481"/>
    </row>
    <row r="619" ht="16.5" spans="1:27">
      <c r="A619" s="500"/>
      <c r="B619" s="481"/>
      <c r="C619" s="481"/>
      <c r="D619" s="500"/>
      <c r="E619" s="500"/>
      <c r="F619" s="501"/>
      <c r="G619" s="501"/>
      <c r="H619" s="500"/>
      <c r="I619" s="500"/>
      <c r="J619" s="500"/>
      <c r="K619" s="502"/>
      <c r="L619" s="503"/>
      <c r="M619" s="500"/>
      <c r="N619" s="501"/>
      <c r="O619" s="481"/>
      <c r="P619" s="500"/>
      <c r="Q619" s="481"/>
      <c r="R619" s="481"/>
      <c r="S619" s="500"/>
      <c r="T619" s="481"/>
      <c r="U619" s="500"/>
      <c r="V619" s="500"/>
      <c r="W619" s="481"/>
      <c r="X619" s="481"/>
      <c r="Y619" s="481"/>
      <c r="Z619" s="481"/>
      <c r="AA619" s="481"/>
    </row>
    <row r="620" ht="16.5" spans="1:27">
      <c r="A620" s="500"/>
      <c r="B620" s="481"/>
      <c r="C620" s="481"/>
      <c r="D620" s="500"/>
      <c r="E620" s="500"/>
      <c r="F620" s="501"/>
      <c r="G620" s="501"/>
      <c r="H620" s="500"/>
      <c r="I620" s="500"/>
      <c r="J620" s="500"/>
      <c r="K620" s="502"/>
      <c r="L620" s="503"/>
      <c r="M620" s="500"/>
      <c r="N620" s="501"/>
      <c r="O620" s="481"/>
      <c r="P620" s="500"/>
      <c r="Q620" s="481"/>
      <c r="R620" s="481"/>
      <c r="S620" s="500"/>
      <c r="T620" s="481"/>
      <c r="U620" s="500"/>
      <c r="V620" s="500"/>
      <c r="W620" s="481"/>
      <c r="X620" s="481"/>
      <c r="Y620" s="481"/>
      <c r="Z620" s="481"/>
      <c r="AA620" s="481"/>
    </row>
    <row r="621" ht="16.5" spans="1:27">
      <c r="A621" s="500"/>
      <c r="B621" s="481"/>
      <c r="C621" s="481"/>
      <c r="D621" s="500"/>
      <c r="E621" s="500"/>
      <c r="F621" s="501"/>
      <c r="G621" s="501"/>
      <c r="H621" s="500"/>
      <c r="I621" s="500"/>
      <c r="J621" s="500"/>
      <c r="K621" s="502"/>
      <c r="L621" s="503"/>
      <c r="M621" s="500"/>
      <c r="N621" s="501"/>
      <c r="O621" s="481"/>
      <c r="P621" s="500"/>
      <c r="Q621" s="481"/>
      <c r="R621" s="481"/>
      <c r="S621" s="500"/>
      <c r="T621" s="481"/>
      <c r="U621" s="500"/>
      <c r="V621" s="500"/>
      <c r="W621" s="481"/>
      <c r="X621" s="481"/>
      <c r="Y621" s="481"/>
      <c r="Z621" s="481"/>
      <c r="AA621" s="481"/>
    </row>
    <row r="622" ht="16.5" spans="1:27">
      <c r="A622" s="500"/>
      <c r="B622" s="481"/>
      <c r="C622" s="481"/>
      <c r="D622" s="500"/>
      <c r="E622" s="500"/>
      <c r="F622" s="501"/>
      <c r="G622" s="501"/>
      <c r="H622" s="500"/>
      <c r="I622" s="500"/>
      <c r="J622" s="500"/>
      <c r="K622" s="502"/>
      <c r="L622" s="503"/>
      <c r="M622" s="500"/>
      <c r="N622" s="501"/>
      <c r="O622" s="481"/>
      <c r="P622" s="500"/>
      <c r="Q622" s="481"/>
      <c r="R622" s="481"/>
      <c r="S622" s="500"/>
      <c r="T622" s="481"/>
      <c r="U622" s="500"/>
      <c r="V622" s="500"/>
      <c r="W622" s="481"/>
      <c r="X622" s="481"/>
      <c r="Y622" s="481"/>
      <c r="Z622" s="481"/>
      <c r="AA622" s="481"/>
    </row>
    <row r="623" ht="16.5" spans="1:27">
      <c r="A623" s="500"/>
      <c r="B623" s="481"/>
      <c r="C623" s="481"/>
      <c r="D623" s="500"/>
      <c r="E623" s="500"/>
      <c r="F623" s="501"/>
      <c r="G623" s="501"/>
      <c r="H623" s="500"/>
      <c r="I623" s="500"/>
      <c r="J623" s="500"/>
      <c r="K623" s="502"/>
      <c r="L623" s="503"/>
      <c r="M623" s="500"/>
      <c r="N623" s="501"/>
      <c r="O623" s="481"/>
      <c r="P623" s="500"/>
      <c r="Q623" s="481"/>
      <c r="R623" s="481"/>
      <c r="S623" s="500"/>
      <c r="T623" s="481"/>
      <c r="U623" s="500"/>
      <c r="V623" s="500"/>
      <c r="W623" s="481"/>
      <c r="X623" s="481"/>
      <c r="Y623" s="481"/>
      <c r="Z623" s="481"/>
      <c r="AA623" s="481"/>
    </row>
    <row r="624" ht="16.5" spans="1:27">
      <c r="A624" s="500"/>
      <c r="B624" s="481"/>
      <c r="C624" s="481"/>
      <c r="D624" s="500"/>
      <c r="E624" s="500"/>
      <c r="F624" s="501"/>
      <c r="G624" s="501"/>
      <c r="H624" s="500"/>
      <c r="I624" s="500"/>
      <c r="J624" s="500"/>
      <c r="K624" s="502"/>
      <c r="L624" s="503"/>
      <c r="M624" s="500"/>
      <c r="N624" s="501"/>
      <c r="O624" s="481"/>
      <c r="P624" s="500"/>
      <c r="Q624" s="481"/>
      <c r="R624" s="481"/>
      <c r="S624" s="500"/>
      <c r="T624" s="481"/>
      <c r="U624" s="500"/>
      <c r="V624" s="500"/>
      <c r="W624" s="481"/>
      <c r="X624" s="481"/>
      <c r="Y624" s="481"/>
      <c r="Z624" s="481"/>
      <c r="AA624" s="481"/>
    </row>
    <row r="625" ht="16.5" spans="1:27">
      <c r="A625" s="500"/>
      <c r="B625" s="481"/>
      <c r="C625" s="481"/>
      <c r="D625" s="500"/>
      <c r="E625" s="500"/>
      <c r="F625" s="501"/>
      <c r="G625" s="501"/>
      <c r="H625" s="500"/>
      <c r="I625" s="500"/>
      <c r="J625" s="500"/>
      <c r="K625" s="502"/>
      <c r="L625" s="503"/>
      <c r="M625" s="500"/>
      <c r="N625" s="501"/>
      <c r="O625" s="481"/>
      <c r="P625" s="500"/>
      <c r="Q625" s="481"/>
      <c r="R625" s="481"/>
      <c r="S625" s="500"/>
      <c r="T625" s="481"/>
      <c r="U625" s="500"/>
      <c r="V625" s="500"/>
      <c r="W625" s="481"/>
      <c r="X625" s="481"/>
      <c r="Y625" s="481"/>
      <c r="Z625" s="481"/>
      <c r="AA625" s="481"/>
    </row>
    <row r="626" ht="16.5" spans="1:27">
      <c r="A626" s="500"/>
      <c r="B626" s="481"/>
      <c r="C626" s="481"/>
      <c r="D626" s="500"/>
      <c r="E626" s="500"/>
      <c r="F626" s="501"/>
      <c r="G626" s="501"/>
      <c r="H626" s="500"/>
      <c r="I626" s="500"/>
      <c r="J626" s="500"/>
      <c r="K626" s="502"/>
      <c r="L626" s="503"/>
      <c r="M626" s="500"/>
      <c r="N626" s="501"/>
      <c r="O626" s="481"/>
      <c r="P626" s="500"/>
      <c r="Q626" s="481"/>
      <c r="R626" s="481"/>
      <c r="S626" s="500"/>
      <c r="T626" s="481"/>
      <c r="U626" s="500"/>
      <c r="V626" s="500"/>
      <c r="W626" s="481"/>
      <c r="X626" s="481"/>
      <c r="Y626" s="481"/>
      <c r="Z626" s="481"/>
      <c r="AA626" s="481"/>
    </row>
    <row r="627" ht="16.5" spans="1:27">
      <c r="A627" s="500"/>
      <c r="B627" s="481"/>
      <c r="C627" s="481"/>
      <c r="D627" s="500"/>
      <c r="E627" s="500"/>
      <c r="F627" s="501"/>
      <c r="G627" s="501"/>
      <c r="H627" s="500"/>
      <c r="I627" s="500"/>
      <c r="J627" s="500"/>
      <c r="K627" s="502"/>
      <c r="L627" s="503"/>
      <c r="M627" s="500"/>
      <c r="N627" s="501"/>
      <c r="O627" s="481"/>
      <c r="P627" s="500"/>
      <c r="Q627" s="481"/>
      <c r="R627" s="481"/>
      <c r="S627" s="500"/>
      <c r="T627" s="481"/>
      <c r="U627" s="500"/>
      <c r="V627" s="500"/>
      <c r="W627" s="481"/>
      <c r="X627" s="481"/>
      <c r="Y627" s="481"/>
      <c r="Z627" s="481"/>
      <c r="AA627" s="481"/>
    </row>
    <row r="628" ht="16.5" spans="1:27">
      <c r="A628" s="500"/>
      <c r="B628" s="481"/>
      <c r="C628" s="481"/>
      <c r="D628" s="500"/>
      <c r="E628" s="500"/>
      <c r="F628" s="501"/>
      <c r="G628" s="501"/>
      <c r="H628" s="500"/>
      <c r="I628" s="500"/>
      <c r="J628" s="500"/>
      <c r="K628" s="502"/>
      <c r="L628" s="503"/>
      <c r="M628" s="500"/>
      <c r="N628" s="501"/>
      <c r="O628" s="481"/>
      <c r="P628" s="500"/>
      <c r="Q628" s="481"/>
      <c r="R628" s="481"/>
      <c r="S628" s="500"/>
      <c r="T628" s="481"/>
      <c r="U628" s="500"/>
      <c r="V628" s="500"/>
      <c r="W628" s="481"/>
      <c r="X628" s="481"/>
      <c r="Y628" s="481"/>
      <c r="Z628" s="481"/>
      <c r="AA628" s="481"/>
    </row>
    <row r="629" ht="16.5" spans="1:27">
      <c r="A629" s="500"/>
      <c r="B629" s="481"/>
      <c r="C629" s="481"/>
      <c r="D629" s="500"/>
      <c r="E629" s="500"/>
      <c r="F629" s="501"/>
      <c r="G629" s="501"/>
      <c r="H629" s="500"/>
      <c r="I629" s="500"/>
      <c r="J629" s="500"/>
      <c r="K629" s="502"/>
      <c r="L629" s="503"/>
      <c r="M629" s="500"/>
      <c r="N629" s="501"/>
      <c r="O629" s="481"/>
      <c r="P629" s="500"/>
      <c r="Q629" s="481"/>
      <c r="R629" s="481"/>
      <c r="S629" s="500"/>
      <c r="T629" s="481"/>
      <c r="U629" s="500"/>
      <c r="V629" s="500"/>
      <c r="W629" s="481"/>
      <c r="X629" s="481"/>
      <c r="Y629" s="481"/>
      <c r="Z629" s="481"/>
      <c r="AA629" s="481"/>
    </row>
    <row r="630" ht="16.5" spans="1:27">
      <c r="A630" s="500"/>
      <c r="B630" s="481"/>
      <c r="C630" s="481"/>
      <c r="D630" s="500"/>
      <c r="E630" s="500"/>
      <c r="F630" s="501"/>
      <c r="G630" s="501"/>
      <c r="H630" s="500"/>
      <c r="I630" s="500"/>
      <c r="J630" s="500"/>
      <c r="K630" s="502"/>
      <c r="L630" s="503"/>
      <c r="M630" s="500"/>
      <c r="N630" s="501"/>
      <c r="O630" s="481"/>
      <c r="P630" s="500"/>
      <c r="Q630" s="481"/>
      <c r="R630" s="481"/>
      <c r="S630" s="500"/>
      <c r="T630" s="481"/>
      <c r="U630" s="500"/>
      <c r="V630" s="500"/>
      <c r="W630" s="481"/>
      <c r="X630" s="481"/>
      <c r="Y630" s="481"/>
      <c r="Z630" s="481"/>
      <c r="AA630" s="481"/>
    </row>
    <row r="631" ht="16.5" spans="1:27">
      <c r="A631" s="500"/>
      <c r="B631" s="481"/>
      <c r="C631" s="481"/>
      <c r="D631" s="500"/>
      <c r="E631" s="500"/>
      <c r="F631" s="501"/>
      <c r="G631" s="501"/>
      <c r="H631" s="500"/>
      <c r="I631" s="500"/>
      <c r="J631" s="500"/>
      <c r="K631" s="502"/>
      <c r="L631" s="503"/>
      <c r="M631" s="500"/>
      <c r="N631" s="501"/>
      <c r="O631" s="481"/>
      <c r="P631" s="500"/>
      <c r="Q631" s="481"/>
      <c r="R631" s="481"/>
      <c r="S631" s="500"/>
      <c r="T631" s="481"/>
      <c r="U631" s="500"/>
      <c r="V631" s="500"/>
      <c r="W631" s="481"/>
      <c r="X631" s="481"/>
      <c r="Y631" s="481"/>
      <c r="Z631" s="481"/>
      <c r="AA631" s="481"/>
    </row>
    <row r="632" ht="16.5" spans="1:27">
      <c r="A632" s="500"/>
      <c r="B632" s="481"/>
      <c r="C632" s="481"/>
      <c r="D632" s="500"/>
      <c r="E632" s="500"/>
      <c r="F632" s="501"/>
      <c r="G632" s="501"/>
      <c r="H632" s="500"/>
      <c r="I632" s="500"/>
      <c r="J632" s="500"/>
      <c r="K632" s="502"/>
      <c r="L632" s="503"/>
      <c r="M632" s="500"/>
      <c r="N632" s="501"/>
      <c r="O632" s="481"/>
      <c r="P632" s="500"/>
      <c r="Q632" s="481"/>
      <c r="R632" s="481"/>
      <c r="S632" s="500"/>
      <c r="T632" s="481"/>
      <c r="U632" s="500"/>
      <c r="V632" s="500"/>
      <c r="W632" s="481"/>
      <c r="X632" s="481"/>
      <c r="Y632" s="481"/>
      <c r="Z632" s="481"/>
      <c r="AA632" s="481"/>
    </row>
    <row r="633" ht="16.5" spans="1:27">
      <c r="A633" s="500"/>
      <c r="B633" s="481"/>
      <c r="C633" s="481"/>
      <c r="D633" s="500"/>
      <c r="E633" s="500"/>
      <c r="F633" s="501"/>
      <c r="G633" s="501"/>
      <c r="H633" s="500"/>
      <c r="I633" s="500"/>
      <c r="J633" s="500"/>
      <c r="K633" s="502"/>
      <c r="L633" s="503"/>
      <c r="M633" s="500"/>
      <c r="N633" s="501"/>
      <c r="O633" s="481"/>
      <c r="P633" s="500"/>
      <c r="Q633" s="481"/>
      <c r="R633" s="481"/>
      <c r="S633" s="500"/>
      <c r="T633" s="481"/>
      <c r="U633" s="500"/>
      <c r="V633" s="500"/>
      <c r="W633" s="481"/>
      <c r="X633" s="481"/>
      <c r="Y633" s="481"/>
      <c r="Z633" s="481"/>
      <c r="AA633" s="481"/>
    </row>
    <row r="634" ht="16.5" spans="1:27">
      <c r="A634" s="500"/>
      <c r="B634" s="481"/>
      <c r="C634" s="481"/>
      <c r="D634" s="500"/>
      <c r="E634" s="500"/>
      <c r="F634" s="501"/>
      <c r="G634" s="501"/>
      <c r="H634" s="500"/>
      <c r="I634" s="500"/>
      <c r="J634" s="500"/>
      <c r="K634" s="502"/>
      <c r="L634" s="503"/>
      <c r="M634" s="500"/>
      <c r="N634" s="501"/>
      <c r="O634" s="481"/>
      <c r="P634" s="500"/>
      <c r="Q634" s="481"/>
      <c r="R634" s="481"/>
      <c r="S634" s="500"/>
      <c r="T634" s="481"/>
      <c r="U634" s="500"/>
      <c r="V634" s="500"/>
      <c r="W634" s="481"/>
      <c r="X634" s="481"/>
      <c r="Y634" s="481"/>
      <c r="Z634" s="481"/>
      <c r="AA634" s="481"/>
    </row>
    <row r="635" ht="16.5" spans="1:27">
      <c r="A635" s="500"/>
      <c r="B635" s="481"/>
      <c r="C635" s="481"/>
      <c r="D635" s="500"/>
      <c r="E635" s="500"/>
      <c r="F635" s="501"/>
      <c r="G635" s="501"/>
      <c r="H635" s="500"/>
      <c r="I635" s="500"/>
      <c r="J635" s="500"/>
      <c r="K635" s="502"/>
      <c r="L635" s="503"/>
      <c r="M635" s="500"/>
      <c r="N635" s="501"/>
      <c r="O635" s="481"/>
      <c r="P635" s="500"/>
      <c r="Q635" s="481"/>
      <c r="R635" s="481"/>
      <c r="S635" s="500"/>
      <c r="T635" s="481"/>
      <c r="U635" s="500"/>
      <c r="V635" s="500"/>
      <c r="W635" s="481"/>
      <c r="X635" s="481"/>
      <c r="Y635" s="481"/>
      <c r="Z635" s="481"/>
      <c r="AA635" s="481"/>
    </row>
    <row r="636" ht="16.5" spans="1:27">
      <c r="A636" s="500"/>
      <c r="B636" s="481"/>
      <c r="C636" s="481"/>
      <c r="D636" s="500"/>
      <c r="E636" s="500"/>
      <c r="F636" s="501"/>
      <c r="G636" s="501"/>
      <c r="H636" s="500"/>
      <c r="I636" s="500"/>
      <c r="J636" s="500"/>
      <c r="K636" s="502"/>
      <c r="L636" s="503"/>
      <c r="M636" s="500"/>
      <c r="N636" s="501"/>
      <c r="O636" s="481"/>
      <c r="P636" s="500"/>
      <c r="Q636" s="481"/>
      <c r="R636" s="481"/>
      <c r="S636" s="500"/>
      <c r="T636" s="481"/>
      <c r="U636" s="500"/>
      <c r="V636" s="500"/>
      <c r="W636" s="481"/>
      <c r="X636" s="481"/>
      <c r="Y636" s="481"/>
      <c r="Z636" s="481"/>
      <c r="AA636" s="481"/>
    </row>
    <row r="637" ht="16.5" spans="1:27">
      <c r="A637" s="500"/>
      <c r="B637" s="481"/>
      <c r="C637" s="481"/>
      <c r="D637" s="500"/>
      <c r="E637" s="500"/>
      <c r="F637" s="501"/>
      <c r="G637" s="501"/>
      <c r="H637" s="500"/>
      <c r="I637" s="500"/>
      <c r="J637" s="500"/>
      <c r="K637" s="502"/>
      <c r="L637" s="503"/>
      <c r="M637" s="500"/>
      <c r="N637" s="501"/>
      <c r="O637" s="481"/>
      <c r="P637" s="500"/>
      <c r="Q637" s="481"/>
      <c r="R637" s="481"/>
      <c r="S637" s="500"/>
      <c r="T637" s="481"/>
      <c r="U637" s="500"/>
      <c r="V637" s="500"/>
      <c r="W637" s="481"/>
      <c r="X637" s="481"/>
      <c r="Y637" s="481"/>
      <c r="Z637" s="481"/>
      <c r="AA637" s="481"/>
    </row>
    <row r="638" ht="16.5" spans="1:27">
      <c r="A638" s="500"/>
      <c r="B638" s="481"/>
      <c r="C638" s="481"/>
      <c r="D638" s="500"/>
      <c r="E638" s="500"/>
      <c r="F638" s="501"/>
      <c r="G638" s="501"/>
      <c r="H638" s="500"/>
      <c r="I638" s="500"/>
      <c r="J638" s="500"/>
      <c r="K638" s="502"/>
      <c r="L638" s="503"/>
      <c r="M638" s="500"/>
      <c r="N638" s="501"/>
      <c r="O638" s="481"/>
      <c r="P638" s="500"/>
      <c r="Q638" s="481"/>
      <c r="R638" s="481"/>
      <c r="S638" s="500"/>
      <c r="T638" s="481"/>
      <c r="U638" s="500"/>
      <c r="V638" s="500"/>
      <c r="W638" s="481"/>
      <c r="X638" s="481"/>
      <c r="Y638" s="481"/>
      <c r="Z638" s="481"/>
      <c r="AA638" s="481"/>
    </row>
    <row r="639" ht="16.5" spans="1:27">
      <c r="A639" s="500"/>
      <c r="B639" s="481"/>
      <c r="C639" s="481"/>
      <c r="D639" s="500"/>
      <c r="E639" s="500"/>
      <c r="F639" s="501"/>
      <c r="G639" s="501"/>
      <c r="H639" s="500"/>
      <c r="I639" s="500"/>
      <c r="J639" s="500"/>
      <c r="K639" s="502"/>
      <c r="L639" s="503"/>
      <c r="M639" s="500"/>
      <c r="N639" s="501"/>
      <c r="O639" s="481"/>
      <c r="P639" s="500"/>
      <c r="Q639" s="481"/>
      <c r="R639" s="481"/>
      <c r="S639" s="500"/>
      <c r="T639" s="481"/>
      <c r="U639" s="500"/>
      <c r="V639" s="500"/>
      <c r="W639" s="481"/>
      <c r="X639" s="481"/>
      <c r="Y639" s="481"/>
      <c r="Z639" s="481"/>
      <c r="AA639" s="481"/>
    </row>
    <row r="640" ht="16.5" spans="1:27">
      <c r="A640" s="500"/>
      <c r="B640" s="481"/>
      <c r="C640" s="481"/>
      <c r="D640" s="500"/>
      <c r="E640" s="500"/>
      <c r="F640" s="501"/>
      <c r="G640" s="501"/>
      <c r="H640" s="500"/>
      <c r="I640" s="500"/>
      <c r="J640" s="500"/>
      <c r="K640" s="502"/>
      <c r="L640" s="503"/>
      <c r="M640" s="500"/>
      <c r="N640" s="501"/>
      <c r="O640" s="481"/>
      <c r="P640" s="500"/>
      <c r="Q640" s="481"/>
      <c r="R640" s="481"/>
      <c r="S640" s="500"/>
      <c r="T640" s="481"/>
      <c r="U640" s="500"/>
      <c r="V640" s="500"/>
      <c r="W640" s="481"/>
      <c r="X640" s="481"/>
      <c r="Y640" s="481"/>
      <c r="Z640" s="481"/>
      <c r="AA640" s="481"/>
    </row>
    <row r="641" ht="16.5" spans="1:27">
      <c r="A641" s="500"/>
      <c r="B641" s="481"/>
      <c r="C641" s="481"/>
      <c r="D641" s="500"/>
      <c r="E641" s="500"/>
      <c r="F641" s="501"/>
      <c r="G641" s="501"/>
      <c r="H641" s="500"/>
      <c r="I641" s="500"/>
      <c r="J641" s="500"/>
      <c r="K641" s="502"/>
      <c r="L641" s="503"/>
      <c r="M641" s="500"/>
      <c r="N641" s="501"/>
      <c r="O641" s="481"/>
      <c r="P641" s="500"/>
      <c r="Q641" s="481"/>
      <c r="R641" s="481"/>
      <c r="S641" s="500"/>
      <c r="T641" s="481"/>
      <c r="U641" s="500"/>
      <c r="V641" s="500"/>
      <c r="W641" s="481"/>
      <c r="X641" s="481"/>
      <c r="Y641" s="481"/>
      <c r="Z641" s="481"/>
      <c r="AA641" s="481"/>
    </row>
    <row r="642" ht="16.5" spans="1:27">
      <c r="A642" s="500"/>
      <c r="B642" s="481"/>
      <c r="C642" s="481"/>
      <c r="D642" s="500"/>
      <c r="E642" s="500"/>
      <c r="F642" s="501"/>
      <c r="G642" s="501"/>
      <c r="H642" s="500"/>
      <c r="I642" s="500"/>
      <c r="J642" s="500"/>
      <c r="K642" s="502"/>
      <c r="L642" s="503"/>
      <c r="M642" s="500"/>
      <c r="N642" s="501"/>
      <c r="O642" s="481"/>
      <c r="P642" s="500"/>
      <c r="Q642" s="481"/>
      <c r="R642" s="481"/>
      <c r="S642" s="500"/>
      <c r="T642" s="481"/>
      <c r="U642" s="500"/>
      <c r="V642" s="500"/>
      <c r="W642" s="481"/>
      <c r="X642" s="481"/>
      <c r="Y642" s="481"/>
      <c r="Z642" s="481"/>
      <c r="AA642" s="481"/>
    </row>
    <row r="643" ht="16.5" spans="1:27">
      <c r="A643" s="500"/>
      <c r="B643" s="481"/>
      <c r="C643" s="481"/>
      <c r="D643" s="500"/>
      <c r="E643" s="500"/>
      <c r="F643" s="501"/>
      <c r="G643" s="501"/>
      <c r="H643" s="500"/>
      <c r="I643" s="500"/>
      <c r="J643" s="500"/>
      <c r="K643" s="502"/>
      <c r="L643" s="503"/>
      <c r="M643" s="500"/>
      <c r="N643" s="501"/>
      <c r="O643" s="481"/>
      <c r="P643" s="500"/>
      <c r="Q643" s="481"/>
      <c r="R643" s="481"/>
      <c r="S643" s="500"/>
      <c r="T643" s="481"/>
      <c r="U643" s="500"/>
      <c r="V643" s="500"/>
      <c r="W643" s="481"/>
      <c r="X643" s="481"/>
      <c r="Y643" s="481"/>
      <c r="Z643" s="481"/>
      <c r="AA643" s="481"/>
    </row>
    <row r="644" ht="16.5" spans="1:27">
      <c r="A644" s="500"/>
      <c r="B644" s="481"/>
      <c r="C644" s="481"/>
      <c r="D644" s="500"/>
      <c r="E644" s="500"/>
      <c r="F644" s="501"/>
      <c r="G644" s="501"/>
      <c r="H644" s="500"/>
      <c r="I644" s="500"/>
      <c r="J644" s="500"/>
      <c r="K644" s="502"/>
      <c r="L644" s="503"/>
      <c r="M644" s="500"/>
      <c r="N644" s="501"/>
      <c r="O644" s="481"/>
      <c r="P644" s="500"/>
      <c r="Q644" s="481"/>
      <c r="R644" s="481"/>
      <c r="S644" s="500"/>
      <c r="T644" s="481"/>
      <c r="U644" s="500"/>
      <c r="V644" s="500"/>
      <c r="W644" s="481"/>
      <c r="X644" s="481"/>
      <c r="Y644" s="481"/>
      <c r="Z644" s="481"/>
      <c r="AA644" s="481"/>
    </row>
    <row r="645" ht="16.5" spans="1:27">
      <c r="A645" s="500"/>
      <c r="B645" s="481"/>
      <c r="C645" s="481"/>
      <c r="D645" s="500"/>
      <c r="E645" s="500"/>
      <c r="F645" s="501"/>
      <c r="G645" s="501"/>
      <c r="H645" s="500"/>
      <c r="I645" s="500"/>
      <c r="J645" s="500"/>
      <c r="K645" s="502"/>
      <c r="L645" s="503"/>
      <c r="M645" s="500"/>
      <c r="N645" s="501"/>
      <c r="O645" s="481"/>
      <c r="P645" s="500"/>
      <c r="Q645" s="481"/>
      <c r="R645" s="481"/>
      <c r="S645" s="500"/>
      <c r="T645" s="481"/>
      <c r="U645" s="500"/>
      <c r="V645" s="500"/>
      <c r="W645" s="481"/>
      <c r="X645" s="481"/>
      <c r="Y645" s="481"/>
      <c r="Z645" s="481"/>
      <c r="AA645" s="481"/>
    </row>
    <row r="646" ht="16.5" spans="1:27">
      <c r="A646" s="500"/>
      <c r="B646" s="481"/>
      <c r="C646" s="481"/>
      <c r="D646" s="500"/>
      <c r="E646" s="500"/>
      <c r="F646" s="501"/>
      <c r="G646" s="501"/>
      <c r="H646" s="500"/>
      <c r="I646" s="500"/>
      <c r="J646" s="500"/>
      <c r="K646" s="502"/>
      <c r="L646" s="503"/>
      <c r="M646" s="500"/>
      <c r="N646" s="501"/>
      <c r="O646" s="481"/>
      <c r="P646" s="500"/>
      <c r="Q646" s="481"/>
      <c r="R646" s="481"/>
      <c r="S646" s="500"/>
      <c r="T646" s="481"/>
      <c r="U646" s="500"/>
      <c r="V646" s="500"/>
      <c r="W646" s="481"/>
      <c r="X646" s="481"/>
      <c r="Y646" s="481"/>
      <c r="Z646" s="481"/>
      <c r="AA646" s="481"/>
    </row>
    <row r="647" ht="16.5" spans="1:27">
      <c r="A647" s="500"/>
      <c r="B647" s="481"/>
      <c r="C647" s="481"/>
      <c r="D647" s="500"/>
      <c r="E647" s="500"/>
      <c r="F647" s="501"/>
      <c r="G647" s="501"/>
      <c r="H647" s="500"/>
      <c r="I647" s="500"/>
      <c r="J647" s="500"/>
      <c r="K647" s="502"/>
      <c r="L647" s="503"/>
      <c r="M647" s="500"/>
      <c r="N647" s="501"/>
      <c r="O647" s="481"/>
      <c r="P647" s="500"/>
      <c r="Q647" s="481"/>
      <c r="R647" s="481"/>
      <c r="S647" s="500"/>
      <c r="T647" s="481"/>
      <c r="U647" s="500"/>
      <c r="V647" s="500"/>
      <c r="W647" s="481"/>
      <c r="X647" s="481"/>
      <c r="Y647" s="481"/>
      <c r="Z647" s="481"/>
      <c r="AA647" s="481"/>
    </row>
    <row r="648" ht="16.5" spans="1:27">
      <c r="A648" s="500"/>
      <c r="B648" s="481"/>
      <c r="C648" s="481"/>
      <c r="D648" s="500"/>
      <c r="E648" s="500"/>
      <c r="F648" s="501"/>
      <c r="G648" s="501"/>
      <c r="H648" s="500"/>
      <c r="I648" s="500"/>
      <c r="J648" s="500"/>
      <c r="K648" s="502"/>
      <c r="L648" s="503"/>
      <c r="M648" s="500"/>
      <c r="N648" s="501"/>
      <c r="O648" s="481"/>
      <c r="P648" s="500"/>
      <c r="Q648" s="481"/>
      <c r="R648" s="481"/>
      <c r="S648" s="500"/>
      <c r="T648" s="481"/>
      <c r="U648" s="500"/>
      <c r="V648" s="500"/>
      <c r="W648" s="481"/>
      <c r="X648" s="481"/>
      <c r="Y648" s="481"/>
      <c r="Z648" s="481"/>
      <c r="AA648" s="481"/>
    </row>
    <row r="649" ht="16.5" spans="1:27">
      <c r="A649" s="500"/>
      <c r="B649" s="481"/>
      <c r="C649" s="481"/>
      <c r="D649" s="500"/>
      <c r="E649" s="500"/>
      <c r="F649" s="501"/>
      <c r="G649" s="501"/>
      <c r="H649" s="500"/>
      <c r="I649" s="500"/>
      <c r="J649" s="500"/>
      <c r="K649" s="502"/>
      <c r="L649" s="503"/>
      <c r="M649" s="500"/>
      <c r="N649" s="501"/>
      <c r="O649" s="481"/>
      <c r="P649" s="500"/>
      <c r="Q649" s="481"/>
      <c r="R649" s="481"/>
      <c r="S649" s="500"/>
      <c r="T649" s="481"/>
      <c r="U649" s="500"/>
      <c r="V649" s="500"/>
      <c r="W649" s="481"/>
      <c r="X649" s="481"/>
      <c r="Y649" s="481"/>
      <c r="Z649" s="481"/>
      <c r="AA649" s="481"/>
    </row>
    <row r="650" ht="16.5" spans="1:27">
      <c r="A650" s="500"/>
      <c r="B650" s="481"/>
      <c r="C650" s="481"/>
      <c r="D650" s="500"/>
      <c r="E650" s="500"/>
      <c r="F650" s="501"/>
      <c r="G650" s="501"/>
      <c r="H650" s="500"/>
      <c r="I650" s="500"/>
      <c r="J650" s="500"/>
      <c r="K650" s="502"/>
      <c r="L650" s="503"/>
      <c r="M650" s="500"/>
      <c r="N650" s="501"/>
      <c r="O650" s="481"/>
      <c r="P650" s="500"/>
      <c r="Q650" s="481"/>
      <c r="R650" s="481"/>
      <c r="S650" s="500"/>
      <c r="T650" s="481"/>
      <c r="U650" s="500"/>
      <c r="V650" s="500"/>
      <c r="W650" s="481"/>
      <c r="X650" s="481"/>
      <c r="Y650" s="481"/>
      <c r="Z650" s="481"/>
      <c r="AA650" s="481"/>
    </row>
    <row r="651" ht="16.5" spans="1:27">
      <c r="A651" s="500"/>
      <c r="B651" s="481"/>
      <c r="C651" s="481"/>
      <c r="D651" s="500"/>
      <c r="E651" s="500"/>
      <c r="F651" s="501"/>
      <c r="G651" s="501"/>
      <c r="H651" s="500"/>
      <c r="I651" s="500"/>
      <c r="J651" s="500"/>
      <c r="K651" s="502"/>
      <c r="L651" s="503"/>
      <c r="M651" s="500"/>
      <c r="N651" s="501"/>
      <c r="O651" s="481"/>
      <c r="P651" s="500"/>
      <c r="Q651" s="481"/>
      <c r="R651" s="481"/>
      <c r="S651" s="500"/>
      <c r="T651" s="481"/>
      <c r="U651" s="500"/>
      <c r="V651" s="500"/>
      <c r="W651" s="481"/>
      <c r="X651" s="481"/>
      <c r="Y651" s="481"/>
      <c r="Z651" s="481"/>
      <c r="AA651" s="481"/>
    </row>
    <row r="652" ht="16.5" spans="1:27">
      <c r="A652" s="500"/>
      <c r="B652" s="481"/>
      <c r="C652" s="481"/>
      <c r="D652" s="500"/>
      <c r="E652" s="500"/>
      <c r="F652" s="501"/>
      <c r="G652" s="501"/>
      <c r="H652" s="500"/>
      <c r="I652" s="500"/>
      <c r="J652" s="500"/>
      <c r="K652" s="502"/>
      <c r="L652" s="503"/>
      <c r="M652" s="500"/>
      <c r="N652" s="501"/>
      <c r="O652" s="481"/>
      <c r="P652" s="500"/>
      <c r="Q652" s="481"/>
      <c r="R652" s="481"/>
      <c r="S652" s="500"/>
      <c r="T652" s="481"/>
      <c r="U652" s="500"/>
      <c r="V652" s="500"/>
      <c r="W652" s="481"/>
      <c r="X652" s="481"/>
      <c r="Y652" s="481"/>
      <c r="Z652" s="481"/>
      <c r="AA652" s="481"/>
    </row>
    <row r="653" ht="16.5" spans="1:27">
      <c r="A653" s="500"/>
      <c r="B653" s="481"/>
      <c r="C653" s="481"/>
      <c r="D653" s="500"/>
      <c r="E653" s="500"/>
      <c r="F653" s="501"/>
      <c r="G653" s="501"/>
      <c r="H653" s="500"/>
      <c r="I653" s="500"/>
      <c r="J653" s="500"/>
      <c r="K653" s="502"/>
      <c r="L653" s="503"/>
      <c r="M653" s="500"/>
      <c r="N653" s="501"/>
      <c r="O653" s="481"/>
      <c r="P653" s="500"/>
      <c r="Q653" s="481"/>
      <c r="R653" s="481"/>
      <c r="S653" s="500"/>
      <c r="T653" s="481"/>
      <c r="U653" s="500"/>
      <c r="V653" s="500"/>
      <c r="W653" s="481"/>
      <c r="X653" s="481"/>
      <c r="Y653" s="481"/>
      <c r="Z653" s="481"/>
      <c r="AA653" s="481"/>
    </row>
    <row r="654" ht="16.5" spans="1:27">
      <c r="A654" s="500"/>
      <c r="B654" s="481"/>
      <c r="C654" s="481"/>
      <c r="D654" s="500"/>
      <c r="E654" s="500"/>
      <c r="F654" s="501"/>
      <c r="G654" s="501"/>
      <c r="H654" s="500"/>
      <c r="I654" s="500"/>
      <c r="J654" s="500"/>
      <c r="K654" s="502"/>
      <c r="L654" s="503"/>
      <c r="M654" s="500"/>
      <c r="N654" s="501"/>
      <c r="O654" s="481"/>
      <c r="P654" s="500"/>
      <c r="Q654" s="481"/>
      <c r="R654" s="481"/>
      <c r="S654" s="500"/>
      <c r="T654" s="481"/>
      <c r="U654" s="500"/>
      <c r="V654" s="500"/>
      <c r="W654" s="481"/>
      <c r="X654" s="481"/>
      <c r="Y654" s="481"/>
      <c r="Z654" s="481"/>
      <c r="AA654" s="481"/>
    </row>
    <row r="655" ht="16.5" spans="1:27">
      <c r="A655" s="500"/>
      <c r="B655" s="481"/>
      <c r="C655" s="481"/>
      <c r="D655" s="500"/>
      <c r="E655" s="500"/>
      <c r="F655" s="501"/>
      <c r="G655" s="501"/>
      <c r="H655" s="500"/>
      <c r="I655" s="500"/>
      <c r="J655" s="500"/>
      <c r="K655" s="502"/>
      <c r="L655" s="503"/>
      <c r="M655" s="500"/>
      <c r="N655" s="501"/>
      <c r="O655" s="481"/>
      <c r="P655" s="500"/>
      <c r="Q655" s="481"/>
      <c r="R655" s="481"/>
      <c r="S655" s="500"/>
      <c r="T655" s="481"/>
      <c r="U655" s="500"/>
      <c r="V655" s="500"/>
      <c r="W655" s="481"/>
      <c r="X655" s="481"/>
      <c r="Y655" s="481"/>
      <c r="Z655" s="481"/>
      <c r="AA655" s="481"/>
    </row>
    <row r="656" ht="16.5" spans="1:27">
      <c r="A656" s="500"/>
      <c r="B656" s="481"/>
      <c r="C656" s="481"/>
      <c r="D656" s="500"/>
      <c r="E656" s="500"/>
      <c r="F656" s="501"/>
      <c r="G656" s="501"/>
      <c r="H656" s="500"/>
      <c r="I656" s="500"/>
      <c r="J656" s="500"/>
      <c r="K656" s="502"/>
      <c r="L656" s="503"/>
      <c r="M656" s="500"/>
      <c r="N656" s="501"/>
      <c r="O656" s="481"/>
      <c r="P656" s="500"/>
      <c r="Q656" s="481"/>
      <c r="R656" s="481"/>
      <c r="S656" s="500"/>
      <c r="T656" s="481"/>
      <c r="U656" s="500"/>
      <c r="V656" s="500"/>
      <c r="W656" s="481"/>
      <c r="X656" s="481"/>
      <c r="Y656" s="481"/>
      <c r="Z656" s="481"/>
      <c r="AA656" s="481"/>
    </row>
    <row r="657" ht="16.5" spans="1:27">
      <c r="A657" s="500"/>
      <c r="B657" s="481"/>
      <c r="C657" s="481"/>
      <c r="D657" s="500"/>
      <c r="E657" s="500"/>
      <c r="F657" s="501"/>
      <c r="G657" s="501"/>
      <c r="H657" s="500"/>
      <c r="I657" s="500"/>
      <c r="J657" s="500"/>
      <c r="K657" s="502"/>
      <c r="L657" s="503"/>
      <c r="M657" s="500"/>
      <c r="N657" s="501"/>
      <c r="O657" s="481"/>
      <c r="P657" s="500"/>
      <c r="Q657" s="481"/>
      <c r="R657" s="481"/>
      <c r="S657" s="500"/>
      <c r="T657" s="481"/>
      <c r="U657" s="500"/>
      <c r="V657" s="500"/>
      <c r="W657" s="481"/>
      <c r="X657" s="481"/>
      <c r="Y657" s="481"/>
      <c r="Z657" s="481"/>
      <c r="AA657" s="481"/>
    </row>
    <row r="658" ht="16.5" spans="1:27">
      <c r="A658" s="500"/>
      <c r="B658" s="481"/>
      <c r="C658" s="481"/>
      <c r="D658" s="500"/>
      <c r="E658" s="500"/>
      <c r="F658" s="501"/>
      <c r="G658" s="501"/>
      <c r="H658" s="500"/>
      <c r="I658" s="500"/>
      <c r="J658" s="500"/>
      <c r="K658" s="502"/>
      <c r="L658" s="503"/>
      <c r="M658" s="500"/>
      <c r="N658" s="501"/>
      <c r="O658" s="481"/>
      <c r="P658" s="500"/>
      <c r="Q658" s="481"/>
      <c r="R658" s="481"/>
      <c r="S658" s="500"/>
      <c r="T658" s="481"/>
      <c r="U658" s="500"/>
      <c r="V658" s="500"/>
      <c r="W658" s="481"/>
      <c r="X658" s="481"/>
      <c r="Y658" s="481"/>
      <c r="Z658" s="481"/>
      <c r="AA658" s="481"/>
    </row>
    <row r="659" ht="16.5" spans="1:27">
      <c r="A659" s="500"/>
      <c r="B659" s="481"/>
      <c r="C659" s="481"/>
      <c r="D659" s="500"/>
      <c r="E659" s="500"/>
      <c r="F659" s="501"/>
      <c r="G659" s="501"/>
      <c r="H659" s="500"/>
      <c r="I659" s="500"/>
      <c r="J659" s="500"/>
      <c r="K659" s="502"/>
      <c r="L659" s="503"/>
      <c r="M659" s="500"/>
      <c r="N659" s="501"/>
      <c r="O659" s="481"/>
      <c r="P659" s="500"/>
      <c r="Q659" s="481"/>
      <c r="R659" s="481"/>
      <c r="S659" s="500"/>
      <c r="T659" s="481"/>
      <c r="U659" s="500"/>
      <c r="V659" s="500"/>
      <c r="W659" s="481"/>
      <c r="X659" s="481"/>
      <c r="Y659" s="481"/>
      <c r="Z659" s="481"/>
      <c r="AA659" s="481"/>
    </row>
    <row r="660" ht="16.5" spans="1:27">
      <c r="A660" s="500"/>
      <c r="B660" s="481"/>
      <c r="C660" s="481"/>
      <c r="D660" s="500"/>
      <c r="E660" s="500"/>
      <c r="F660" s="501"/>
      <c r="G660" s="501"/>
      <c r="H660" s="500"/>
      <c r="I660" s="500"/>
      <c r="J660" s="500"/>
      <c r="K660" s="502"/>
      <c r="L660" s="503"/>
      <c r="M660" s="500"/>
      <c r="N660" s="501"/>
      <c r="O660" s="481"/>
      <c r="P660" s="500"/>
      <c r="Q660" s="481"/>
      <c r="R660" s="481"/>
      <c r="S660" s="500"/>
      <c r="T660" s="481"/>
      <c r="U660" s="500"/>
      <c r="V660" s="500"/>
      <c r="W660" s="481"/>
      <c r="X660" s="481"/>
      <c r="Y660" s="481"/>
      <c r="Z660" s="481"/>
      <c r="AA660" s="481"/>
    </row>
    <row r="661" ht="16.5" spans="1:27">
      <c r="A661" s="500"/>
      <c r="B661" s="481"/>
      <c r="C661" s="481"/>
      <c r="D661" s="500"/>
      <c r="E661" s="500"/>
      <c r="F661" s="501"/>
      <c r="G661" s="501"/>
      <c r="H661" s="500"/>
      <c r="I661" s="500"/>
      <c r="J661" s="500"/>
      <c r="K661" s="502"/>
      <c r="L661" s="503"/>
      <c r="M661" s="500"/>
      <c r="N661" s="501"/>
      <c r="O661" s="481"/>
      <c r="P661" s="500"/>
      <c r="Q661" s="481"/>
      <c r="R661" s="481"/>
      <c r="S661" s="500"/>
      <c r="T661" s="481"/>
      <c r="U661" s="500"/>
      <c r="V661" s="500"/>
      <c r="W661" s="481"/>
      <c r="X661" s="481"/>
      <c r="Y661" s="481"/>
      <c r="Z661" s="481"/>
      <c r="AA661" s="481"/>
    </row>
    <row r="662" ht="16.5" spans="1:27">
      <c r="A662" s="500"/>
      <c r="B662" s="481"/>
      <c r="C662" s="481"/>
      <c r="D662" s="500"/>
      <c r="E662" s="500"/>
      <c r="F662" s="501"/>
      <c r="G662" s="501"/>
      <c r="H662" s="500"/>
      <c r="I662" s="500"/>
      <c r="J662" s="500"/>
      <c r="K662" s="502"/>
      <c r="L662" s="503"/>
      <c r="M662" s="500"/>
      <c r="N662" s="501"/>
      <c r="O662" s="481"/>
      <c r="P662" s="500"/>
      <c r="Q662" s="481"/>
      <c r="R662" s="481"/>
      <c r="S662" s="500"/>
      <c r="T662" s="481"/>
      <c r="U662" s="500"/>
      <c r="V662" s="500"/>
      <c r="W662" s="481"/>
      <c r="X662" s="481"/>
      <c r="Y662" s="481"/>
      <c r="Z662" s="481"/>
      <c r="AA662" s="481"/>
    </row>
    <row r="663" ht="16.5" spans="1:27">
      <c r="A663" s="500"/>
      <c r="B663" s="481"/>
      <c r="C663" s="481"/>
      <c r="D663" s="500"/>
      <c r="E663" s="500"/>
      <c r="F663" s="501"/>
      <c r="G663" s="501"/>
      <c r="H663" s="500"/>
      <c r="I663" s="500"/>
      <c r="J663" s="500"/>
      <c r="K663" s="502"/>
      <c r="L663" s="503"/>
      <c r="M663" s="500"/>
      <c r="N663" s="501"/>
      <c r="O663" s="481"/>
      <c r="P663" s="500"/>
      <c r="Q663" s="481"/>
      <c r="R663" s="481"/>
      <c r="S663" s="500"/>
      <c r="T663" s="481"/>
      <c r="U663" s="500"/>
      <c r="V663" s="500"/>
      <c r="W663" s="481"/>
      <c r="X663" s="481"/>
      <c r="Y663" s="481"/>
      <c r="Z663" s="481"/>
      <c r="AA663" s="481"/>
    </row>
    <row r="664" ht="16.5" spans="1:27">
      <c r="A664" s="500"/>
      <c r="B664" s="481"/>
      <c r="C664" s="481"/>
      <c r="D664" s="500"/>
      <c r="E664" s="500"/>
      <c r="F664" s="501"/>
      <c r="G664" s="501"/>
      <c r="H664" s="500"/>
      <c r="I664" s="500"/>
      <c r="J664" s="500"/>
      <c r="K664" s="502"/>
      <c r="L664" s="503"/>
      <c r="M664" s="500"/>
      <c r="N664" s="501"/>
      <c r="O664" s="481"/>
      <c r="P664" s="500"/>
      <c r="Q664" s="481"/>
      <c r="R664" s="481"/>
      <c r="S664" s="500"/>
      <c r="T664" s="481"/>
      <c r="U664" s="500"/>
      <c r="V664" s="500"/>
      <c r="W664" s="481"/>
      <c r="X664" s="481"/>
      <c r="Y664" s="481"/>
      <c r="Z664" s="481"/>
      <c r="AA664" s="481"/>
    </row>
    <row r="665" ht="16.5" spans="1:27">
      <c r="A665" s="500"/>
      <c r="B665" s="481"/>
      <c r="C665" s="481"/>
      <c r="D665" s="500"/>
      <c r="E665" s="500"/>
      <c r="F665" s="501"/>
      <c r="G665" s="501"/>
      <c r="H665" s="500"/>
      <c r="I665" s="500"/>
      <c r="J665" s="500"/>
      <c r="K665" s="502"/>
      <c r="L665" s="503"/>
      <c r="M665" s="500"/>
      <c r="N665" s="501"/>
      <c r="O665" s="481"/>
      <c r="P665" s="500"/>
      <c r="Q665" s="481"/>
      <c r="R665" s="481"/>
      <c r="S665" s="500"/>
      <c r="T665" s="481"/>
      <c r="U665" s="500"/>
      <c r="V665" s="500"/>
      <c r="W665" s="481"/>
      <c r="X665" s="481"/>
      <c r="Y665" s="481"/>
      <c r="Z665" s="481"/>
      <c r="AA665" s="481"/>
    </row>
    <row r="666" ht="16.5" spans="1:27">
      <c r="A666" s="500"/>
      <c r="B666" s="481"/>
      <c r="C666" s="481"/>
      <c r="D666" s="500"/>
      <c r="E666" s="500"/>
      <c r="F666" s="501"/>
      <c r="G666" s="501"/>
      <c r="H666" s="500"/>
      <c r="I666" s="500"/>
      <c r="J666" s="500"/>
      <c r="K666" s="502"/>
      <c r="L666" s="503"/>
      <c r="M666" s="500"/>
      <c r="N666" s="501"/>
      <c r="O666" s="481"/>
      <c r="P666" s="500"/>
      <c r="Q666" s="481"/>
      <c r="R666" s="481"/>
      <c r="S666" s="500"/>
      <c r="T666" s="481"/>
      <c r="U666" s="500"/>
      <c r="V666" s="500"/>
      <c r="W666" s="481"/>
      <c r="X666" s="481"/>
      <c r="Y666" s="481"/>
      <c r="Z666" s="481"/>
      <c r="AA666" s="481"/>
    </row>
    <row r="667" ht="16.5" spans="1:27">
      <c r="A667" s="500"/>
      <c r="B667" s="481"/>
      <c r="C667" s="481"/>
      <c r="D667" s="500"/>
      <c r="E667" s="500"/>
      <c r="F667" s="501"/>
      <c r="G667" s="501"/>
      <c r="H667" s="500"/>
      <c r="I667" s="500"/>
      <c r="J667" s="500"/>
      <c r="K667" s="502"/>
      <c r="L667" s="503"/>
      <c r="M667" s="500"/>
      <c r="N667" s="501"/>
      <c r="O667" s="481"/>
      <c r="P667" s="500"/>
      <c r="Q667" s="481"/>
      <c r="R667" s="481"/>
      <c r="S667" s="500"/>
      <c r="T667" s="481"/>
      <c r="U667" s="500"/>
      <c r="V667" s="500"/>
      <c r="W667" s="481"/>
      <c r="X667" s="481"/>
      <c r="Y667" s="481"/>
      <c r="Z667" s="481"/>
      <c r="AA667" s="481"/>
    </row>
    <row r="668" ht="16.5" spans="1:27">
      <c r="A668" s="500"/>
      <c r="B668" s="481"/>
      <c r="C668" s="481"/>
      <c r="D668" s="500"/>
      <c r="E668" s="500"/>
      <c r="F668" s="501"/>
      <c r="G668" s="501"/>
      <c r="H668" s="500"/>
      <c r="I668" s="500"/>
      <c r="J668" s="500"/>
      <c r="K668" s="502"/>
      <c r="L668" s="503"/>
      <c r="M668" s="500"/>
      <c r="N668" s="501"/>
      <c r="O668" s="481"/>
      <c r="P668" s="500"/>
      <c r="Q668" s="481"/>
      <c r="R668" s="481"/>
      <c r="S668" s="500"/>
      <c r="T668" s="481"/>
      <c r="U668" s="500"/>
      <c r="V668" s="500"/>
      <c r="W668" s="481"/>
      <c r="X668" s="481"/>
      <c r="Y668" s="481"/>
      <c r="Z668" s="481"/>
      <c r="AA668" s="481"/>
    </row>
    <row r="669" ht="16.5" spans="1:27">
      <c r="A669" s="500"/>
      <c r="B669" s="481"/>
      <c r="C669" s="481"/>
      <c r="D669" s="500"/>
      <c r="E669" s="500"/>
      <c r="F669" s="501"/>
      <c r="G669" s="501"/>
      <c r="H669" s="500"/>
      <c r="I669" s="500"/>
      <c r="J669" s="500"/>
      <c r="K669" s="502"/>
      <c r="L669" s="503"/>
      <c r="M669" s="500"/>
      <c r="N669" s="501"/>
      <c r="O669" s="481"/>
      <c r="P669" s="500"/>
      <c r="Q669" s="481"/>
      <c r="R669" s="481"/>
      <c r="S669" s="500"/>
      <c r="T669" s="481"/>
      <c r="U669" s="500"/>
      <c r="V669" s="500"/>
      <c r="W669" s="481"/>
      <c r="X669" s="481"/>
      <c r="Y669" s="481"/>
      <c r="Z669" s="481"/>
      <c r="AA669" s="481"/>
    </row>
    <row r="670" ht="16.5" spans="1:27">
      <c r="A670" s="500"/>
      <c r="B670" s="481"/>
      <c r="C670" s="481"/>
      <c r="D670" s="500"/>
      <c r="E670" s="500"/>
      <c r="F670" s="501"/>
      <c r="G670" s="501"/>
      <c r="H670" s="500"/>
      <c r="I670" s="500"/>
      <c r="J670" s="500"/>
      <c r="K670" s="502"/>
      <c r="L670" s="503"/>
      <c r="M670" s="500"/>
      <c r="N670" s="501"/>
      <c r="O670" s="481"/>
      <c r="P670" s="500"/>
      <c r="Q670" s="481"/>
      <c r="R670" s="481"/>
      <c r="S670" s="500"/>
      <c r="T670" s="481"/>
      <c r="U670" s="500"/>
      <c r="V670" s="500"/>
      <c r="W670" s="481"/>
      <c r="X670" s="481"/>
      <c r="Y670" s="481"/>
      <c r="Z670" s="481"/>
      <c r="AA670" s="481"/>
    </row>
    <row r="671" ht="16.5" spans="1:27">
      <c r="A671" s="500"/>
      <c r="B671" s="481"/>
      <c r="C671" s="481"/>
      <c r="D671" s="500"/>
      <c r="E671" s="500"/>
      <c r="F671" s="501"/>
      <c r="G671" s="501"/>
      <c r="H671" s="500"/>
      <c r="I671" s="500"/>
      <c r="J671" s="500"/>
      <c r="K671" s="502"/>
      <c r="L671" s="503"/>
      <c r="M671" s="500"/>
      <c r="N671" s="501"/>
      <c r="O671" s="481"/>
      <c r="P671" s="500"/>
      <c r="Q671" s="481"/>
      <c r="R671" s="481"/>
      <c r="S671" s="500"/>
      <c r="T671" s="481"/>
      <c r="U671" s="500"/>
      <c r="V671" s="500"/>
      <c r="W671" s="481"/>
      <c r="X671" s="481"/>
      <c r="Y671" s="481"/>
      <c r="Z671" s="481"/>
      <c r="AA671" s="481"/>
    </row>
    <row r="672" ht="16.5" spans="1:27">
      <c r="A672" s="500"/>
      <c r="B672" s="481"/>
      <c r="C672" s="481"/>
      <c r="D672" s="500"/>
      <c r="E672" s="500"/>
      <c r="F672" s="501"/>
      <c r="G672" s="501"/>
      <c r="H672" s="500"/>
      <c r="I672" s="500"/>
      <c r="J672" s="500"/>
      <c r="K672" s="502"/>
      <c r="L672" s="503"/>
      <c r="M672" s="500"/>
      <c r="N672" s="501"/>
      <c r="O672" s="481"/>
      <c r="P672" s="500"/>
      <c r="Q672" s="481"/>
      <c r="R672" s="481"/>
      <c r="S672" s="500"/>
      <c r="T672" s="481"/>
      <c r="U672" s="500"/>
      <c r="V672" s="500"/>
      <c r="W672" s="481"/>
      <c r="X672" s="481"/>
      <c r="Y672" s="481"/>
      <c r="Z672" s="481"/>
      <c r="AA672" s="481"/>
    </row>
    <row r="673" ht="16.5" spans="1:27">
      <c r="A673" s="500"/>
      <c r="B673" s="481"/>
      <c r="C673" s="481"/>
      <c r="D673" s="500"/>
      <c r="E673" s="500"/>
      <c r="F673" s="501"/>
      <c r="G673" s="501"/>
      <c r="H673" s="500"/>
      <c r="I673" s="500"/>
      <c r="J673" s="500"/>
      <c r="K673" s="502"/>
      <c r="L673" s="503"/>
      <c r="M673" s="500"/>
      <c r="N673" s="501"/>
      <c r="O673" s="481"/>
      <c r="P673" s="500"/>
      <c r="Q673" s="481"/>
      <c r="R673" s="481"/>
      <c r="S673" s="500"/>
      <c r="T673" s="481"/>
      <c r="U673" s="500"/>
      <c r="V673" s="500"/>
      <c r="W673" s="481"/>
      <c r="X673" s="481"/>
      <c r="Y673" s="481"/>
      <c r="Z673" s="481"/>
      <c r="AA673" s="481"/>
    </row>
    <row r="674" ht="16.5" spans="1:27">
      <c r="A674" s="500"/>
      <c r="B674" s="481"/>
      <c r="C674" s="481"/>
      <c r="D674" s="500"/>
      <c r="E674" s="500"/>
      <c r="F674" s="501"/>
      <c r="G674" s="501"/>
      <c r="H674" s="500"/>
      <c r="I674" s="500"/>
      <c r="J674" s="500"/>
      <c r="K674" s="502"/>
      <c r="L674" s="503"/>
      <c r="M674" s="500"/>
      <c r="N674" s="501"/>
      <c r="O674" s="481"/>
      <c r="P674" s="500"/>
      <c r="Q674" s="481"/>
      <c r="R674" s="481"/>
      <c r="S674" s="500"/>
      <c r="T674" s="481"/>
      <c r="U674" s="500"/>
      <c r="V674" s="500"/>
      <c r="W674" s="481"/>
      <c r="X674" s="481"/>
      <c r="Y674" s="481"/>
      <c r="Z674" s="481"/>
      <c r="AA674" s="481"/>
    </row>
    <row r="675" ht="16.5" spans="1:27">
      <c r="A675" s="500"/>
      <c r="B675" s="481"/>
      <c r="C675" s="481"/>
      <c r="D675" s="500"/>
      <c r="E675" s="500"/>
      <c r="F675" s="501"/>
      <c r="G675" s="501"/>
      <c r="H675" s="500"/>
      <c r="I675" s="500"/>
      <c r="J675" s="500"/>
      <c r="K675" s="502"/>
      <c r="L675" s="503"/>
      <c r="M675" s="500"/>
      <c r="N675" s="501"/>
      <c r="O675" s="481"/>
      <c r="P675" s="500"/>
      <c r="Q675" s="481"/>
      <c r="R675" s="481"/>
      <c r="S675" s="500"/>
      <c r="T675" s="481"/>
      <c r="U675" s="500"/>
      <c r="V675" s="500"/>
      <c r="W675" s="481"/>
      <c r="X675" s="481"/>
      <c r="Y675" s="481"/>
      <c r="Z675" s="481"/>
      <c r="AA675" s="481"/>
    </row>
    <row r="676" ht="16.5" spans="1:27">
      <c r="A676" s="500"/>
      <c r="B676" s="481"/>
      <c r="C676" s="481"/>
      <c r="D676" s="500"/>
      <c r="E676" s="500"/>
      <c r="F676" s="501"/>
      <c r="G676" s="501"/>
      <c r="H676" s="500"/>
      <c r="I676" s="500"/>
      <c r="J676" s="500"/>
      <c r="K676" s="502"/>
      <c r="L676" s="503"/>
      <c r="M676" s="500"/>
      <c r="N676" s="501"/>
      <c r="O676" s="481"/>
      <c r="P676" s="500"/>
      <c r="Q676" s="481"/>
      <c r="R676" s="481"/>
      <c r="S676" s="500"/>
      <c r="T676" s="481"/>
      <c r="U676" s="500"/>
      <c r="V676" s="500"/>
      <c r="W676" s="481"/>
      <c r="X676" s="481"/>
      <c r="Y676" s="481"/>
      <c r="Z676" s="481"/>
      <c r="AA676" s="481"/>
    </row>
    <row r="677" ht="16.5" spans="1:27">
      <c r="A677" s="500"/>
      <c r="B677" s="481"/>
      <c r="C677" s="481"/>
      <c r="D677" s="500"/>
      <c r="E677" s="500"/>
      <c r="F677" s="501"/>
      <c r="G677" s="501"/>
      <c r="H677" s="500"/>
      <c r="I677" s="500"/>
      <c r="J677" s="500"/>
      <c r="K677" s="502"/>
      <c r="L677" s="503"/>
      <c r="M677" s="500"/>
      <c r="N677" s="501"/>
      <c r="O677" s="481"/>
      <c r="P677" s="500"/>
      <c r="Q677" s="481"/>
      <c r="R677" s="481"/>
      <c r="S677" s="500"/>
      <c r="T677" s="481"/>
      <c r="U677" s="500"/>
      <c r="V677" s="500"/>
      <c r="W677" s="481"/>
      <c r="X677" s="481"/>
      <c r="Y677" s="481"/>
      <c r="Z677" s="481"/>
      <c r="AA677" s="481"/>
    </row>
    <row r="678" ht="16.5" spans="1:27">
      <c r="A678" s="500"/>
      <c r="B678" s="481"/>
      <c r="C678" s="481"/>
      <c r="D678" s="500"/>
      <c r="E678" s="500"/>
      <c r="F678" s="501"/>
      <c r="G678" s="501"/>
      <c r="H678" s="500"/>
      <c r="I678" s="500"/>
      <c r="J678" s="500"/>
      <c r="K678" s="502"/>
      <c r="L678" s="503"/>
      <c r="M678" s="500"/>
      <c r="N678" s="501"/>
      <c r="O678" s="481"/>
      <c r="P678" s="500"/>
      <c r="Q678" s="481"/>
      <c r="R678" s="481"/>
      <c r="S678" s="500"/>
      <c r="T678" s="481"/>
      <c r="U678" s="500"/>
      <c r="V678" s="500"/>
      <c r="W678" s="481"/>
      <c r="X678" s="481"/>
      <c r="Y678" s="481"/>
      <c r="Z678" s="481"/>
      <c r="AA678" s="481"/>
    </row>
    <row r="679" ht="16.5" spans="1:27">
      <c r="A679" s="500"/>
      <c r="B679" s="481"/>
      <c r="C679" s="481"/>
      <c r="D679" s="500"/>
      <c r="E679" s="500"/>
      <c r="F679" s="501"/>
      <c r="G679" s="501"/>
      <c r="H679" s="500"/>
      <c r="I679" s="500"/>
      <c r="J679" s="500"/>
      <c r="K679" s="502"/>
      <c r="L679" s="503"/>
      <c r="M679" s="500"/>
      <c r="N679" s="501"/>
      <c r="O679" s="481"/>
      <c r="P679" s="500"/>
      <c r="Q679" s="481"/>
      <c r="R679" s="481"/>
      <c r="S679" s="500"/>
      <c r="T679" s="481"/>
      <c r="U679" s="500"/>
      <c r="V679" s="500"/>
      <c r="W679" s="481"/>
      <c r="X679" s="481"/>
      <c r="Y679" s="481"/>
      <c r="Z679" s="481"/>
      <c r="AA679" s="481"/>
    </row>
    <row r="680" ht="16.5" spans="1:27">
      <c r="A680" s="500"/>
      <c r="B680" s="481"/>
      <c r="C680" s="481"/>
      <c r="D680" s="500"/>
      <c r="E680" s="500"/>
      <c r="F680" s="501"/>
      <c r="G680" s="501"/>
      <c r="H680" s="500"/>
      <c r="I680" s="500"/>
      <c r="J680" s="500"/>
      <c r="K680" s="502"/>
      <c r="L680" s="503"/>
      <c r="M680" s="500"/>
      <c r="N680" s="501"/>
      <c r="O680" s="481"/>
      <c r="P680" s="500"/>
      <c r="Q680" s="481"/>
      <c r="R680" s="481"/>
      <c r="S680" s="500"/>
      <c r="T680" s="481"/>
      <c r="U680" s="500"/>
      <c r="V680" s="500"/>
      <c r="W680" s="481"/>
      <c r="X680" s="481"/>
      <c r="Y680" s="481"/>
      <c r="Z680" s="481"/>
      <c r="AA680" s="481"/>
    </row>
    <row r="681" ht="16.5" spans="1:27">
      <c r="A681" s="500"/>
      <c r="B681" s="481"/>
      <c r="C681" s="481"/>
      <c r="D681" s="500"/>
      <c r="E681" s="500"/>
      <c r="F681" s="501"/>
      <c r="G681" s="501"/>
      <c r="H681" s="500"/>
      <c r="I681" s="500"/>
      <c r="J681" s="500"/>
      <c r="K681" s="502"/>
      <c r="L681" s="503"/>
      <c r="M681" s="500"/>
      <c r="N681" s="501"/>
      <c r="O681" s="481"/>
      <c r="P681" s="500"/>
      <c r="Q681" s="481"/>
      <c r="R681" s="481"/>
      <c r="S681" s="500"/>
      <c r="T681" s="481"/>
      <c r="U681" s="500"/>
      <c r="V681" s="500"/>
      <c r="W681" s="481"/>
      <c r="X681" s="481"/>
      <c r="Y681" s="481"/>
      <c r="Z681" s="481"/>
      <c r="AA681" s="481"/>
    </row>
    <row r="682" ht="16.5" spans="1:27">
      <c r="A682" s="500"/>
      <c r="B682" s="481"/>
      <c r="C682" s="481"/>
      <c r="D682" s="500"/>
      <c r="E682" s="500"/>
      <c r="F682" s="501"/>
      <c r="G682" s="501"/>
      <c r="H682" s="500"/>
      <c r="I682" s="500"/>
      <c r="J682" s="500"/>
      <c r="K682" s="502"/>
      <c r="L682" s="503"/>
      <c r="M682" s="500"/>
      <c r="N682" s="501"/>
      <c r="O682" s="481"/>
      <c r="P682" s="500"/>
      <c r="Q682" s="481"/>
      <c r="R682" s="481"/>
      <c r="S682" s="500"/>
      <c r="T682" s="481"/>
      <c r="U682" s="500"/>
      <c r="V682" s="500"/>
      <c r="W682" s="481"/>
      <c r="X682" s="481"/>
      <c r="Y682" s="481"/>
      <c r="Z682" s="481"/>
      <c r="AA682" s="481"/>
    </row>
    <row r="683" ht="16.5" spans="1:27">
      <c r="A683" s="500"/>
      <c r="B683" s="481"/>
      <c r="C683" s="481"/>
      <c r="D683" s="500"/>
      <c r="E683" s="500"/>
      <c r="F683" s="501"/>
      <c r="G683" s="501"/>
      <c r="H683" s="500"/>
      <c r="I683" s="500"/>
      <c r="J683" s="500"/>
      <c r="K683" s="502"/>
      <c r="L683" s="503"/>
      <c r="M683" s="500"/>
      <c r="N683" s="501"/>
      <c r="O683" s="481"/>
      <c r="P683" s="500"/>
      <c r="Q683" s="481"/>
      <c r="R683" s="481"/>
      <c r="S683" s="500"/>
      <c r="T683" s="481"/>
      <c r="U683" s="500"/>
      <c r="V683" s="500"/>
      <c r="W683" s="481"/>
      <c r="X683" s="481"/>
      <c r="Y683" s="481"/>
      <c r="Z683" s="481"/>
      <c r="AA683" s="481"/>
    </row>
    <row r="684" ht="16.5" spans="1:27">
      <c r="A684" s="500"/>
      <c r="B684" s="481"/>
      <c r="C684" s="481"/>
      <c r="D684" s="500"/>
      <c r="E684" s="500"/>
      <c r="F684" s="501"/>
      <c r="G684" s="501"/>
      <c r="H684" s="500"/>
      <c r="I684" s="500"/>
      <c r="J684" s="500"/>
      <c r="K684" s="502"/>
      <c r="L684" s="503"/>
      <c r="M684" s="500"/>
      <c r="N684" s="501"/>
      <c r="O684" s="481"/>
      <c r="P684" s="500"/>
      <c r="Q684" s="481"/>
      <c r="R684" s="481"/>
      <c r="S684" s="500"/>
      <c r="T684" s="481"/>
      <c r="U684" s="500"/>
      <c r="V684" s="500"/>
      <c r="W684" s="481"/>
      <c r="X684" s="481"/>
      <c r="Y684" s="481"/>
      <c r="Z684" s="481"/>
      <c r="AA684" s="481"/>
    </row>
    <row r="685" ht="16.5" spans="1:27">
      <c r="A685" s="500"/>
      <c r="B685" s="481"/>
      <c r="C685" s="481"/>
      <c r="D685" s="500"/>
      <c r="E685" s="500"/>
      <c r="F685" s="501"/>
      <c r="G685" s="501"/>
      <c r="H685" s="500"/>
      <c r="I685" s="500"/>
      <c r="J685" s="500"/>
      <c r="K685" s="502"/>
      <c r="L685" s="503"/>
      <c r="M685" s="500"/>
      <c r="N685" s="501"/>
      <c r="O685" s="481"/>
      <c r="P685" s="500"/>
      <c r="Q685" s="481"/>
      <c r="R685" s="481"/>
      <c r="S685" s="500"/>
      <c r="T685" s="481"/>
      <c r="U685" s="500"/>
      <c r="V685" s="500"/>
      <c r="W685" s="481"/>
      <c r="X685" s="481"/>
      <c r="Y685" s="481"/>
      <c r="Z685" s="481"/>
      <c r="AA685" s="481"/>
    </row>
    <row r="686" ht="16.5" spans="1:27">
      <c r="A686" s="500"/>
      <c r="B686" s="481"/>
      <c r="C686" s="481"/>
      <c r="D686" s="500"/>
      <c r="E686" s="500"/>
      <c r="F686" s="501"/>
      <c r="G686" s="501"/>
      <c r="H686" s="500"/>
      <c r="I686" s="500"/>
      <c r="J686" s="500"/>
      <c r="K686" s="502"/>
      <c r="L686" s="503"/>
      <c r="M686" s="500"/>
      <c r="N686" s="501"/>
      <c r="O686" s="481"/>
      <c r="P686" s="500"/>
      <c r="Q686" s="481"/>
      <c r="R686" s="481"/>
      <c r="S686" s="500"/>
      <c r="T686" s="481"/>
      <c r="U686" s="500"/>
      <c r="V686" s="500"/>
      <c r="W686" s="481"/>
      <c r="X686" s="481"/>
      <c r="Y686" s="481"/>
      <c r="Z686" s="481"/>
      <c r="AA686" s="481"/>
    </row>
    <row r="687" ht="16.5" spans="1:27">
      <c r="A687" s="500"/>
      <c r="B687" s="481"/>
      <c r="C687" s="481"/>
      <c r="D687" s="500"/>
      <c r="E687" s="500"/>
      <c r="F687" s="501"/>
      <c r="G687" s="501"/>
      <c r="H687" s="500"/>
      <c r="I687" s="500"/>
      <c r="J687" s="500"/>
      <c r="K687" s="502"/>
      <c r="L687" s="503"/>
      <c r="M687" s="500"/>
      <c r="N687" s="501"/>
      <c r="O687" s="481"/>
      <c r="P687" s="500"/>
      <c r="Q687" s="481"/>
      <c r="R687" s="481"/>
      <c r="S687" s="500"/>
      <c r="T687" s="481"/>
      <c r="U687" s="500"/>
      <c r="V687" s="500"/>
      <c r="W687" s="481"/>
      <c r="X687" s="481"/>
      <c r="Y687" s="481"/>
      <c r="Z687" s="481"/>
      <c r="AA687" s="481"/>
    </row>
    <row r="688" ht="16.5" spans="1:27">
      <c r="A688" s="500"/>
      <c r="B688" s="481"/>
      <c r="C688" s="481"/>
      <c r="D688" s="500"/>
      <c r="E688" s="500"/>
      <c r="F688" s="501"/>
      <c r="G688" s="501"/>
      <c r="H688" s="500"/>
      <c r="I688" s="500"/>
      <c r="J688" s="500"/>
      <c r="K688" s="502"/>
      <c r="L688" s="503"/>
      <c r="M688" s="500"/>
      <c r="N688" s="501"/>
      <c r="O688" s="481"/>
      <c r="P688" s="500"/>
      <c r="Q688" s="481"/>
      <c r="R688" s="481"/>
      <c r="S688" s="500"/>
      <c r="T688" s="481"/>
      <c r="U688" s="500"/>
      <c r="V688" s="500"/>
      <c r="W688" s="481"/>
      <c r="X688" s="481"/>
      <c r="Y688" s="481"/>
      <c r="Z688" s="481"/>
      <c r="AA688" s="481"/>
    </row>
    <row r="689" ht="16.5" spans="1:27">
      <c r="A689" s="500"/>
      <c r="B689" s="481"/>
      <c r="C689" s="481"/>
      <c r="D689" s="500"/>
      <c r="E689" s="500"/>
      <c r="F689" s="501"/>
      <c r="G689" s="501"/>
      <c r="H689" s="500"/>
      <c r="I689" s="500"/>
      <c r="J689" s="500"/>
      <c r="K689" s="502"/>
      <c r="L689" s="503"/>
      <c r="M689" s="500"/>
      <c r="N689" s="501"/>
      <c r="O689" s="481"/>
      <c r="P689" s="500"/>
      <c r="Q689" s="481"/>
      <c r="R689" s="481"/>
      <c r="S689" s="500"/>
      <c r="T689" s="481"/>
      <c r="U689" s="500"/>
      <c r="V689" s="500"/>
      <c r="W689" s="481"/>
      <c r="X689" s="481"/>
      <c r="Y689" s="481"/>
      <c r="Z689" s="481"/>
      <c r="AA689" s="481"/>
    </row>
    <row r="690" ht="16.5" spans="1:27">
      <c r="A690" s="500"/>
      <c r="B690" s="481"/>
      <c r="C690" s="481"/>
      <c r="D690" s="500"/>
      <c r="E690" s="500"/>
      <c r="F690" s="501"/>
      <c r="G690" s="501"/>
      <c r="H690" s="500"/>
      <c r="I690" s="500"/>
      <c r="J690" s="500"/>
      <c r="K690" s="502"/>
      <c r="L690" s="503"/>
      <c r="M690" s="500"/>
      <c r="N690" s="501"/>
      <c r="O690" s="481"/>
      <c r="P690" s="500"/>
      <c r="Q690" s="481"/>
      <c r="R690" s="481"/>
      <c r="S690" s="500"/>
      <c r="T690" s="481"/>
      <c r="U690" s="500"/>
      <c r="V690" s="500"/>
      <c r="W690" s="481"/>
      <c r="X690" s="481"/>
      <c r="Y690" s="481"/>
      <c r="Z690" s="481"/>
      <c r="AA690" s="481"/>
    </row>
    <row r="691" ht="16.5" spans="1:27">
      <c r="A691" s="500"/>
      <c r="B691" s="481"/>
      <c r="C691" s="481"/>
      <c r="D691" s="500"/>
      <c r="E691" s="500"/>
      <c r="F691" s="501"/>
      <c r="G691" s="501"/>
      <c r="H691" s="500"/>
      <c r="I691" s="500"/>
      <c r="J691" s="500"/>
      <c r="K691" s="502"/>
      <c r="L691" s="503"/>
      <c r="M691" s="500"/>
      <c r="N691" s="501"/>
      <c r="O691" s="481"/>
      <c r="P691" s="500"/>
      <c r="Q691" s="481"/>
      <c r="R691" s="481"/>
      <c r="S691" s="500"/>
      <c r="T691" s="481"/>
      <c r="U691" s="500"/>
      <c r="V691" s="500"/>
      <c r="W691" s="481"/>
      <c r="X691" s="481"/>
      <c r="Y691" s="481"/>
      <c r="Z691" s="481"/>
      <c r="AA691" s="481"/>
    </row>
    <row r="692" ht="16.5" spans="1:27">
      <c r="A692" s="500"/>
      <c r="B692" s="481"/>
      <c r="C692" s="481"/>
      <c r="D692" s="500"/>
      <c r="E692" s="500"/>
      <c r="F692" s="501"/>
      <c r="G692" s="501"/>
      <c r="H692" s="500"/>
      <c r="I692" s="500"/>
      <c r="J692" s="500"/>
      <c r="K692" s="502"/>
      <c r="L692" s="503"/>
      <c r="M692" s="500"/>
      <c r="N692" s="501"/>
      <c r="O692" s="481"/>
      <c r="P692" s="500"/>
      <c r="Q692" s="481"/>
      <c r="R692" s="481"/>
      <c r="S692" s="500"/>
      <c r="T692" s="481"/>
      <c r="U692" s="500"/>
      <c r="V692" s="500"/>
      <c r="W692" s="481"/>
      <c r="X692" s="481"/>
      <c r="Y692" s="481"/>
      <c r="Z692" s="481"/>
      <c r="AA692" s="481"/>
    </row>
    <row r="693" ht="16.5" spans="1:27">
      <c r="A693" s="500"/>
      <c r="B693" s="481"/>
      <c r="C693" s="481"/>
      <c r="D693" s="500"/>
      <c r="E693" s="500"/>
      <c r="F693" s="501"/>
      <c r="G693" s="501"/>
      <c r="H693" s="500"/>
      <c r="I693" s="500"/>
      <c r="J693" s="500"/>
      <c r="K693" s="502"/>
      <c r="L693" s="503"/>
      <c r="M693" s="500"/>
      <c r="N693" s="501"/>
      <c r="O693" s="481"/>
      <c r="P693" s="500"/>
      <c r="Q693" s="481"/>
      <c r="R693" s="481"/>
      <c r="S693" s="500"/>
      <c r="T693" s="481"/>
      <c r="U693" s="500"/>
      <c r="V693" s="500"/>
      <c r="W693" s="481"/>
      <c r="X693" s="481"/>
      <c r="Y693" s="481"/>
      <c r="Z693" s="481"/>
      <c r="AA693" s="481"/>
    </row>
    <row r="694" ht="16.5" spans="1:27">
      <c r="A694" s="500"/>
      <c r="B694" s="481"/>
      <c r="C694" s="481"/>
      <c r="D694" s="500"/>
      <c r="E694" s="500"/>
      <c r="F694" s="501"/>
      <c r="G694" s="501"/>
      <c r="H694" s="500"/>
      <c r="I694" s="500"/>
      <c r="J694" s="500"/>
      <c r="K694" s="502"/>
      <c r="L694" s="503"/>
      <c r="M694" s="500"/>
      <c r="N694" s="501"/>
      <c r="O694" s="481"/>
      <c r="P694" s="500"/>
      <c r="Q694" s="481"/>
      <c r="R694" s="481"/>
      <c r="S694" s="500"/>
      <c r="T694" s="481"/>
      <c r="U694" s="500"/>
      <c r="V694" s="500"/>
      <c r="W694" s="481"/>
      <c r="X694" s="481"/>
      <c r="Y694" s="481"/>
      <c r="Z694" s="481"/>
      <c r="AA694" s="481"/>
    </row>
    <row r="695" ht="16.5" spans="1:27">
      <c r="A695" s="500"/>
      <c r="B695" s="481"/>
      <c r="C695" s="481"/>
      <c r="D695" s="500"/>
      <c r="E695" s="500"/>
      <c r="F695" s="501"/>
      <c r="G695" s="501"/>
      <c r="H695" s="500"/>
      <c r="I695" s="500"/>
      <c r="J695" s="500"/>
      <c r="K695" s="502"/>
      <c r="L695" s="503"/>
      <c r="M695" s="500"/>
      <c r="N695" s="501"/>
      <c r="O695" s="481"/>
      <c r="P695" s="500"/>
      <c r="Q695" s="481"/>
      <c r="R695" s="481"/>
      <c r="S695" s="500"/>
      <c r="T695" s="481"/>
      <c r="U695" s="500"/>
      <c r="V695" s="500"/>
      <c r="W695" s="481"/>
      <c r="X695" s="481"/>
      <c r="Y695" s="481"/>
      <c r="Z695" s="481"/>
      <c r="AA695" s="481"/>
    </row>
    <row r="696" ht="16.5" spans="1:27">
      <c r="A696" s="500"/>
      <c r="B696" s="481"/>
      <c r="C696" s="481"/>
      <c r="D696" s="500"/>
      <c r="E696" s="500"/>
      <c r="F696" s="501"/>
      <c r="G696" s="501"/>
      <c r="H696" s="500"/>
      <c r="I696" s="500"/>
      <c r="J696" s="500"/>
      <c r="K696" s="502"/>
      <c r="L696" s="503"/>
      <c r="M696" s="500"/>
      <c r="N696" s="501"/>
      <c r="O696" s="481"/>
      <c r="P696" s="500"/>
      <c r="Q696" s="481"/>
      <c r="R696" s="481"/>
      <c r="S696" s="500"/>
      <c r="T696" s="481"/>
      <c r="U696" s="500"/>
      <c r="V696" s="500"/>
      <c r="W696" s="481"/>
      <c r="X696" s="481"/>
      <c r="Y696" s="481"/>
      <c r="Z696" s="481"/>
      <c r="AA696" s="481"/>
    </row>
    <row r="697" ht="16.5" spans="1:27">
      <c r="A697" s="500"/>
      <c r="B697" s="481"/>
      <c r="C697" s="481"/>
      <c r="D697" s="500"/>
      <c r="E697" s="500"/>
      <c r="F697" s="501"/>
      <c r="G697" s="501"/>
      <c r="H697" s="500"/>
      <c r="I697" s="500"/>
      <c r="J697" s="500"/>
      <c r="K697" s="502"/>
      <c r="L697" s="503"/>
      <c r="M697" s="500"/>
      <c r="N697" s="501"/>
      <c r="O697" s="481"/>
      <c r="P697" s="500"/>
      <c r="Q697" s="481"/>
      <c r="R697" s="481"/>
      <c r="S697" s="500"/>
      <c r="T697" s="481"/>
      <c r="U697" s="500"/>
      <c r="V697" s="500"/>
      <c r="W697" s="481"/>
      <c r="X697" s="481"/>
      <c r="Y697" s="481"/>
      <c r="Z697" s="481"/>
      <c r="AA697" s="481"/>
    </row>
    <row r="698" ht="16.5" spans="1:27">
      <c r="A698" s="500"/>
      <c r="B698" s="481"/>
      <c r="C698" s="481"/>
      <c r="D698" s="500"/>
      <c r="E698" s="500"/>
      <c r="F698" s="501"/>
      <c r="G698" s="501"/>
      <c r="H698" s="500"/>
      <c r="I698" s="500"/>
      <c r="J698" s="500"/>
      <c r="K698" s="502"/>
      <c r="L698" s="503"/>
      <c r="M698" s="500"/>
      <c r="N698" s="501"/>
      <c r="O698" s="481"/>
      <c r="P698" s="500"/>
      <c r="Q698" s="481"/>
      <c r="R698" s="481"/>
      <c r="S698" s="500"/>
      <c r="T698" s="481"/>
      <c r="U698" s="500"/>
      <c r="V698" s="500"/>
      <c r="W698" s="481"/>
      <c r="X698" s="481"/>
      <c r="Y698" s="481"/>
      <c r="Z698" s="481"/>
      <c r="AA698" s="481"/>
    </row>
    <row r="699" ht="16.5" spans="1:27">
      <c r="A699" s="500"/>
      <c r="B699" s="481"/>
      <c r="C699" s="481"/>
      <c r="D699" s="500"/>
      <c r="E699" s="500"/>
      <c r="F699" s="501"/>
      <c r="G699" s="501"/>
      <c r="H699" s="500"/>
      <c r="I699" s="500"/>
      <c r="J699" s="500"/>
      <c r="K699" s="502"/>
      <c r="L699" s="503"/>
      <c r="M699" s="500"/>
      <c r="N699" s="501"/>
      <c r="O699" s="481"/>
      <c r="P699" s="500"/>
      <c r="Q699" s="481"/>
      <c r="R699" s="481"/>
      <c r="S699" s="500"/>
      <c r="T699" s="481"/>
      <c r="U699" s="500"/>
      <c r="V699" s="500"/>
      <c r="W699" s="481"/>
      <c r="X699" s="481"/>
      <c r="Y699" s="481"/>
      <c r="Z699" s="481"/>
      <c r="AA699" s="481"/>
    </row>
    <row r="700" ht="16.5" spans="1:27">
      <c r="A700" s="500"/>
      <c r="B700" s="481"/>
      <c r="C700" s="481"/>
      <c r="D700" s="500"/>
      <c r="E700" s="500"/>
      <c r="F700" s="501"/>
      <c r="G700" s="501"/>
      <c r="H700" s="500"/>
      <c r="I700" s="500"/>
      <c r="J700" s="500"/>
      <c r="K700" s="502"/>
      <c r="L700" s="503"/>
      <c r="M700" s="500"/>
      <c r="N700" s="501"/>
      <c r="O700" s="481"/>
      <c r="P700" s="500"/>
      <c r="Q700" s="481"/>
      <c r="R700" s="481"/>
      <c r="S700" s="500"/>
      <c r="T700" s="481"/>
      <c r="U700" s="500"/>
      <c r="V700" s="500"/>
      <c r="W700" s="481"/>
      <c r="X700" s="481"/>
      <c r="Y700" s="481"/>
      <c r="Z700" s="481"/>
      <c r="AA700" s="481"/>
    </row>
    <row r="701" ht="16.5" spans="1:27">
      <c r="A701" s="500"/>
      <c r="B701" s="481"/>
      <c r="C701" s="481"/>
      <c r="D701" s="500"/>
      <c r="E701" s="500"/>
      <c r="F701" s="501"/>
      <c r="G701" s="501"/>
      <c r="H701" s="500"/>
      <c r="I701" s="500"/>
      <c r="J701" s="500"/>
      <c r="K701" s="502"/>
      <c r="L701" s="503"/>
      <c r="M701" s="500"/>
      <c r="N701" s="501"/>
      <c r="O701" s="481"/>
      <c r="P701" s="500"/>
      <c r="Q701" s="481"/>
      <c r="R701" s="481"/>
      <c r="S701" s="500"/>
      <c r="T701" s="481"/>
      <c r="U701" s="500"/>
      <c r="V701" s="500"/>
      <c r="W701" s="481"/>
      <c r="X701" s="481"/>
      <c r="Y701" s="481"/>
      <c r="Z701" s="481"/>
      <c r="AA701" s="481"/>
    </row>
    <row r="702" ht="16.5" spans="1:27">
      <c r="A702" s="500"/>
      <c r="B702" s="481"/>
      <c r="C702" s="481"/>
      <c r="D702" s="500"/>
      <c r="E702" s="500"/>
      <c r="F702" s="501"/>
      <c r="G702" s="501"/>
      <c r="H702" s="500"/>
      <c r="I702" s="500"/>
      <c r="J702" s="500"/>
      <c r="K702" s="502"/>
      <c r="L702" s="503"/>
      <c r="M702" s="500"/>
      <c r="N702" s="501"/>
      <c r="O702" s="481"/>
      <c r="P702" s="500"/>
      <c r="Q702" s="481"/>
      <c r="R702" s="481"/>
      <c r="S702" s="500"/>
      <c r="T702" s="481"/>
      <c r="U702" s="500"/>
      <c r="V702" s="500"/>
      <c r="W702" s="481"/>
      <c r="X702" s="481"/>
      <c r="Y702" s="481"/>
      <c r="Z702" s="481"/>
      <c r="AA702" s="481"/>
    </row>
    <row r="703" ht="16.5" spans="1:27">
      <c r="A703" s="500"/>
      <c r="B703" s="481"/>
      <c r="C703" s="481"/>
      <c r="D703" s="500"/>
      <c r="E703" s="500"/>
      <c r="F703" s="501"/>
      <c r="G703" s="501"/>
      <c r="H703" s="500"/>
      <c r="I703" s="500"/>
      <c r="J703" s="500"/>
      <c r="K703" s="502"/>
      <c r="L703" s="503"/>
      <c r="M703" s="500"/>
      <c r="N703" s="501"/>
      <c r="O703" s="481"/>
      <c r="P703" s="500"/>
      <c r="Q703" s="481"/>
      <c r="R703" s="481"/>
      <c r="S703" s="500"/>
      <c r="T703" s="481"/>
      <c r="U703" s="500"/>
      <c r="V703" s="500"/>
      <c r="W703" s="481"/>
      <c r="X703" s="481"/>
      <c r="Y703" s="481"/>
      <c r="Z703" s="481"/>
      <c r="AA703" s="481"/>
    </row>
    <row r="704" ht="16.5" spans="1:27">
      <c r="A704" s="500"/>
      <c r="B704" s="481"/>
      <c r="C704" s="481"/>
      <c r="D704" s="500"/>
      <c r="E704" s="500"/>
      <c r="F704" s="501"/>
      <c r="G704" s="501"/>
      <c r="H704" s="500"/>
      <c r="I704" s="500"/>
      <c r="J704" s="500"/>
      <c r="K704" s="502"/>
      <c r="L704" s="503"/>
      <c r="M704" s="500"/>
      <c r="N704" s="501"/>
      <c r="O704" s="481"/>
      <c r="P704" s="500"/>
      <c r="Q704" s="481"/>
      <c r="R704" s="481"/>
      <c r="S704" s="500"/>
      <c r="T704" s="481"/>
      <c r="U704" s="500"/>
      <c r="V704" s="500"/>
      <c r="W704" s="481"/>
      <c r="X704" s="481"/>
      <c r="Y704" s="481"/>
      <c r="Z704" s="481"/>
      <c r="AA704" s="481"/>
    </row>
    <row r="705" ht="16.5" spans="1:27">
      <c r="A705" s="500"/>
      <c r="B705" s="481"/>
      <c r="C705" s="481"/>
      <c r="D705" s="500"/>
      <c r="E705" s="500"/>
      <c r="F705" s="501"/>
      <c r="G705" s="501"/>
      <c r="H705" s="500"/>
      <c r="I705" s="500"/>
      <c r="J705" s="500"/>
      <c r="K705" s="502"/>
      <c r="L705" s="503"/>
      <c r="M705" s="500"/>
      <c r="N705" s="501"/>
      <c r="O705" s="481"/>
      <c r="P705" s="500"/>
      <c r="Q705" s="481"/>
      <c r="R705" s="481"/>
      <c r="S705" s="500"/>
      <c r="T705" s="481"/>
      <c r="U705" s="500"/>
      <c r="V705" s="500"/>
      <c r="W705" s="481"/>
      <c r="X705" s="481"/>
      <c r="Y705" s="481"/>
      <c r="Z705" s="481"/>
      <c r="AA705" s="481"/>
    </row>
    <row r="706" ht="16.5" spans="1:27">
      <c r="A706" s="500"/>
      <c r="B706" s="481"/>
      <c r="C706" s="481"/>
      <c r="D706" s="500"/>
      <c r="E706" s="500"/>
      <c r="F706" s="501"/>
      <c r="G706" s="501"/>
      <c r="H706" s="500"/>
      <c r="I706" s="500"/>
      <c r="J706" s="500"/>
      <c r="K706" s="502"/>
      <c r="L706" s="503"/>
      <c r="M706" s="500"/>
      <c r="N706" s="501"/>
      <c r="O706" s="481"/>
      <c r="P706" s="500"/>
      <c r="Q706" s="481"/>
      <c r="R706" s="481"/>
      <c r="S706" s="500"/>
      <c r="T706" s="481"/>
      <c r="U706" s="500"/>
      <c r="V706" s="500"/>
      <c r="W706" s="481"/>
      <c r="X706" s="481"/>
      <c r="Y706" s="481"/>
      <c r="Z706" s="481"/>
      <c r="AA706" s="481"/>
    </row>
    <row r="707" ht="16.5" spans="1:27">
      <c r="A707" s="500"/>
      <c r="B707" s="481"/>
      <c r="C707" s="481"/>
      <c r="D707" s="500"/>
      <c r="E707" s="500"/>
      <c r="F707" s="501"/>
      <c r="G707" s="501"/>
      <c r="H707" s="500"/>
      <c r="I707" s="500"/>
      <c r="J707" s="500"/>
      <c r="K707" s="502"/>
      <c r="L707" s="503"/>
      <c r="M707" s="500"/>
      <c r="N707" s="501"/>
      <c r="O707" s="481"/>
      <c r="P707" s="500"/>
      <c r="Q707" s="481"/>
      <c r="R707" s="481"/>
      <c r="S707" s="500"/>
      <c r="T707" s="481"/>
      <c r="U707" s="500"/>
      <c r="V707" s="500"/>
      <c r="W707" s="481"/>
      <c r="X707" s="481"/>
      <c r="Y707" s="481"/>
      <c r="Z707" s="481"/>
      <c r="AA707" s="481"/>
    </row>
    <row r="708" ht="16.5" spans="1:27">
      <c r="A708" s="500"/>
      <c r="B708" s="481"/>
      <c r="C708" s="481"/>
      <c r="D708" s="500"/>
      <c r="E708" s="500"/>
      <c r="F708" s="501"/>
      <c r="G708" s="501"/>
      <c r="H708" s="500"/>
      <c r="I708" s="500"/>
      <c r="J708" s="500"/>
      <c r="K708" s="502"/>
      <c r="L708" s="503"/>
      <c r="M708" s="500"/>
      <c r="N708" s="501"/>
      <c r="O708" s="481"/>
      <c r="P708" s="500"/>
      <c r="Q708" s="481"/>
      <c r="R708" s="481"/>
      <c r="S708" s="500"/>
      <c r="T708" s="481"/>
      <c r="U708" s="500"/>
      <c r="V708" s="500"/>
      <c r="W708" s="481"/>
      <c r="X708" s="481"/>
      <c r="Y708" s="481"/>
      <c r="Z708" s="481"/>
      <c r="AA708" s="481"/>
    </row>
    <row r="709" ht="16.5" spans="1:27">
      <c r="A709" s="500"/>
      <c r="B709" s="481"/>
      <c r="C709" s="481"/>
      <c r="D709" s="500"/>
      <c r="E709" s="500"/>
      <c r="F709" s="501"/>
      <c r="G709" s="501"/>
      <c r="H709" s="500"/>
      <c r="I709" s="500"/>
      <c r="J709" s="500"/>
      <c r="K709" s="502"/>
      <c r="L709" s="503"/>
      <c r="M709" s="500"/>
      <c r="N709" s="501"/>
      <c r="O709" s="481"/>
      <c r="P709" s="500"/>
      <c r="Q709" s="481"/>
      <c r="R709" s="481"/>
      <c r="S709" s="500"/>
      <c r="T709" s="481"/>
      <c r="U709" s="500"/>
      <c r="V709" s="500"/>
      <c r="W709" s="481"/>
      <c r="X709" s="481"/>
      <c r="Y709" s="481"/>
      <c r="Z709" s="481"/>
      <c r="AA709" s="481"/>
    </row>
    <row r="710" ht="16.5" spans="1:27">
      <c r="A710" s="500"/>
      <c r="B710" s="481"/>
      <c r="C710" s="481"/>
      <c r="D710" s="500"/>
      <c r="E710" s="500"/>
      <c r="F710" s="501"/>
      <c r="G710" s="501"/>
      <c r="H710" s="500"/>
      <c r="I710" s="500"/>
      <c r="J710" s="500"/>
      <c r="K710" s="502"/>
      <c r="L710" s="503"/>
      <c r="M710" s="500"/>
      <c r="N710" s="501"/>
      <c r="O710" s="481"/>
      <c r="P710" s="500"/>
      <c r="Q710" s="481"/>
      <c r="R710" s="481"/>
      <c r="S710" s="500"/>
      <c r="T710" s="481"/>
      <c r="U710" s="500"/>
      <c r="V710" s="500"/>
      <c r="W710" s="481"/>
      <c r="X710" s="481"/>
      <c r="Y710" s="481"/>
      <c r="Z710" s="481"/>
      <c r="AA710" s="481"/>
    </row>
    <row r="711" ht="16.5" spans="1:27">
      <c r="A711" s="500"/>
      <c r="B711" s="481"/>
      <c r="C711" s="481"/>
      <c r="D711" s="500"/>
      <c r="E711" s="500"/>
      <c r="F711" s="501"/>
      <c r="G711" s="501"/>
      <c r="H711" s="500"/>
      <c r="I711" s="500"/>
      <c r="J711" s="500"/>
      <c r="K711" s="502"/>
      <c r="L711" s="503"/>
      <c r="M711" s="500"/>
      <c r="N711" s="501"/>
      <c r="O711" s="481"/>
      <c r="P711" s="500"/>
      <c r="Q711" s="481"/>
      <c r="R711" s="481"/>
      <c r="S711" s="500"/>
      <c r="T711" s="481"/>
      <c r="U711" s="500"/>
      <c r="V711" s="500"/>
      <c r="W711" s="481"/>
      <c r="X711" s="481"/>
      <c r="Y711" s="481"/>
      <c r="Z711" s="481"/>
      <c r="AA711" s="481"/>
    </row>
    <row r="712" ht="16.5" spans="1:27">
      <c r="A712" s="500"/>
      <c r="B712" s="481"/>
      <c r="C712" s="481"/>
      <c r="D712" s="500"/>
      <c r="E712" s="500"/>
      <c r="F712" s="501"/>
      <c r="G712" s="501"/>
      <c r="H712" s="500"/>
      <c r="I712" s="500"/>
      <c r="J712" s="500"/>
      <c r="K712" s="502"/>
      <c r="L712" s="503"/>
      <c r="M712" s="500"/>
      <c r="N712" s="501"/>
      <c r="O712" s="481"/>
      <c r="P712" s="500"/>
      <c r="Q712" s="481"/>
      <c r="R712" s="481"/>
      <c r="S712" s="500"/>
      <c r="T712" s="481"/>
      <c r="U712" s="500"/>
      <c r="V712" s="500"/>
      <c r="W712" s="481"/>
      <c r="X712" s="481"/>
      <c r="Y712" s="481"/>
      <c r="Z712" s="481"/>
      <c r="AA712" s="481"/>
    </row>
    <row r="713" ht="16.5" spans="1:27">
      <c r="A713" s="500"/>
      <c r="B713" s="481"/>
      <c r="C713" s="481"/>
      <c r="D713" s="500"/>
      <c r="E713" s="500"/>
      <c r="F713" s="501"/>
      <c r="G713" s="501"/>
      <c r="H713" s="500"/>
      <c r="I713" s="500"/>
      <c r="J713" s="500"/>
      <c r="K713" s="502"/>
      <c r="L713" s="503"/>
      <c r="M713" s="500"/>
      <c r="N713" s="501"/>
      <c r="O713" s="481"/>
      <c r="P713" s="500"/>
      <c r="Q713" s="481"/>
      <c r="R713" s="481"/>
      <c r="S713" s="500"/>
      <c r="T713" s="481"/>
      <c r="U713" s="500"/>
      <c r="V713" s="500"/>
      <c r="W713" s="481"/>
      <c r="X713" s="481"/>
      <c r="Y713" s="481"/>
      <c r="Z713" s="481"/>
      <c r="AA713" s="481"/>
    </row>
    <row r="714" ht="16.5" spans="1:27">
      <c r="A714" s="500"/>
      <c r="B714" s="481"/>
      <c r="C714" s="481"/>
      <c r="D714" s="500"/>
      <c r="E714" s="500"/>
      <c r="F714" s="501"/>
      <c r="G714" s="501"/>
      <c r="H714" s="500"/>
      <c r="I714" s="500"/>
      <c r="J714" s="500"/>
      <c r="K714" s="502"/>
      <c r="L714" s="503"/>
      <c r="M714" s="500"/>
      <c r="N714" s="501"/>
      <c r="O714" s="481"/>
      <c r="P714" s="500"/>
      <c r="Q714" s="481"/>
      <c r="R714" s="481"/>
      <c r="S714" s="500"/>
      <c r="T714" s="481"/>
      <c r="U714" s="500"/>
      <c r="V714" s="500"/>
      <c r="W714" s="481"/>
      <c r="X714" s="481"/>
      <c r="Y714" s="481"/>
      <c r="Z714" s="481"/>
      <c r="AA714" s="481"/>
    </row>
    <row r="715" ht="16.5" spans="1:27">
      <c r="A715" s="500"/>
      <c r="B715" s="481"/>
      <c r="C715" s="481"/>
      <c r="D715" s="500"/>
      <c r="E715" s="500"/>
      <c r="F715" s="501"/>
      <c r="G715" s="501"/>
      <c r="H715" s="500"/>
      <c r="I715" s="500"/>
      <c r="J715" s="500"/>
      <c r="K715" s="502"/>
      <c r="L715" s="503"/>
      <c r="M715" s="500"/>
      <c r="N715" s="501"/>
      <c r="O715" s="481"/>
      <c r="P715" s="500"/>
      <c r="Q715" s="481"/>
      <c r="R715" s="481"/>
      <c r="S715" s="500"/>
      <c r="T715" s="481"/>
      <c r="U715" s="500"/>
      <c r="V715" s="500"/>
      <c r="W715" s="481"/>
      <c r="X715" s="481"/>
      <c r="Y715" s="481"/>
      <c r="Z715" s="481"/>
      <c r="AA715" s="481"/>
    </row>
    <row r="716" ht="16.5" spans="1:27">
      <c r="A716" s="500"/>
      <c r="B716" s="481"/>
      <c r="C716" s="481"/>
      <c r="D716" s="500"/>
      <c r="E716" s="500"/>
      <c r="F716" s="501"/>
      <c r="G716" s="501"/>
      <c r="H716" s="500"/>
      <c r="I716" s="500"/>
      <c r="J716" s="500"/>
      <c r="K716" s="502"/>
      <c r="L716" s="503"/>
      <c r="M716" s="500"/>
      <c r="N716" s="501"/>
      <c r="O716" s="481"/>
      <c r="P716" s="500"/>
      <c r="Q716" s="481"/>
      <c r="R716" s="481"/>
      <c r="S716" s="500"/>
      <c r="T716" s="481"/>
      <c r="U716" s="500"/>
      <c r="V716" s="500"/>
      <c r="W716" s="481"/>
      <c r="X716" s="481"/>
      <c r="Y716" s="481"/>
      <c r="Z716" s="481"/>
      <c r="AA716" s="481"/>
    </row>
    <row r="717" ht="16.5" spans="1:27">
      <c r="A717" s="500"/>
      <c r="B717" s="481"/>
      <c r="C717" s="481"/>
      <c r="D717" s="500"/>
      <c r="E717" s="500"/>
      <c r="F717" s="501"/>
      <c r="G717" s="501"/>
      <c r="H717" s="500"/>
      <c r="I717" s="500"/>
      <c r="J717" s="500"/>
      <c r="K717" s="502"/>
      <c r="L717" s="503"/>
      <c r="M717" s="500"/>
      <c r="N717" s="501"/>
      <c r="O717" s="481"/>
      <c r="P717" s="500"/>
      <c r="Q717" s="481"/>
      <c r="R717" s="481"/>
      <c r="S717" s="500"/>
      <c r="T717" s="481"/>
      <c r="U717" s="500"/>
      <c r="V717" s="500"/>
      <c r="W717" s="481"/>
      <c r="X717" s="481"/>
      <c r="Y717" s="481"/>
      <c r="Z717" s="481"/>
      <c r="AA717" s="481"/>
    </row>
    <row r="718" ht="16.5" spans="1:27">
      <c r="A718" s="500"/>
      <c r="B718" s="481"/>
      <c r="C718" s="481"/>
      <c r="D718" s="500"/>
      <c r="E718" s="500"/>
      <c r="F718" s="501"/>
      <c r="G718" s="501"/>
      <c r="H718" s="500"/>
      <c r="I718" s="500"/>
      <c r="J718" s="500"/>
      <c r="K718" s="502"/>
      <c r="L718" s="503"/>
      <c r="M718" s="500"/>
      <c r="N718" s="501"/>
      <c r="O718" s="481"/>
      <c r="P718" s="500"/>
      <c r="Q718" s="481"/>
      <c r="R718" s="481"/>
      <c r="S718" s="500"/>
      <c r="T718" s="481"/>
      <c r="U718" s="500"/>
      <c r="V718" s="500"/>
      <c r="W718" s="481"/>
      <c r="X718" s="481"/>
      <c r="Y718" s="481"/>
      <c r="Z718" s="481"/>
      <c r="AA718" s="481"/>
    </row>
    <row r="719" ht="16.5" spans="1:27">
      <c r="A719" s="500"/>
      <c r="B719" s="481"/>
      <c r="C719" s="481"/>
      <c r="D719" s="500"/>
      <c r="E719" s="500"/>
      <c r="F719" s="501"/>
      <c r="G719" s="501"/>
      <c r="H719" s="500"/>
      <c r="I719" s="500"/>
      <c r="J719" s="500"/>
      <c r="K719" s="502"/>
      <c r="L719" s="503"/>
      <c r="M719" s="500"/>
      <c r="N719" s="501"/>
      <c r="O719" s="481"/>
      <c r="P719" s="500"/>
      <c r="Q719" s="481"/>
      <c r="R719" s="481"/>
      <c r="S719" s="500"/>
      <c r="T719" s="481"/>
      <c r="U719" s="500"/>
      <c r="V719" s="500"/>
      <c r="W719" s="481"/>
      <c r="X719" s="481"/>
      <c r="Y719" s="481"/>
      <c r="Z719" s="481"/>
      <c r="AA719" s="481"/>
    </row>
    <row r="720" ht="16.5" spans="1:27">
      <c r="A720" s="500"/>
      <c r="B720" s="481"/>
      <c r="C720" s="481"/>
      <c r="D720" s="500"/>
      <c r="E720" s="500"/>
      <c r="F720" s="501"/>
      <c r="G720" s="501"/>
      <c r="H720" s="500"/>
      <c r="I720" s="500"/>
      <c r="J720" s="500"/>
      <c r="K720" s="502"/>
      <c r="L720" s="503"/>
      <c r="M720" s="500"/>
      <c r="N720" s="501"/>
      <c r="O720" s="481"/>
      <c r="P720" s="500"/>
      <c r="Q720" s="481"/>
      <c r="R720" s="481"/>
      <c r="S720" s="500"/>
      <c r="T720" s="481"/>
      <c r="U720" s="500"/>
      <c r="V720" s="500"/>
      <c r="W720" s="481"/>
      <c r="X720" s="481"/>
      <c r="Y720" s="481"/>
      <c r="Z720" s="481"/>
      <c r="AA720" s="481"/>
    </row>
    <row r="721" ht="16.5" spans="1:27">
      <c r="A721" s="500"/>
      <c r="B721" s="481"/>
      <c r="C721" s="481"/>
      <c r="D721" s="500"/>
      <c r="E721" s="500"/>
      <c r="F721" s="501"/>
      <c r="G721" s="501"/>
      <c r="H721" s="500"/>
      <c r="I721" s="500"/>
      <c r="J721" s="500"/>
      <c r="K721" s="502"/>
      <c r="L721" s="503"/>
      <c r="M721" s="500"/>
      <c r="N721" s="501"/>
      <c r="O721" s="481"/>
      <c r="P721" s="500"/>
      <c r="Q721" s="481"/>
      <c r="R721" s="481"/>
      <c r="S721" s="500"/>
      <c r="T721" s="481"/>
      <c r="U721" s="500"/>
      <c r="V721" s="500"/>
      <c r="W721" s="481"/>
      <c r="X721" s="481"/>
      <c r="Y721" s="481"/>
      <c r="Z721" s="481"/>
      <c r="AA721" s="481"/>
    </row>
    <row r="722" ht="16.5" spans="1:27">
      <c r="A722" s="500"/>
      <c r="B722" s="481"/>
      <c r="C722" s="481"/>
      <c r="D722" s="500"/>
      <c r="E722" s="500"/>
      <c r="F722" s="501"/>
      <c r="G722" s="501"/>
      <c r="H722" s="500"/>
      <c r="I722" s="500"/>
      <c r="J722" s="500"/>
      <c r="K722" s="502"/>
      <c r="L722" s="503"/>
      <c r="M722" s="500"/>
      <c r="N722" s="501"/>
      <c r="O722" s="481"/>
      <c r="P722" s="500"/>
      <c r="Q722" s="481"/>
      <c r="R722" s="481"/>
      <c r="S722" s="500"/>
      <c r="T722" s="481"/>
      <c r="U722" s="500"/>
      <c r="V722" s="500"/>
      <c r="W722" s="481"/>
      <c r="X722" s="481"/>
      <c r="Y722" s="481"/>
      <c r="Z722" s="481"/>
      <c r="AA722" s="481"/>
    </row>
    <row r="723" ht="16.5" spans="1:27">
      <c r="A723" s="500"/>
      <c r="B723" s="481"/>
      <c r="C723" s="481"/>
      <c r="D723" s="500"/>
      <c r="E723" s="500"/>
      <c r="F723" s="501"/>
      <c r="G723" s="501"/>
      <c r="H723" s="500"/>
      <c r="I723" s="500"/>
      <c r="J723" s="500"/>
      <c r="K723" s="502"/>
      <c r="L723" s="503"/>
      <c r="M723" s="500"/>
      <c r="N723" s="501"/>
      <c r="O723" s="481"/>
      <c r="P723" s="500"/>
      <c r="Q723" s="481"/>
      <c r="R723" s="481"/>
      <c r="S723" s="500"/>
      <c r="T723" s="481"/>
      <c r="U723" s="500"/>
      <c r="V723" s="500"/>
      <c r="W723" s="481"/>
      <c r="X723" s="481"/>
      <c r="Y723" s="481"/>
      <c r="Z723" s="481"/>
      <c r="AA723" s="481"/>
    </row>
    <row r="724" ht="16.5" spans="1:27">
      <c r="A724" s="500"/>
      <c r="B724" s="481"/>
      <c r="C724" s="481"/>
      <c r="D724" s="500"/>
      <c r="E724" s="500"/>
      <c r="F724" s="501"/>
      <c r="G724" s="501"/>
      <c r="H724" s="500"/>
      <c r="I724" s="500"/>
      <c r="J724" s="500"/>
      <c r="K724" s="502"/>
      <c r="L724" s="503"/>
      <c r="M724" s="500"/>
      <c r="N724" s="501"/>
      <c r="O724" s="481"/>
      <c r="P724" s="500"/>
      <c r="Q724" s="481"/>
      <c r="R724" s="481"/>
      <c r="S724" s="500"/>
      <c r="T724" s="481"/>
      <c r="U724" s="500"/>
      <c r="V724" s="500"/>
      <c r="W724" s="481"/>
      <c r="X724" s="481"/>
      <c r="Y724" s="481"/>
      <c r="Z724" s="481"/>
      <c r="AA724" s="481"/>
    </row>
    <row r="725" ht="16.5" spans="1:27">
      <c r="A725" s="500"/>
      <c r="B725" s="481"/>
      <c r="C725" s="481"/>
      <c r="D725" s="500"/>
      <c r="E725" s="500"/>
      <c r="F725" s="501"/>
      <c r="G725" s="501"/>
      <c r="H725" s="500"/>
      <c r="I725" s="500"/>
      <c r="J725" s="500"/>
      <c r="K725" s="502"/>
      <c r="L725" s="503"/>
      <c r="M725" s="500"/>
      <c r="N725" s="501"/>
      <c r="O725" s="481"/>
      <c r="P725" s="500"/>
      <c r="Q725" s="481"/>
      <c r="R725" s="481"/>
      <c r="S725" s="500"/>
      <c r="T725" s="481"/>
      <c r="U725" s="500"/>
      <c r="V725" s="500"/>
      <c r="W725" s="481"/>
      <c r="X725" s="481"/>
      <c r="Y725" s="481"/>
      <c r="Z725" s="481"/>
      <c r="AA725" s="481"/>
    </row>
    <row r="726" ht="16.5" spans="1:27">
      <c r="A726" s="500"/>
      <c r="B726" s="481"/>
      <c r="C726" s="481"/>
      <c r="D726" s="500"/>
      <c r="E726" s="500"/>
      <c r="F726" s="501"/>
      <c r="G726" s="501"/>
      <c r="H726" s="500"/>
      <c r="I726" s="500"/>
      <c r="J726" s="500"/>
      <c r="K726" s="502"/>
      <c r="L726" s="503"/>
      <c r="M726" s="500"/>
      <c r="N726" s="501"/>
      <c r="O726" s="481"/>
      <c r="P726" s="500"/>
      <c r="Q726" s="481"/>
      <c r="R726" s="481"/>
      <c r="S726" s="500"/>
      <c r="T726" s="481"/>
      <c r="U726" s="500"/>
      <c r="V726" s="500"/>
      <c r="W726" s="481"/>
      <c r="X726" s="481"/>
      <c r="Y726" s="481"/>
      <c r="Z726" s="481"/>
      <c r="AA726" s="481"/>
    </row>
    <row r="727" ht="16.5" spans="1:27">
      <c r="A727" s="500"/>
      <c r="B727" s="481"/>
      <c r="C727" s="481"/>
      <c r="D727" s="500"/>
      <c r="E727" s="500"/>
      <c r="F727" s="501"/>
      <c r="G727" s="501"/>
      <c r="H727" s="500"/>
      <c r="I727" s="500"/>
      <c r="J727" s="500"/>
      <c r="K727" s="502"/>
      <c r="L727" s="503"/>
      <c r="M727" s="500"/>
      <c r="N727" s="501"/>
      <c r="O727" s="481"/>
      <c r="P727" s="500"/>
      <c r="Q727" s="481"/>
      <c r="R727" s="481"/>
      <c r="S727" s="500"/>
      <c r="T727" s="481"/>
      <c r="U727" s="500"/>
      <c r="V727" s="500"/>
      <c r="W727" s="481"/>
      <c r="X727" s="481"/>
      <c r="Y727" s="481"/>
      <c r="Z727" s="481"/>
      <c r="AA727" s="481"/>
    </row>
    <row r="728" ht="16.5" spans="1:27">
      <c r="A728" s="500"/>
      <c r="B728" s="481"/>
      <c r="C728" s="481"/>
      <c r="D728" s="500"/>
      <c r="E728" s="500"/>
      <c r="F728" s="501"/>
      <c r="G728" s="501"/>
      <c r="H728" s="500"/>
      <c r="I728" s="500"/>
      <c r="J728" s="500"/>
      <c r="K728" s="502"/>
      <c r="L728" s="503"/>
      <c r="M728" s="500"/>
      <c r="N728" s="501"/>
      <c r="O728" s="481"/>
      <c r="P728" s="500"/>
      <c r="Q728" s="481"/>
      <c r="R728" s="481"/>
      <c r="S728" s="500"/>
      <c r="T728" s="481"/>
      <c r="U728" s="500"/>
      <c r="V728" s="500"/>
      <c r="W728" s="481"/>
      <c r="X728" s="481"/>
      <c r="Y728" s="481"/>
      <c r="Z728" s="481"/>
      <c r="AA728" s="481"/>
    </row>
    <row r="729" ht="16.5" spans="1:27">
      <c r="A729" s="500"/>
      <c r="B729" s="481"/>
      <c r="C729" s="481"/>
      <c r="D729" s="500"/>
      <c r="E729" s="500"/>
      <c r="F729" s="501"/>
      <c r="G729" s="501"/>
      <c r="H729" s="500"/>
      <c r="I729" s="500"/>
      <c r="J729" s="500"/>
      <c r="K729" s="502"/>
      <c r="L729" s="503"/>
      <c r="M729" s="500"/>
      <c r="N729" s="501"/>
      <c r="O729" s="481"/>
      <c r="P729" s="500"/>
      <c r="Q729" s="481"/>
      <c r="R729" s="481"/>
      <c r="S729" s="500"/>
      <c r="T729" s="481"/>
      <c r="U729" s="500"/>
      <c r="V729" s="500"/>
      <c r="W729" s="481"/>
      <c r="X729" s="481"/>
      <c r="Y729" s="481"/>
      <c r="Z729" s="481"/>
      <c r="AA729" s="481"/>
    </row>
    <row r="730" ht="16.5" spans="1:27">
      <c r="A730" s="500"/>
      <c r="B730" s="481"/>
      <c r="C730" s="481"/>
      <c r="D730" s="500"/>
      <c r="E730" s="500"/>
      <c r="F730" s="501"/>
      <c r="G730" s="501"/>
      <c r="H730" s="500"/>
      <c r="I730" s="500"/>
      <c r="J730" s="500"/>
      <c r="K730" s="502"/>
      <c r="L730" s="503"/>
      <c r="M730" s="500"/>
      <c r="N730" s="501"/>
      <c r="O730" s="481"/>
      <c r="P730" s="500"/>
      <c r="Q730" s="481"/>
      <c r="R730" s="481"/>
      <c r="S730" s="500"/>
      <c r="T730" s="481"/>
      <c r="U730" s="500"/>
      <c r="V730" s="500"/>
      <c r="W730" s="481"/>
      <c r="X730" s="481"/>
      <c r="Y730" s="481"/>
      <c r="Z730" s="481"/>
      <c r="AA730" s="481"/>
    </row>
    <row r="731" ht="16.5" spans="1:27">
      <c r="A731" s="500"/>
      <c r="B731" s="481"/>
      <c r="C731" s="481"/>
      <c r="D731" s="500"/>
      <c r="E731" s="500"/>
      <c r="F731" s="501"/>
      <c r="G731" s="501"/>
      <c r="H731" s="500"/>
      <c r="I731" s="500"/>
      <c r="J731" s="500"/>
      <c r="K731" s="502"/>
      <c r="L731" s="503"/>
      <c r="M731" s="500"/>
      <c r="N731" s="501"/>
      <c r="O731" s="481"/>
      <c r="P731" s="500"/>
      <c r="Q731" s="481"/>
      <c r="R731" s="481"/>
      <c r="S731" s="500"/>
      <c r="T731" s="481"/>
      <c r="U731" s="500"/>
      <c r="V731" s="500"/>
      <c r="W731" s="481"/>
      <c r="X731" s="481"/>
      <c r="Y731" s="481"/>
      <c r="Z731" s="481"/>
      <c r="AA731" s="481"/>
    </row>
    <row r="732" ht="16.5" spans="1:27">
      <c r="A732" s="500"/>
      <c r="B732" s="481"/>
      <c r="C732" s="481"/>
      <c r="D732" s="500"/>
      <c r="E732" s="500"/>
      <c r="F732" s="501"/>
      <c r="G732" s="501"/>
      <c r="H732" s="500"/>
      <c r="I732" s="500"/>
      <c r="J732" s="500"/>
      <c r="K732" s="502"/>
      <c r="L732" s="503"/>
      <c r="M732" s="500"/>
      <c r="N732" s="501"/>
      <c r="O732" s="481"/>
      <c r="P732" s="500"/>
      <c r="Q732" s="481"/>
      <c r="R732" s="481"/>
      <c r="S732" s="500"/>
      <c r="T732" s="481"/>
      <c r="U732" s="500"/>
      <c r="V732" s="500"/>
      <c r="W732" s="481"/>
      <c r="X732" s="481"/>
      <c r="Y732" s="481"/>
      <c r="Z732" s="481"/>
      <c r="AA732" s="481"/>
    </row>
    <row r="733" ht="16.5" spans="1:27">
      <c r="A733" s="500"/>
      <c r="B733" s="481"/>
      <c r="C733" s="481"/>
      <c r="D733" s="500"/>
      <c r="E733" s="500"/>
      <c r="F733" s="501"/>
      <c r="G733" s="501"/>
      <c r="H733" s="500"/>
      <c r="I733" s="500"/>
      <c r="J733" s="500"/>
      <c r="K733" s="502"/>
      <c r="L733" s="503"/>
      <c r="M733" s="500"/>
      <c r="N733" s="501"/>
      <c r="O733" s="481"/>
      <c r="P733" s="500"/>
      <c r="Q733" s="481"/>
      <c r="R733" s="481"/>
      <c r="S733" s="500"/>
      <c r="T733" s="481"/>
      <c r="U733" s="500"/>
      <c r="V733" s="500"/>
      <c r="W733" s="481"/>
      <c r="X733" s="481"/>
      <c r="Y733" s="481"/>
      <c r="Z733" s="481"/>
      <c r="AA733" s="481"/>
    </row>
    <row r="734" ht="16.5" spans="1:27">
      <c r="A734" s="500"/>
      <c r="B734" s="481"/>
      <c r="C734" s="481"/>
      <c r="D734" s="500"/>
      <c r="E734" s="500"/>
      <c r="F734" s="501"/>
      <c r="G734" s="501"/>
      <c r="H734" s="500"/>
      <c r="I734" s="500"/>
      <c r="J734" s="500"/>
      <c r="K734" s="502"/>
      <c r="L734" s="503"/>
      <c r="M734" s="500"/>
      <c r="N734" s="501"/>
      <c r="O734" s="481"/>
      <c r="P734" s="500"/>
      <c r="Q734" s="481"/>
      <c r="R734" s="481"/>
      <c r="S734" s="500"/>
      <c r="T734" s="481"/>
      <c r="U734" s="500"/>
      <c r="V734" s="500"/>
      <c r="W734" s="481"/>
      <c r="X734" s="481"/>
      <c r="Y734" s="481"/>
      <c r="Z734" s="481"/>
      <c r="AA734" s="481"/>
    </row>
    <row r="735" ht="16.5" spans="1:27">
      <c r="A735" s="500"/>
      <c r="B735" s="481"/>
      <c r="C735" s="481"/>
      <c r="D735" s="500"/>
      <c r="E735" s="500"/>
      <c r="F735" s="501"/>
      <c r="G735" s="501"/>
      <c r="H735" s="500"/>
      <c r="I735" s="500"/>
      <c r="J735" s="500"/>
      <c r="K735" s="502"/>
      <c r="L735" s="503"/>
      <c r="M735" s="500"/>
      <c r="N735" s="501"/>
      <c r="O735" s="481"/>
      <c r="P735" s="500"/>
      <c r="Q735" s="481"/>
      <c r="R735" s="481"/>
      <c r="S735" s="500"/>
      <c r="T735" s="481"/>
      <c r="U735" s="500"/>
      <c r="V735" s="500"/>
      <c r="W735" s="481"/>
      <c r="X735" s="481"/>
      <c r="Y735" s="481"/>
      <c r="Z735" s="481"/>
      <c r="AA735" s="481"/>
    </row>
    <row r="736" ht="16.5" spans="1:27">
      <c r="A736" s="500"/>
      <c r="B736" s="481"/>
      <c r="C736" s="481"/>
      <c r="D736" s="500"/>
      <c r="E736" s="500"/>
      <c r="F736" s="501"/>
      <c r="G736" s="501"/>
      <c r="H736" s="500"/>
      <c r="I736" s="500"/>
      <c r="J736" s="500"/>
      <c r="K736" s="502"/>
      <c r="L736" s="503"/>
      <c r="M736" s="500"/>
      <c r="N736" s="501"/>
      <c r="O736" s="481"/>
      <c r="P736" s="500"/>
      <c r="Q736" s="481"/>
      <c r="R736" s="481"/>
      <c r="S736" s="500"/>
      <c r="T736" s="481"/>
      <c r="U736" s="500"/>
      <c r="V736" s="500"/>
      <c r="W736" s="481"/>
      <c r="X736" s="481"/>
      <c r="Y736" s="481"/>
      <c r="Z736" s="481"/>
      <c r="AA736" s="481"/>
    </row>
    <row r="737" ht="16.5" spans="1:27">
      <c r="A737" s="500"/>
      <c r="B737" s="481"/>
      <c r="C737" s="481"/>
      <c r="D737" s="500"/>
      <c r="E737" s="500"/>
      <c r="F737" s="501"/>
      <c r="G737" s="501"/>
      <c r="H737" s="500"/>
      <c r="I737" s="500"/>
      <c r="J737" s="500"/>
      <c r="K737" s="502"/>
      <c r="L737" s="503"/>
      <c r="M737" s="500"/>
      <c r="N737" s="501"/>
      <c r="O737" s="481"/>
      <c r="P737" s="500"/>
      <c r="Q737" s="481"/>
      <c r="R737" s="481"/>
      <c r="S737" s="500"/>
      <c r="T737" s="481"/>
      <c r="U737" s="500"/>
      <c r="V737" s="500"/>
      <c r="W737" s="481"/>
      <c r="X737" s="481"/>
      <c r="Y737" s="481"/>
      <c r="Z737" s="481"/>
      <c r="AA737" s="481"/>
    </row>
    <row r="738" ht="16.5" spans="1:27">
      <c r="A738" s="500"/>
      <c r="B738" s="481"/>
      <c r="C738" s="481"/>
      <c r="D738" s="500"/>
      <c r="E738" s="500"/>
      <c r="F738" s="501"/>
      <c r="G738" s="501"/>
      <c r="H738" s="500"/>
      <c r="I738" s="500"/>
      <c r="J738" s="500"/>
      <c r="K738" s="502"/>
      <c r="L738" s="503"/>
      <c r="M738" s="500"/>
      <c r="N738" s="501"/>
      <c r="O738" s="481"/>
      <c r="P738" s="500"/>
      <c r="Q738" s="481"/>
      <c r="R738" s="481"/>
      <c r="S738" s="500"/>
      <c r="T738" s="481"/>
      <c r="U738" s="500"/>
      <c r="V738" s="500"/>
      <c r="W738" s="481"/>
      <c r="X738" s="481"/>
      <c r="Y738" s="481"/>
      <c r="Z738" s="481"/>
      <c r="AA738" s="481"/>
    </row>
    <row r="739" ht="16.5" spans="1:27">
      <c r="A739" s="500"/>
      <c r="B739" s="481"/>
      <c r="C739" s="481"/>
      <c r="D739" s="500"/>
      <c r="E739" s="500"/>
      <c r="F739" s="501"/>
      <c r="G739" s="501"/>
      <c r="H739" s="500"/>
      <c r="I739" s="500"/>
      <c r="J739" s="500"/>
      <c r="K739" s="502"/>
      <c r="L739" s="503"/>
      <c r="M739" s="500"/>
      <c r="N739" s="501"/>
      <c r="O739" s="481"/>
      <c r="P739" s="500"/>
      <c r="Q739" s="481"/>
      <c r="R739" s="481"/>
      <c r="S739" s="500"/>
      <c r="T739" s="481"/>
      <c r="U739" s="500"/>
      <c r="V739" s="500"/>
      <c r="W739" s="481"/>
      <c r="X739" s="481"/>
      <c r="Y739" s="481"/>
      <c r="Z739" s="481"/>
      <c r="AA739" s="481"/>
    </row>
    <row r="740" ht="16.5" spans="1:27">
      <c r="A740" s="500"/>
      <c r="B740" s="481"/>
      <c r="C740" s="481"/>
      <c r="D740" s="500"/>
      <c r="E740" s="500"/>
      <c r="F740" s="501"/>
      <c r="G740" s="501"/>
      <c r="H740" s="500"/>
      <c r="I740" s="500"/>
      <c r="J740" s="500"/>
      <c r="K740" s="502"/>
      <c r="L740" s="503"/>
      <c r="M740" s="500"/>
      <c r="N740" s="501"/>
      <c r="O740" s="481"/>
      <c r="P740" s="500"/>
      <c r="Q740" s="481"/>
      <c r="R740" s="481"/>
      <c r="S740" s="500"/>
      <c r="T740" s="481"/>
      <c r="U740" s="500"/>
      <c r="V740" s="500"/>
      <c r="W740" s="481"/>
      <c r="X740" s="481"/>
      <c r="Y740" s="481"/>
      <c r="Z740" s="481"/>
      <c r="AA740" s="481"/>
    </row>
    <row r="741" ht="16.5" spans="1:27">
      <c r="A741" s="500"/>
      <c r="B741" s="481"/>
      <c r="C741" s="481"/>
      <c r="D741" s="500"/>
      <c r="E741" s="500"/>
      <c r="F741" s="501"/>
      <c r="G741" s="501"/>
      <c r="H741" s="500"/>
      <c r="I741" s="500"/>
      <c r="J741" s="500"/>
      <c r="K741" s="502"/>
      <c r="L741" s="503"/>
      <c r="M741" s="500"/>
      <c r="N741" s="501"/>
      <c r="O741" s="481"/>
      <c r="P741" s="500"/>
      <c r="Q741" s="481"/>
      <c r="R741" s="481"/>
      <c r="S741" s="500"/>
      <c r="T741" s="481"/>
      <c r="U741" s="500"/>
      <c r="V741" s="500"/>
      <c r="W741" s="481"/>
      <c r="X741" s="481"/>
      <c r="Y741" s="481"/>
      <c r="Z741" s="481"/>
      <c r="AA741" s="481"/>
    </row>
    <row r="742" ht="16.5" spans="1:27">
      <c r="A742" s="500"/>
      <c r="B742" s="481"/>
      <c r="C742" s="481"/>
      <c r="D742" s="500"/>
      <c r="E742" s="500"/>
      <c r="F742" s="501"/>
      <c r="G742" s="501"/>
      <c r="H742" s="500"/>
      <c r="I742" s="500"/>
      <c r="J742" s="500"/>
      <c r="K742" s="502"/>
      <c r="L742" s="503"/>
      <c r="M742" s="500"/>
      <c r="N742" s="501"/>
      <c r="O742" s="481"/>
      <c r="P742" s="500"/>
      <c r="Q742" s="481"/>
      <c r="R742" s="481"/>
      <c r="S742" s="500"/>
      <c r="T742" s="481"/>
      <c r="U742" s="500"/>
      <c r="V742" s="500"/>
      <c r="W742" s="481"/>
      <c r="X742" s="481"/>
      <c r="Y742" s="481"/>
      <c r="Z742" s="481"/>
      <c r="AA742" s="481"/>
    </row>
    <row r="743" ht="16.5" spans="1:27">
      <c r="A743" s="500"/>
      <c r="B743" s="481"/>
      <c r="C743" s="481"/>
      <c r="D743" s="500"/>
      <c r="E743" s="500"/>
      <c r="F743" s="501"/>
      <c r="G743" s="501"/>
      <c r="H743" s="500"/>
      <c r="I743" s="500"/>
      <c r="J743" s="500"/>
      <c r="K743" s="502"/>
      <c r="L743" s="503"/>
      <c r="M743" s="500"/>
      <c r="N743" s="501"/>
      <c r="O743" s="481"/>
      <c r="P743" s="500"/>
      <c r="Q743" s="481"/>
      <c r="R743" s="481"/>
      <c r="S743" s="500"/>
      <c r="T743" s="481"/>
      <c r="U743" s="500"/>
      <c r="V743" s="500"/>
      <c r="W743" s="481"/>
      <c r="X743" s="481"/>
      <c r="Y743" s="481"/>
      <c r="Z743" s="481"/>
      <c r="AA743" s="481"/>
    </row>
    <row r="744" ht="16.5" spans="1:27">
      <c r="A744" s="500"/>
      <c r="B744" s="481"/>
      <c r="C744" s="481"/>
      <c r="D744" s="500"/>
      <c r="E744" s="500"/>
      <c r="F744" s="501"/>
      <c r="G744" s="501"/>
      <c r="H744" s="500"/>
      <c r="I744" s="500"/>
      <c r="J744" s="500"/>
      <c r="K744" s="502"/>
      <c r="L744" s="503"/>
      <c r="M744" s="500"/>
      <c r="N744" s="501"/>
      <c r="O744" s="481"/>
      <c r="P744" s="500"/>
      <c r="Q744" s="481"/>
      <c r="R744" s="481"/>
      <c r="S744" s="500"/>
      <c r="T744" s="481"/>
      <c r="U744" s="500"/>
      <c r="V744" s="500"/>
      <c r="W744" s="481"/>
      <c r="X744" s="481"/>
      <c r="Y744" s="481"/>
      <c r="Z744" s="481"/>
      <c r="AA744" s="481"/>
    </row>
    <row r="745" ht="16.5" spans="1:27">
      <c r="A745" s="500"/>
      <c r="B745" s="481"/>
      <c r="C745" s="481"/>
      <c r="D745" s="500"/>
      <c r="E745" s="500"/>
      <c r="F745" s="501"/>
      <c r="G745" s="501"/>
      <c r="H745" s="500"/>
      <c r="I745" s="500"/>
      <c r="J745" s="500"/>
      <c r="K745" s="502"/>
      <c r="L745" s="503"/>
      <c r="M745" s="500"/>
      <c r="N745" s="501"/>
      <c r="O745" s="481"/>
      <c r="P745" s="500"/>
      <c r="Q745" s="481"/>
      <c r="R745" s="481"/>
      <c r="S745" s="500"/>
      <c r="T745" s="481"/>
      <c r="U745" s="500"/>
      <c r="V745" s="500"/>
      <c r="W745" s="481"/>
      <c r="X745" s="481"/>
      <c r="Y745" s="481"/>
      <c r="Z745" s="481"/>
      <c r="AA745" s="481"/>
    </row>
    <row r="746" ht="16.5" spans="1:27">
      <c r="A746" s="500"/>
      <c r="B746" s="481"/>
      <c r="C746" s="481"/>
      <c r="D746" s="500"/>
      <c r="E746" s="500"/>
      <c r="F746" s="501"/>
      <c r="G746" s="501"/>
      <c r="H746" s="500"/>
      <c r="I746" s="500"/>
      <c r="J746" s="500"/>
      <c r="K746" s="502"/>
      <c r="L746" s="503"/>
      <c r="M746" s="500"/>
      <c r="N746" s="501"/>
      <c r="O746" s="481"/>
      <c r="P746" s="500"/>
      <c r="Q746" s="481"/>
      <c r="R746" s="481"/>
      <c r="S746" s="500"/>
      <c r="T746" s="481"/>
      <c r="U746" s="500"/>
      <c r="V746" s="500"/>
      <c r="W746" s="481"/>
      <c r="X746" s="481"/>
      <c r="Y746" s="481"/>
      <c r="Z746" s="481"/>
      <c r="AA746" s="481"/>
    </row>
    <row r="747" ht="16.5" spans="1:27">
      <c r="A747" s="500"/>
      <c r="B747" s="481"/>
      <c r="C747" s="481"/>
      <c r="D747" s="500"/>
      <c r="E747" s="500"/>
      <c r="F747" s="501"/>
      <c r="G747" s="501"/>
      <c r="H747" s="500"/>
      <c r="I747" s="500"/>
      <c r="J747" s="500"/>
      <c r="K747" s="502"/>
      <c r="L747" s="503"/>
      <c r="M747" s="500"/>
      <c r="N747" s="501"/>
      <c r="O747" s="481"/>
      <c r="P747" s="500"/>
      <c r="Q747" s="481"/>
      <c r="R747" s="481"/>
      <c r="S747" s="500"/>
      <c r="T747" s="481"/>
      <c r="U747" s="500"/>
      <c r="V747" s="500"/>
      <c r="W747" s="481"/>
      <c r="X747" s="481"/>
      <c r="Y747" s="481"/>
      <c r="Z747" s="481"/>
      <c r="AA747" s="481"/>
    </row>
    <row r="748" ht="16.5" spans="1:27">
      <c r="A748" s="500"/>
      <c r="B748" s="481"/>
      <c r="C748" s="481"/>
      <c r="D748" s="500"/>
      <c r="E748" s="500"/>
      <c r="F748" s="501"/>
      <c r="G748" s="501"/>
      <c r="H748" s="500"/>
      <c r="I748" s="500"/>
      <c r="J748" s="500"/>
      <c r="K748" s="502"/>
      <c r="L748" s="503"/>
      <c r="M748" s="500"/>
      <c r="N748" s="501"/>
      <c r="O748" s="481"/>
      <c r="P748" s="500"/>
      <c r="Q748" s="481"/>
      <c r="R748" s="481"/>
      <c r="S748" s="500"/>
      <c r="T748" s="481"/>
      <c r="U748" s="500"/>
      <c r="V748" s="500"/>
      <c r="W748" s="481"/>
      <c r="X748" s="481"/>
      <c r="Y748" s="481"/>
      <c r="Z748" s="481"/>
      <c r="AA748" s="481"/>
    </row>
    <row r="749" ht="16.5" spans="1:27">
      <c r="A749" s="500"/>
      <c r="B749" s="481"/>
      <c r="C749" s="481"/>
      <c r="D749" s="500"/>
      <c r="E749" s="500"/>
      <c r="F749" s="501"/>
      <c r="G749" s="501"/>
      <c r="H749" s="500"/>
      <c r="I749" s="500"/>
      <c r="J749" s="500"/>
      <c r="K749" s="502"/>
      <c r="L749" s="503"/>
      <c r="M749" s="500"/>
      <c r="N749" s="501"/>
      <c r="O749" s="481"/>
      <c r="P749" s="500"/>
      <c r="Q749" s="481"/>
      <c r="R749" s="481"/>
      <c r="S749" s="500"/>
      <c r="T749" s="481"/>
      <c r="U749" s="500"/>
      <c r="V749" s="500"/>
      <c r="W749" s="481"/>
      <c r="X749" s="481"/>
      <c r="Y749" s="481"/>
      <c r="Z749" s="481"/>
      <c r="AA749" s="481"/>
    </row>
    <row r="750" ht="16.5" spans="1:27">
      <c r="A750" s="500"/>
      <c r="B750" s="481"/>
      <c r="C750" s="481"/>
      <c r="D750" s="500"/>
      <c r="E750" s="500"/>
      <c r="F750" s="501"/>
      <c r="G750" s="501"/>
      <c r="H750" s="500"/>
      <c r="I750" s="500"/>
      <c r="J750" s="500"/>
      <c r="K750" s="502"/>
      <c r="L750" s="503"/>
      <c r="M750" s="500"/>
      <c r="N750" s="501"/>
      <c r="O750" s="481"/>
      <c r="P750" s="500"/>
      <c r="Q750" s="481"/>
      <c r="R750" s="481"/>
      <c r="S750" s="500"/>
      <c r="T750" s="481"/>
      <c r="U750" s="500"/>
      <c r="V750" s="500"/>
      <c r="W750" s="481"/>
      <c r="X750" s="481"/>
      <c r="Y750" s="481"/>
      <c r="Z750" s="481"/>
      <c r="AA750" s="481"/>
    </row>
    <row r="751" ht="16.5" spans="1:27">
      <c r="A751" s="500"/>
      <c r="B751" s="481"/>
      <c r="C751" s="481"/>
      <c r="D751" s="500"/>
      <c r="E751" s="500"/>
      <c r="F751" s="501"/>
      <c r="G751" s="501"/>
      <c r="H751" s="500"/>
      <c r="I751" s="500"/>
      <c r="J751" s="500"/>
      <c r="K751" s="502"/>
      <c r="L751" s="503"/>
      <c r="M751" s="500"/>
      <c r="N751" s="501"/>
      <c r="O751" s="481"/>
      <c r="P751" s="500"/>
      <c r="Q751" s="481"/>
      <c r="R751" s="481"/>
      <c r="S751" s="500"/>
      <c r="T751" s="481"/>
      <c r="U751" s="500"/>
      <c r="V751" s="500"/>
      <c r="W751" s="481"/>
      <c r="X751" s="481"/>
      <c r="Y751" s="481"/>
      <c r="Z751" s="481"/>
      <c r="AA751" s="481"/>
    </row>
    <row r="752" ht="16.5" spans="1:27">
      <c r="A752" s="500"/>
      <c r="B752" s="481"/>
      <c r="C752" s="481"/>
      <c r="D752" s="500"/>
      <c r="E752" s="500"/>
      <c r="F752" s="501"/>
      <c r="G752" s="501"/>
      <c r="H752" s="500"/>
      <c r="I752" s="500"/>
      <c r="J752" s="500"/>
      <c r="K752" s="502"/>
      <c r="L752" s="503"/>
      <c r="M752" s="500"/>
      <c r="N752" s="501"/>
      <c r="O752" s="481"/>
      <c r="P752" s="500"/>
      <c r="Q752" s="481"/>
      <c r="R752" s="481"/>
      <c r="S752" s="500"/>
      <c r="T752" s="481"/>
      <c r="U752" s="500"/>
      <c r="V752" s="500"/>
      <c r="W752" s="481"/>
      <c r="X752" s="481"/>
      <c r="Y752" s="481"/>
      <c r="Z752" s="481"/>
      <c r="AA752" s="481"/>
    </row>
    <row r="753" ht="16.5" spans="1:27">
      <c r="A753" s="500"/>
      <c r="B753" s="481"/>
      <c r="C753" s="481"/>
      <c r="D753" s="500"/>
      <c r="E753" s="500"/>
      <c r="F753" s="501"/>
      <c r="G753" s="501"/>
      <c r="H753" s="500"/>
      <c r="I753" s="500"/>
      <c r="J753" s="500"/>
      <c r="K753" s="502"/>
      <c r="L753" s="503"/>
      <c r="M753" s="500"/>
      <c r="N753" s="501"/>
      <c r="O753" s="481"/>
      <c r="P753" s="500"/>
      <c r="Q753" s="481"/>
      <c r="R753" s="481"/>
      <c r="S753" s="500"/>
      <c r="T753" s="481"/>
      <c r="U753" s="500"/>
      <c r="V753" s="500"/>
      <c r="W753" s="481"/>
      <c r="X753" s="481"/>
      <c r="Y753" s="481"/>
      <c r="Z753" s="481"/>
      <c r="AA753" s="481"/>
    </row>
    <row r="754" ht="16.5" spans="1:27">
      <c r="A754" s="500"/>
      <c r="B754" s="481"/>
      <c r="C754" s="481"/>
      <c r="D754" s="500"/>
      <c r="E754" s="500"/>
      <c r="F754" s="501"/>
      <c r="G754" s="501"/>
      <c r="H754" s="500"/>
      <c r="I754" s="500"/>
      <c r="J754" s="500"/>
      <c r="K754" s="502"/>
      <c r="L754" s="503"/>
      <c r="M754" s="500"/>
      <c r="N754" s="501"/>
      <c r="O754" s="481"/>
      <c r="P754" s="500"/>
      <c r="Q754" s="481"/>
      <c r="R754" s="481"/>
      <c r="S754" s="500"/>
      <c r="T754" s="481"/>
      <c r="U754" s="500"/>
      <c r="V754" s="500"/>
      <c r="W754" s="481"/>
      <c r="X754" s="481"/>
      <c r="Y754" s="481"/>
      <c r="Z754" s="481"/>
      <c r="AA754" s="481"/>
    </row>
    <row r="755" ht="16.5" spans="1:27">
      <c r="A755" s="500"/>
      <c r="B755" s="481"/>
      <c r="C755" s="481"/>
      <c r="D755" s="500"/>
      <c r="E755" s="500"/>
      <c r="F755" s="501"/>
      <c r="G755" s="501"/>
      <c r="H755" s="500"/>
      <c r="I755" s="500"/>
      <c r="J755" s="500"/>
      <c r="K755" s="502"/>
      <c r="L755" s="503"/>
      <c r="M755" s="500"/>
      <c r="N755" s="501"/>
      <c r="O755" s="481"/>
      <c r="P755" s="500"/>
      <c r="Q755" s="481"/>
      <c r="R755" s="481"/>
      <c r="S755" s="500"/>
      <c r="T755" s="481"/>
      <c r="U755" s="500"/>
      <c r="V755" s="500"/>
      <c r="W755" s="481"/>
      <c r="X755" s="481"/>
      <c r="Y755" s="481"/>
      <c r="Z755" s="481"/>
      <c r="AA755" s="481"/>
    </row>
    <row r="756" ht="16.5" spans="1:27">
      <c r="A756" s="500"/>
      <c r="B756" s="481"/>
      <c r="C756" s="481"/>
      <c r="D756" s="500"/>
      <c r="E756" s="500"/>
      <c r="F756" s="501"/>
      <c r="G756" s="501"/>
      <c r="H756" s="500"/>
      <c r="I756" s="500"/>
      <c r="J756" s="500"/>
      <c r="K756" s="502"/>
      <c r="L756" s="503"/>
      <c r="M756" s="500"/>
      <c r="N756" s="501"/>
      <c r="O756" s="481"/>
      <c r="P756" s="500"/>
      <c r="Q756" s="481"/>
      <c r="R756" s="481"/>
      <c r="S756" s="500"/>
      <c r="T756" s="481"/>
      <c r="U756" s="500"/>
      <c r="V756" s="500"/>
      <c r="W756" s="481"/>
      <c r="X756" s="481"/>
      <c r="Y756" s="481"/>
      <c r="Z756" s="481"/>
      <c r="AA756" s="481"/>
    </row>
    <row r="757" ht="16.5" spans="1:27">
      <c r="A757" s="500"/>
      <c r="B757" s="481"/>
      <c r="C757" s="481"/>
      <c r="D757" s="500"/>
      <c r="E757" s="500"/>
      <c r="F757" s="501"/>
      <c r="G757" s="501"/>
      <c r="H757" s="500"/>
      <c r="I757" s="500"/>
      <c r="J757" s="500"/>
      <c r="K757" s="502"/>
      <c r="L757" s="503"/>
      <c r="M757" s="500"/>
      <c r="N757" s="501"/>
      <c r="O757" s="481"/>
      <c r="P757" s="500"/>
      <c r="Q757" s="481"/>
      <c r="R757" s="481"/>
      <c r="S757" s="500"/>
      <c r="T757" s="481"/>
      <c r="U757" s="500"/>
      <c r="V757" s="500"/>
      <c r="W757" s="481"/>
      <c r="X757" s="481"/>
      <c r="Y757" s="481"/>
      <c r="Z757" s="481"/>
      <c r="AA757" s="481"/>
    </row>
    <row r="758" ht="16.5" spans="1:27">
      <c r="A758" s="500"/>
      <c r="B758" s="481"/>
      <c r="C758" s="481"/>
      <c r="D758" s="500"/>
      <c r="E758" s="500"/>
      <c r="F758" s="501"/>
      <c r="G758" s="501"/>
      <c r="H758" s="500"/>
      <c r="I758" s="500"/>
      <c r="J758" s="500"/>
      <c r="K758" s="502"/>
      <c r="L758" s="503"/>
      <c r="M758" s="500"/>
      <c r="N758" s="501"/>
      <c r="O758" s="481"/>
      <c r="P758" s="500"/>
      <c r="Q758" s="481"/>
      <c r="R758" s="481"/>
      <c r="S758" s="500"/>
      <c r="T758" s="481"/>
      <c r="U758" s="500"/>
      <c r="V758" s="500"/>
      <c r="W758" s="481"/>
      <c r="X758" s="481"/>
      <c r="Y758" s="481"/>
      <c r="Z758" s="481"/>
      <c r="AA758" s="481"/>
    </row>
    <row r="759" ht="16.5" spans="1:27">
      <c r="A759" s="500"/>
      <c r="B759" s="481"/>
      <c r="C759" s="481"/>
      <c r="D759" s="500"/>
      <c r="E759" s="500"/>
      <c r="F759" s="501"/>
      <c r="G759" s="501"/>
      <c r="H759" s="500"/>
      <c r="I759" s="500"/>
      <c r="J759" s="500"/>
      <c r="K759" s="502"/>
      <c r="L759" s="503"/>
      <c r="M759" s="500"/>
      <c r="N759" s="501"/>
      <c r="O759" s="481"/>
      <c r="P759" s="500"/>
      <c r="Q759" s="481"/>
      <c r="R759" s="481"/>
      <c r="S759" s="500"/>
      <c r="T759" s="481"/>
      <c r="U759" s="500"/>
      <c r="V759" s="500"/>
      <c r="W759" s="481"/>
      <c r="X759" s="481"/>
      <c r="Y759" s="481"/>
      <c r="Z759" s="481"/>
      <c r="AA759" s="481"/>
    </row>
    <row r="760" ht="16.5" spans="1:27">
      <c r="A760" s="500"/>
      <c r="B760" s="481"/>
      <c r="C760" s="481"/>
      <c r="D760" s="500"/>
      <c r="E760" s="500"/>
      <c r="F760" s="501"/>
      <c r="G760" s="501"/>
      <c r="H760" s="500"/>
      <c r="I760" s="500"/>
      <c r="J760" s="500"/>
      <c r="K760" s="502"/>
      <c r="L760" s="503"/>
      <c r="M760" s="500"/>
      <c r="N760" s="501"/>
      <c r="O760" s="481"/>
      <c r="P760" s="500"/>
      <c r="Q760" s="481"/>
      <c r="R760" s="481"/>
      <c r="S760" s="500"/>
      <c r="T760" s="481"/>
      <c r="U760" s="500"/>
      <c r="V760" s="500"/>
      <c r="W760" s="481"/>
      <c r="X760" s="481"/>
      <c r="Y760" s="481"/>
      <c r="Z760" s="481"/>
      <c r="AA760" s="481"/>
    </row>
    <row r="761" ht="16.5" spans="1:27">
      <c r="A761" s="500"/>
      <c r="B761" s="481"/>
      <c r="C761" s="481"/>
      <c r="D761" s="500"/>
      <c r="E761" s="500"/>
      <c r="F761" s="501"/>
      <c r="G761" s="501"/>
      <c r="H761" s="500"/>
      <c r="I761" s="500"/>
      <c r="J761" s="500"/>
      <c r="K761" s="502"/>
      <c r="L761" s="503"/>
      <c r="M761" s="500"/>
      <c r="N761" s="501"/>
      <c r="O761" s="481"/>
      <c r="P761" s="500"/>
      <c r="Q761" s="481"/>
      <c r="R761" s="481"/>
      <c r="S761" s="500"/>
      <c r="T761" s="481"/>
      <c r="U761" s="500"/>
      <c r="V761" s="500"/>
      <c r="W761" s="481"/>
      <c r="X761" s="481"/>
      <c r="Y761" s="481"/>
      <c r="Z761" s="481"/>
      <c r="AA761" s="481"/>
    </row>
    <row r="762" ht="16.5" spans="1:27">
      <c r="A762" s="500"/>
      <c r="B762" s="481"/>
      <c r="C762" s="481"/>
      <c r="D762" s="500"/>
      <c r="E762" s="500"/>
      <c r="F762" s="501"/>
      <c r="G762" s="501"/>
      <c r="H762" s="500"/>
      <c r="I762" s="500"/>
      <c r="J762" s="500"/>
      <c r="K762" s="502"/>
      <c r="L762" s="503"/>
      <c r="M762" s="500"/>
      <c r="N762" s="501"/>
      <c r="O762" s="481"/>
      <c r="P762" s="500"/>
      <c r="Q762" s="481"/>
      <c r="R762" s="481"/>
      <c r="S762" s="500"/>
      <c r="T762" s="481"/>
      <c r="U762" s="500"/>
      <c r="V762" s="500"/>
      <c r="W762" s="481"/>
      <c r="X762" s="481"/>
      <c r="Y762" s="481"/>
      <c r="Z762" s="481"/>
      <c r="AA762" s="481"/>
    </row>
    <row r="763" ht="16.5" spans="1:27">
      <c r="A763" s="500"/>
      <c r="B763" s="481"/>
      <c r="C763" s="481"/>
      <c r="D763" s="500"/>
      <c r="E763" s="500"/>
      <c r="F763" s="501"/>
      <c r="G763" s="501"/>
      <c r="H763" s="500"/>
      <c r="I763" s="500"/>
      <c r="J763" s="500"/>
      <c r="K763" s="502"/>
      <c r="L763" s="503"/>
      <c r="M763" s="500"/>
      <c r="N763" s="501"/>
      <c r="O763" s="481"/>
      <c r="P763" s="500"/>
      <c r="Q763" s="481"/>
      <c r="R763" s="481"/>
      <c r="S763" s="500"/>
      <c r="T763" s="481"/>
      <c r="U763" s="500"/>
      <c r="V763" s="500"/>
      <c r="W763" s="481"/>
      <c r="X763" s="481"/>
      <c r="Y763" s="481"/>
      <c r="Z763" s="481"/>
      <c r="AA763" s="481"/>
    </row>
    <row r="764" ht="16.5" spans="1:27">
      <c r="A764" s="500"/>
      <c r="B764" s="481"/>
      <c r="C764" s="481"/>
      <c r="D764" s="500"/>
      <c r="E764" s="500"/>
      <c r="F764" s="501"/>
      <c r="G764" s="501"/>
      <c r="H764" s="500"/>
      <c r="I764" s="500"/>
      <c r="J764" s="500"/>
      <c r="K764" s="502"/>
      <c r="L764" s="503"/>
      <c r="M764" s="500"/>
      <c r="N764" s="501"/>
      <c r="O764" s="481"/>
      <c r="P764" s="500"/>
      <c r="Q764" s="481"/>
      <c r="R764" s="481"/>
      <c r="S764" s="500"/>
      <c r="T764" s="481"/>
      <c r="U764" s="500"/>
      <c r="V764" s="500"/>
      <c r="W764" s="481"/>
      <c r="X764" s="481"/>
      <c r="Y764" s="481"/>
      <c r="Z764" s="481"/>
      <c r="AA764" s="481"/>
    </row>
    <row r="765" ht="16.5" spans="1:27">
      <c r="A765" s="500"/>
      <c r="B765" s="481"/>
      <c r="C765" s="481"/>
      <c r="D765" s="500"/>
      <c r="E765" s="500"/>
      <c r="F765" s="501"/>
      <c r="G765" s="501"/>
      <c r="H765" s="500"/>
      <c r="I765" s="500"/>
      <c r="J765" s="500"/>
      <c r="K765" s="502"/>
      <c r="L765" s="503"/>
      <c r="M765" s="500"/>
      <c r="N765" s="501"/>
      <c r="O765" s="481"/>
      <c r="P765" s="500"/>
      <c r="Q765" s="481"/>
      <c r="R765" s="481"/>
      <c r="S765" s="500"/>
      <c r="T765" s="481"/>
      <c r="U765" s="500"/>
      <c r="V765" s="500"/>
      <c r="W765" s="481"/>
      <c r="X765" s="481"/>
      <c r="Y765" s="481"/>
      <c r="Z765" s="481"/>
      <c r="AA765" s="481"/>
    </row>
    <row r="766" ht="16.5" spans="1:27">
      <c r="A766" s="500"/>
      <c r="B766" s="481"/>
      <c r="C766" s="481"/>
      <c r="D766" s="500"/>
      <c r="E766" s="500"/>
      <c r="F766" s="501"/>
      <c r="G766" s="501"/>
      <c r="H766" s="500"/>
      <c r="I766" s="500"/>
      <c r="J766" s="500"/>
      <c r="K766" s="502"/>
      <c r="L766" s="503"/>
      <c r="M766" s="500"/>
      <c r="N766" s="501"/>
      <c r="O766" s="481"/>
      <c r="P766" s="500"/>
      <c r="Q766" s="481"/>
      <c r="R766" s="481"/>
      <c r="S766" s="500"/>
      <c r="T766" s="481"/>
      <c r="U766" s="500"/>
      <c r="V766" s="500"/>
      <c r="W766" s="481"/>
      <c r="X766" s="481"/>
      <c r="Y766" s="481"/>
      <c r="Z766" s="481"/>
      <c r="AA766" s="481"/>
    </row>
    <row r="767" ht="16.5" spans="1:27">
      <c r="A767" s="500"/>
      <c r="B767" s="481"/>
      <c r="C767" s="481"/>
      <c r="D767" s="500"/>
      <c r="E767" s="500"/>
      <c r="F767" s="501"/>
      <c r="G767" s="501"/>
      <c r="H767" s="500"/>
      <c r="I767" s="500"/>
      <c r="J767" s="500"/>
      <c r="K767" s="502"/>
      <c r="L767" s="503"/>
      <c r="M767" s="500"/>
      <c r="N767" s="501"/>
      <c r="O767" s="481"/>
      <c r="P767" s="500"/>
      <c r="Q767" s="481"/>
      <c r="R767" s="481"/>
      <c r="S767" s="500"/>
      <c r="T767" s="481"/>
      <c r="U767" s="500"/>
      <c r="V767" s="500"/>
      <c r="W767" s="481"/>
      <c r="X767" s="481"/>
      <c r="Y767" s="481"/>
      <c r="Z767" s="481"/>
      <c r="AA767" s="481"/>
    </row>
    <row r="768" ht="16.5" spans="1:27">
      <c r="A768" s="500"/>
      <c r="B768" s="481"/>
      <c r="C768" s="481"/>
      <c r="D768" s="500"/>
      <c r="E768" s="500"/>
      <c r="F768" s="501"/>
      <c r="G768" s="501"/>
      <c r="H768" s="500"/>
      <c r="I768" s="500"/>
      <c r="J768" s="500"/>
      <c r="K768" s="502"/>
      <c r="L768" s="503"/>
      <c r="M768" s="500"/>
      <c r="N768" s="501"/>
      <c r="O768" s="481"/>
      <c r="P768" s="500"/>
      <c r="Q768" s="481"/>
      <c r="R768" s="481"/>
      <c r="S768" s="500"/>
      <c r="T768" s="481"/>
      <c r="U768" s="500"/>
      <c r="V768" s="500"/>
      <c r="W768" s="481"/>
      <c r="X768" s="481"/>
      <c r="Y768" s="481"/>
      <c r="Z768" s="481"/>
      <c r="AA768" s="481"/>
    </row>
    <row r="769" ht="16.5" spans="1:27">
      <c r="A769" s="500"/>
      <c r="B769" s="481"/>
      <c r="C769" s="481"/>
      <c r="D769" s="500"/>
      <c r="E769" s="500"/>
      <c r="F769" s="501"/>
      <c r="G769" s="501"/>
      <c r="H769" s="500"/>
      <c r="I769" s="500"/>
      <c r="J769" s="500"/>
      <c r="K769" s="502"/>
      <c r="L769" s="503"/>
      <c r="M769" s="500"/>
      <c r="N769" s="501"/>
      <c r="O769" s="481"/>
      <c r="P769" s="500"/>
      <c r="Q769" s="481"/>
      <c r="R769" s="481"/>
      <c r="S769" s="500"/>
      <c r="T769" s="481"/>
      <c r="U769" s="500"/>
      <c r="V769" s="500"/>
      <c r="W769" s="481"/>
      <c r="X769" s="481"/>
      <c r="Y769" s="481"/>
      <c r="Z769" s="481"/>
      <c r="AA769" s="481"/>
    </row>
    <row r="770" ht="16.5" spans="1:27">
      <c r="A770" s="500"/>
      <c r="B770" s="481"/>
      <c r="C770" s="481"/>
      <c r="D770" s="500"/>
      <c r="E770" s="500"/>
      <c r="F770" s="501"/>
      <c r="G770" s="501"/>
      <c r="H770" s="500"/>
      <c r="I770" s="500"/>
      <c r="J770" s="500"/>
      <c r="K770" s="502"/>
      <c r="L770" s="503"/>
      <c r="M770" s="500"/>
      <c r="N770" s="501"/>
      <c r="O770" s="481"/>
      <c r="P770" s="500"/>
      <c r="Q770" s="481"/>
      <c r="R770" s="481"/>
      <c r="S770" s="500"/>
      <c r="T770" s="481"/>
      <c r="U770" s="500"/>
      <c r="V770" s="500"/>
      <c r="W770" s="481"/>
      <c r="X770" s="481"/>
      <c r="Y770" s="481"/>
      <c r="Z770" s="481"/>
      <c r="AA770" s="481"/>
    </row>
    <row r="771" ht="16.5" spans="1:27">
      <c r="A771" s="500"/>
      <c r="B771" s="481"/>
      <c r="C771" s="481"/>
      <c r="D771" s="500"/>
      <c r="E771" s="500"/>
      <c r="F771" s="501"/>
      <c r="G771" s="501"/>
      <c r="H771" s="500"/>
      <c r="I771" s="500"/>
      <c r="J771" s="500"/>
      <c r="K771" s="502"/>
      <c r="L771" s="503"/>
      <c r="M771" s="500"/>
      <c r="N771" s="501"/>
      <c r="O771" s="481"/>
      <c r="P771" s="500"/>
      <c r="Q771" s="481"/>
      <c r="R771" s="481"/>
      <c r="S771" s="500"/>
      <c r="T771" s="481"/>
      <c r="U771" s="500"/>
      <c r="V771" s="500"/>
      <c r="W771" s="481"/>
      <c r="X771" s="481"/>
      <c r="Y771" s="481"/>
      <c r="Z771" s="481"/>
      <c r="AA771" s="481"/>
    </row>
    <row r="772" ht="16.5" spans="1:27">
      <c r="A772" s="500"/>
      <c r="B772" s="481"/>
      <c r="C772" s="481"/>
      <c r="D772" s="500"/>
      <c r="E772" s="500"/>
      <c r="F772" s="501"/>
      <c r="G772" s="501"/>
      <c r="H772" s="500"/>
      <c r="I772" s="500"/>
      <c r="J772" s="500"/>
      <c r="K772" s="502"/>
      <c r="L772" s="503"/>
      <c r="M772" s="500"/>
      <c r="N772" s="501"/>
      <c r="O772" s="481"/>
      <c r="P772" s="500"/>
      <c r="Q772" s="481"/>
      <c r="R772" s="481"/>
      <c r="S772" s="500"/>
      <c r="T772" s="481"/>
      <c r="U772" s="500"/>
      <c r="V772" s="500"/>
      <c r="W772" s="481"/>
      <c r="X772" s="481"/>
      <c r="Y772" s="481"/>
      <c r="Z772" s="481"/>
      <c r="AA772" s="481"/>
    </row>
    <row r="773" ht="16.5" spans="1:27">
      <c r="A773" s="500"/>
      <c r="B773" s="481"/>
      <c r="C773" s="481"/>
      <c r="D773" s="500"/>
      <c r="E773" s="500"/>
      <c r="F773" s="501"/>
      <c r="G773" s="501"/>
      <c r="H773" s="500"/>
      <c r="I773" s="500"/>
      <c r="J773" s="500"/>
      <c r="K773" s="502"/>
      <c r="L773" s="503"/>
      <c r="M773" s="500"/>
      <c r="N773" s="501"/>
      <c r="O773" s="481"/>
      <c r="P773" s="500"/>
      <c r="Q773" s="481"/>
      <c r="R773" s="481"/>
      <c r="S773" s="500"/>
      <c r="T773" s="481"/>
      <c r="U773" s="500"/>
      <c r="V773" s="500"/>
      <c r="W773" s="481"/>
      <c r="X773" s="481"/>
      <c r="Y773" s="481"/>
      <c r="Z773" s="481"/>
      <c r="AA773" s="481"/>
    </row>
    <row r="774" ht="16.5" spans="1:27">
      <c r="A774" s="500"/>
      <c r="B774" s="481"/>
      <c r="C774" s="481"/>
      <c r="D774" s="500"/>
      <c r="E774" s="500"/>
      <c r="F774" s="501"/>
      <c r="G774" s="501"/>
      <c r="H774" s="500"/>
      <c r="I774" s="500"/>
      <c r="J774" s="500"/>
      <c r="K774" s="502"/>
      <c r="L774" s="503"/>
      <c r="M774" s="500"/>
      <c r="N774" s="501"/>
      <c r="O774" s="481"/>
      <c r="P774" s="500"/>
      <c r="Q774" s="481"/>
      <c r="R774" s="481"/>
      <c r="S774" s="500"/>
      <c r="T774" s="481"/>
      <c r="U774" s="500"/>
      <c r="V774" s="500"/>
      <c r="W774" s="481"/>
      <c r="X774" s="481"/>
      <c r="Y774" s="481"/>
      <c r="Z774" s="481"/>
      <c r="AA774" s="481"/>
    </row>
    <row r="775" ht="16.5" spans="1:27">
      <c r="A775" s="500"/>
      <c r="B775" s="481"/>
      <c r="C775" s="481"/>
      <c r="D775" s="500"/>
      <c r="E775" s="500"/>
      <c r="F775" s="501"/>
      <c r="G775" s="501"/>
      <c r="H775" s="500"/>
      <c r="I775" s="500"/>
      <c r="J775" s="500"/>
      <c r="K775" s="502"/>
      <c r="L775" s="503"/>
      <c r="M775" s="500"/>
      <c r="N775" s="501"/>
      <c r="O775" s="481"/>
      <c r="P775" s="500"/>
      <c r="Q775" s="481"/>
      <c r="R775" s="481"/>
      <c r="S775" s="500"/>
      <c r="T775" s="481"/>
      <c r="U775" s="500"/>
      <c r="V775" s="500"/>
      <c r="W775" s="481"/>
      <c r="X775" s="481"/>
      <c r="Y775" s="481"/>
      <c r="Z775" s="481"/>
      <c r="AA775" s="481"/>
    </row>
    <row r="776" ht="16.5" spans="1:27">
      <c r="A776" s="500"/>
      <c r="B776" s="481"/>
      <c r="C776" s="481"/>
      <c r="D776" s="500"/>
      <c r="E776" s="500"/>
      <c r="F776" s="501"/>
      <c r="G776" s="501"/>
      <c r="H776" s="500"/>
      <c r="I776" s="500"/>
      <c r="J776" s="500"/>
      <c r="K776" s="502"/>
      <c r="L776" s="503"/>
      <c r="M776" s="500"/>
      <c r="N776" s="501"/>
      <c r="O776" s="481"/>
      <c r="P776" s="500"/>
      <c r="Q776" s="481"/>
      <c r="R776" s="481"/>
      <c r="S776" s="500"/>
      <c r="T776" s="481"/>
      <c r="U776" s="500"/>
      <c r="V776" s="500"/>
      <c r="W776" s="481"/>
      <c r="X776" s="481"/>
      <c r="Y776" s="481"/>
      <c r="Z776" s="481"/>
      <c r="AA776" s="481"/>
    </row>
    <row r="777" ht="16.5" spans="1:27">
      <c r="A777" s="500"/>
      <c r="B777" s="481"/>
      <c r="C777" s="481"/>
      <c r="D777" s="500"/>
      <c r="E777" s="500"/>
      <c r="F777" s="501"/>
      <c r="G777" s="501"/>
      <c r="H777" s="500"/>
      <c r="I777" s="500"/>
      <c r="J777" s="500"/>
      <c r="K777" s="502"/>
      <c r="L777" s="503"/>
      <c r="M777" s="500"/>
      <c r="N777" s="501"/>
      <c r="O777" s="481"/>
      <c r="P777" s="500"/>
      <c r="Q777" s="481"/>
      <c r="R777" s="481"/>
      <c r="S777" s="500"/>
      <c r="T777" s="481"/>
      <c r="U777" s="500"/>
      <c r="V777" s="500"/>
      <c r="W777" s="481"/>
      <c r="X777" s="481"/>
      <c r="Y777" s="481"/>
      <c r="Z777" s="481"/>
      <c r="AA777" s="481"/>
    </row>
    <row r="778" ht="16.5" spans="1:27">
      <c r="A778" s="500"/>
      <c r="B778" s="481"/>
      <c r="C778" s="481"/>
      <c r="D778" s="500"/>
      <c r="E778" s="500"/>
      <c r="F778" s="501"/>
      <c r="G778" s="501"/>
      <c r="H778" s="500"/>
      <c r="I778" s="500"/>
      <c r="J778" s="500"/>
      <c r="K778" s="502"/>
      <c r="L778" s="503"/>
      <c r="M778" s="500"/>
      <c r="N778" s="501"/>
      <c r="O778" s="481"/>
      <c r="P778" s="500"/>
      <c r="Q778" s="481"/>
      <c r="R778" s="481"/>
      <c r="S778" s="500"/>
      <c r="T778" s="481"/>
      <c r="U778" s="500"/>
      <c r="V778" s="500"/>
      <c r="W778" s="481"/>
      <c r="X778" s="481"/>
      <c r="Y778" s="481"/>
      <c r="Z778" s="481"/>
      <c r="AA778" s="481"/>
    </row>
    <row r="779" ht="16.5" spans="1:27">
      <c r="A779" s="500"/>
      <c r="B779" s="481"/>
      <c r="C779" s="481"/>
      <c r="D779" s="500"/>
      <c r="E779" s="500"/>
      <c r="F779" s="501"/>
      <c r="G779" s="501"/>
      <c r="H779" s="500"/>
      <c r="I779" s="500"/>
      <c r="J779" s="500"/>
      <c r="K779" s="502"/>
      <c r="L779" s="503"/>
      <c r="M779" s="500"/>
      <c r="N779" s="501"/>
      <c r="O779" s="481"/>
      <c r="P779" s="500"/>
      <c r="Q779" s="481"/>
      <c r="R779" s="481"/>
      <c r="S779" s="500"/>
      <c r="T779" s="481"/>
      <c r="U779" s="500"/>
      <c r="V779" s="500"/>
      <c r="W779" s="481"/>
      <c r="X779" s="481"/>
      <c r="Y779" s="481"/>
      <c r="Z779" s="481"/>
      <c r="AA779" s="481"/>
    </row>
    <row r="780" ht="16.5" spans="1:27">
      <c r="A780" s="500"/>
      <c r="B780" s="481"/>
      <c r="C780" s="481"/>
      <c r="D780" s="500"/>
      <c r="E780" s="500"/>
      <c r="F780" s="501"/>
      <c r="G780" s="501"/>
      <c r="H780" s="500"/>
      <c r="I780" s="500"/>
      <c r="J780" s="500"/>
      <c r="K780" s="502"/>
      <c r="L780" s="503"/>
      <c r="M780" s="500"/>
      <c r="N780" s="501"/>
      <c r="O780" s="481"/>
      <c r="P780" s="500"/>
      <c r="Q780" s="481"/>
      <c r="R780" s="481"/>
      <c r="S780" s="500"/>
      <c r="T780" s="481"/>
      <c r="U780" s="500"/>
      <c r="V780" s="500"/>
      <c r="W780" s="481"/>
      <c r="X780" s="481"/>
      <c r="Y780" s="481"/>
      <c r="Z780" s="481"/>
      <c r="AA780" s="481"/>
    </row>
    <row r="781" ht="16.5" spans="1:27">
      <c r="A781" s="500"/>
      <c r="B781" s="481"/>
      <c r="C781" s="481"/>
      <c r="D781" s="500"/>
      <c r="E781" s="500"/>
      <c r="F781" s="501"/>
      <c r="G781" s="501"/>
      <c r="H781" s="500"/>
      <c r="I781" s="500"/>
      <c r="J781" s="500"/>
      <c r="K781" s="502"/>
      <c r="L781" s="503"/>
      <c r="M781" s="500"/>
      <c r="N781" s="501"/>
      <c r="O781" s="481"/>
      <c r="P781" s="500"/>
      <c r="Q781" s="481"/>
      <c r="R781" s="481"/>
      <c r="S781" s="500"/>
      <c r="T781" s="481"/>
      <c r="U781" s="500"/>
      <c r="V781" s="500"/>
      <c r="W781" s="481"/>
      <c r="X781" s="481"/>
      <c r="Y781" s="481"/>
      <c r="Z781" s="481"/>
      <c r="AA781" s="481"/>
    </row>
    <row r="782" ht="16.5" spans="1:27">
      <c r="A782" s="500"/>
      <c r="B782" s="481"/>
      <c r="C782" s="481"/>
      <c r="D782" s="500"/>
      <c r="E782" s="500"/>
      <c r="F782" s="501"/>
      <c r="G782" s="501"/>
      <c r="H782" s="500"/>
      <c r="I782" s="500"/>
      <c r="J782" s="500"/>
      <c r="K782" s="502"/>
      <c r="L782" s="503"/>
      <c r="M782" s="500"/>
      <c r="N782" s="501"/>
      <c r="O782" s="481"/>
      <c r="P782" s="500"/>
      <c r="Q782" s="481"/>
      <c r="R782" s="481"/>
      <c r="S782" s="500"/>
      <c r="T782" s="481"/>
      <c r="U782" s="500"/>
      <c r="V782" s="500"/>
      <c r="W782" s="481"/>
      <c r="X782" s="481"/>
      <c r="Y782" s="481"/>
      <c r="Z782" s="481"/>
      <c r="AA782" s="481"/>
    </row>
    <row r="783" ht="16.5" spans="1:27">
      <c r="A783" s="500"/>
      <c r="B783" s="481"/>
      <c r="C783" s="481"/>
      <c r="D783" s="500"/>
      <c r="E783" s="500"/>
      <c r="F783" s="501"/>
      <c r="G783" s="501"/>
      <c r="H783" s="500"/>
      <c r="I783" s="500"/>
      <c r="J783" s="500"/>
      <c r="K783" s="502"/>
      <c r="L783" s="503"/>
      <c r="M783" s="500"/>
      <c r="N783" s="501"/>
      <c r="O783" s="481"/>
      <c r="P783" s="500"/>
      <c r="Q783" s="481"/>
      <c r="R783" s="481"/>
      <c r="S783" s="500"/>
      <c r="T783" s="481"/>
      <c r="U783" s="500"/>
      <c r="V783" s="500"/>
      <c r="W783" s="481"/>
      <c r="X783" s="481"/>
      <c r="Y783" s="481"/>
      <c r="Z783" s="481"/>
      <c r="AA783" s="481"/>
    </row>
    <row r="784" ht="16.5" spans="1:27">
      <c r="A784" s="500"/>
      <c r="B784" s="481"/>
      <c r="C784" s="481"/>
      <c r="D784" s="500"/>
      <c r="E784" s="500"/>
      <c r="F784" s="501"/>
      <c r="G784" s="501"/>
      <c r="H784" s="500"/>
      <c r="I784" s="500"/>
      <c r="J784" s="500"/>
      <c r="K784" s="502"/>
      <c r="L784" s="503"/>
      <c r="M784" s="500"/>
      <c r="N784" s="501"/>
      <c r="O784" s="481"/>
      <c r="P784" s="500"/>
      <c r="Q784" s="481"/>
      <c r="R784" s="481"/>
      <c r="S784" s="500"/>
      <c r="T784" s="481"/>
      <c r="U784" s="500"/>
      <c r="V784" s="500"/>
      <c r="W784" s="481"/>
      <c r="X784" s="481"/>
      <c r="Y784" s="481"/>
      <c r="Z784" s="481"/>
      <c r="AA784" s="481"/>
    </row>
    <row r="785" ht="16.5" spans="1:27">
      <c r="A785" s="500"/>
      <c r="B785" s="481"/>
      <c r="C785" s="481"/>
      <c r="D785" s="500"/>
      <c r="E785" s="500"/>
      <c r="F785" s="501"/>
      <c r="G785" s="501"/>
      <c r="H785" s="500"/>
      <c r="I785" s="500"/>
      <c r="J785" s="500"/>
      <c r="K785" s="502"/>
      <c r="L785" s="503"/>
      <c r="M785" s="500"/>
      <c r="N785" s="501"/>
      <c r="O785" s="481"/>
      <c r="P785" s="500"/>
      <c r="Q785" s="481"/>
      <c r="R785" s="481"/>
      <c r="S785" s="500"/>
      <c r="T785" s="481"/>
      <c r="U785" s="500"/>
      <c r="V785" s="500"/>
      <c r="W785" s="481"/>
      <c r="X785" s="481"/>
      <c r="Y785" s="481"/>
      <c r="Z785" s="481"/>
      <c r="AA785" s="481"/>
    </row>
    <row r="786" ht="16.5" spans="1:27">
      <c r="A786" s="500"/>
      <c r="B786" s="481"/>
      <c r="C786" s="481"/>
      <c r="D786" s="500"/>
      <c r="E786" s="500"/>
      <c r="F786" s="501"/>
      <c r="G786" s="501"/>
      <c r="H786" s="500"/>
      <c r="I786" s="500"/>
      <c r="J786" s="500"/>
      <c r="K786" s="502"/>
      <c r="L786" s="503"/>
      <c r="M786" s="500"/>
      <c r="N786" s="501"/>
      <c r="O786" s="481"/>
      <c r="P786" s="500"/>
      <c r="Q786" s="481"/>
      <c r="R786" s="481"/>
      <c r="S786" s="500"/>
      <c r="T786" s="481"/>
      <c r="U786" s="500"/>
      <c r="V786" s="500"/>
      <c r="W786" s="481"/>
      <c r="X786" s="481"/>
      <c r="Y786" s="481"/>
      <c r="Z786" s="481"/>
      <c r="AA786" s="481"/>
    </row>
    <row r="787" ht="16.5" spans="1:27">
      <c r="A787" s="500"/>
      <c r="B787" s="481"/>
      <c r="C787" s="481"/>
      <c r="D787" s="500"/>
      <c r="E787" s="500"/>
      <c r="F787" s="501"/>
      <c r="G787" s="501"/>
      <c r="H787" s="500"/>
      <c r="I787" s="500"/>
      <c r="J787" s="500"/>
      <c r="K787" s="502"/>
      <c r="L787" s="503"/>
      <c r="M787" s="500"/>
      <c r="N787" s="501"/>
      <c r="O787" s="481"/>
      <c r="P787" s="500"/>
      <c r="Q787" s="481"/>
      <c r="R787" s="481"/>
      <c r="S787" s="500"/>
      <c r="T787" s="481"/>
      <c r="U787" s="500"/>
      <c r="V787" s="500"/>
      <c r="W787" s="481"/>
      <c r="X787" s="481"/>
      <c r="Y787" s="481"/>
      <c r="Z787" s="481"/>
      <c r="AA787" s="481"/>
    </row>
    <row r="788" ht="16.5" spans="1:27">
      <c r="A788" s="500"/>
      <c r="B788" s="481"/>
      <c r="C788" s="481"/>
      <c r="D788" s="500"/>
      <c r="E788" s="500"/>
      <c r="F788" s="501"/>
      <c r="G788" s="501"/>
      <c r="H788" s="500"/>
      <c r="I788" s="500"/>
      <c r="J788" s="500"/>
      <c r="K788" s="502"/>
      <c r="L788" s="503"/>
      <c r="M788" s="500"/>
      <c r="N788" s="501"/>
      <c r="O788" s="481"/>
      <c r="P788" s="500"/>
      <c r="Q788" s="481"/>
      <c r="R788" s="481"/>
      <c r="S788" s="500"/>
      <c r="T788" s="481"/>
      <c r="U788" s="500"/>
      <c r="V788" s="500"/>
      <c r="W788" s="481"/>
      <c r="X788" s="481"/>
      <c r="Y788" s="481"/>
      <c r="Z788" s="481"/>
      <c r="AA788" s="481"/>
    </row>
    <row r="789" ht="16.5" spans="1:27">
      <c r="A789" s="500"/>
      <c r="B789" s="481"/>
      <c r="C789" s="481"/>
      <c r="D789" s="500"/>
      <c r="E789" s="500"/>
      <c r="F789" s="501"/>
      <c r="G789" s="501"/>
      <c r="H789" s="500"/>
      <c r="I789" s="500"/>
      <c r="J789" s="500"/>
      <c r="K789" s="502"/>
      <c r="L789" s="503"/>
      <c r="M789" s="500"/>
      <c r="N789" s="501"/>
      <c r="O789" s="481"/>
      <c r="P789" s="500"/>
      <c r="Q789" s="481"/>
      <c r="R789" s="481"/>
      <c r="S789" s="500"/>
      <c r="T789" s="481"/>
      <c r="U789" s="500"/>
      <c r="V789" s="500"/>
      <c r="W789" s="481"/>
      <c r="X789" s="481"/>
      <c r="Y789" s="481"/>
      <c r="Z789" s="481"/>
      <c r="AA789" s="481"/>
    </row>
    <row r="790" ht="16.5" spans="1:27">
      <c r="A790" s="500"/>
      <c r="B790" s="481"/>
      <c r="C790" s="481"/>
      <c r="D790" s="500"/>
      <c r="E790" s="500"/>
      <c r="F790" s="501"/>
      <c r="G790" s="501"/>
      <c r="H790" s="500"/>
      <c r="I790" s="500"/>
      <c r="J790" s="500"/>
      <c r="K790" s="502"/>
      <c r="L790" s="503"/>
      <c r="M790" s="500"/>
      <c r="N790" s="501"/>
      <c r="O790" s="481"/>
      <c r="P790" s="500"/>
      <c r="Q790" s="481"/>
      <c r="R790" s="481"/>
      <c r="S790" s="500"/>
      <c r="T790" s="481"/>
      <c r="U790" s="500"/>
      <c r="V790" s="500"/>
      <c r="W790" s="481"/>
      <c r="X790" s="481"/>
      <c r="Y790" s="481"/>
      <c r="Z790" s="481"/>
      <c r="AA790" s="481"/>
    </row>
    <row r="791" ht="16.5" spans="1:27">
      <c r="A791" s="500"/>
      <c r="B791" s="481"/>
      <c r="C791" s="481"/>
      <c r="D791" s="500"/>
      <c r="E791" s="500"/>
      <c r="F791" s="501"/>
      <c r="G791" s="501"/>
      <c r="H791" s="500"/>
      <c r="I791" s="500"/>
      <c r="J791" s="500"/>
      <c r="K791" s="502"/>
      <c r="L791" s="503"/>
      <c r="M791" s="500"/>
      <c r="N791" s="501"/>
      <c r="O791" s="481"/>
      <c r="P791" s="500"/>
      <c r="Q791" s="481"/>
      <c r="R791" s="481"/>
      <c r="S791" s="500"/>
      <c r="T791" s="481"/>
      <c r="U791" s="500"/>
      <c r="V791" s="500"/>
      <c r="W791" s="481"/>
      <c r="X791" s="481"/>
      <c r="Y791" s="481"/>
      <c r="Z791" s="481"/>
      <c r="AA791" s="481"/>
    </row>
    <row r="792" ht="16.5" spans="1:27">
      <c r="A792" s="500"/>
      <c r="B792" s="481"/>
      <c r="C792" s="481"/>
      <c r="D792" s="500"/>
      <c r="E792" s="500"/>
      <c r="F792" s="501"/>
      <c r="G792" s="501"/>
      <c r="H792" s="500"/>
      <c r="I792" s="500"/>
      <c r="J792" s="500"/>
      <c r="K792" s="502"/>
      <c r="L792" s="503"/>
      <c r="M792" s="500"/>
      <c r="N792" s="501"/>
      <c r="O792" s="481"/>
      <c r="P792" s="500"/>
      <c r="Q792" s="481"/>
      <c r="R792" s="481"/>
      <c r="S792" s="500"/>
      <c r="T792" s="481"/>
      <c r="U792" s="500"/>
      <c r="V792" s="500"/>
      <c r="W792" s="481"/>
      <c r="X792" s="481"/>
      <c r="Y792" s="481"/>
      <c r="Z792" s="481"/>
      <c r="AA792" s="481"/>
    </row>
    <row r="793" ht="16.5" spans="1:27">
      <c r="A793" s="500"/>
      <c r="B793" s="481"/>
      <c r="C793" s="481"/>
      <c r="D793" s="500"/>
      <c r="E793" s="500"/>
      <c r="F793" s="501"/>
      <c r="G793" s="501"/>
      <c r="H793" s="500"/>
      <c r="I793" s="500"/>
      <c r="J793" s="500"/>
      <c r="K793" s="502"/>
      <c r="L793" s="503"/>
      <c r="M793" s="500"/>
      <c r="N793" s="501"/>
      <c r="O793" s="481"/>
      <c r="P793" s="500"/>
      <c r="Q793" s="481"/>
      <c r="R793" s="481"/>
      <c r="S793" s="500"/>
      <c r="T793" s="481"/>
      <c r="U793" s="500"/>
      <c r="V793" s="500"/>
      <c r="W793" s="481"/>
      <c r="X793" s="481"/>
      <c r="Y793" s="481"/>
      <c r="Z793" s="481"/>
      <c r="AA793" s="481"/>
    </row>
    <row r="794" ht="16.5" spans="1:27">
      <c r="A794" s="500"/>
      <c r="B794" s="481"/>
      <c r="C794" s="481"/>
      <c r="D794" s="500"/>
      <c r="E794" s="500"/>
      <c r="F794" s="501"/>
      <c r="G794" s="501"/>
      <c r="H794" s="500"/>
      <c r="I794" s="500"/>
      <c r="J794" s="500"/>
      <c r="K794" s="502"/>
      <c r="L794" s="503"/>
      <c r="M794" s="500"/>
      <c r="N794" s="501"/>
      <c r="O794" s="481"/>
      <c r="P794" s="500"/>
      <c r="Q794" s="481"/>
      <c r="R794" s="481"/>
      <c r="S794" s="500"/>
      <c r="T794" s="481"/>
      <c r="U794" s="500"/>
      <c r="V794" s="500"/>
      <c r="W794" s="481"/>
      <c r="X794" s="481"/>
      <c r="Y794" s="481"/>
      <c r="Z794" s="481"/>
      <c r="AA794" s="481"/>
    </row>
    <row r="795" ht="16.5" spans="1:27">
      <c r="A795" s="500"/>
      <c r="B795" s="481"/>
      <c r="C795" s="481"/>
      <c r="D795" s="500"/>
      <c r="E795" s="500"/>
      <c r="F795" s="501"/>
      <c r="G795" s="501"/>
      <c r="H795" s="500"/>
      <c r="I795" s="500"/>
      <c r="J795" s="500"/>
      <c r="K795" s="502"/>
      <c r="L795" s="503"/>
      <c r="M795" s="500"/>
      <c r="N795" s="501"/>
      <c r="O795" s="481"/>
      <c r="P795" s="500"/>
      <c r="Q795" s="481"/>
      <c r="R795" s="481"/>
      <c r="S795" s="500"/>
      <c r="T795" s="481"/>
      <c r="U795" s="500"/>
      <c r="V795" s="500"/>
      <c r="W795" s="481"/>
      <c r="X795" s="481"/>
      <c r="Y795" s="481"/>
      <c r="Z795" s="481"/>
      <c r="AA795" s="481"/>
    </row>
    <row r="796" ht="16.5" spans="1:27">
      <c r="A796" s="500"/>
      <c r="B796" s="481"/>
      <c r="C796" s="481"/>
      <c r="D796" s="500"/>
      <c r="E796" s="500"/>
      <c r="F796" s="501"/>
      <c r="G796" s="501"/>
      <c r="H796" s="500"/>
      <c r="I796" s="500"/>
      <c r="J796" s="500"/>
      <c r="K796" s="502"/>
      <c r="L796" s="503"/>
      <c r="M796" s="500"/>
      <c r="N796" s="501"/>
      <c r="O796" s="481"/>
      <c r="P796" s="500"/>
      <c r="Q796" s="481"/>
      <c r="R796" s="481"/>
      <c r="S796" s="500"/>
      <c r="T796" s="481"/>
      <c r="U796" s="500"/>
      <c r="V796" s="500"/>
      <c r="W796" s="481"/>
      <c r="X796" s="481"/>
      <c r="Y796" s="481"/>
      <c r="Z796" s="481"/>
      <c r="AA796" s="481"/>
    </row>
    <row r="797" ht="16.5" spans="1:27">
      <c r="A797" s="500"/>
      <c r="B797" s="481"/>
      <c r="C797" s="481"/>
      <c r="D797" s="500"/>
      <c r="E797" s="500"/>
      <c r="F797" s="501"/>
      <c r="G797" s="501"/>
      <c r="H797" s="500"/>
      <c r="I797" s="500"/>
      <c r="J797" s="500"/>
      <c r="K797" s="502"/>
      <c r="L797" s="503"/>
      <c r="M797" s="500"/>
      <c r="N797" s="501"/>
      <c r="O797" s="481"/>
      <c r="P797" s="500"/>
      <c r="Q797" s="481"/>
      <c r="R797" s="481"/>
      <c r="S797" s="500"/>
      <c r="T797" s="481"/>
      <c r="U797" s="500"/>
      <c r="V797" s="500"/>
      <c r="W797" s="481"/>
      <c r="X797" s="481"/>
      <c r="Y797" s="481"/>
      <c r="Z797" s="481"/>
      <c r="AA797" s="481"/>
    </row>
    <row r="798" ht="16.5" spans="1:27">
      <c r="A798" s="500"/>
      <c r="B798" s="481"/>
      <c r="C798" s="481"/>
      <c r="D798" s="500"/>
      <c r="E798" s="500"/>
      <c r="F798" s="501"/>
      <c r="G798" s="501"/>
      <c r="H798" s="500"/>
      <c r="I798" s="500"/>
      <c r="J798" s="500"/>
      <c r="K798" s="502"/>
      <c r="L798" s="503"/>
      <c r="M798" s="500"/>
      <c r="N798" s="501"/>
      <c r="O798" s="481"/>
      <c r="P798" s="500"/>
      <c r="Q798" s="481"/>
      <c r="R798" s="481"/>
      <c r="S798" s="500"/>
      <c r="T798" s="481"/>
      <c r="U798" s="500"/>
      <c r="V798" s="500"/>
      <c r="W798" s="481"/>
      <c r="X798" s="481"/>
      <c r="Y798" s="481"/>
      <c r="Z798" s="481"/>
      <c r="AA798" s="481"/>
    </row>
    <row r="799" ht="16.5" spans="1:27">
      <c r="A799" s="500"/>
      <c r="B799" s="481"/>
      <c r="C799" s="481"/>
      <c r="D799" s="500"/>
      <c r="E799" s="500"/>
      <c r="F799" s="501"/>
      <c r="G799" s="501"/>
      <c r="H799" s="500"/>
      <c r="I799" s="500"/>
      <c r="J799" s="500"/>
      <c r="K799" s="502"/>
      <c r="L799" s="503"/>
      <c r="M799" s="500"/>
      <c r="N799" s="501"/>
      <c r="O799" s="481"/>
      <c r="P799" s="500"/>
      <c r="Q799" s="481"/>
      <c r="R799" s="481"/>
      <c r="S799" s="500"/>
      <c r="T799" s="481"/>
      <c r="U799" s="500"/>
      <c r="V799" s="500"/>
      <c r="W799" s="481"/>
      <c r="X799" s="481"/>
      <c r="Y799" s="481"/>
      <c r="Z799" s="481"/>
      <c r="AA799" s="481"/>
    </row>
    <row r="800" ht="16.5" spans="1:27">
      <c r="A800" s="500"/>
      <c r="B800" s="481"/>
      <c r="C800" s="481"/>
      <c r="D800" s="500"/>
      <c r="E800" s="500"/>
      <c r="F800" s="501"/>
      <c r="G800" s="501"/>
      <c r="H800" s="500"/>
      <c r="I800" s="500"/>
      <c r="J800" s="500"/>
      <c r="K800" s="502"/>
      <c r="L800" s="503"/>
      <c r="M800" s="500"/>
      <c r="N800" s="501"/>
      <c r="O800" s="481"/>
      <c r="P800" s="500"/>
      <c r="Q800" s="481"/>
      <c r="R800" s="481"/>
      <c r="S800" s="500"/>
      <c r="T800" s="481"/>
      <c r="U800" s="500"/>
      <c r="V800" s="500"/>
      <c r="W800" s="481"/>
      <c r="X800" s="481"/>
      <c r="Y800" s="481"/>
      <c r="Z800" s="481"/>
      <c r="AA800" s="481"/>
    </row>
    <row r="801" ht="16.5" spans="1:27">
      <c r="A801" s="500"/>
      <c r="B801" s="481"/>
      <c r="C801" s="481"/>
      <c r="D801" s="500"/>
      <c r="E801" s="500"/>
      <c r="F801" s="501"/>
      <c r="G801" s="501"/>
      <c r="H801" s="500"/>
      <c r="I801" s="500"/>
      <c r="J801" s="500"/>
      <c r="K801" s="502"/>
      <c r="L801" s="503"/>
      <c r="M801" s="500"/>
      <c r="N801" s="501"/>
      <c r="O801" s="481"/>
      <c r="P801" s="500"/>
      <c r="Q801" s="481"/>
      <c r="R801" s="481"/>
      <c r="S801" s="500"/>
      <c r="T801" s="481"/>
      <c r="U801" s="500"/>
      <c r="V801" s="500"/>
      <c r="W801" s="481"/>
      <c r="X801" s="481"/>
      <c r="Y801" s="481"/>
      <c r="Z801" s="481"/>
      <c r="AA801" s="481"/>
    </row>
    <row r="802" ht="16.5" spans="1:27">
      <c r="A802" s="500"/>
      <c r="B802" s="481"/>
      <c r="C802" s="481"/>
      <c r="D802" s="500"/>
      <c r="E802" s="500"/>
      <c r="F802" s="501"/>
      <c r="G802" s="501"/>
      <c r="H802" s="500"/>
      <c r="I802" s="500"/>
      <c r="J802" s="500"/>
      <c r="K802" s="502"/>
      <c r="L802" s="503"/>
      <c r="M802" s="500"/>
      <c r="N802" s="501"/>
      <c r="O802" s="481"/>
      <c r="P802" s="500"/>
      <c r="Q802" s="481"/>
      <c r="R802" s="481"/>
      <c r="S802" s="500"/>
      <c r="T802" s="481"/>
      <c r="U802" s="500"/>
      <c r="V802" s="500"/>
      <c r="W802" s="481"/>
      <c r="X802" s="481"/>
      <c r="Y802" s="481"/>
      <c r="Z802" s="481"/>
      <c r="AA802" s="481"/>
    </row>
    <row r="803" ht="16.5" spans="1:27">
      <c r="A803" s="500"/>
      <c r="B803" s="481"/>
      <c r="C803" s="481"/>
      <c r="D803" s="500"/>
      <c r="E803" s="500"/>
      <c r="F803" s="501"/>
      <c r="G803" s="501"/>
      <c r="H803" s="500"/>
      <c r="I803" s="500"/>
      <c r="J803" s="500"/>
      <c r="K803" s="502"/>
      <c r="L803" s="503"/>
      <c r="M803" s="500"/>
      <c r="N803" s="501"/>
      <c r="O803" s="481"/>
      <c r="P803" s="500"/>
      <c r="Q803" s="481"/>
      <c r="R803" s="481"/>
      <c r="S803" s="500"/>
      <c r="T803" s="481"/>
      <c r="U803" s="500"/>
      <c r="V803" s="500"/>
      <c r="W803" s="481"/>
      <c r="X803" s="481"/>
      <c r="Y803" s="481"/>
      <c r="Z803" s="481"/>
      <c r="AA803" s="481"/>
    </row>
    <row r="804" ht="16.5" spans="1:27">
      <c r="A804" s="500"/>
      <c r="B804" s="481"/>
      <c r="C804" s="481"/>
      <c r="D804" s="500"/>
      <c r="E804" s="500"/>
      <c r="F804" s="501"/>
      <c r="G804" s="501"/>
      <c r="H804" s="500"/>
      <c r="I804" s="500"/>
      <c r="J804" s="500"/>
      <c r="K804" s="502"/>
      <c r="L804" s="503"/>
      <c r="M804" s="500"/>
      <c r="N804" s="501"/>
      <c r="O804" s="481"/>
      <c r="P804" s="500"/>
      <c r="Q804" s="481"/>
      <c r="R804" s="481"/>
      <c r="S804" s="500"/>
      <c r="T804" s="481"/>
      <c r="U804" s="500"/>
      <c r="V804" s="500"/>
      <c r="W804" s="481"/>
      <c r="X804" s="481"/>
      <c r="Y804" s="481"/>
      <c r="Z804" s="481"/>
      <c r="AA804" s="481"/>
    </row>
    <row r="805" ht="16.5" spans="1:27">
      <c r="A805" s="500"/>
      <c r="B805" s="481"/>
      <c r="C805" s="481"/>
      <c r="D805" s="500"/>
      <c r="E805" s="500"/>
      <c r="F805" s="501"/>
      <c r="G805" s="501"/>
      <c r="H805" s="500"/>
      <c r="I805" s="500"/>
      <c r="J805" s="500"/>
      <c r="K805" s="502"/>
      <c r="L805" s="503"/>
      <c r="M805" s="500"/>
      <c r="N805" s="501"/>
      <c r="O805" s="481"/>
      <c r="P805" s="500"/>
      <c r="Q805" s="481"/>
      <c r="R805" s="481"/>
      <c r="S805" s="500"/>
      <c r="T805" s="481"/>
      <c r="U805" s="500"/>
      <c r="V805" s="500"/>
      <c r="W805" s="481"/>
      <c r="X805" s="481"/>
      <c r="Y805" s="481"/>
      <c r="Z805" s="481"/>
      <c r="AA805" s="481"/>
    </row>
    <row r="806" ht="16.5" spans="1:27">
      <c r="A806" s="500"/>
      <c r="B806" s="481"/>
      <c r="C806" s="481"/>
      <c r="D806" s="500"/>
      <c r="E806" s="500"/>
      <c r="F806" s="501"/>
      <c r="G806" s="501"/>
      <c r="H806" s="500"/>
      <c r="I806" s="500"/>
      <c r="J806" s="500"/>
      <c r="K806" s="502"/>
      <c r="L806" s="503"/>
      <c r="M806" s="500"/>
      <c r="N806" s="501"/>
      <c r="O806" s="481"/>
      <c r="P806" s="500"/>
      <c r="Q806" s="481"/>
      <c r="R806" s="481"/>
      <c r="S806" s="500"/>
      <c r="T806" s="481"/>
      <c r="U806" s="500"/>
      <c r="V806" s="500"/>
      <c r="W806" s="481"/>
      <c r="X806" s="481"/>
      <c r="Y806" s="481"/>
      <c r="Z806" s="481"/>
      <c r="AA806" s="481"/>
    </row>
    <row r="807" ht="16.5" spans="1:27">
      <c r="A807" s="500"/>
      <c r="B807" s="481"/>
      <c r="C807" s="481"/>
      <c r="D807" s="500"/>
      <c r="E807" s="500"/>
      <c r="F807" s="501"/>
      <c r="G807" s="501"/>
      <c r="H807" s="500"/>
      <c r="I807" s="500"/>
      <c r="J807" s="500"/>
      <c r="K807" s="502"/>
      <c r="L807" s="503"/>
      <c r="M807" s="500"/>
      <c r="N807" s="501"/>
      <c r="O807" s="481"/>
      <c r="P807" s="500"/>
      <c r="Q807" s="481"/>
      <c r="R807" s="481"/>
      <c r="S807" s="500"/>
      <c r="T807" s="481"/>
      <c r="U807" s="500"/>
      <c r="V807" s="500"/>
      <c r="W807" s="481"/>
      <c r="X807" s="481"/>
      <c r="Y807" s="481"/>
      <c r="Z807" s="481"/>
      <c r="AA807" s="481"/>
    </row>
    <row r="808" ht="16.5" spans="1:27">
      <c r="A808" s="500"/>
      <c r="B808" s="481"/>
      <c r="C808" s="481"/>
      <c r="D808" s="500"/>
      <c r="E808" s="500"/>
      <c r="F808" s="501"/>
      <c r="G808" s="501"/>
      <c r="H808" s="500"/>
      <c r="I808" s="500"/>
      <c r="J808" s="500"/>
      <c r="K808" s="502"/>
      <c r="L808" s="503"/>
      <c r="M808" s="500"/>
      <c r="N808" s="501"/>
      <c r="O808" s="481"/>
      <c r="P808" s="500"/>
      <c r="Q808" s="481"/>
      <c r="R808" s="481"/>
      <c r="S808" s="500"/>
      <c r="T808" s="481"/>
      <c r="U808" s="500"/>
      <c r="V808" s="500"/>
      <c r="W808" s="481"/>
      <c r="X808" s="481"/>
      <c r="Y808" s="481"/>
      <c r="Z808" s="481"/>
      <c r="AA808" s="481"/>
    </row>
    <row r="809" ht="16.5" spans="1:27">
      <c r="A809" s="500"/>
      <c r="B809" s="481"/>
      <c r="C809" s="481"/>
      <c r="D809" s="500"/>
      <c r="E809" s="500"/>
      <c r="F809" s="501"/>
      <c r="G809" s="501"/>
      <c r="H809" s="500"/>
      <c r="I809" s="500"/>
      <c r="J809" s="500"/>
      <c r="K809" s="502"/>
      <c r="L809" s="503"/>
      <c r="M809" s="500"/>
      <c r="N809" s="501"/>
      <c r="O809" s="481"/>
      <c r="P809" s="500"/>
      <c r="Q809" s="481"/>
      <c r="R809" s="481"/>
      <c r="S809" s="500"/>
      <c r="T809" s="481"/>
      <c r="U809" s="500"/>
      <c r="V809" s="500"/>
      <c r="W809" s="481"/>
      <c r="X809" s="481"/>
      <c r="Y809" s="481"/>
      <c r="Z809" s="481"/>
      <c r="AA809" s="481"/>
    </row>
    <row r="810" ht="16.5" spans="1:27">
      <c r="A810" s="500"/>
      <c r="B810" s="481"/>
      <c r="C810" s="481"/>
      <c r="D810" s="500"/>
      <c r="E810" s="500"/>
      <c r="F810" s="501"/>
      <c r="G810" s="501"/>
      <c r="H810" s="500"/>
      <c r="I810" s="500"/>
      <c r="J810" s="500"/>
      <c r="K810" s="502"/>
      <c r="L810" s="503"/>
      <c r="M810" s="500"/>
      <c r="N810" s="501"/>
      <c r="O810" s="481"/>
      <c r="P810" s="500"/>
      <c r="Q810" s="481"/>
      <c r="R810" s="481"/>
      <c r="S810" s="500"/>
      <c r="T810" s="481"/>
      <c r="U810" s="500"/>
      <c r="V810" s="500"/>
      <c r="W810" s="481"/>
      <c r="X810" s="481"/>
      <c r="Y810" s="481"/>
      <c r="Z810" s="481"/>
      <c r="AA810" s="481"/>
    </row>
    <row r="811" ht="16.5" spans="1:27">
      <c r="A811" s="500"/>
      <c r="B811" s="481"/>
      <c r="C811" s="481"/>
      <c r="D811" s="500"/>
      <c r="E811" s="500"/>
      <c r="F811" s="501"/>
      <c r="G811" s="501"/>
      <c r="H811" s="500"/>
      <c r="I811" s="500"/>
      <c r="J811" s="500"/>
      <c r="K811" s="502"/>
      <c r="L811" s="503"/>
      <c r="M811" s="500"/>
      <c r="N811" s="501"/>
      <c r="O811" s="481"/>
      <c r="P811" s="500"/>
      <c r="Q811" s="481"/>
      <c r="R811" s="481"/>
      <c r="S811" s="500"/>
      <c r="T811" s="481"/>
      <c r="U811" s="500"/>
      <c r="V811" s="500"/>
      <c r="W811" s="481"/>
      <c r="X811" s="481"/>
      <c r="Y811" s="481"/>
      <c r="Z811" s="481"/>
      <c r="AA811" s="481"/>
    </row>
    <row r="812" ht="16.5" spans="1:27">
      <c r="A812" s="500"/>
      <c r="B812" s="481"/>
      <c r="C812" s="481"/>
      <c r="D812" s="500"/>
      <c r="E812" s="500"/>
      <c r="F812" s="501"/>
      <c r="G812" s="501"/>
      <c r="H812" s="500"/>
      <c r="I812" s="500"/>
      <c r="J812" s="500"/>
      <c r="K812" s="502"/>
      <c r="L812" s="503"/>
      <c r="M812" s="500"/>
      <c r="N812" s="501"/>
      <c r="O812" s="481"/>
      <c r="P812" s="500"/>
      <c r="Q812" s="481"/>
      <c r="R812" s="481"/>
      <c r="S812" s="500"/>
      <c r="T812" s="481"/>
      <c r="U812" s="500"/>
      <c r="V812" s="500"/>
      <c r="W812" s="481"/>
      <c r="X812" s="481"/>
      <c r="Y812" s="481"/>
      <c r="Z812" s="481"/>
      <c r="AA812" s="481"/>
    </row>
    <row r="813" ht="16.5" spans="1:27">
      <c r="A813" s="500"/>
      <c r="B813" s="481"/>
      <c r="C813" s="481"/>
      <c r="D813" s="500"/>
      <c r="E813" s="500"/>
      <c r="F813" s="501"/>
      <c r="G813" s="501"/>
      <c r="H813" s="500"/>
      <c r="I813" s="500"/>
      <c r="J813" s="500"/>
      <c r="K813" s="502"/>
      <c r="L813" s="503"/>
      <c r="M813" s="500"/>
      <c r="N813" s="501"/>
      <c r="O813" s="481"/>
      <c r="P813" s="500"/>
      <c r="Q813" s="481"/>
      <c r="R813" s="481"/>
      <c r="S813" s="500"/>
      <c r="T813" s="481"/>
      <c r="U813" s="500"/>
      <c r="V813" s="500"/>
      <c r="W813" s="481"/>
      <c r="X813" s="481"/>
      <c r="Y813" s="481"/>
      <c r="Z813" s="481"/>
      <c r="AA813" s="481"/>
    </row>
    <row r="814" ht="16.5" spans="1:27">
      <c r="A814" s="500"/>
      <c r="B814" s="481"/>
      <c r="C814" s="481"/>
      <c r="D814" s="500"/>
      <c r="E814" s="500"/>
      <c r="F814" s="501"/>
      <c r="G814" s="501"/>
      <c r="H814" s="500"/>
      <c r="I814" s="500"/>
      <c r="J814" s="500"/>
      <c r="K814" s="502"/>
      <c r="L814" s="503"/>
      <c r="M814" s="500"/>
      <c r="N814" s="501"/>
      <c r="O814" s="481"/>
      <c r="P814" s="500"/>
      <c r="Q814" s="481"/>
      <c r="R814" s="481"/>
      <c r="S814" s="500"/>
      <c r="T814" s="481"/>
      <c r="U814" s="500"/>
      <c r="V814" s="500"/>
      <c r="W814" s="481"/>
      <c r="X814" s="481"/>
      <c r="Y814" s="481"/>
      <c r="Z814" s="481"/>
      <c r="AA814" s="481"/>
    </row>
    <row r="815" ht="16.5" spans="1:27">
      <c r="A815" s="500"/>
      <c r="B815" s="481"/>
      <c r="C815" s="481"/>
      <c r="D815" s="500"/>
      <c r="E815" s="500"/>
      <c r="F815" s="501"/>
      <c r="G815" s="501"/>
      <c r="H815" s="500"/>
      <c r="I815" s="500"/>
      <c r="J815" s="500"/>
      <c r="K815" s="502"/>
      <c r="L815" s="503"/>
      <c r="M815" s="500"/>
      <c r="N815" s="501"/>
      <c r="O815" s="481"/>
      <c r="P815" s="500"/>
      <c r="Q815" s="481"/>
      <c r="R815" s="481"/>
      <c r="S815" s="500"/>
      <c r="T815" s="481"/>
      <c r="U815" s="500"/>
      <c r="V815" s="500"/>
      <c r="W815" s="481"/>
      <c r="X815" s="481"/>
      <c r="Y815" s="481"/>
      <c r="Z815" s="481"/>
      <c r="AA815" s="481"/>
    </row>
    <row r="816" ht="16.5" spans="1:27">
      <c r="A816" s="500"/>
      <c r="B816" s="481"/>
      <c r="C816" s="481"/>
      <c r="D816" s="500"/>
      <c r="E816" s="500"/>
      <c r="F816" s="501"/>
      <c r="G816" s="501"/>
      <c r="H816" s="500"/>
      <c r="I816" s="500"/>
      <c r="J816" s="500"/>
      <c r="K816" s="502"/>
      <c r="L816" s="503"/>
      <c r="M816" s="500"/>
      <c r="N816" s="501"/>
      <c r="O816" s="481"/>
      <c r="P816" s="500"/>
      <c r="Q816" s="481"/>
      <c r="R816" s="481"/>
      <c r="S816" s="500"/>
      <c r="T816" s="481"/>
      <c r="U816" s="500"/>
      <c r="V816" s="500"/>
      <c r="W816" s="481"/>
      <c r="X816" s="481"/>
      <c r="Y816" s="481"/>
      <c r="Z816" s="481"/>
      <c r="AA816" s="481"/>
    </row>
    <row r="817" ht="16.5" spans="1:27">
      <c r="A817" s="500"/>
      <c r="B817" s="481"/>
      <c r="C817" s="481"/>
      <c r="D817" s="500"/>
      <c r="E817" s="500"/>
      <c r="F817" s="501"/>
      <c r="G817" s="501"/>
      <c r="H817" s="500"/>
      <c r="I817" s="500"/>
      <c r="J817" s="500"/>
      <c r="K817" s="502"/>
      <c r="L817" s="503"/>
      <c r="M817" s="500"/>
      <c r="N817" s="501"/>
      <c r="O817" s="481"/>
      <c r="P817" s="500"/>
      <c r="Q817" s="481"/>
      <c r="R817" s="481"/>
      <c r="S817" s="500"/>
      <c r="T817" s="481"/>
      <c r="U817" s="500"/>
      <c r="V817" s="500"/>
      <c r="W817" s="481"/>
      <c r="X817" s="481"/>
      <c r="Y817" s="481"/>
      <c r="Z817" s="481"/>
      <c r="AA817" s="481"/>
    </row>
    <row r="818" ht="16.5" spans="1:27">
      <c r="A818" s="500"/>
      <c r="B818" s="481"/>
      <c r="C818" s="481"/>
      <c r="D818" s="500"/>
      <c r="E818" s="500"/>
      <c r="F818" s="501"/>
      <c r="G818" s="501"/>
      <c r="H818" s="500"/>
      <c r="I818" s="500"/>
      <c r="J818" s="500"/>
      <c r="K818" s="502"/>
      <c r="L818" s="503"/>
      <c r="M818" s="500"/>
      <c r="N818" s="501"/>
      <c r="O818" s="481"/>
      <c r="P818" s="500"/>
      <c r="Q818" s="481"/>
      <c r="R818" s="481"/>
      <c r="S818" s="500"/>
      <c r="T818" s="481"/>
      <c r="U818" s="500"/>
      <c r="V818" s="500"/>
      <c r="W818" s="481"/>
      <c r="X818" s="481"/>
      <c r="Y818" s="481"/>
      <c r="Z818" s="481"/>
      <c r="AA818" s="481"/>
    </row>
    <row r="819" ht="16.5" spans="1:27">
      <c r="A819" s="500"/>
      <c r="B819" s="481"/>
      <c r="C819" s="481"/>
      <c r="D819" s="500"/>
      <c r="E819" s="500"/>
      <c r="F819" s="501"/>
      <c r="G819" s="501"/>
      <c r="H819" s="500"/>
      <c r="I819" s="500"/>
      <c r="J819" s="500"/>
      <c r="K819" s="502"/>
      <c r="L819" s="503"/>
      <c r="M819" s="500"/>
      <c r="N819" s="501"/>
      <c r="O819" s="481"/>
      <c r="P819" s="500"/>
      <c r="Q819" s="481"/>
      <c r="R819" s="481"/>
      <c r="S819" s="500"/>
      <c r="T819" s="481"/>
      <c r="U819" s="500"/>
      <c r="V819" s="500"/>
      <c r="W819" s="481"/>
      <c r="X819" s="481"/>
      <c r="Y819" s="481"/>
      <c r="Z819" s="481"/>
      <c r="AA819" s="481"/>
    </row>
    <row r="820" ht="16.5" spans="1:27">
      <c r="A820" s="500"/>
      <c r="B820" s="481"/>
      <c r="C820" s="481"/>
      <c r="D820" s="500"/>
      <c r="E820" s="500"/>
      <c r="F820" s="501"/>
      <c r="G820" s="501"/>
      <c r="H820" s="500"/>
      <c r="I820" s="500"/>
      <c r="J820" s="500"/>
      <c r="K820" s="502"/>
      <c r="L820" s="503"/>
      <c r="M820" s="500"/>
      <c r="N820" s="501"/>
      <c r="O820" s="481"/>
      <c r="P820" s="500"/>
      <c r="Q820" s="481"/>
      <c r="R820" s="481"/>
      <c r="S820" s="500"/>
      <c r="T820" s="481"/>
      <c r="U820" s="500"/>
      <c r="V820" s="500"/>
      <c r="W820" s="481"/>
      <c r="X820" s="481"/>
      <c r="Y820" s="481"/>
      <c r="Z820" s="481"/>
      <c r="AA820" s="481"/>
    </row>
    <row r="821" ht="16.5" spans="1:27">
      <c r="A821" s="500"/>
      <c r="B821" s="481"/>
      <c r="C821" s="481"/>
      <c r="D821" s="500"/>
      <c r="E821" s="500"/>
      <c r="F821" s="501"/>
      <c r="G821" s="501"/>
      <c r="H821" s="500"/>
      <c r="I821" s="500"/>
      <c r="J821" s="500"/>
      <c r="K821" s="502"/>
      <c r="L821" s="503"/>
      <c r="M821" s="500"/>
      <c r="N821" s="501"/>
      <c r="O821" s="481"/>
      <c r="P821" s="500"/>
      <c r="Q821" s="481"/>
      <c r="R821" s="481"/>
      <c r="S821" s="500"/>
      <c r="T821" s="481"/>
      <c r="U821" s="500"/>
      <c r="V821" s="500"/>
      <c r="W821" s="481"/>
      <c r="X821" s="481"/>
      <c r="Y821" s="481"/>
      <c r="Z821" s="481"/>
      <c r="AA821" s="481"/>
    </row>
    <row r="822" ht="16.5" spans="1:27">
      <c r="A822" s="500"/>
      <c r="B822" s="481"/>
      <c r="C822" s="481"/>
      <c r="D822" s="500"/>
      <c r="E822" s="500"/>
      <c r="F822" s="501"/>
      <c r="G822" s="501"/>
      <c r="H822" s="500"/>
      <c r="I822" s="500"/>
      <c r="J822" s="500"/>
      <c r="K822" s="502"/>
      <c r="L822" s="503"/>
      <c r="M822" s="500"/>
      <c r="N822" s="501"/>
      <c r="O822" s="481"/>
      <c r="P822" s="500"/>
      <c r="Q822" s="481"/>
      <c r="R822" s="481"/>
      <c r="S822" s="500"/>
      <c r="T822" s="481"/>
      <c r="U822" s="500"/>
      <c r="V822" s="500"/>
      <c r="W822" s="481"/>
      <c r="X822" s="481"/>
      <c r="Y822" s="481"/>
      <c r="Z822" s="481"/>
      <c r="AA822" s="481"/>
    </row>
    <row r="823" ht="16.5" spans="1:27">
      <c r="A823" s="500"/>
      <c r="B823" s="481"/>
      <c r="C823" s="481"/>
      <c r="D823" s="500"/>
      <c r="E823" s="500"/>
      <c r="F823" s="501"/>
      <c r="G823" s="501"/>
      <c r="H823" s="500"/>
      <c r="I823" s="500"/>
      <c r="J823" s="500"/>
      <c r="K823" s="502"/>
      <c r="L823" s="503"/>
      <c r="M823" s="500"/>
      <c r="N823" s="501"/>
      <c r="O823" s="481"/>
      <c r="P823" s="500"/>
      <c r="Q823" s="481"/>
      <c r="R823" s="481"/>
      <c r="S823" s="500"/>
      <c r="T823" s="481"/>
      <c r="U823" s="500"/>
      <c r="V823" s="500"/>
      <c r="W823" s="481"/>
      <c r="X823" s="481"/>
      <c r="Y823" s="481"/>
      <c r="Z823" s="481"/>
      <c r="AA823" s="481"/>
    </row>
    <row r="824" ht="16.5" spans="1:27">
      <c r="A824" s="500"/>
      <c r="B824" s="481"/>
      <c r="C824" s="481"/>
      <c r="D824" s="500"/>
      <c r="E824" s="500"/>
      <c r="F824" s="501"/>
      <c r="G824" s="501"/>
      <c r="H824" s="500"/>
      <c r="I824" s="500"/>
      <c r="J824" s="500"/>
      <c r="K824" s="502"/>
      <c r="L824" s="503"/>
      <c r="M824" s="500"/>
      <c r="N824" s="501"/>
      <c r="O824" s="481"/>
      <c r="P824" s="500"/>
      <c r="Q824" s="481"/>
      <c r="R824" s="481"/>
      <c r="S824" s="500"/>
      <c r="T824" s="481"/>
      <c r="U824" s="500"/>
      <c r="V824" s="500"/>
      <c r="W824" s="481"/>
      <c r="X824" s="481"/>
      <c r="Y824" s="481"/>
      <c r="Z824" s="481"/>
      <c r="AA824" s="481"/>
    </row>
    <row r="825" ht="16.5" spans="1:27">
      <c r="A825" s="500"/>
      <c r="B825" s="481"/>
      <c r="C825" s="481"/>
      <c r="D825" s="500"/>
      <c r="E825" s="500"/>
      <c r="F825" s="501"/>
      <c r="G825" s="501"/>
      <c r="H825" s="500"/>
      <c r="I825" s="500"/>
      <c r="J825" s="500"/>
      <c r="K825" s="502"/>
      <c r="L825" s="503"/>
      <c r="M825" s="500"/>
      <c r="N825" s="501"/>
      <c r="O825" s="481"/>
      <c r="P825" s="500"/>
      <c r="Q825" s="481"/>
      <c r="R825" s="481"/>
      <c r="S825" s="500"/>
      <c r="T825" s="481"/>
      <c r="U825" s="500"/>
      <c r="V825" s="500"/>
      <c r="W825" s="481"/>
      <c r="X825" s="481"/>
      <c r="Y825" s="481"/>
      <c r="Z825" s="481"/>
      <c r="AA825" s="481"/>
    </row>
    <row r="826" ht="16.5" spans="1:27">
      <c r="A826" s="500"/>
      <c r="B826" s="481"/>
      <c r="C826" s="481"/>
      <c r="D826" s="500"/>
      <c r="E826" s="500"/>
      <c r="F826" s="501"/>
      <c r="G826" s="501"/>
      <c r="H826" s="500"/>
      <c r="I826" s="500"/>
      <c r="J826" s="500"/>
      <c r="K826" s="502"/>
      <c r="L826" s="503"/>
      <c r="M826" s="500"/>
      <c r="N826" s="501"/>
      <c r="O826" s="481"/>
      <c r="P826" s="500"/>
      <c r="Q826" s="481"/>
      <c r="R826" s="481"/>
      <c r="S826" s="500"/>
      <c r="T826" s="481"/>
      <c r="U826" s="500"/>
      <c r="V826" s="500"/>
      <c r="W826" s="481"/>
      <c r="X826" s="481"/>
      <c r="Y826" s="481"/>
      <c r="Z826" s="481"/>
      <c r="AA826" s="481"/>
    </row>
    <row r="827" ht="16.5" spans="1:27">
      <c r="A827" s="500"/>
      <c r="B827" s="481"/>
      <c r="C827" s="481"/>
      <c r="D827" s="500"/>
      <c r="E827" s="500"/>
      <c r="F827" s="501"/>
      <c r="G827" s="501"/>
      <c r="H827" s="500"/>
      <c r="I827" s="500"/>
      <c r="J827" s="500"/>
      <c r="K827" s="502"/>
      <c r="L827" s="503"/>
      <c r="M827" s="500"/>
      <c r="N827" s="501"/>
      <c r="O827" s="481"/>
      <c r="P827" s="500"/>
      <c r="Q827" s="481"/>
      <c r="R827" s="481"/>
      <c r="S827" s="500"/>
      <c r="T827" s="481"/>
      <c r="U827" s="500"/>
      <c r="V827" s="500"/>
      <c r="W827" s="481"/>
      <c r="X827" s="481"/>
      <c r="Y827" s="481"/>
      <c r="Z827" s="481"/>
      <c r="AA827" s="481"/>
    </row>
    <row r="828" ht="16.5" spans="1:27">
      <c r="A828" s="500"/>
      <c r="B828" s="481"/>
      <c r="C828" s="481"/>
      <c r="D828" s="500"/>
      <c r="E828" s="500"/>
      <c r="F828" s="501"/>
      <c r="G828" s="501"/>
      <c r="H828" s="500"/>
      <c r="I828" s="500"/>
      <c r="J828" s="500"/>
      <c r="K828" s="502"/>
      <c r="L828" s="503"/>
      <c r="M828" s="500"/>
      <c r="N828" s="501"/>
      <c r="O828" s="481"/>
      <c r="P828" s="500"/>
      <c r="Q828" s="481"/>
      <c r="R828" s="481"/>
      <c r="S828" s="500"/>
      <c r="T828" s="481"/>
      <c r="U828" s="500"/>
      <c r="V828" s="500"/>
      <c r="W828" s="481"/>
      <c r="X828" s="481"/>
      <c r="Y828" s="481"/>
      <c r="Z828" s="481"/>
      <c r="AA828" s="481"/>
    </row>
    <row r="829" ht="16.5" spans="1:27">
      <c r="A829" s="500"/>
      <c r="B829" s="481"/>
      <c r="C829" s="481"/>
      <c r="D829" s="500"/>
      <c r="E829" s="500"/>
      <c r="F829" s="501"/>
      <c r="G829" s="501"/>
      <c r="H829" s="500"/>
      <c r="I829" s="500"/>
      <c r="J829" s="500"/>
      <c r="K829" s="502"/>
      <c r="L829" s="503"/>
      <c r="M829" s="500"/>
      <c r="N829" s="501"/>
      <c r="O829" s="481"/>
      <c r="P829" s="500"/>
      <c r="Q829" s="481"/>
      <c r="R829" s="481"/>
      <c r="S829" s="500"/>
      <c r="T829" s="481"/>
      <c r="U829" s="500"/>
      <c r="V829" s="500"/>
      <c r="W829" s="481"/>
      <c r="X829" s="481"/>
      <c r="Y829" s="481"/>
      <c r="Z829" s="481"/>
      <c r="AA829" s="481"/>
    </row>
    <row r="830" ht="16.5" spans="1:27">
      <c r="A830" s="500"/>
      <c r="B830" s="481"/>
      <c r="C830" s="481"/>
      <c r="D830" s="500"/>
      <c r="E830" s="500"/>
      <c r="F830" s="501"/>
      <c r="G830" s="501"/>
      <c r="H830" s="500"/>
      <c r="I830" s="500"/>
      <c r="J830" s="500"/>
      <c r="K830" s="502"/>
      <c r="L830" s="503"/>
      <c r="M830" s="500"/>
      <c r="N830" s="501"/>
      <c r="O830" s="481"/>
      <c r="P830" s="500"/>
      <c r="Q830" s="481"/>
      <c r="R830" s="481"/>
      <c r="S830" s="500"/>
      <c r="T830" s="481"/>
      <c r="U830" s="500"/>
      <c r="V830" s="500"/>
      <c r="W830" s="481"/>
      <c r="X830" s="481"/>
      <c r="Y830" s="481"/>
      <c r="Z830" s="481"/>
      <c r="AA830" s="481"/>
    </row>
    <row r="831" ht="16.5" spans="1:27">
      <c r="A831" s="500"/>
      <c r="B831" s="481"/>
      <c r="C831" s="481"/>
      <c r="D831" s="500"/>
      <c r="E831" s="500"/>
      <c r="F831" s="501"/>
      <c r="G831" s="501"/>
      <c r="H831" s="500"/>
      <c r="I831" s="500"/>
      <c r="J831" s="500"/>
      <c r="K831" s="502"/>
      <c r="L831" s="503"/>
      <c r="M831" s="500"/>
      <c r="N831" s="501"/>
      <c r="O831" s="481"/>
      <c r="P831" s="500"/>
      <c r="Q831" s="481"/>
      <c r="R831" s="481"/>
      <c r="S831" s="500"/>
      <c r="T831" s="481"/>
      <c r="U831" s="500"/>
      <c r="V831" s="500"/>
      <c r="W831" s="481"/>
      <c r="X831" s="481"/>
      <c r="Y831" s="481"/>
      <c r="Z831" s="481"/>
      <c r="AA831" s="481"/>
    </row>
    <row r="832" ht="16.5" spans="1:27">
      <c r="A832" s="500"/>
      <c r="B832" s="481"/>
      <c r="C832" s="481"/>
      <c r="D832" s="500"/>
      <c r="E832" s="500"/>
      <c r="F832" s="501"/>
      <c r="G832" s="501"/>
      <c r="H832" s="500"/>
      <c r="I832" s="500"/>
      <c r="J832" s="500"/>
      <c r="K832" s="502"/>
      <c r="L832" s="503"/>
      <c r="M832" s="500"/>
      <c r="N832" s="501"/>
      <c r="O832" s="481"/>
      <c r="P832" s="500"/>
      <c r="Q832" s="481"/>
      <c r="R832" s="481"/>
      <c r="S832" s="500"/>
      <c r="T832" s="481"/>
      <c r="U832" s="500"/>
      <c r="V832" s="500"/>
      <c r="W832" s="481"/>
      <c r="X832" s="481"/>
      <c r="Y832" s="481"/>
      <c r="Z832" s="481"/>
      <c r="AA832" s="481"/>
    </row>
    <row r="833" ht="16.5" spans="1:27">
      <c r="A833" s="500"/>
      <c r="B833" s="481"/>
      <c r="C833" s="481"/>
      <c r="D833" s="500"/>
      <c r="E833" s="500"/>
      <c r="F833" s="501"/>
      <c r="G833" s="501"/>
      <c r="H833" s="500"/>
      <c r="I833" s="500"/>
      <c r="J833" s="500"/>
      <c r="K833" s="502"/>
      <c r="L833" s="503"/>
      <c r="M833" s="500"/>
      <c r="N833" s="501"/>
      <c r="O833" s="481"/>
      <c r="P833" s="500"/>
      <c r="Q833" s="481"/>
      <c r="R833" s="481"/>
      <c r="S833" s="500"/>
      <c r="T833" s="481"/>
      <c r="U833" s="500"/>
      <c r="V833" s="500"/>
      <c r="W833" s="481"/>
      <c r="X833" s="481"/>
      <c r="Y833" s="481"/>
      <c r="Z833" s="481"/>
      <c r="AA833" s="481"/>
    </row>
    <row r="834" ht="16.5" spans="1:27">
      <c r="A834" s="500"/>
      <c r="B834" s="481"/>
      <c r="C834" s="481"/>
      <c r="D834" s="500"/>
      <c r="E834" s="500"/>
      <c r="F834" s="501"/>
      <c r="G834" s="501"/>
      <c r="H834" s="500"/>
      <c r="I834" s="500"/>
      <c r="J834" s="500"/>
      <c r="K834" s="502"/>
      <c r="L834" s="503"/>
      <c r="M834" s="500"/>
      <c r="N834" s="501"/>
      <c r="O834" s="481"/>
      <c r="P834" s="500"/>
      <c r="Q834" s="481"/>
      <c r="R834" s="481"/>
      <c r="S834" s="500"/>
      <c r="T834" s="481"/>
      <c r="U834" s="500"/>
      <c r="V834" s="500"/>
      <c r="W834" s="481"/>
      <c r="X834" s="481"/>
      <c r="Y834" s="481"/>
      <c r="Z834" s="481"/>
      <c r="AA834" s="481"/>
    </row>
    <row r="835" ht="16.5" spans="1:27">
      <c r="A835" s="500"/>
      <c r="B835" s="481"/>
      <c r="C835" s="481"/>
      <c r="D835" s="500"/>
      <c r="E835" s="500"/>
      <c r="F835" s="501"/>
      <c r="G835" s="501"/>
      <c r="H835" s="500"/>
      <c r="I835" s="500"/>
      <c r="J835" s="500"/>
      <c r="K835" s="502"/>
      <c r="L835" s="503"/>
      <c r="M835" s="500"/>
      <c r="N835" s="501"/>
      <c r="O835" s="481"/>
      <c r="P835" s="500"/>
      <c r="Q835" s="481"/>
      <c r="R835" s="481"/>
      <c r="S835" s="500"/>
      <c r="T835" s="481"/>
      <c r="U835" s="500"/>
      <c r="V835" s="500"/>
      <c r="W835" s="481"/>
      <c r="X835" s="481"/>
      <c r="Y835" s="481"/>
      <c r="Z835" s="481"/>
      <c r="AA835" s="481"/>
    </row>
    <row r="836" ht="16.5" spans="1:27">
      <c r="A836" s="500"/>
      <c r="B836" s="481"/>
      <c r="C836" s="481"/>
      <c r="D836" s="500"/>
      <c r="E836" s="500"/>
      <c r="F836" s="501"/>
      <c r="G836" s="501"/>
      <c r="H836" s="500"/>
      <c r="I836" s="500"/>
      <c r="J836" s="500"/>
      <c r="K836" s="502"/>
      <c r="L836" s="503"/>
      <c r="M836" s="500"/>
      <c r="N836" s="501"/>
      <c r="O836" s="481"/>
      <c r="P836" s="500"/>
      <c r="Q836" s="481"/>
      <c r="R836" s="481"/>
      <c r="S836" s="500"/>
      <c r="T836" s="481"/>
      <c r="U836" s="500"/>
      <c r="V836" s="500"/>
      <c r="W836" s="481"/>
      <c r="X836" s="481"/>
      <c r="Y836" s="481"/>
      <c r="Z836" s="481"/>
      <c r="AA836" s="481"/>
    </row>
    <row r="837" ht="16.5" spans="1:27">
      <c r="A837" s="500"/>
      <c r="B837" s="481"/>
      <c r="C837" s="481"/>
      <c r="D837" s="500"/>
      <c r="E837" s="500"/>
      <c r="F837" s="501"/>
      <c r="G837" s="501"/>
      <c r="H837" s="500"/>
      <c r="I837" s="500"/>
      <c r="J837" s="500"/>
      <c r="K837" s="502"/>
      <c r="L837" s="503"/>
      <c r="M837" s="500"/>
      <c r="N837" s="501"/>
      <c r="O837" s="481"/>
      <c r="P837" s="500"/>
      <c r="Q837" s="481"/>
      <c r="R837" s="481"/>
      <c r="S837" s="500"/>
      <c r="T837" s="481"/>
      <c r="U837" s="500"/>
      <c r="V837" s="500"/>
      <c r="W837" s="481"/>
      <c r="X837" s="481"/>
      <c r="Y837" s="481"/>
      <c r="Z837" s="481"/>
      <c r="AA837" s="481"/>
    </row>
    <row r="838" ht="16.5" spans="1:27">
      <c r="A838" s="500"/>
      <c r="B838" s="481"/>
      <c r="C838" s="481"/>
      <c r="D838" s="500"/>
      <c r="E838" s="500"/>
      <c r="F838" s="501"/>
      <c r="G838" s="501"/>
      <c r="H838" s="500"/>
      <c r="I838" s="500"/>
      <c r="J838" s="500"/>
      <c r="K838" s="502"/>
      <c r="L838" s="503"/>
      <c r="M838" s="500"/>
      <c r="N838" s="501"/>
      <c r="O838" s="481"/>
      <c r="P838" s="500"/>
      <c r="Q838" s="481"/>
      <c r="R838" s="481"/>
      <c r="S838" s="500"/>
      <c r="T838" s="481"/>
      <c r="U838" s="500"/>
      <c r="V838" s="500"/>
      <c r="W838" s="481"/>
      <c r="X838" s="481"/>
      <c r="Y838" s="481"/>
      <c r="Z838" s="481"/>
      <c r="AA838" s="481"/>
    </row>
    <row r="839" ht="16.5" spans="1:27">
      <c r="A839" s="500"/>
      <c r="B839" s="481"/>
      <c r="C839" s="481"/>
      <c r="D839" s="500"/>
      <c r="E839" s="500"/>
      <c r="F839" s="501"/>
      <c r="G839" s="501"/>
      <c r="H839" s="500"/>
      <c r="I839" s="500"/>
      <c r="J839" s="500"/>
      <c r="K839" s="502"/>
      <c r="L839" s="503"/>
      <c r="M839" s="500"/>
      <c r="N839" s="501"/>
      <c r="O839" s="481"/>
      <c r="P839" s="500"/>
      <c r="Q839" s="481"/>
      <c r="R839" s="481"/>
      <c r="S839" s="500"/>
      <c r="T839" s="481"/>
      <c r="U839" s="500"/>
      <c r="V839" s="500"/>
      <c r="W839" s="481"/>
      <c r="X839" s="481"/>
      <c r="Y839" s="481"/>
      <c r="Z839" s="481"/>
      <c r="AA839" s="481"/>
    </row>
    <row r="840" ht="16.5" spans="1:27">
      <c r="A840" s="500"/>
      <c r="B840" s="481"/>
      <c r="C840" s="481"/>
      <c r="D840" s="500"/>
      <c r="E840" s="500"/>
      <c r="F840" s="501"/>
      <c r="G840" s="501"/>
      <c r="H840" s="500"/>
      <c r="I840" s="500"/>
      <c r="J840" s="500"/>
      <c r="K840" s="502"/>
      <c r="L840" s="503"/>
      <c r="M840" s="500"/>
      <c r="N840" s="501"/>
      <c r="O840" s="481"/>
      <c r="P840" s="500"/>
      <c r="Q840" s="481"/>
      <c r="R840" s="481"/>
      <c r="S840" s="500"/>
      <c r="T840" s="481"/>
      <c r="U840" s="500"/>
      <c r="V840" s="500"/>
      <c r="W840" s="481"/>
      <c r="X840" s="481"/>
      <c r="Y840" s="481"/>
      <c r="Z840" s="481"/>
      <c r="AA840" s="481"/>
    </row>
    <row r="841" ht="16.5" spans="1:27">
      <c r="A841" s="500"/>
      <c r="B841" s="481"/>
      <c r="C841" s="481"/>
      <c r="D841" s="500"/>
      <c r="E841" s="500"/>
      <c r="F841" s="501"/>
      <c r="G841" s="501"/>
      <c r="H841" s="500"/>
      <c r="I841" s="500"/>
      <c r="J841" s="500"/>
      <c r="K841" s="502"/>
      <c r="L841" s="503"/>
      <c r="M841" s="500"/>
      <c r="N841" s="501"/>
      <c r="O841" s="481"/>
      <c r="P841" s="500"/>
      <c r="Q841" s="481"/>
      <c r="R841" s="481"/>
      <c r="S841" s="500"/>
      <c r="T841" s="481"/>
      <c r="U841" s="500"/>
      <c r="V841" s="500"/>
      <c r="W841" s="481"/>
      <c r="X841" s="481"/>
      <c r="Y841" s="481"/>
      <c r="Z841" s="481"/>
      <c r="AA841" s="481"/>
    </row>
    <row r="842" ht="16.5" spans="1:27">
      <c r="A842" s="500"/>
      <c r="B842" s="481"/>
      <c r="C842" s="481"/>
      <c r="D842" s="500"/>
      <c r="E842" s="500"/>
      <c r="F842" s="501"/>
      <c r="G842" s="501"/>
      <c r="H842" s="500"/>
      <c r="I842" s="500"/>
      <c r="J842" s="500"/>
      <c r="K842" s="502"/>
      <c r="L842" s="503"/>
      <c r="M842" s="500"/>
      <c r="N842" s="501"/>
      <c r="O842" s="481"/>
      <c r="P842" s="500"/>
      <c r="Q842" s="481"/>
      <c r="R842" s="481"/>
      <c r="S842" s="500"/>
      <c r="T842" s="481"/>
      <c r="U842" s="500"/>
      <c r="V842" s="500"/>
      <c r="W842" s="481"/>
      <c r="X842" s="481"/>
      <c r="Y842" s="481"/>
      <c r="Z842" s="481"/>
      <c r="AA842" s="481"/>
    </row>
    <row r="843" ht="16.5" spans="1:27">
      <c r="A843" s="500"/>
      <c r="B843" s="481"/>
      <c r="C843" s="481"/>
      <c r="D843" s="500"/>
      <c r="E843" s="500"/>
      <c r="F843" s="501"/>
      <c r="G843" s="501"/>
      <c r="H843" s="500"/>
      <c r="I843" s="500"/>
      <c r="J843" s="500"/>
      <c r="K843" s="502"/>
      <c r="L843" s="503"/>
      <c r="M843" s="500"/>
      <c r="N843" s="501"/>
      <c r="O843" s="481"/>
      <c r="P843" s="500"/>
      <c r="Q843" s="481"/>
      <c r="R843" s="481"/>
      <c r="S843" s="500"/>
      <c r="T843" s="481"/>
      <c r="U843" s="500"/>
      <c r="V843" s="500"/>
      <c r="W843" s="481"/>
      <c r="X843" s="481"/>
      <c r="Y843" s="481"/>
      <c r="Z843" s="481"/>
      <c r="AA843" s="481"/>
    </row>
    <row r="844" ht="16.5" spans="1:27">
      <c r="A844" s="500"/>
      <c r="B844" s="481"/>
      <c r="C844" s="481"/>
      <c r="D844" s="500"/>
      <c r="E844" s="500"/>
      <c r="F844" s="501"/>
      <c r="G844" s="501"/>
      <c r="H844" s="500"/>
      <c r="I844" s="500"/>
      <c r="J844" s="500"/>
      <c r="K844" s="502"/>
      <c r="L844" s="503"/>
      <c r="M844" s="500"/>
      <c r="N844" s="501"/>
      <c r="O844" s="481"/>
      <c r="P844" s="500"/>
      <c r="Q844" s="481"/>
      <c r="R844" s="481"/>
      <c r="S844" s="500"/>
      <c r="T844" s="481"/>
      <c r="U844" s="500"/>
      <c r="V844" s="500"/>
      <c r="W844" s="481"/>
      <c r="X844" s="481"/>
      <c r="Y844" s="481"/>
      <c r="Z844" s="481"/>
      <c r="AA844" s="481"/>
    </row>
    <row r="845" ht="16.5" spans="1:27">
      <c r="A845" s="500"/>
      <c r="B845" s="481"/>
      <c r="C845" s="481"/>
      <c r="D845" s="500"/>
      <c r="E845" s="500"/>
      <c r="F845" s="501"/>
      <c r="G845" s="501"/>
      <c r="H845" s="500"/>
      <c r="I845" s="500"/>
      <c r="J845" s="500"/>
      <c r="K845" s="502"/>
      <c r="L845" s="503"/>
      <c r="M845" s="500"/>
      <c r="N845" s="501"/>
      <c r="O845" s="481"/>
      <c r="P845" s="500"/>
      <c r="Q845" s="481"/>
      <c r="R845" s="481"/>
      <c r="S845" s="500"/>
      <c r="T845" s="481"/>
      <c r="U845" s="500"/>
      <c r="V845" s="500"/>
      <c r="W845" s="481"/>
      <c r="X845" s="481"/>
      <c r="Y845" s="481"/>
      <c r="Z845" s="481"/>
      <c r="AA845" s="481"/>
    </row>
    <row r="846" ht="16.5" spans="1:27">
      <c r="A846" s="500"/>
      <c r="B846" s="481"/>
      <c r="C846" s="481"/>
      <c r="D846" s="500"/>
      <c r="E846" s="500"/>
      <c r="F846" s="501"/>
      <c r="G846" s="501"/>
      <c r="H846" s="500"/>
      <c r="I846" s="500"/>
      <c r="J846" s="500"/>
      <c r="K846" s="502"/>
      <c r="L846" s="503"/>
      <c r="M846" s="500"/>
      <c r="N846" s="501"/>
      <c r="O846" s="481"/>
      <c r="P846" s="500"/>
      <c r="Q846" s="481"/>
      <c r="R846" s="481"/>
      <c r="S846" s="500"/>
      <c r="T846" s="481"/>
      <c r="U846" s="500"/>
      <c r="V846" s="500"/>
      <c r="W846" s="481"/>
      <c r="X846" s="481"/>
      <c r="Y846" s="481"/>
      <c r="Z846" s="481"/>
      <c r="AA846" s="481"/>
    </row>
    <row r="847" ht="16.5" spans="1:27">
      <c r="A847" s="500"/>
      <c r="B847" s="481"/>
      <c r="C847" s="481"/>
      <c r="D847" s="500"/>
      <c r="E847" s="500"/>
      <c r="F847" s="501"/>
      <c r="G847" s="501"/>
      <c r="H847" s="500"/>
      <c r="I847" s="500"/>
      <c r="J847" s="500"/>
      <c r="K847" s="502"/>
      <c r="L847" s="503"/>
      <c r="M847" s="500"/>
      <c r="N847" s="501"/>
      <c r="O847" s="481"/>
      <c r="P847" s="500"/>
      <c r="Q847" s="481"/>
      <c r="R847" s="481"/>
      <c r="S847" s="500"/>
      <c r="T847" s="481"/>
      <c r="U847" s="500"/>
      <c r="V847" s="500"/>
      <c r="W847" s="481"/>
      <c r="X847" s="481"/>
      <c r="Y847" s="481"/>
      <c r="Z847" s="481"/>
      <c r="AA847" s="481"/>
    </row>
    <row r="848" ht="16.5" spans="1:27">
      <c r="A848" s="500"/>
      <c r="B848" s="481"/>
      <c r="C848" s="481"/>
      <c r="D848" s="500"/>
      <c r="E848" s="500"/>
      <c r="F848" s="501"/>
      <c r="G848" s="501"/>
      <c r="H848" s="500"/>
      <c r="I848" s="500"/>
      <c r="J848" s="500"/>
      <c r="K848" s="502"/>
      <c r="L848" s="503"/>
      <c r="M848" s="500"/>
      <c r="N848" s="501"/>
      <c r="O848" s="481"/>
      <c r="P848" s="500"/>
      <c r="Q848" s="481"/>
      <c r="R848" s="481"/>
      <c r="S848" s="500"/>
      <c r="T848" s="481"/>
      <c r="U848" s="500"/>
      <c r="V848" s="500"/>
      <c r="W848" s="481"/>
      <c r="X848" s="481"/>
      <c r="Y848" s="481"/>
      <c r="Z848" s="481"/>
      <c r="AA848" s="481"/>
    </row>
    <row r="849" ht="16.5" spans="1:27">
      <c r="A849" s="500"/>
      <c r="B849" s="481"/>
      <c r="C849" s="481"/>
      <c r="D849" s="500"/>
      <c r="E849" s="500"/>
      <c r="F849" s="501"/>
      <c r="G849" s="501"/>
      <c r="H849" s="500"/>
      <c r="I849" s="500"/>
      <c r="J849" s="500"/>
      <c r="K849" s="502"/>
      <c r="L849" s="503"/>
      <c r="M849" s="500"/>
      <c r="N849" s="501"/>
      <c r="O849" s="481"/>
      <c r="P849" s="500"/>
      <c r="Q849" s="481"/>
      <c r="R849" s="481"/>
      <c r="S849" s="500"/>
      <c r="T849" s="481"/>
      <c r="U849" s="500"/>
      <c r="V849" s="500"/>
      <c r="W849" s="481"/>
      <c r="X849" s="481"/>
      <c r="Y849" s="481"/>
      <c r="Z849" s="481"/>
      <c r="AA849" s="481"/>
    </row>
    <row r="850" ht="16.5" spans="1:27">
      <c r="A850" s="500"/>
      <c r="B850" s="481"/>
      <c r="C850" s="481"/>
      <c r="D850" s="500"/>
      <c r="E850" s="500"/>
      <c r="F850" s="501"/>
      <c r="G850" s="501"/>
      <c r="H850" s="500"/>
      <c r="I850" s="500"/>
      <c r="J850" s="500"/>
      <c r="K850" s="502"/>
      <c r="L850" s="503"/>
      <c r="M850" s="500"/>
      <c r="N850" s="501"/>
      <c r="O850" s="481"/>
      <c r="P850" s="500"/>
      <c r="Q850" s="481"/>
      <c r="R850" s="481"/>
      <c r="S850" s="500"/>
      <c r="T850" s="481"/>
      <c r="U850" s="500"/>
      <c r="V850" s="500"/>
      <c r="W850" s="481"/>
      <c r="X850" s="481"/>
      <c r="Y850" s="481"/>
      <c r="Z850" s="481"/>
      <c r="AA850" s="481"/>
    </row>
    <row r="851" ht="16.5" spans="1:27">
      <c r="A851" s="500"/>
      <c r="B851" s="481"/>
      <c r="C851" s="481"/>
      <c r="D851" s="500"/>
      <c r="E851" s="500"/>
      <c r="F851" s="501"/>
      <c r="G851" s="501"/>
      <c r="H851" s="500"/>
      <c r="I851" s="500"/>
      <c r="J851" s="500"/>
      <c r="K851" s="502"/>
      <c r="L851" s="503"/>
      <c r="M851" s="500"/>
      <c r="N851" s="501"/>
      <c r="O851" s="481"/>
      <c r="P851" s="500"/>
      <c r="Q851" s="481"/>
      <c r="R851" s="481"/>
      <c r="S851" s="500"/>
      <c r="T851" s="481"/>
      <c r="U851" s="500"/>
      <c r="V851" s="500"/>
      <c r="W851" s="481"/>
      <c r="X851" s="481"/>
      <c r="Y851" s="481"/>
      <c r="Z851" s="481"/>
      <c r="AA851" s="481"/>
    </row>
    <row r="852" ht="16.5" spans="1:27">
      <c r="A852" s="500"/>
      <c r="B852" s="481"/>
      <c r="C852" s="481"/>
      <c r="D852" s="500"/>
      <c r="E852" s="500"/>
      <c r="F852" s="501"/>
      <c r="G852" s="501"/>
      <c r="H852" s="500"/>
      <c r="I852" s="500"/>
      <c r="J852" s="500"/>
      <c r="K852" s="502"/>
      <c r="L852" s="503"/>
      <c r="M852" s="500"/>
      <c r="N852" s="501"/>
      <c r="O852" s="481"/>
      <c r="P852" s="500"/>
      <c r="Q852" s="481"/>
      <c r="R852" s="481"/>
      <c r="S852" s="500"/>
      <c r="T852" s="481"/>
      <c r="U852" s="500"/>
      <c r="V852" s="500"/>
      <c r="W852" s="481"/>
      <c r="X852" s="481"/>
      <c r="Y852" s="481"/>
      <c r="Z852" s="481"/>
      <c r="AA852" s="481"/>
    </row>
    <row r="853" ht="16.5" spans="1:27">
      <c r="A853" s="500"/>
      <c r="B853" s="481"/>
      <c r="C853" s="481"/>
      <c r="D853" s="500"/>
      <c r="E853" s="500"/>
      <c r="F853" s="501"/>
      <c r="G853" s="501"/>
      <c r="H853" s="500"/>
      <c r="I853" s="500"/>
      <c r="J853" s="500"/>
      <c r="K853" s="502"/>
      <c r="L853" s="503"/>
      <c r="M853" s="500"/>
      <c r="N853" s="501"/>
      <c r="O853" s="481"/>
      <c r="P853" s="500"/>
      <c r="Q853" s="481"/>
      <c r="R853" s="481"/>
      <c r="S853" s="500"/>
      <c r="T853" s="481"/>
      <c r="U853" s="500"/>
      <c r="V853" s="500"/>
      <c r="W853" s="481"/>
      <c r="X853" s="481"/>
      <c r="Y853" s="481"/>
      <c r="Z853" s="481"/>
      <c r="AA853" s="481"/>
    </row>
    <row r="854" ht="16.5" spans="1:27">
      <c r="A854" s="500"/>
      <c r="B854" s="481"/>
      <c r="C854" s="481"/>
      <c r="D854" s="500"/>
      <c r="E854" s="500"/>
      <c r="F854" s="501"/>
      <c r="G854" s="501"/>
      <c r="H854" s="500"/>
      <c r="I854" s="500"/>
      <c r="J854" s="500"/>
      <c r="K854" s="502"/>
      <c r="L854" s="503"/>
      <c r="M854" s="500"/>
      <c r="N854" s="501"/>
      <c r="O854" s="481"/>
      <c r="P854" s="500"/>
      <c r="Q854" s="481"/>
      <c r="R854" s="481"/>
      <c r="S854" s="500"/>
      <c r="T854" s="481"/>
      <c r="U854" s="500"/>
      <c r="V854" s="500"/>
      <c r="W854" s="481"/>
      <c r="X854" s="481"/>
      <c r="Y854" s="481"/>
      <c r="Z854" s="481"/>
      <c r="AA854" s="481"/>
    </row>
    <row r="855" ht="16.5" spans="1:27">
      <c r="A855" s="500"/>
      <c r="B855" s="481"/>
      <c r="C855" s="481"/>
      <c r="D855" s="500"/>
      <c r="E855" s="500"/>
      <c r="F855" s="501"/>
      <c r="G855" s="501"/>
      <c r="H855" s="500"/>
      <c r="I855" s="500"/>
      <c r="J855" s="500"/>
      <c r="K855" s="502"/>
      <c r="L855" s="503"/>
      <c r="M855" s="500"/>
      <c r="N855" s="501"/>
      <c r="O855" s="481"/>
      <c r="P855" s="500"/>
      <c r="Q855" s="481"/>
      <c r="R855" s="481"/>
      <c r="S855" s="500"/>
      <c r="T855" s="481"/>
      <c r="U855" s="500"/>
      <c r="V855" s="500"/>
      <c r="W855" s="481"/>
      <c r="X855" s="481"/>
      <c r="Y855" s="481"/>
      <c r="Z855" s="481"/>
      <c r="AA855" s="481"/>
    </row>
    <row r="856" ht="16.5" spans="1:27">
      <c r="A856" s="500"/>
      <c r="B856" s="481"/>
      <c r="C856" s="481"/>
      <c r="D856" s="500"/>
      <c r="E856" s="500"/>
      <c r="F856" s="501"/>
      <c r="G856" s="501"/>
      <c r="H856" s="500"/>
      <c r="I856" s="500"/>
      <c r="J856" s="500"/>
      <c r="K856" s="502"/>
      <c r="L856" s="503"/>
      <c r="M856" s="500"/>
      <c r="N856" s="501"/>
      <c r="O856" s="481"/>
      <c r="P856" s="500"/>
      <c r="Q856" s="481"/>
      <c r="R856" s="481"/>
      <c r="S856" s="500"/>
      <c r="T856" s="481"/>
      <c r="U856" s="500"/>
      <c r="V856" s="500"/>
      <c r="W856" s="481"/>
      <c r="X856" s="481"/>
      <c r="Y856" s="481"/>
      <c r="Z856" s="481"/>
      <c r="AA856" s="481"/>
    </row>
    <row r="857" ht="16.5" spans="1:27">
      <c r="A857" s="500"/>
      <c r="B857" s="481"/>
      <c r="C857" s="481"/>
      <c r="D857" s="500"/>
      <c r="E857" s="500"/>
      <c r="F857" s="501"/>
      <c r="G857" s="501"/>
      <c r="H857" s="500"/>
      <c r="I857" s="500"/>
      <c r="J857" s="500"/>
      <c r="K857" s="502"/>
      <c r="L857" s="503"/>
      <c r="M857" s="500"/>
      <c r="N857" s="501"/>
      <c r="O857" s="481"/>
      <c r="P857" s="500"/>
      <c r="Q857" s="481"/>
      <c r="R857" s="481"/>
      <c r="S857" s="500"/>
      <c r="T857" s="481"/>
      <c r="U857" s="500"/>
      <c r="V857" s="500"/>
      <c r="W857" s="481"/>
      <c r="X857" s="481"/>
      <c r="Y857" s="481"/>
      <c r="Z857" s="481"/>
      <c r="AA857" s="481"/>
    </row>
    <row r="858" ht="16.5" spans="1:27">
      <c r="A858" s="500"/>
      <c r="B858" s="481"/>
      <c r="C858" s="481"/>
      <c r="D858" s="500"/>
      <c r="E858" s="500"/>
      <c r="F858" s="501"/>
      <c r="G858" s="501"/>
      <c r="H858" s="500"/>
      <c r="I858" s="500"/>
      <c r="J858" s="500"/>
      <c r="K858" s="502"/>
      <c r="L858" s="503"/>
      <c r="M858" s="500"/>
      <c r="N858" s="501"/>
      <c r="O858" s="481"/>
      <c r="P858" s="500"/>
      <c r="Q858" s="481"/>
      <c r="R858" s="481"/>
      <c r="S858" s="500"/>
      <c r="T858" s="481"/>
      <c r="U858" s="500"/>
      <c r="V858" s="500"/>
      <c r="W858" s="481"/>
      <c r="X858" s="481"/>
      <c r="Y858" s="481"/>
      <c r="Z858" s="481"/>
      <c r="AA858" s="481"/>
    </row>
    <row r="859" ht="16.5" spans="1:27">
      <c r="A859" s="500"/>
      <c r="B859" s="481"/>
      <c r="C859" s="481"/>
      <c r="D859" s="500"/>
      <c r="E859" s="500"/>
      <c r="F859" s="501"/>
      <c r="G859" s="501"/>
      <c r="H859" s="500"/>
      <c r="I859" s="500"/>
      <c r="J859" s="500"/>
      <c r="K859" s="502"/>
      <c r="L859" s="503"/>
      <c r="M859" s="500"/>
      <c r="N859" s="501"/>
      <c r="O859" s="481"/>
      <c r="P859" s="500"/>
      <c r="Q859" s="481"/>
      <c r="R859" s="481"/>
      <c r="S859" s="500"/>
      <c r="T859" s="481"/>
      <c r="U859" s="500"/>
      <c r="V859" s="500"/>
      <c r="W859" s="481"/>
      <c r="X859" s="481"/>
      <c r="Y859" s="481"/>
      <c r="Z859" s="481"/>
      <c r="AA859" s="481"/>
    </row>
    <row r="860" ht="16.5" spans="1:27">
      <c r="A860" s="500"/>
      <c r="B860" s="481"/>
      <c r="C860" s="481"/>
      <c r="D860" s="500"/>
      <c r="E860" s="500"/>
      <c r="F860" s="501"/>
      <c r="G860" s="501"/>
      <c r="H860" s="500"/>
      <c r="I860" s="500"/>
      <c r="J860" s="500"/>
      <c r="K860" s="502"/>
      <c r="L860" s="503"/>
      <c r="M860" s="500"/>
      <c r="N860" s="501"/>
      <c r="O860" s="481"/>
      <c r="P860" s="500"/>
      <c r="Q860" s="481"/>
      <c r="R860" s="481"/>
      <c r="S860" s="500"/>
      <c r="T860" s="481"/>
      <c r="U860" s="500"/>
      <c r="V860" s="500"/>
      <c r="W860" s="481"/>
      <c r="X860" s="481"/>
      <c r="Y860" s="481"/>
      <c r="Z860" s="481"/>
      <c r="AA860" s="481"/>
    </row>
    <row r="861" ht="16.5" spans="1:27">
      <c r="A861" s="500"/>
      <c r="B861" s="481"/>
      <c r="C861" s="481"/>
      <c r="D861" s="500"/>
      <c r="E861" s="500"/>
      <c r="F861" s="501"/>
      <c r="G861" s="501"/>
      <c r="H861" s="500"/>
      <c r="I861" s="500"/>
      <c r="J861" s="500"/>
      <c r="K861" s="502"/>
      <c r="L861" s="503"/>
      <c r="M861" s="500"/>
      <c r="N861" s="501"/>
      <c r="O861" s="481"/>
      <c r="P861" s="500"/>
      <c r="Q861" s="481"/>
      <c r="R861" s="481"/>
      <c r="S861" s="500"/>
      <c r="T861" s="481"/>
      <c r="U861" s="500"/>
      <c r="V861" s="500"/>
      <c r="W861" s="481"/>
      <c r="X861" s="481"/>
      <c r="Y861" s="481"/>
      <c r="Z861" s="481"/>
      <c r="AA861" s="481"/>
    </row>
    <row r="862" ht="16.5" spans="1:27">
      <c r="A862" s="500"/>
      <c r="B862" s="481"/>
      <c r="C862" s="481"/>
      <c r="D862" s="500"/>
      <c r="E862" s="500"/>
      <c r="F862" s="501"/>
      <c r="G862" s="501"/>
      <c r="H862" s="500"/>
      <c r="I862" s="500"/>
      <c r="J862" s="500"/>
      <c r="K862" s="502"/>
      <c r="L862" s="503"/>
      <c r="M862" s="500"/>
      <c r="N862" s="501"/>
      <c r="O862" s="481"/>
      <c r="P862" s="500"/>
      <c r="Q862" s="481"/>
      <c r="R862" s="481"/>
      <c r="S862" s="500"/>
      <c r="T862" s="481"/>
      <c r="U862" s="500"/>
      <c r="V862" s="500"/>
      <c r="W862" s="481"/>
      <c r="X862" s="481"/>
      <c r="Y862" s="481"/>
      <c r="Z862" s="481"/>
      <c r="AA862" s="481"/>
    </row>
    <row r="863" ht="16.5" spans="1:27">
      <c r="A863" s="500"/>
      <c r="B863" s="481"/>
      <c r="C863" s="481"/>
      <c r="D863" s="500"/>
      <c r="E863" s="500"/>
      <c r="F863" s="501"/>
      <c r="G863" s="501"/>
      <c r="H863" s="500"/>
      <c r="I863" s="500"/>
      <c r="J863" s="500"/>
      <c r="K863" s="502"/>
      <c r="L863" s="503"/>
      <c r="M863" s="500"/>
      <c r="N863" s="501"/>
      <c r="O863" s="481"/>
      <c r="P863" s="500"/>
      <c r="Q863" s="481"/>
      <c r="R863" s="481"/>
      <c r="S863" s="500"/>
      <c r="T863" s="481"/>
      <c r="U863" s="500"/>
      <c r="V863" s="500"/>
      <c r="W863" s="481"/>
      <c r="X863" s="481"/>
      <c r="Y863" s="481"/>
      <c r="Z863" s="481"/>
      <c r="AA863" s="481"/>
    </row>
    <row r="864" ht="16.5" spans="1:27">
      <c r="A864" s="500"/>
      <c r="B864" s="481"/>
      <c r="C864" s="481"/>
      <c r="D864" s="500"/>
      <c r="E864" s="500"/>
      <c r="F864" s="501"/>
      <c r="G864" s="501"/>
      <c r="H864" s="500"/>
      <c r="I864" s="500"/>
      <c r="J864" s="500"/>
      <c r="K864" s="502"/>
      <c r="L864" s="503"/>
      <c r="M864" s="500"/>
      <c r="N864" s="501"/>
      <c r="O864" s="481"/>
      <c r="P864" s="500"/>
      <c r="Q864" s="481"/>
      <c r="R864" s="481"/>
      <c r="S864" s="500"/>
      <c r="T864" s="481"/>
      <c r="U864" s="500"/>
      <c r="V864" s="500"/>
      <c r="W864" s="481"/>
      <c r="X864" s="481"/>
      <c r="Y864" s="481"/>
      <c r="Z864" s="481"/>
      <c r="AA864" s="481"/>
    </row>
    <row r="865" ht="16.5" spans="1:27">
      <c r="A865" s="500"/>
      <c r="B865" s="481"/>
      <c r="C865" s="481"/>
      <c r="D865" s="500"/>
      <c r="E865" s="500"/>
      <c r="F865" s="501"/>
      <c r="G865" s="501"/>
      <c r="H865" s="500"/>
      <c r="I865" s="500"/>
      <c r="J865" s="500"/>
      <c r="K865" s="502"/>
      <c r="L865" s="503"/>
      <c r="M865" s="500"/>
      <c r="N865" s="501"/>
      <c r="O865" s="481"/>
      <c r="P865" s="500"/>
      <c r="Q865" s="481"/>
      <c r="R865" s="481"/>
      <c r="S865" s="500"/>
      <c r="T865" s="481"/>
      <c r="U865" s="500"/>
      <c r="V865" s="500"/>
      <c r="W865" s="481"/>
      <c r="X865" s="481"/>
      <c r="Y865" s="481"/>
      <c r="Z865" s="481"/>
      <c r="AA865" s="481"/>
    </row>
    <row r="866" ht="16.5" spans="1:27">
      <c r="A866" s="500"/>
      <c r="B866" s="481"/>
      <c r="C866" s="481"/>
      <c r="D866" s="500"/>
      <c r="E866" s="500"/>
      <c r="F866" s="501"/>
      <c r="G866" s="501"/>
      <c r="H866" s="500"/>
      <c r="I866" s="500"/>
      <c r="J866" s="500"/>
      <c r="K866" s="502"/>
      <c r="L866" s="503"/>
      <c r="M866" s="500"/>
      <c r="N866" s="501"/>
      <c r="O866" s="481"/>
      <c r="P866" s="500"/>
      <c r="Q866" s="481"/>
      <c r="R866" s="481"/>
      <c r="S866" s="500"/>
      <c r="T866" s="481"/>
      <c r="U866" s="500"/>
      <c r="V866" s="500"/>
      <c r="W866" s="481"/>
      <c r="X866" s="481"/>
      <c r="Y866" s="481"/>
      <c r="Z866" s="481"/>
      <c r="AA866" s="481"/>
    </row>
    <row r="867" ht="16.5" spans="1:27">
      <c r="A867" s="500"/>
      <c r="B867" s="481"/>
      <c r="C867" s="481"/>
      <c r="D867" s="500"/>
      <c r="E867" s="500"/>
      <c r="F867" s="501"/>
      <c r="G867" s="501"/>
      <c r="H867" s="500"/>
      <c r="I867" s="500"/>
      <c r="J867" s="500"/>
      <c r="K867" s="502"/>
      <c r="L867" s="503"/>
      <c r="M867" s="500"/>
      <c r="N867" s="501"/>
      <c r="O867" s="481"/>
      <c r="P867" s="500"/>
      <c r="Q867" s="481"/>
      <c r="R867" s="481"/>
      <c r="S867" s="500"/>
      <c r="T867" s="481"/>
      <c r="U867" s="500"/>
      <c r="V867" s="500"/>
      <c r="W867" s="481"/>
      <c r="X867" s="481"/>
      <c r="Y867" s="481"/>
      <c r="Z867" s="481"/>
      <c r="AA867" s="481"/>
    </row>
    <row r="868" ht="16.5" spans="1:27">
      <c r="A868" s="500"/>
      <c r="B868" s="481"/>
      <c r="C868" s="481"/>
      <c r="D868" s="500"/>
      <c r="E868" s="500"/>
      <c r="F868" s="501"/>
      <c r="G868" s="501"/>
      <c r="H868" s="500"/>
      <c r="I868" s="500"/>
      <c r="J868" s="500"/>
      <c r="K868" s="502"/>
      <c r="L868" s="503"/>
      <c r="M868" s="500"/>
      <c r="N868" s="501"/>
      <c r="O868" s="481"/>
      <c r="P868" s="500"/>
      <c r="Q868" s="481"/>
      <c r="R868" s="481"/>
      <c r="S868" s="500"/>
      <c r="T868" s="481"/>
      <c r="U868" s="500"/>
      <c r="V868" s="500"/>
      <c r="W868" s="481"/>
      <c r="X868" s="481"/>
      <c r="Y868" s="481"/>
      <c r="Z868" s="481"/>
      <c r="AA868" s="481"/>
    </row>
    <row r="869" ht="16.5" spans="1:27">
      <c r="A869" s="500"/>
      <c r="B869" s="481"/>
      <c r="C869" s="481"/>
      <c r="D869" s="500"/>
      <c r="E869" s="500"/>
      <c r="F869" s="501"/>
      <c r="G869" s="501"/>
      <c r="H869" s="500"/>
      <c r="I869" s="500"/>
      <c r="J869" s="500"/>
      <c r="K869" s="502"/>
      <c r="L869" s="503"/>
      <c r="M869" s="500"/>
      <c r="N869" s="501"/>
      <c r="O869" s="481"/>
      <c r="P869" s="500"/>
      <c r="Q869" s="481"/>
      <c r="R869" s="481"/>
      <c r="S869" s="500"/>
      <c r="T869" s="481"/>
      <c r="U869" s="500"/>
      <c r="V869" s="500"/>
      <c r="W869" s="481"/>
      <c r="X869" s="481"/>
      <c r="Y869" s="481"/>
      <c r="Z869" s="481"/>
      <c r="AA869" s="481"/>
    </row>
    <row r="870" ht="16.5" spans="1:27">
      <c r="A870" s="500"/>
      <c r="B870" s="481"/>
      <c r="C870" s="481"/>
      <c r="D870" s="500"/>
      <c r="E870" s="500"/>
      <c r="F870" s="501"/>
      <c r="G870" s="501"/>
      <c r="H870" s="500"/>
      <c r="I870" s="500"/>
      <c r="J870" s="500"/>
      <c r="K870" s="502"/>
      <c r="L870" s="503"/>
      <c r="M870" s="500"/>
      <c r="N870" s="501"/>
      <c r="O870" s="481"/>
      <c r="P870" s="500"/>
      <c r="Q870" s="481"/>
      <c r="R870" s="481"/>
      <c r="S870" s="500"/>
      <c r="T870" s="481"/>
      <c r="U870" s="500"/>
      <c r="V870" s="500"/>
      <c r="W870" s="481"/>
      <c r="X870" s="481"/>
      <c r="Y870" s="481"/>
      <c r="Z870" s="481"/>
      <c r="AA870" s="481"/>
    </row>
    <row r="871" ht="16.5" spans="1:27">
      <c r="A871" s="500"/>
      <c r="B871" s="481"/>
      <c r="C871" s="481"/>
      <c r="D871" s="500"/>
      <c r="E871" s="500"/>
      <c r="F871" s="501"/>
      <c r="G871" s="501"/>
      <c r="H871" s="500"/>
      <c r="I871" s="500"/>
      <c r="J871" s="500"/>
      <c r="K871" s="502"/>
      <c r="L871" s="503"/>
      <c r="M871" s="500"/>
      <c r="N871" s="501"/>
      <c r="O871" s="481"/>
      <c r="P871" s="500"/>
      <c r="Q871" s="481"/>
      <c r="R871" s="481"/>
      <c r="S871" s="500"/>
      <c r="T871" s="481"/>
      <c r="U871" s="500"/>
      <c r="V871" s="500"/>
      <c r="W871" s="481"/>
      <c r="X871" s="481"/>
      <c r="Y871" s="481"/>
      <c r="Z871" s="481"/>
      <c r="AA871" s="481"/>
    </row>
    <row r="872" ht="16.5" spans="1:27">
      <c r="A872" s="500"/>
      <c r="B872" s="481"/>
      <c r="C872" s="481"/>
      <c r="D872" s="500"/>
      <c r="E872" s="500"/>
      <c r="F872" s="501"/>
      <c r="G872" s="501"/>
      <c r="H872" s="500"/>
      <c r="I872" s="500"/>
      <c r="J872" s="500"/>
      <c r="K872" s="502"/>
      <c r="L872" s="503"/>
      <c r="M872" s="500"/>
      <c r="N872" s="501"/>
      <c r="O872" s="481"/>
      <c r="P872" s="500"/>
      <c r="Q872" s="481"/>
      <c r="R872" s="481"/>
      <c r="S872" s="500"/>
      <c r="T872" s="481"/>
      <c r="U872" s="500"/>
      <c r="V872" s="500"/>
      <c r="W872" s="481"/>
      <c r="X872" s="481"/>
      <c r="Y872" s="481"/>
      <c r="Z872" s="481"/>
      <c r="AA872" s="481"/>
    </row>
    <row r="873" ht="16.5" spans="1:27">
      <c r="A873" s="500"/>
      <c r="B873" s="481"/>
      <c r="C873" s="481"/>
      <c r="D873" s="500"/>
      <c r="E873" s="500"/>
      <c r="F873" s="501"/>
      <c r="G873" s="501"/>
      <c r="H873" s="500"/>
      <c r="I873" s="500"/>
      <c r="J873" s="500"/>
      <c r="K873" s="502"/>
      <c r="L873" s="503"/>
      <c r="M873" s="500"/>
      <c r="N873" s="501"/>
      <c r="O873" s="481"/>
      <c r="P873" s="500"/>
      <c r="Q873" s="481"/>
      <c r="R873" s="481"/>
      <c r="S873" s="500"/>
      <c r="T873" s="481"/>
      <c r="U873" s="500"/>
      <c r="V873" s="500"/>
      <c r="W873" s="481"/>
      <c r="X873" s="481"/>
      <c r="Y873" s="481"/>
      <c r="Z873" s="481"/>
      <c r="AA873" s="481"/>
    </row>
    <row r="874" ht="16.5" spans="1:27">
      <c r="A874" s="500"/>
      <c r="B874" s="481"/>
      <c r="C874" s="481"/>
      <c r="D874" s="500"/>
      <c r="E874" s="500"/>
      <c r="F874" s="501"/>
      <c r="G874" s="501"/>
      <c r="H874" s="500"/>
      <c r="I874" s="500"/>
      <c r="J874" s="500"/>
      <c r="K874" s="502"/>
      <c r="L874" s="503"/>
      <c r="M874" s="500"/>
      <c r="N874" s="501"/>
      <c r="O874" s="481"/>
      <c r="P874" s="500"/>
      <c r="Q874" s="481"/>
      <c r="R874" s="481"/>
      <c r="S874" s="500"/>
      <c r="T874" s="481"/>
      <c r="U874" s="500"/>
      <c r="V874" s="500"/>
      <c r="W874" s="481"/>
      <c r="X874" s="481"/>
      <c r="Y874" s="481"/>
      <c r="Z874" s="481"/>
      <c r="AA874" s="481"/>
    </row>
    <row r="875" ht="16.5" spans="1:27">
      <c r="A875" s="500"/>
      <c r="B875" s="481"/>
      <c r="C875" s="481"/>
      <c r="D875" s="500"/>
      <c r="E875" s="500"/>
      <c r="F875" s="501"/>
      <c r="G875" s="501"/>
      <c r="H875" s="500"/>
      <c r="I875" s="500"/>
      <c r="J875" s="500"/>
      <c r="K875" s="502"/>
      <c r="L875" s="503"/>
      <c r="M875" s="500"/>
      <c r="N875" s="501"/>
      <c r="O875" s="481"/>
      <c r="P875" s="500"/>
      <c r="Q875" s="481"/>
      <c r="R875" s="481"/>
      <c r="S875" s="500"/>
      <c r="T875" s="481"/>
      <c r="U875" s="500"/>
      <c r="V875" s="500"/>
      <c r="W875" s="481"/>
      <c r="X875" s="481"/>
      <c r="Y875" s="481"/>
      <c r="Z875" s="481"/>
      <c r="AA875" s="481"/>
    </row>
    <row r="876" ht="16.5" spans="1:27">
      <c r="A876" s="500"/>
      <c r="B876" s="481"/>
      <c r="C876" s="481"/>
      <c r="D876" s="500"/>
      <c r="E876" s="500"/>
      <c r="F876" s="501"/>
      <c r="G876" s="501"/>
      <c r="H876" s="500"/>
      <c r="I876" s="500"/>
      <c r="J876" s="500"/>
      <c r="K876" s="502"/>
      <c r="L876" s="503"/>
      <c r="M876" s="500"/>
      <c r="N876" s="501"/>
      <c r="O876" s="481"/>
      <c r="P876" s="500"/>
      <c r="Q876" s="481"/>
      <c r="R876" s="481"/>
      <c r="S876" s="500"/>
      <c r="T876" s="481"/>
      <c r="U876" s="500"/>
      <c r="V876" s="500"/>
      <c r="W876" s="481"/>
      <c r="X876" s="481"/>
      <c r="Y876" s="481"/>
      <c r="Z876" s="481"/>
      <c r="AA876" s="481"/>
    </row>
    <row r="877" ht="16.5" spans="1:27">
      <c r="A877" s="500"/>
      <c r="B877" s="481"/>
      <c r="C877" s="481"/>
      <c r="D877" s="500"/>
      <c r="E877" s="500"/>
      <c r="F877" s="501"/>
      <c r="G877" s="501"/>
      <c r="H877" s="500"/>
      <c r="I877" s="500"/>
      <c r="J877" s="500"/>
      <c r="K877" s="502"/>
      <c r="L877" s="503"/>
      <c r="M877" s="500"/>
      <c r="N877" s="501"/>
      <c r="O877" s="481"/>
      <c r="P877" s="500"/>
      <c r="Q877" s="481"/>
      <c r="R877" s="481"/>
      <c r="S877" s="500"/>
      <c r="T877" s="481"/>
      <c r="U877" s="500"/>
      <c r="V877" s="500"/>
      <c r="W877" s="481"/>
      <c r="X877" s="481"/>
      <c r="Y877" s="481"/>
      <c r="Z877" s="481"/>
      <c r="AA877" s="481"/>
    </row>
    <row r="878" ht="16.5" spans="1:27">
      <c r="A878" s="500"/>
      <c r="B878" s="481"/>
      <c r="C878" s="481"/>
      <c r="D878" s="500"/>
      <c r="E878" s="500"/>
      <c r="F878" s="501"/>
      <c r="G878" s="501"/>
      <c r="H878" s="500"/>
      <c r="I878" s="500"/>
      <c r="J878" s="500"/>
      <c r="K878" s="502"/>
      <c r="L878" s="503"/>
      <c r="M878" s="500"/>
      <c r="N878" s="501"/>
      <c r="O878" s="481"/>
      <c r="P878" s="500"/>
      <c r="Q878" s="481"/>
      <c r="R878" s="481"/>
      <c r="S878" s="500"/>
      <c r="T878" s="481"/>
      <c r="U878" s="500"/>
      <c r="V878" s="500"/>
      <c r="W878" s="481"/>
      <c r="X878" s="481"/>
      <c r="Y878" s="481"/>
      <c r="Z878" s="481"/>
      <c r="AA878" s="481"/>
    </row>
    <row r="879" ht="16.5" spans="1:27">
      <c r="A879" s="500"/>
      <c r="B879" s="481"/>
      <c r="C879" s="481"/>
      <c r="D879" s="500"/>
      <c r="E879" s="500"/>
      <c r="F879" s="501"/>
      <c r="G879" s="501"/>
      <c r="H879" s="500"/>
      <c r="I879" s="500"/>
      <c r="J879" s="500"/>
      <c r="K879" s="502"/>
      <c r="L879" s="503"/>
      <c r="M879" s="500"/>
      <c r="N879" s="501"/>
      <c r="O879" s="481"/>
      <c r="P879" s="500"/>
      <c r="Q879" s="481"/>
      <c r="R879" s="481"/>
      <c r="S879" s="500"/>
      <c r="T879" s="481"/>
      <c r="U879" s="500"/>
      <c r="V879" s="500"/>
      <c r="W879" s="481"/>
      <c r="X879" s="481"/>
      <c r="Y879" s="481"/>
      <c r="Z879" s="481"/>
      <c r="AA879" s="481"/>
    </row>
    <row r="880" ht="16.5" spans="1:27">
      <c r="A880" s="500"/>
      <c r="B880" s="481"/>
      <c r="C880" s="481"/>
      <c r="D880" s="500"/>
      <c r="E880" s="500"/>
      <c r="F880" s="501"/>
      <c r="G880" s="501"/>
      <c r="H880" s="500"/>
      <c r="I880" s="500"/>
      <c r="J880" s="500"/>
      <c r="K880" s="502"/>
      <c r="L880" s="503"/>
      <c r="M880" s="500"/>
      <c r="N880" s="501"/>
      <c r="O880" s="481"/>
      <c r="P880" s="500"/>
      <c r="Q880" s="481"/>
      <c r="R880" s="481"/>
      <c r="S880" s="500"/>
      <c r="T880" s="481"/>
      <c r="U880" s="500"/>
      <c r="V880" s="500"/>
      <c r="W880" s="481"/>
      <c r="X880" s="481"/>
      <c r="Y880" s="481"/>
      <c r="Z880" s="481"/>
      <c r="AA880" s="481"/>
    </row>
    <row r="881" ht="16.5" spans="1:27">
      <c r="A881" s="500"/>
      <c r="B881" s="481"/>
      <c r="C881" s="481"/>
      <c r="D881" s="500"/>
      <c r="E881" s="500"/>
      <c r="F881" s="501"/>
      <c r="G881" s="501"/>
      <c r="H881" s="500"/>
      <c r="I881" s="500"/>
      <c r="J881" s="500"/>
      <c r="K881" s="502"/>
      <c r="L881" s="503"/>
      <c r="M881" s="500"/>
      <c r="N881" s="501"/>
      <c r="O881" s="481"/>
      <c r="P881" s="500"/>
      <c r="Q881" s="481"/>
      <c r="R881" s="481"/>
      <c r="S881" s="500"/>
      <c r="T881" s="481"/>
      <c r="U881" s="500"/>
      <c r="V881" s="500"/>
      <c r="W881" s="481"/>
      <c r="X881" s="481"/>
      <c r="Y881" s="481"/>
      <c r="Z881" s="481"/>
      <c r="AA881" s="481"/>
    </row>
    <row r="882" ht="16.5" spans="1:27">
      <c r="A882" s="500"/>
      <c r="B882" s="481"/>
      <c r="C882" s="481"/>
      <c r="D882" s="500"/>
      <c r="E882" s="500"/>
      <c r="F882" s="501"/>
      <c r="G882" s="501"/>
      <c r="H882" s="500"/>
      <c r="I882" s="500"/>
      <c r="J882" s="500"/>
      <c r="K882" s="502"/>
      <c r="L882" s="503"/>
      <c r="M882" s="500"/>
      <c r="N882" s="501"/>
      <c r="O882" s="481"/>
      <c r="P882" s="500"/>
      <c r="Q882" s="481"/>
      <c r="R882" s="481"/>
      <c r="S882" s="500"/>
      <c r="T882" s="481"/>
      <c r="U882" s="500"/>
      <c r="V882" s="500"/>
      <c r="W882" s="481"/>
      <c r="X882" s="481"/>
      <c r="Y882" s="481"/>
      <c r="Z882" s="481"/>
      <c r="AA882" s="481"/>
    </row>
    <row r="883" ht="16.5" spans="1:27">
      <c r="A883" s="500"/>
      <c r="B883" s="481"/>
      <c r="C883" s="481"/>
      <c r="D883" s="500"/>
      <c r="E883" s="500"/>
      <c r="F883" s="501"/>
      <c r="G883" s="501"/>
      <c r="H883" s="500"/>
      <c r="I883" s="500"/>
      <c r="J883" s="500"/>
      <c r="K883" s="502"/>
      <c r="L883" s="503"/>
      <c r="M883" s="500"/>
      <c r="N883" s="501"/>
      <c r="O883" s="481"/>
      <c r="P883" s="500"/>
      <c r="Q883" s="481"/>
      <c r="R883" s="481"/>
      <c r="S883" s="500"/>
      <c r="T883" s="481"/>
      <c r="U883" s="500"/>
      <c r="V883" s="500"/>
      <c r="W883" s="481"/>
      <c r="X883" s="481"/>
      <c r="Y883" s="481"/>
      <c r="Z883" s="481"/>
      <c r="AA883" s="481"/>
    </row>
    <row r="884" ht="16.5" spans="1:27">
      <c r="A884" s="500"/>
      <c r="B884" s="481"/>
      <c r="C884" s="481"/>
      <c r="D884" s="500"/>
      <c r="E884" s="500"/>
      <c r="F884" s="501"/>
      <c r="G884" s="501"/>
      <c r="H884" s="500"/>
      <c r="I884" s="500"/>
      <c r="J884" s="500"/>
      <c r="K884" s="502"/>
      <c r="L884" s="503"/>
      <c r="M884" s="500"/>
      <c r="N884" s="501"/>
      <c r="O884" s="481"/>
      <c r="P884" s="500"/>
      <c r="Q884" s="481"/>
      <c r="R884" s="481"/>
      <c r="S884" s="500"/>
      <c r="T884" s="481"/>
      <c r="U884" s="500"/>
      <c r="V884" s="500"/>
      <c r="W884" s="481"/>
      <c r="X884" s="481"/>
      <c r="Y884" s="481"/>
      <c r="Z884" s="481"/>
      <c r="AA884" s="481"/>
    </row>
    <row r="885" ht="16.5" spans="1:27">
      <c r="A885" s="500"/>
      <c r="B885" s="481"/>
      <c r="C885" s="481"/>
      <c r="D885" s="500"/>
      <c r="E885" s="500"/>
      <c r="F885" s="501"/>
      <c r="G885" s="501"/>
      <c r="H885" s="500"/>
      <c r="I885" s="500"/>
      <c r="J885" s="500"/>
      <c r="K885" s="502"/>
      <c r="L885" s="503"/>
      <c r="M885" s="500"/>
      <c r="N885" s="501"/>
      <c r="O885" s="481"/>
      <c r="P885" s="500"/>
      <c r="Q885" s="481"/>
      <c r="R885" s="481"/>
      <c r="S885" s="500"/>
      <c r="T885" s="481"/>
      <c r="U885" s="500"/>
      <c r="V885" s="500"/>
      <c r="W885" s="481"/>
      <c r="X885" s="481"/>
      <c r="Y885" s="481"/>
      <c r="Z885" s="481"/>
      <c r="AA885" s="481"/>
    </row>
    <row r="886" ht="16.5" spans="1:27">
      <c r="A886" s="500"/>
      <c r="B886" s="481"/>
      <c r="C886" s="481"/>
      <c r="D886" s="500"/>
      <c r="E886" s="500"/>
      <c r="F886" s="501"/>
      <c r="G886" s="501"/>
      <c r="H886" s="500"/>
      <c r="I886" s="500"/>
      <c r="J886" s="500"/>
      <c r="K886" s="502"/>
      <c r="L886" s="503"/>
      <c r="M886" s="500"/>
      <c r="N886" s="501"/>
      <c r="O886" s="481"/>
      <c r="P886" s="500"/>
      <c r="Q886" s="481"/>
      <c r="R886" s="481"/>
      <c r="S886" s="500"/>
      <c r="T886" s="481"/>
      <c r="U886" s="500"/>
      <c r="V886" s="500"/>
      <c r="W886" s="481"/>
      <c r="X886" s="481"/>
      <c r="Y886" s="481"/>
      <c r="Z886" s="481"/>
      <c r="AA886" s="481"/>
    </row>
    <row r="887" ht="16.5" spans="1:27">
      <c r="A887" s="500"/>
      <c r="B887" s="481"/>
      <c r="C887" s="481"/>
      <c r="D887" s="500"/>
      <c r="E887" s="500"/>
      <c r="F887" s="501"/>
      <c r="G887" s="501"/>
      <c r="H887" s="500"/>
      <c r="I887" s="500"/>
      <c r="J887" s="500"/>
      <c r="K887" s="502"/>
      <c r="L887" s="503"/>
      <c r="M887" s="500"/>
      <c r="N887" s="501"/>
      <c r="O887" s="481"/>
      <c r="P887" s="500"/>
      <c r="Q887" s="481"/>
      <c r="R887" s="481"/>
      <c r="S887" s="500"/>
      <c r="T887" s="481"/>
      <c r="U887" s="500"/>
      <c r="V887" s="500"/>
      <c r="W887" s="481"/>
      <c r="X887" s="481"/>
      <c r="Y887" s="481"/>
      <c r="Z887" s="481"/>
      <c r="AA887" s="481"/>
    </row>
    <row r="888" ht="16.5" spans="1:27">
      <c r="A888" s="500"/>
      <c r="B888" s="481"/>
      <c r="C888" s="481"/>
      <c r="D888" s="500"/>
      <c r="E888" s="500"/>
      <c r="F888" s="501"/>
      <c r="G888" s="501"/>
      <c r="H888" s="500"/>
      <c r="I888" s="500"/>
      <c r="J888" s="500"/>
      <c r="K888" s="502"/>
      <c r="L888" s="503"/>
      <c r="M888" s="500"/>
      <c r="N888" s="501"/>
      <c r="O888" s="481"/>
      <c r="P888" s="500"/>
      <c r="Q888" s="481"/>
      <c r="R888" s="481"/>
      <c r="S888" s="500"/>
      <c r="T888" s="481"/>
      <c r="U888" s="500"/>
      <c r="V888" s="500"/>
      <c r="W888" s="481"/>
      <c r="X888" s="481"/>
      <c r="Y888" s="481"/>
      <c r="Z888" s="481"/>
      <c r="AA888" s="481"/>
    </row>
    <row r="889" ht="16.5" spans="1:27">
      <c r="A889" s="500"/>
      <c r="B889" s="481"/>
      <c r="C889" s="481"/>
      <c r="D889" s="500"/>
      <c r="E889" s="500"/>
      <c r="F889" s="501"/>
      <c r="G889" s="501"/>
      <c r="H889" s="500"/>
      <c r="I889" s="500"/>
      <c r="J889" s="500"/>
      <c r="K889" s="502"/>
      <c r="L889" s="503"/>
      <c r="M889" s="500"/>
      <c r="N889" s="501"/>
      <c r="O889" s="481"/>
      <c r="P889" s="500"/>
      <c r="Q889" s="481"/>
      <c r="R889" s="481"/>
      <c r="S889" s="500"/>
      <c r="T889" s="481"/>
      <c r="U889" s="500"/>
      <c r="V889" s="500"/>
      <c r="W889" s="481"/>
      <c r="X889" s="481"/>
      <c r="Y889" s="481"/>
      <c r="Z889" s="481"/>
      <c r="AA889" s="481"/>
    </row>
    <row r="890" ht="16.5" spans="1:27">
      <c r="A890" s="500"/>
      <c r="B890" s="481"/>
      <c r="C890" s="481"/>
      <c r="D890" s="500"/>
      <c r="E890" s="500"/>
      <c r="F890" s="501"/>
      <c r="G890" s="501"/>
      <c r="H890" s="500"/>
      <c r="I890" s="500"/>
      <c r="J890" s="500"/>
      <c r="K890" s="502"/>
      <c r="L890" s="503"/>
      <c r="M890" s="500"/>
      <c r="N890" s="501"/>
      <c r="O890" s="481"/>
      <c r="P890" s="500"/>
      <c r="Q890" s="481"/>
      <c r="R890" s="481"/>
      <c r="S890" s="500"/>
      <c r="T890" s="481"/>
      <c r="U890" s="500"/>
      <c r="V890" s="500"/>
      <c r="W890" s="481"/>
      <c r="X890" s="481"/>
      <c r="Y890" s="481"/>
      <c r="Z890" s="481"/>
      <c r="AA890" s="481"/>
    </row>
    <row r="891" ht="16.5" spans="1:27">
      <c r="A891" s="500"/>
      <c r="B891" s="481"/>
      <c r="C891" s="481"/>
      <c r="D891" s="500"/>
      <c r="E891" s="500"/>
      <c r="F891" s="501"/>
      <c r="G891" s="501"/>
      <c r="H891" s="500"/>
      <c r="I891" s="500"/>
      <c r="J891" s="500"/>
      <c r="K891" s="502"/>
      <c r="L891" s="503"/>
      <c r="M891" s="500"/>
      <c r="N891" s="501"/>
      <c r="O891" s="481"/>
      <c r="P891" s="500"/>
      <c r="Q891" s="481"/>
      <c r="R891" s="481"/>
      <c r="S891" s="500"/>
      <c r="T891" s="481"/>
      <c r="U891" s="500"/>
      <c r="V891" s="500"/>
      <c r="W891" s="481"/>
      <c r="X891" s="481"/>
      <c r="Y891" s="481"/>
      <c r="Z891" s="481"/>
      <c r="AA891" s="481"/>
    </row>
    <row r="892" ht="16.5" spans="1:27">
      <c r="A892" s="500"/>
      <c r="B892" s="481"/>
      <c r="C892" s="481"/>
      <c r="D892" s="500"/>
      <c r="E892" s="500"/>
      <c r="F892" s="501"/>
      <c r="G892" s="501"/>
      <c r="H892" s="500"/>
      <c r="I892" s="500"/>
      <c r="J892" s="500"/>
      <c r="K892" s="502"/>
      <c r="L892" s="503"/>
      <c r="M892" s="500"/>
      <c r="N892" s="501"/>
      <c r="O892" s="481"/>
      <c r="P892" s="500"/>
      <c r="Q892" s="481"/>
      <c r="R892" s="481"/>
      <c r="S892" s="500"/>
      <c r="T892" s="481"/>
      <c r="U892" s="500"/>
      <c r="V892" s="500"/>
      <c r="W892" s="481"/>
      <c r="X892" s="481"/>
      <c r="Y892" s="481"/>
      <c r="Z892" s="481"/>
      <c r="AA892" s="481"/>
    </row>
    <row r="893" ht="16.5" spans="1:27">
      <c r="A893" s="500"/>
      <c r="B893" s="481"/>
      <c r="C893" s="481"/>
      <c r="D893" s="500"/>
      <c r="E893" s="500"/>
      <c r="F893" s="501"/>
      <c r="G893" s="501"/>
      <c r="H893" s="500"/>
      <c r="I893" s="500"/>
      <c r="J893" s="500"/>
      <c r="K893" s="502"/>
      <c r="L893" s="503"/>
      <c r="M893" s="500"/>
      <c r="N893" s="501"/>
      <c r="O893" s="481"/>
      <c r="P893" s="500"/>
      <c r="Q893" s="481"/>
      <c r="R893" s="481"/>
      <c r="S893" s="500"/>
      <c r="T893" s="481"/>
      <c r="U893" s="500"/>
      <c r="V893" s="500"/>
      <c r="W893" s="481"/>
      <c r="X893" s="481"/>
      <c r="Y893" s="481"/>
      <c r="Z893" s="481"/>
      <c r="AA893" s="481"/>
    </row>
    <row r="894" ht="16.5" spans="1:27">
      <c r="A894" s="500"/>
      <c r="B894" s="481"/>
      <c r="C894" s="481"/>
      <c r="D894" s="500"/>
      <c r="E894" s="500"/>
      <c r="F894" s="501"/>
      <c r="G894" s="501"/>
      <c r="H894" s="500"/>
      <c r="I894" s="500"/>
      <c r="J894" s="500"/>
      <c r="K894" s="502"/>
      <c r="L894" s="503"/>
      <c r="M894" s="500"/>
      <c r="N894" s="501"/>
      <c r="O894" s="481"/>
      <c r="P894" s="500"/>
      <c r="Q894" s="481"/>
      <c r="R894" s="481"/>
      <c r="S894" s="500"/>
      <c r="T894" s="481"/>
      <c r="U894" s="500"/>
      <c r="V894" s="500"/>
      <c r="W894" s="481"/>
      <c r="X894" s="481"/>
      <c r="Y894" s="481"/>
      <c r="Z894" s="481"/>
      <c r="AA894" s="481"/>
    </row>
    <row r="895" ht="16.5" spans="1:27">
      <c r="A895" s="500"/>
      <c r="B895" s="481"/>
      <c r="C895" s="481"/>
      <c r="D895" s="500"/>
      <c r="E895" s="500"/>
      <c r="F895" s="501"/>
      <c r="G895" s="501"/>
      <c r="H895" s="500"/>
      <c r="I895" s="500"/>
      <c r="J895" s="500"/>
      <c r="K895" s="502"/>
      <c r="L895" s="503"/>
      <c r="M895" s="500"/>
      <c r="N895" s="501"/>
      <c r="O895" s="481"/>
      <c r="P895" s="500"/>
      <c r="Q895" s="481"/>
      <c r="R895" s="481"/>
      <c r="S895" s="500"/>
      <c r="T895" s="481"/>
      <c r="U895" s="500"/>
      <c r="V895" s="500"/>
      <c r="W895" s="481"/>
      <c r="X895" s="481"/>
      <c r="Y895" s="481"/>
      <c r="Z895" s="481"/>
      <c r="AA895" s="481"/>
    </row>
    <row r="896" ht="16.5" spans="1:27">
      <c r="A896" s="500"/>
      <c r="B896" s="481"/>
      <c r="C896" s="481"/>
      <c r="D896" s="500"/>
      <c r="E896" s="500"/>
      <c r="F896" s="501"/>
      <c r="G896" s="501"/>
      <c r="H896" s="500"/>
      <c r="I896" s="500"/>
      <c r="J896" s="500"/>
      <c r="K896" s="502"/>
      <c r="L896" s="503"/>
      <c r="M896" s="500"/>
      <c r="N896" s="501"/>
      <c r="O896" s="481"/>
      <c r="P896" s="500"/>
      <c r="Q896" s="481"/>
      <c r="R896" s="481"/>
      <c r="S896" s="500"/>
      <c r="T896" s="481"/>
      <c r="U896" s="500"/>
      <c r="V896" s="500"/>
      <c r="W896" s="481"/>
      <c r="X896" s="481"/>
      <c r="Y896" s="481"/>
      <c r="Z896" s="481"/>
      <c r="AA896" s="481"/>
    </row>
    <row r="897" ht="16.5" spans="1:27">
      <c r="A897" s="500"/>
      <c r="B897" s="481"/>
      <c r="C897" s="481"/>
      <c r="D897" s="500"/>
      <c r="E897" s="500"/>
      <c r="F897" s="501"/>
      <c r="G897" s="501"/>
      <c r="H897" s="500"/>
      <c r="I897" s="500"/>
      <c r="J897" s="500"/>
      <c r="K897" s="502"/>
      <c r="L897" s="503"/>
      <c r="M897" s="500"/>
      <c r="N897" s="501"/>
      <c r="O897" s="481"/>
      <c r="P897" s="500"/>
      <c r="Q897" s="481"/>
      <c r="R897" s="481"/>
      <c r="S897" s="500"/>
      <c r="T897" s="481"/>
      <c r="U897" s="500"/>
      <c r="V897" s="500"/>
      <c r="W897" s="481"/>
      <c r="X897" s="481"/>
      <c r="Y897" s="481"/>
      <c r="Z897" s="481"/>
      <c r="AA897" s="481"/>
    </row>
    <row r="898" ht="16.5" spans="1:27">
      <c r="A898" s="500"/>
      <c r="B898" s="481"/>
      <c r="C898" s="481"/>
      <c r="D898" s="500"/>
      <c r="E898" s="500"/>
      <c r="F898" s="501"/>
      <c r="G898" s="501"/>
      <c r="H898" s="500"/>
      <c r="I898" s="500"/>
      <c r="J898" s="500"/>
      <c r="K898" s="502"/>
      <c r="L898" s="503"/>
      <c r="M898" s="500"/>
      <c r="N898" s="501"/>
      <c r="O898" s="481"/>
      <c r="P898" s="500"/>
      <c r="Q898" s="481"/>
      <c r="R898" s="481"/>
      <c r="S898" s="500"/>
      <c r="T898" s="481"/>
      <c r="U898" s="500"/>
      <c r="V898" s="500"/>
      <c r="W898" s="481"/>
      <c r="X898" s="481"/>
      <c r="Y898" s="481"/>
      <c r="Z898" s="481"/>
      <c r="AA898" s="481"/>
    </row>
    <row r="899" ht="16.5" spans="1:27">
      <c r="A899" s="500"/>
      <c r="B899" s="481"/>
      <c r="C899" s="481"/>
      <c r="D899" s="500"/>
      <c r="E899" s="500"/>
      <c r="F899" s="501"/>
      <c r="G899" s="501"/>
      <c r="H899" s="500"/>
      <c r="I899" s="500"/>
      <c r="J899" s="500"/>
      <c r="K899" s="502"/>
      <c r="L899" s="503"/>
      <c r="M899" s="500"/>
      <c r="N899" s="501"/>
      <c r="O899" s="481"/>
      <c r="P899" s="500"/>
      <c r="Q899" s="481"/>
      <c r="R899" s="481"/>
      <c r="S899" s="500"/>
      <c r="T899" s="481"/>
      <c r="U899" s="500"/>
      <c r="V899" s="500"/>
      <c r="W899" s="481"/>
      <c r="X899" s="481"/>
      <c r="Y899" s="481"/>
      <c r="Z899" s="481"/>
      <c r="AA899" s="481"/>
    </row>
    <row r="900" ht="16.5" spans="1:27">
      <c r="A900" s="500"/>
      <c r="B900" s="481"/>
      <c r="C900" s="481"/>
      <c r="D900" s="500"/>
      <c r="E900" s="500"/>
      <c r="F900" s="501"/>
      <c r="G900" s="501"/>
      <c r="H900" s="500"/>
      <c r="I900" s="500"/>
      <c r="J900" s="500"/>
      <c r="K900" s="502"/>
      <c r="L900" s="503"/>
      <c r="M900" s="500"/>
      <c r="N900" s="501"/>
      <c r="O900" s="481"/>
      <c r="P900" s="500"/>
      <c r="Q900" s="481"/>
      <c r="R900" s="481"/>
      <c r="S900" s="500"/>
      <c r="T900" s="481"/>
      <c r="U900" s="500"/>
      <c r="V900" s="500"/>
      <c r="W900" s="481"/>
      <c r="X900" s="481"/>
      <c r="Y900" s="481"/>
      <c r="Z900" s="481"/>
      <c r="AA900" s="481"/>
    </row>
    <row r="901" ht="16.5" spans="1:27">
      <c r="A901" s="500"/>
      <c r="B901" s="481"/>
      <c r="C901" s="481"/>
      <c r="D901" s="500"/>
      <c r="E901" s="500"/>
      <c r="F901" s="501"/>
      <c r="G901" s="501"/>
      <c r="H901" s="500"/>
      <c r="I901" s="500"/>
      <c r="J901" s="500"/>
      <c r="K901" s="502"/>
      <c r="L901" s="503"/>
      <c r="M901" s="500"/>
      <c r="N901" s="501"/>
      <c r="O901" s="481"/>
      <c r="P901" s="500"/>
      <c r="Q901" s="481"/>
      <c r="R901" s="481"/>
      <c r="S901" s="500"/>
      <c r="T901" s="481"/>
      <c r="U901" s="500"/>
      <c r="V901" s="500"/>
      <c r="W901" s="481"/>
      <c r="X901" s="481"/>
      <c r="Y901" s="481"/>
      <c r="Z901" s="481"/>
      <c r="AA901" s="481"/>
    </row>
    <row r="902" ht="16.5" spans="1:27">
      <c r="A902" s="500"/>
      <c r="B902" s="481"/>
      <c r="C902" s="481"/>
      <c r="D902" s="500"/>
      <c r="E902" s="500"/>
      <c r="F902" s="501"/>
      <c r="G902" s="501"/>
      <c r="H902" s="500"/>
      <c r="I902" s="500"/>
      <c r="J902" s="500"/>
      <c r="K902" s="502"/>
      <c r="L902" s="503"/>
      <c r="M902" s="500"/>
      <c r="N902" s="501"/>
      <c r="O902" s="481"/>
      <c r="P902" s="500"/>
      <c r="Q902" s="481"/>
      <c r="R902" s="481"/>
      <c r="S902" s="500"/>
      <c r="T902" s="481"/>
      <c r="U902" s="500"/>
      <c r="V902" s="500"/>
      <c r="W902" s="481"/>
      <c r="X902" s="481"/>
      <c r="Y902" s="481"/>
      <c r="Z902" s="481"/>
      <c r="AA902" s="481"/>
    </row>
    <row r="903" ht="16.5" spans="1:27">
      <c r="A903" s="500"/>
      <c r="B903" s="481"/>
      <c r="C903" s="481"/>
      <c r="D903" s="500"/>
      <c r="E903" s="500"/>
      <c r="F903" s="501"/>
      <c r="G903" s="501"/>
      <c r="H903" s="500"/>
      <c r="I903" s="500"/>
      <c r="J903" s="500"/>
      <c r="K903" s="502"/>
      <c r="L903" s="503"/>
      <c r="M903" s="500"/>
      <c r="N903" s="501"/>
      <c r="O903" s="481"/>
      <c r="P903" s="500"/>
      <c r="Q903" s="481"/>
      <c r="R903" s="481"/>
      <c r="S903" s="500"/>
      <c r="T903" s="481"/>
      <c r="U903" s="500"/>
      <c r="V903" s="500"/>
      <c r="W903" s="481"/>
      <c r="X903" s="481"/>
      <c r="Y903" s="481"/>
      <c r="Z903" s="481"/>
      <c r="AA903" s="481"/>
    </row>
    <row r="904" ht="16.5" spans="1:27">
      <c r="A904" s="500"/>
      <c r="B904" s="481"/>
      <c r="C904" s="481"/>
      <c r="D904" s="500"/>
      <c r="E904" s="500"/>
      <c r="F904" s="501"/>
      <c r="G904" s="501"/>
      <c r="H904" s="500"/>
      <c r="I904" s="500"/>
      <c r="J904" s="500"/>
      <c r="K904" s="502"/>
      <c r="L904" s="503"/>
      <c r="M904" s="500"/>
      <c r="N904" s="501"/>
      <c r="O904" s="481"/>
      <c r="P904" s="500"/>
      <c r="Q904" s="481"/>
      <c r="R904" s="481"/>
      <c r="S904" s="500"/>
      <c r="T904" s="481"/>
      <c r="U904" s="500"/>
      <c r="V904" s="500"/>
      <c r="W904" s="481"/>
      <c r="X904" s="481"/>
      <c r="Y904" s="481"/>
      <c r="Z904" s="481"/>
      <c r="AA904" s="481"/>
    </row>
    <row r="905" ht="16.5" spans="1:27">
      <c r="A905" s="500"/>
      <c r="B905" s="481"/>
      <c r="C905" s="481"/>
      <c r="D905" s="500"/>
      <c r="E905" s="500"/>
      <c r="F905" s="501"/>
      <c r="G905" s="501"/>
      <c r="H905" s="500"/>
      <c r="I905" s="500"/>
      <c r="J905" s="500"/>
      <c r="K905" s="502"/>
      <c r="L905" s="503"/>
      <c r="M905" s="500"/>
      <c r="N905" s="501"/>
      <c r="O905" s="481"/>
      <c r="P905" s="500"/>
      <c r="Q905" s="481"/>
      <c r="R905" s="481"/>
      <c r="S905" s="500"/>
      <c r="T905" s="481"/>
      <c r="U905" s="500"/>
      <c r="V905" s="500"/>
      <c r="W905" s="481"/>
      <c r="X905" s="481"/>
      <c r="Y905" s="481"/>
      <c r="Z905" s="481"/>
      <c r="AA905" s="481"/>
    </row>
    <row r="906" ht="16.5" spans="1:27">
      <c r="A906" s="500"/>
      <c r="B906" s="481"/>
      <c r="C906" s="481"/>
      <c r="D906" s="500"/>
      <c r="E906" s="500"/>
      <c r="F906" s="501"/>
      <c r="G906" s="501"/>
      <c r="H906" s="500"/>
      <c r="I906" s="500"/>
      <c r="J906" s="500"/>
      <c r="K906" s="502"/>
      <c r="L906" s="503"/>
      <c r="M906" s="500"/>
      <c r="N906" s="501"/>
      <c r="O906" s="481"/>
      <c r="P906" s="500"/>
      <c r="Q906" s="481"/>
      <c r="R906" s="481"/>
      <c r="S906" s="500"/>
      <c r="T906" s="481"/>
      <c r="U906" s="500"/>
      <c r="V906" s="500"/>
      <c r="W906" s="481"/>
      <c r="X906" s="481"/>
      <c r="Y906" s="481"/>
      <c r="Z906" s="481"/>
      <c r="AA906" s="481"/>
    </row>
    <row r="907" ht="16.5" spans="1:27">
      <c r="A907" s="500"/>
      <c r="B907" s="481"/>
      <c r="C907" s="481"/>
      <c r="D907" s="500"/>
      <c r="E907" s="500"/>
      <c r="F907" s="501"/>
      <c r="G907" s="501"/>
      <c r="H907" s="500"/>
      <c r="I907" s="500"/>
      <c r="J907" s="500"/>
      <c r="K907" s="502"/>
      <c r="L907" s="503"/>
      <c r="M907" s="500"/>
      <c r="N907" s="501"/>
      <c r="O907" s="481"/>
      <c r="P907" s="500"/>
      <c r="Q907" s="481"/>
      <c r="R907" s="481"/>
      <c r="S907" s="500"/>
      <c r="T907" s="481"/>
      <c r="U907" s="500"/>
      <c r="V907" s="500"/>
      <c r="W907" s="481"/>
      <c r="X907" s="481"/>
      <c r="Y907" s="481"/>
      <c r="Z907" s="481"/>
      <c r="AA907" s="481"/>
    </row>
    <row r="908" ht="16.5" spans="1:27">
      <c r="A908" s="500"/>
      <c r="B908" s="481"/>
      <c r="C908" s="481"/>
      <c r="D908" s="500"/>
      <c r="E908" s="500"/>
      <c r="F908" s="501"/>
      <c r="G908" s="501"/>
      <c r="H908" s="500"/>
      <c r="I908" s="500"/>
      <c r="J908" s="500"/>
      <c r="K908" s="502"/>
      <c r="L908" s="503"/>
      <c r="M908" s="500"/>
      <c r="N908" s="501"/>
      <c r="O908" s="481"/>
      <c r="P908" s="500"/>
      <c r="Q908" s="481"/>
      <c r="R908" s="481"/>
      <c r="S908" s="500"/>
      <c r="T908" s="481"/>
      <c r="U908" s="500"/>
      <c r="V908" s="500"/>
      <c r="W908" s="481"/>
      <c r="X908" s="481"/>
      <c r="Y908" s="481"/>
      <c r="Z908" s="481"/>
      <c r="AA908" s="481"/>
    </row>
    <row r="909" ht="16.5" spans="1:27">
      <c r="A909" s="500"/>
      <c r="B909" s="481"/>
      <c r="C909" s="481"/>
      <c r="D909" s="500"/>
      <c r="E909" s="500"/>
      <c r="F909" s="501"/>
      <c r="G909" s="501"/>
      <c r="H909" s="500"/>
      <c r="I909" s="500"/>
      <c r="J909" s="500"/>
      <c r="K909" s="502"/>
      <c r="L909" s="503"/>
      <c r="M909" s="500"/>
      <c r="N909" s="501"/>
      <c r="O909" s="481"/>
      <c r="P909" s="500"/>
      <c r="Q909" s="481"/>
      <c r="R909" s="481"/>
      <c r="S909" s="500"/>
      <c r="T909" s="481"/>
      <c r="U909" s="500"/>
      <c r="V909" s="500"/>
      <c r="W909" s="481"/>
      <c r="X909" s="481"/>
      <c r="Y909" s="481"/>
      <c r="Z909" s="481"/>
      <c r="AA909" s="481"/>
    </row>
    <row r="910" ht="16.5" spans="1:27">
      <c r="A910" s="500"/>
      <c r="B910" s="481"/>
      <c r="C910" s="481"/>
      <c r="D910" s="500"/>
      <c r="E910" s="500"/>
      <c r="F910" s="501"/>
      <c r="G910" s="501"/>
      <c r="H910" s="500"/>
      <c r="I910" s="500"/>
      <c r="J910" s="500"/>
      <c r="K910" s="502"/>
      <c r="L910" s="503"/>
      <c r="M910" s="500"/>
      <c r="N910" s="501"/>
      <c r="O910" s="481"/>
      <c r="P910" s="500"/>
      <c r="Q910" s="481"/>
      <c r="R910" s="481"/>
      <c r="S910" s="500"/>
      <c r="T910" s="481"/>
      <c r="U910" s="500"/>
      <c r="V910" s="500"/>
      <c r="W910" s="481"/>
      <c r="X910" s="481"/>
      <c r="Y910" s="481"/>
      <c r="Z910" s="481"/>
      <c r="AA910" s="481"/>
    </row>
    <row r="911" ht="16.5" spans="1:27">
      <c r="A911" s="500"/>
      <c r="B911" s="481"/>
      <c r="C911" s="481"/>
      <c r="D911" s="500"/>
      <c r="E911" s="500"/>
      <c r="F911" s="501"/>
      <c r="G911" s="501"/>
      <c r="H911" s="500"/>
      <c r="I911" s="500"/>
      <c r="J911" s="500"/>
      <c r="K911" s="502"/>
      <c r="L911" s="503"/>
      <c r="M911" s="500"/>
      <c r="N911" s="501"/>
      <c r="O911" s="481"/>
      <c r="P911" s="500"/>
      <c r="Q911" s="481"/>
      <c r="R911" s="481"/>
      <c r="S911" s="500"/>
      <c r="T911" s="481"/>
      <c r="U911" s="500"/>
      <c r="V911" s="500"/>
      <c r="W911" s="481"/>
      <c r="X911" s="481"/>
      <c r="Y911" s="481"/>
      <c r="Z911" s="481"/>
      <c r="AA911" s="481"/>
    </row>
    <row r="912" ht="16.5" spans="1:27">
      <c r="A912" s="500"/>
      <c r="B912" s="481"/>
      <c r="C912" s="481"/>
      <c r="D912" s="500"/>
      <c r="E912" s="500"/>
      <c r="F912" s="501"/>
      <c r="G912" s="501"/>
      <c r="H912" s="500"/>
      <c r="I912" s="500"/>
      <c r="J912" s="500"/>
      <c r="K912" s="502"/>
      <c r="L912" s="503"/>
      <c r="M912" s="500"/>
      <c r="N912" s="501"/>
      <c r="O912" s="481"/>
      <c r="P912" s="500"/>
      <c r="Q912" s="481"/>
      <c r="R912" s="481"/>
      <c r="S912" s="500"/>
      <c r="T912" s="481"/>
      <c r="U912" s="500"/>
      <c r="V912" s="500"/>
      <c r="W912" s="481"/>
      <c r="X912" s="481"/>
      <c r="Y912" s="481"/>
      <c r="Z912" s="481"/>
      <c r="AA912" s="481"/>
    </row>
    <row r="913" ht="16.5" spans="1:27">
      <c r="A913" s="500"/>
      <c r="B913" s="481"/>
      <c r="C913" s="481"/>
      <c r="D913" s="500"/>
      <c r="E913" s="500"/>
      <c r="F913" s="501"/>
      <c r="G913" s="501"/>
      <c r="H913" s="500"/>
      <c r="I913" s="500"/>
      <c r="J913" s="500"/>
      <c r="K913" s="502"/>
      <c r="L913" s="503"/>
      <c r="M913" s="500"/>
      <c r="N913" s="501"/>
      <c r="O913" s="481"/>
      <c r="P913" s="500"/>
      <c r="Q913" s="481"/>
      <c r="R913" s="481"/>
      <c r="S913" s="500"/>
      <c r="T913" s="481"/>
      <c r="U913" s="500"/>
      <c r="V913" s="500"/>
      <c r="W913" s="481"/>
      <c r="X913" s="481"/>
      <c r="Y913" s="481"/>
      <c r="Z913" s="481"/>
      <c r="AA913" s="481"/>
    </row>
    <row r="914" ht="16.5" spans="1:27">
      <c r="A914" s="500"/>
      <c r="B914" s="481"/>
      <c r="C914" s="481"/>
      <c r="D914" s="500"/>
      <c r="E914" s="500"/>
      <c r="F914" s="501"/>
      <c r="G914" s="501"/>
      <c r="H914" s="500"/>
      <c r="I914" s="500"/>
      <c r="J914" s="500"/>
      <c r="K914" s="502"/>
      <c r="L914" s="503"/>
      <c r="M914" s="500"/>
      <c r="N914" s="501"/>
      <c r="O914" s="481"/>
      <c r="P914" s="500"/>
      <c r="Q914" s="481"/>
      <c r="R914" s="481"/>
      <c r="S914" s="500"/>
      <c r="T914" s="481"/>
      <c r="U914" s="500"/>
      <c r="V914" s="500"/>
      <c r="W914" s="481"/>
      <c r="X914" s="481"/>
      <c r="Y914" s="481"/>
      <c r="Z914" s="481"/>
      <c r="AA914" s="481"/>
    </row>
    <row r="915" ht="16.5" spans="1:27">
      <c r="A915" s="500"/>
      <c r="B915" s="481"/>
      <c r="C915" s="481"/>
      <c r="D915" s="500"/>
      <c r="E915" s="500"/>
      <c r="F915" s="501"/>
      <c r="G915" s="501"/>
      <c r="H915" s="500"/>
      <c r="I915" s="500"/>
      <c r="J915" s="500"/>
      <c r="K915" s="502"/>
      <c r="L915" s="503"/>
      <c r="M915" s="500"/>
      <c r="N915" s="501"/>
      <c r="O915" s="481"/>
      <c r="P915" s="500"/>
      <c r="Q915" s="481"/>
      <c r="R915" s="481"/>
      <c r="S915" s="500"/>
      <c r="T915" s="481"/>
      <c r="U915" s="500"/>
      <c r="V915" s="500"/>
      <c r="W915" s="481"/>
      <c r="X915" s="481"/>
      <c r="Y915" s="481"/>
      <c r="Z915" s="481"/>
      <c r="AA915" s="481"/>
    </row>
    <row r="916" ht="16.5" spans="1:27">
      <c r="A916" s="500"/>
      <c r="B916" s="481"/>
      <c r="C916" s="481"/>
      <c r="D916" s="500"/>
      <c r="E916" s="500"/>
      <c r="F916" s="501"/>
      <c r="G916" s="501"/>
      <c r="H916" s="500"/>
      <c r="I916" s="500"/>
      <c r="J916" s="500"/>
      <c r="K916" s="502"/>
      <c r="L916" s="503"/>
      <c r="M916" s="500"/>
      <c r="N916" s="501"/>
      <c r="O916" s="481"/>
      <c r="P916" s="500"/>
      <c r="Q916" s="481"/>
      <c r="R916" s="481"/>
      <c r="S916" s="500"/>
      <c r="T916" s="481"/>
      <c r="U916" s="500"/>
      <c r="V916" s="500"/>
      <c r="W916" s="481"/>
      <c r="X916" s="481"/>
      <c r="Y916" s="481"/>
      <c r="Z916" s="481"/>
      <c r="AA916" s="481"/>
    </row>
    <row r="917" ht="16.5" spans="1:27">
      <c r="A917" s="500"/>
      <c r="B917" s="481"/>
      <c r="C917" s="481"/>
      <c r="D917" s="500"/>
      <c r="E917" s="500"/>
      <c r="F917" s="501"/>
      <c r="G917" s="501"/>
      <c r="H917" s="500"/>
      <c r="I917" s="500"/>
      <c r="J917" s="500"/>
      <c r="K917" s="502"/>
      <c r="L917" s="503"/>
      <c r="M917" s="500"/>
      <c r="N917" s="501"/>
      <c r="O917" s="481"/>
      <c r="P917" s="500"/>
      <c r="Q917" s="481"/>
      <c r="R917" s="481"/>
      <c r="S917" s="500"/>
      <c r="T917" s="481"/>
      <c r="U917" s="500"/>
      <c r="V917" s="500"/>
      <c r="W917" s="481"/>
      <c r="X917" s="481"/>
      <c r="Y917" s="481"/>
      <c r="Z917" s="481"/>
      <c r="AA917" s="481"/>
    </row>
    <row r="918" ht="16.5" spans="1:27">
      <c r="A918" s="500"/>
      <c r="B918" s="481"/>
      <c r="C918" s="481"/>
      <c r="D918" s="500"/>
      <c r="E918" s="500"/>
      <c r="F918" s="501"/>
      <c r="G918" s="501"/>
      <c r="H918" s="500"/>
      <c r="I918" s="500"/>
      <c r="J918" s="500"/>
      <c r="K918" s="502"/>
      <c r="L918" s="503"/>
      <c r="M918" s="500"/>
      <c r="N918" s="501"/>
      <c r="O918" s="481"/>
      <c r="P918" s="500"/>
      <c r="Q918" s="481"/>
      <c r="R918" s="481"/>
      <c r="S918" s="500"/>
      <c r="T918" s="481"/>
      <c r="U918" s="500"/>
      <c r="V918" s="500"/>
      <c r="W918" s="481"/>
      <c r="X918" s="481"/>
      <c r="Y918" s="481"/>
      <c r="Z918" s="481"/>
      <c r="AA918" s="481"/>
    </row>
    <row r="919" ht="16.5" spans="1:27">
      <c r="A919" s="500"/>
      <c r="B919" s="481"/>
      <c r="C919" s="481"/>
      <c r="D919" s="500"/>
      <c r="E919" s="500"/>
      <c r="F919" s="501"/>
      <c r="G919" s="501"/>
      <c r="H919" s="500"/>
      <c r="I919" s="500"/>
      <c r="J919" s="500"/>
      <c r="K919" s="502"/>
      <c r="L919" s="503"/>
      <c r="M919" s="500"/>
      <c r="N919" s="501"/>
      <c r="O919" s="481"/>
      <c r="P919" s="500"/>
      <c r="Q919" s="481"/>
      <c r="R919" s="481"/>
      <c r="S919" s="500"/>
      <c r="T919" s="481"/>
      <c r="U919" s="500"/>
      <c r="V919" s="500"/>
      <c r="W919" s="481"/>
      <c r="X919" s="481"/>
      <c r="Y919" s="481"/>
      <c r="Z919" s="481"/>
      <c r="AA919" s="481"/>
    </row>
    <row r="920" ht="16.5" spans="1:27">
      <c r="A920" s="500"/>
      <c r="B920" s="481"/>
      <c r="C920" s="481"/>
      <c r="D920" s="500"/>
      <c r="E920" s="500"/>
      <c r="F920" s="501"/>
      <c r="G920" s="501"/>
      <c r="H920" s="500"/>
      <c r="I920" s="500"/>
      <c r="J920" s="500"/>
      <c r="K920" s="502"/>
      <c r="L920" s="503"/>
      <c r="M920" s="500"/>
      <c r="N920" s="501"/>
      <c r="O920" s="481"/>
      <c r="P920" s="500"/>
      <c r="Q920" s="481"/>
      <c r="R920" s="481"/>
      <c r="S920" s="500"/>
      <c r="T920" s="481"/>
      <c r="U920" s="500"/>
      <c r="V920" s="500"/>
      <c r="W920" s="481"/>
      <c r="X920" s="481"/>
      <c r="Y920" s="481"/>
      <c r="Z920" s="481"/>
      <c r="AA920" s="481"/>
    </row>
    <row r="921" ht="16.5" spans="1:27">
      <c r="A921" s="500"/>
      <c r="B921" s="481"/>
      <c r="C921" s="481"/>
      <c r="D921" s="500"/>
      <c r="E921" s="500"/>
      <c r="F921" s="501"/>
      <c r="G921" s="501"/>
      <c r="H921" s="500"/>
      <c r="I921" s="500"/>
      <c r="J921" s="500"/>
      <c r="K921" s="502"/>
      <c r="L921" s="503"/>
      <c r="M921" s="500"/>
      <c r="N921" s="501"/>
      <c r="O921" s="481"/>
      <c r="P921" s="500"/>
      <c r="Q921" s="481"/>
      <c r="R921" s="481"/>
      <c r="S921" s="500"/>
      <c r="T921" s="481"/>
      <c r="U921" s="500"/>
      <c r="V921" s="500"/>
      <c r="W921" s="481"/>
      <c r="X921" s="481"/>
      <c r="Y921" s="481"/>
      <c r="Z921" s="481"/>
      <c r="AA921" s="481"/>
    </row>
    <row r="922" ht="16.5" spans="1:27">
      <c r="A922" s="500"/>
      <c r="B922" s="481"/>
      <c r="C922" s="481"/>
      <c r="D922" s="500"/>
      <c r="E922" s="500"/>
      <c r="F922" s="501"/>
      <c r="G922" s="501"/>
      <c r="H922" s="500"/>
      <c r="I922" s="500"/>
      <c r="J922" s="500"/>
      <c r="K922" s="502"/>
      <c r="L922" s="503"/>
      <c r="M922" s="500"/>
      <c r="N922" s="501"/>
      <c r="O922" s="481"/>
      <c r="P922" s="500"/>
      <c r="Q922" s="481"/>
      <c r="R922" s="481"/>
      <c r="S922" s="500"/>
      <c r="T922" s="481"/>
      <c r="U922" s="500"/>
      <c r="V922" s="500"/>
      <c r="W922" s="481"/>
      <c r="X922" s="481"/>
      <c r="Y922" s="481"/>
      <c r="Z922" s="481"/>
      <c r="AA922" s="481"/>
    </row>
    <row r="923" ht="16.5" spans="1:27">
      <c r="A923" s="500"/>
      <c r="B923" s="481"/>
      <c r="C923" s="481"/>
      <c r="D923" s="500"/>
      <c r="E923" s="500"/>
      <c r="F923" s="501"/>
      <c r="G923" s="501"/>
      <c r="H923" s="500"/>
      <c r="I923" s="500"/>
      <c r="J923" s="500"/>
      <c r="K923" s="502"/>
      <c r="L923" s="503"/>
      <c r="M923" s="500"/>
      <c r="N923" s="501"/>
      <c r="O923" s="481"/>
      <c r="P923" s="500"/>
      <c r="Q923" s="481"/>
      <c r="R923" s="481"/>
      <c r="S923" s="500"/>
      <c r="T923" s="481"/>
      <c r="U923" s="500"/>
      <c r="V923" s="500"/>
      <c r="W923" s="481"/>
      <c r="X923" s="481"/>
      <c r="Y923" s="481"/>
      <c r="Z923" s="481"/>
      <c r="AA923" s="481"/>
    </row>
    <row r="924" ht="16.5" spans="1:27">
      <c r="A924" s="500"/>
      <c r="B924" s="481"/>
      <c r="C924" s="481"/>
      <c r="D924" s="500"/>
      <c r="E924" s="500"/>
      <c r="F924" s="501"/>
      <c r="G924" s="501"/>
      <c r="H924" s="500"/>
      <c r="I924" s="500"/>
      <c r="J924" s="500"/>
      <c r="K924" s="502"/>
      <c r="L924" s="503"/>
      <c r="M924" s="500"/>
      <c r="N924" s="501"/>
      <c r="O924" s="481"/>
      <c r="P924" s="500"/>
      <c r="Q924" s="481"/>
      <c r="R924" s="481"/>
      <c r="S924" s="500"/>
      <c r="T924" s="481"/>
      <c r="U924" s="500"/>
      <c r="V924" s="500"/>
      <c r="W924" s="481"/>
      <c r="X924" s="481"/>
      <c r="Y924" s="481"/>
      <c r="Z924" s="481"/>
      <c r="AA924" s="481"/>
    </row>
    <row r="925" ht="16.5" spans="1:27">
      <c r="A925" s="500"/>
      <c r="B925" s="481"/>
      <c r="C925" s="481"/>
      <c r="D925" s="500"/>
      <c r="E925" s="500"/>
      <c r="F925" s="501"/>
      <c r="G925" s="501"/>
      <c r="H925" s="500"/>
      <c r="I925" s="500"/>
      <c r="J925" s="500"/>
      <c r="K925" s="502"/>
      <c r="L925" s="503"/>
      <c r="M925" s="500"/>
      <c r="N925" s="501"/>
      <c r="O925" s="481"/>
      <c r="P925" s="500"/>
      <c r="Q925" s="481"/>
      <c r="R925" s="481"/>
      <c r="S925" s="500"/>
      <c r="T925" s="481"/>
      <c r="U925" s="500"/>
      <c r="V925" s="500"/>
      <c r="W925" s="481"/>
      <c r="X925" s="481"/>
      <c r="Y925" s="481"/>
      <c r="Z925" s="481"/>
      <c r="AA925" s="481"/>
    </row>
    <row r="926" ht="16.5" spans="1:27">
      <c r="A926" s="500"/>
      <c r="B926" s="481"/>
      <c r="C926" s="481"/>
      <c r="D926" s="500"/>
      <c r="E926" s="500"/>
      <c r="F926" s="501"/>
      <c r="G926" s="501"/>
      <c r="H926" s="500"/>
      <c r="I926" s="500"/>
      <c r="J926" s="500"/>
      <c r="K926" s="502"/>
      <c r="L926" s="503"/>
      <c r="M926" s="500"/>
      <c r="N926" s="501"/>
      <c r="O926" s="481"/>
      <c r="P926" s="500"/>
      <c r="Q926" s="481"/>
      <c r="R926" s="481"/>
      <c r="S926" s="500"/>
      <c r="T926" s="481"/>
      <c r="U926" s="500"/>
      <c r="V926" s="500"/>
      <c r="W926" s="481"/>
      <c r="X926" s="481"/>
      <c r="Y926" s="481"/>
      <c r="Z926" s="481"/>
      <c r="AA926" s="481"/>
    </row>
    <row r="927" ht="16.5" spans="1:27">
      <c r="A927" s="500"/>
      <c r="B927" s="481"/>
      <c r="C927" s="481"/>
      <c r="D927" s="500"/>
      <c r="E927" s="500"/>
      <c r="F927" s="501"/>
      <c r="G927" s="501"/>
      <c r="H927" s="500"/>
      <c r="I927" s="500"/>
      <c r="J927" s="500"/>
      <c r="K927" s="502"/>
      <c r="L927" s="503"/>
      <c r="M927" s="500"/>
      <c r="N927" s="501"/>
      <c r="O927" s="481"/>
      <c r="P927" s="500"/>
      <c r="Q927" s="481"/>
      <c r="R927" s="481"/>
      <c r="S927" s="500"/>
      <c r="T927" s="481"/>
      <c r="U927" s="500"/>
      <c r="V927" s="500"/>
      <c r="W927" s="481"/>
      <c r="X927" s="481"/>
      <c r="Y927" s="481"/>
      <c r="Z927" s="481"/>
      <c r="AA927" s="481"/>
    </row>
    <row r="928" ht="16.5" spans="1:27">
      <c r="A928" s="500"/>
      <c r="B928" s="481"/>
      <c r="C928" s="481"/>
      <c r="D928" s="500"/>
      <c r="E928" s="500"/>
      <c r="F928" s="501"/>
      <c r="G928" s="501"/>
      <c r="H928" s="500"/>
      <c r="I928" s="500"/>
      <c r="J928" s="500"/>
      <c r="K928" s="502"/>
      <c r="L928" s="503"/>
      <c r="M928" s="500"/>
      <c r="N928" s="501"/>
      <c r="O928" s="481"/>
      <c r="P928" s="500"/>
      <c r="Q928" s="481"/>
      <c r="R928" s="481"/>
      <c r="S928" s="500"/>
      <c r="T928" s="481"/>
      <c r="U928" s="500"/>
      <c r="V928" s="500"/>
      <c r="W928" s="481"/>
      <c r="X928" s="481"/>
      <c r="Y928" s="481"/>
      <c r="Z928" s="481"/>
      <c r="AA928" s="481"/>
    </row>
    <row r="929" ht="16.5" spans="1:27">
      <c r="A929" s="500"/>
      <c r="B929" s="481"/>
      <c r="C929" s="481"/>
      <c r="D929" s="500"/>
      <c r="E929" s="500"/>
      <c r="F929" s="501"/>
      <c r="G929" s="501"/>
      <c r="H929" s="500"/>
      <c r="I929" s="500"/>
      <c r="J929" s="500"/>
      <c r="K929" s="502"/>
      <c r="L929" s="503"/>
      <c r="M929" s="500"/>
      <c r="N929" s="501"/>
      <c r="O929" s="481"/>
      <c r="P929" s="500"/>
      <c r="Q929" s="481"/>
      <c r="R929" s="481"/>
      <c r="S929" s="500"/>
      <c r="T929" s="481"/>
      <c r="U929" s="500"/>
      <c r="V929" s="500"/>
      <c r="W929" s="481"/>
      <c r="X929" s="481"/>
      <c r="Y929" s="481"/>
      <c r="Z929" s="481"/>
      <c r="AA929" s="481"/>
    </row>
    <row r="930" ht="16.5" spans="1:27">
      <c r="A930" s="500"/>
      <c r="B930" s="481"/>
      <c r="C930" s="481"/>
      <c r="D930" s="500"/>
      <c r="E930" s="500"/>
      <c r="F930" s="501"/>
      <c r="G930" s="501"/>
      <c r="H930" s="500"/>
      <c r="I930" s="500"/>
      <c r="J930" s="500"/>
      <c r="K930" s="502"/>
      <c r="L930" s="503"/>
      <c r="M930" s="500"/>
      <c r="N930" s="501"/>
      <c r="O930" s="481"/>
      <c r="P930" s="500"/>
      <c r="Q930" s="481"/>
      <c r="R930" s="481"/>
      <c r="S930" s="500"/>
      <c r="T930" s="481"/>
      <c r="U930" s="500"/>
      <c r="V930" s="500"/>
      <c r="W930" s="481"/>
      <c r="X930" s="481"/>
      <c r="Y930" s="481"/>
      <c r="Z930" s="481"/>
      <c r="AA930" s="481"/>
    </row>
    <row r="931" ht="16.5" spans="1:27">
      <c r="A931" s="500"/>
      <c r="B931" s="481"/>
      <c r="C931" s="481"/>
      <c r="D931" s="500"/>
      <c r="E931" s="500"/>
      <c r="F931" s="501"/>
      <c r="G931" s="501"/>
      <c r="H931" s="500"/>
      <c r="I931" s="500"/>
      <c r="J931" s="500"/>
      <c r="K931" s="502"/>
      <c r="L931" s="503"/>
      <c r="M931" s="500"/>
      <c r="N931" s="501"/>
      <c r="O931" s="481"/>
      <c r="P931" s="500"/>
      <c r="Q931" s="481"/>
      <c r="R931" s="481"/>
      <c r="S931" s="500"/>
      <c r="T931" s="481"/>
      <c r="U931" s="500"/>
      <c r="V931" s="500"/>
      <c r="W931" s="481"/>
      <c r="X931" s="481"/>
      <c r="Y931" s="481"/>
      <c r="Z931" s="481"/>
      <c r="AA931" s="481"/>
    </row>
    <row r="932" ht="16.5" spans="1:27">
      <c r="A932" s="500"/>
      <c r="B932" s="481"/>
      <c r="C932" s="481"/>
      <c r="D932" s="500"/>
      <c r="E932" s="500"/>
      <c r="F932" s="501"/>
      <c r="G932" s="501"/>
      <c r="H932" s="500"/>
      <c r="I932" s="500"/>
      <c r="J932" s="500"/>
      <c r="K932" s="502"/>
      <c r="L932" s="503"/>
      <c r="M932" s="500"/>
      <c r="N932" s="501"/>
      <c r="O932" s="481"/>
      <c r="P932" s="500"/>
      <c r="Q932" s="481"/>
      <c r="R932" s="481"/>
      <c r="S932" s="500"/>
      <c r="T932" s="481"/>
      <c r="U932" s="500"/>
      <c r="V932" s="500"/>
      <c r="W932" s="481"/>
      <c r="X932" s="481"/>
      <c r="Y932" s="481"/>
      <c r="Z932" s="481"/>
      <c r="AA932" s="481"/>
    </row>
    <row r="933" ht="16.5" spans="1:27">
      <c r="A933" s="500"/>
      <c r="B933" s="481"/>
      <c r="C933" s="481"/>
      <c r="D933" s="500"/>
      <c r="E933" s="500"/>
      <c r="F933" s="501"/>
      <c r="G933" s="501"/>
      <c r="H933" s="500"/>
      <c r="I933" s="500"/>
      <c r="J933" s="500"/>
      <c r="K933" s="502"/>
      <c r="L933" s="503"/>
      <c r="M933" s="500"/>
      <c r="N933" s="501"/>
      <c r="O933" s="481"/>
      <c r="P933" s="500"/>
      <c r="Q933" s="481"/>
      <c r="R933" s="481"/>
      <c r="S933" s="500"/>
      <c r="T933" s="481"/>
      <c r="U933" s="500"/>
      <c r="V933" s="500"/>
      <c r="W933" s="481"/>
      <c r="X933" s="481"/>
      <c r="Y933" s="481"/>
      <c r="Z933" s="481"/>
      <c r="AA933" s="481"/>
    </row>
    <row r="934" ht="16.5" spans="1:27">
      <c r="A934" s="500"/>
      <c r="B934" s="481"/>
      <c r="C934" s="481"/>
      <c r="D934" s="500"/>
      <c r="E934" s="500"/>
      <c r="F934" s="501"/>
      <c r="G934" s="501"/>
      <c r="H934" s="500"/>
      <c r="I934" s="500"/>
      <c r="J934" s="500"/>
      <c r="K934" s="502"/>
      <c r="L934" s="503"/>
      <c r="M934" s="500"/>
      <c r="N934" s="501"/>
      <c r="O934" s="481"/>
      <c r="P934" s="500"/>
      <c r="Q934" s="481"/>
      <c r="R934" s="481"/>
      <c r="S934" s="500"/>
      <c r="T934" s="481"/>
      <c r="U934" s="500"/>
      <c r="V934" s="500"/>
      <c r="W934" s="481"/>
      <c r="X934" s="481"/>
      <c r="Y934" s="481"/>
      <c r="Z934" s="481"/>
      <c r="AA934" s="481"/>
    </row>
    <row r="935" ht="16.5" spans="1:27">
      <c r="A935" s="500"/>
      <c r="B935" s="481"/>
      <c r="C935" s="481"/>
      <c r="D935" s="500"/>
      <c r="E935" s="500"/>
      <c r="F935" s="501"/>
      <c r="G935" s="501"/>
      <c r="H935" s="500"/>
      <c r="I935" s="500"/>
      <c r="J935" s="500"/>
      <c r="K935" s="502"/>
      <c r="L935" s="503"/>
      <c r="M935" s="500"/>
      <c r="N935" s="501"/>
      <c r="O935" s="481"/>
      <c r="P935" s="500"/>
      <c r="Q935" s="481"/>
      <c r="R935" s="481"/>
      <c r="S935" s="500"/>
      <c r="T935" s="481"/>
      <c r="U935" s="500"/>
      <c r="V935" s="500"/>
      <c r="W935" s="481"/>
      <c r="X935" s="481"/>
      <c r="Y935" s="481"/>
      <c r="Z935" s="481"/>
      <c r="AA935" s="481"/>
    </row>
    <row r="936" ht="16.5" spans="1:27">
      <c r="A936" s="500"/>
      <c r="B936" s="481"/>
      <c r="C936" s="481"/>
      <c r="D936" s="500"/>
      <c r="E936" s="500"/>
      <c r="F936" s="501"/>
      <c r="G936" s="501"/>
      <c r="H936" s="500"/>
      <c r="I936" s="500"/>
      <c r="J936" s="500"/>
      <c r="K936" s="502"/>
      <c r="L936" s="503"/>
      <c r="M936" s="500"/>
      <c r="N936" s="501"/>
      <c r="O936" s="481"/>
      <c r="P936" s="500"/>
      <c r="Q936" s="481"/>
      <c r="R936" s="481"/>
      <c r="S936" s="500"/>
      <c r="T936" s="481"/>
      <c r="U936" s="500"/>
      <c r="V936" s="500"/>
      <c r="W936" s="481"/>
      <c r="X936" s="481"/>
      <c r="Y936" s="481"/>
      <c r="Z936" s="481"/>
      <c r="AA936" s="481"/>
    </row>
    <row r="937" ht="16.5" spans="1:27">
      <c r="A937" s="500"/>
      <c r="B937" s="481"/>
      <c r="C937" s="481"/>
      <c r="D937" s="500"/>
      <c r="E937" s="500"/>
      <c r="F937" s="501"/>
      <c r="G937" s="501"/>
      <c r="H937" s="500"/>
      <c r="I937" s="500"/>
      <c r="J937" s="500"/>
      <c r="K937" s="502"/>
      <c r="L937" s="503"/>
      <c r="M937" s="500"/>
      <c r="N937" s="501"/>
      <c r="O937" s="481"/>
      <c r="P937" s="500"/>
      <c r="Q937" s="481"/>
      <c r="R937" s="481"/>
      <c r="S937" s="500"/>
      <c r="T937" s="481"/>
      <c r="U937" s="500"/>
      <c r="V937" s="500"/>
      <c r="W937" s="481"/>
      <c r="X937" s="481"/>
      <c r="Y937" s="481"/>
      <c r="Z937" s="481"/>
      <c r="AA937" s="481"/>
    </row>
    <row r="938" ht="16.5" spans="1:27">
      <c r="A938" s="500"/>
      <c r="B938" s="481"/>
      <c r="C938" s="481"/>
      <c r="D938" s="500"/>
      <c r="E938" s="500"/>
      <c r="F938" s="501"/>
      <c r="G938" s="501"/>
      <c r="H938" s="500"/>
      <c r="I938" s="500"/>
      <c r="J938" s="500"/>
      <c r="K938" s="502"/>
      <c r="L938" s="503"/>
      <c r="M938" s="500"/>
      <c r="N938" s="501"/>
      <c r="O938" s="481"/>
      <c r="P938" s="500"/>
      <c r="Q938" s="481"/>
      <c r="R938" s="481"/>
      <c r="S938" s="500"/>
      <c r="T938" s="481"/>
      <c r="U938" s="500"/>
      <c r="V938" s="500"/>
      <c r="W938" s="481"/>
      <c r="X938" s="481"/>
      <c r="Y938" s="481"/>
      <c r="Z938" s="481"/>
      <c r="AA938" s="481"/>
    </row>
    <row r="939" ht="16.5" spans="1:27">
      <c r="A939" s="500"/>
      <c r="B939" s="481"/>
      <c r="C939" s="481"/>
      <c r="D939" s="500"/>
      <c r="E939" s="500"/>
      <c r="F939" s="501"/>
      <c r="G939" s="501"/>
      <c r="H939" s="500"/>
      <c r="I939" s="500"/>
      <c r="J939" s="500"/>
      <c r="K939" s="502"/>
      <c r="L939" s="503"/>
      <c r="M939" s="500"/>
      <c r="N939" s="501"/>
      <c r="O939" s="481"/>
      <c r="P939" s="500"/>
      <c r="Q939" s="481"/>
      <c r="R939" s="481"/>
      <c r="S939" s="500"/>
      <c r="T939" s="481"/>
      <c r="U939" s="500"/>
      <c r="V939" s="500"/>
      <c r="W939" s="481"/>
      <c r="X939" s="481"/>
      <c r="Y939" s="481"/>
      <c r="Z939" s="481"/>
      <c r="AA939" s="481"/>
    </row>
    <row r="940" ht="16.5" spans="1:27">
      <c r="A940" s="500"/>
      <c r="B940" s="481"/>
      <c r="C940" s="481"/>
      <c r="D940" s="500"/>
      <c r="E940" s="500"/>
      <c r="F940" s="501"/>
      <c r="G940" s="501"/>
      <c r="H940" s="500"/>
      <c r="I940" s="500"/>
      <c r="J940" s="500"/>
      <c r="K940" s="502"/>
      <c r="L940" s="503"/>
      <c r="M940" s="500"/>
      <c r="N940" s="501"/>
      <c r="O940" s="481"/>
      <c r="P940" s="500"/>
      <c r="Q940" s="481"/>
      <c r="R940" s="481"/>
      <c r="S940" s="500"/>
      <c r="T940" s="481"/>
      <c r="U940" s="500"/>
      <c r="V940" s="500"/>
      <c r="W940" s="481"/>
      <c r="X940" s="481"/>
      <c r="Y940" s="481"/>
      <c r="Z940" s="481"/>
      <c r="AA940" s="481"/>
    </row>
    <row r="941" ht="16.5" spans="1:27">
      <c r="A941" s="500"/>
      <c r="B941" s="481"/>
      <c r="C941" s="481"/>
      <c r="D941" s="500"/>
      <c r="E941" s="500"/>
      <c r="F941" s="501"/>
      <c r="G941" s="501"/>
      <c r="H941" s="500"/>
      <c r="I941" s="500"/>
      <c r="J941" s="500"/>
      <c r="K941" s="502"/>
      <c r="L941" s="503"/>
      <c r="M941" s="500"/>
      <c r="N941" s="501"/>
      <c r="O941" s="481"/>
      <c r="P941" s="500"/>
      <c r="Q941" s="481"/>
      <c r="R941" s="481"/>
      <c r="S941" s="500"/>
      <c r="T941" s="481"/>
      <c r="U941" s="500"/>
      <c r="V941" s="500"/>
      <c r="W941" s="481"/>
      <c r="X941" s="481"/>
      <c r="Y941" s="481"/>
      <c r="Z941" s="481"/>
      <c r="AA941" s="481"/>
    </row>
    <row r="942" ht="16.5" spans="1:27">
      <c r="A942" s="500"/>
      <c r="B942" s="481"/>
      <c r="C942" s="481"/>
      <c r="D942" s="500"/>
      <c r="E942" s="500"/>
      <c r="F942" s="501"/>
      <c r="G942" s="501"/>
      <c r="H942" s="500"/>
      <c r="I942" s="500"/>
      <c r="J942" s="500"/>
      <c r="K942" s="502"/>
      <c r="L942" s="503"/>
      <c r="M942" s="500"/>
      <c r="N942" s="501"/>
      <c r="O942" s="481"/>
      <c r="P942" s="500"/>
      <c r="Q942" s="481"/>
      <c r="R942" s="481"/>
      <c r="S942" s="500"/>
      <c r="T942" s="481"/>
      <c r="U942" s="500"/>
      <c r="V942" s="500"/>
      <c r="W942" s="481"/>
      <c r="X942" s="481"/>
      <c r="Y942" s="481"/>
      <c r="Z942" s="481"/>
      <c r="AA942" s="481"/>
    </row>
    <row r="943" ht="16.5" spans="1:27">
      <c r="A943" s="500"/>
      <c r="B943" s="481"/>
      <c r="C943" s="481"/>
      <c r="D943" s="500"/>
      <c r="E943" s="500"/>
      <c r="F943" s="501"/>
      <c r="G943" s="501"/>
      <c r="H943" s="500"/>
      <c r="I943" s="500"/>
      <c r="J943" s="500"/>
      <c r="K943" s="502"/>
      <c r="L943" s="503"/>
      <c r="M943" s="500"/>
      <c r="N943" s="501"/>
      <c r="O943" s="481"/>
      <c r="P943" s="500"/>
      <c r="Q943" s="481"/>
      <c r="R943" s="481"/>
      <c r="S943" s="500"/>
      <c r="T943" s="481"/>
      <c r="U943" s="500"/>
      <c r="V943" s="500"/>
      <c r="W943" s="481"/>
      <c r="X943" s="481"/>
      <c r="Y943" s="481"/>
      <c r="Z943" s="481"/>
      <c r="AA943" s="481"/>
    </row>
    <row r="944" ht="16.5" spans="1:27">
      <c r="A944" s="500"/>
      <c r="B944" s="481"/>
      <c r="C944" s="481"/>
      <c r="D944" s="500"/>
      <c r="E944" s="500"/>
      <c r="F944" s="501"/>
      <c r="G944" s="501"/>
      <c r="H944" s="500"/>
      <c r="I944" s="500"/>
      <c r="J944" s="500"/>
      <c r="K944" s="502"/>
      <c r="L944" s="503"/>
      <c r="M944" s="500"/>
      <c r="N944" s="501"/>
      <c r="O944" s="481"/>
      <c r="P944" s="500"/>
      <c r="Q944" s="481"/>
      <c r="R944" s="481"/>
      <c r="S944" s="500"/>
      <c r="T944" s="481"/>
      <c r="U944" s="500"/>
      <c r="V944" s="500"/>
      <c r="W944" s="481"/>
      <c r="X944" s="481"/>
      <c r="Y944" s="481"/>
      <c r="Z944" s="481"/>
      <c r="AA944" s="481"/>
    </row>
    <row r="945" ht="16.5" spans="1:27">
      <c r="A945" s="500"/>
      <c r="B945" s="481"/>
      <c r="C945" s="481"/>
      <c r="D945" s="500"/>
      <c r="E945" s="500"/>
      <c r="F945" s="501"/>
      <c r="G945" s="501"/>
      <c r="H945" s="500"/>
      <c r="I945" s="500"/>
      <c r="J945" s="500"/>
      <c r="K945" s="502"/>
      <c r="L945" s="503"/>
      <c r="M945" s="500"/>
      <c r="N945" s="501"/>
      <c r="O945" s="481"/>
      <c r="P945" s="500"/>
      <c r="Q945" s="481"/>
      <c r="R945" s="481"/>
      <c r="S945" s="500"/>
      <c r="T945" s="481"/>
      <c r="U945" s="500"/>
      <c r="V945" s="500"/>
      <c r="W945" s="481"/>
      <c r="X945" s="481"/>
      <c r="Y945" s="481"/>
      <c r="Z945" s="481"/>
      <c r="AA945" s="481"/>
    </row>
    <row r="946" ht="16.5" spans="1:27">
      <c r="A946" s="500"/>
      <c r="B946" s="481"/>
      <c r="C946" s="481"/>
      <c r="D946" s="500"/>
      <c r="E946" s="500"/>
      <c r="F946" s="501"/>
      <c r="G946" s="501"/>
      <c r="H946" s="500"/>
      <c r="I946" s="500"/>
      <c r="J946" s="500"/>
      <c r="K946" s="502"/>
      <c r="L946" s="503"/>
      <c r="M946" s="500"/>
      <c r="N946" s="501"/>
      <c r="O946" s="481"/>
      <c r="P946" s="500"/>
      <c r="Q946" s="481"/>
      <c r="R946" s="481"/>
      <c r="S946" s="500"/>
      <c r="T946" s="481"/>
      <c r="U946" s="500"/>
      <c r="V946" s="500"/>
      <c r="W946" s="481"/>
      <c r="X946" s="481"/>
      <c r="Y946" s="481"/>
      <c r="Z946" s="481"/>
      <c r="AA946" s="481"/>
    </row>
    <row r="947" ht="16.5" spans="1:27">
      <c r="A947" s="500"/>
      <c r="B947" s="481"/>
      <c r="C947" s="481"/>
      <c r="D947" s="500"/>
      <c r="E947" s="500"/>
      <c r="F947" s="501"/>
      <c r="G947" s="501"/>
      <c r="H947" s="500"/>
      <c r="I947" s="500"/>
      <c r="J947" s="500"/>
      <c r="K947" s="502"/>
      <c r="L947" s="503"/>
      <c r="M947" s="500"/>
      <c r="N947" s="501"/>
      <c r="O947" s="481"/>
      <c r="P947" s="500"/>
      <c r="Q947" s="481"/>
      <c r="R947" s="481"/>
      <c r="S947" s="500"/>
      <c r="T947" s="481"/>
      <c r="U947" s="500"/>
      <c r="V947" s="500"/>
      <c r="W947" s="481"/>
      <c r="X947" s="481"/>
      <c r="Y947" s="481"/>
      <c r="Z947" s="481"/>
      <c r="AA947" s="481"/>
    </row>
    <row r="948" ht="16.5" spans="1:27">
      <c r="A948" s="500"/>
      <c r="B948" s="481"/>
      <c r="C948" s="481"/>
      <c r="D948" s="500"/>
      <c r="E948" s="500"/>
      <c r="F948" s="501"/>
      <c r="G948" s="501"/>
      <c r="H948" s="500"/>
      <c r="I948" s="500"/>
      <c r="J948" s="500"/>
      <c r="K948" s="502"/>
      <c r="L948" s="503"/>
      <c r="M948" s="500"/>
      <c r="N948" s="501"/>
      <c r="O948" s="481"/>
      <c r="P948" s="500"/>
      <c r="Q948" s="481"/>
      <c r="R948" s="481"/>
      <c r="S948" s="500"/>
      <c r="T948" s="481"/>
      <c r="U948" s="500"/>
      <c r="V948" s="500"/>
      <c r="W948" s="481"/>
      <c r="X948" s="481"/>
      <c r="Y948" s="481"/>
      <c r="Z948" s="481"/>
      <c r="AA948" s="481"/>
    </row>
    <row r="949" ht="16.5" spans="1:27">
      <c r="A949" s="500"/>
      <c r="B949" s="481"/>
      <c r="C949" s="481"/>
      <c r="D949" s="500"/>
      <c r="E949" s="500"/>
      <c r="F949" s="501"/>
      <c r="G949" s="501"/>
      <c r="H949" s="500"/>
      <c r="I949" s="500"/>
      <c r="J949" s="500"/>
      <c r="K949" s="502"/>
      <c r="L949" s="503"/>
      <c r="M949" s="500"/>
      <c r="N949" s="501"/>
      <c r="O949" s="481"/>
      <c r="P949" s="500"/>
      <c r="Q949" s="481"/>
      <c r="R949" s="481"/>
      <c r="S949" s="500"/>
      <c r="T949" s="481"/>
      <c r="U949" s="500"/>
      <c r="V949" s="500"/>
      <c r="W949" s="481"/>
      <c r="X949" s="481"/>
      <c r="Y949" s="481"/>
      <c r="Z949" s="481"/>
      <c r="AA949" s="481"/>
    </row>
    <row r="950" ht="16.5" spans="1:27">
      <c r="A950" s="500"/>
      <c r="B950" s="481"/>
      <c r="C950" s="481"/>
      <c r="D950" s="500"/>
      <c r="E950" s="500"/>
      <c r="F950" s="501"/>
      <c r="G950" s="501"/>
      <c r="H950" s="500"/>
      <c r="I950" s="500"/>
      <c r="J950" s="500"/>
      <c r="K950" s="502"/>
      <c r="L950" s="503"/>
      <c r="M950" s="500"/>
      <c r="N950" s="501"/>
      <c r="O950" s="481"/>
      <c r="P950" s="500"/>
      <c r="Q950" s="481"/>
      <c r="R950" s="481"/>
      <c r="S950" s="500"/>
      <c r="T950" s="481"/>
      <c r="U950" s="500"/>
      <c r="V950" s="500"/>
      <c r="W950" s="481"/>
      <c r="X950" s="481"/>
      <c r="Y950" s="481"/>
      <c r="Z950" s="481"/>
      <c r="AA950" s="481"/>
    </row>
    <row r="951" ht="16.5" spans="1:27">
      <c r="A951" s="500"/>
      <c r="B951" s="481"/>
      <c r="C951" s="481"/>
      <c r="D951" s="500"/>
      <c r="E951" s="500"/>
      <c r="F951" s="501"/>
      <c r="G951" s="501"/>
      <c r="H951" s="500"/>
      <c r="I951" s="500"/>
      <c r="J951" s="500"/>
      <c r="K951" s="502"/>
      <c r="L951" s="503"/>
      <c r="M951" s="500"/>
      <c r="N951" s="501"/>
      <c r="O951" s="481"/>
      <c r="P951" s="500"/>
      <c r="Q951" s="481"/>
      <c r="R951" s="481"/>
      <c r="S951" s="500"/>
      <c r="T951" s="481"/>
      <c r="U951" s="500"/>
      <c r="V951" s="500"/>
      <c r="W951" s="481"/>
      <c r="X951" s="481"/>
      <c r="Y951" s="481"/>
      <c r="Z951" s="481"/>
      <c r="AA951" s="481"/>
    </row>
    <row r="952" ht="16.5" spans="1:27">
      <c r="A952" s="500"/>
      <c r="B952" s="481"/>
      <c r="C952" s="481"/>
      <c r="D952" s="500"/>
      <c r="E952" s="500"/>
      <c r="F952" s="501"/>
      <c r="G952" s="501"/>
      <c r="H952" s="500"/>
      <c r="I952" s="500"/>
      <c r="J952" s="500"/>
      <c r="K952" s="502"/>
      <c r="L952" s="503"/>
      <c r="M952" s="500"/>
      <c r="N952" s="501"/>
      <c r="O952" s="481"/>
      <c r="P952" s="500"/>
      <c r="Q952" s="481"/>
      <c r="R952" s="481"/>
      <c r="S952" s="500"/>
      <c r="T952" s="481"/>
      <c r="U952" s="500"/>
      <c r="V952" s="500"/>
      <c r="W952" s="481"/>
      <c r="X952" s="481"/>
      <c r="Y952" s="481"/>
      <c r="Z952" s="481"/>
      <c r="AA952" s="481"/>
    </row>
    <row r="953" ht="16.5" spans="1:27">
      <c r="A953" s="500"/>
      <c r="B953" s="481"/>
      <c r="C953" s="481"/>
      <c r="D953" s="500"/>
      <c r="E953" s="500"/>
      <c r="F953" s="501"/>
      <c r="G953" s="501"/>
      <c r="H953" s="500"/>
      <c r="I953" s="500"/>
      <c r="J953" s="500"/>
      <c r="K953" s="502"/>
      <c r="L953" s="503"/>
      <c r="M953" s="500"/>
      <c r="N953" s="501"/>
      <c r="O953" s="481"/>
      <c r="P953" s="500"/>
      <c r="Q953" s="481"/>
      <c r="R953" s="481"/>
      <c r="S953" s="500"/>
      <c r="T953" s="481"/>
      <c r="U953" s="500"/>
      <c r="V953" s="500"/>
      <c r="W953" s="481"/>
      <c r="X953" s="481"/>
      <c r="Y953" s="481"/>
      <c r="Z953" s="481"/>
      <c r="AA953" s="481"/>
    </row>
    <row r="954" ht="16.5" spans="1:27">
      <c r="A954" s="500"/>
      <c r="B954" s="481"/>
      <c r="C954" s="481"/>
      <c r="D954" s="500"/>
      <c r="E954" s="500"/>
      <c r="F954" s="501"/>
      <c r="G954" s="501"/>
      <c r="H954" s="500"/>
      <c r="I954" s="500"/>
      <c r="J954" s="500"/>
      <c r="K954" s="502"/>
      <c r="L954" s="503"/>
      <c r="M954" s="500"/>
      <c r="N954" s="501"/>
      <c r="O954" s="481"/>
      <c r="P954" s="500"/>
      <c r="Q954" s="481"/>
      <c r="R954" s="481"/>
      <c r="S954" s="500"/>
      <c r="T954" s="481"/>
      <c r="U954" s="500"/>
      <c r="V954" s="500"/>
      <c r="W954" s="481"/>
      <c r="X954" s="481"/>
      <c r="Y954" s="481"/>
      <c r="Z954" s="481"/>
      <c r="AA954" s="481"/>
    </row>
    <row r="955" ht="16.5" spans="1:27">
      <c r="A955" s="500"/>
      <c r="B955" s="481"/>
      <c r="C955" s="481"/>
      <c r="D955" s="500"/>
      <c r="E955" s="500"/>
      <c r="F955" s="501"/>
      <c r="G955" s="501"/>
      <c r="H955" s="500"/>
      <c r="I955" s="500"/>
      <c r="J955" s="500"/>
      <c r="K955" s="502"/>
      <c r="L955" s="503"/>
      <c r="M955" s="500"/>
      <c r="N955" s="501"/>
      <c r="O955" s="481"/>
      <c r="P955" s="500"/>
      <c r="Q955" s="481"/>
      <c r="R955" s="481"/>
      <c r="S955" s="500"/>
      <c r="T955" s="481"/>
      <c r="U955" s="500"/>
      <c r="V955" s="500"/>
      <c r="W955" s="481"/>
      <c r="X955" s="481"/>
      <c r="Y955" s="481"/>
      <c r="Z955" s="481"/>
      <c r="AA955" s="481"/>
    </row>
    <row r="956" ht="16.5" spans="1:27">
      <c r="A956" s="500"/>
      <c r="B956" s="481"/>
      <c r="C956" s="481"/>
      <c r="D956" s="500"/>
      <c r="E956" s="500"/>
      <c r="F956" s="501"/>
      <c r="G956" s="501"/>
      <c r="H956" s="500"/>
      <c r="I956" s="500"/>
      <c r="J956" s="500"/>
      <c r="K956" s="502"/>
      <c r="L956" s="503"/>
      <c r="M956" s="500"/>
      <c r="N956" s="501"/>
      <c r="O956" s="481"/>
      <c r="P956" s="500"/>
      <c r="Q956" s="481"/>
      <c r="R956" s="481"/>
      <c r="S956" s="500"/>
      <c r="T956" s="481"/>
      <c r="U956" s="500"/>
      <c r="V956" s="500"/>
      <c r="W956" s="481"/>
      <c r="X956" s="481"/>
      <c r="Y956" s="481"/>
      <c r="Z956" s="481"/>
      <c r="AA956" s="481"/>
    </row>
    <row r="957" ht="16.5" spans="1:27">
      <c r="A957" s="500"/>
      <c r="B957" s="481"/>
      <c r="C957" s="481"/>
      <c r="D957" s="500"/>
      <c r="E957" s="500"/>
      <c r="F957" s="501"/>
      <c r="G957" s="501"/>
      <c r="H957" s="500"/>
      <c r="I957" s="500"/>
      <c r="J957" s="500"/>
      <c r="K957" s="502"/>
      <c r="L957" s="503"/>
      <c r="M957" s="500"/>
      <c r="N957" s="501"/>
      <c r="O957" s="481"/>
      <c r="P957" s="500"/>
      <c r="Q957" s="481"/>
      <c r="R957" s="481"/>
      <c r="S957" s="500"/>
      <c r="T957" s="481"/>
      <c r="U957" s="500"/>
      <c r="V957" s="500"/>
      <c r="W957" s="481"/>
      <c r="X957" s="481"/>
      <c r="Y957" s="481"/>
      <c r="Z957" s="481"/>
      <c r="AA957" s="481"/>
    </row>
    <row r="958" ht="16.5" spans="1:27">
      <c r="A958" s="500"/>
      <c r="B958" s="481"/>
      <c r="C958" s="481"/>
      <c r="D958" s="500"/>
      <c r="E958" s="500"/>
      <c r="F958" s="501"/>
      <c r="G958" s="501"/>
      <c r="H958" s="500"/>
      <c r="I958" s="500"/>
      <c r="J958" s="500"/>
      <c r="K958" s="502"/>
      <c r="L958" s="503"/>
      <c r="M958" s="500"/>
      <c r="N958" s="501"/>
      <c r="O958" s="481"/>
      <c r="P958" s="500"/>
      <c r="Q958" s="481"/>
      <c r="R958" s="481"/>
      <c r="S958" s="500"/>
      <c r="T958" s="481"/>
      <c r="U958" s="500"/>
      <c r="V958" s="500"/>
      <c r="W958" s="481"/>
      <c r="X958" s="481"/>
      <c r="Y958" s="481"/>
      <c r="Z958" s="481"/>
      <c r="AA958" s="481"/>
    </row>
    <row r="959" ht="16.5" spans="1:27">
      <c r="A959" s="500"/>
      <c r="B959" s="481"/>
      <c r="C959" s="481"/>
      <c r="D959" s="500"/>
      <c r="E959" s="500"/>
      <c r="F959" s="501"/>
      <c r="G959" s="501"/>
      <c r="H959" s="500"/>
      <c r="I959" s="500"/>
      <c r="J959" s="500"/>
      <c r="K959" s="502"/>
      <c r="L959" s="503"/>
      <c r="M959" s="500"/>
      <c r="N959" s="501"/>
      <c r="O959" s="481"/>
      <c r="P959" s="500"/>
      <c r="Q959" s="481"/>
      <c r="R959" s="481"/>
      <c r="S959" s="500"/>
      <c r="T959" s="481"/>
      <c r="U959" s="500"/>
      <c r="V959" s="500"/>
      <c r="W959" s="481"/>
      <c r="X959" s="481"/>
      <c r="Y959" s="481"/>
      <c r="Z959" s="481"/>
      <c r="AA959" s="481"/>
    </row>
    <row r="960" ht="16.5" spans="1:27">
      <c r="A960" s="500"/>
      <c r="B960" s="481"/>
      <c r="C960" s="481"/>
      <c r="D960" s="500"/>
      <c r="E960" s="500"/>
      <c r="F960" s="501"/>
      <c r="G960" s="501"/>
      <c r="H960" s="500"/>
      <c r="I960" s="500"/>
      <c r="J960" s="500"/>
      <c r="K960" s="502"/>
      <c r="L960" s="503"/>
      <c r="M960" s="500"/>
      <c r="N960" s="501"/>
      <c r="O960" s="481"/>
      <c r="P960" s="500"/>
      <c r="Q960" s="481"/>
      <c r="R960" s="481"/>
      <c r="S960" s="500"/>
      <c r="T960" s="481"/>
      <c r="U960" s="500"/>
      <c r="V960" s="500"/>
      <c r="W960" s="481"/>
      <c r="X960" s="481"/>
      <c r="Y960" s="481"/>
      <c r="Z960" s="481"/>
      <c r="AA960" s="481"/>
    </row>
    <row r="961" ht="16.5" spans="1:27">
      <c r="A961" s="500"/>
      <c r="B961" s="481"/>
      <c r="C961" s="481"/>
      <c r="D961" s="500"/>
      <c r="E961" s="500"/>
      <c r="F961" s="501"/>
      <c r="G961" s="501"/>
      <c r="H961" s="500"/>
      <c r="I961" s="500"/>
      <c r="J961" s="500"/>
      <c r="K961" s="502"/>
      <c r="L961" s="503"/>
      <c r="M961" s="500"/>
      <c r="N961" s="501"/>
      <c r="O961" s="481"/>
      <c r="P961" s="500"/>
      <c r="Q961" s="481"/>
      <c r="R961" s="481"/>
      <c r="S961" s="500"/>
      <c r="T961" s="481"/>
      <c r="U961" s="500"/>
      <c r="V961" s="500"/>
      <c r="W961" s="481"/>
      <c r="X961" s="481"/>
      <c r="Y961" s="481"/>
      <c r="Z961" s="481"/>
      <c r="AA961" s="481"/>
    </row>
    <row r="962" ht="16.5" spans="1:27">
      <c r="A962" s="500"/>
      <c r="B962" s="481"/>
      <c r="C962" s="481"/>
      <c r="D962" s="500"/>
      <c r="E962" s="500"/>
      <c r="F962" s="501"/>
      <c r="G962" s="501"/>
      <c r="H962" s="500"/>
      <c r="I962" s="500"/>
      <c r="J962" s="500"/>
      <c r="K962" s="502"/>
      <c r="L962" s="503"/>
      <c r="M962" s="500"/>
      <c r="N962" s="501"/>
      <c r="O962" s="481"/>
      <c r="P962" s="500"/>
      <c r="Q962" s="481"/>
      <c r="R962" s="481"/>
      <c r="S962" s="500"/>
      <c r="T962" s="481"/>
      <c r="U962" s="500"/>
      <c r="V962" s="500"/>
      <c r="W962" s="481"/>
      <c r="X962" s="481"/>
      <c r="Y962" s="481"/>
      <c r="Z962" s="481"/>
      <c r="AA962" s="481"/>
    </row>
    <row r="963" ht="16.5" spans="1:27">
      <c r="A963" s="500"/>
      <c r="B963" s="481"/>
      <c r="C963" s="481"/>
      <c r="D963" s="500"/>
      <c r="E963" s="500"/>
      <c r="F963" s="501"/>
      <c r="G963" s="501"/>
      <c r="H963" s="500"/>
      <c r="I963" s="500"/>
      <c r="J963" s="500"/>
      <c r="K963" s="502"/>
      <c r="L963" s="503"/>
      <c r="M963" s="500"/>
      <c r="N963" s="501"/>
      <c r="O963" s="481"/>
      <c r="P963" s="500"/>
      <c r="Q963" s="481"/>
      <c r="R963" s="481"/>
      <c r="S963" s="500"/>
      <c r="T963" s="481"/>
      <c r="U963" s="500"/>
      <c r="V963" s="500"/>
      <c r="W963" s="481"/>
      <c r="X963" s="481"/>
      <c r="Y963" s="481"/>
      <c r="Z963" s="481"/>
      <c r="AA963" s="481"/>
    </row>
    <row r="964" ht="16.5" spans="1:27">
      <c r="A964" s="500"/>
      <c r="B964" s="481"/>
      <c r="C964" s="481"/>
      <c r="D964" s="500"/>
      <c r="E964" s="500"/>
      <c r="F964" s="501"/>
      <c r="G964" s="501"/>
      <c r="H964" s="500"/>
      <c r="I964" s="500"/>
      <c r="J964" s="500"/>
      <c r="K964" s="502"/>
      <c r="L964" s="503"/>
      <c r="M964" s="500"/>
      <c r="N964" s="501"/>
      <c r="O964" s="481"/>
      <c r="P964" s="500"/>
      <c r="Q964" s="481"/>
      <c r="R964" s="481"/>
      <c r="S964" s="500"/>
      <c r="T964" s="481"/>
      <c r="U964" s="500"/>
      <c r="V964" s="500"/>
      <c r="W964" s="481"/>
      <c r="X964" s="481"/>
      <c r="Y964" s="481"/>
      <c r="Z964" s="481"/>
      <c r="AA964" s="481"/>
    </row>
    <row r="965" ht="16.5" spans="1:27">
      <c r="A965" s="500"/>
      <c r="B965" s="481"/>
      <c r="C965" s="481"/>
      <c r="D965" s="500"/>
      <c r="E965" s="500"/>
      <c r="F965" s="501"/>
      <c r="G965" s="501"/>
      <c r="H965" s="500"/>
      <c r="I965" s="500"/>
      <c r="J965" s="500"/>
      <c r="K965" s="502"/>
      <c r="L965" s="503"/>
      <c r="M965" s="500"/>
      <c r="N965" s="501"/>
      <c r="O965" s="481"/>
      <c r="P965" s="500"/>
      <c r="Q965" s="481"/>
      <c r="R965" s="481"/>
      <c r="S965" s="500"/>
      <c r="T965" s="481"/>
      <c r="U965" s="500"/>
      <c r="V965" s="500"/>
      <c r="W965" s="481"/>
      <c r="X965" s="481"/>
      <c r="Y965" s="481"/>
      <c r="Z965" s="481"/>
      <c r="AA965" s="481"/>
    </row>
    <row r="966" ht="16.5" spans="1:27">
      <c r="A966" s="500"/>
      <c r="B966" s="481"/>
      <c r="C966" s="481"/>
      <c r="D966" s="500"/>
      <c r="E966" s="500"/>
      <c r="F966" s="501"/>
      <c r="G966" s="501"/>
      <c r="H966" s="500"/>
      <c r="I966" s="500"/>
      <c r="J966" s="500"/>
      <c r="K966" s="502"/>
      <c r="L966" s="503"/>
      <c r="M966" s="500"/>
      <c r="N966" s="501"/>
      <c r="O966" s="481"/>
      <c r="P966" s="500"/>
      <c r="Q966" s="481"/>
      <c r="R966" s="481"/>
      <c r="S966" s="500"/>
      <c r="T966" s="481"/>
      <c r="U966" s="500"/>
      <c r="V966" s="500"/>
      <c r="W966" s="481"/>
      <c r="X966" s="481"/>
      <c r="Y966" s="481"/>
      <c r="Z966" s="481"/>
      <c r="AA966" s="481"/>
    </row>
    <row r="967" ht="16.5" spans="1:27">
      <c r="A967" s="500"/>
      <c r="B967" s="481"/>
      <c r="C967" s="481"/>
      <c r="D967" s="500"/>
      <c r="E967" s="500"/>
      <c r="F967" s="501"/>
      <c r="G967" s="501"/>
      <c r="H967" s="500"/>
      <c r="I967" s="500"/>
      <c r="J967" s="500"/>
      <c r="K967" s="502"/>
      <c r="L967" s="503"/>
      <c r="M967" s="500"/>
      <c r="N967" s="501"/>
      <c r="O967" s="481"/>
      <c r="P967" s="500"/>
      <c r="Q967" s="481"/>
      <c r="R967" s="481"/>
      <c r="S967" s="500"/>
      <c r="T967" s="481"/>
      <c r="U967" s="500"/>
      <c r="V967" s="500"/>
      <c r="W967" s="481"/>
      <c r="X967" s="481"/>
      <c r="Y967" s="481"/>
      <c r="Z967" s="481"/>
      <c r="AA967" s="481"/>
    </row>
    <row r="968" ht="16.5" spans="1:27">
      <c r="A968" s="500"/>
      <c r="B968" s="481"/>
      <c r="C968" s="481"/>
      <c r="D968" s="500"/>
      <c r="E968" s="500"/>
      <c r="F968" s="501"/>
      <c r="G968" s="501"/>
      <c r="H968" s="500"/>
      <c r="I968" s="500"/>
      <c r="J968" s="500"/>
      <c r="K968" s="502"/>
      <c r="L968" s="503"/>
      <c r="M968" s="500"/>
      <c r="N968" s="501"/>
      <c r="O968" s="481"/>
      <c r="P968" s="500"/>
      <c r="Q968" s="481"/>
      <c r="R968" s="481"/>
      <c r="S968" s="500"/>
      <c r="T968" s="481"/>
      <c r="U968" s="500"/>
      <c r="V968" s="500"/>
      <c r="W968" s="481"/>
      <c r="X968" s="481"/>
      <c r="Y968" s="481"/>
      <c r="Z968" s="481"/>
      <c r="AA968" s="481"/>
    </row>
    <row r="969" ht="16.5" spans="1:27">
      <c r="A969" s="500"/>
      <c r="B969" s="481"/>
      <c r="C969" s="481"/>
      <c r="D969" s="500"/>
      <c r="E969" s="500"/>
      <c r="F969" s="501"/>
      <c r="G969" s="501"/>
      <c r="H969" s="500"/>
      <c r="I969" s="500"/>
      <c r="J969" s="500"/>
      <c r="K969" s="502"/>
      <c r="L969" s="503"/>
      <c r="M969" s="500"/>
      <c r="N969" s="501"/>
      <c r="O969" s="481"/>
      <c r="P969" s="500"/>
      <c r="Q969" s="481"/>
      <c r="R969" s="481"/>
      <c r="S969" s="500"/>
      <c r="T969" s="481"/>
      <c r="U969" s="500"/>
      <c r="V969" s="500"/>
      <c r="W969" s="481"/>
      <c r="X969" s="481"/>
      <c r="Y969" s="481"/>
      <c r="Z969" s="481"/>
      <c r="AA969" s="481"/>
    </row>
    <row r="970" ht="16.5" spans="1:27">
      <c r="A970" s="500"/>
      <c r="B970" s="481"/>
      <c r="C970" s="481"/>
      <c r="D970" s="500"/>
      <c r="E970" s="500"/>
      <c r="F970" s="501"/>
      <c r="G970" s="501"/>
      <c r="H970" s="500"/>
      <c r="I970" s="500"/>
      <c r="J970" s="500"/>
      <c r="K970" s="502"/>
      <c r="L970" s="503"/>
      <c r="M970" s="500"/>
      <c r="N970" s="501"/>
      <c r="O970" s="481"/>
      <c r="P970" s="500"/>
      <c r="Q970" s="481"/>
      <c r="R970" s="481"/>
      <c r="S970" s="500"/>
      <c r="T970" s="481"/>
      <c r="U970" s="500"/>
      <c r="V970" s="500"/>
      <c r="W970" s="481"/>
      <c r="X970" s="481"/>
      <c r="Y970" s="481"/>
      <c r="Z970" s="481"/>
      <c r="AA970" s="481"/>
    </row>
    <row r="971" ht="16.5" spans="1:27">
      <c r="A971" s="500"/>
      <c r="B971" s="481"/>
      <c r="C971" s="481"/>
      <c r="D971" s="500"/>
      <c r="E971" s="500"/>
      <c r="F971" s="501"/>
      <c r="G971" s="501"/>
      <c r="H971" s="500"/>
      <c r="I971" s="500"/>
      <c r="J971" s="500"/>
      <c r="K971" s="502"/>
      <c r="L971" s="503"/>
      <c r="M971" s="500"/>
      <c r="N971" s="501"/>
      <c r="O971" s="481"/>
      <c r="P971" s="500"/>
      <c r="Q971" s="481"/>
      <c r="R971" s="481"/>
      <c r="S971" s="500"/>
      <c r="T971" s="481"/>
      <c r="U971" s="500"/>
      <c r="V971" s="500"/>
      <c r="W971" s="481"/>
      <c r="X971" s="481"/>
      <c r="Y971" s="481"/>
      <c r="Z971" s="481"/>
      <c r="AA971" s="481"/>
    </row>
    <row r="972" ht="16.5" spans="1:27">
      <c r="A972" s="500"/>
      <c r="B972" s="481"/>
      <c r="C972" s="481"/>
      <c r="D972" s="500"/>
      <c r="E972" s="500"/>
      <c r="F972" s="501"/>
      <c r="G972" s="501"/>
      <c r="H972" s="500"/>
      <c r="I972" s="500"/>
      <c r="J972" s="500"/>
      <c r="K972" s="502"/>
      <c r="L972" s="503"/>
      <c r="M972" s="500"/>
      <c r="N972" s="501"/>
      <c r="O972" s="481"/>
      <c r="P972" s="500"/>
      <c r="Q972" s="481"/>
      <c r="R972" s="481"/>
      <c r="S972" s="500"/>
      <c r="T972" s="481"/>
      <c r="U972" s="500"/>
      <c r="V972" s="500"/>
      <c r="W972" s="481"/>
      <c r="X972" s="481"/>
      <c r="Y972" s="481"/>
      <c r="Z972" s="481"/>
      <c r="AA972" s="481"/>
    </row>
    <row r="973" ht="16.5" spans="1:27">
      <c r="A973" s="500"/>
      <c r="B973" s="481"/>
      <c r="C973" s="481"/>
      <c r="D973" s="500"/>
      <c r="E973" s="500"/>
      <c r="F973" s="501"/>
      <c r="G973" s="501"/>
      <c r="H973" s="500"/>
      <c r="I973" s="500"/>
      <c r="J973" s="500"/>
      <c r="K973" s="502"/>
      <c r="L973" s="503"/>
      <c r="M973" s="500"/>
      <c r="N973" s="501"/>
      <c r="O973" s="481"/>
      <c r="P973" s="500"/>
      <c r="Q973" s="481"/>
      <c r="R973" s="481"/>
      <c r="S973" s="500"/>
      <c r="T973" s="481"/>
      <c r="U973" s="500"/>
      <c r="V973" s="500"/>
      <c r="W973" s="481"/>
      <c r="X973" s="481"/>
      <c r="Y973" s="481"/>
      <c r="Z973" s="481"/>
      <c r="AA973" s="481"/>
    </row>
    <row r="974" ht="16.5" spans="1:27">
      <c r="A974" s="500"/>
      <c r="B974" s="481"/>
      <c r="C974" s="481"/>
      <c r="D974" s="500"/>
      <c r="E974" s="500"/>
      <c r="F974" s="501"/>
      <c r="G974" s="501"/>
      <c r="H974" s="500"/>
      <c r="I974" s="500"/>
      <c r="J974" s="500"/>
      <c r="K974" s="502"/>
      <c r="L974" s="503"/>
      <c r="M974" s="500"/>
      <c r="N974" s="501"/>
      <c r="O974" s="481"/>
      <c r="P974" s="500"/>
      <c r="Q974" s="481"/>
      <c r="R974" s="481"/>
      <c r="S974" s="500"/>
      <c r="T974" s="481"/>
      <c r="U974" s="500"/>
      <c r="V974" s="500"/>
      <c r="W974" s="481"/>
      <c r="X974" s="481"/>
      <c r="Y974" s="481"/>
      <c r="Z974" s="481"/>
      <c r="AA974" s="481"/>
    </row>
    <row r="975" ht="16.5" spans="1:27">
      <c r="A975" s="500"/>
      <c r="B975" s="481"/>
      <c r="C975" s="481"/>
      <c r="D975" s="500"/>
      <c r="E975" s="500"/>
      <c r="F975" s="501"/>
      <c r="G975" s="501"/>
      <c r="H975" s="500"/>
      <c r="I975" s="500"/>
      <c r="J975" s="500"/>
      <c r="K975" s="502"/>
      <c r="L975" s="503"/>
      <c r="M975" s="500"/>
      <c r="N975" s="501"/>
      <c r="O975" s="481"/>
      <c r="P975" s="500"/>
      <c r="Q975" s="481"/>
      <c r="R975" s="481"/>
      <c r="S975" s="500"/>
      <c r="T975" s="481"/>
      <c r="U975" s="500"/>
      <c r="V975" s="500"/>
      <c r="W975" s="481"/>
      <c r="X975" s="481"/>
      <c r="Y975" s="481"/>
      <c r="Z975" s="481"/>
      <c r="AA975" s="481"/>
    </row>
    <row r="976" ht="16.5" spans="1:27">
      <c r="A976" s="500"/>
      <c r="B976" s="481"/>
      <c r="C976" s="481"/>
      <c r="D976" s="500"/>
      <c r="E976" s="500"/>
      <c r="F976" s="501"/>
      <c r="G976" s="501"/>
      <c r="H976" s="500"/>
      <c r="I976" s="500"/>
      <c r="J976" s="500"/>
      <c r="K976" s="502"/>
      <c r="L976" s="503"/>
      <c r="M976" s="500"/>
      <c r="N976" s="501"/>
      <c r="O976" s="481"/>
      <c r="P976" s="500"/>
      <c r="Q976" s="481"/>
      <c r="R976" s="481"/>
      <c r="S976" s="500"/>
      <c r="T976" s="481"/>
      <c r="U976" s="500"/>
      <c r="V976" s="500"/>
      <c r="W976" s="481"/>
      <c r="X976" s="481"/>
      <c r="Y976" s="481"/>
      <c r="Z976" s="481"/>
      <c r="AA976" s="481"/>
    </row>
    <row r="977" ht="16.5" spans="1:27">
      <c r="A977" s="500"/>
      <c r="B977" s="481"/>
      <c r="C977" s="481"/>
      <c r="D977" s="500"/>
      <c r="E977" s="500"/>
      <c r="F977" s="501"/>
      <c r="G977" s="501"/>
      <c r="H977" s="500"/>
      <c r="I977" s="500"/>
      <c r="J977" s="500"/>
      <c r="K977" s="502"/>
      <c r="L977" s="503"/>
      <c r="M977" s="500"/>
      <c r="N977" s="501"/>
      <c r="O977" s="481"/>
      <c r="P977" s="500"/>
      <c r="Q977" s="481"/>
      <c r="R977" s="481"/>
      <c r="S977" s="500"/>
      <c r="T977" s="481"/>
      <c r="U977" s="500"/>
      <c r="V977" s="500"/>
      <c r="W977" s="481"/>
      <c r="X977" s="481"/>
      <c r="Y977" s="481"/>
      <c r="Z977" s="481"/>
      <c r="AA977" s="481"/>
    </row>
    <row r="978" ht="16.5" spans="1:27">
      <c r="A978" s="500"/>
      <c r="B978" s="481"/>
      <c r="C978" s="481"/>
      <c r="D978" s="500"/>
      <c r="E978" s="500"/>
      <c r="F978" s="501"/>
      <c r="G978" s="501"/>
      <c r="H978" s="500"/>
      <c r="I978" s="500"/>
      <c r="J978" s="500"/>
      <c r="K978" s="502"/>
      <c r="L978" s="503"/>
      <c r="M978" s="500"/>
      <c r="N978" s="501"/>
      <c r="O978" s="481"/>
      <c r="P978" s="500"/>
      <c r="Q978" s="481"/>
      <c r="R978" s="481"/>
      <c r="S978" s="500"/>
      <c r="T978" s="481"/>
      <c r="U978" s="500"/>
      <c r="V978" s="500"/>
      <c r="W978" s="481"/>
      <c r="X978" s="481"/>
      <c r="Y978" s="481"/>
      <c r="Z978" s="481"/>
      <c r="AA978" s="481"/>
    </row>
    <row r="979" ht="16.5" spans="1:27">
      <c r="A979" s="500"/>
      <c r="B979" s="481"/>
      <c r="C979" s="481"/>
      <c r="D979" s="500"/>
      <c r="E979" s="500"/>
      <c r="F979" s="501"/>
      <c r="G979" s="501"/>
      <c r="H979" s="500"/>
      <c r="I979" s="500"/>
      <c r="J979" s="500"/>
      <c r="K979" s="502"/>
      <c r="L979" s="503"/>
      <c r="M979" s="500"/>
      <c r="N979" s="501"/>
      <c r="O979" s="481"/>
      <c r="P979" s="500"/>
      <c r="Q979" s="481"/>
      <c r="R979" s="481"/>
      <c r="S979" s="500"/>
      <c r="T979" s="481"/>
      <c r="U979" s="500"/>
      <c r="V979" s="500"/>
      <c r="W979" s="481"/>
      <c r="X979" s="481"/>
      <c r="Y979" s="481"/>
      <c r="Z979" s="481"/>
      <c r="AA979" s="481"/>
    </row>
    <row r="980" ht="16.5" spans="1:27">
      <c r="A980" s="500"/>
      <c r="B980" s="481"/>
      <c r="C980" s="481"/>
      <c r="D980" s="500"/>
      <c r="E980" s="500"/>
      <c r="F980" s="501"/>
      <c r="G980" s="501"/>
      <c r="H980" s="500"/>
      <c r="I980" s="500"/>
      <c r="J980" s="500"/>
      <c r="K980" s="502"/>
      <c r="L980" s="503"/>
      <c r="M980" s="500"/>
      <c r="N980" s="501"/>
      <c r="O980" s="481"/>
      <c r="P980" s="500"/>
      <c r="Q980" s="481"/>
      <c r="R980" s="481"/>
      <c r="S980" s="500"/>
      <c r="T980" s="481"/>
      <c r="U980" s="500"/>
      <c r="V980" s="500"/>
      <c r="W980" s="481"/>
      <c r="X980" s="481"/>
      <c r="Y980" s="481"/>
      <c r="Z980" s="481"/>
      <c r="AA980" s="481"/>
    </row>
    <row r="981" ht="16.5" spans="1:27">
      <c r="A981" s="500"/>
      <c r="B981" s="481"/>
      <c r="C981" s="481"/>
      <c r="D981" s="500"/>
      <c r="E981" s="500"/>
      <c r="F981" s="501"/>
      <c r="G981" s="501"/>
      <c r="H981" s="500"/>
      <c r="I981" s="500"/>
      <c r="J981" s="500"/>
      <c r="K981" s="502"/>
      <c r="L981" s="503"/>
      <c r="M981" s="500"/>
      <c r="N981" s="501"/>
      <c r="O981" s="481"/>
      <c r="P981" s="500"/>
      <c r="Q981" s="481"/>
      <c r="R981" s="481"/>
      <c r="S981" s="500"/>
      <c r="T981" s="481"/>
      <c r="U981" s="500"/>
      <c r="V981" s="500"/>
      <c r="W981" s="481"/>
      <c r="X981" s="481"/>
      <c r="Y981" s="481"/>
      <c r="Z981" s="481"/>
      <c r="AA981" s="481"/>
    </row>
    <row r="982" ht="16.5" spans="1:27">
      <c r="A982" s="500"/>
      <c r="B982" s="481"/>
      <c r="C982" s="481"/>
      <c r="D982" s="500"/>
      <c r="E982" s="500"/>
      <c r="F982" s="501"/>
      <c r="G982" s="501"/>
      <c r="H982" s="500"/>
      <c r="I982" s="500"/>
      <c r="J982" s="500"/>
      <c r="K982" s="502"/>
      <c r="L982" s="503"/>
      <c r="M982" s="500"/>
      <c r="N982" s="501"/>
      <c r="O982" s="481"/>
      <c r="P982" s="500"/>
      <c r="Q982" s="481"/>
      <c r="R982" s="481"/>
      <c r="S982" s="500"/>
      <c r="T982" s="481"/>
      <c r="U982" s="500"/>
      <c r="V982" s="500"/>
      <c r="W982" s="481"/>
      <c r="X982" s="481"/>
      <c r="Y982" s="481"/>
      <c r="Z982" s="481"/>
      <c r="AA982" s="481"/>
    </row>
    <row r="983" ht="16.5" spans="1:27">
      <c r="A983" s="500"/>
      <c r="B983" s="481"/>
      <c r="C983" s="481"/>
      <c r="D983" s="500"/>
      <c r="E983" s="500"/>
      <c r="F983" s="501"/>
      <c r="G983" s="501"/>
      <c r="H983" s="500"/>
      <c r="I983" s="500"/>
      <c r="J983" s="500"/>
      <c r="K983" s="502"/>
      <c r="L983" s="503"/>
      <c r="M983" s="500"/>
      <c r="N983" s="501"/>
      <c r="O983" s="481"/>
      <c r="P983" s="500"/>
      <c r="Q983" s="481"/>
      <c r="R983" s="481"/>
      <c r="S983" s="500"/>
      <c r="T983" s="481"/>
      <c r="U983" s="500"/>
      <c r="V983" s="500"/>
      <c r="W983" s="481"/>
      <c r="X983" s="481"/>
      <c r="Y983" s="481"/>
      <c r="Z983" s="481"/>
      <c r="AA983" s="481"/>
    </row>
    <row r="984" ht="16.5" spans="1:27">
      <c r="A984" s="500"/>
      <c r="B984" s="481"/>
      <c r="C984" s="481"/>
      <c r="D984" s="500"/>
      <c r="E984" s="500"/>
      <c r="F984" s="501"/>
      <c r="G984" s="501"/>
      <c r="H984" s="500"/>
      <c r="I984" s="500"/>
      <c r="J984" s="500"/>
      <c r="K984" s="502"/>
      <c r="L984" s="503"/>
      <c r="M984" s="500"/>
      <c r="N984" s="501"/>
      <c r="O984" s="481"/>
      <c r="P984" s="500"/>
      <c r="Q984" s="481"/>
      <c r="R984" s="481"/>
      <c r="S984" s="500"/>
      <c r="T984" s="481"/>
      <c r="U984" s="500"/>
      <c r="V984" s="500"/>
      <c r="W984" s="481"/>
      <c r="X984" s="481"/>
      <c r="Y984" s="481"/>
      <c r="Z984" s="481"/>
      <c r="AA984" s="481"/>
    </row>
    <row r="985" ht="16.5" spans="1:27">
      <c r="A985" s="500"/>
      <c r="B985" s="481"/>
      <c r="C985" s="481"/>
      <c r="D985" s="500"/>
      <c r="E985" s="500"/>
      <c r="F985" s="501"/>
      <c r="G985" s="501"/>
      <c r="H985" s="500"/>
      <c r="I985" s="500"/>
      <c r="J985" s="500"/>
      <c r="K985" s="502"/>
      <c r="L985" s="503"/>
      <c r="M985" s="500"/>
      <c r="N985" s="501"/>
      <c r="O985" s="481"/>
      <c r="P985" s="500"/>
      <c r="Q985" s="481"/>
      <c r="R985" s="481"/>
      <c r="S985" s="500"/>
      <c r="T985" s="481"/>
      <c r="U985" s="500"/>
      <c r="V985" s="500"/>
      <c r="W985" s="481"/>
      <c r="X985" s="481"/>
      <c r="Y985" s="481"/>
      <c r="Z985" s="481"/>
      <c r="AA985" s="481"/>
    </row>
    <row r="986" ht="16.5" spans="1:27">
      <c r="A986" s="500"/>
      <c r="B986" s="481"/>
      <c r="C986" s="481"/>
      <c r="D986" s="500"/>
      <c r="E986" s="500"/>
      <c r="F986" s="501"/>
      <c r="G986" s="501"/>
      <c r="H986" s="500"/>
      <c r="I986" s="500"/>
      <c r="J986" s="500"/>
      <c r="K986" s="502"/>
      <c r="L986" s="503"/>
      <c r="M986" s="500"/>
      <c r="N986" s="501"/>
      <c r="O986" s="481"/>
      <c r="P986" s="500"/>
      <c r="Q986" s="481"/>
      <c r="R986" s="481"/>
      <c r="S986" s="500"/>
      <c r="T986" s="481"/>
      <c r="U986" s="500"/>
      <c r="V986" s="500"/>
      <c r="W986" s="481"/>
      <c r="X986" s="481"/>
      <c r="Y986" s="481"/>
      <c r="Z986" s="481"/>
      <c r="AA986" s="481"/>
    </row>
    <row r="987" ht="16.5" spans="1:27">
      <c r="A987" s="500"/>
      <c r="B987" s="481"/>
      <c r="C987" s="481"/>
      <c r="D987" s="500"/>
      <c r="E987" s="500"/>
      <c r="F987" s="501"/>
      <c r="G987" s="501"/>
      <c r="H987" s="500"/>
      <c r="I987" s="500"/>
      <c r="J987" s="500"/>
      <c r="K987" s="502"/>
      <c r="L987" s="503"/>
      <c r="M987" s="500"/>
      <c r="N987" s="501"/>
      <c r="O987" s="481"/>
      <c r="P987" s="500"/>
      <c r="Q987" s="481"/>
      <c r="R987" s="481"/>
      <c r="S987" s="500"/>
      <c r="T987" s="481"/>
      <c r="U987" s="500"/>
      <c r="V987" s="500"/>
      <c r="W987" s="481"/>
      <c r="X987" s="481"/>
      <c r="Y987" s="481"/>
      <c r="Z987" s="481"/>
      <c r="AA987" s="481"/>
    </row>
    <row r="988" ht="16.5" spans="1:27">
      <c r="A988" s="500"/>
      <c r="B988" s="481"/>
      <c r="C988" s="481"/>
      <c r="D988" s="500"/>
      <c r="E988" s="500"/>
      <c r="F988" s="501"/>
      <c r="G988" s="501"/>
      <c r="H988" s="500"/>
      <c r="I988" s="500"/>
      <c r="J988" s="500"/>
      <c r="K988" s="502"/>
      <c r="L988" s="503"/>
      <c r="M988" s="500"/>
      <c r="N988" s="501"/>
      <c r="O988" s="481"/>
      <c r="P988" s="500"/>
      <c r="Q988" s="481"/>
      <c r="R988" s="481"/>
      <c r="S988" s="500"/>
      <c r="T988" s="481"/>
      <c r="U988" s="500"/>
      <c r="V988" s="500"/>
      <c r="W988" s="481"/>
      <c r="X988" s="481"/>
      <c r="Y988" s="481"/>
      <c r="Z988" s="481"/>
      <c r="AA988" s="481"/>
    </row>
    <row r="989" ht="16.5" spans="1:27">
      <c r="A989" s="500"/>
      <c r="B989" s="481"/>
      <c r="C989" s="481"/>
      <c r="D989" s="500"/>
      <c r="E989" s="500"/>
      <c r="F989" s="501"/>
      <c r="G989" s="501"/>
      <c r="H989" s="500"/>
      <c r="I989" s="500"/>
      <c r="J989" s="500"/>
      <c r="K989" s="502"/>
      <c r="L989" s="503"/>
      <c r="M989" s="500"/>
      <c r="N989" s="501"/>
      <c r="O989" s="481"/>
      <c r="P989" s="500"/>
      <c r="Q989" s="481"/>
      <c r="R989" s="481"/>
      <c r="S989" s="500"/>
      <c r="T989" s="481"/>
      <c r="U989" s="500"/>
      <c r="V989" s="500"/>
      <c r="W989" s="481"/>
      <c r="X989" s="481"/>
      <c r="Y989" s="481"/>
      <c r="Z989" s="481"/>
      <c r="AA989" s="481"/>
    </row>
    <row r="990" ht="16.5" spans="1:27">
      <c r="A990" s="500"/>
      <c r="B990" s="481"/>
      <c r="C990" s="481"/>
      <c r="D990" s="500"/>
      <c r="E990" s="500"/>
      <c r="F990" s="501"/>
      <c r="G990" s="501"/>
      <c r="H990" s="500"/>
      <c r="I990" s="500"/>
      <c r="J990" s="500"/>
      <c r="K990" s="502"/>
      <c r="L990" s="503"/>
      <c r="M990" s="500"/>
      <c r="N990" s="501"/>
      <c r="O990" s="481"/>
      <c r="P990" s="500"/>
      <c r="Q990" s="481"/>
      <c r="R990" s="481"/>
      <c r="S990" s="500"/>
      <c r="T990" s="481"/>
      <c r="U990" s="500"/>
      <c r="V990" s="500"/>
      <c r="W990" s="481"/>
      <c r="X990" s="481"/>
      <c r="Y990" s="481"/>
      <c r="Z990" s="481"/>
      <c r="AA990" s="481"/>
    </row>
    <row r="991" ht="16.5" spans="1:27">
      <c r="A991" s="500"/>
      <c r="B991" s="481"/>
      <c r="C991" s="481"/>
      <c r="D991" s="500"/>
      <c r="E991" s="500"/>
      <c r="F991" s="501"/>
      <c r="G991" s="501"/>
      <c r="H991" s="500"/>
      <c r="I991" s="500"/>
      <c r="J991" s="500"/>
      <c r="K991" s="502"/>
      <c r="L991" s="503"/>
      <c r="M991" s="500"/>
      <c r="N991" s="501"/>
      <c r="O991" s="481"/>
      <c r="P991" s="500"/>
      <c r="Q991" s="481"/>
      <c r="R991" s="481"/>
      <c r="S991" s="500"/>
      <c r="T991" s="481"/>
      <c r="U991" s="500"/>
      <c r="V991" s="500"/>
      <c r="W991" s="481"/>
      <c r="X991" s="481"/>
      <c r="Y991" s="481"/>
      <c r="Z991" s="481"/>
      <c r="AA991" s="481"/>
    </row>
    <row r="992" ht="16.5" spans="1:27">
      <c r="A992" s="500"/>
      <c r="B992" s="481"/>
      <c r="C992" s="481"/>
      <c r="D992" s="500"/>
      <c r="E992" s="500"/>
      <c r="F992" s="501"/>
      <c r="G992" s="501"/>
      <c r="H992" s="500"/>
      <c r="I992" s="500"/>
      <c r="J992" s="500"/>
      <c r="K992" s="502"/>
      <c r="L992" s="503"/>
      <c r="M992" s="500"/>
      <c r="N992" s="501"/>
      <c r="O992" s="481"/>
      <c r="P992" s="500"/>
      <c r="Q992" s="481"/>
      <c r="R992" s="481"/>
      <c r="S992" s="500"/>
      <c r="T992" s="481"/>
      <c r="U992" s="500"/>
      <c r="V992" s="500"/>
      <c r="W992" s="481"/>
      <c r="X992" s="481"/>
      <c r="Y992" s="481"/>
      <c r="Z992" s="481"/>
      <c r="AA992" s="481"/>
    </row>
    <row r="993" ht="16.5" spans="1:27">
      <c r="A993" s="500"/>
      <c r="B993" s="481"/>
      <c r="C993" s="481"/>
      <c r="D993" s="500"/>
      <c r="E993" s="500"/>
      <c r="F993" s="501"/>
      <c r="G993" s="501"/>
      <c r="H993" s="500"/>
      <c r="I993" s="500"/>
      <c r="J993" s="500"/>
      <c r="K993" s="502"/>
      <c r="L993" s="503"/>
      <c r="M993" s="500"/>
      <c r="N993" s="501"/>
      <c r="O993" s="481"/>
      <c r="P993" s="500"/>
      <c r="Q993" s="481"/>
      <c r="R993" s="481"/>
      <c r="S993" s="500"/>
      <c r="T993" s="481"/>
      <c r="U993" s="500"/>
      <c r="V993" s="500"/>
      <c r="W993" s="481"/>
      <c r="X993" s="481"/>
      <c r="Y993" s="481"/>
      <c r="Z993" s="481"/>
      <c r="AA993" s="481"/>
    </row>
    <row r="994" ht="16.5" spans="1:27">
      <c r="A994" s="500"/>
      <c r="B994" s="481"/>
      <c r="C994" s="481"/>
      <c r="D994" s="500"/>
      <c r="E994" s="500"/>
      <c r="F994" s="501"/>
      <c r="G994" s="501"/>
      <c r="H994" s="500"/>
      <c r="I994" s="500"/>
      <c r="J994" s="500"/>
      <c r="K994" s="502"/>
      <c r="L994" s="503"/>
      <c r="M994" s="500"/>
      <c r="N994" s="501"/>
      <c r="O994" s="481"/>
      <c r="P994" s="500"/>
      <c r="Q994" s="481"/>
      <c r="R994" s="481"/>
      <c r="S994" s="500"/>
      <c r="T994" s="481"/>
      <c r="U994" s="500"/>
      <c r="V994" s="500"/>
      <c r="W994" s="481"/>
      <c r="X994" s="481"/>
      <c r="Y994" s="481"/>
      <c r="Z994" s="481"/>
      <c r="AA994" s="481"/>
    </row>
    <row r="995" ht="16.5" spans="1:27">
      <c r="A995" s="500"/>
      <c r="B995" s="481"/>
      <c r="C995" s="481"/>
      <c r="D995" s="500"/>
      <c r="E995" s="500"/>
      <c r="F995" s="501"/>
      <c r="G995" s="501"/>
      <c r="H995" s="500"/>
      <c r="I995" s="500"/>
      <c r="J995" s="500"/>
      <c r="K995" s="502"/>
      <c r="L995" s="503"/>
      <c r="M995" s="500"/>
      <c r="N995" s="501"/>
      <c r="O995" s="481"/>
      <c r="P995" s="500"/>
      <c r="Q995" s="481"/>
      <c r="R995" s="481"/>
      <c r="S995" s="500"/>
      <c r="T995" s="481"/>
      <c r="U995" s="500"/>
      <c r="V995" s="500"/>
      <c r="W995" s="481"/>
      <c r="X995" s="481"/>
      <c r="Y995" s="481"/>
      <c r="Z995" s="481"/>
      <c r="AA995" s="481"/>
    </row>
    <row r="996" ht="16.5" spans="1:27">
      <c r="A996" s="500"/>
      <c r="B996" s="481"/>
      <c r="C996" s="481"/>
      <c r="D996" s="500"/>
      <c r="E996" s="500"/>
      <c r="F996" s="501"/>
      <c r="G996" s="501"/>
      <c r="H996" s="500"/>
      <c r="I996" s="500"/>
      <c r="J996" s="500"/>
      <c r="K996" s="502"/>
      <c r="L996" s="503"/>
      <c r="M996" s="500"/>
      <c r="N996" s="501"/>
      <c r="O996" s="481"/>
      <c r="P996" s="500"/>
      <c r="Q996" s="481"/>
      <c r="R996" s="481"/>
      <c r="S996" s="500"/>
      <c r="T996" s="481"/>
      <c r="U996" s="500"/>
      <c r="V996" s="500"/>
      <c r="W996" s="481"/>
      <c r="X996" s="481"/>
      <c r="Y996" s="481"/>
      <c r="Z996" s="481"/>
      <c r="AA996" s="481"/>
    </row>
    <row r="997" ht="16.5" spans="1:27">
      <c r="A997" s="500"/>
      <c r="B997" s="481"/>
      <c r="C997" s="481"/>
      <c r="D997" s="500"/>
      <c r="E997" s="500"/>
      <c r="F997" s="501"/>
      <c r="G997" s="501"/>
      <c r="H997" s="500"/>
      <c r="I997" s="500"/>
      <c r="J997" s="500"/>
      <c r="K997" s="502"/>
      <c r="L997" s="503"/>
      <c r="M997" s="500"/>
      <c r="N997" s="501"/>
      <c r="O997" s="481"/>
      <c r="P997" s="500"/>
      <c r="Q997" s="481"/>
      <c r="R997" s="481"/>
      <c r="S997" s="500"/>
      <c r="T997" s="481"/>
      <c r="U997" s="500"/>
      <c r="V997" s="500"/>
      <c r="W997" s="481"/>
      <c r="X997" s="481"/>
      <c r="Y997" s="481"/>
      <c r="Z997" s="481"/>
      <c r="AA997" s="481"/>
    </row>
    <row r="998" ht="16.5" spans="1:27">
      <c r="A998" s="500"/>
      <c r="B998" s="481"/>
      <c r="C998" s="481"/>
      <c r="D998" s="500"/>
      <c r="E998" s="500"/>
      <c r="F998" s="501"/>
      <c r="G998" s="501"/>
      <c r="H998" s="500"/>
      <c r="I998" s="500"/>
      <c r="J998" s="500"/>
      <c r="K998" s="502"/>
      <c r="L998" s="503"/>
      <c r="M998" s="500"/>
      <c r="N998" s="501"/>
      <c r="O998" s="481"/>
      <c r="P998" s="500"/>
      <c r="Q998" s="481"/>
      <c r="R998" s="481"/>
      <c r="S998" s="500"/>
      <c r="T998" s="481"/>
      <c r="U998" s="500"/>
      <c r="V998" s="500"/>
      <c r="W998" s="481"/>
      <c r="X998" s="481"/>
      <c r="Y998" s="481"/>
      <c r="Z998" s="481"/>
      <c r="AA998" s="481"/>
    </row>
    <row r="999" ht="16.5" spans="1:27">
      <c r="A999" s="500"/>
      <c r="B999" s="481"/>
      <c r="C999" s="481"/>
      <c r="D999" s="500"/>
      <c r="E999" s="500"/>
      <c r="F999" s="501"/>
      <c r="G999" s="501"/>
      <c r="H999" s="500"/>
      <c r="I999" s="500"/>
      <c r="J999" s="500"/>
      <c r="K999" s="502"/>
      <c r="L999" s="503"/>
      <c r="M999" s="500"/>
      <c r="N999" s="501"/>
      <c r="O999" s="481"/>
      <c r="P999" s="500"/>
      <c r="Q999" s="481"/>
      <c r="R999" s="481"/>
      <c r="S999" s="500"/>
      <c r="T999" s="481"/>
      <c r="U999" s="500"/>
      <c r="V999" s="500"/>
      <c r="W999" s="481"/>
      <c r="X999" s="481"/>
      <c r="Y999" s="481"/>
      <c r="Z999" s="481"/>
      <c r="AA999" s="481"/>
    </row>
    <row r="1000" ht="16.5" spans="1:27">
      <c r="A1000" s="500"/>
      <c r="B1000" s="481"/>
      <c r="C1000" s="481"/>
      <c r="D1000" s="500"/>
      <c r="E1000" s="500"/>
      <c r="F1000" s="501"/>
      <c r="G1000" s="501"/>
      <c r="H1000" s="500"/>
      <c r="I1000" s="500"/>
      <c r="J1000" s="500"/>
      <c r="K1000" s="502"/>
      <c r="L1000" s="503"/>
      <c r="M1000" s="500"/>
      <c r="N1000" s="501"/>
      <c r="O1000" s="481"/>
      <c r="P1000" s="500"/>
      <c r="Q1000" s="481"/>
      <c r="R1000" s="481"/>
      <c r="S1000" s="500"/>
      <c r="T1000" s="481"/>
      <c r="U1000" s="500"/>
      <c r="V1000" s="500"/>
      <c r="W1000" s="481"/>
      <c r="X1000" s="481"/>
      <c r="Y1000" s="481"/>
      <c r="Z1000" s="481"/>
      <c r="AA1000" s="481"/>
    </row>
    <row r="1001" ht="16.5" spans="1:27">
      <c r="A1001" s="500"/>
      <c r="B1001" s="481"/>
      <c r="C1001" s="481"/>
      <c r="D1001" s="500"/>
      <c r="E1001" s="500"/>
      <c r="F1001" s="501"/>
      <c r="G1001" s="501"/>
      <c r="H1001" s="500"/>
      <c r="I1001" s="500"/>
      <c r="J1001" s="500"/>
      <c r="K1001" s="502"/>
      <c r="L1001" s="503"/>
      <c r="M1001" s="500"/>
      <c r="N1001" s="501"/>
      <c r="O1001" s="481"/>
      <c r="P1001" s="500"/>
      <c r="Q1001" s="481"/>
      <c r="R1001" s="481"/>
      <c r="S1001" s="500"/>
      <c r="T1001" s="481"/>
      <c r="U1001" s="500"/>
      <c r="V1001" s="500"/>
      <c r="W1001" s="481"/>
      <c r="X1001" s="481"/>
      <c r="Y1001" s="481"/>
      <c r="Z1001" s="481"/>
      <c r="AA1001" s="481"/>
    </row>
    <row r="1002" ht="16.5" spans="1:27">
      <c r="A1002" s="500"/>
      <c r="B1002" s="481"/>
      <c r="C1002" s="481"/>
      <c r="D1002" s="500"/>
      <c r="E1002" s="500"/>
      <c r="F1002" s="501"/>
      <c r="G1002" s="501"/>
      <c r="H1002" s="500"/>
      <c r="I1002" s="500"/>
      <c r="J1002" s="500"/>
      <c r="K1002" s="502"/>
      <c r="L1002" s="503"/>
      <c r="M1002" s="500"/>
      <c r="N1002" s="501"/>
      <c r="O1002" s="481"/>
      <c r="P1002" s="500"/>
      <c r="Q1002" s="481"/>
      <c r="R1002" s="481"/>
      <c r="S1002" s="500"/>
      <c r="T1002" s="481"/>
      <c r="U1002" s="500"/>
      <c r="V1002" s="500"/>
      <c r="W1002" s="481"/>
      <c r="X1002" s="481"/>
      <c r="Y1002" s="481"/>
      <c r="Z1002" s="481"/>
      <c r="AA1002" s="481"/>
    </row>
    <row r="1003" ht="16.5" spans="1:27">
      <c r="A1003" s="500"/>
      <c r="B1003" s="481"/>
      <c r="C1003" s="481"/>
      <c r="D1003" s="500"/>
      <c r="E1003" s="500"/>
      <c r="F1003" s="501"/>
      <c r="G1003" s="501"/>
      <c r="H1003" s="500"/>
      <c r="I1003" s="500"/>
      <c r="J1003" s="500"/>
      <c r="K1003" s="502"/>
      <c r="L1003" s="503"/>
      <c r="M1003" s="500"/>
      <c r="N1003" s="501"/>
      <c r="O1003" s="481"/>
      <c r="P1003" s="500"/>
      <c r="Q1003" s="481"/>
      <c r="R1003" s="481"/>
      <c r="S1003" s="500"/>
      <c r="T1003" s="481"/>
      <c r="U1003" s="500"/>
      <c r="V1003" s="500"/>
      <c r="W1003" s="481"/>
      <c r="X1003" s="481"/>
      <c r="Y1003" s="481"/>
      <c r="Z1003" s="481"/>
      <c r="AA1003" s="481"/>
    </row>
    <row r="1004" ht="16.5" spans="1:27">
      <c r="A1004" s="500"/>
      <c r="B1004" s="481"/>
      <c r="C1004" s="481"/>
      <c r="D1004" s="500"/>
      <c r="E1004" s="500"/>
      <c r="F1004" s="501"/>
      <c r="G1004" s="501"/>
      <c r="H1004" s="500"/>
      <c r="I1004" s="500"/>
      <c r="J1004" s="500"/>
      <c r="K1004" s="502"/>
      <c r="L1004" s="503"/>
      <c r="M1004" s="500"/>
      <c r="N1004" s="501"/>
      <c r="O1004" s="481"/>
      <c r="P1004" s="500"/>
      <c r="Q1004" s="481"/>
      <c r="R1004" s="481"/>
      <c r="S1004" s="500"/>
      <c r="T1004" s="481"/>
      <c r="U1004" s="500"/>
      <c r="V1004" s="500"/>
      <c r="W1004" s="481"/>
      <c r="X1004" s="481"/>
      <c r="Y1004" s="481"/>
      <c r="Z1004" s="481"/>
      <c r="AA1004" s="481"/>
    </row>
    <row r="1005" ht="16.5" spans="1:27">
      <c r="A1005" s="500"/>
      <c r="B1005" s="481"/>
      <c r="C1005" s="481"/>
      <c r="D1005" s="500"/>
      <c r="E1005" s="500"/>
      <c r="F1005" s="501"/>
      <c r="G1005" s="501"/>
      <c r="H1005" s="500"/>
      <c r="I1005" s="500"/>
      <c r="J1005" s="500"/>
      <c r="K1005" s="502"/>
      <c r="L1005" s="503"/>
      <c r="M1005" s="500"/>
      <c r="N1005" s="501"/>
      <c r="O1005" s="481"/>
      <c r="P1005" s="500"/>
      <c r="Q1005" s="481"/>
      <c r="R1005" s="481"/>
      <c r="S1005" s="500"/>
      <c r="T1005" s="481"/>
      <c r="U1005" s="500"/>
      <c r="V1005" s="500"/>
      <c r="W1005" s="481"/>
      <c r="X1005" s="481"/>
      <c r="Y1005" s="481"/>
      <c r="Z1005" s="481"/>
      <c r="AA1005" s="481"/>
    </row>
    <row r="1006" ht="16.5" spans="1:27">
      <c r="A1006" s="500"/>
      <c r="B1006" s="481"/>
      <c r="C1006" s="481"/>
      <c r="D1006" s="500"/>
      <c r="E1006" s="500"/>
      <c r="F1006" s="501"/>
      <c r="G1006" s="501"/>
      <c r="H1006" s="500"/>
      <c r="I1006" s="500"/>
      <c r="J1006" s="500"/>
      <c r="K1006" s="502"/>
      <c r="L1006" s="503"/>
      <c r="M1006" s="500"/>
      <c r="N1006" s="501"/>
      <c r="O1006" s="481"/>
      <c r="P1006" s="500"/>
      <c r="Q1006" s="481"/>
      <c r="R1006" s="481"/>
      <c r="S1006" s="500"/>
      <c r="T1006" s="481"/>
      <c r="U1006" s="500"/>
      <c r="V1006" s="500"/>
      <c r="W1006" s="481"/>
      <c r="X1006" s="481"/>
      <c r="Y1006" s="481"/>
      <c r="Z1006" s="481"/>
      <c r="AA1006" s="481"/>
    </row>
    <row r="1007" ht="16.5" spans="1:27">
      <c r="A1007" s="500"/>
      <c r="B1007" s="481"/>
      <c r="C1007" s="481"/>
      <c r="D1007" s="500"/>
      <c r="E1007" s="500"/>
      <c r="F1007" s="501"/>
      <c r="G1007" s="501"/>
      <c r="H1007" s="500"/>
      <c r="I1007" s="500"/>
      <c r="J1007" s="500"/>
      <c r="K1007" s="502"/>
      <c r="L1007" s="503"/>
      <c r="M1007" s="500"/>
      <c r="N1007" s="501"/>
      <c r="O1007" s="481"/>
      <c r="P1007" s="500"/>
      <c r="Q1007" s="481"/>
      <c r="R1007" s="481"/>
      <c r="S1007" s="500"/>
      <c r="T1007" s="481"/>
      <c r="U1007" s="500"/>
      <c r="V1007" s="500"/>
      <c r="W1007" s="481"/>
      <c r="X1007" s="481"/>
      <c r="Y1007" s="481"/>
      <c r="Z1007" s="481"/>
      <c r="AA1007" s="481"/>
    </row>
    <row r="1008" ht="16.5" spans="1:27">
      <c r="A1008" s="500"/>
      <c r="B1008" s="481"/>
      <c r="C1008" s="481"/>
      <c r="D1008" s="500"/>
      <c r="E1008" s="500"/>
      <c r="F1008" s="501"/>
      <c r="G1008" s="501"/>
      <c r="H1008" s="500"/>
      <c r="I1008" s="500"/>
      <c r="J1008" s="500"/>
      <c r="K1008" s="502"/>
      <c r="L1008" s="503"/>
      <c r="M1008" s="500"/>
      <c r="N1008" s="501"/>
      <c r="O1008" s="481"/>
      <c r="P1008" s="500"/>
      <c r="Q1008" s="481"/>
      <c r="R1008" s="481"/>
      <c r="S1008" s="500"/>
      <c r="T1008" s="481"/>
      <c r="U1008" s="500"/>
      <c r="V1008" s="500"/>
      <c r="W1008" s="481"/>
      <c r="X1008" s="481"/>
      <c r="Y1008" s="481"/>
      <c r="Z1008" s="481"/>
      <c r="AA1008" s="481"/>
    </row>
    <row r="1009" ht="16.5" spans="1:27">
      <c r="A1009" s="500"/>
      <c r="B1009" s="481"/>
      <c r="C1009" s="481"/>
      <c r="D1009" s="500"/>
      <c r="E1009" s="500"/>
      <c r="F1009" s="501"/>
      <c r="G1009" s="501"/>
      <c r="H1009" s="500"/>
      <c r="I1009" s="500"/>
      <c r="J1009" s="500"/>
      <c r="K1009" s="502"/>
      <c r="L1009" s="503"/>
      <c r="M1009" s="500"/>
      <c r="N1009" s="501"/>
      <c r="O1009" s="481"/>
      <c r="P1009" s="500"/>
      <c r="Q1009" s="481"/>
      <c r="R1009" s="481"/>
      <c r="S1009" s="500"/>
      <c r="T1009" s="481"/>
      <c r="U1009" s="500"/>
      <c r="V1009" s="500"/>
      <c r="W1009" s="481"/>
      <c r="X1009" s="481"/>
      <c r="Y1009" s="481"/>
      <c r="Z1009" s="481"/>
      <c r="AA1009" s="481"/>
    </row>
    <row r="1010" ht="16.5" spans="1:27">
      <c r="A1010" s="500"/>
      <c r="B1010" s="481"/>
      <c r="C1010" s="481"/>
      <c r="D1010" s="500"/>
      <c r="E1010" s="500"/>
      <c r="F1010" s="501"/>
      <c r="G1010" s="501"/>
      <c r="H1010" s="500"/>
      <c r="I1010" s="500"/>
      <c r="J1010" s="500"/>
      <c r="K1010" s="502"/>
      <c r="L1010" s="503"/>
      <c r="M1010" s="500"/>
      <c r="N1010" s="501"/>
      <c r="O1010" s="481"/>
      <c r="P1010" s="500"/>
      <c r="Q1010" s="481"/>
      <c r="R1010" s="481"/>
      <c r="S1010" s="500"/>
      <c r="T1010" s="481"/>
      <c r="U1010" s="500"/>
      <c r="V1010" s="500"/>
      <c r="W1010" s="481"/>
      <c r="X1010" s="481"/>
      <c r="Y1010" s="481"/>
      <c r="Z1010" s="481"/>
      <c r="AA1010" s="481"/>
    </row>
    <row r="1011" ht="16.5" spans="1:27">
      <c r="A1011" s="500"/>
      <c r="B1011" s="481"/>
      <c r="C1011" s="481"/>
      <c r="D1011" s="500"/>
      <c r="E1011" s="500"/>
      <c r="F1011" s="501"/>
      <c r="G1011" s="501"/>
      <c r="H1011" s="500"/>
      <c r="I1011" s="500"/>
      <c r="J1011" s="500"/>
      <c r="K1011" s="502"/>
      <c r="L1011" s="503"/>
      <c r="M1011" s="500"/>
      <c r="N1011" s="501"/>
      <c r="O1011" s="481"/>
      <c r="P1011" s="500"/>
      <c r="Q1011" s="481"/>
      <c r="R1011" s="481"/>
      <c r="S1011" s="500"/>
      <c r="T1011" s="481"/>
      <c r="U1011" s="500"/>
      <c r="V1011" s="500"/>
      <c r="W1011" s="481"/>
      <c r="X1011" s="481"/>
      <c r="Y1011" s="481"/>
      <c r="Z1011" s="481"/>
      <c r="AA1011" s="481"/>
    </row>
    <row r="1012" ht="16.5" spans="1:27">
      <c r="A1012" s="500"/>
      <c r="B1012" s="481"/>
      <c r="C1012" s="481"/>
      <c r="D1012" s="500"/>
      <c r="E1012" s="500"/>
      <c r="F1012" s="501"/>
      <c r="G1012" s="501"/>
      <c r="H1012" s="500"/>
      <c r="I1012" s="500"/>
      <c r="J1012" s="500"/>
      <c r="K1012" s="502"/>
      <c r="L1012" s="503"/>
      <c r="M1012" s="500"/>
      <c r="N1012" s="501"/>
      <c r="O1012" s="481"/>
      <c r="P1012" s="500"/>
      <c r="Q1012" s="481"/>
      <c r="R1012" s="481"/>
      <c r="S1012" s="500"/>
      <c r="T1012" s="481"/>
      <c r="U1012" s="500"/>
      <c r="V1012" s="500"/>
      <c r="W1012" s="481"/>
      <c r="X1012" s="481"/>
      <c r="Y1012" s="481"/>
      <c r="Z1012" s="481"/>
      <c r="AA1012" s="481"/>
    </row>
    <row r="1013" ht="16.5" spans="1:27">
      <c r="A1013" s="500"/>
      <c r="B1013" s="481"/>
      <c r="C1013" s="481"/>
      <c r="D1013" s="500"/>
      <c r="E1013" s="500"/>
      <c r="F1013" s="501"/>
      <c r="G1013" s="501"/>
      <c r="H1013" s="500"/>
      <c r="I1013" s="500"/>
      <c r="J1013" s="500"/>
      <c r="K1013" s="502"/>
      <c r="L1013" s="503"/>
      <c r="M1013" s="500"/>
      <c r="N1013" s="501"/>
      <c r="O1013" s="481"/>
      <c r="P1013" s="500"/>
      <c r="Q1013" s="481"/>
      <c r="R1013" s="481"/>
      <c r="S1013" s="500"/>
      <c r="T1013" s="481"/>
      <c r="U1013" s="500"/>
      <c r="V1013" s="500"/>
      <c r="W1013" s="481"/>
      <c r="X1013" s="481"/>
      <c r="Y1013" s="481"/>
      <c r="Z1013" s="481"/>
      <c r="AA1013" s="481"/>
    </row>
    <row r="1014" ht="16.5" spans="1:27">
      <c r="A1014" s="500"/>
      <c r="B1014" s="481"/>
      <c r="C1014" s="481"/>
      <c r="D1014" s="500"/>
      <c r="E1014" s="500"/>
      <c r="F1014" s="501"/>
      <c r="G1014" s="501"/>
      <c r="H1014" s="500"/>
      <c r="I1014" s="500"/>
      <c r="J1014" s="500"/>
      <c r="K1014" s="502"/>
      <c r="L1014" s="503"/>
      <c r="M1014" s="500"/>
      <c r="N1014" s="501"/>
      <c r="O1014" s="481"/>
      <c r="P1014" s="500"/>
      <c r="Q1014" s="481"/>
      <c r="R1014" s="481"/>
      <c r="S1014" s="500"/>
      <c r="T1014" s="481"/>
      <c r="U1014" s="500"/>
      <c r="V1014" s="500"/>
      <c r="W1014" s="481"/>
      <c r="X1014" s="481"/>
      <c r="Y1014" s="481"/>
      <c r="Z1014" s="481"/>
      <c r="AA1014" s="481"/>
    </row>
    <row r="1015" ht="16.5" spans="1:27">
      <c r="A1015" s="500"/>
      <c r="B1015" s="481"/>
      <c r="C1015" s="481"/>
      <c r="D1015" s="500"/>
      <c r="E1015" s="500"/>
      <c r="F1015" s="501"/>
      <c r="G1015" s="501"/>
      <c r="H1015" s="500"/>
      <c r="I1015" s="500"/>
      <c r="J1015" s="500"/>
      <c r="K1015" s="502"/>
      <c r="L1015" s="503"/>
      <c r="M1015" s="500"/>
      <c r="N1015" s="501"/>
      <c r="O1015" s="481"/>
      <c r="P1015" s="500"/>
      <c r="Q1015" s="481"/>
      <c r="R1015" s="481"/>
      <c r="S1015" s="500"/>
      <c r="T1015" s="481"/>
      <c r="U1015" s="500"/>
      <c r="V1015" s="500"/>
      <c r="W1015" s="481"/>
      <c r="X1015" s="481"/>
      <c r="Y1015" s="481"/>
      <c r="Z1015" s="481"/>
      <c r="AA1015" s="481"/>
    </row>
    <row r="1016" ht="16.5" spans="1:27">
      <c r="A1016" s="500"/>
      <c r="B1016" s="481"/>
      <c r="C1016" s="481"/>
      <c r="D1016" s="500"/>
      <c r="E1016" s="500"/>
      <c r="F1016" s="501"/>
      <c r="G1016" s="501"/>
      <c r="H1016" s="500"/>
      <c r="I1016" s="500"/>
      <c r="J1016" s="500"/>
      <c r="K1016" s="502"/>
      <c r="L1016" s="503"/>
      <c r="M1016" s="500"/>
      <c r="N1016" s="501"/>
      <c r="O1016" s="481"/>
      <c r="P1016" s="500"/>
      <c r="Q1016" s="481"/>
      <c r="R1016" s="481"/>
      <c r="S1016" s="500"/>
      <c r="T1016" s="481"/>
      <c r="U1016" s="500"/>
      <c r="V1016" s="500"/>
      <c r="W1016" s="481"/>
      <c r="X1016" s="481"/>
      <c r="Y1016" s="481"/>
      <c r="Z1016" s="481"/>
      <c r="AA1016" s="481"/>
    </row>
    <row r="1017" ht="16.5" spans="1:27">
      <c r="A1017" s="500"/>
      <c r="B1017" s="481"/>
      <c r="C1017" s="481"/>
      <c r="D1017" s="500"/>
      <c r="E1017" s="500"/>
      <c r="F1017" s="501"/>
      <c r="G1017" s="501"/>
      <c r="H1017" s="500"/>
      <c r="I1017" s="500"/>
      <c r="J1017" s="500"/>
      <c r="K1017" s="502"/>
      <c r="L1017" s="503"/>
      <c r="M1017" s="500"/>
      <c r="N1017" s="501"/>
      <c r="O1017" s="481"/>
      <c r="P1017" s="500"/>
      <c r="Q1017" s="481"/>
      <c r="R1017" s="481"/>
      <c r="S1017" s="500"/>
      <c r="T1017" s="481"/>
      <c r="U1017" s="500"/>
      <c r="V1017" s="500"/>
      <c r="W1017" s="481"/>
      <c r="X1017" s="481"/>
      <c r="Y1017" s="481"/>
      <c r="Z1017" s="481"/>
      <c r="AA1017" s="481"/>
    </row>
    <row r="1018" ht="16.5" spans="1:27">
      <c r="A1018" s="500"/>
      <c r="B1018" s="481"/>
      <c r="C1018" s="481"/>
      <c r="D1018" s="500"/>
      <c r="E1018" s="500"/>
      <c r="F1018" s="501"/>
      <c r="G1018" s="501"/>
      <c r="H1018" s="500"/>
      <c r="I1018" s="500"/>
      <c r="J1018" s="500"/>
      <c r="K1018" s="502"/>
      <c r="L1018" s="503"/>
      <c r="M1018" s="500"/>
      <c r="N1018" s="501"/>
      <c r="O1018" s="481"/>
      <c r="P1018" s="500"/>
      <c r="Q1018" s="481"/>
      <c r="R1018" s="481"/>
      <c r="S1018" s="500"/>
      <c r="T1018" s="481"/>
      <c r="U1018" s="500"/>
      <c r="V1018" s="500"/>
      <c r="W1018" s="481"/>
      <c r="X1018" s="481"/>
      <c r="Y1018" s="481"/>
      <c r="Z1018" s="481"/>
      <c r="AA1018" s="481"/>
    </row>
    <row r="1019" ht="16.5" spans="1:27">
      <c r="A1019" s="500"/>
      <c r="B1019" s="481"/>
      <c r="C1019" s="481"/>
      <c r="D1019" s="500"/>
      <c r="E1019" s="500"/>
      <c r="F1019" s="501"/>
      <c r="G1019" s="501"/>
      <c r="H1019" s="500"/>
      <c r="I1019" s="500"/>
      <c r="J1019" s="500"/>
      <c r="K1019" s="502"/>
      <c r="L1019" s="503"/>
      <c r="M1019" s="500"/>
      <c r="N1019" s="501"/>
      <c r="O1019" s="481"/>
      <c r="P1019" s="500"/>
      <c r="Q1019" s="481"/>
      <c r="R1019" s="481"/>
      <c r="S1019" s="500"/>
      <c r="T1019" s="481"/>
      <c r="U1019" s="500"/>
      <c r="V1019" s="500"/>
      <c r="W1019" s="481"/>
      <c r="X1019" s="481"/>
      <c r="Y1019" s="481"/>
      <c r="Z1019" s="481"/>
      <c r="AA1019" s="481"/>
    </row>
    <row r="1020" ht="16.5" spans="1:27">
      <c r="A1020" s="500"/>
      <c r="B1020" s="481"/>
      <c r="C1020" s="481"/>
      <c r="D1020" s="500"/>
      <c r="E1020" s="500"/>
      <c r="F1020" s="501"/>
      <c r="G1020" s="501"/>
      <c r="H1020" s="500"/>
      <c r="I1020" s="500"/>
      <c r="J1020" s="500"/>
      <c r="K1020" s="502"/>
      <c r="L1020" s="503"/>
      <c r="M1020" s="500"/>
      <c r="N1020" s="501"/>
      <c r="O1020" s="481"/>
      <c r="P1020" s="500"/>
      <c r="Q1020" s="481"/>
      <c r="R1020" s="481"/>
      <c r="S1020" s="500"/>
      <c r="T1020" s="481"/>
      <c r="U1020" s="500"/>
      <c r="V1020" s="500"/>
      <c r="W1020" s="481"/>
      <c r="X1020" s="481"/>
      <c r="Y1020" s="481"/>
      <c r="Z1020" s="481"/>
      <c r="AA1020" s="481"/>
    </row>
    <row r="1021" ht="16.5" spans="1:27">
      <c r="A1021" s="500"/>
      <c r="B1021" s="481"/>
      <c r="C1021" s="481"/>
      <c r="D1021" s="500"/>
      <c r="E1021" s="500"/>
      <c r="F1021" s="501"/>
      <c r="G1021" s="501"/>
      <c r="H1021" s="500"/>
      <c r="I1021" s="500"/>
      <c r="J1021" s="500"/>
      <c r="K1021" s="502"/>
      <c r="L1021" s="503"/>
      <c r="M1021" s="500"/>
      <c r="N1021" s="501"/>
      <c r="O1021" s="481"/>
      <c r="P1021" s="500"/>
      <c r="Q1021" s="481"/>
      <c r="R1021" s="481"/>
      <c r="S1021" s="500"/>
      <c r="T1021" s="481"/>
      <c r="U1021" s="500"/>
      <c r="V1021" s="500"/>
      <c r="W1021" s="481"/>
      <c r="X1021" s="481"/>
      <c r="Y1021" s="481"/>
      <c r="Z1021" s="481"/>
      <c r="AA1021" s="481"/>
    </row>
    <row r="1022" ht="16.5" spans="1:27">
      <c r="A1022" s="500"/>
      <c r="B1022" s="481"/>
      <c r="C1022" s="481"/>
      <c r="D1022" s="500"/>
      <c r="E1022" s="500"/>
      <c r="F1022" s="501"/>
      <c r="G1022" s="501"/>
      <c r="H1022" s="500"/>
      <c r="I1022" s="500"/>
      <c r="J1022" s="500"/>
      <c r="K1022" s="502"/>
      <c r="L1022" s="503"/>
      <c r="M1022" s="500"/>
      <c r="N1022" s="501"/>
      <c r="O1022" s="481"/>
      <c r="P1022" s="500"/>
      <c r="Q1022" s="481"/>
      <c r="R1022" s="481"/>
      <c r="S1022" s="500"/>
      <c r="T1022" s="481"/>
      <c r="U1022" s="500"/>
      <c r="V1022" s="500"/>
      <c r="W1022" s="481"/>
      <c r="X1022" s="481"/>
      <c r="Y1022" s="481"/>
      <c r="Z1022" s="481"/>
      <c r="AA1022" s="481"/>
    </row>
    <row r="1023" ht="16.5" spans="1:27">
      <c r="A1023" s="500"/>
      <c r="B1023" s="481"/>
      <c r="C1023" s="481"/>
      <c r="D1023" s="500"/>
      <c r="E1023" s="500"/>
      <c r="F1023" s="501"/>
      <c r="G1023" s="501"/>
      <c r="H1023" s="500"/>
      <c r="I1023" s="500"/>
      <c r="J1023" s="500"/>
      <c r="K1023" s="502"/>
      <c r="L1023" s="503"/>
      <c r="M1023" s="500"/>
      <c r="N1023" s="501"/>
      <c r="O1023" s="481"/>
      <c r="P1023" s="500"/>
      <c r="Q1023" s="481"/>
      <c r="R1023" s="481"/>
      <c r="S1023" s="500"/>
      <c r="T1023" s="481"/>
      <c r="U1023" s="500"/>
      <c r="V1023" s="500"/>
      <c r="W1023" s="481"/>
      <c r="X1023" s="481"/>
      <c r="Y1023" s="481"/>
      <c r="Z1023" s="481"/>
      <c r="AA1023" s="481"/>
    </row>
    <row r="1024" ht="16.5" spans="1:27">
      <c r="A1024" s="500"/>
      <c r="B1024" s="481"/>
      <c r="C1024" s="481"/>
      <c r="D1024" s="500"/>
      <c r="E1024" s="500"/>
      <c r="F1024" s="501"/>
      <c r="G1024" s="501"/>
      <c r="H1024" s="500"/>
      <c r="I1024" s="500"/>
      <c r="J1024" s="500"/>
      <c r="K1024" s="502"/>
      <c r="L1024" s="503"/>
      <c r="M1024" s="500"/>
      <c r="N1024" s="501"/>
      <c r="O1024" s="481"/>
      <c r="P1024" s="500"/>
      <c r="Q1024" s="481"/>
      <c r="R1024" s="481"/>
      <c r="S1024" s="500"/>
      <c r="T1024" s="481"/>
      <c r="U1024" s="500"/>
      <c r="V1024" s="500"/>
      <c r="W1024" s="481"/>
      <c r="X1024" s="481"/>
      <c r="Y1024" s="481"/>
      <c r="Z1024" s="481"/>
      <c r="AA1024" s="481"/>
    </row>
    <row r="1025" ht="16.5" spans="1:27">
      <c r="A1025" s="500"/>
      <c r="B1025" s="481"/>
      <c r="C1025" s="481"/>
      <c r="D1025" s="500"/>
      <c r="E1025" s="500"/>
      <c r="F1025" s="501"/>
      <c r="G1025" s="501"/>
      <c r="H1025" s="500"/>
      <c r="I1025" s="500"/>
      <c r="J1025" s="500"/>
      <c r="K1025" s="502"/>
      <c r="L1025" s="503"/>
      <c r="M1025" s="500"/>
      <c r="N1025" s="501"/>
      <c r="O1025" s="481"/>
      <c r="P1025" s="500"/>
      <c r="Q1025" s="481"/>
      <c r="R1025" s="481"/>
      <c r="S1025" s="500"/>
      <c r="T1025" s="481"/>
      <c r="U1025" s="500"/>
      <c r="V1025" s="500"/>
      <c r="W1025" s="481"/>
      <c r="X1025" s="481"/>
      <c r="Y1025" s="481"/>
      <c r="Z1025" s="481"/>
      <c r="AA1025" s="481"/>
    </row>
    <row r="1026" ht="16.5" spans="1:27">
      <c r="A1026" s="500"/>
      <c r="B1026" s="481"/>
      <c r="C1026" s="481"/>
      <c r="D1026" s="500"/>
      <c r="E1026" s="500"/>
      <c r="F1026" s="501"/>
      <c r="G1026" s="501"/>
      <c r="H1026" s="500"/>
      <c r="I1026" s="500"/>
      <c r="J1026" s="500"/>
      <c r="K1026" s="502"/>
      <c r="L1026" s="503"/>
      <c r="M1026" s="500"/>
      <c r="N1026" s="501"/>
      <c r="O1026" s="481"/>
      <c r="P1026" s="500"/>
      <c r="Q1026" s="481"/>
      <c r="R1026" s="481"/>
      <c r="S1026" s="500"/>
      <c r="T1026" s="481"/>
      <c r="U1026" s="500"/>
      <c r="V1026" s="500"/>
      <c r="W1026" s="481"/>
      <c r="X1026" s="481"/>
      <c r="Y1026" s="481"/>
      <c r="Z1026" s="481"/>
      <c r="AA1026" s="481"/>
    </row>
    <row r="1027" ht="16.5" spans="1:27">
      <c r="A1027" s="500"/>
      <c r="B1027" s="481"/>
      <c r="C1027" s="481"/>
      <c r="D1027" s="500"/>
      <c r="E1027" s="500"/>
      <c r="F1027" s="501"/>
      <c r="G1027" s="501"/>
      <c r="H1027" s="500"/>
      <c r="I1027" s="500"/>
      <c r="J1027" s="500"/>
      <c r="K1027" s="502"/>
      <c r="L1027" s="503"/>
      <c r="M1027" s="500"/>
      <c r="N1027" s="501"/>
      <c r="O1027" s="481"/>
      <c r="P1027" s="500"/>
      <c r="Q1027" s="481"/>
      <c r="R1027" s="481"/>
      <c r="S1027" s="500"/>
      <c r="T1027" s="481"/>
      <c r="U1027" s="500"/>
      <c r="V1027" s="500"/>
      <c r="W1027" s="481"/>
      <c r="X1027" s="481"/>
      <c r="Y1027" s="481"/>
      <c r="Z1027" s="481"/>
      <c r="AA1027" s="481"/>
    </row>
    <row r="1028" ht="16.5" spans="1:27">
      <c r="A1028" s="500"/>
      <c r="B1028" s="481"/>
      <c r="C1028" s="481"/>
      <c r="D1028" s="500"/>
      <c r="E1028" s="500"/>
      <c r="F1028" s="501"/>
      <c r="G1028" s="501"/>
      <c r="H1028" s="500"/>
      <c r="I1028" s="500"/>
      <c r="J1028" s="500"/>
      <c r="K1028" s="502"/>
      <c r="L1028" s="503"/>
      <c r="M1028" s="500"/>
      <c r="N1028" s="501"/>
      <c r="O1028" s="481"/>
      <c r="P1028" s="500"/>
      <c r="Q1028" s="481"/>
      <c r="R1028" s="481"/>
      <c r="S1028" s="500"/>
      <c r="T1028" s="481"/>
      <c r="U1028" s="500"/>
      <c r="V1028" s="500"/>
      <c r="W1028" s="481"/>
      <c r="X1028" s="481"/>
      <c r="Y1028" s="481"/>
      <c r="Z1028" s="481"/>
      <c r="AA1028" s="481"/>
    </row>
    <row r="1029" ht="16.5" spans="1:27">
      <c r="A1029" s="500"/>
      <c r="B1029" s="481"/>
      <c r="C1029" s="481"/>
      <c r="D1029" s="500"/>
      <c r="E1029" s="500"/>
      <c r="F1029" s="501"/>
      <c r="G1029" s="501"/>
      <c r="H1029" s="500"/>
      <c r="I1029" s="500"/>
      <c r="J1029" s="500"/>
      <c r="K1029" s="502"/>
      <c r="L1029" s="503"/>
      <c r="M1029" s="500"/>
      <c r="N1029" s="501"/>
      <c r="O1029" s="481"/>
      <c r="P1029" s="500"/>
      <c r="Q1029" s="481"/>
      <c r="R1029" s="481"/>
      <c r="S1029" s="500"/>
      <c r="T1029" s="481"/>
      <c r="U1029" s="500"/>
      <c r="V1029" s="500"/>
      <c r="W1029" s="481"/>
      <c r="X1029" s="481"/>
      <c r="Y1029" s="481"/>
      <c r="Z1029" s="481"/>
      <c r="AA1029" s="481"/>
    </row>
    <row r="1030" ht="16.5" spans="1:27">
      <c r="A1030" s="500"/>
      <c r="B1030" s="481"/>
      <c r="C1030" s="481"/>
      <c r="D1030" s="500"/>
      <c r="E1030" s="500"/>
      <c r="F1030" s="501"/>
      <c r="G1030" s="501"/>
      <c r="H1030" s="500"/>
      <c r="I1030" s="500"/>
      <c r="J1030" s="500"/>
      <c r="K1030" s="502"/>
      <c r="L1030" s="503"/>
      <c r="M1030" s="500"/>
      <c r="N1030" s="501"/>
      <c r="O1030" s="481"/>
      <c r="P1030" s="500"/>
      <c r="Q1030" s="481"/>
      <c r="R1030" s="481"/>
      <c r="S1030" s="500"/>
      <c r="T1030" s="481"/>
      <c r="U1030" s="500"/>
      <c r="V1030" s="500"/>
      <c r="W1030" s="481"/>
      <c r="X1030" s="481"/>
      <c r="Y1030" s="481"/>
      <c r="Z1030" s="481"/>
      <c r="AA1030" s="481"/>
    </row>
    <row r="1031" ht="16.5" spans="1:27">
      <c r="A1031" s="500"/>
      <c r="B1031" s="481"/>
      <c r="C1031" s="481"/>
      <c r="D1031" s="500"/>
      <c r="E1031" s="500"/>
      <c r="F1031" s="501"/>
      <c r="G1031" s="501"/>
      <c r="H1031" s="500"/>
      <c r="I1031" s="500"/>
      <c r="J1031" s="500"/>
      <c r="K1031" s="502"/>
      <c r="L1031" s="503"/>
      <c r="M1031" s="500"/>
      <c r="N1031" s="501"/>
      <c r="O1031" s="481"/>
      <c r="P1031" s="500"/>
      <c r="Q1031" s="481"/>
      <c r="R1031" s="481"/>
      <c r="S1031" s="500"/>
      <c r="T1031" s="481"/>
      <c r="U1031" s="500"/>
      <c r="V1031" s="500"/>
      <c r="W1031" s="481"/>
      <c r="X1031" s="481"/>
      <c r="Y1031" s="481"/>
      <c r="Z1031" s="481"/>
      <c r="AA1031" s="481"/>
    </row>
    <row r="1032" ht="16.5" spans="1:27">
      <c r="A1032" s="500"/>
      <c r="B1032" s="481"/>
      <c r="C1032" s="481"/>
      <c r="D1032" s="500"/>
      <c r="E1032" s="500"/>
      <c r="F1032" s="501"/>
      <c r="G1032" s="501"/>
      <c r="H1032" s="500"/>
      <c r="I1032" s="500"/>
      <c r="J1032" s="500"/>
      <c r="K1032" s="502"/>
      <c r="L1032" s="503"/>
      <c r="M1032" s="500"/>
      <c r="N1032" s="501"/>
      <c r="O1032" s="481"/>
      <c r="P1032" s="500"/>
      <c r="Q1032" s="481"/>
      <c r="R1032" s="481"/>
      <c r="S1032" s="500"/>
      <c r="T1032" s="481"/>
      <c r="U1032" s="500"/>
      <c r="V1032" s="500"/>
      <c r="W1032" s="481"/>
      <c r="X1032" s="481"/>
      <c r="Y1032" s="481"/>
      <c r="Z1032" s="481"/>
      <c r="AA1032" s="481"/>
    </row>
    <row r="1033" ht="16.5" spans="1:27">
      <c r="A1033" s="500"/>
      <c r="B1033" s="481"/>
      <c r="C1033" s="481"/>
      <c r="D1033" s="500"/>
      <c r="E1033" s="500"/>
      <c r="F1033" s="501"/>
      <c r="G1033" s="501"/>
      <c r="H1033" s="500"/>
      <c r="I1033" s="500"/>
      <c r="J1033" s="500"/>
      <c r="K1033" s="502"/>
      <c r="L1033" s="503"/>
      <c r="M1033" s="500"/>
      <c r="N1033" s="501"/>
      <c r="O1033" s="481"/>
      <c r="P1033" s="500"/>
      <c r="Q1033" s="481"/>
      <c r="R1033" s="481"/>
      <c r="S1033" s="500"/>
      <c r="T1033" s="481"/>
      <c r="U1033" s="500"/>
      <c r="V1033" s="500"/>
      <c r="W1033" s="481"/>
      <c r="X1033" s="481"/>
      <c r="Y1033" s="481"/>
      <c r="Z1033" s="481"/>
      <c r="AA1033" s="481"/>
    </row>
    <row r="1034" ht="16.5" spans="1:27">
      <c r="A1034" s="500"/>
      <c r="B1034" s="481"/>
      <c r="C1034" s="481"/>
      <c r="D1034" s="500"/>
      <c r="E1034" s="500"/>
      <c r="F1034" s="501"/>
      <c r="G1034" s="501"/>
      <c r="H1034" s="500"/>
      <c r="I1034" s="500"/>
      <c r="J1034" s="500"/>
      <c r="K1034" s="502"/>
      <c r="L1034" s="503"/>
      <c r="M1034" s="500"/>
      <c r="N1034" s="501"/>
      <c r="O1034" s="481"/>
      <c r="P1034" s="500"/>
      <c r="Q1034" s="481"/>
      <c r="R1034" s="481"/>
      <c r="S1034" s="500"/>
      <c r="T1034" s="481"/>
      <c r="U1034" s="500"/>
      <c r="V1034" s="500"/>
      <c r="W1034" s="481"/>
      <c r="X1034" s="481"/>
      <c r="Y1034" s="481"/>
      <c r="Z1034" s="481"/>
      <c r="AA1034" s="481"/>
    </row>
    <row r="1035" ht="16.5" spans="1:27">
      <c r="A1035" s="500"/>
      <c r="B1035" s="481"/>
      <c r="C1035" s="481"/>
      <c r="D1035" s="500"/>
      <c r="E1035" s="500"/>
      <c r="F1035" s="501"/>
      <c r="G1035" s="501"/>
      <c r="H1035" s="500"/>
      <c r="I1035" s="500"/>
      <c r="J1035" s="500"/>
      <c r="K1035" s="502"/>
      <c r="L1035" s="503"/>
      <c r="M1035" s="500"/>
      <c r="N1035" s="501"/>
      <c r="O1035" s="481"/>
      <c r="P1035" s="500"/>
      <c r="Q1035" s="481"/>
      <c r="R1035" s="481"/>
      <c r="S1035" s="500"/>
      <c r="T1035" s="481"/>
      <c r="U1035" s="500"/>
      <c r="V1035" s="500"/>
      <c r="W1035" s="481"/>
      <c r="X1035" s="481"/>
      <c r="Y1035" s="481"/>
      <c r="Z1035" s="481"/>
      <c r="AA1035" s="481"/>
    </row>
    <row r="1036" ht="16.5" spans="1:27">
      <c r="A1036" s="500"/>
      <c r="B1036" s="481"/>
      <c r="C1036" s="481"/>
      <c r="D1036" s="500"/>
      <c r="E1036" s="500"/>
      <c r="F1036" s="501"/>
      <c r="G1036" s="501"/>
      <c r="H1036" s="500"/>
      <c r="I1036" s="500"/>
      <c r="J1036" s="500"/>
      <c r="K1036" s="502"/>
      <c r="L1036" s="503"/>
      <c r="M1036" s="500"/>
      <c r="N1036" s="501"/>
      <c r="O1036" s="481"/>
      <c r="P1036" s="500"/>
      <c r="Q1036" s="481"/>
      <c r="R1036" s="481"/>
      <c r="S1036" s="500"/>
      <c r="T1036" s="481"/>
      <c r="U1036" s="500"/>
      <c r="V1036" s="500"/>
      <c r="W1036" s="481"/>
      <c r="X1036" s="481"/>
      <c r="Y1036" s="481"/>
      <c r="Z1036" s="481"/>
      <c r="AA1036" s="481"/>
    </row>
    <row r="1037" ht="16.5" spans="1:27">
      <c r="A1037" s="500"/>
      <c r="B1037" s="481"/>
      <c r="C1037" s="481"/>
      <c r="D1037" s="500"/>
      <c r="E1037" s="500"/>
      <c r="F1037" s="501"/>
      <c r="G1037" s="501"/>
      <c r="H1037" s="500"/>
      <c r="I1037" s="500"/>
      <c r="J1037" s="500"/>
      <c r="K1037" s="502"/>
      <c r="L1037" s="503"/>
      <c r="M1037" s="500"/>
      <c r="N1037" s="501"/>
      <c r="O1037" s="481"/>
      <c r="P1037" s="500"/>
      <c r="Q1037" s="481"/>
      <c r="R1037" s="481"/>
      <c r="S1037" s="500"/>
      <c r="T1037" s="481"/>
      <c r="U1037" s="500"/>
      <c r="V1037" s="500"/>
      <c r="W1037" s="481"/>
      <c r="X1037" s="481"/>
      <c r="Y1037" s="481"/>
      <c r="Z1037" s="481"/>
      <c r="AA1037" s="481"/>
    </row>
    <row r="1038" ht="16.5" spans="1:27">
      <c r="A1038" s="500"/>
      <c r="B1038" s="481"/>
      <c r="C1038" s="481"/>
      <c r="D1038" s="500"/>
      <c r="E1038" s="500"/>
      <c r="F1038" s="501"/>
      <c r="G1038" s="501"/>
      <c r="H1038" s="500"/>
      <c r="I1038" s="500"/>
      <c r="J1038" s="500"/>
      <c r="K1038" s="502"/>
      <c r="L1038" s="503"/>
      <c r="M1038" s="500"/>
      <c r="N1038" s="501"/>
      <c r="O1038" s="481"/>
      <c r="P1038" s="500"/>
      <c r="Q1038" s="481"/>
      <c r="R1038" s="481"/>
      <c r="S1038" s="500"/>
      <c r="T1038" s="481"/>
      <c r="U1038" s="500"/>
      <c r="V1038" s="500"/>
      <c r="W1038" s="481"/>
      <c r="X1038" s="481"/>
      <c r="Y1038" s="481"/>
      <c r="Z1038" s="481"/>
      <c r="AA1038" s="481"/>
    </row>
    <row r="1039" ht="16.5" spans="1:27">
      <c r="A1039" s="500"/>
      <c r="B1039" s="481"/>
      <c r="C1039" s="481"/>
      <c r="D1039" s="500"/>
      <c r="E1039" s="500"/>
      <c r="F1039" s="501"/>
      <c r="G1039" s="501"/>
      <c r="H1039" s="500"/>
      <c r="I1039" s="500"/>
      <c r="J1039" s="500"/>
      <c r="K1039" s="502"/>
      <c r="L1039" s="503"/>
      <c r="M1039" s="500"/>
      <c r="N1039" s="501"/>
      <c r="O1039" s="481"/>
      <c r="P1039" s="500"/>
      <c r="Q1039" s="481"/>
      <c r="R1039" s="481"/>
      <c r="S1039" s="500"/>
      <c r="T1039" s="481"/>
      <c r="U1039" s="500"/>
      <c r="V1039" s="500"/>
      <c r="W1039" s="481"/>
      <c r="X1039" s="481"/>
      <c r="Y1039" s="481"/>
      <c r="Z1039" s="481"/>
      <c r="AA1039" s="481"/>
    </row>
    <row r="1040" ht="16.5" spans="1:27">
      <c r="A1040" s="500"/>
      <c r="B1040" s="481"/>
      <c r="C1040" s="481"/>
      <c r="D1040" s="500"/>
      <c r="E1040" s="500"/>
      <c r="F1040" s="501"/>
      <c r="G1040" s="501"/>
      <c r="H1040" s="500"/>
      <c r="I1040" s="500"/>
      <c r="J1040" s="500"/>
      <c r="K1040" s="502"/>
      <c r="L1040" s="503"/>
      <c r="M1040" s="500"/>
      <c r="N1040" s="501"/>
      <c r="O1040" s="481"/>
      <c r="P1040" s="500"/>
      <c r="Q1040" s="481"/>
      <c r="R1040" s="481"/>
      <c r="S1040" s="500"/>
      <c r="T1040" s="481"/>
      <c r="U1040" s="500"/>
      <c r="V1040" s="500"/>
      <c r="W1040" s="481"/>
      <c r="X1040" s="481"/>
      <c r="Y1040" s="481"/>
      <c r="Z1040" s="481"/>
      <c r="AA1040" s="481"/>
    </row>
    <row r="1041" ht="16.5" spans="1:27">
      <c r="A1041" s="500"/>
      <c r="B1041" s="481"/>
      <c r="C1041" s="481"/>
      <c r="D1041" s="500"/>
      <c r="E1041" s="500"/>
      <c r="F1041" s="501"/>
      <c r="G1041" s="501"/>
      <c r="H1041" s="500"/>
      <c r="I1041" s="500"/>
      <c r="J1041" s="500"/>
      <c r="K1041" s="502"/>
      <c r="L1041" s="503"/>
      <c r="M1041" s="500"/>
      <c r="N1041" s="501"/>
      <c r="O1041" s="481"/>
      <c r="P1041" s="500"/>
      <c r="Q1041" s="481"/>
      <c r="R1041" s="481"/>
      <c r="S1041" s="500"/>
      <c r="T1041" s="481"/>
      <c r="U1041" s="500"/>
      <c r="V1041" s="500"/>
      <c r="W1041" s="481"/>
      <c r="X1041" s="481"/>
      <c r="Y1041" s="481"/>
      <c r="Z1041" s="481"/>
      <c r="AA1041" s="481"/>
    </row>
    <row r="1042" ht="16.5" spans="1:27">
      <c r="A1042" s="500"/>
      <c r="B1042" s="481"/>
      <c r="C1042" s="481"/>
      <c r="D1042" s="500"/>
      <c r="E1042" s="500"/>
      <c r="F1042" s="501"/>
      <c r="G1042" s="501"/>
      <c r="H1042" s="500"/>
      <c r="I1042" s="500"/>
      <c r="J1042" s="500"/>
      <c r="K1042" s="502"/>
      <c r="L1042" s="503"/>
      <c r="M1042" s="500"/>
      <c r="N1042" s="501"/>
      <c r="O1042" s="481"/>
      <c r="P1042" s="500"/>
      <c r="Q1042" s="481"/>
      <c r="R1042" s="481"/>
      <c r="S1042" s="500"/>
      <c r="T1042" s="481"/>
      <c r="U1042" s="500"/>
      <c r="V1042" s="500"/>
      <c r="W1042" s="481"/>
      <c r="X1042" s="481"/>
      <c r="Y1042" s="481"/>
      <c r="Z1042" s="481"/>
      <c r="AA1042" s="481"/>
    </row>
    <row r="1043" ht="16.5" spans="1:27">
      <c r="A1043" s="500"/>
      <c r="B1043" s="481"/>
      <c r="C1043" s="481"/>
      <c r="D1043" s="500"/>
      <c r="E1043" s="500"/>
      <c r="F1043" s="501"/>
      <c r="G1043" s="501"/>
      <c r="H1043" s="500"/>
      <c r="I1043" s="500"/>
      <c r="J1043" s="500"/>
      <c r="K1043" s="502"/>
      <c r="L1043" s="503"/>
      <c r="M1043" s="500"/>
      <c r="N1043" s="501"/>
      <c r="O1043" s="481"/>
      <c r="P1043" s="500"/>
      <c r="Q1043" s="481"/>
      <c r="R1043" s="481"/>
      <c r="S1043" s="500"/>
      <c r="T1043" s="481"/>
      <c r="U1043" s="500"/>
      <c r="V1043" s="500"/>
      <c r="W1043" s="481"/>
      <c r="X1043" s="481"/>
      <c r="Y1043" s="481"/>
      <c r="Z1043" s="481"/>
      <c r="AA1043" s="481"/>
    </row>
    <row r="1044" ht="16.5" spans="1:27">
      <c r="A1044" s="500"/>
      <c r="B1044" s="481"/>
      <c r="C1044" s="481"/>
      <c r="D1044" s="500"/>
      <c r="E1044" s="500"/>
      <c r="F1044" s="501"/>
      <c r="G1044" s="501"/>
      <c r="H1044" s="500"/>
      <c r="I1044" s="500"/>
      <c r="J1044" s="500"/>
      <c r="K1044" s="502"/>
      <c r="L1044" s="503"/>
      <c r="M1044" s="500"/>
      <c r="N1044" s="501"/>
      <c r="O1044" s="481"/>
      <c r="P1044" s="500"/>
      <c r="Q1044" s="481"/>
      <c r="R1044" s="481"/>
      <c r="S1044" s="500"/>
      <c r="T1044" s="481"/>
      <c r="U1044" s="500"/>
      <c r="V1044" s="500"/>
      <c r="W1044" s="481"/>
      <c r="X1044" s="481"/>
      <c r="Y1044" s="481"/>
      <c r="Z1044" s="481"/>
      <c r="AA1044" s="481"/>
    </row>
    <row r="1045" ht="16.5" spans="1:27">
      <c r="A1045" s="500"/>
      <c r="B1045" s="481"/>
      <c r="C1045" s="481"/>
      <c r="D1045" s="500"/>
      <c r="E1045" s="500"/>
      <c r="F1045" s="501"/>
      <c r="G1045" s="501"/>
      <c r="H1045" s="500"/>
      <c r="I1045" s="500"/>
      <c r="J1045" s="500"/>
      <c r="K1045" s="502"/>
      <c r="L1045" s="503"/>
      <c r="M1045" s="500"/>
      <c r="N1045" s="501"/>
      <c r="O1045" s="481"/>
      <c r="P1045" s="500"/>
      <c r="Q1045" s="481"/>
      <c r="R1045" s="481"/>
      <c r="S1045" s="500"/>
      <c r="T1045" s="481"/>
      <c r="U1045" s="500"/>
      <c r="V1045" s="500"/>
      <c r="W1045" s="481"/>
      <c r="X1045" s="481"/>
      <c r="Y1045" s="481"/>
      <c r="Z1045" s="481"/>
      <c r="AA1045" s="481"/>
    </row>
    <row r="1046" ht="16.5" spans="1:27">
      <c r="A1046" s="500"/>
      <c r="B1046" s="481"/>
      <c r="C1046" s="481"/>
      <c r="D1046" s="500"/>
      <c r="E1046" s="500"/>
      <c r="F1046" s="501"/>
      <c r="G1046" s="501"/>
      <c r="H1046" s="500"/>
      <c r="I1046" s="500"/>
      <c r="J1046" s="500"/>
      <c r="K1046" s="502"/>
      <c r="L1046" s="503"/>
      <c r="M1046" s="500"/>
      <c r="N1046" s="501"/>
      <c r="O1046" s="481"/>
      <c r="P1046" s="500"/>
      <c r="Q1046" s="481"/>
      <c r="R1046" s="481"/>
      <c r="S1046" s="500"/>
      <c r="T1046" s="481"/>
      <c r="U1046" s="500"/>
      <c r="V1046" s="500"/>
      <c r="W1046" s="481"/>
      <c r="X1046" s="481"/>
      <c r="Y1046" s="481"/>
      <c r="Z1046" s="481"/>
      <c r="AA1046" s="481"/>
    </row>
    <row r="1047" ht="16.5" spans="1:27">
      <c r="A1047" s="500"/>
      <c r="B1047" s="481"/>
      <c r="C1047" s="481"/>
      <c r="D1047" s="500"/>
      <c r="E1047" s="500"/>
      <c r="F1047" s="501"/>
      <c r="G1047" s="501"/>
      <c r="H1047" s="500"/>
      <c r="I1047" s="500"/>
      <c r="J1047" s="500"/>
      <c r="K1047" s="502"/>
      <c r="L1047" s="503"/>
      <c r="M1047" s="500"/>
      <c r="N1047" s="501"/>
      <c r="O1047" s="481"/>
      <c r="P1047" s="500"/>
      <c r="Q1047" s="481"/>
      <c r="R1047" s="481"/>
      <c r="S1047" s="500"/>
      <c r="T1047" s="481"/>
      <c r="U1047" s="500"/>
      <c r="V1047" s="500"/>
      <c r="W1047" s="481"/>
      <c r="X1047" s="481"/>
      <c r="Y1047" s="481"/>
      <c r="Z1047" s="481"/>
      <c r="AA1047" s="481"/>
    </row>
    <row r="1048" ht="16.5" spans="1:27">
      <c r="A1048" s="500"/>
      <c r="B1048" s="481"/>
      <c r="C1048" s="481"/>
      <c r="D1048" s="500"/>
      <c r="E1048" s="500"/>
      <c r="F1048" s="501"/>
      <c r="G1048" s="501"/>
      <c r="H1048" s="500"/>
      <c r="I1048" s="500"/>
      <c r="J1048" s="500"/>
      <c r="K1048" s="502"/>
      <c r="L1048" s="503"/>
      <c r="M1048" s="500"/>
      <c r="N1048" s="501"/>
      <c r="O1048" s="481"/>
      <c r="P1048" s="500"/>
      <c r="Q1048" s="481"/>
      <c r="R1048" s="481"/>
      <c r="S1048" s="500"/>
      <c r="T1048" s="481"/>
      <c r="U1048" s="500"/>
      <c r="V1048" s="500"/>
      <c r="W1048" s="481"/>
      <c r="X1048" s="481"/>
      <c r="Y1048" s="481"/>
      <c r="Z1048" s="481"/>
      <c r="AA1048" s="481"/>
    </row>
    <row r="1049" ht="16.5" spans="1:27">
      <c r="A1049" s="500"/>
      <c r="B1049" s="481"/>
      <c r="C1049" s="481"/>
      <c r="D1049" s="500"/>
      <c r="E1049" s="500"/>
      <c r="F1049" s="501"/>
      <c r="G1049" s="501"/>
      <c r="H1049" s="500"/>
      <c r="I1049" s="500"/>
      <c r="J1049" s="500"/>
      <c r="K1049" s="502"/>
      <c r="L1049" s="503"/>
      <c r="M1049" s="500"/>
      <c r="N1049" s="501"/>
      <c r="O1049" s="481"/>
      <c r="P1049" s="500"/>
      <c r="Q1049" s="481"/>
      <c r="R1049" s="481"/>
      <c r="S1049" s="500"/>
      <c r="T1049" s="481"/>
      <c r="U1049" s="500"/>
      <c r="V1049" s="500"/>
      <c r="W1049" s="481"/>
      <c r="X1049" s="481"/>
      <c r="Y1049" s="481"/>
      <c r="Z1049" s="481"/>
      <c r="AA1049" s="481"/>
    </row>
    <row r="1050" ht="16.5" spans="1:27">
      <c r="A1050" s="500"/>
      <c r="B1050" s="481"/>
      <c r="C1050" s="481"/>
      <c r="D1050" s="500"/>
      <c r="E1050" s="500"/>
      <c r="F1050" s="501"/>
      <c r="G1050" s="501"/>
      <c r="H1050" s="500"/>
      <c r="I1050" s="500"/>
      <c r="J1050" s="500"/>
      <c r="K1050" s="502"/>
      <c r="L1050" s="503"/>
      <c r="M1050" s="500"/>
      <c r="N1050" s="501"/>
      <c r="O1050" s="481"/>
      <c r="P1050" s="500"/>
      <c r="Q1050" s="481"/>
      <c r="R1050" s="481"/>
      <c r="S1050" s="500"/>
      <c r="T1050" s="481"/>
      <c r="U1050" s="500"/>
      <c r="V1050" s="500"/>
      <c r="W1050" s="481"/>
      <c r="X1050" s="481"/>
      <c r="Y1050" s="481"/>
      <c r="Z1050" s="481"/>
      <c r="AA1050" s="481"/>
    </row>
    <row r="1051" ht="16.5" spans="1:27">
      <c r="A1051" s="500"/>
      <c r="B1051" s="481"/>
      <c r="C1051" s="481"/>
      <c r="D1051" s="500"/>
      <c r="E1051" s="500"/>
      <c r="F1051" s="501"/>
      <c r="G1051" s="501"/>
      <c r="H1051" s="500"/>
      <c r="I1051" s="500"/>
      <c r="J1051" s="500"/>
      <c r="K1051" s="502"/>
      <c r="L1051" s="503"/>
      <c r="M1051" s="500"/>
      <c r="N1051" s="501"/>
      <c r="O1051" s="481"/>
      <c r="P1051" s="500"/>
      <c r="Q1051" s="481"/>
      <c r="R1051" s="481"/>
      <c r="S1051" s="500"/>
      <c r="T1051" s="481"/>
      <c r="U1051" s="500"/>
      <c r="V1051" s="500"/>
      <c r="W1051" s="481"/>
      <c r="X1051" s="481"/>
      <c r="Y1051" s="481"/>
      <c r="Z1051" s="481"/>
      <c r="AA1051" s="481"/>
    </row>
    <row r="1052" ht="16.5" spans="1:27">
      <c r="A1052" s="500"/>
      <c r="B1052" s="481"/>
      <c r="C1052" s="481"/>
      <c r="D1052" s="500"/>
      <c r="E1052" s="500"/>
      <c r="F1052" s="501"/>
      <c r="G1052" s="501"/>
      <c r="H1052" s="500"/>
      <c r="I1052" s="500"/>
      <c r="J1052" s="500"/>
      <c r="K1052" s="502"/>
      <c r="L1052" s="503"/>
      <c r="M1052" s="500"/>
      <c r="N1052" s="501"/>
      <c r="O1052" s="481"/>
      <c r="P1052" s="500"/>
      <c r="Q1052" s="481"/>
      <c r="R1052" s="481"/>
      <c r="S1052" s="500"/>
      <c r="T1052" s="481"/>
      <c r="U1052" s="500"/>
      <c r="V1052" s="500"/>
      <c r="W1052" s="481"/>
      <c r="X1052" s="481"/>
      <c r="Y1052" s="481"/>
      <c r="Z1052" s="481"/>
      <c r="AA1052" s="481"/>
    </row>
    <row r="1053" ht="16.5" spans="1:27">
      <c r="A1053" s="500"/>
      <c r="B1053" s="481"/>
      <c r="C1053" s="481"/>
      <c r="D1053" s="500"/>
      <c r="E1053" s="500"/>
      <c r="F1053" s="501"/>
      <c r="G1053" s="501"/>
      <c r="H1053" s="500"/>
      <c r="I1053" s="500"/>
      <c r="J1053" s="500"/>
      <c r="K1053" s="502"/>
      <c r="L1053" s="503"/>
      <c r="M1053" s="500"/>
      <c r="N1053" s="501"/>
      <c r="O1053" s="481"/>
      <c r="P1053" s="500"/>
      <c r="Q1053" s="481"/>
      <c r="R1053" s="481"/>
      <c r="S1053" s="500"/>
      <c r="T1053" s="481"/>
      <c r="U1053" s="500"/>
      <c r="V1053" s="500"/>
      <c r="W1053" s="481"/>
      <c r="X1053" s="481"/>
      <c r="Y1053" s="481"/>
      <c r="Z1053" s="481"/>
      <c r="AA1053" s="481"/>
    </row>
    <row r="1054" ht="16.5" spans="1:27">
      <c r="A1054" s="500"/>
      <c r="B1054" s="481"/>
      <c r="C1054" s="481"/>
      <c r="D1054" s="500"/>
      <c r="E1054" s="500"/>
      <c r="F1054" s="501"/>
      <c r="G1054" s="501"/>
      <c r="H1054" s="500"/>
      <c r="I1054" s="500"/>
      <c r="J1054" s="500"/>
      <c r="K1054" s="502"/>
      <c r="L1054" s="503"/>
      <c r="M1054" s="500"/>
      <c r="N1054" s="501"/>
      <c r="O1054" s="481"/>
      <c r="P1054" s="500"/>
      <c r="Q1054" s="481"/>
      <c r="R1054" s="481"/>
      <c r="S1054" s="500"/>
      <c r="T1054" s="481"/>
      <c r="U1054" s="500"/>
      <c r="V1054" s="500"/>
      <c r="W1054" s="481"/>
      <c r="X1054" s="481"/>
      <c r="Y1054" s="481"/>
      <c r="Z1054" s="481"/>
      <c r="AA1054" s="481"/>
    </row>
    <row r="1055" ht="16.5" spans="1:27">
      <c r="A1055" s="500"/>
      <c r="B1055" s="481"/>
      <c r="C1055" s="481"/>
      <c r="D1055" s="500"/>
      <c r="E1055" s="500"/>
      <c r="F1055" s="501"/>
      <c r="G1055" s="501"/>
      <c r="H1055" s="500"/>
      <c r="I1055" s="500"/>
      <c r="J1055" s="500"/>
      <c r="K1055" s="502"/>
      <c r="L1055" s="503"/>
      <c r="M1055" s="500"/>
      <c r="N1055" s="501"/>
      <c r="O1055" s="481"/>
      <c r="P1055" s="500"/>
      <c r="Q1055" s="481"/>
      <c r="R1055" s="481"/>
      <c r="S1055" s="500"/>
      <c r="T1055" s="481"/>
      <c r="U1055" s="500"/>
      <c r="V1055" s="500"/>
      <c r="W1055" s="481"/>
      <c r="X1055" s="481"/>
      <c r="Y1055" s="481"/>
      <c r="Z1055" s="481"/>
      <c r="AA1055" s="481"/>
    </row>
    <row r="1056" ht="16.5" spans="1:27">
      <c r="A1056" s="500"/>
      <c r="B1056" s="481"/>
      <c r="C1056" s="481"/>
      <c r="D1056" s="500"/>
      <c r="E1056" s="500"/>
      <c r="F1056" s="501"/>
      <c r="G1056" s="501"/>
      <c r="H1056" s="500"/>
      <c r="I1056" s="500"/>
      <c r="J1056" s="500"/>
      <c r="K1056" s="502"/>
      <c r="L1056" s="503"/>
      <c r="M1056" s="500"/>
      <c r="N1056" s="501"/>
      <c r="O1056" s="481"/>
      <c r="P1056" s="500"/>
      <c r="Q1056" s="481"/>
      <c r="R1056" s="481"/>
      <c r="S1056" s="500"/>
      <c r="T1056" s="481"/>
      <c r="U1056" s="500"/>
      <c r="V1056" s="500"/>
      <c r="W1056" s="481"/>
      <c r="X1056" s="481"/>
      <c r="Y1056" s="481"/>
      <c r="Z1056" s="481"/>
      <c r="AA1056" s="481"/>
    </row>
    <row r="1057" ht="16.5" spans="1:27">
      <c r="A1057" s="500"/>
      <c r="B1057" s="481"/>
      <c r="C1057" s="481"/>
      <c r="D1057" s="500"/>
      <c r="E1057" s="500"/>
      <c r="F1057" s="501"/>
      <c r="G1057" s="501"/>
      <c r="H1057" s="500"/>
      <c r="I1057" s="500"/>
      <c r="J1057" s="500"/>
      <c r="K1057" s="502"/>
      <c r="L1057" s="503"/>
      <c r="M1057" s="500"/>
      <c r="N1057" s="501"/>
      <c r="O1057" s="481"/>
      <c r="P1057" s="500"/>
      <c r="Q1057" s="481"/>
      <c r="R1057" s="481"/>
      <c r="S1057" s="500"/>
      <c r="T1057" s="481"/>
      <c r="U1057" s="500"/>
      <c r="V1057" s="500"/>
      <c r="W1057" s="481"/>
      <c r="X1057" s="481"/>
      <c r="Y1057" s="481"/>
      <c r="Z1057" s="481"/>
      <c r="AA1057" s="481"/>
    </row>
    <row r="1058" ht="16.5" spans="1:27">
      <c r="A1058" s="500"/>
      <c r="B1058" s="481"/>
      <c r="C1058" s="481"/>
      <c r="D1058" s="500"/>
      <c r="E1058" s="500"/>
      <c r="F1058" s="501"/>
      <c r="G1058" s="501"/>
      <c r="H1058" s="500"/>
      <c r="I1058" s="500"/>
      <c r="J1058" s="500"/>
      <c r="K1058" s="502"/>
      <c r="L1058" s="503"/>
      <c r="M1058" s="500"/>
      <c r="N1058" s="501"/>
      <c r="O1058" s="481"/>
      <c r="P1058" s="500"/>
      <c r="Q1058" s="481"/>
      <c r="R1058" s="481"/>
      <c r="S1058" s="500"/>
      <c r="T1058" s="481"/>
      <c r="U1058" s="500"/>
      <c r="V1058" s="500"/>
      <c r="W1058" s="481"/>
      <c r="X1058" s="481"/>
      <c r="Y1058" s="481"/>
      <c r="Z1058" s="481"/>
      <c r="AA1058" s="481"/>
    </row>
    <row r="1059" ht="16.5" spans="1:27">
      <c r="A1059" s="500"/>
      <c r="B1059" s="481"/>
      <c r="C1059" s="481"/>
      <c r="D1059" s="500"/>
      <c r="E1059" s="500"/>
      <c r="F1059" s="501"/>
      <c r="G1059" s="501"/>
      <c r="H1059" s="500"/>
      <c r="I1059" s="500"/>
      <c r="J1059" s="500"/>
      <c r="K1059" s="502"/>
      <c r="L1059" s="503"/>
      <c r="M1059" s="500"/>
      <c r="N1059" s="501"/>
      <c r="O1059" s="481"/>
      <c r="P1059" s="500"/>
      <c r="Q1059" s="481"/>
      <c r="R1059" s="481"/>
      <c r="S1059" s="500"/>
      <c r="T1059" s="481"/>
      <c r="U1059" s="500"/>
      <c r="V1059" s="500"/>
      <c r="W1059" s="481"/>
      <c r="X1059" s="481"/>
      <c r="Y1059" s="481"/>
      <c r="Z1059" s="481"/>
      <c r="AA1059" s="481"/>
    </row>
    <row r="1060" ht="16.5" spans="1:27">
      <c r="A1060" s="500"/>
      <c r="B1060" s="481"/>
      <c r="C1060" s="481"/>
      <c r="D1060" s="500"/>
      <c r="E1060" s="500"/>
      <c r="F1060" s="501"/>
      <c r="G1060" s="501"/>
      <c r="H1060" s="500"/>
      <c r="I1060" s="500"/>
      <c r="J1060" s="500"/>
      <c r="K1060" s="502"/>
      <c r="L1060" s="503"/>
      <c r="M1060" s="500"/>
      <c r="N1060" s="501"/>
      <c r="O1060" s="481"/>
      <c r="P1060" s="500"/>
      <c r="Q1060" s="481"/>
      <c r="R1060" s="481"/>
      <c r="S1060" s="500"/>
      <c r="T1060" s="481"/>
      <c r="U1060" s="500"/>
      <c r="V1060" s="500"/>
      <c r="W1060" s="481"/>
      <c r="X1060" s="481"/>
      <c r="Y1060" s="481"/>
      <c r="Z1060" s="481"/>
      <c r="AA1060" s="481"/>
    </row>
    <row r="1061" ht="16.5" spans="1:27">
      <c r="A1061" s="500"/>
      <c r="B1061" s="481"/>
      <c r="C1061" s="481"/>
      <c r="D1061" s="500"/>
      <c r="E1061" s="500"/>
      <c r="F1061" s="501"/>
      <c r="G1061" s="501"/>
      <c r="H1061" s="500"/>
      <c r="I1061" s="500"/>
      <c r="J1061" s="500"/>
      <c r="K1061" s="502"/>
      <c r="L1061" s="503"/>
      <c r="M1061" s="500"/>
      <c r="N1061" s="501"/>
      <c r="O1061" s="481"/>
      <c r="P1061" s="500"/>
      <c r="Q1061" s="481"/>
      <c r="R1061" s="481"/>
      <c r="S1061" s="500"/>
      <c r="T1061" s="481"/>
      <c r="U1061" s="500"/>
      <c r="V1061" s="500"/>
      <c r="W1061" s="481"/>
      <c r="X1061" s="481"/>
      <c r="Y1061" s="481"/>
      <c r="Z1061" s="481"/>
      <c r="AA1061" s="481"/>
    </row>
    <row r="1062" ht="16.5" spans="1:27">
      <c r="A1062" s="500"/>
      <c r="B1062" s="481"/>
      <c r="C1062" s="481"/>
      <c r="D1062" s="500"/>
      <c r="E1062" s="500"/>
      <c r="F1062" s="501"/>
      <c r="G1062" s="501"/>
      <c r="H1062" s="500"/>
      <c r="I1062" s="500"/>
      <c r="J1062" s="500"/>
      <c r="K1062" s="502"/>
      <c r="L1062" s="503"/>
      <c r="M1062" s="500"/>
      <c r="N1062" s="501"/>
      <c r="O1062" s="481"/>
      <c r="P1062" s="500"/>
      <c r="Q1062" s="481"/>
      <c r="R1062" s="481"/>
      <c r="S1062" s="500"/>
      <c r="T1062" s="481"/>
      <c r="U1062" s="500"/>
      <c r="V1062" s="500"/>
      <c r="W1062" s="481"/>
      <c r="X1062" s="481"/>
      <c r="Y1062" s="481"/>
      <c r="Z1062" s="481"/>
      <c r="AA1062" s="481"/>
    </row>
    <row r="1063" ht="16.5" spans="1:27">
      <c r="A1063" s="500"/>
      <c r="B1063" s="481"/>
      <c r="C1063" s="481"/>
      <c r="D1063" s="500"/>
      <c r="E1063" s="500"/>
      <c r="F1063" s="501"/>
      <c r="G1063" s="501"/>
      <c r="H1063" s="500"/>
      <c r="I1063" s="500"/>
      <c r="J1063" s="500"/>
      <c r="K1063" s="502"/>
      <c r="L1063" s="503"/>
      <c r="M1063" s="500"/>
      <c r="N1063" s="501"/>
      <c r="O1063" s="481"/>
      <c r="P1063" s="500"/>
      <c r="Q1063" s="481"/>
      <c r="R1063" s="481"/>
      <c r="S1063" s="500"/>
      <c r="T1063" s="481"/>
      <c r="U1063" s="500"/>
      <c r="V1063" s="500"/>
      <c r="W1063" s="481"/>
      <c r="X1063" s="481"/>
      <c r="Y1063" s="481"/>
      <c r="Z1063" s="481"/>
      <c r="AA1063" s="481"/>
    </row>
    <row r="1064" ht="16.5" spans="1:27">
      <c r="A1064" s="500"/>
      <c r="B1064" s="481"/>
      <c r="C1064" s="481"/>
      <c r="D1064" s="500"/>
      <c r="E1064" s="500"/>
      <c r="F1064" s="501"/>
      <c r="G1064" s="501"/>
      <c r="H1064" s="500"/>
      <c r="I1064" s="500"/>
      <c r="J1064" s="500"/>
      <c r="K1064" s="502"/>
      <c r="L1064" s="503"/>
      <c r="M1064" s="500"/>
      <c r="N1064" s="501"/>
      <c r="O1064" s="481"/>
      <c r="P1064" s="500"/>
      <c r="Q1064" s="481"/>
      <c r="R1064" s="481"/>
      <c r="S1064" s="500"/>
      <c r="T1064" s="481"/>
      <c r="U1064" s="500"/>
      <c r="V1064" s="500"/>
      <c r="W1064" s="481"/>
      <c r="X1064" s="481"/>
      <c r="Y1064" s="481"/>
      <c r="Z1064" s="481"/>
      <c r="AA1064" s="481"/>
    </row>
    <row r="1065" ht="16.5" spans="1:27">
      <c r="A1065" s="500"/>
      <c r="B1065" s="481"/>
      <c r="C1065" s="481"/>
      <c r="D1065" s="500"/>
      <c r="E1065" s="500"/>
      <c r="F1065" s="501"/>
      <c r="G1065" s="501"/>
      <c r="H1065" s="500"/>
      <c r="I1065" s="500"/>
      <c r="J1065" s="500"/>
      <c r="K1065" s="502"/>
      <c r="L1065" s="503"/>
      <c r="M1065" s="500"/>
      <c r="N1065" s="501"/>
      <c r="O1065" s="481"/>
      <c r="P1065" s="500"/>
      <c r="Q1065" s="481"/>
      <c r="R1065" s="481"/>
      <c r="S1065" s="500"/>
      <c r="T1065" s="481"/>
      <c r="U1065" s="500"/>
      <c r="V1065" s="500"/>
      <c r="W1065" s="481"/>
      <c r="X1065" s="481"/>
      <c r="Y1065" s="481"/>
      <c r="Z1065" s="481"/>
      <c r="AA1065" s="481"/>
    </row>
    <row r="1066" ht="16.5" spans="1:27">
      <c r="A1066" s="500"/>
      <c r="B1066" s="481"/>
      <c r="C1066" s="481"/>
      <c r="D1066" s="500"/>
      <c r="E1066" s="500"/>
      <c r="F1066" s="501"/>
      <c r="G1066" s="501"/>
      <c r="H1066" s="500"/>
      <c r="I1066" s="500"/>
      <c r="J1066" s="500"/>
      <c r="K1066" s="502"/>
      <c r="L1066" s="503"/>
      <c r="M1066" s="500"/>
      <c r="N1066" s="501"/>
      <c r="O1066" s="481"/>
      <c r="P1066" s="500"/>
      <c r="Q1066" s="481"/>
      <c r="R1066" s="481"/>
      <c r="S1066" s="500"/>
      <c r="T1066" s="481"/>
      <c r="U1066" s="500"/>
      <c r="V1066" s="500"/>
      <c r="W1066" s="481"/>
      <c r="X1066" s="481"/>
      <c r="Y1066" s="481"/>
      <c r="Z1066" s="481"/>
      <c r="AA1066" s="481"/>
    </row>
    <row r="1067" ht="16.5" spans="1:27">
      <c r="A1067" s="500"/>
      <c r="B1067" s="481"/>
      <c r="C1067" s="481"/>
      <c r="D1067" s="500"/>
      <c r="E1067" s="500"/>
      <c r="F1067" s="501"/>
      <c r="G1067" s="501"/>
      <c r="H1067" s="500"/>
      <c r="I1067" s="500"/>
      <c r="J1067" s="500"/>
      <c r="K1067" s="502"/>
      <c r="L1067" s="503"/>
      <c r="M1067" s="500"/>
      <c r="N1067" s="501"/>
      <c r="O1067" s="481"/>
      <c r="P1067" s="500"/>
      <c r="Q1067" s="481"/>
      <c r="R1067" s="481"/>
      <c r="S1067" s="500"/>
      <c r="T1067" s="481"/>
      <c r="U1067" s="500"/>
      <c r="V1067" s="500"/>
      <c r="W1067" s="481"/>
      <c r="X1067" s="481"/>
      <c r="Y1067" s="481"/>
      <c r="Z1067" s="481"/>
      <c r="AA1067" s="481"/>
    </row>
    <row r="1068" ht="16.5" spans="1:27">
      <c r="A1068" s="500"/>
      <c r="B1068" s="481"/>
      <c r="C1068" s="481"/>
      <c r="D1068" s="500"/>
      <c r="E1068" s="500"/>
      <c r="F1068" s="501"/>
      <c r="G1068" s="501"/>
      <c r="H1068" s="500"/>
      <c r="I1068" s="500"/>
      <c r="J1068" s="500"/>
      <c r="K1068" s="502"/>
      <c r="L1068" s="503"/>
      <c r="M1068" s="500"/>
      <c r="N1068" s="501"/>
      <c r="O1068" s="481"/>
      <c r="P1068" s="500"/>
      <c r="Q1068" s="481"/>
      <c r="R1068" s="481"/>
      <c r="S1068" s="500"/>
      <c r="T1068" s="481"/>
      <c r="U1068" s="500"/>
      <c r="V1068" s="500"/>
      <c r="W1068" s="481"/>
      <c r="X1068" s="481"/>
      <c r="Y1068" s="481"/>
      <c r="Z1068" s="481"/>
      <c r="AA1068" s="481"/>
    </row>
    <row r="1069" ht="16.5" spans="1:27">
      <c r="A1069" s="500"/>
      <c r="B1069" s="481"/>
      <c r="C1069" s="481"/>
      <c r="D1069" s="500"/>
      <c r="E1069" s="500"/>
      <c r="F1069" s="501"/>
      <c r="G1069" s="501"/>
      <c r="H1069" s="500"/>
      <c r="I1069" s="500"/>
      <c r="J1069" s="500"/>
      <c r="K1069" s="502"/>
      <c r="L1069" s="503"/>
      <c r="M1069" s="500"/>
      <c r="N1069" s="501"/>
      <c r="O1069" s="481"/>
      <c r="P1069" s="500"/>
      <c r="Q1069" s="481"/>
      <c r="R1069" s="481"/>
      <c r="S1069" s="500"/>
      <c r="T1069" s="481"/>
      <c r="U1069" s="500"/>
      <c r="V1069" s="500"/>
      <c r="W1069" s="481"/>
      <c r="X1069" s="481"/>
      <c r="Y1069" s="481"/>
      <c r="Z1069" s="481"/>
      <c r="AA1069" s="481"/>
    </row>
    <row r="1070" ht="16.5" spans="1:27">
      <c r="A1070" s="500"/>
      <c r="B1070" s="481"/>
      <c r="C1070" s="481"/>
      <c r="D1070" s="500"/>
      <c r="E1070" s="500"/>
      <c r="F1070" s="501"/>
      <c r="G1070" s="501"/>
      <c r="H1070" s="500"/>
      <c r="I1070" s="500"/>
      <c r="J1070" s="500"/>
      <c r="K1070" s="502"/>
      <c r="L1070" s="503"/>
      <c r="M1070" s="500"/>
      <c r="N1070" s="501"/>
      <c r="O1070" s="481"/>
      <c r="P1070" s="500"/>
      <c r="Q1070" s="481"/>
      <c r="R1070" s="481"/>
      <c r="S1070" s="500"/>
      <c r="T1070" s="481"/>
      <c r="U1070" s="500"/>
      <c r="V1070" s="500"/>
      <c r="W1070" s="481"/>
      <c r="X1070" s="481"/>
      <c r="Y1070" s="481"/>
      <c r="Z1070" s="481"/>
      <c r="AA1070" s="481"/>
    </row>
    <row r="1071" ht="16.5" spans="1:27">
      <c r="A1071" s="500"/>
      <c r="B1071" s="481"/>
      <c r="C1071" s="481"/>
      <c r="D1071" s="500"/>
      <c r="E1071" s="500"/>
      <c r="F1071" s="501"/>
      <c r="G1071" s="501"/>
      <c r="H1071" s="500"/>
      <c r="I1071" s="500"/>
      <c r="J1071" s="500"/>
      <c r="K1071" s="502"/>
      <c r="L1071" s="503"/>
      <c r="M1071" s="500"/>
      <c r="N1071" s="501"/>
      <c r="O1071" s="481"/>
      <c r="P1071" s="500"/>
      <c r="Q1071" s="481"/>
      <c r="R1071" s="481"/>
      <c r="S1071" s="500"/>
      <c r="T1071" s="481"/>
      <c r="U1071" s="500"/>
      <c r="V1071" s="500"/>
      <c r="W1071" s="481"/>
      <c r="X1071" s="481"/>
      <c r="Y1071" s="481"/>
      <c r="Z1071" s="481"/>
      <c r="AA1071" s="481"/>
    </row>
    <row r="1072" ht="16.5" spans="1:27">
      <c r="A1072" s="500"/>
      <c r="B1072" s="481"/>
      <c r="C1072" s="481"/>
      <c r="D1072" s="500"/>
      <c r="E1072" s="500"/>
      <c r="F1072" s="501"/>
      <c r="G1072" s="501"/>
      <c r="H1072" s="500"/>
      <c r="I1072" s="500"/>
      <c r="J1072" s="500"/>
      <c r="K1072" s="502"/>
      <c r="L1072" s="503"/>
      <c r="M1072" s="500"/>
      <c r="N1072" s="501"/>
      <c r="O1072" s="481"/>
      <c r="P1072" s="500"/>
      <c r="Q1072" s="481"/>
      <c r="R1072" s="481"/>
      <c r="S1072" s="500"/>
      <c r="T1072" s="481"/>
      <c r="U1072" s="500"/>
      <c r="V1072" s="500"/>
      <c r="W1072" s="481"/>
      <c r="X1072" s="481"/>
      <c r="Y1072" s="481"/>
      <c r="Z1072" s="481"/>
      <c r="AA1072" s="481"/>
    </row>
    <row r="1073" ht="16.5" spans="1:27">
      <c r="A1073" s="500"/>
      <c r="B1073" s="481"/>
      <c r="C1073" s="481"/>
      <c r="D1073" s="500"/>
      <c r="E1073" s="500"/>
      <c r="F1073" s="501"/>
      <c r="G1073" s="501"/>
      <c r="H1073" s="500"/>
      <c r="I1073" s="500"/>
      <c r="J1073" s="500"/>
      <c r="K1073" s="502"/>
      <c r="L1073" s="503"/>
      <c r="M1073" s="500"/>
      <c r="N1073" s="501"/>
      <c r="O1073" s="481"/>
      <c r="P1073" s="500"/>
      <c r="Q1073" s="481"/>
      <c r="R1073" s="481"/>
      <c r="S1073" s="500"/>
      <c r="T1073" s="481"/>
      <c r="U1073" s="500"/>
      <c r="V1073" s="500"/>
      <c r="W1073" s="481"/>
      <c r="X1073" s="481"/>
      <c r="Y1073" s="481"/>
      <c r="Z1073" s="481"/>
      <c r="AA1073" s="481"/>
    </row>
    <row r="1074" ht="16.5" spans="1:27">
      <c r="A1074" s="500"/>
      <c r="B1074" s="481"/>
      <c r="C1074" s="481"/>
      <c r="D1074" s="500"/>
      <c r="E1074" s="500"/>
      <c r="F1074" s="501"/>
      <c r="G1074" s="501"/>
      <c r="H1074" s="500"/>
      <c r="I1074" s="500"/>
      <c r="J1074" s="500"/>
      <c r="K1074" s="502"/>
      <c r="L1074" s="503"/>
      <c r="M1074" s="500"/>
      <c r="N1074" s="501"/>
      <c r="O1074" s="481"/>
      <c r="P1074" s="500"/>
      <c r="Q1074" s="481"/>
      <c r="R1074" s="481"/>
      <c r="S1074" s="500"/>
      <c r="T1074" s="481"/>
      <c r="U1074" s="500"/>
      <c r="V1074" s="500"/>
      <c r="W1074" s="481"/>
      <c r="X1074" s="481"/>
      <c r="Y1074" s="481"/>
      <c r="Z1074" s="481"/>
      <c r="AA1074" s="481"/>
    </row>
    <row r="1075" ht="16.5" spans="1:27">
      <c r="A1075" s="500"/>
      <c r="B1075" s="481"/>
      <c r="C1075" s="481"/>
      <c r="D1075" s="500"/>
      <c r="E1075" s="500"/>
      <c r="F1075" s="501"/>
      <c r="G1075" s="501"/>
      <c r="H1075" s="500"/>
      <c r="I1075" s="500"/>
      <c r="J1075" s="500"/>
      <c r="K1075" s="502"/>
      <c r="L1075" s="503"/>
      <c r="M1075" s="500"/>
      <c r="N1075" s="501"/>
      <c r="O1075" s="481"/>
      <c r="P1075" s="500"/>
      <c r="Q1075" s="481"/>
      <c r="R1075" s="481"/>
      <c r="S1075" s="500"/>
      <c r="T1075" s="481"/>
      <c r="U1075" s="500"/>
      <c r="V1075" s="500"/>
      <c r="W1075" s="481"/>
      <c r="X1075" s="481"/>
      <c r="Y1075" s="481"/>
      <c r="Z1075" s="481"/>
      <c r="AA1075" s="481"/>
    </row>
    <row r="1076" ht="16.5" spans="1:27">
      <c r="A1076" s="500"/>
      <c r="B1076" s="481"/>
      <c r="C1076" s="481"/>
      <c r="D1076" s="500"/>
      <c r="E1076" s="500"/>
      <c r="F1076" s="501"/>
      <c r="G1076" s="501"/>
      <c r="H1076" s="500"/>
      <c r="I1076" s="500"/>
      <c r="J1076" s="500"/>
      <c r="K1076" s="502"/>
      <c r="L1076" s="503"/>
      <c r="M1076" s="500"/>
      <c r="N1076" s="501"/>
      <c r="O1076" s="481"/>
      <c r="P1076" s="500"/>
      <c r="Q1076" s="481"/>
      <c r="R1076" s="481"/>
      <c r="S1076" s="500"/>
      <c r="T1076" s="481"/>
      <c r="U1076" s="500"/>
      <c r="V1076" s="500"/>
      <c r="W1076" s="481"/>
      <c r="X1076" s="481"/>
      <c r="Y1076" s="481"/>
      <c r="Z1076" s="481"/>
      <c r="AA1076" s="481"/>
    </row>
    <row r="1077" ht="16.5" spans="1:27">
      <c r="A1077" s="500"/>
      <c r="B1077" s="481"/>
      <c r="C1077" s="481"/>
      <c r="D1077" s="500"/>
      <c r="E1077" s="500"/>
      <c r="F1077" s="501"/>
      <c r="G1077" s="501"/>
      <c r="H1077" s="500"/>
      <c r="I1077" s="500"/>
      <c r="J1077" s="500"/>
      <c r="K1077" s="502"/>
      <c r="L1077" s="503"/>
      <c r="M1077" s="500"/>
      <c r="N1077" s="501"/>
      <c r="O1077" s="481"/>
      <c r="P1077" s="500"/>
      <c r="Q1077" s="481"/>
      <c r="R1077" s="481"/>
      <c r="S1077" s="500"/>
      <c r="T1077" s="481"/>
      <c r="U1077" s="500"/>
      <c r="V1077" s="500"/>
      <c r="W1077" s="481"/>
      <c r="X1077" s="481"/>
      <c r="Y1077" s="481"/>
      <c r="Z1077" s="481"/>
      <c r="AA1077" s="481"/>
    </row>
    <row r="1078" ht="16.5" spans="1:27">
      <c r="A1078" s="500"/>
      <c r="B1078" s="481"/>
      <c r="C1078" s="481"/>
      <c r="D1078" s="500"/>
      <c r="E1078" s="500"/>
      <c r="F1078" s="501"/>
      <c r="G1078" s="501"/>
      <c r="H1078" s="500"/>
      <c r="I1078" s="500"/>
      <c r="J1078" s="500"/>
      <c r="K1078" s="502"/>
      <c r="L1078" s="503"/>
      <c r="M1078" s="500"/>
      <c r="N1078" s="501"/>
      <c r="O1078" s="481"/>
      <c r="P1078" s="500"/>
      <c r="Q1078" s="481"/>
      <c r="R1078" s="481"/>
      <c r="S1078" s="500"/>
      <c r="T1078" s="481"/>
      <c r="U1078" s="500"/>
      <c r="V1078" s="500"/>
      <c r="W1078" s="481"/>
      <c r="X1078" s="481"/>
      <c r="Y1078" s="481"/>
      <c r="Z1078" s="481"/>
      <c r="AA1078" s="481"/>
    </row>
    <row r="1079" ht="16.5" spans="1:27">
      <c r="A1079" s="500"/>
      <c r="B1079" s="481"/>
      <c r="C1079" s="481"/>
      <c r="D1079" s="500"/>
      <c r="E1079" s="500"/>
      <c r="F1079" s="501"/>
      <c r="G1079" s="501"/>
      <c r="H1079" s="500"/>
      <c r="I1079" s="500"/>
      <c r="J1079" s="500"/>
      <c r="K1079" s="502"/>
      <c r="L1079" s="503"/>
      <c r="M1079" s="500"/>
      <c r="N1079" s="501"/>
      <c r="O1079" s="481"/>
      <c r="P1079" s="500"/>
      <c r="Q1079" s="481"/>
      <c r="R1079" s="481"/>
      <c r="S1079" s="500"/>
      <c r="T1079" s="481"/>
      <c r="U1079" s="500"/>
      <c r="V1079" s="500"/>
      <c r="W1079" s="481"/>
      <c r="X1079" s="481"/>
      <c r="Y1079" s="481"/>
      <c r="Z1079" s="481"/>
      <c r="AA1079" s="481"/>
    </row>
    <row r="1080" ht="16.5" spans="1:27">
      <c r="A1080" s="500"/>
      <c r="B1080" s="481"/>
      <c r="C1080" s="481"/>
      <c r="D1080" s="500"/>
      <c r="E1080" s="500"/>
      <c r="F1080" s="501"/>
      <c r="G1080" s="501"/>
      <c r="H1080" s="500"/>
      <c r="I1080" s="500"/>
      <c r="J1080" s="500"/>
      <c r="K1080" s="502"/>
      <c r="L1080" s="503"/>
      <c r="M1080" s="500"/>
      <c r="N1080" s="501"/>
      <c r="O1080" s="481"/>
      <c r="P1080" s="500"/>
      <c r="Q1080" s="481"/>
      <c r="R1080" s="481"/>
      <c r="S1080" s="500"/>
      <c r="T1080" s="481"/>
      <c r="U1080" s="500"/>
      <c r="V1080" s="500"/>
      <c r="W1080" s="481"/>
      <c r="X1080" s="481"/>
      <c r="Y1080" s="481"/>
      <c r="Z1080" s="481"/>
      <c r="AA1080" s="481"/>
    </row>
    <row r="1081" ht="16.5" spans="1:27">
      <c r="A1081" s="500"/>
      <c r="B1081" s="481"/>
      <c r="C1081" s="481"/>
      <c r="D1081" s="500"/>
      <c r="E1081" s="500"/>
      <c r="F1081" s="501"/>
      <c r="G1081" s="501"/>
      <c r="H1081" s="500"/>
      <c r="I1081" s="500"/>
      <c r="J1081" s="500"/>
      <c r="K1081" s="502"/>
      <c r="L1081" s="503"/>
      <c r="M1081" s="500"/>
      <c r="N1081" s="501"/>
      <c r="O1081" s="481"/>
      <c r="P1081" s="500"/>
      <c r="Q1081" s="481"/>
      <c r="R1081" s="481"/>
      <c r="S1081" s="500"/>
      <c r="T1081" s="481"/>
      <c r="U1081" s="500"/>
      <c r="V1081" s="500"/>
      <c r="W1081" s="481"/>
      <c r="X1081" s="481"/>
      <c r="Y1081" s="481"/>
      <c r="Z1081" s="481"/>
      <c r="AA1081" s="481"/>
    </row>
    <row r="1082" ht="16.5" spans="1:27">
      <c r="A1082" s="500"/>
      <c r="B1082" s="481"/>
      <c r="C1082" s="481"/>
      <c r="D1082" s="500"/>
      <c r="E1082" s="500"/>
      <c r="F1082" s="501"/>
      <c r="G1082" s="501"/>
      <c r="H1082" s="500"/>
      <c r="I1082" s="500"/>
      <c r="J1082" s="500"/>
      <c r="K1082" s="502"/>
      <c r="L1082" s="503"/>
      <c r="M1082" s="500"/>
      <c r="N1082" s="501"/>
      <c r="O1082" s="481"/>
      <c r="P1082" s="500"/>
      <c r="Q1082" s="481"/>
      <c r="R1082" s="481"/>
      <c r="S1082" s="500"/>
      <c r="T1082" s="481"/>
      <c r="U1082" s="500"/>
      <c r="V1082" s="500"/>
      <c r="W1082" s="481"/>
      <c r="X1082" s="481"/>
      <c r="Y1082" s="481"/>
      <c r="Z1082" s="481"/>
      <c r="AA1082" s="481"/>
    </row>
    <row r="1083" ht="16.5" spans="1:27">
      <c r="A1083" s="500"/>
      <c r="B1083" s="481"/>
      <c r="C1083" s="481"/>
      <c r="D1083" s="500"/>
      <c r="E1083" s="500"/>
      <c r="F1083" s="501"/>
      <c r="G1083" s="501"/>
      <c r="H1083" s="500"/>
      <c r="I1083" s="500"/>
      <c r="J1083" s="500"/>
      <c r="K1083" s="502"/>
      <c r="L1083" s="503"/>
      <c r="M1083" s="500"/>
      <c r="N1083" s="501"/>
      <c r="O1083" s="481"/>
      <c r="P1083" s="500"/>
      <c r="Q1083" s="481"/>
      <c r="R1083" s="481"/>
      <c r="S1083" s="500"/>
      <c r="T1083" s="481"/>
      <c r="U1083" s="500"/>
      <c r="V1083" s="500"/>
      <c r="W1083" s="481"/>
      <c r="X1083" s="481"/>
      <c r="Y1083" s="481"/>
      <c r="Z1083" s="481"/>
      <c r="AA1083" s="481"/>
    </row>
    <row r="1084" ht="16.5" spans="1:27">
      <c r="A1084" s="500"/>
      <c r="B1084" s="481"/>
      <c r="C1084" s="481"/>
      <c r="D1084" s="500"/>
      <c r="E1084" s="500"/>
      <c r="F1084" s="501"/>
      <c r="G1084" s="501"/>
      <c r="H1084" s="500"/>
      <c r="I1084" s="500"/>
      <c r="J1084" s="500"/>
      <c r="K1084" s="502"/>
      <c r="L1084" s="503"/>
      <c r="M1084" s="500"/>
      <c r="N1084" s="501"/>
      <c r="O1084" s="481"/>
      <c r="P1084" s="500"/>
      <c r="Q1084" s="481"/>
      <c r="R1084" s="481"/>
      <c r="S1084" s="500"/>
      <c r="T1084" s="481"/>
      <c r="U1084" s="500"/>
      <c r="V1084" s="500"/>
      <c r="W1084" s="481"/>
      <c r="X1084" s="481"/>
      <c r="Y1084" s="481"/>
      <c r="Z1084" s="481"/>
      <c r="AA1084" s="481"/>
    </row>
    <row r="1085" ht="16.5" spans="1:27">
      <c r="A1085" s="500"/>
      <c r="B1085" s="481"/>
      <c r="C1085" s="481"/>
      <c r="D1085" s="500"/>
      <c r="E1085" s="500"/>
      <c r="F1085" s="501"/>
      <c r="G1085" s="501"/>
      <c r="H1085" s="500"/>
      <c r="I1085" s="500"/>
      <c r="J1085" s="500"/>
      <c r="K1085" s="502"/>
      <c r="L1085" s="503"/>
      <c r="M1085" s="500"/>
      <c r="N1085" s="501"/>
      <c r="O1085" s="481"/>
      <c r="P1085" s="500"/>
      <c r="Q1085" s="481"/>
      <c r="R1085" s="481"/>
      <c r="S1085" s="500"/>
      <c r="T1085" s="481"/>
      <c r="U1085" s="500"/>
      <c r="V1085" s="500"/>
      <c r="W1085" s="481"/>
      <c r="X1085" s="481"/>
      <c r="Y1085" s="481"/>
      <c r="Z1085" s="481"/>
      <c r="AA1085" s="481"/>
    </row>
    <row r="1086" ht="16.5" spans="1:27">
      <c r="A1086" s="500"/>
      <c r="B1086" s="481"/>
      <c r="C1086" s="481"/>
      <c r="D1086" s="500"/>
      <c r="E1086" s="500"/>
      <c r="F1086" s="501"/>
      <c r="G1086" s="501"/>
      <c r="H1086" s="500"/>
      <c r="I1086" s="500"/>
      <c r="J1086" s="500"/>
      <c r="K1086" s="502"/>
      <c r="L1086" s="503"/>
      <c r="M1086" s="500"/>
      <c r="N1086" s="501"/>
      <c r="O1086" s="481"/>
      <c r="P1086" s="500"/>
      <c r="Q1086" s="481"/>
      <c r="R1086" s="481"/>
      <c r="S1086" s="500"/>
      <c r="T1086" s="481"/>
      <c r="U1086" s="500"/>
      <c r="V1086" s="500"/>
      <c r="W1086" s="481"/>
      <c r="X1086" s="481"/>
      <c r="Y1086" s="481"/>
      <c r="Z1086" s="481"/>
      <c r="AA1086" s="481"/>
    </row>
    <row r="1087" ht="16.5" spans="1:27">
      <c r="A1087" s="500"/>
      <c r="B1087" s="481"/>
      <c r="C1087" s="481"/>
      <c r="D1087" s="500"/>
      <c r="E1087" s="500"/>
      <c r="F1087" s="501"/>
      <c r="G1087" s="501"/>
      <c r="H1087" s="500"/>
      <c r="I1087" s="500"/>
      <c r="J1087" s="500"/>
      <c r="K1087" s="502"/>
      <c r="L1087" s="503"/>
      <c r="M1087" s="500"/>
      <c r="N1087" s="501"/>
      <c r="O1087" s="481"/>
      <c r="P1087" s="500"/>
      <c r="Q1087" s="481"/>
      <c r="R1087" s="481"/>
      <c r="S1087" s="500"/>
      <c r="T1087" s="481"/>
      <c r="U1087" s="500"/>
      <c r="V1087" s="500"/>
      <c r="W1087" s="481"/>
      <c r="X1087" s="481"/>
      <c r="Y1087" s="481"/>
      <c r="Z1087" s="481"/>
      <c r="AA1087" s="481"/>
    </row>
    <row r="1088" ht="16.5" spans="1:27">
      <c r="A1088" s="500"/>
      <c r="B1088" s="481"/>
      <c r="C1088" s="481"/>
      <c r="D1088" s="500"/>
      <c r="E1088" s="500"/>
      <c r="F1088" s="501"/>
      <c r="G1088" s="501"/>
      <c r="H1088" s="500"/>
      <c r="I1088" s="500"/>
      <c r="J1088" s="500"/>
      <c r="K1088" s="502"/>
      <c r="L1088" s="503"/>
      <c r="M1088" s="500"/>
      <c r="N1088" s="501"/>
      <c r="O1088" s="481"/>
      <c r="P1088" s="500"/>
      <c r="Q1088" s="481"/>
      <c r="R1088" s="481"/>
      <c r="S1088" s="500"/>
      <c r="T1088" s="481"/>
      <c r="U1088" s="500"/>
      <c r="V1088" s="500"/>
      <c r="W1088" s="481"/>
      <c r="X1088" s="481"/>
      <c r="Y1088" s="481"/>
      <c r="Z1088" s="481"/>
      <c r="AA1088" s="481"/>
    </row>
    <row r="1089" ht="16.5" spans="1:27">
      <c r="A1089" s="500"/>
      <c r="B1089" s="481"/>
      <c r="C1089" s="481"/>
      <c r="D1089" s="500"/>
      <c r="E1089" s="500"/>
      <c r="F1089" s="501"/>
      <c r="G1089" s="501"/>
      <c r="H1089" s="500"/>
      <c r="I1089" s="500"/>
      <c r="J1089" s="500"/>
      <c r="K1089" s="502"/>
      <c r="L1089" s="503"/>
      <c r="M1089" s="500"/>
      <c r="N1089" s="501"/>
      <c r="O1089" s="481"/>
      <c r="P1089" s="500"/>
      <c r="Q1089" s="481"/>
      <c r="R1089" s="481"/>
      <c r="S1089" s="500"/>
      <c r="T1089" s="481"/>
      <c r="U1089" s="500"/>
      <c r="V1089" s="500"/>
      <c r="W1089" s="481"/>
      <c r="X1089" s="481"/>
      <c r="Y1089" s="481"/>
      <c r="Z1089" s="481"/>
      <c r="AA1089" s="481"/>
    </row>
    <row r="1090" ht="16.5" spans="1:27">
      <c r="A1090" s="500"/>
      <c r="B1090" s="481"/>
      <c r="C1090" s="481"/>
      <c r="D1090" s="500"/>
      <c r="E1090" s="500"/>
      <c r="F1090" s="501"/>
      <c r="G1090" s="501"/>
      <c r="H1090" s="500"/>
      <c r="I1090" s="500"/>
      <c r="J1090" s="500"/>
      <c r="K1090" s="502"/>
      <c r="L1090" s="503"/>
      <c r="M1090" s="500"/>
      <c r="N1090" s="501"/>
      <c r="O1090" s="481"/>
      <c r="P1090" s="500"/>
      <c r="Q1090" s="481"/>
      <c r="R1090" s="481"/>
      <c r="S1090" s="500"/>
      <c r="T1090" s="481"/>
      <c r="U1090" s="500"/>
      <c r="V1090" s="500"/>
      <c r="W1090" s="481"/>
      <c r="X1090" s="481"/>
      <c r="Y1090" s="481"/>
      <c r="Z1090" s="481"/>
      <c r="AA1090" s="481"/>
    </row>
    <row r="1091" ht="16.5" spans="1:27">
      <c r="A1091" s="500"/>
      <c r="B1091" s="481"/>
      <c r="C1091" s="481"/>
      <c r="D1091" s="500"/>
      <c r="E1091" s="500"/>
      <c r="F1091" s="501"/>
      <c r="G1091" s="501"/>
      <c r="H1091" s="500"/>
      <c r="I1091" s="500"/>
      <c r="J1091" s="500"/>
      <c r="K1091" s="502"/>
      <c r="L1091" s="503"/>
      <c r="M1091" s="500"/>
      <c r="N1091" s="501"/>
      <c r="O1091" s="481"/>
      <c r="P1091" s="500"/>
      <c r="Q1091" s="481"/>
      <c r="R1091" s="481"/>
      <c r="S1091" s="500"/>
      <c r="T1091" s="481"/>
      <c r="U1091" s="500"/>
      <c r="V1091" s="500"/>
      <c r="W1091" s="481"/>
      <c r="X1091" s="481"/>
      <c r="Y1091" s="481"/>
      <c r="Z1091" s="481"/>
      <c r="AA1091" s="481"/>
    </row>
    <row r="1092" ht="16.5" spans="1:27">
      <c r="A1092" s="500"/>
      <c r="B1092" s="481"/>
      <c r="C1092" s="481"/>
      <c r="D1092" s="500"/>
      <c r="E1092" s="500"/>
      <c r="F1092" s="501"/>
      <c r="G1092" s="501"/>
      <c r="H1092" s="500"/>
      <c r="I1092" s="500"/>
      <c r="J1092" s="500"/>
      <c r="K1092" s="502"/>
      <c r="L1092" s="503"/>
      <c r="M1092" s="500"/>
      <c r="N1092" s="501"/>
      <c r="O1092" s="481"/>
      <c r="P1092" s="500"/>
      <c r="Q1092" s="481"/>
      <c r="R1092" s="481"/>
      <c r="S1092" s="500"/>
      <c r="T1092" s="481"/>
      <c r="U1092" s="500"/>
      <c r="V1092" s="500"/>
      <c r="W1092" s="481"/>
      <c r="X1092" s="481"/>
      <c r="Y1092" s="481"/>
      <c r="Z1092" s="481"/>
      <c r="AA1092" s="481"/>
    </row>
    <row r="1093" ht="16.5" spans="1:27">
      <c r="A1093" s="500"/>
      <c r="B1093" s="481"/>
      <c r="C1093" s="481"/>
      <c r="D1093" s="500"/>
      <c r="E1093" s="500"/>
      <c r="F1093" s="501"/>
      <c r="G1093" s="501"/>
      <c r="H1093" s="500"/>
      <c r="I1093" s="500"/>
      <c r="J1093" s="500"/>
      <c r="K1093" s="502"/>
      <c r="L1093" s="503"/>
      <c r="M1093" s="500"/>
      <c r="N1093" s="501"/>
      <c r="O1093" s="481"/>
      <c r="P1093" s="500"/>
      <c r="Q1093" s="481"/>
      <c r="R1093" s="481"/>
      <c r="S1093" s="500"/>
      <c r="T1093" s="481"/>
      <c r="U1093" s="500"/>
      <c r="V1093" s="500"/>
      <c r="W1093" s="481"/>
      <c r="X1093" s="481"/>
      <c r="Y1093" s="481"/>
      <c r="Z1093" s="481"/>
      <c r="AA1093" s="481"/>
    </row>
    <row r="1094" ht="16.5" spans="1:27">
      <c r="A1094" s="500"/>
      <c r="B1094" s="481"/>
      <c r="C1094" s="481"/>
      <c r="D1094" s="500"/>
      <c r="E1094" s="500"/>
      <c r="F1094" s="501"/>
      <c r="G1094" s="501"/>
      <c r="H1094" s="500"/>
      <c r="I1094" s="500"/>
      <c r="J1094" s="500"/>
      <c r="K1094" s="502"/>
      <c r="L1094" s="503"/>
      <c r="M1094" s="500"/>
      <c r="N1094" s="501"/>
      <c r="O1094" s="481"/>
      <c r="P1094" s="500"/>
      <c r="Q1094" s="481"/>
      <c r="R1094" s="481"/>
      <c r="S1094" s="500"/>
      <c r="T1094" s="481"/>
      <c r="U1094" s="500"/>
      <c r="V1094" s="500"/>
      <c r="W1094" s="481"/>
      <c r="X1094" s="481"/>
      <c r="Y1094" s="481"/>
      <c r="Z1094" s="481"/>
      <c r="AA1094" s="481"/>
    </row>
    <row r="1095" ht="16.5" spans="1:27">
      <c r="A1095" s="500"/>
      <c r="B1095" s="481"/>
      <c r="C1095" s="481"/>
      <c r="D1095" s="500"/>
      <c r="E1095" s="500"/>
      <c r="F1095" s="501"/>
      <c r="G1095" s="501"/>
      <c r="H1095" s="500"/>
      <c r="I1095" s="500"/>
      <c r="J1095" s="500"/>
      <c r="K1095" s="502"/>
      <c r="L1095" s="503"/>
      <c r="M1095" s="500"/>
      <c r="N1095" s="501"/>
      <c r="O1095" s="481"/>
      <c r="P1095" s="500"/>
      <c r="Q1095" s="481"/>
      <c r="R1095" s="481"/>
      <c r="S1095" s="500"/>
      <c r="T1095" s="481"/>
      <c r="U1095" s="500"/>
      <c r="V1095" s="500"/>
      <c r="W1095" s="481"/>
      <c r="X1095" s="481"/>
      <c r="Y1095" s="481"/>
      <c r="Z1095" s="481"/>
      <c r="AA1095" s="481"/>
    </row>
    <row r="1096" ht="16.5" spans="1:27">
      <c r="A1096" s="500"/>
      <c r="B1096" s="481"/>
      <c r="C1096" s="481"/>
      <c r="D1096" s="500"/>
      <c r="E1096" s="500"/>
      <c r="F1096" s="501"/>
      <c r="G1096" s="501"/>
      <c r="H1096" s="500"/>
      <c r="I1096" s="500"/>
      <c r="J1096" s="500"/>
      <c r="K1096" s="502"/>
      <c r="L1096" s="503"/>
      <c r="M1096" s="500"/>
      <c r="N1096" s="501"/>
      <c r="O1096" s="481"/>
      <c r="P1096" s="500"/>
      <c r="Q1096" s="481"/>
      <c r="R1096" s="481"/>
      <c r="S1096" s="500"/>
      <c r="T1096" s="481"/>
      <c r="U1096" s="500"/>
      <c r="V1096" s="500"/>
      <c r="W1096" s="481"/>
      <c r="X1096" s="481"/>
      <c r="Y1096" s="481"/>
      <c r="Z1096" s="481"/>
      <c r="AA1096" s="481"/>
    </row>
    <row r="1097" ht="16.5" spans="1:27">
      <c r="A1097" s="500"/>
      <c r="B1097" s="481"/>
      <c r="C1097" s="481"/>
      <c r="D1097" s="500"/>
      <c r="E1097" s="500"/>
      <c r="F1097" s="501"/>
      <c r="G1097" s="501"/>
      <c r="H1097" s="500"/>
      <c r="I1097" s="500"/>
      <c r="J1097" s="500"/>
      <c r="K1097" s="502"/>
      <c r="L1097" s="503"/>
      <c r="M1097" s="500"/>
      <c r="N1097" s="501"/>
      <c r="O1097" s="481"/>
      <c r="P1097" s="500"/>
      <c r="Q1097" s="481"/>
      <c r="R1097" s="481"/>
      <c r="S1097" s="500"/>
      <c r="T1097" s="481"/>
      <c r="U1097" s="500"/>
      <c r="V1097" s="500"/>
      <c r="W1097" s="481"/>
      <c r="X1097" s="481"/>
      <c r="Y1097" s="481"/>
      <c r="Z1097" s="481"/>
      <c r="AA1097" s="481"/>
    </row>
    <row r="1098" ht="16.5" spans="1:27">
      <c r="A1098" s="500"/>
      <c r="B1098" s="481"/>
      <c r="C1098" s="481"/>
      <c r="D1098" s="500"/>
      <c r="E1098" s="500"/>
      <c r="F1098" s="501"/>
      <c r="G1098" s="501"/>
      <c r="H1098" s="500"/>
      <c r="I1098" s="500"/>
      <c r="J1098" s="500"/>
      <c r="K1098" s="502"/>
      <c r="L1098" s="503"/>
      <c r="M1098" s="500"/>
      <c r="N1098" s="501"/>
      <c r="O1098" s="481"/>
      <c r="P1098" s="500"/>
      <c r="Q1098" s="481"/>
      <c r="R1098" s="481"/>
      <c r="S1098" s="500"/>
      <c r="T1098" s="481"/>
      <c r="U1098" s="500"/>
      <c r="V1098" s="500"/>
      <c r="W1098" s="481"/>
      <c r="X1098" s="481"/>
      <c r="Y1098" s="481"/>
      <c r="Z1098" s="481"/>
      <c r="AA1098" s="481"/>
    </row>
    <row r="1099" ht="16.5" spans="1:27">
      <c r="A1099" s="500"/>
      <c r="B1099" s="481"/>
      <c r="C1099" s="481"/>
      <c r="D1099" s="500"/>
      <c r="E1099" s="500"/>
      <c r="F1099" s="501"/>
      <c r="G1099" s="501"/>
      <c r="H1099" s="500"/>
      <c r="I1099" s="500"/>
      <c r="J1099" s="500"/>
      <c r="K1099" s="502"/>
      <c r="L1099" s="503"/>
      <c r="M1099" s="500"/>
      <c r="N1099" s="501"/>
      <c r="O1099" s="481"/>
      <c r="P1099" s="500"/>
      <c r="Q1099" s="481"/>
      <c r="R1099" s="481"/>
      <c r="S1099" s="500"/>
      <c r="T1099" s="481"/>
      <c r="U1099" s="500"/>
      <c r="V1099" s="500"/>
      <c r="W1099" s="481"/>
      <c r="X1099" s="481"/>
      <c r="Y1099" s="481"/>
      <c r="Z1099" s="481"/>
      <c r="AA1099" s="481"/>
    </row>
    <row r="1100" ht="16.5" spans="1:27">
      <c r="A1100" s="500"/>
      <c r="B1100" s="481"/>
      <c r="C1100" s="481"/>
      <c r="D1100" s="500"/>
      <c r="E1100" s="500"/>
      <c r="F1100" s="501"/>
      <c r="G1100" s="501"/>
      <c r="H1100" s="500"/>
      <c r="I1100" s="500"/>
      <c r="J1100" s="500"/>
      <c r="K1100" s="502"/>
      <c r="L1100" s="503"/>
      <c r="M1100" s="500"/>
      <c r="N1100" s="501"/>
      <c r="O1100" s="481"/>
      <c r="P1100" s="500"/>
      <c r="Q1100" s="481"/>
      <c r="R1100" s="481"/>
      <c r="S1100" s="500"/>
      <c r="T1100" s="481"/>
      <c r="U1100" s="500"/>
      <c r="V1100" s="500"/>
      <c r="W1100" s="481"/>
      <c r="X1100" s="481"/>
      <c r="Y1100" s="481"/>
      <c r="Z1100" s="481"/>
      <c r="AA1100" s="481"/>
    </row>
    <row r="1101" ht="16.5" spans="1:27">
      <c r="A1101" s="500"/>
      <c r="B1101" s="481"/>
      <c r="C1101" s="481"/>
      <c r="D1101" s="500"/>
      <c r="E1101" s="500"/>
      <c r="F1101" s="501"/>
      <c r="G1101" s="501"/>
      <c r="H1101" s="500"/>
      <c r="I1101" s="500"/>
      <c r="J1101" s="500"/>
      <c r="K1101" s="502"/>
      <c r="L1101" s="503"/>
      <c r="M1101" s="500"/>
      <c r="N1101" s="501"/>
      <c r="O1101" s="481"/>
      <c r="P1101" s="500"/>
      <c r="Q1101" s="481"/>
      <c r="R1101" s="481"/>
      <c r="S1101" s="500"/>
      <c r="T1101" s="481"/>
      <c r="U1101" s="500"/>
      <c r="V1101" s="500"/>
      <c r="W1101" s="481"/>
      <c r="X1101" s="481"/>
      <c r="Y1101" s="481"/>
      <c r="Z1101" s="481"/>
      <c r="AA1101" s="481"/>
    </row>
    <row r="1102" ht="16.5" spans="1:27">
      <c r="A1102" s="500"/>
      <c r="B1102" s="481"/>
      <c r="C1102" s="481"/>
      <c r="D1102" s="500"/>
      <c r="E1102" s="500"/>
      <c r="F1102" s="501"/>
      <c r="G1102" s="501"/>
      <c r="H1102" s="500"/>
      <c r="I1102" s="500"/>
      <c r="J1102" s="500"/>
      <c r="K1102" s="502"/>
      <c r="L1102" s="503"/>
      <c r="M1102" s="500"/>
      <c r="N1102" s="501"/>
      <c r="O1102" s="481"/>
      <c r="P1102" s="500"/>
      <c r="Q1102" s="481"/>
      <c r="R1102" s="481"/>
      <c r="S1102" s="500"/>
      <c r="T1102" s="481"/>
      <c r="U1102" s="500"/>
      <c r="V1102" s="500"/>
      <c r="W1102" s="481"/>
      <c r="X1102" s="481"/>
      <c r="Y1102" s="481"/>
      <c r="Z1102" s="481"/>
      <c r="AA1102" s="481"/>
    </row>
    <row r="1103" ht="16.5" spans="1:27">
      <c r="A1103" s="500"/>
      <c r="B1103" s="481"/>
      <c r="C1103" s="481"/>
      <c r="D1103" s="500"/>
      <c r="E1103" s="500"/>
      <c r="F1103" s="501"/>
      <c r="G1103" s="501"/>
      <c r="H1103" s="500"/>
      <c r="I1103" s="500"/>
      <c r="J1103" s="500"/>
      <c r="K1103" s="502"/>
      <c r="L1103" s="503"/>
      <c r="M1103" s="500"/>
      <c r="N1103" s="501"/>
      <c r="O1103" s="481"/>
      <c r="P1103" s="500"/>
      <c r="Q1103" s="481"/>
      <c r="R1103" s="481"/>
      <c r="S1103" s="500"/>
      <c r="T1103" s="481"/>
      <c r="U1103" s="500"/>
      <c r="V1103" s="500"/>
      <c r="W1103" s="481"/>
      <c r="X1103" s="481"/>
      <c r="Y1103" s="481"/>
      <c r="Z1103" s="481"/>
      <c r="AA1103" s="481"/>
    </row>
    <row r="1104" ht="16.5" spans="1:27">
      <c r="A1104" s="500"/>
      <c r="B1104" s="481"/>
      <c r="C1104" s="481"/>
      <c r="D1104" s="500"/>
      <c r="E1104" s="500"/>
      <c r="F1104" s="501"/>
      <c r="G1104" s="501"/>
      <c r="H1104" s="500"/>
      <c r="I1104" s="500"/>
      <c r="J1104" s="500"/>
      <c r="K1104" s="502"/>
      <c r="L1104" s="503"/>
      <c r="M1104" s="500"/>
      <c r="N1104" s="501"/>
      <c r="O1104" s="481"/>
      <c r="P1104" s="500"/>
      <c r="Q1104" s="481"/>
      <c r="R1104" s="481"/>
      <c r="S1104" s="500"/>
      <c r="T1104" s="481"/>
      <c r="U1104" s="500"/>
      <c r="V1104" s="500"/>
      <c r="W1104" s="481"/>
      <c r="X1104" s="481"/>
      <c r="Y1104" s="481"/>
      <c r="Z1104" s="481"/>
      <c r="AA1104" s="481"/>
    </row>
    <row r="1105" ht="16.5" spans="1:27">
      <c r="A1105" s="500"/>
      <c r="B1105" s="481"/>
      <c r="C1105" s="481"/>
      <c r="D1105" s="500"/>
      <c r="E1105" s="500"/>
      <c r="F1105" s="501"/>
      <c r="G1105" s="501"/>
      <c r="H1105" s="500"/>
      <c r="I1105" s="500"/>
      <c r="J1105" s="500"/>
      <c r="K1105" s="502"/>
      <c r="L1105" s="503"/>
      <c r="M1105" s="500"/>
      <c r="N1105" s="501"/>
      <c r="O1105" s="481"/>
      <c r="P1105" s="500"/>
      <c r="Q1105" s="481"/>
      <c r="R1105" s="481"/>
      <c r="S1105" s="500"/>
      <c r="T1105" s="481"/>
      <c r="U1105" s="500"/>
      <c r="V1105" s="500"/>
      <c r="W1105" s="481"/>
      <c r="X1105" s="481"/>
      <c r="Y1105" s="481"/>
      <c r="Z1105" s="481"/>
      <c r="AA1105" s="481"/>
    </row>
    <row r="1106" ht="16.5" spans="1:27">
      <c r="A1106" s="500"/>
      <c r="B1106" s="481"/>
      <c r="C1106" s="481"/>
      <c r="D1106" s="500"/>
      <c r="E1106" s="500"/>
      <c r="F1106" s="501"/>
      <c r="G1106" s="501"/>
      <c r="H1106" s="500"/>
      <c r="I1106" s="500"/>
      <c r="J1106" s="500"/>
      <c r="K1106" s="502"/>
      <c r="L1106" s="503"/>
      <c r="M1106" s="500"/>
      <c r="N1106" s="501"/>
      <c r="O1106" s="481"/>
      <c r="P1106" s="500"/>
      <c r="Q1106" s="481"/>
      <c r="R1106" s="481"/>
      <c r="S1106" s="500"/>
      <c r="T1106" s="481"/>
      <c r="U1106" s="500"/>
      <c r="V1106" s="500"/>
      <c r="W1106" s="481"/>
      <c r="X1106" s="481"/>
      <c r="Y1106" s="481"/>
      <c r="Z1106" s="481"/>
      <c r="AA1106" s="481"/>
    </row>
    <row r="1107" ht="16.5" spans="1:27">
      <c r="A1107" s="500"/>
      <c r="B1107" s="481"/>
      <c r="C1107" s="481"/>
      <c r="D1107" s="500"/>
      <c r="E1107" s="500"/>
      <c r="F1107" s="501"/>
      <c r="G1107" s="501"/>
      <c r="H1107" s="500"/>
      <c r="I1107" s="500"/>
      <c r="J1107" s="500"/>
      <c r="K1107" s="502"/>
      <c r="L1107" s="503"/>
      <c r="M1107" s="500"/>
      <c r="N1107" s="501"/>
      <c r="O1107" s="481"/>
      <c r="P1107" s="500"/>
      <c r="Q1107" s="481"/>
      <c r="R1107" s="481"/>
      <c r="S1107" s="500"/>
      <c r="T1107" s="481"/>
      <c r="U1107" s="500"/>
      <c r="V1107" s="500"/>
      <c r="W1107" s="481"/>
      <c r="X1107" s="481"/>
      <c r="Y1107" s="481"/>
      <c r="Z1107" s="481"/>
      <c r="AA1107" s="481"/>
    </row>
    <row r="1108" ht="16.5" spans="1:27">
      <c r="A1108" s="500"/>
      <c r="B1108" s="481"/>
      <c r="C1108" s="481"/>
      <c r="D1108" s="500"/>
      <c r="E1108" s="500"/>
      <c r="F1108" s="501"/>
      <c r="G1108" s="501"/>
      <c r="H1108" s="500"/>
      <c r="I1108" s="500"/>
      <c r="J1108" s="500"/>
      <c r="K1108" s="502"/>
      <c r="L1108" s="503"/>
      <c r="M1108" s="500"/>
      <c r="N1108" s="501"/>
      <c r="O1108" s="481"/>
      <c r="P1108" s="500"/>
      <c r="Q1108" s="481"/>
      <c r="R1108" s="481"/>
      <c r="S1108" s="500"/>
      <c r="T1108" s="481"/>
      <c r="U1108" s="500"/>
      <c r="V1108" s="500"/>
      <c r="W1108" s="481"/>
      <c r="X1108" s="481"/>
      <c r="Y1108" s="481"/>
      <c r="Z1108" s="481"/>
      <c r="AA1108" s="481"/>
    </row>
    <row r="1109" ht="16.5" spans="1:27">
      <c r="A1109" s="500"/>
      <c r="B1109" s="481"/>
      <c r="C1109" s="481"/>
      <c r="D1109" s="500"/>
      <c r="E1109" s="500"/>
      <c r="F1109" s="501"/>
      <c r="G1109" s="501"/>
      <c r="H1109" s="500"/>
      <c r="I1109" s="500"/>
      <c r="J1109" s="500"/>
      <c r="K1109" s="502"/>
      <c r="L1109" s="503"/>
      <c r="M1109" s="500"/>
      <c r="N1109" s="501"/>
      <c r="O1109" s="481"/>
      <c r="P1109" s="500"/>
      <c r="Q1109" s="481"/>
      <c r="R1109" s="481"/>
      <c r="S1109" s="500"/>
      <c r="T1109" s="481"/>
      <c r="U1109" s="500"/>
      <c r="V1109" s="500"/>
      <c r="W1109" s="481"/>
      <c r="X1109" s="481"/>
      <c r="Y1109" s="481"/>
      <c r="Z1109" s="481"/>
      <c r="AA1109" s="481"/>
    </row>
    <row r="1110" ht="16.5" spans="1:27">
      <c r="A1110" s="500"/>
      <c r="B1110" s="481"/>
      <c r="C1110" s="481"/>
      <c r="D1110" s="500"/>
      <c r="E1110" s="500"/>
      <c r="F1110" s="501"/>
      <c r="G1110" s="501"/>
      <c r="H1110" s="500"/>
      <c r="I1110" s="500"/>
      <c r="J1110" s="500"/>
      <c r="K1110" s="502"/>
      <c r="L1110" s="503"/>
      <c r="M1110" s="500"/>
      <c r="N1110" s="501"/>
      <c r="O1110" s="481"/>
      <c r="P1110" s="500"/>
      <c r="Q1110" s="481"/>
      <c r="R1110" s="481"/>
      <c r="S1110" s="500"/>
      <c r="T1110" s="481"/>
      <c r="U1110" s="500"/>
      <c r="V1110" s="500"/>
      <c r="W1110" s="481"/>
      <c r="X1110" s="481"/>
      <c r="Y1110" s="481"/>
      <c r="Z1110" s="481"/>
      <c r="AA1110" s="481"/>
    </row>
    <row r="1111" ht="16.5" spans="1:27">
      <c r="A1111" s="500"/>
      <c r="B1111" s="481"/>
      <c r="C1111" s="481"/>
      <c r="D1111" s="500"/>
      <c r="E1111" s="500"/>
      <c r="F1111" s="501"/>
      <c r="G1111" s="501"/>
      <c r="H1111" s="500"/>
      <c r="I1111" s="500"/>
      <c r="J1111" s="500"/>
      <c r="K1111" s="502"/>
      <c r="L1111" s="503"/>
      <c r="M1111" s="500"/>
      <c r="N1111" s="501"/>
      <c r="O1111" s="481"/>
      <c r="P1111" s="500"/>
      <c r="Q1111" s="481"/>
      <c r="R1111" s="481"/>
      <c r="S1111" s="500"/>
      <c r="T1111" s="481"/>
      <c r="U1111" s="500"/>
      <c r="V1111" s="500"/>
      <c r="W1111" s="481"/>
      <c r="X1111" s="481"/>
      <c r="Y1111" s="481"/>
      <c r="Z1111" s="481"/>
      <c r="AA1111" s="481"/>
    </row>
    <row r="1112" ht="16.5" spans="1:27">
      <c r="A1112" s="500"/>
      <c r="B1112" s="481"/>
      <c r="C1112" s="481"/>
      <c r="D1112" s="500"/>
      <c r="E1112" s="500"/>
      <c r="F1112" s="501"/>
      <c r="G1112" s="501"/>
      <c r="H1112" s="500"/>
      <c r="I1112" s="500"/>
      <c r="J1112" s="500"/>
      <c r="K1112" s="502"/>
      <c r="L1112" s="503"/>
      <c r="M1112" s="500"/>
      <c r="N1112" s="501"/>
      <c r="O1112" s="481"/>
      <c r="P1112" s="500"/>
      <c r="Q1112" s="481"/>
      <c r="R1112" s="481"/>
      <c r="S1112" s="500"/>
      <c r="T1112" s="481"/>
      <c r="U1112" s="500"/>
      <c r="V1112" s="500"/>
      <c r="W1112" s="481"/>
      <c r="X1112" s="481"/>
      <c r="Y1112" s="481"/>
      <c r="Z1112" s="481"/>
      <c r="AA1112" s="481"/>
    </row>
    <row r="1113" ht="16.5" spans="1:27">
      <c r="A1113" s="500"/>
      <c r="B1113" s="481"/>
      <c r="C1113" s="481"/>
      <c r="D1113" s="500"/>
      <c r="E1113" s="500"/>
      <c r="F1113" s="501"/>
      <c r="G1113" s="501"/>
      <c r="H1113" s="500"/>
      <c r="I1113" s="500"/>
      <c r="J1113" s="500"/>
      <c r="K1113" s="502"/>
      <c r="L1113" s="503"/>
      <c r="M1113" s="500"/>
      <c r="N1113" s="501"/>
      <c r="O1113" s="481"/>
      <c r="P1113" s="500"/>
      <c r="Q1113" s="481"/>
      <c r="R1113" s="481"/>
      <c r="S1113" s="500"/>
      <c r="T1113" s="481"/>
      <c r="U1113" s="500"/>
      <c r="V1113" s="500"/>
      <c r="W1113" s="481"/>
      <c r="X1113" s="481"/>
      <c r="Y1113" s="481"/>
      <c r="Z1113" s="481"/>
      <c r="AA1113" s="481"/>
    </row>
    <row r="1114" ht="16.5" spans="1:27">
      <c r="A1114" s="500"/>
      <c r="B1114" s="481"/>
      <c r="C1114" s="481"/>
      <c r="D1114" s="500"/>
      <c r="E1114" s="500"/>
      <c r="F1114" s="501"/>
      <c r="G1114" s="501"/>
      <c r="H1114" s="500"/>
      <c r="I1114" s="500"/>
      <c r="J1114" s="500"/>
      <c r="K1114" s="502"/>
      <c r="L1114" s="503"/>
      <c r="M1114" s="500"/>
      <c r="N1114" s="501"/>
      <c r="O1114" s="481"/>
      <c r="P1114" s="500"/>
      <c r="Q1114" s="481"/>
      <c r="R1114" s="481"/>
      <c r="S1114" s="500"/>
      <c r="T1114" s="481"/>
      <c r="U1114" s="500"/>
      <c r="V1114" s="500"/>
      <c r="W1114" s="481"/>
      <c r="X1114" s="481"/>
      <c r="Y1114" s="481"/>
      <c r="Z1114" s="481"/>
      <c r="AA1114" s="481"/>
    </row>
    <row r="1115" ht="16.5" spans="1:27">
      <c r="A1115" s="500"/>
      <c r="B1115" s="481"/>
      <c r="C1115" s="481"/>
      <c r="D1115" s="500"/>
      <c r="E1115" s="500"/>
      <c r="F1115" s="501"/>
      <c r="G1115" s="501"/>
      <c r="H1115" s="500"/>
      <c r="I1115" s="500"/>
      <c r="J1115" s="500"/>
      <c r="K1115" s="502"/>
      <c r="L1115" s="503"/>
      <c r="M1115" s="500"/>
      <c r="N1115" s="501"/>
      <c r="O1115" s="481"/>
      <c r="P1115" s="500"/>
      <c r="Q1115" s="481"/>
      <c r="R1115" s="481"/>
      <c r="S1115" s="500"/>
      <c r="T1115" s="481"/>
      <c r="U1115" s="500"/>
      <c r="V1115" s="500"/>
      <c r="W1115" s="481"/>
      <c r="X1115" s="481"/>
      <c r="Y1115" s="481"/>
      <c r="Z1115" s="481"/>
      <c r="AA1115" s="481"/>
    </row>
    <row r="1116" ht="16.5" spans="1:27">
      <c r="A1116" s="500"/>
      <c r="B1116" s="481"/>
      <c r="C1116" s="481"/>
      <c r="D1116" s="500"/>
      <c r="E1116" s="500"/>
      <c r="F1116" s="501"/>
      <c r="G1116" s="501"/>
      <c r="H1116" s="500"/>
      <c r="I1116" s="500"/>
      <c r="J1116" s="500"/>
      <c r="K1116" s="502"/>
      <c r="L1116" s="503"/>
      <c r="M1116" s="500"/>
      <c r="N1116" s="501"/>
      <c r="O1116" s="481"/>
      <c r="P1116" s="500"/>
      <c r="Q1116" s="481"/>
      <c r="R1116" s="481"/>
      <c r="S1116" s="500"/>
      <c r="T1116" s="481"/>
      <c r="U1116" s="500"/>
      <c r="V1116" s="500"/>
      <c r="W1116" s="481"/>
      <c r="X1116" s="481"/>
      <c r="Y1116" s="481"/>
      <c r="Z1116" s="481"/>
      <c r="AA1116" s="481"/>
    </row>
    <row r="1117" ht="16.5" spans="1:27">
      <c r="A1117" s="500"/>
      <c r="B1117" s="481"/>
      <c r="C1117" s="481"/>
      <c r="D1117" s="500"/>
      <c r="E1117" s="500"/>
      <c r="F1117" s="501"/>
      <c r="G1117" s="501"/>
      <c r="H1117" s="500"/>
      <c r="I1117" s="500"/>
      <c r="J1117" s="500"/>
      <c r="K1117" s="502"/>
      <c r="L1117" s="503"/>
      <c r="M1117" s="500"/>
      <c r="N1117" s="501"/>
      <c r="O1117" s="481"/>
      <c r="P1117" s="500"/>
      <c r="Q1117" s="481"/>
      <c r="R1117" s="481"/>
      <c r="S1117" s="500"/>
      <c r="T1117" s="481"/>
      <c r="U1117" s="500"/>
      <c r="V1117" s="500"/>
      <c r="W1117" s="481"/>
      <c r="X1117" s="481"/>
      <c r="Y1117" s="481"/>
      <c r="Z1117" s="481"/>
      <c r="AA1117" s="481"/>
    </row>
    <row r="1118" ht="16.5" spans="1:27">
      <c r="A1118" s="500"/>
      <c r="B1118" s="481"/>
      <c r="C1118" s="481"/>
      <c r="D1118" s="500"/>
      <c r="E1118" s="500"/>
      <c r="F1118" s="501"/>
      <c r="G1118" s="501"/>
      <c r="H1118" s="500"/>
      <c r="I1118" s="500"/>
      <c r="J1118" s="500"/>
      <c r="K1118" s="502"/>
      <c r="L1118" s="503"/>
      <c r="M1118" s="500"/>
      <c r="N1118" s="501"/>
      <c r="O1118" s="481"/>
      <c r="P1118" s="500"/>
      <c r="Q1118" s="481"/>
      <c r="R1118" s="481"/>
      <c r="S1118" s="500"/>
      <c r="T1118" s="481"/>
      <c r="U1118" s="500"/>
      <c r="V1118" s="500"/>
      <c r="W1118" s="481"/>
      <c r="X1118" s="481"/>
      <c r="Y1118" s="481"/>
      <c r="Z1118" s="481"/>
      <c r="AA1118" s="481"/>
    </row>
    <row r="1119" ht="16.5" spans="1:27">
      <c r="A1119" s="500"/>
      <c r="B1119" s="481"/>
      <c r="C1119" s="481"/>
      <c r="D1119" s="500"/>
      <c r="E1119" s="500"/>
      <c r="F1119" s="501"/>
      <c r="G1119" s="501"/>
      <c r="H1119" s="500"/>
      <c r="I1119" s="500"/>
      <c r="J1119" s="500"/>
      <c r="K1119" s="502"/>
      <c r="L1119" s="503"/>
      <c r="M1119" s="500"/>
      <c r="N1119" s="501"/>
      <c r="O1119" s="481"/>
      <c r="P1119" s="500"/>
      <c r="Q1119" s="481"/>
      <c r="R1119" s="481"/>
      <c r="S1119" s="500"/>
      <c r="T1119" s="481"/>
      <c r="U1119" s="500"/>
      <c r="V1119" s="500"/>
      <c r="W1119" s="481"/>
      <c r="X1119" s="481"/>
      <c r="Y1119" s="481"/>
      <c r="Z1119" s="481"/>
      <c r="AA1119" s="481"/>
    </row>
    <row r="1120" ht="16.5" spans="1:27">
      <c r="A1120" s="500"/>
      <c r="B1120" s="481"/>
      <c r="C1120" s="481"/>
      <c r="D1120" s="500"/>
      <c r="E1120" s="500"/>
      <c r="F1120" s="501"/>
      <c r="G1120" s="501"/>
      <c r="H1120" s="500"/>
      <c r="I1120" s="500"/>
      <c r="J1120" s="500"/>
      <c r="K1120" s="502"/>
      <c r="L1120" s="503"/>
      <c r="M1120" s="500"/>
      <c r="N1120" s="501"/>
      <c r="O1120" s="481"/>
      <c r="P1120" s="500"/>
      <c r="Q1120" s="481"/>
      <c r="R1120" s="481"/>
      <c r="S1120" s="500"/>
      <c r="T1120" s="481"/>
      <c r="U1120" s="500"/>
      <c r="V1120" s="500"/>
      <c r="W1120" s="481"/>
      <c r="X1120" s="481"/>
      <c r="Y1120" s="481"/>
      <c r="Z1120" s="481"/>
      <c r="AA1120" s="481"/>
    </row>
    <row r="1121" ht="16.5" spans="1:27">
      <c r="A1121" s="500"/>
      <c r="B1121" s="481"/>
      <c r="C1121" s="481"/>
      <c r="D1121" s="500"/>
      <c r="E1121" s="500"/>
      <c r="F1121" s="501"/>
      <c r="G1121" s="501"/>
      <c r="H1121" s="500"/>
      <c r="I1121" s="500"/>
      <c r="J1121" s="500"/>
      <c r="K1121" s="502"/>
      <c r="L1121" s="503"/>
      <c r="M1121" s="500"/>
      <c r="N1121" s="501"/>
      <c r="O1121" s="481"/>
      <c r="P1121" s="500"/>
      <c r="Q1121" s="481"/>
      <c r="R1121" s="481"/>
      <c r="S1121" s="500"/>
      <c r="T1121" s="481"/>
      <c r="U1121" s="500"/>
      <c r="V1121" s="500"/>
      <c r="W1121" s="481"/>
      <c r="X1121" s="481"/>
      <c r="Y1121" s="481"/>
      <c r="Z1121" s="481"/>
      <c r="AA1121" s="481"/>
    </row>
    <row r="1122" ht="16.5" spans="1:27">
      <c r="A1122" s="500"/>
      <c r="B1122" s="481"/>
      <c r="C1122" s="481"/>
      <c r="D1122" s="500"/>
      <c r="E1122" s="500"/>
      <c r="F1122" s="501"/>
      <c r="G1122" s="501"/>
      <c r="H1122" s="500"/>
      <c r="I1122" s="500"/>
      <c r="J1122" s="500"/>
      <c r="K1122" s="502"/>
      <c r="L1122" s="503"/>
      <c r="M1122" s="500"/>
      <c r="N1122" s="501"/>
      <c r="O1122" s="481"/>
      <c r="P1122" s="500"/>
      <c r="Q1122" s="481"/>
      <c r="R1122" s="481"/>
      <c r="S1122" s="500"/>
      <c r="T1122" s="481"/>
      <c r="U1122" s="500"/>
      <c r="V1122" s="500"/>
      <c r="W1122" s="481"/>
      <c r="X1122" s="481"/>
      <c r="Y1122" s="481"/>
      <c r="Z1122" s="481"/>
      <c r="AA1122" s="481"/>
    </row>
    <row r="1123" ht="16.5" spans="1:27">
      <c r="A1123" s="500"/>
      <c r="B1123" s="481"/>
      <c r="C1123" s="481"/>
      <c r="D1123" s="500"/>
      <c r="E1123" s="500"/>
      <c r="F1123" s="501"/>
      <c r="G1123" s="501"/>
      <c r="H1123" s="500"/>
      <c r="I1123" s="500"/>
      <c r="J1123" s="500"/>
      <c r="K1123" s="502"/>
      <c r="L1123" s="503"/>
      <c r="M1123" s="500"/>
      <c r="N1123" s="501"/>
      <c r="O1123" s="481"/>
      <c r="P1123" s="500"/>
      <c r="Q1123" s="481"/>
      <c r="R1123" s="481"/>
      <c r="S1123" s="500"/>
      <c r="T1123" s="481"/>
      <c r="U1123" s="500"/>
      <c r="V1123" s="500"/>
      <c r="W1123" s="481"/>
      <c r="X1123" s="481"/>
      <c r="Y1123" s="481"/>
      <c r="Z1123" s="481"/>
      <c r="AA1123" s="481"/>
    </row>
    <row r="1124" ht="16.5" spans="1:27">
      <c r="A1124" s="500"/>
      <c r="B1124" s="481"/>
      <c r="C1124" s="481"/>
      <c r="D1124" s="500"/>
      <c r="E1124" s="500"/>
      <c r="F1124" s="501"/>
      <c r="G1124" s="501"/>
      <c r="H1124" s="500"/>
      <c r="I1124" s="500"/>
      <c r="J1124" s="500"/>
      <c r="K1124" s="502"/>
      <c r="L1124" s="503"/>
      <c r="M1124" s="500"/>
      <c r="N1124" s="501"/>
      <c r="O1124" s="481"/>
      <c r="P1124" s="500"/>
      <c r="Q1124" s="481"/>
      <c r="R1124" s="481"/>
      <c r="S1124" s="500"/>
      <c r="T1124" s="481"/>
      <c r="U1124" s="500"/>
      <c r="V1124" s="500"/>
      <c r="W1124" s="481"/>
      <c r="X1124" s="481"/>
      <c r="Y1124" s="481"/>
      <c r="Z1124" s="481"/>
      <c r="AA1124" s="481"/>
    </row>
    <row r="1125" ht="16.5" spans="1:27">
      <c r="A1125" s="500"/>
      <c r="B1125" s="481"/>
      <c r="C1125" s="481"/>
      <c r="D1125" s="500"/>
      <c r="E1125" s="500"/>
      <c r="F1125" s="501"/>
      <c r="G1125" s="501"/>
      <c r="H1125" s="500"/>
      <c r="I1125" s="500"/>
      <c r="J1125" s="500"/>
      <c r="K1125" s="502"/>
      <c r="L1125" s="503"/>
      <c r="M1125" s="500"/>
      <c r="N1125" s="501"/>
      <c r="O1125" s="481"/>
      <c r="P1125" s="500"/>
      <c r="Q1125" s="481"/>
      <c r="R1125" s="481"/>
      <c r="S1125" s="500"/>
      <c r="T1125" s="481"/>
      <c r="U1125" s="500"/>
      <c r="V1125" s="500"/>
      <c r="W1125" s="481"/>
      <c r="X1125" s="481"/>
      <c r="Y1125" s="481"/>
      <c r="Z1125" s="481"/>
      <c r="AA1125" s="481"/>
    </row>
    <row r="1126" ht="16.5" spans="1:27">
      <c r="A1126" s="500"/>
      <c r="B1126" s="481"/>
      <c r="C1126" s="481"/>
      <c r="D1126" s="500"/>
      <c r="E1126" s="500"/>
      <c r="F1126" s="501"/>
      <c r="G1126" s="501"/>
      <c r="H1126" s="500"/>
      <c r="I1126" s="500"/>
      <c r="J1126" s="500"/>
      <c r="K1126" s="502"/>
      <c r="L1126" s="503"/>
      <c r="M1126" s="500"/>
      <c r="N1126" s="501"/>
      <c r="O1126" s="481"/>
      <c r="P1126" s="500"/>
      <c r="Q1126" s="481"/>
      <c r="R1126" s="481"/>
      <c r="S1126" s="500"/>
      <c r="T1126" s="481"/>
      <c r="U1126" s="500"/>
      <c r="V1126" s="500"/>
      <c r="W1126" s="481"/>
      <c r="X1126" s="481"/>
      <c r="Y1126" s="481"/>
      <c r="Z1126" s="481"/>
      <c r="AA1126" s="481"/>
    </row>
    <row r="1127" ht="16.5" spans="1:27">
      <c r="A1127" s="500"/>
      <c r="B1127" s="481"/>
      <c r="C1127" s="481"/>
      <c r="D1127" s="500"/>
      <c r="E1127" s="500"/>
      <c r="F1127" s="501"/>
      <c r="G1127" s="501"/>
      <c r="H1127" s="500"/>
      <c r="I1127" s="500"/>
      <c r="J1127" s="500"/>
      <c r="K1127" s="502"/>
      <c r="L1127" s="503"/>
      <c r="M1127" s="500"/>
      <c r="N1127" s="501"/>
      <c r="O1127" s="481"/>
      <c r="P1127" s="500"/>
      <c r="Q1127" s="481"/>
      <c r="R1127" s="481"/>
      <c r="S1127" s="500"/>
      <c r="T1127" s="481"/>
      <c r="U1127" s="500"/>
      <c r="V1127" s="500"/>
      <c r="W1127" s="481"/>
      <c r="X1127" s="481"/>
      <c r="Y1127" s="481"/>
      <c r="Z1127" s="481"/>
      <c r="AA1127" s="481"/>
    </row>
    <row r="1128" ht="16.5" spans="1:27">
      <c r="A1128" s="500"/>
      <c r="B1128" s="481"/>
      <c r="C1128" s="481"/>
      <c r="D1128" s="500"/>
      <c r="E1128" s="500"/>
      <c r="F1128" s="501"/>
      <c r="G1128" s="501"/>
      <c r="H1128" s="500"/>
      <c r="I1128" s="500"/>
      <c r="J1128" s="500"/>
      <c r="K1128" s="502"/>
      <c r="L1128" s="503"/>
      <c r="M1128" s="500"/>
      <c r="N1128" s="501"/>
      <c r="O1128" s="481"/>
      <c r="P1128" s="500"/>
      <c r="Q1128" s="481"/>
      <c r="R1128" s="481"/>
      <c r="S1128" s="500"/>
      <c r="T1128" s="481"/>
      <c r="U1128" s="500"/>
      <c r="V1128" s="500"/>
      <c r="W1128" s="481"/>
      <c r="X1128" s="481"/>
      <c r="Y1128" s="481"/>
      <c r="Z1128" s="481"/>
      <c r="AA1128" s="481"/>
    </row>
    <row r="1129" ht="16.5" spans="1:27">
      <c r="A1129" s="500"/>
      <c r="B1129" s="481"/>
      <c r="C1129" s="481"/>
      <c r="D1129" s="500"/>
      <c r="E1129" s="500"/>
      <c r="F1129" s="501"/>
      <c r="G1129" s="501"/>
      <c r="H1129" s="500"/>
      <c r="I1129" s="500"/>
      <c r="J1129" s="500"/>
      <c r="K1129" s="502"/>
      <c r="L1129" s="503"/>
      <c r="M1129" s="500"/>
      <c r="N1129" s="501"/>
      <c r="O1129" s="481"/>
      <c r="P1129" s="500"/>
      <c r="Q1129" s="481"/>
      <c r="R1129" s="481"/>
      <c r="S1129" s="500"/>
      <c r="T1129" s="481"/>
      <c r="U1129" s="500"/>
      <c r="V1129" s="500"/>
      <c r="W1129" s="481"/>
      <c r="X1129" s="481"/>
      <c r="Y1129" s="481"/>
      <c r="Z1129" s="481"/>
      <c r="AA1129" s="481"/>
    </row>
    <row r="1130" ht="16.5" spans="1:27">
      <c r="A1130" s="500"/>
      <c r="B1130" s="481"/>
      <c r="C1130" s="481"/>
      <c r="D1130" s="500"/>
      <c r="E1130" s="500"/>
      <c r="F1130" s="501"/>
      <c r="G1130" s="501"/>
      <c r="H1130" s="500"/>
      <c r="I1130" s="500"/>
      <c r="J1130" s="500"/>
      <c r="K1130" s="502"/>
      <c r="L1130" s="503"/>
      <c r="M1130" s="500"/>
      <c r="N1130" s="501"/>
      <c r="O1130" s="481"/>
      <c r="P1130" s="500"/>
      <c r="Q1130" s="481"/>
      <c r="R1130" s="481"/>
      <c r="S1130" s="500"/>
      <c r="T1130" s="481"/>
      <c r="U1130" s="500"/>
      <c r="V1130" s="500"/>
      <c r="W1130" s="481"/>
      <c r="X1130" s="481"/>
      <c r="Y1130" s="481"/>
      <c r="Z1130" s="481"/>
      <c r="AA1130" s="481"/>
    </row>
    <row r="1131" ht="16.5" spans="1:27">
      <c r="A1131" s="500"/>
      <c r="B1131" s="481"/>
      <c r="C1131" s="481"/>
      <c r="D1131" s="500"/>
      <c r="E1131" s="500"/>
      <c r="F1131" s="501"/>
      <c r="G1131" s="501"/>
      <c r="H1131" s="500"/>
      <c r="I1131" s="500"/>
      <c r="J1131" s="500"/>
      <c r="K1131" s="502"/>
      <c r="L1131" s="503"/>
      <c r="M1131" s="500"/>
      <c r="N1131" s="501"/>
      <c r="O1131" s="481"/>
      <c r="P1131" s="500"/>
      <c r="Q1131" s="481"/>
      <c r="R1131" s="481"/>
      <c r="S1131" s="500"/>
      <c r="T1131" s="481"/>
      <c r="U1131" s="500"/>
      <c r="V1131" s="500"/>
      <c r="W1131" s="481"/>
      <c r="X1131" s="481"/>
      <c r="Y1131" s="481"/>
      <c r="Z1131" s="481"/>
      <c r="AA1131" s="481"/>
    </row>
    <row r="1132" ht="16.5" spans="1:27">
      <c r="A1132" s="500"/>
      <c r="B1132" s="481"/>
      <c r="C1132" s="481"/>
      <c r="D1132" s="500"/>
      <c r="E1132" s="500"/>
      <c r="F1132" s="501"/>
      <c r="G1132" s="501"/>
      <c r="H1132" s="500"/>
      <c r="I1132" s="500"/>
      <c r="J1132" s="500"/>
      <c r="K1132" s="502"/>
      <c r="L1132" s="503"/>
      <c r="M1132" s="500"/>
      <c r="N1132" s="501"/>
      <c r="O1132" s="481"/>
      <c r="P1132" s="500"/>
      <c r="Q1132" s="481"/>
      <c r="R1132" s="481"/>
      <c r="S1132" s="500"/>
      <c r="T1132" s="481"/>
      <c r="U1132" s="500"/>
      <c r="V1132" s="500"/>
      <c r="W1132" s="481"/>
      <c r="X1132" s="481"/>
      <c r="Y1132" s="481"/>
      <c r="Z1132" s="481"/>
      <c r="AA1132" s="481"/>
    </row>
    <row r="1133" ht="16.5" spans="1:27">
      <c r="A1133" s="500"/>
      <c r="B1133" s="481"/>
      <c r="C1133" s="481"/>
      <c r="D1133" s="500"/>
      <c r="E1133" s="500"/>
      <c r="F1133" s="501"/>
      <c r="G1133" s="501"/>
      <c r="H1133" s="500"/>
      <c r="I1133" s="500"/>
      <c r="J1133" s="500"/>
      <c r="K1133" s="502"/>
      <c r="L1133" s="503"/>
      <c r="M1133" s="500"/>
      <c r="N1133" s="501"/>
      <c r="O1133" s="481"/>
      <c r="P1133" s="500"/>
      <c r="Q1133" s="481"/>
      <c r="R1133" s="481"/>
      <c r="S1133" s="500"/>
      <c r="T1133" s="481"/>
      <c r="U1133" s="500"/>
      <c r="V1133" s="500"/>
      <c r="W1133" s="481"/>
      <c r="X1133" s="481"/>
      <c r="Y1133" s="481"/>
      <c r="Z1133" s="481"/>
      <c r="AA1133" s="481"/>
    </row>
    <row r="1134" ht="16.5" spans="1:27">
      <c r="A1134" s="500"/>
      <c r="B1134" s="481"/>
      <c r="C1134" s="481"/>
      <c r="D1134" s="500"/>
      <c r="E1134" s="500"/>
      <c r="F1134" s="501"/>
      <c r="G1134" s="501"/>
      <c r="H1134" s="500"/>
      <c r="I1134" s="500"/>
      <c r="J1134" s="500"/>
      <c r="K1134" s="502"/>
      <c r="L1134" s="503"/>
      <c r="M1134" s="500"/>
      <c r="N1134" s="501"/>
      <c r="O1134" s="481"/>
      <c r="P1134" s="500"/>
      <c r="Q1134" s="481"/>
      <c r="R1134" s="481"/>
      <c r="S1134" s="500"/>
      <c r="T1134" s="481"/>
      <c r="U1134" s="500"/>
      <c r="V1134" s="500"/>
      <c r="W1134" s="481"/>
      <c r="X1134" s="481"/>
      <c r="Y1134" s="481"/>
      <c r="Z1134" s="481"/>
      <c r="AA1134" s="481"/>
    </row>
    <row r="1135" ht="16.5" spans="1:27">
      <c r="A1135" s="500"/>
      <c r="B1135" s="481"/>
      <c r="C1135" s="481"/>
      <c r="D1135" s="500"/>
      <c r="E1135" s="500"/>
      <c r="F1135" s="501"/>
      <c r="G1135" s="501"/>
      <c r="H1135" s="500"/>
      <c r="I1135" s="500"/>
      <c r="J1135" s="500"/>
      <c r="K1135" s="502"/>
      <c r="L1135" s="503"/>
      <c r="M1135" s="500"/>
      <c r="N1135" s="501"/>
      <c r="O1135" s="481"/>
      <c r="P1135" s="500"/>
      <c r="Q1135" s="481"/>
      <c r="R1135" s="481"/>
      <c r="S1135" s="500"/>
      <c r="T1135" s="481"/>
      <c r="U1135" s="500"/>
      <c r="V1135" s="500"/>
      <c r="W1135" s="481"/>
      <c r="X1135" s="481"/>
      <c r="Y1135" s="481"/>
      <c r="Z1135" s="481"/>
      <c r="AA1135" s="481"/>
    </row>
    <row r="1136" ht="16.5" spans="1:27">
      <c r="A1136" s="500"/>
      <c r="B1136" s="481"/>
      <c r="C1136" s="481"/>
      <c r="D1136" s="500"/>
      <c r="E1136" s="500"/>
      <c r="F1136" s="501"/>
      <c r="G1136" s="501"/>
      <c r="H1136" s="500"/>
      <c r="I1136" s="500"/>
      <c r="J1136" s="500"/>
      <c r="K1136" s="502"/>
      <c r="L1136" s="503"/>
      <c r="M1136" s="500"/>
      <c r="N1136" s="501"/>
      <c r="O1136" s="481"/>
      <c r="P1136" s="500"/>
      <c r="Q1136" s="481"/>
      <c r="R1136" s="481"/>
      <c r="S1136" s="500"/>
      <c r="T1136" s="481"/>
      <c r="U1136" s="500"/>
      <c r="V1136" s="500"/>
      <c r="W1136" s="481"/>
      <c r="X1136" s="481"/>
      <c r="Y1136" s="481"/>
      <c r="Z1136" s="481"/>
      <c r="AA1136" s="481"/>
    </row>
    <row r="1137" ht="16.5" spans="1:27">
      <c r="A1137" s="500"/>
      <c r="B1137" s="481"/>
      <c r="C1137" s="481"/>
      <c r="D1137" s="500"/>
      <c r="E1137" s="500"/>
      <c r="F1137" s="501"/>
      <c r="G1137" s="501"/>
      <c r="H1137" s="500"/>
      <c r="I1137" s="500"/>
      <c r="J1137" s="500"/>
      <c r="K1137" s="502"/>
      <c r="L1137" s="503"/>
      <c r="M1137" s="500"/>
      <c r="N1137" s="501"/>
      <c r="O1137" s="481"/>
      <c r="P1137" s="500"/>
      <c r="Q1137" s="481"/>
      <c r="R1137" s="481"/>
      <c r="S1137" s="500"/>
      <c r="T1137" s="481"/>
      <c r="U1137" s="500"/>
      <c r="V1137" s="500"/>
      <c r="W1137" s="481"/>
      <c r="X1137" s="481"/>
      <c r="Y1137" s="481"/>
      <c r="Z1137" s="481"/>
      <c r="AA1137" s="481"/>
    </row>
    <row r="1138" ht="16.5" spans="1:27">
      <c r="A1138" s="500"/>
      <c r="B1138" s="481"/>
      <c r="C1138" s="481"/>
      <c r="D1138" s="500"/>
      <c r="E1138" s="500"/>
      <c r="F1138" s="501"/>
      <c r="G1138" s="501"/>
      <c r="H1138" s="500"/>
      <c r="I1138" s="500"/>
      <c r="J1138" s="500"/>
      <c r="K1138" s="502"/>
      <c r="L1138" s="503"/>
      <c r="M1138" s="500"/>
      <c r="N1138" s="501"/>
      <c r="O1138" s="481"/>
      <c r="P1138" s="500"/>
      <c r="Q1138" s="481"/>
      <c r="R1138" s="481"/>
      <c r="S1138" s="500"/>
      <c r="T1138" s="481"/>
      <c r="U1138" s="500"/>
      <c r="V1138" s="500"/>
      <c r="W1138" s="481"/>
      <c r="X1138" s="481"/>
      <c r="Y1138" s="481"/>
      <c r="Z1138" s="481"/>
      <c r="AA1138" s="481"/>
    </row>
    <row r="1139" ht="16.5" spans="1:27">
      <c r="A1139" s="500"/>
      <c r="B1139" s="481"/>
      <c r="C1139" s="481"/>
      <c r="D1139" s="500"/>
      <c r="E1139" s="500"/>
      <c r="F1139" s="501"/>
      <c r="G1139" s="501"/>
      <c r="H1139" s="500"/>
      <c r="I1139" s="500"/>
      <c r="J1139" s="500"/>
      <c r="K1139" s="502"/>
      <c r="L1139" s="503"/>
      <c r="M1139" s="500"/>
      <c r="N1139" s="501"/>
      <c r="O1139" s="481"/>
      <c r="P1139" s="500"/>
      <c r="Q1139" s="481"/>
      <c r="R1139" s="481"/>
      <c r="S1139" s="500"/>
      <c r="T1139" s="481"/>
      <c r="U1139" s="500"/>
      <c r="V1139" s="500"/>
      <c r="W1139" s="481"/>
      <c r="X1139" s="481"/>
      <c r="Y1139" s="481"/>
      <c r="Z1139" s="481"/>
      <c r="AA1139" s="481"/>
    </row>
    <row r="1140" ht="16.5" spans="1:27">
      <c r="A1140" s="500"/>
      <c r="B1140" s="481"/>
      <c r="C1140" s="481"/>
      <c r="D1140" s="500"/>
      <c r="E1140" s="500"/>
      <c r="F1140" s="501"/>
      <c r="G1140" s="501"/>
      <c r="H1140" s="500"/>
      <c r="I1140" s="500"/>
      <c r="J1140" s="500"/>
      <c r="K1140" s="502"/>
      <c r="L1140" s="503"/>
      <c r="M1140" s="500"/>
      <c r="N1140" s="501"/>
      <c r="O1140" s="481"/>
      <c r="P1140" s="500"/>
      <c r="Q1140" s="481"/>
      <c r="R1140" s="481"/>
      <c r="S1140" s="500"/>
      <c r="T1140" s="481"/>
      <c r="U1140" s="500"/>
      <c r="V1140" s="500"/>
      <c r="W1140" s="481"/>
      <c r="X1140" s="481"/>
      <c r="Y1140" s="481"/>
      <c r="Z1140" s="481"/>
      <c r="AA1140" s="481"/>
    </row>
    <row r="1141" ht="16.5" spans="1:27">
      <c r="A1141" s="500"/>
      <c r="B1141" s="481"/>
      <c r="C1141" s="481"/>
      <c r="D1141" s="500"/>
      <c r="E1141" s="500"/>
      <c r="F1141" s="501"/>
      <c r="G1141" s="501"/>
      <c r="H1141" s="500"/>
      <c r="I1141" s="500"/>
      <c r="J1141" s="500"/>
      <c r="K1141" s="502"/>
      <c r="L1141" s="503"/>
      <c r="M1141" s="500"/>
      <c r="N1141" s="501"/>
      <c r="O1141" s="481"/>
      <c r="P1141" s="500"/>
      <c r="Q1141" s="481"/>
      <c r="R1141" s="481"/>
      <c r="S1141" s="500"/>
      <c r="T1141" s="481"/>
      <c r="U1141" s="500"/>
      <c r="V1141" s="500"/>
      <c r="W1141" s="481"/>
      <c r="X1141" s="481"/>
      <c r="Y1141" s="481"/>
      <c r="Z1141" s="481"/>
      <c r="AA1141" s="481"/>
    </row>
    <row r="1142" ht="16.5" spans="1:27">
      <c r="A1142" s="500"/>
      <c r="B1142" s="481"/>
      <c r="C1142" s="481"/>
      <c r="D1142" s="500"/>
      <c r="E1142" s="500"/>
      <c r="F1142" s="501"/>
      <c r="G1142" s="501"/>
      <c r="H1142" s="500"/>
      <c r="I1142" s="500"/>
      <c r="J1142" s="500"/>
      <c r="K1142" s="502"/>
      <c r="L1142" s="503"/>
      <c r="M1142" s="500"/>
      <c r="N1142" s="501"/>
      <c r="O1142" s="481"/>
      <c r="P1142" s="500"/>
      <c r="Q1142" s="481"/>
      <c r="R1142" s="481"/>
      <c r="S1142" s="500"/>
      <c r="T1142" s="481"/>
      <c r="U1142" s="500"/>
      <c r="V1142" s="500"/>
      <c r="W1142" s="481"/>
      <c r="X1142" s="481"/>
      <c r="Y1142" s="481"/>
      <c r="Z1142" s="481"/>
      <c r="AA1142" s="481"/>
    </row>
    <row r="1143" ht="16.5" spans="1:27">
      <c r="A1143" s="500"/>
      <c r="B1143" s="481"/>
      <c r="C1143" s="481"/>
      <c r="D1143" s="500"/>
      <c r="E1143" s="500"/>
      <c r="F1143" s="501"/>
      <c r="G1143" s="501"/>
      <c r="H1143" s="500"/>
      <c r="I1143" s="500"/>
      <c r="J1143" s="500"/>
      <c r="K1143" s="502"/>
      <c r="L1143" s="503"/>
      <c r="M1143" s="500"/>
      <c r="N1143" s="501"/>
      <c r="O1143" s="481"/>
      <c r="P1143" s="500"/>
      <c r="Q1143" s="481"/>
      <c r="R1143" s="481"/>
      <c r="S1143" s="500"/>
      <c r="T1143" s="481"/>
      <c r="U1143" s="500"/>
      <c r="V1143" s="500"/>
      <c r="W1143" s="481"/>
      <c r="X1143" s="481"/>
      <c r="Y1143" s="481"/>
      <c r="Z1143" s="481"/>
      <c r="AA1143" s="481"/>
    </row>
    <row r="1144" ht="16.5" spans="1:27">
      <c r="A1144" s="500"/>
      <c r="B1144" s="481"/>
      <c r="C1144" s="481"/>
      <c r="D1144" s="500"/>
      <c r="E1144" s="500"/>
      <c r="F1144" s="501"/>
      <c r="G1144" s="501"/>
      <c r="H1144" s="500"/>
      <c r="I1144" s="500"/>
      <c r="J1144" s="500"/>
      <c r="K1144" s="502"/>
      <c r="L1144" s="503"/>
      <c r="M1144" s="500"/>
      <c r="N1144" s="501"/>
      <c r="O1144" s="481"/>
      <c r="P1144" s="500"/>
      <c r="Q1144" s="481"/>
      <c r="R1144" s="481"/>
      <c r="S1144" s="500"/>
      <c r="T1144" s="481"/>
      <c r="U1144" s="500"/>
      <c r="V1144" s="500"/>
      <c r="W1144" s="481"/>
      <c r="X1144" s="481"/>
      <c r="Y1144" s="481"/>
      <c r="Z1144" s="481"/>
      <c r="AA1144" s="481"/>
    </row>
    <row r="1145" ht="16.5" spans="1:27">
      <c r="A1145" s="500"/>
      <c r="B1145" s="481"/>
      <c r="C1145" s="481"/>
      <c r="D1145" s="500"/>
      <c r="E1145" s="500"/>
      <c r="F1145" s="501"/>
      <c r="G1145" s="501"/>
      <c r="H1145" s="500"/>
      <c r="I1145" s="500"/>
      <c r="J1145" s="500"/>
      <c r="K1145" s="502"/>
      <c r="L1145" s="503"/>
      <c r="M1145" s="500"/>
      <c r="N1145" s="501"/>
      <c r="O1145" s="481"/>
      <c r="P1145" s="500"/>
      <c r="Q1145" s="481"/>
      <c r="R1145" s="481"/>
      <c r="S1145" s="500"/>
      <c r="T1145" s="481"/>
      <c r="U1145" s="500"/>
      <c r="V1145" s="500"/>
      <c r="W1145" s="481"/>
      <c r="X1145" s="481"/>
      <c r="Y1145" s="481"/>
      <c r="Z1145" s="481"/>
      <c r="AA1145" s="481"/>
    </row>
    <row r="1146" ht="16.5" spans="1:27">
      <c r="A1146" s="500"/>
      <c r="B1146" s="481"/>
      <c r="C1146" s="481"/>
      <c r="D1146" s="500"/>
      <c r="E1146" s="500"/>
      <c r="F1146" s="501"/>
      <c r="G1146" s="501"/>
      <c r="H1146" s="500"/>
      <c r="I1146" s="500"/>
      <c r="J1146" s="500"/>
      <c r="K1146" s="502"/>
      <c r="L1146" s="503"/>
      <c r="M1146" s="500"/>
      <c r="N1146" s="501"/>
      <c r="O1146" s="481"/>
      <c r="P1146" s="500"/>
      <c r="Q1146" s="481"/>
      <c r="R1146" s="481"/>
      <c r="S1146" s="500"/>
      <c r="T1146" s="481"/>
      <c r="U1146" s="500"/>
      <c r="V1146" s="500"/>
      <c r="W1146" s="481"/>
      <c r="X1146" s="481"/>
      <c r="Y1146" s="481"/>
      <c r="Z1146" s="481"/>
      <c r="AA1146" s="481"/>
    </row>
    <row r="1147" ht="16.5" spans="1:27">
      <c r="A1147" s="500"/>
      <c r="B1147" s="481"/>
      <c r="C1147" s="481"/>
      <c r="D1147" s="500"/>
      <c r="E1147" s="500"/>
      <c r="F1147" s="501"/>
      <c r="G1147" s="501"/>
      <c r="H1147" s="500"/>
      <c r="I1147" s="500"/>
      <c r="J1147" s="500"/>
      <c r="K1147" s="502"/>
      <c r="L1147" s="503"/>
      <c r="M1147" s="500"/>
      <c r="N1147" s="501"/>
      <c r="O1147" s="481"/>
      <c r="P1147" s="500"/>
      <c r="Q1147" s="481"/>
      <c r="R1147" s="481"/>
      <c r="S1147" s="500"/>
      <c r="T1147" s="481"/>
      <c r="U1147" s="500"/>
      <c r="V1147" s="500"/>
      <c r="W1147" s="481"/>
      <c r="X1147" s="481"/>
      <c r="Y1147" s="481"/>
      <c r="Z1147" s="481"/>
      <c r="AA1147" s="481"/>
    </row>
    <row r="1148" ht="16.5" spans="1:27">
      <c r="A1148" s="500"/>
      <c r="B1148" s="481"/>
      <c r="C1148" s="481"/>
      <c r="D1148" s="500"/>
      <c r="E1148" s="500"/>
      <c r="F1148" s="501"/>
      <c r="G1148" s="501"/>
      <c r="H1148" s="500"/>
      <c r="I1148" s="500"/>
      <c r="J1148" s="500"/>
      <c r="K1148" s="502"/>
      <c r="L1148" s="503"/>
      <c r="M1148" s="500"/>
      <c r="N1148" s="501"/>
      <c r="O1148" s="481"/>
      <c r="P1148" s="500"/>
      <c r="Q1148" s="481"/>
      <c r="R1148" s="481"/>
      <c r="S1148" s="500"/>
      <c r="T1148" s="481"/>
      <c r="U1148" s="500"/>
      <c r="V1148" s="500"/>
      <c r="W1148" s="481"/>
      <c r="X1148" s="481"/>
      <c r="Y1148" s="481"/>
      <c r="Z1148" s="481"/>
      <c r="AA1148" s="481"/>
    </row>
    <row r="1149" ht="16.5" spans="1:27">
      <c r="A1149" s="500"/>
      <c r="B1149" s="481"/>
      <c r="C1149" s="481"/>
      <c r="D1149" s="500"/>
      <c r="E1149" s="500"/>
      <c r="F1149" s="501"/>
      <c r="G1149" s="501"/>
      <c r="H1149" s="500"/>
      <c r="I1149" s="500"/>
      <c r="J1149" s="500"/>
      <c r="K1149" s="502"/>
      <c r="L1149" s="503"/>
      <c r="M1149" s="500"/>
      <c r="N1149" s="501"/>
      <c r="O1149" s="481"/>
      <c r="P1149" s="500"/>
      <c r="Q1149" s="481"/>
      <c r="R1149" s="481"/>
      <c r="S1149" s="500"/>
      <c r="T1149" s="481"/>
      <c r="U1149" s="500"/>
      <c r="V1149" s="500"/>
      <c r="W1149" s="481"/>
      <c r="X1149" s="481"/>
      <c r="Y1149" s="481"/>
      <c r="Z1149" s="481"/>
      <c r="AA1149" s="481"/>
    </row>
    <row r="1150" ht="16.5" spans="1:27">
      <c r="A1150" s="500"/>
      <c r="B1150" s="481"/>
      <c r="C1150" s="481"/>
      <c r="D1150" s="500"/>
      <c r="E1150" s="500"/>
      <c r="F1150" s="501"/>
      <c r="G1150" s="501"/>
      <c r="H1150" s="500"/>
      <c r="I1150" s="500"/>
      <c r="J1150" s="500"/>
      <c r="K1150" s="502"/>
      <c r="L1150" s="503"/>
      <c r="M1150" s="500"/>
      <c r="N1150" s="501"/>
      <c r="O1150" s="481"/>
      <c r="P1150" s="500"/>
      <c r="Q1150" s="481"/>
      <c r="R1150" s="481"/>
      <c r="S1150" s="500"/>
      <c r="T1150" s="481"/>
      <c r="U1150" s="500"/>
      <c r="V1150" s="500"/>
      <c r="W1150" s="481"/>
      <c r="X1150" s="481"/>
      <c r="Y1150" s="481"/>
      <c r="Z1150" s="481"/>
      <c r="AA1150" s="481"/>
    </row>
    <row r="1151" ht="16.5" spans="1:27">
      <c r="A1151" s="500"/>
      <c r="B1151" s="481"/>
      <c r="C1151" s="481"/>
      <c r="D1151" s="500"/>
      <c r="E1151" s="500"/>
      <c r="F1151" s="501"/>
      <c r="G1151" s="501"/>
      <c r="H1151" s="500"/>
      <c r="I1151" s="500"/>
      <c r="J1151" s="500"/>
      <c r="K1151" s="502"/>
      <c r="L1151" s="503"/>
      <c r="M1151" s="500"/>
      <c r="N1151" s="501"/>
      <c r="O1151" s="481"/>
      <c r="P1151" s="500"/>
      <c r="Q1151" s="481"/>
      <c r="R1151" s="481"/>
      <c r="S1151" s="500"/>
      <c r="T1151" s="481"/>
      <c r="U1151" s="500"/>
      <c r="V1151" s="500"/>
      <c r="W1151" s="481"/>
      <c r="X1151" s="481"/>
      <c r="Y1151" s="481"/>
      <c r="Z1151" s="481"/>
      <c r="AA1151" s="481"/>
    </row>
    <row r="1152" ht="16.5" spans="1:27">
      <c r="A1152" s="500"/>
      <c r="B1152" s="481"/>
      <c r="C1152" s="481"/>
      <c r="D1152" s="500"/>
      <c r="E1152" s="500"/>
      <c r="F1152" s="501"/>
      <c r="G1152" s="501"/>
      <c r="H1152" s="500"/>
      <c r="I1152" s="500"/>
      <c r="J1152" s="500"/>
      <c r="K1152" s="502"/>
      <c r="L1152" s="503"/>
      <c r="M1152" s="500"/>
      <c r="N1152" s="501"/>
      <c r="O1152" s="481"/>
      <c r="P1152" s="500"/>
      <c r="Q1152" s="481"/>
      <c r="R1152" s="481"/>
      <c r="S1152" s="500"/>
      <c r="T1152" s="481"/>
      <c r="U1152" s="500"/>
      <c r="V1152" s="500"/>
      <c r="W1152" s="481"/>
      <c r="X1152" s="481"/>
      <c r="Y1152" s="481"/>
      <c r="Z1152" s="481"/>
      <c r="AA1152" s="481"/>
    </row>
    <row r="1153" ht="16.5" spans="1:27">
      <c r="A1153" s="500"/>
      <c r="B1153" s="481"/>
      <c r="C1153" s="481"/>
      <c r="D1153" s="500"/>
      <c r="E1153" s="500"/>
      <c r="F1153" s="501"/>
      <c r="G1153" s="501"/>
      <c r="H1153" s="500"/>
      <c r="I1153" s="500"/>
      <c r="J1153" s="500"/>
      <c r="K1153" s="502"/>
      <c r="L1153" s="503"/>
      <c r="M1153" s="500"/>
      <c r="N1153" s="501"/>
      <c r="O1153" s="481"/>
      <c r="P1153" s="500"/>
      <c r="Q1153" s="481"/>
      <c r="R1153" s="481"/>
      <c r="S1153" s="500"/>
      <c r="T1153" s="481"/>
      <c r="U1153" s="500"/>
      <c r="V1153" s="500"/>
      <c r="W1153" s="481"/>
      <c r="X1153" s="481"/>
      <c r="Y1153" s="481"/>
      <c r="Z1153" s="481"/>
      <c r="AA1153" s="481"/>
    </row>
    <row r="1154" ht="16.5" spans="1:27">
      <c r="A1154" s="500"/>
      <c r="B1154" s="481"/>
      <c r="C1154" s="481"/>
      <c r="D1154" s="500"/>
      <c r="E1154" s="500"/>
      <c r="F1154" s="501"/>
      <c r="G1154" s="501"/>
      <c r="H1154" s="500"/>
      <c r="I1154" s="500"/>
      <c r="J1154" s="500"/>
      <c r="K1154" s="502"/>
      <c r="L1154" s="503"/>
      <c r="M1154" s="500"/>
      <c r="N1154" s="501"/>
      <c r="O1154" s="481"/>
      <c r="P1154" s="500"/>
      <c r="Q1154" s="481"/>
      <c r="R1154" s="481"/>
      <c r="S1154" s="500"/>
      <c r="T1154" s="481"/>
      <c r="U1154" s="500"/>
      <c r="V1154" s="500"/>
      <c r="W1154" s="481"/>
      <c r="X1154" s="481"/>
      <c r="Y1154" s="481"/>
      <c r="Z1154" s="481"/>
      <c r="AA1154" s="481"/>
    </row>
    <row r="1155" ht="16.5" spans="1:27">
      <c r="A1155" s="500"/>
      <c r="B1155" s="481"/>
      <c r="C1155" s="481"/>
      <c r="D1155" s="500"/>
      <c r="E1155" s="500"/>
      <c r="F1155" s="501"/>
      <c r="G1155" s="501"/>
      <c r="H1155" s="500"/>
      <c r="I1155" s="500"/>
      <c r="J1155" s="500"/>
      <c r="K1155" s="502"/>
      <c r="L1155" s="503"/>
      <c r="M1155" s="500"/>
      <c r="N1155" s="501"/>
      <c r="O1155" s="481"/>
      <c r="P1155" s="500"/>
      <c r="Q1155" s="481"/>
      <c r="R1155" s="481"/>
      <c r="S1155" s="500"/>
      <c r="T1155" s="481"/>
      <c r="U1155" s="500"/>
      <c r="V1155" s="500"/>
      <c r="W1155" s="481"/>
      <c r="X1155" s="481"/>
      <c r="Y1155" s="481"/>
      <c r="Z1155" s="481"/>
      <c r="AA1155" s="481"/>
    </row>
    <row r="1156" ht="16.5" spans="1:27">
      <c r="A1156" s="500"/>
      <c r="B1156" s="481"/>
      <c r="C1156" s="481"/>
      <c r="D1156" s="500"/>
      <c r="E1156" s="500"/>
      <c r="F1156" s="501"/>
      <c r="G1156" s="501"/>
      <c r="H1156" s="500"/>
      <c r="I1156" s="500"/>
      <c r="J1156" s="500"/>
      <c r="K1156" s="502"/>
      <c r="L1156" s="503"/>
      <c r="M1156" s="500"/>
      <c r="N1156" s="501"/>
      <c r="O1156" s="481"/>
      <c r="P1156" s="500"/>
      <c r="Q1156" s="481"/>
      <c r="R1156" s="481"/>
      <c r="S1156" s="500"/>
      <c r="T1156" s="481"/>
      <c r="U1156" s="500"/>
      <c r="V1156" s="500"/>
      <c r="W1156" s="481"/>
      <c r="X1156" s="481"/>
      <c r="Y1156" s="481"/>
      <c r="Z1156" s="481"/>
      <c r="AA1156" s="481"/>
    </row>
    <row r="1157" ht="16.5" spans="1:27">
      <c r="A1157" s="500"/>
      <c r="B1157" s="481"/>
      <c r="C1157" s="481"/>
      <c r="D1157" s="500"/>
      <c r="E1157" s="500"/>
      <c r="F1157" s="501"/>
      <c r="G1157" s="501"/>
      <c r="H1157" s="500"/>
      <c r="I1157" s="500"/>
      <c r="J1157" s="500"/>
      <c r="K1157" s="502"/>
      <c r="L1157" s="503"/>
      <c r="M1157" s="500"/>
      <c r="N1157" s="501"/>
      <c r="O1157" s="481"/>
      <c r="P1157" s="500"/>
      <c r="Q1157" s="481"/>
      <c r="R1157" s="481"/>
      <c r="S1157" s="500"/>
      <c r="T1157" s="481"/>
      <c r="U1157" s="500"/>
      <c r="V1157" s="500"/>
      <c r="W1157" s="481"/>
      <c r="X1157" s="481"/>
      <c r="Y1157" s="481"/>
      <c r="Z1157" s="481"/>
      <c r="AA1157" s="481"/>
    </row>
    <row r="1158" ht="16.5" spans="1:27">
      <c r="A1158" s="500"/>
      <c r="B1158" s="481"/>
      <c r="C1158" s="481"/>
      <c r="D1158" s="500"/>
      <c r="E1158" s="500"/>
      <c r="F1158" s="501"/>
      <c r="G1158" s="501"/>
      <c r="H1158" s="500"/>
      <c r="I1158" s="500"/>
      <c r="J1158" s="500"/>
      <c r="K1158" s="502"/>
      <c r="L1158" s="503"/>
      <c r="M1158" s="500"/>
      <c r="N1158" s="501"/>
      <c r="O1158" s="481"/>
      <c r="P1158" s="500"/>
      <c r="Q1158" s="481"/>
      <c r="R1158" s="481"/>
      <c r="S1158" s="500"/>
      <c r="T1158" s="481"/>
      <c r="U1158" s="500"/>
      <c r="V1158" s="500"/>
      <c r="W1158" s="481"/>
      <c r="X1158" s="481"/>
      <c r="Y1158" s="481"/>
      <c r="Z1158" s="481"/>
      <c r="AA1158" s="481"/>
    </row>
    <row r="1159" ht="16.5" spans="1:27">
      <c r="A1159" s="500"/>
      <c r="B1159" s="481"/>
      <c r="C1159" s="481"/>
      <c r="D1159" s="500"/>
      <c r="E1159" s="500"/>
      <c r="F1159" s="501"/>
      <c r="G1159" s="501"/>
      <c r="H1159" s="500"/>
      <c r="I1159" s="500"/>
      <c r="J1159" s="500"/>
      <c r="K1159" s="502"/>
      <c r="L1159" s="503"/>
      <c r="M1159" s="500"/>
      <c r="N1159" s="501"/>
      <c r="O1159" s="481"/>
      <c r="P1159" s="500"/>
      <c r="Q1159" s="481"/>
      <c r="R1159" s="481"/>
      <c r="S1159" s="500"/>
      <c r="T1159" s="481"/>
      <c r="U1159" s="500"/>
      <c r="V1159" s="500"/>
      <c r="W1159" s="481"/>
      <c r="X1159" s="481"/>
      <c r="Y1159" s="481"/>
      <c r="Z1159" s="481"/>
      <c r="AA1159" s="481"/>
    </row>
    <row r="1160" ht="16.5" spans="1:27">
      <c r="A1160" s="500"/>
      <c r="B1160" s="481"/>
      <c r="C1160" s="481"/>
      <c r="D1160" s="500"/>
      <c r="E1160" s="500"/>
      <c r="F1160" s="501"/>
      <c r="G1160" s="501"/>
      <c r="H1160" s="500"/>
      <c r="I1160" s="500"/>
      <c r="J1160" s="500"/>
      <c r="K1160" s="502"/>
      <c r="L1160" s="503"/>
      <c r="M1160" s="500"/>
      <c r="N1160" s="501"/>
      <c r="O1160" s="481"/>
      <c r="P1160" s="500"/>
      <c r="Q1160" s="481"/>
      <c r="R1160" s="481"/>
      <c r="S1160" s="500"/>
      <c r="T1160" s="481"/>
      <c r="U1160" s="500"/>
      <c r="V1160" s="500"/>
      <c r="W1160" s="481"/>
      <c r="X1160" s="481"/>
      <c r="Y1160" s="481"/>
      <c r="Z1160" s="481"/>
      <c r="AA1160" s="481"/>
    </row>
    <row r="1161" ht="16.5" spans="1:27">
      <c r="A1161" s="500"/>
      <c r="B1161" s="481"/>
      <c r="C1161" s="481"/>
      <c r="D1161" s="500"/>
      <c r="E1161" s="500"/>
      <c r="F1161" s="501"/>
      <c r="G1161" s="501"/>
      <c r="H1161" s="500"/>
      <c r="I1161" s="500"/>
      <c r="J1161" s="500"/>
      <c r="K1161" s="502"/>
      <c r="L1161" s="503"/>
      <c r="M1161" s="500"/>
      <c r="N1161" s="501"/>
      <c r="O1161" s="481"/>
      <c r="P1161" s="500"/>
      <c r="Q1161" s="481"/>
      <c r="R1161" s="481"/>
      <c r="S1161" s="500"/>
      <c r="T1161" s="481"/>
      <c r="U1161" s="500"/>
      <c r="V1161" s="500"/>
      <c r="W1161" s="481"/>
      <c r="X1161" s="481"/>
      <c r="Y1161" s="481"/>
      <c r="Z1161" s="481"/>
      <c r="AA1161" s="481"/>
    </row>
    <row r="1162" ht="16.5" spans="1:27">
      <c r="A1162" s="500"/>
      <c r="B1162" s="481"/>
      <c r="C1162" s="481"/>
      <c r="D1162" s="500"/>
      <c r="E1162" s="500"/>
      <c r="F1162" s="501"/>
      <c r="G1162" s="501"/>
      <c r="H1162" s="500"/>
      <c r="I1162" s="500"/>
      <c r="J1162" s="500"/>
      <c r="K1162" s="502"/>
      <c r="L1162" s="503"/>
      <c r="M1162" s="500"/>
      <c r="N1162" s="501"/>
      <c r="O1162" s="481"/>
      <c r="P1162" s="500"/>
      <c r="Q1162" s="481"/>
      <c r="R1162" s="481"/>
      <c r="S1162" s="500"/>
      <c r="T1162" s="481"/>
      <c r="U1162" s="500"/>
      <c r="V1162" s="500"/>
      <c r="W1162" s="481"/>
      <c r="X1162" s="481"/>
      <c r="Y1162" s="481"/>
      <c r="Z1162" s="481"/>
      <c r="AA1162" s="481"/>
    </row>
    <row r="1163" ht="16.5" spans="1:27">
      <c r="A1163" s="500"/>
      <c r="B1163" s="481"/>
      <c r="C1163" s="481"/>
      <c r="D1163" s="500"/>
      <c r="E1163" s="500"/>
      <c r="F1163" s="501"/>
      <c r="G1163" s="501"/>
      <c r="H1163" s="500"/>
      <c r="I1163" s="500"/>
      <c r="J1163" s="500"/>
      <c r="K1163" s="502"/>
      <c r="L1163" s="503"/>
      <c r="M1163" s="500"/>
      <c r="N1163" s="501"/>
      <c r="O1163" s="481"/>
      <c r="P1163" s="500"/>
      <c r="Q1163" s="481"/>
      <c r="R1163" s="481"/>
      <c r="S1163" s="500"/>
      <c r="T1163" s="481"/>
      <c r="U1163" s="500"/>
      <c r="V1163" s="500"/>
      <c r="W1163" s="481"/>
      <c r="X1163" s="481"/>
      <c r="Y1163" s="481"/>
      <c r="Z1163" s="481"/>
      <c r="AA1163" s="481"/>
    </row>
    <row r="1164" ht="16.5" spans="1:27">
      <c r="A1164" s="500"/>
      <c r="B1164" s="481"/>
      <c r="C1164" s="481"/>
      <c r="D1164" s="500"/>
      <c r="E1164" s="500"/>
      <c r="F1164" s="501"/>
      <c r="G1164" s="501"/>
      <c r="H1164" s="500"/>
      <c r="I1164" s="500"/>
      <c r="J1164" s="500"/>
      <c r="K1164" s="502"/>
      <c r="L1164" s="503"/>
      <c r="M1164" s="500"/>
      <c r="N1164" s="501"/>
      <c r="O1164" s="481"/>
      <c r="P1164" s="500"/>
      <c r="Q1164" s="481"/>
      <c r="R1164" s="481"/>
      <c r="S1164" s="500"/>
      <c r="T1164" s="481"/>
      <c r="U1164" s="500"/>
      <c r="V1164" s="500"/>
      <c r="W1164" s="481"/>
      <c r="X1164" s="481"/>
      <c r="Y1164" s="481"/>
      <c r="Z1164" s="481"/>
      <c r="AA1164" s="481"/>
    </row>
    <row r="1165" ht="16.5" spans="1:27">
      <c r="A1165" s="500"/>
      <c r="B1165" s="481"/>
      <c r="C1165" s="481"/>
      <c r="D1165" s="500"/>
      <c r="E1165" s="500"/>
      <c r="F1165" s="501"/>
      <c r="G1165" s="501"/>
      <c r="H1165" s="500"/>
      <c r="I1165" s="500"/>
      <c r="J1165" s="500"/>
      <c r="K1165" s="502"/>
      <c r="L1165" s="503"/>
      <c r="M1165" s="500"/>
      <c r="N1165" s="501"/>
      <c r="O1165" s="481"/>
      <c r="P1165" s="500"/>
      <c r="Q1165" s="481"/>
      <c r="R1165" s="481"/>
      <c r="S1165" s="500"/>
      <c r="T1165" s="481"/>
      <c r="U1165" s="500"/>
      <c r="V1165" s="500"/>
      <c r="W1165" s="481"/>
      <c r="X1165" s="481"/>
      <c r="Y1165" s="481"/>
      <c r="Z1165" s="481"/>
      <c r="AA1165" s="481"/>
    </row>
    <row r="1166" ht="16.5" spans="1:27">
      <c r="A1166" s="500"/>
      <c r="B1166" s="481"/>
      <c r="C1166" s="481"/>
      <c r="D1166" s="500"/>
      <c r="E1166" s="500"/>
      <c r="F1166" s="501"/>
      <c r="G1166" s="501"/>
      <c r="H1166" s="500"/>
      <c r="I1166" s="500"/>
      <c r="J1166" s="500"/>
      <c r="K1166" s="502"/>
      <c r="L1166" s="503"/>
      <c r="M1166" s="500"/>
      <c r="N1166" s="501"/>
      <c r="O1166" s="481"/>
      <c r="P1166" s="500"/>
      <c r="Q1166" s="481"/>
      <c r="R1166" s="481"/>
      <c r="S1166" s="500"/>
      <c r="T1166" s="481"/>
      <c r="U1166" s="500"/>
      <c r="V1166" s="500"/>
      <c r="W1166" s="481"/>
      <c r="X1166" s="481"/>
      <c r="Y1166" s="481"/>
      <c r="Z1166" s="481"/>
      <c r="AA1166" s="481"/>
    </row>
    <row r="1167" ht="16.5" spans="1:27">
      <c r="A1167" s="500"/>
      <c r="B1167" s="481"/>
      <c r="C1167" s="481"/>
      <c r="D1167" s="500"/>
      <c r="E1167" s="500"/>
      <c r="F1167" s="501"/>
      <c r="G1167" s="501"/>
      <c r="H1167" s="500"/>
      <c r="I1167" s="500"/>
      <c r="J1167" s="500"/>
      <c r="K1167" s="502"/>
      <c r="L1167" s="503"/>
      <c r="M1167" s="500"/>
      <c r="N1167" s="501"/>
      <c r="O1167" s="481"/>
      <c r="P1167" s="500"/>
      <c r="Q1167" s="481"/>
      <c r="R1167" s="481"/>
      <c r="S1167" s="500"/>
      <c r="T1167" s="481"/>
      <c r="U1167" s="500"/>
      <c r="V1167" s="500"/>
      <c r="W1167" s="481"/>
      <c r="X1167" s="481"/>
      <c r="Y1167" s="481"/>
      <c r="Z1167" s="481"/>
      <c r="AA1167" s="481"/>
    </row>
    <row r="1168" ht="16.5" spans="1:27">
      <c r="A1168" s="500"/>
      <c r="B1168" s="481"/>
      <c r="C1168" s="481"/>
      <c r="D1168" s="500"/>
      <c r="E1168" s="500"/>
      <c r="F1168" s="501"/>
      <c r="G1168" s="501"/>
      <c r="H1168" s="500"/>
      <c r="I1168" s="500"/>
      <c r="J1168" s="500"/>
      <c r="K1168" s="502"/>
      <c r="L1168" s="503"/>
      <c r="M1168" s="500"/>
      <c r="N1168" s="501"/>
      <c r="O1168" s="481"/>
      <c r="P1168" s="500"/>
      <c r="Q1168" s="481"/>
      <c r="R1168" s="481"/>
      <c r="S1168" s="500"/>
      <c r="T1168" s="481"/>
      <c r="U1168" s="500"/>
      <c r="V1168" s="500"/>
      <c r="W1168" s="481"/>
      <c r="X1168" s="481"/>
      <c r="Y1168" s="481"/>
      <c r="Z1168" s="481"/>
      <c r="AA1168" s="481"/>
    </row>
    <row r="1169" ht="16.5" spans="1:27">
      <c r="A1169" s="500"/>
      <c r="B1169" s="481"/>
      <c r="C1169" s="481"/>
      <c r="D1169" s="500"/>
      <c r="E1169" s="500"/>
      <c r="F1169" s="501"/>
      <c r="G1169" s="501"/>
      <c r="H1169" s="500"/>
      <c r="I1169" s="500"/>
      <c r="J1169" s="500"/>
      <c r="K1169" s="502"/>
      <c r="L1169" s="503"/>
      <c r="M1169" s="500"/>
      <c r="N1169" s="501"/>
      <c r="O1169" s="481"/>
      <c r="P1169" s="500"/>
      <c r="Q1169" s="481"/>
      <c r="R1169" s="481"/>
      <c r="S1169" s="500"/>
      <c r="T1169" s="481"/>
      <c r="U1169" s="500"/>
      <c r="V1169" s="500"/>
      <c r="W1169" s="481"/>
      <c r="X1169" s="481"/>
      <c r="Y1169" s="481"/>
      <c r="Z1169" s="481"/>
      <c r="AA1169" s="481"/>
    </row>
    <row r="1170" ht="16.5" spans="1:27">
      <c r="A1170" s="500"/>
      <c r="B1170" s="481"/>
      <c r="C1170" s="481"/>
      <c r="D1170" s="500"/>
      <c r="E1170" s="500"/>
      <c r="F1170" s="501"/>
      <c r="G1170" s="501"/>
      <c r="H1170" s="500"/>
      <c r="I1170" s="500"/>
      <c r="J1170" s="500"/>
      <c r="K1170" s="502"/>
      <c r="L1170" s="503"/>
      <c r="M1170" s="500"/>
      <c r="N1170" s="501"/>
      <c r="O1170" s="481"/>
      <c r="P1170" s="500"/>
      <c r="Q1170" s="481"/>
      <c r="R1170" s="481"/>
      <c r="S1170" s="500"/>
      <c r="T1170" s="481"/>
      <c r="U1170" s="500"/>
      <c r="V1170" s="500"/>
      <c r="W1170" s="481"/>
      <c r="X1170" s="481"/>
      <c r="Y1170" s="481"/>
      <c r="Z1170" s="481"/>
      <c r="AA1170" s="481"/>
    </row>
    <row r="1171" ht="16.5" spans="1:27">
      <c r="A1171" s="500"/>
      <c r="B1171" s="481"/>
      <c r="C1171" s="481"/>
      <c r="D1171" s="500"/>
      <c r="E1171" s="500"/>
      <c r="F1171" s="501"/>
      <c r="G1171" s="501"/>
      <c r="H1171" s="500"/>
      <c r="I1171" s="500"/>
      <c r="J1171" s="500"/>
      <c r="K1171" s="502"/>
      <c r="L1171" s="503"/>
      <c r="M1171" s="500"/>
      <c r="N1171" s="501"/>
      <c r="O1171" s="481"/>
      <c r="P1171" s="500"/>
      <c r="Q1171" s="481"/>
      <c r="R1171" s="481"/>
      <c r="S1171" s="500"/>
      <c r="T1171" s="481"/>
      <c r="U1171" s="500"/>
      <c r="V1171" s="500"/>
      <c r="W1171" s="481"/>
      <c r="X1171" s="481"/>
      <c r="Y1171" s="481"/>
      <c r="Z1171" s="481"/>
      <c r="AA1171" s="481"/>
    </row>
    <row r="1172" ht="16.5" spans="1:27">
      <c r="A1172" s="500"/>
      <c r="B1172" s="481"/>
      <c r="C1172" s="481"/>
      <c r="D1172" s="500"/>
      <c r="E1172" s="500"/>
      <c r="F1172" s="501"/>
      <c r="G1172" s="501"/>
      <c r="H1172" s="500"/>
      <c r="I1172" s="500"/>
      <c r="J1172" s="500"/>
      <c r="K1172" s="502"/>
      <c r="L1172" s="503"/>
      <c r="M1172" s="500"/>
      <c r="N1172" s="501"/>
      <c r="O1172" s="481"/>
      <c r="P1172" s="500"/>
      <c r="Q1172" s="481"/>
      <c r="R1172" s="481"/>
      <c r="S1172" s="500"/>
      <c r="T1172" s="481"/>
      <c r="U1172" s="500"/>
      <c r="V1172" s="500"/>
      <c r="W1172" s="481"/>
      <c r="X1172" s="481"/>
      <c r="Y1172" s="481"/>
      <c r="Z1172" s="481"/>
      <c r="AA1172" s="481"/>
    </row>
    <row r="1173" ht="16.5" spans="1:27">
      <c r="A1173" s="500"/>
      <c r="B1173" s="481"/>
      <c r="C1173" s="481"/>
      <c r="D1173" s="500"/>
      <c r="E1173" s="500"/>
      <c r="F1173" s="501"/>
      <c r="G1173" s="501"/>
      <c r="H1173" s="500"/>
      <c r="I1173" s="500"/>
      <c r="J1173" s="500"/>
      <c r="K1173" s="502"/>
      <c r="L1173" s="503"/>
      <c r="M1173" s="500"/>
      <c r="N1173" s="501"/>
      <c r="O1173" s="481"/>
      <c r="P1173" s="500"/>
      <c r="Q1173" s="481"/>
      <c r="R1173" s="481"/>
      <c r="S1173" s="500"/>
      <c r="T1173" s="481"/>
      <c r="U1173" s="500"/>
      <c r="V1173" s="500"/>
      <c r="W1173" s="481"/>
      <c r="X1173" s="481"/>
      <c r="Y1173" s="481"/>
      <c r="Z1173" s="481"/>
      <c r="AA1173" s="481"/>
    </row>
    <row r="1174" ht="16.5" spans="1:27">
      <c r="A1174" s="500"/>
      <c r="B1174" s="481"/>
      <c r="C1174" s="481"/>
      <c r="D1174" s="500"/>
      <c r="E1174" s="500"/>
      <c r="F1174" s="501"/>
      <c r="G1174" s="501"/>
      <c r="H1174" s="500"/>
      <c r="I1174" s="500"/>
      <c r="J1174" s="500"/>
      <c r="K1174" s="502"/>
      <c r="L1174" s="503"/>
      <c r="M1174" s="500"/>
      <c r="N1174" s="501"/>
      <c r="O1174" s="481"/>
      <c r="P1174" s="500"/>
      <c r="Q1174" s="481"/>
      <c r="R1174" s="481"/>
      <c r="S1174" s="500"/>
      <c r="T1174" s="481"/>
      <c r="U1174" s="500"/>
      <c r="V1174" s="500"/>
      <c r="W1174" s="481"/>
      <c r="X1174" s="481"/>
      <c r="Y1174" s="481"/>
      <c r="Z1174" s="481"/>
      <c r="AA1174" s="481"/>
    </row>
    <row r="1175" ht="16.5" spans="1:27">
      <c r="A1175" s="500"/>
      <c r="B1175" s="481"/>
      <c r="C1175" s="481"/>
      <c r="D1175" s="500"/>
      <c r="E1175" s="500"/>
      <c r="F1175" s="501"/>
      <c r="G1175" s="501"/>
      <c r="H1175" s="500"/>
      <c r="I1175" s="500"/>
      <c r="J1175" s="500"/>
      <c r="K1175" s="502"/>
      <c r="L1175" s="503"/>
      <c r="M1175" s="500"/>
      <c r="N1175" s="501"/>
      <c r="O1175" s="481"/>
      <c r="P1175" s="500"/>
      <c r="Q1175" s="481"/>
      <c r="R1175" s="481"/>
      <c r="S1175" s="500"/>
      <c r="T1175" s="481"/>
      <c r="U1175" s="500"/>
      <c r="V1175" s="500"/>
      <c r="W1175" s="481"/>
      <c r="X1175" s="481"/>
      <c r="Y1175" s="481"/>
      <c r="Z1175" s="481"/>
      <c r="AA1175" s="481"/>
    </row>
    <row r="1176" ht="16.5" spans="1:27">
      <c r="A1176" s="500"/>
      <c r="B1176" s="481"/>
      <c r="C1176" s="481"/>
      <c r="D1176" s="500"/>
      <c r="E1176" s="500"/>
      <c r="F1176" s="501"/>
      <c r="G1176" s="501"/>
      <c r="H1176" s="500"/>
      <c r="I1176" s="500"/>
      <c r="J1176" s="500"/>
      <c r="K1176" s="502"/>
      <c r="L1176" s="503"/>
      <c r="M1176" s="500"/>
      <c r="N1176" s="501"/>
      <c r="O1176" s="481"/>
      <c r="P1176" s="500"/>
      <c r="Q1176" s="481"/>
      <c r="R1176" s="481"/>
      <c r="S1176" s="500"/>
      <c r="T1176" s="481"/>
      <c r="U1176" s="500"/>
      <c r="V1176" s="500"/>
      <c r="W1176" s="481"/>
      <c r="X1176" s="481"/>
      <c r="Y1176" s="481"/>
      <c r="Z1176" s="481"/>
      <c r="AA1176" s="481"/>
    </row>
    <row r="1177" ht="16.5" spans="1:27">
      <c r="A1177" s="500"/>
      <c r="B1177" s="481"/>
      <c r="C1177" s="481"/>
      <c r="D1177" s="500"/>
      <c r="E1177" s="500"/>
      <c r="F1177" s="501"/>
      <c r="G1177" s="501"/>
      <c r="H1177" s="500"/>
      <c r="I1177" s="500"/>
      <c r="J1177" s="500"/>
      <c r="K1177" s="502"/>
      <c r="L1177" s="503"/>
      <c r="M1177" s="500"/>
      <c r="N1177" s="501"/>
      <c r="O1177" s="481"/>
      <c r="P1177" s="500"/>
      <c r="Q1177" s="481"/>
      <c r="R1177" s="481"/>
      <c r="S1177" s="500"/>
      <c r="T1177" s="481"/>
      <c r="U1177" s="500"/>
      <c r="V1177" s="500"/>
      <c r="W1177" s="481"/>
      <c r="X1177" s="481"/>
      <c r="Y1177" s="481"/>
      <c r="Z1177" s="481"/>
      <c r="AA1177" s="481"/>
    </row>
    <row r="1178" ht="16.5" spans="1:27">
      <c r="A1178" s="500"/>
      <c r="B1178" s="481"/>
      <c r="C1178" s="481"/>
      <c r="D1178" s="500"/>
      <c r="E1178" s="500"/>
      <c r="F1178" s="501"/>
      <c r="G1178" s="501"/>
      <c r="H1178" s="500"/>
      <c r="I1178" s="500"/>
      <c r="J1178" s="500"/>
      <c r="K1178" s="502"/>
      <c r="L1178" s="503"/>
      <c r="M1178" s="500"/>
      <c r="N1178" s="501"/>
      <c r="O1178" s="481"/>
      <c r="P1178" s="500"/>
      <c r="Q1178" s="481"/>
      <c r="R1178" s="481"/>
      <c r="S1178" s="500"/>
      <c r="T1178" s="481"/>
      <c r="U1178" s="500"/>
      <c r="V1178" s="500"/>
      <c r="W1178" s="481"/>
      <c r="X1178" s="481"/>
      <c r="Y1178" s="481"/>
      <c r="Z1178" s="481"/>
      <c r="AA1178" s="481"/>
    </row>
    <row r="1179" ht="16.5" spans="1:27">
      <c r="A1179" s="500"/>
      <c r="B1179" s="481"/>
      <c r="C1179" s="481"/>
      <c r="D1179" s="500"/>
      <c r="E1179" s="500"/>
      <c r="F1179" s="501"/>
      <c r="G1179" s="501"/>
      <c r="H1179" s="500"/>
      <c r="I1179" s="500"/>
      <c r="J1179" s="500"/>
      <c r="K1179" s="502"/>
      <c r="L1179" s="503"/>
      <c r="M1179" s="500"/>
      <c r="N1179" s="501"/>
      <c r="O1179" s="481"/>
      <c r="P1179" s="500"/>
      <c r="Q1179" s="481"/>
      <c r="R1179" s="481"/>
      <c r="S1179" s="500"/>
      <c r="T1179" s="481"/>
      <c r="U1179" s="500"/>
      <c r="V1179" s="500"/>
      <c r="W1179" s="481"/>
      <c r="X1179" s="481"/>
      <c r="Y1179" s="481"/>
      <c r="Z1179" s="481"/>
      <c r="AA1179" s="481"/>
    </row>
    <row r="1180" ht="16.5" spans="1:27">
      <c r="A1180" s="500"/>
      <c r="B1180" s="481"/>
      <c r="C1180" s="481"/>
      <c r="D1180" s="500"/>
      <c r="E1180" s="500"/>
      <c r="F1180" s="501"/>
      <c r="G1180" s="501"/>
      <c r="H1180" s="500"/>
      <c r="I1180" s="500"/>
      <c r="J1180" s="500"/>
      <c r="K1180" s="502"/>
      <c r="L1180" s="503"/>
      <c r="M1180" s="500"/>
      <c r="N1180" s="501"/>
      <c r="O1180" s="481"/>
      <c r="P1180" s="500"/>
      <c r="Q1180" s="481"/>
      <c r="R1180" s="481"/>
      <c r="S1180" s="500"/>
      <c r="T1180" s="481"/>
      <c r="U1180" s="500"/>
      <c r="V1180" s="500"/>
      <c r="W1180" s="481"/>
      <c r="X1180" s="481"/>
      <c r="Y1180" s="481"/>
      <c r="Z1180" s="481"/>
      <c r="AA1180" s="481"/>
    </row>
    <row r="1181" ht="16.5" spans="1:27">
      <c r="A1181" s="500"/>
      <c r="B1181" s="481"/>
      <c r="C1181" s="481"/>
      <c r="D1181" s="500"/>
      <c r="E1181" s="500"/>
      <c r="F1181" s="501"/>
      <c r="G1181" s="501"/>
      <c r="H1181" s="500"/>
      <c r="I1181" s="500"/>
      <c r="J1181" s="500"/>
      <c r="K1181" s="502"/>
      <c r="L1181" s="503"/>
      <c r="M1181" s="500"/>
      <c r="N1181" s="501"/>
      <c r="O1181" s="481"/>
      <c r="P1181" s="500"/>
      <c r="Q1181" s="481"/>
      <c r="R1181" s="481"/>
      <c r="S1181" s="500"/>
      <c r="T1181" s="481"/>
      <c r="U1181" s="500"/>
      <c r="V1181" s="500"/>
      <c r="W1181" s="481"/>
      <c r="X1181" s="481"/>
      <c r="Y1181" s="481"/>
      <c r="Z1181" s="481"/>
      <c r="AA1181" s="481"/>
    </row>
    <row r="1182" ht="16.5" spans="1:27">
      <c r="A1182" s="500"/>
      <c r="B1182" s="481"/>
      <c r="C1182" s="481"/>
      <c r="D1182" s="500"/>
      <c r="E1182" s="500"/>
      <c r="F1182" s="501"/>
      <c r="G1182" s="501"/>
      <c r="H1182" s="500"/>
      <c r="I1182" s="500"/>
      <c r="J1182" s="500"/>
      <c r="K1182" s="502"/>
      <c r="L1182" s="503"/>
      <c r="M1182" s="500"/>
      <c r="N1182" s="501"/>
      <c r="O1182" s="481"/>
      <c r="P1182" s="500"/>
      <c r="Q1182" s="481"/>
      <c r="R1182" s="481"/>
      <c r="S1182" s="500"/>
      <c r="T1182" s="481"/>
      <c r="U1182" s="500"/>
      <c r="V1182" s="500"/>
      <c r="W1182" s="481"/>
      <c r="X1182" s="481"/>
      <c r="Y1182" s="481"/>
      <c r="Z1182" s="481"/>
      <c r="AA1182" s="481"/>
    </row>
    <row r="1183" ht="16.5" spans="1:27">
      <c r="A1183" s="500"/>
      <c r="B1183" s="481"/>
      <c r="C1183" s="481"/>
      <c r="D1183" s="500"/>
      <c r="E1183" s="500"/>
      <c r="F1183" s="501"/>
      <c r="G1183" s="501"/>
      <c r="H1183" s="500"/>
      <c r="I1183" s="500"/>
      <c r="J1183" s="500"/>
      <c r="K1183" s="502"/>
      <c r="L1183" s="503"/>
      <c r="M1183" s="500"/>
      <c r="N1183" s="501"/>
      <c r="O1183" s="481"/>
      <c r="P1183" s="500"/>
      <c r="Q1183" s="481"/>
      <c r="R1183" s="481"/>
      <c r="S1183" s="500"/>
      <c r="T1183" s="481"/>
      <c r="U1183" s="500"/>
      <c r="V1183" s="500"/>
      <c r="W1183" s="481"/>
      <c r="X1183" s="481"/>
      <c r="Y1183" s="481"/>
      <c r="Z1183" s="481"/>
      <c r="AA1183" s="481"/>
    </row>
    <row r="1184" ht="16.5" spans="1:27">
      <c r="A1184" s="500"/>
      <c r="B1184" s="481"/>
      <c r="C1184" s="481"/>
      <c r="D1184" s="500"/>
      <c r="E1184" s="500"/>
      <c r="F1184" s="501"/>
      <c r="G1184" s="501"/>
      <c r="H1184" s="500"/>
      <c r="I1184" s="500"/>
      <c r="J1184" s="500"/>
      <c r="K1184" s="502"/>
      <c r="L1184" s="503"/>
      <c r="M1184" s="500"/>
      <c r="N1184" s="501"/>
      <c r="O1184" s="481"/>
      <c r="P1184" s="500"/>
      <c r="Q1184" s="481"/>
      <c r="R1184" s="481"/>
      <c r="S1184" s="500"/>
      <c r="T1184" s="481"/>
      <c r="U1184" s="500"/>
      <c r="V1184" s="500"/>
      <c r="W1184" s="481"/>
      <c r="X1184" s="481"/>
      <c r="Y1184" s="481"/>
      <c r="Z1184" s="481"/>
      <c r="AA1184" s="481"/>
    </row>
    <row r="1185" ht="16.5" spans="1:27">
      <c r="A1185" s="500"/>
      <c r="B1185" s="481"/>
      <c r="C1185" s="481"/>
      <c r="D1185" s="500"/>
      <c r="E1185" s="500"/>
      <c r="F1185" s="501"/>
      <c r="G1185" s="501"/>
      <c r="H1185" s="500"/>
      <c r="I1185" s="500"/>
      <c r="J1185" s="500"/>
      <c r="K1185" s="502"/>
      <c r="L1185" s="503"/>
      <c r="M1185" s="500"/>
      <c r="N1185" s="501"/>
      <c r="O1185" s="481"/>
      <c r="P1185" s="500"/>
      <c r="Q1185" s="481"/>
      <c r="R1185" s="481"/>
      <c r="S1185" s="500"/>
      <c r="T1185" s="481"/>
      <c r="U1185" s="500"/>
      <c r="V1185" s="500"/>
      <c r="W1185" s="481"/>
      <c r="X1185" s="481"/>
      <c r="Y1185" s="481"/>
      <c r="Z1185" s="481"/>
      <c r="AA1185" s="481"/>
    </row>
    <row r="1186" ht="16.5" spans="1:27">
      <c r="A1186" s="500"/>
      <c r="B1186" s="481"/>
      <c r="C1186" s="481"/>
      <c r="D1186" s="500"/>
      <c r="E1186" s="500"/>
      <c r="F1186" s="501"/>
      <c r="G1186" s="501"/>
      <c r="H1186" s="500"/>
      <c r="I1186" s="500"/>
      <c r="J1186" s="500"/>
      <c r="K1186" s="502"/>
      <c r="L1186" s="503"/>
      <c r="M1186" s="500"/>
      <c r="N1186" s="501"/>
      <c r="O1186" s="481"/>
      <c r="P1186" s="500"/>
      <c r="Q1186" s="481"/>
      <c r="R1186" s="481"/>
      <c r="S1186" s="500"/>
      <c r="T1186" s="481"/>
      <c r="U1186" s="500"/>
      <c r="V1186" s="500"/>
      <c r="W1186" s="481"/>
      <c r="X1186" s="481"/>
      <c r="Y1186" s="481"/>
      <c r="Z1186" s="481"/>
      <c r="AA1186" s="481"/>
    </row>
    <row r="1187" ht="16.5" spans="1:27">
      <c r="A1187" s="500"/>
      <c r="B1187" s="481"/>
      <c r="C1187" s="481"/>
      <c r="D1187" s="500"/>
      <c r="E1187" s="500"/>
      <c r="F1187" s="501"/>
      <c r="G1187" s="501"/>
      <c r="H1187" s="500"/>
      <c r="I1187" s="500"/>
      <c r="J1187" s="500"/>
      <c r="K1187" s="502"/>
      <c r="L1187" s="503"/>
      <c r="M1187" s="500"/>
      <c r="N1187" s="501"/>
      <c r="O1187" s="481"/>
      <c r="P1187" s="500"/>
      <c r="Q1187" s="481"/>
      <c r="R1187" s="481"/>
      <c r="S1187" s="500"/>
      <c r="T1187" s="481"/>
      <c r="U1187" s="500"/>
      <c r="V1187" s="500"/>
      <c r="W1187" s="481"/>
      <c r="X1187" s="481"/>
      <c r="Y1187" s="481"/>
      <c r="Z1187" s="481"/>
      <c r="AA1187" s="481"/>
    </row>
    <row r="1188" ht="16.5" spans="1:27">
      <c r="A1188" s="500"/>
      <c r="B1188" s="481"/>
      <c r="C1188" s="481"/>
      <c r="D1188" s="500"/>
      <c r="E1188" s="500"/>
      <c r="F1188" s="501"/>
      <c r="G1188" s="501"/>
      <c r="H1188" s="500"/>
      <c r="I1188" s="500"/>
      <c r="J1188" s="500"/>
      <c r="K1188" s="502"/>
      <c r="L1188" s="503"/>
      <c r="M1188" s="500"/>
      <c r="N1188" s="501"/>
      <c r="O1188" s="481"/>
      <c r="P1188" s="500"/>
      <c r="Q1188" s="481"/>
      <c r="R1188" s="481"/>
      <c r="S1188" s="500"/>
      <c r="T1188" s="481"/>
      <c r="U1188" s="500"/>
      <c r="V1188" s="500"/>
      <c r="W1188" s="481"/>
      <c r="X1188" s="481"/>
      <c r="Y1188" s="481"/>
      <c r="Z1188" s="481"/>
      <c r="AA1188" s="481"/>
    </row>
  </sheetData>
  <autoFilter xmlns:etc="http://www.wps.cn/officeDocument/2017/etCustomData" ref="A4:AA412" etc:filterBottomFollowUsedRange="0">
    <extLst/>
  </autoFilter>
  <mergeCells count="2">
    <mergeCell ref="A1:W1"/>
    <mergeCell ref="A2:W2"/>
  </mergeCells>
  <dataValidations count="3">
    <dataValidation type="list" allowBlank="1" showErrorMessage="1" sqref="U5:V5 U10:V10 U35:V35 U37:V37 U190:V190 U210:V210 U212:V212 U214:V214 U249:V249 U251:V251 U253:V253 U255:V255 U257:V257 U296:V296 U298:V298 U300:V300 U302:V302 U305:V305 U307:V307 U313:V313 U347:V347 U349:V349 U352:V352 U354:V354 U358:V358 U360:V360 U362:V362 U364:V364 U366:V366 U368:V368 U371:V371 U378:V378 U384:V384 U386:V386 U388:V388 U396:V396 U401:V401 V402 U403:V403 U407:V407 U408 U7:V8 U25:V26 U31:V32 U39:V40 U115:V116 U169:V170 U287:V288 U315:V316 U12:V15 U200:V203 U17:V20 U205:V208 U373:V376 U409:V412 U22:V23 U28:V29 U284:V285 U398:V399 U43:V47 U243:V247 U277:V282 U318:V336 U131:V135 U161:V165 U49:V80 U84:V113 U180:V184 U290:V294 U390:V394 U186:V188 U309:V311 U192:V198 U269:V275 U118:V127 U138:V159 U173:V178 U217:V236 U238:V241 U259:V267 U380:V382 U340:V345">
      <formula1>"Assmebly Error,Crack / Dent / Scratch / Rust,Damage sleeve,Damages,Loose Fitment,Missing Components.,Process Issue,Manufacturing Defect,Loose fitment,OK"</formula1>
    </dataValidation>
    <dataValidation type="list" allowBlank="1" showErrorMessage="1" sqref="U6:V6 U9:V9 U11:V11 U16:V16 U21:V21 U24:V24 U27:V27 U30:V30 U36:V36 U38:V38 U48:V48 U114:V114 U117:V117 U160:V160 U179:V179 U185:V185 U189:V189 U191:V191 U199:V199 U204:V204 U209:V209 U211:V211 U213:V213 U237:V237 U242:V242 U248:V248 U250:V250 U252:V252 U254:V254 U256:V256 U258:V258 U268:V268 U276:V276 U283:V283 U286:V286 U289:V289 U295:V295 U297:V297 U299:V299 U301:V301 U306:V306 U308:V308 U312:V312 U314:V314 U317:V317 U346:V346 U348:V348 U353:V353 U359:V359 U361:V361 U363:V363 U365:V365 U367:V367 U372:V372 U377:V377 U379:V379 U383:V383 U385:V385 U387:V387 U389:V389 U395:V395 U397:V397 U400:V400 U402 V408 U33:V34 U41:V42 U171:V172 U215:V216 U303:V304 U369:V370 U136:V137 U350:V351 U166:V168 U337:V339 U355:V357 U81:V83 U128:V130 U404:V406">
      <formula1>"Assmebly Error,Crack / Dent / Scratch / Rust,Damage sleeve,Damages,Loose Fitment,Missing Components.,Process Issue,Manufacturing Defect,Loose fitment"</formula1>
    </dataValidation>
    <dataValidation type="list" allowBlank="1" showErrorMessage="1" sqref="L5:L412">
      <formula1>"""damages (  Cracks, scratches on FRP top cover)"",""Observed Problem (First information Report)"",Improper fitment of Rivits on Labels,Improper pasting of QR code  sticker,Improper pasting of QR code sticker.,Loose fitment ( M4 Screw  at Base plate of GS"&amp;"M antenna,Loose fitment ( M4 Screw  at Final fixing of FRP top cover),Loose fitment of 2.5 Screws at TNC adaptors of GPS antenna,Loose fitment of 2.5 Screws at TNC adaptors of GSM antenna,Loose fitment of Air vent,Loose fitment of M3 screw at GPS Nylon cl"&amp;"amp,Loose fitment of M3 screw at GPS Nylon clamp, Loose fitment of TNC adaptors of GSM,Loose fitment of M3* nut on nylon clamp of GPS GSM antenna ,Loose fitment of TNC adaptors of GPS antenna,Loose fitment of TNC adaptors of GSM,Loose fitment of TNC adapt"&amp;"ors of GSM, Loose fitment of TNC adaptors of GPS antenna,Missing of Name plate (GPS  - GSM),Missing of washers at final fixing of top cover,No proper fixing of rivits on the rating plate,OK,Reverse fixing of GSM antenna.,Rust on enclosure,Sleeves damage a"&amp;"t TNC adaptors,Threading issue at FRP final fixing of M4 screws,Missing of M3 Nut at GSM TNC adaptor,Found unwanted object inside the enclosure"</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93"/>
  <sheetViews>
    <sheetView workbookViewId="0">
      <selection activeCell="E4" sqref="E4"/>
    </sheetView>
  </sheetViews>
  <sheetFormatPr defaultColWidth="12.6363636363636" defaultRowHeight="15.75" customHeight="1"/>
  <cols>
    <col min="1" max="1" width="2.54545454545455" customWidth="1"/>
    <col min="2" max="2" width="52.3636363636364" customWidth="1"/>
    <col min="3" max="3" width="14.3636363636364" customWidth="1"/>
    <col min="4" max="4" width="14.9090909090909" customWidth="1"/>
    <col min="5" max="5" width="16.6363636363636" customWidth="1"/>
    <col min="6" max="6" width="21.0909090909091" customWidth="1"/>
    <col min="7" max="7" width="18.9090909090909" customWidth="1"/>
    <col min="8" max="8" width="6.63636363636364" customWidth="1"/>
    <col min="9" max="9" width="26.6363636363636" customWidth="1"/>
    <col min="10" max="10" width="10.6363636363636" customWidth="1"/>
    <col min="11" max="11" width="13.6363636363636" customWidth="1"/>
    <col min="12" max="12" width="15.0909090909091" customWidth="1"/>
    <col min="13" max="13" width="22.2727272727273"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21.75" customHeight="1" spans="1:23">
      <c r="A1" s="34"/>
      <c r="B1" s="432" t="s">
        <v>2165</v>
      </c>
      <c r="C1" s="83"/>
      <c r="D1" s="83"/>
      <c r="E1" s="83"/>
      <c r="F1" s="83"/>
      <c r="G1" s="83"/>
      <c r="H1" s="83"/>
      <c r="I1" s="83"/>
      <c r="J1" s="83"/>
      <c r="K1" s="83"/>
      <c r="L1" s="83"/>
      <c r="M1" s="84"/>
      <c r="Q1" s="72"/>
      <c r="W1" s="72"/>
    </row>
    <row r="2" ht="12.5" spans="1:23">
      <c r="B2" s="177"/>
      <c r="C2" s="191"/>
      <c r="L2" s="72"/>
      <c r="Q2" s="72"/>
      <c r="W2" s="72"/>
    </row>
    <row r="3" ht="31.5" customHeight="1" spans="1:23">
      <c r="B3" s="433" t="s">
        <v>2166</v>
      </c>
      <c r="C3" s="434" t="s">
        <v>2</v>
      </c>
      <c r="D3" s="434" t="s">
        <v>3</v>
      </c>
      <c r="E3" s="434" t="s">
        <v>4</v>
      </c>
      <c r="F3" s="434" t="s">
        <v>5</v>
      </c>
      <c r="G3" s="145" t="s">
        <v>6</v>
      </c>
      <c r="H3" s="64"/>
      <c r="I3" s="435" t="s">
        <v>7</v>
      </c>
      <c r="J3" s="435" t="s">
        <v>950</v>
      </c>
      <c r="K3" s="435" t="s">
        <v>951</v>
      </c>
      <c r="L3" s="435" t="s">
        <v>10</v>
      </c>
      <c r="M3" s="435" t="s">
        <v>11</v>
      </c>
      <c r="Q3" s="72"/>
      <c r="W3" s="72"/>
    </row>
    <row r="4" ht="24" customHeight="1" spans="1:23">
      <c r="B4" s="436" t="s">
        <v>12</v>
      </c>
      <c r="C4" s="437">
        <f>SUM('RIB observations Apr-Sep 2026'!F4:F517)</f>
        <v>1226</v>
      </c>
      <c r="D4" s="437">
        <f>SUM('RIB observations Apr-Sep 2026'!G4:G517)</f>
        <v>976</v>
      </c>
      <c r="E4" s="437">
        <f>SUM('RIB observations Apr-Sep 2026'!H4:H517)</f>
        <v>257</v>
      </c>
      <c r="F4" s="438">
        <f t="shared" ref="F4:F13" si="0">D4/C4</f>
        <v>0.796084828711256</v>
      </c>
      <c r="G4" s="438">
        <f t="shared" ref="G4:G13" si="1">E4/C4</f>
        <v>0.209624796084829</v>
      </c>
      <c r="H4" s="64"/>
      <c r="I4" s="114" t="s">
        <v>13</v>
      </c>
      <c r="J4" s="50">
        <v>228</v>
      </c>
      <c r="K4" s="55">
        <f>J4</f>
        <v>228</v>
      </c>
      <c r="L4" s="186">
        <f t="shared" ref="L4:L5" si="2">K4/$K$5</f>
        <v>0.870229007633588</v>
      </c>
      <c r="M4" s="186">
        <f t="shared" ref="M4:M5" si="3">J4/$K$5</f>
        <v>0.870229007633588</v>
      </c>
      <c r="Q4" s="72"/>
      <c r="W4" s="72"/>
    </row>
    <row r="5" ht="13" spans="1:23">
      <c r="B5" s="390" t="s">
        <v>2167</v>
      </c>
      <c r="C5" s="50">
        <f>SUMIF('RIB observations Apr-Sep 2026'!J:J,B5,'RIB observations Apr-Sep 2026'!F:F)</f>
        <v>414</v>
      </c>
      <c r="D5" s="55">
        <f>SUMIF('RIB observations Apr-Sep 2026'!J:J,B5,'RIB observations Apr-Sep 2026'!G:G)</f>
        <v>322</v>
      </c>
      <c r="E5" s="55">
        <f>SUMIF('RIB observations Apr-Sep 2026'!J:J,B5,'RIB observations Apr-Sep 2026'!H:H)</f>
        <v>93</v>
      </c>
      <c r="F5" s="439">
        <f t="shared" si="0"/>
        <v>0.777777777777778</v>
      </c>
      <c r="G5" s="440">
        <f t="shared" si="1"/>
        <v>0.22463768115942</v>
      </c>
      <c r="H5" s="64"/>
      <c r="I5" s="114" t="s">
        <v>15</v>
      </c>
      <c r="J5" s="50">
        <v>34</v>
      </c>
      <c r="K5" s="55">
        <f>J5+K4</f>
        <v>262</v>
      </c>
      <c r="L5" s="186">
        <f t="shared" si="2"/>
        <v>1</v>
      </c>
      <c r="M5" s="186">
        <f t="shared" si="3"/>
        <v>0.129770992366412</v>
      </c>
      <c r="Q5" s="72"/>
      <c r="W5" s="72"/>
    </row>
    <row r="6" ht="14" spans="1:23">
      <c r="B6" s="211" t="s">
        <v>2168</v>
      </c>
      <c r="C6" s="50">
        <f>SUMIF('RIB observations Apr-Sep 2026'!J:J,B6,'RIB observations Apr-Sep 2026'!F:F)</f>
        <v>286</v>
      </c>
      <c r="D6" s="55">
        <f>SUMIF('RIB observations Apr-Sep 2026'!J:J,B6,'RIB observations Apr-Sep 2026'!G:G)</f>
        <v>224</v>
      </c>
      <c r="E6" s="55">
        <f>SUMIF('RIB observations Apr-Sep 2026'!J:J,B6,'RIB observations Apr-Sep 2026'!H:H)</f>
        <v>62</v>
      </c>
      <c r="F6" s="439">
        <f t="shared" si="0"/>
        <v>0.783216783216783</v>
      </c>
      <c r="G6" s="440">
        <f t="shared" si="1"/>
        <v>0.216783216783217</v>
      </c>
      <c r="H6" s="85"/>
      <c r="I6" s="177"/>
      <c r="J6" s="155"/>
      <c r="K6" s="142"/>
      <c r="L6" s="342"/>
      <c r="M6" s="342"/>
      <c r="Q6" s="72"/>
      <c r="W6" s="72"/>
    </row>
    <row r="7" ht="13" spans="1:23">
      <c r="B7" s="390" t="s">
        <v>2169</v>
      </c>
      <c r="C7" s="50">
        <f>SUMIF('RIB observations Apr-Sep 2026'!J:J,B7,'RIB observations Apr-Sep 2026'!F:F)</f>
        <v>201</v>
      </c>
      <c r="D7" s="55">
        <f>SUMIF('RIB observations Apr-Sep 2026'!J:J,B7,'RIB observations Apr-Sep 2026'!G:G)</f>
        <v>168</v>
      </c>
      <c r="E7" s="55">
        <f>SUMIF('RIB observations Apr-Sep 2026'!J:J,B7,'RIB observations Apr-Sep 2026'!H:H)</f>
        <v>33</v>
      </c>
      <c r="F7" s="439">
        <f t="shared" si="0"/>
        <v>0.835820895522388</v>
      </c>
      <c r="G7" s="440">
        <f t="shared" si="1"/>
        <v>0.164179104477612</v>
      </c>
      <c r="H7" s="85"/>
      <c r="Q7" s="72"/>
      <c r="W7" s="72"/>
    </row>
    <row r="8" ht="13" spans="1:23">
      <c r="B8" s="390" t="s">
        <v>2170</v>
      </c>
      <c r="C8" s="50">
        <f>SUMIF('RIB observations Apr-Sep 2026'!J:J,B8,'RIB observations Apr-Sep 2026'!F:F)</f>
        <v>132</v>
      </c>
      <c r="D8" s="55">
        <f>SUMIF('RIB observations Apr-Sep 2026'!J:J,B8,'RIB observations Apr-Sep 2026'!G:G)</f>
        <v>111</v>
      </c>
      <c r="E8" s="55">
        <f>SUMIF('RIB observations Apr-Sep 2026'!J:J,B8,'RIB observations Apr-Sep 2026'!H:H)</f>
        <v>21</v>
      </c>
      <c r="F8" s="439">
        <f t="shared" si="0"/>
        <v>0.840909090909091</v>
      </c>
      <c r="G8" s="440">
        <f t="shared" si="1"/>
        <v>0.159090909090909</v>
      </c>
      <c r="H8" s="85"/>
      <c r="I8" s="154"/>
      <c r="J8" s="154"/>
      <c r="K8" s="154"/>
      <c r="L8" s="154"/>
      <c r="M8" s="154"/>
      <c r="Q8" s="72"/>
      <c r="W8" s="72"/>
    </row>
    <row r="9" ht="14" spans="1:23">
      <c r="B9" s="211" t="s">
        <v>2171</v>
      </c>
      <c r="C9" s="50">
        <f>SUMIF('RIB observations Apr-Sep 2026'!J:J,B9,'RIB observations Apr-Sep 2026'!F:F)</f>
        <v>47</v>
      </c>
      <c r="D9" s="55">
        <f>SUMIF('RIB observations Apr-Sep 2026'!J:J,B9,'RIB observations Apr-Sep 2026'!G:G)</f>
        <v>37</v>
      </c>
      <c r="E9" s="55">
        <f>SUMIF('RIB observations Apr-Sep 2026'!J:J,B9,'RIB observations Apr-Sep 2026'!H:H)</f>
        <v>10</v>
      </c>
      <c r="F9" s="439">
        <f t="shared" si="0"/>
        <v>0.787234042553192</v>
      </c>
      <c r="G9" s="440">
        <f t="shared" si="1"/>
        <v>0.212765957446809</v>
      </c>
      <c r="H9" s="85"/>
      <c r="I9" s="154"/>
      <c r="J9" s="154"/>
      <c r="K9" s="154"/>
      <c r="L9" s="154"/>
      <c r="M9" s="154"/>
      <c r="Q9" s="72"/>
      <c r="W9" s="72"/>
    </row>
    <row r="10" ht="14.5" spans="1:23">
      <c r="B10" s="400" t="s">
        <v>2172</v>
      </c>
      <c r="C10" s="50">
        <f>SUMIF('RIB observations Apr-Sep 2026'!J:J,B10,'RIB observations Apr-Sep 2026'!F:F)</f>
        <v>40</v>
      </c>
      <c r="D10" s="55">
        <f>SUMIF('RIB observations Apr-Sep 2026'!J:J,B10,'RIB observations Apr-Sep 2026'!G:G)</f>
        <v>29</v>
      </c>
      <c r="E10" s="55">
        <f>SUMIF('RIB observations Apr-Sep 2026'!J:J,B10,'RIB observations Apr-Sep 2026'!H:H)</f>
        <v>11</v>
      </c>
      <c r="F10" s="439">
        <f t="shared" si="0"/>
        <v>0.725</v>
      </c>
      <c r="G10" s="440">
        <f t="shared" si="1"/>
        <v>0.275</v>
      </c>
      <c r="H10" s="85"/>
      <c r="I10" s="154"/>
      <c r="J10" s="154"/>
      <c r="K10" s="154"/>
      <c r="L10" s="154"/>
      <c r="M10" s="154"/>
      <c r="Q10" s="72"/>
      <c r="W10" s="72"/>
    </row>
    <row r="11" ht="14" spans="1:23">
      <c r="B11" s="211" t="s">
        <v>2173</v>
      </c>
      <c r="C11" s="50">
        <f>SUMIF('RIB observations Apr-Sep 2026'!J:J,B11,'RIB observations Apr-Sep 2026'!F:F)</f>
        <v>16</v>
      </c>
      <c r="D11" s="55">
        <f>SUMIF('RIB observations Apr-Sep 2026'!J:J,B11,'RIB observations Apr-Sep 2026'!G:G)</f>
        <v>2</v>
      </c>
      <c r="E11" s="55">
        <f>SUMIF('RIB observations Apr-Sep 2026'!J:J,B11,'RIB observations Apr-Sep 2026'!H:H)</f>
        <v>13</v>
      </c>
      <c r="F11" s="439">
        <f t="shared" si="0"/>
        <v>0.125</v>
      </c>
      <c r="G11" s="440">
        <f t="shared" si="1"/>
        <v>0.8125</v>
      </c>
      <c r="H11" s="85"/>
      <c r="I11" s="154"/>
      <c r="J11" s="154"/>
      <c r="K11" s="154"/>
      <c r="L11" s="154"/>
      <c r="M11" s="154"/>
      <c r="Q11" s="72"/>
      <c r="W11" s="72"/>
    </row>
    <row r="12" ht="13" spans="1:23">
      <c r="B12" s="390" t="s">
        <v>2174</v>
      </c>
      <c r="C12" s="50">
        <v>1</v>
      </c>
      <c r="D12" s="55">
        <v>1</v>
      </c>
      <c r="E12" s="55">
        <f>SUMIF('RIB observations Apr-Sep 2026'!J:J,B12,'RIB observations Apr-Sep 2026'!H:H)</f>
        <v>0</v>
      </c>
      <c r="F12" s="439">
        <f t="shared" si="0"/>
        <v>1</v>
      </c>
      <c r="G12" s="440">
        <f t="shared" si="1"/>
        <v>0</v>
      </c>
      <c r="H12" s="85"/>
      <c r="I12" s="154"/>
      <c r="J12" s="154"/>
      <c r="K12" s="154"/>
      <c r="L12" s="154"/>
      <c r="M12" s="154"/>
      <c r="Q12" s="72"/>
      <c r="W12" s="72"/>
    </row>
    <row r="13" ht="13" spans="1:23">
      <c r="B13" s="390" t="s">
        <v>2175</v>
      </c>
      <c r="C13" s="50">
        <f>SUMIF('RIB observations Apr-Sep 2026'!J:J,B13,'RIB observations Apr-Sep 2026'!F:F)</f>
        <v>90</v>
      </c>
      <c r="D13" s="55">
        <f>SUMIF('RIB observations Apr-Sep 2026'!J:J,B13,'RIB observations Apr-Sep 2026'!G:G)</f>
        <v>83</v>
      </c>
      <c r="E13" s="55">
        <f>SUMIF('RIB observations Apr-Sep 2026'!J:J,B13,'RIB observations Apr-Sep 2026'!H:H)</f>
        <v>7</v>
      </c>
      <c r="F13" s="439">
        <f t="shared" si="0"/>
        <v>0.922222222222222</v>
      </c>
      <c r="G13" s="440">
        <f t="shared" si="1"/>
        <v>0.0777777777777778</v>
      </c>
      <c r="H13" s="85"/>
      <c r="I13" s="154"/>
      <c r="J13" s="154"/>
      <c r="K13" s="154"/>
      <c r="L13" s="154"/>
      <c r="M13" s="154"/>
      <c r="Q13" s="72"/>
      <c r="W13" s="72"/>
    </row>
    <row r="14" ht="12.5" spans="1:23">
      <c r="B14" s="177"/>
      <c r="C14" s="191"/>
      <c r="H14" s="85"/>
      <c r="I14" s="154"/>
      <c r="J14" s="154"/>
      <c r="K14" s="154"/>
      <c r="L14" s="154"/>
      <c r="M14" s="154"/>
      <c r="Q14" s="72"/>
      <c r="W14" s="72"/>
    </row>
    <row r="15" spans="1:23">
      <c r="B15" s="177"/>
      <c r="C15" s="191"/>
      <c r="H15" s="85"/>
      <c r="I15" s="154"/>
      <c r="J15" s="154"/>
      <c r="K15" s="154"/>
      <c r="L15" s="154"/>
      <c r="M15" s="154"/>
      <c r="Q15" s="72"/>
      <c r="W15" s="72"/>
    </row>
    <row r="16" ht="30" customHeight="1" spans="1:23">
      <c r="B16" s="441" t="s">
        <v>965</v>
      </c>
      <c r="C16" s="442" t="s">
        <v>966</v>
      </c>
      <c r="D16" s="443" t="s">
        <v>23</v>
      </c>
      <c r="E16" s="188" t="s">
        <v>10</v>
      </c>
      <c r="F16" s="189" t="s">
        <v>24</v>
      </c>
      <c r="H16" s="85"/>
      <c r="I16" s="154"/>
      <c r="J16" s="154"/>
      <c r="K16" s="154"/>
      <c r="L16" s="154"/>
      <c r="M16" s="154"/>
      <c r="Q16" s="72"/>
      <c r="W16" s="72"/>
    </row>
    <row r="17" ht="21.75" customHeight="1" spans="1:24">
      <c r="A17" s="144"/>
      <c r="B17" s="390" t="s">
        <v>78</v>
      </c>
      <c r="C17" s="50">
        <v>130</v>
      </c>
      <c r="D17" s="55">
        <f>C17</f>
        <v>130</v>
      </c>
      <c r="E17" s="444">
        <f>D17/$D$24</f>
        <v>0.49618320610687</v>
      </c>
      <c r="F17" s="186">
        <f>C17/$D$24</f>
        <v>0.49618320610687</v>
      </c>
      <c r="G17" s="144"/>
      <c r="H17" s="85"/>
      <c r="I17" s="154"/>
      <c r="J17" s="154"/>
      <c r="K17" s="154"/>
      <c r="L17" s="154"/>
      <c r="M17" s="154"/>
      <c r="O17" s="64"/>
      <c r="P17" s="64"/>
      <c r="Q17" s="142"/>
      <c r="R17" s="64"/>
      <c r="S17" s="64"/>
      <c r="T17" s="64"/>
      <c r="U17" s="64"/>
      <c r="V17" s="64"/>
      <c r="W17" s="142"/>
      <c r="X17" s="64"/>
    </row>
    <row r="18" ht="21.75" customHeight="1" spans="1:24">
      <c r="A18" s="144"/>
      <c r="B18" s="390" t="s">
        <v>2176</v>
      </c>
      <c r="C18" s="50">
        <v>37</v>
      </c>
      <c r="D18" s="55">
        <f t="shared" ref="D18:D28" si="4">C18+D17</f>
        <v>167</v>
      </c>
      <c r="E18" s="444">
        <f t="shared" ref="E18:E24" si="5">D18/$D$24</f>
        <v>0.637404580152672</v>
      </c>
      <c r="F18" s="186">
        <f t="shared" ref="F18:F24" si="6">C18/$D$24</f>
        <v>0.141221374045802</v>
      </c>
      <c r="G18" s="144"/>
      <c r="H18" s="85"/>
      <c r="I18" s="154"/>
      <c r="J18" s="154"/>
      <c r="K18" s="154"/>
      <c r="L18" s="154"/>
      <c r="M18" s="154"/>
      <c r="O18" s="64"/>
      <c r="P18" s="64"/>
      <c r="Q18" s="142"/>
      <c r="R18" s="64"/>
      <c r="S18" s="64"/>
      <c r="T18" s="64"/>
      <c r="U18" s="64"/>
      <c r="V18" s="64"/>
      <c r="W18" s="142"/>
      <c r="X18" s="64"/>
    </row>
    <row r="19" ht="21.75" customHeight="1" spans="1:24">
      <c r="A19" s="144"/>
      <c r="B19" s="390" t="s">
        <v>28</v>
      </c>
      <c r="C19" s="50">
        <v>30</v>
      </c>
      <c r="D19" s="55">
        <f t="shared" si="4"/>
        <v>197</v>
      </c>
      <c r="E19" s="444">
        <f t="shared" si="5"/>
        <v>0.751908396946565</v>
      </c>
      <c r="F19" s="186">
        <f t="shared" si="6"/>
        <v>0.114503816793893</v>
      </c>
      <c r="G19" s="144"/>
      <c r="H19" s="85"/>
      <c r="I19" s="154"/>
      <c r="J19" s="154"/>
      <c r="K19" s="154"/>
      <c r="L19" s="154"/>
      <c r="M19" s="154"/>
      <c r="O19" s="64"/>
      <c r="P19" s="64"/>
      <c r="Q19" s="142"/>
      <c r="R19" s="64"/>
      <c r="S19" s="64"/>
      <c r="T19" s="64"/>
      <c r="U19" s="64"/>
      <c r="V19" s="64"/>
      <c r="W19" s="142"/>
      <c r="X19" s="64"/>
    </row>
    <row r="20" ht="21.75" customHeight="1" spans="1:24">
      <c r="A20" s="144"/>
      <c r="B20" s="390" t="s">
        <v>970</v>
      </c>
      <c r="C20" s="50">
        <v>25</v>
      </c>
      <c r="D20" s="55">
        <f t="shared" si="4"/>
        <v>222</v>
      </c>
      <c r="E20" s="444">
        <f t="shared" si="5"/>
        <v>0.847328244274809</v>
      </c>
      <c r="F20" s="186">
        <f t="shared" si="6"/>
        <v>0.0954198473282443</v>
      </c>
      <c r="G20" s="144"/>
      <c r="H20" s="85"/>
      <c r="I20" s="154"/>
      <c r="J20" s="154"/>
      <c r="K20" s="154"/>
      <c r="L20" s="154"/>
      <c r="M20" s="154"/>
      <c r="O20" s="64"/>
      <c r="P20" s="64"/>
      <c r="Q20" s="142"/>
      <c r="R20" s="64"/>
      <c r="S20" s="64"/>
      <c r="T20" s="64"/>
      <c r="U20" s="64"/>
      <c r="V20" s="64"/>
      <c r="W20" s="142"/>
      <c r="X20" s="64"/>
    </row>
    <row r="21" ht="21.75" customHeight="1" spans="1:24">
      <c r="A21" s="144"/>
      <c r="B21" s="390" t="s">
        <v>510</v>
      </c>
      <c r="C21" s="50">
        <v>20</v>
      </c>
      <c r="D21" s="55">
        <f t="shared" si="4"/>
        <v>242</v>
      </c>
      <c r="E21" s="444">
        <f t="shared" si="5"/>
        <v>0.923664122137405</v>
      </c>
      <c r="F21" s="186">
        <f t="shared" si="6"/>
        <v>0.0763358778625954</v>
      </c>
      <c r="G21" s="144"/>
      <c r="H21" s="85"/>
      <c r="I21" s="154"/>
      <c r="J21" s="154"/>
      <c r="K21" s="154"/>
      <c r="L21" s="154"/>
      <c r="M21" s="154"/>
      <c r="O21" s="64"/>
      <c r="P21" s="64"/>
      <c r="Q21" s="142"/>
      <c r="R21" s="64"/>
      <c r="S21" s="64"/>
      <c r="T21" s="64"/>
      <c r="U21" s="64"/>
      <c r="V21" s="64"/>
      <c r="W21" s="142"/>
      <c r="X21" s="64"/>
    </row>
    <row r="22" ht="21.75" customHeight="1" spans="1:24">
      <c r="A22" s="144"/>
      <c r="B22" s="390" t="s">
        <v>27</v>
      </c>
      <c r="C22" s="50">
        <v>8</v>
      </c>
      <c r="D22" s="55">
        <f t="shared" si="4"/>
        <v>250</v>
      </c>
      <c r="E22" s="444">
        <f t="shared" si="5"/>
        <v>0.954198473282443</v>
      </c>
      <c r="F22" s="186">
        <f t="shared" si="6"/>
        <v>0.0305343511450382</v>
      </c>
      <c r="G22" s="144"/>
      <c r="H22" s="85"/>
      <c r="I22" s="154"/>
      <c r="J22" s="154"/>
      <c r="K22" s="154"/>
      <c r="L22" s="154"/>
      <c r="M22" s="154"/>
      <c r="O22" s="64"/>
      <c r="P22" s="64"/>
      <c r="Q22" s="142"/>
      <c r="R22" s="64"/>
      <c r="S22" s="64"/>
      <c r="T22" s="64"/>
      <c r="U22" s="64"/>
      <c r="V22" s="64"/>
      <c r="W22" s="142"/>
      <c r="X22" s="64"/>
    </row>
    <row r="23" ht="21.75" customHeight="1" spans="1:24">
      <c r="A23" s="144"/>
      <c r="B23" s="390" t="s">
        <v>2177</v>
      </c>
      <c r="C23" s="50">
        <v>7</v>
      </c>
      <c r="D23" s="55">
        <f t="shared" si="4"/>
        <v>257</v>
      </c>
      <c r="E23" s="444">
        <f t="shared" si="5"/>
        <v>0.980916030534351</v>
      </c>
      <c r="F23" s="186">
        <f t="shared" si="6"/>
        <v>0.0267175572519084</v>
      </c>
      <c r="G23" s="144"/>
      <c r="H23" s="85"/>
      <c r="I23" s="154"/>
      <c r="J23" s="154"/>
      <c r="K23" s="154"/>
      <c r="L23" s="154"/>
      <c r="M23" s="154"/>
      <c r="O23" s="64"/>
      <c r="P23" s="64"/>
      <c r="Q23" s="142"/>
      <c r="R23" s="64"/>
      <c r="S23" s="64"/>
      <c r="T23" s="64"/>
      <c r="U23" s="64"/>
      <c r="V23" s="64"/>
      <c r="W23" s="142"/>
      <c r="X23" s="64"/>
    </row>
    <row r="24" ht="21.75" customHeight="1" spans="1:24">
      <c r="A24" s="144"/>
      <c r="B24" s="390" t="s">
        <v>974</v>
      </c>
      <c r="C24" s="50">
        <v>5</v>
      </c>
      <c r="D24" s="55">
        <f t="shared" si="4"/>
        <v>262</v>
      </c>
      <c r="E24" s="444">
        <f t="shared" si="5"/>
        <v>1</v>
      </c>
      <c r="F24" s="186">
        <f t="shared" si="6"/>
        <v>0.0190839694656489</v>
      </c>
      <c r="G24" s="144"/>
      <c r="H24" s="85"/>
      <c r="N24" s="64"/>
      <c r="O24" s="64"/>
      <c r="P24" s="64"/>
      <c r="Q24" s="142"/>
      <c r="R24" s="64"/>
      <c r="S24" s="64"/>
      <c r="T24" s="64"/>
      <c r="U24" s="64"/>
      <c r="V24" s="64"/>
      <c r="W24" s="142"/>
      <c r="X24" s="64"/>
    </row>
    <row r="25" spans="1:24">
      <c r="A25" s="177"/>
      <c r="E25" s="72"/>
      <c r="Q25" s="72"/>
      <c r="W25" s="72"/>
    </row>
    <row r="26" spans="1:24">
      <c r="A26" s="177"/>
      <c r="Q26" s="72"/>
      <c r="W26" s="72"/>
    </row>
    <row r="27" spans="1:24">
      <c r="A27" s="177"/>
      <c r="B27" s="177"/>
      <c r="Q27" s="72"/>
      <c r="W27" s="72"/>
    </row>
    <row r="28" spans="1:24">
      <c r="B28" s="177"/>
      <c r="L28" s="72"/>
      <c r="Q28" s="72"/>
      <c r="W28" s="72"/>
    </row>
    <row r="29" spans="1:24">
      <c r="B29" s="177"/>
      <c r="C29" s="191"/>
      <c r="L29" s="72"/>
      <c r="Q29" s="72"/>
      <c r="W29" s="72"/>
    </row>
    <row r="30" ht="12.5" spans="1:24">
      <c r="B30" s="177"/>
      <c r="C30" s="191"/>
      <c r="Q30" s="72"/>
      <c r="W30" s="72"/>
    </row>
    <row r="31" ht="12.5" spans="1:24">
      <c r="B31" s="177"/>
      <c r="C31" s="191"/>
      <c r="Q31" s="72"/>
      <c r="W31" s="72"/>
    </row>
    <row r="32" ht="12.5" spans="1:24">
      <c r="B32" s="177"/>
      <c r="C32" s="191"/>
      <c r="Q32" s="72"/>
      <c r="W32" s="72"/>
    </row>
    <row r="33" ht="12.5" spans="2:23">
      <c r="B33" s="177"/>
      <c r="C33" s="191"/>
      <c r="Q33" s="72"/>
      <c r="W33" s="72"/>
    </row>
    <row r="34" ht="12.5" spans="2:23">
      <c r="B34" s="177"/>
      <c r="C34" s="191"/>
      <c r="Q34" s="72"/>
      <c r="W34" s="72"/>
    </row>
    <row r="35" ht="12.5" spans="2:23">
      <c r="B35" s="177"/>
      <c r="C35" s="191"/>
      <c r="Q35" s="72"/>
      <c r="W35" s="72"/>
    </row>
    <row r="36" ht="12.5" spans="2:23">
      <c r="B36" s="177"/>
      <c r="C36" s="191"/>
      <c r="Q36" s="72"/>
      <c r="W36" s="72"/>
    </row>
    <row r="37" ht="12.5" spans="2:23">
      <c r="B37" s="177"/>
      <c r="C37" s="191"/>
      <c r="Q37" s="72"/>
      <c r="W37" s="72"/>
    </row>
    <row r="38" ht="12.5" spans="2:23">
      <c r="B38" s="177"/>
      <c r="C38" s="191"/>
      <c r="Q38" s="72"/>
      <c r="W38" s="72"/>
    </row>
    <row r="39" ht="12.5" spans="2:23">
      <c r="B39" s="177"/>
      <c r="C39" s="191"/>
      <c r="Q39" s="72"/>
      <c r="W39" s="72"/>
    </row>
    <row r="40" ht="12.5" spans="2:23">
      <c r="B40" s="177"/>
      <c r="C40" s="191"/>
      <c r="Q40" s="72"/>
      <c r="W40" s="72"/>
    </row>
    <row r="41" ht="12.5" spans="2:23">
      <c r="B41" s="177"/>
      <c r="C41" s="191"/>
      <c r="Q41" s="72"/>
      <c r="W41" s="72"/>
    </row>
    <row r="42" ht="12.5" spans="2:23">
      <c r="B42" s="177"/>
      <c r="C42" s="191"/>
      <c r="Q42" s="72"/>
      <c r="W42" s="72"/>
    </row>
    <row r="43" ht="12.5" spans="2:23">
      <c r="B43" s="177"/>
      <c r="C43" s="191"/>
      <c r="Q43" s="72"/>
      <c r="W43" s="72"/>
    </row>
    <row r="44" ht="12.5" spans="2:23">
      <c r="B44" s="177"/>
      <c r="C44" s="191"/>
      <c r="Q44" s="72"/>
      <c r="W44" s="72"/>
    </row>
    <row r="45" ht="12.5" spans="2:23">
      <c r="B45" s="177"/>
      <c r="C45" s="191"/>
      <c r="Q45" s="72"/>
      <c r="W45" s="72"/>
    </row>
    <row r="46" ht="12.5" spans="2:23">
      <c r="B46" s="177"/>
      <c r="C46" s="191"/>
      <c r="L46" s="72"/>
      <c r="Q46" s="72"/>
      <c r="W46" s="72"/>
    </row>
    <row r="47" ht="12.5" spans="2:23">
      <c r="B47" s="177"/>
      <c r="C47" s="191"/>
      <c r="L47" s="72"/>
      <c r="Q47" s="72"/>
      <c r="W47" s="72"/>
    </row>
    <row r="48" ht="12.5" spans="2:23">
      <c r="B48" s="177"/>
      <c r="C48" s="191"/>
      <c r="L48" s="72"/>
      <c r="Q48" s="72"/>
      <c r="W48" s="72"/>
    </row>
    <row r="49" ht="12.5" spans="2:23">
      <c r="B49" s="177"/>
      <c r="C49" s="191"/>
      <c r="L49" s="72"/>
      <c r="Q49" s="72"/>
      <c r="W49" s="72"/>
    </row>
    <row r="50" ht="12.5" spans="2:23">
      <c r="B50" s="177"/>
      <c r="C50" s="191"/>
      <c r="L50" s="72"/>
      <c r="Q50" s="72"/>
      <c r="W50" s="72"/>
    </row>
    <row r="51" ht="12.5" spans="2:23">
      <c r="B51" s="177"/>
      <c r="C51" s="191"/>
      <c r="L51" s="72"/>
      <c r="Q51" s="72"/>
      <c r="W51" s="72"/>
    </row>
    <row r="52" ht="12.5" spans="2:23">
      <c r="B52" s="177"/>
      <c r="C52" s="191"/>
      <c r="L52" s="72"/>
      <c r="Q52" s="72"/>
      <c r="W52" s="72"/>
    </row>
    <row r="53" ht="12.5" spans="2:23">
      <c r="B53" s="177"/>
      <c r="C53" s="191"/>
      <c r="L53" s="72"/>
      <c r="Q53" s="72"/>
      <c r="W53" s="72"/>
    </row>
    <row r="54" ht="12.5" spans="2:23">
      <c r="B54" s="177"/>
      <c r="C54" s="191"/>
      <c r="L54" s="72"/>
      <c r="Q54" s="72"/>
      <c r="W54" s="72"/>
    </row>
    <row r="55" ht="12.5" spans="2:23">
      <c r="B55" s="177"/>
      <c r="C55" s="191"/>
      <c r="L55" s="72"/>
      <c r="Q55" s="72"/>
      <c r="W55" s="72"/>
    </row>
    <row r="56" ht="12.5" spans="2:23">
      <c r="B56" s="177"/>
      <c r="C56" s="191"/>
      <c r="L56" s="72"/>
      <c r="Q56" s="72"/>
      <c r="W56" s="72"/>
    </row>
    <row r="57" ht="12.5" spans="2:23">
      <c r="B57" s="177"/>
      <c r="C57" s="191"/>
      <c r="L57" s="72"/>
      <c r="Q57" s="72"/>
      <c r="W57" s="72"/>
    </row>
    <row r="58" ht="12.5" spans="2:23">
      <c r="B58" s="177"/>
      <c r="C58" s="191"/>
      <c r="E58" s="192"/>
      <c r="F58" s="72"/>
      <c r="L58" s="72"/>
      <c r="Q58" s="72"/>
      <c r="W58" s="72"/>
    </row>
    <row r="59" ht="12.5" spans="2:23">
      <c r="B59" s="177"/>
      <c r="C59" s="191"/>
      <c r="E59" s="192"/>
      <c r="F59" s="72"/>
      <c r="L59" s="72"/>
      <c r="Q59" s="72"/>
      <c r="W59" s="72"/>
    </row>
    <row r="60" ht="12.5" spans="2:23">
      <c r="B60" s="177"/>
      <c r="C60" s="191"/>
      <c r="E60" s="192"/>
      <c r="F60" s="72"/>
      <c r="L60" s="72"/>
      <c r="Q60" s="72"/>
      <c r="W60" s="72"/>
    </row>
    <row r="61" ht="12.5" spans="2:23">
      <c r="B61" s="177"/>
      <c r="C61" s="191"/>
      <c r="E61" s="192"/>
      <c r="F61" s="72"/>
      <c r="L61" s="72"/>
      <c r="Q61" s="72"/>
      <c r="W61" s="72"/>
    </row>
    <row r="62" ht="12.5" spans="2:23">
      <c r="B62" s="177"/>
      <c r="C62" s="191"/>
      <c r="E62" s="192"/>
      <c r="F62" s="72"/>
      <c r="L62" s="72"/>
      <c r="Q62" s="72"/>
      <c r="W62" s="72"/>
    </row>
    <row r="63" ht="12.5" spans="2:23">
      <c r="B63" s="177"/>
      <c r="C63" s="191"/>
      <c r="E63" s="192"/>
      <c r="F63" s="72"/>
      <c r="L63" s="72"/>
      <c r="Q63" s="72"/>
      <c r="W63" s="72"/>
    </row>
    <row r="64" ht="12.5" spans="2:23">
      <c r="B64" s="177"/>
      <c r="C64" s="191"/>
      <c r="E64" s="192"/>
      <c r="F64" s="72"/>
      <c r="L64" s="72"/>
      <c r="Q64" s="72"/>
      <c r="W64" s="72"/>
    </row>
    <row r="65" ht="12.5" spans="2:23">
      <c r="B65" s="177"/>
      <c r="C65" s="191"/>
      <c r="E65" s="192"/>
      <c r="F65" s="72"/>
      <c r="L65" s="72"/>
      <c r="Q65" s="72"/>
      <c r="W65" s="72"/>
    </row>
    <row r="66" ht="12.5" spans="2:23">
      <c r="B66" s="177"/>
      <c r="C66" s="191"/>
      <c r="E66" s="192"/>
      <c r="F66" s="72"/>
      <c r="L66" s="72"/>
      <c r="Q66" s="72"/>
      <c r="W66" s="72"/>
    </row>
    <row r="67" ht="12.5" spans="2:23">
      <c r="B67" s="177"/>
      <c r="C67" s="191"/>
      <c r="E67" s="192"/>
      <c r="F67" s="72"/>
      <c r="L67" s="72"/>
      <c r="Q67" s="72"/>
      <c r="W67" s="72"/>
    </row>
    <row r="68" ht="12.5" spans="2:23">
      <c r="B68" s="177"/>
      <c r="C68" s="191"/>
      <c r="E68" s="192"/>
      <c r="F68" s="72"/>
      <c r="L68" s="72"/>
      <c r="Q68" s="72"/>
      <c r="W68" s="72"/>
    </row>
    <row r="69" ht="12.5" spans="2:23">
      <c r="B69" s="177"/>
      <c r="C69" s="191"/>
      <c r="E69" s="192"/>
      <c r="F69" s="72"/>
      <c r="L69" s="72"/>
      <c r="Q69" s="72"/>
      <c r="W69" s="72"/>
    </row>
    <row r="70" ht="12.5" spans="2:23">
      <c r="B70" s="177"/>
      <c r="C70" s="191"/>
      <c r="E70" s="192"/>
      <c r="F70" s="72"/>
      <c r="L70" s="72"/>
      <c r="Q70" s="72"/>
      <c r="W70" s="72"/>
    </row>
    <row r="71" ht="12.5" spans="2:23">
      <c r="B71" s="177"/>
      <c r="C71" s="191"/>
      <c r="E71" s="192"/>
      <c r="F71" s="72"/>
      <c r="L71" s="72"/>
      <c r="Q71" s="72"/>
      <c r="W71" s="72"/>
    </row>
    <row r="72" ht="12.5" spans="2:23">
      <c r="B72" s="177"/>
      <c r="C72" s="191"/>
      <c r="E72" s="192"/>
      <c r="F72" s="72"/>
      <c r="L72" s="72"/>
      <c r="Q72" s="72"/>
      <c r="W72" s="72"/>
    </row>
    <row r="73" ht="12.5" spans="2:23">
      <c r="B73" s="177"/>
      <c r="C73" s="191"/>
      <c r="E73" s="192"/>
      <c r="F73" s="72"/>
      <c r="L73" s="72"/>
      <c r="Q73" s="72"/>
      <c r="W73" s="72"/>
    </row>
    <row r="74" ht="12.5" spans="2:23">
      <c r="B74" s="177"/>
      <c r="C74" s="191"/>
      <c r="E74" s="192"/>
      <c r="F74" s="72"/>
      <c r="L74" s="72"/>
      <c r="Q74" s="72"/>
      <c r="W74" s="72"/>
    </row>
    <row r="75" ht="12.5" spans="2:23">
      <c r="B75" s="177"/>
      <c r="C75" s="191"/>
      <c r="E75" s="192"/>
      <c r="F75" s="72"/>
      <c r="L75" s="72"/>
      <c r="Q75" s="72"/>
      <c r="W75" s="72"/>
    </row>
    <row r="76" ht="12.5" spans="2:23">
      <c r="B76" s="177"/>
      <c r="C76" s="191"/>
      <c r="E76" s="192"/>
      <c r="F76" s="72"/>
      <c r="L76" s="72"/>
      <c r="Q76" s="72"/>
      <c r="W76" s="72"/>
    </row>
    <row r="77" ht="12.5" spans="2:23">
      <c r="B77" s="177"/>
      <c r="C77" s="191"/>
      <c r="E77" s="192"/>
      <c r="F77" s="72"/>
      <c r="L77" s="72"/>
      <c r="Q77" s="72"/>
      <c r="W77" s="72"/>
    </row>
    <row r="78" ht="12.5" spans="2:23">
      <c r="B78" s="177"/>
      <c r="C78" s="191"/>
      <c r="E78" s="192"/>
      <c r="F78" s="72"/>
      <c r="L78" s="72"/>
      <c r="Q78" s="72"/>
      <c r="W78" s="72"/>
    </row>
    <row r="79" ht="12.5" spans="2:23">
      <c r="B79" s="177"/>
      <c r="C79" s="191"/>
      <c r="E79" s="192"/>
      <c r="F79" s="72"/>
      <c r="L79" s="72"/>
      <c r="Q79" s="72"/>
      <c r="W79" s="72"/>
    </row>
    <row r="80" ht="12.5" spans="2:23">
      <c r="B80" s="177"/>
      <c r="C80" s="191"/>
      <c r="E80" s="192"/>
      <c r="F80" s="72"/>
      <c r="L80" s="72"/>
      <c r="Q80" s="72"/>
      <c r="W80" s="72"/>
    </row>
    <row r="81" ht="12.5" spans="2:23">
      <c r="B81" s="177"/>
      <c r="C81" s="191"/>
      <c r="E81" s="192"/>
      <c r="F81" s="72"/>
      <c r="L81" s="72"/>
      <c r="Q81" s="72"/>
      <c r="W81" s="72"/>
    </row>
    <row r="82" ht="12.5" spans="2:23">
      <c r="B82" s="177"/>
      <c r="C82" s="191"/>
      <c r="E82" s="192"/>
      <c r="F82" s="72"/>
      <c r="L82" s="72"/>
      <c r="Q82" s="72"/>
      <c r="W82" s="72"/>
    </row>
    <row r="83" ht="12.5" spans="2:23">
      <c r="B83" s="177"/>
      <c r="C83" s="191"/>
      <c r="E83" s="192"/>
      <c r="F83" s="72"/>
      <c r="L83" s="72"/>
      <c r="Q83" s="72"/>
      <c r="W83" s="72"/>
    </row>
    <row r="84" ht="12.5" spans="2:23">
      <c r="B84" s="177"/>
      <c r="C84" s="191"/>
      <c r="E84" s="192"/>
      <c r="F84" s="72"/>
      <c r="L84" s="72"/>
      <c r="Q84" s="72"/>
      <c r="W84" s="72"/>
    </row>
    <row r="85" ht="12.5" spans="2:23">
      <c r="B85" s="177"/>
      <c r="C85" s="191"/>
      <c r="E85" s="192"/>
      <c r="F85" s="72"/>
      <c r="L85" s="72"/>
      <c r="Q85" s="72"/>
      <c r="W85" s="72"/>
    </row>
    <row r="86" ht="12.5" spans="2:23">
      <c r="B86" s="177"/>
      <c r="C86" s="191"/>
      <c r="E86" s="192"/>
      <c r="F86" s="72"/>
      <c r="L86" s="72"/>
      <c r="Q86" s="72"/>
      <c r="W86" s="72"/>
    </row>
    <row r="87" ht="12.5" spans="2:23">
      <c r="B87" s="177"/>
      <c r="C87" s="191"/>
      <c r="E87" s="192"/>
      <c r="F87" s="72"/>
      <c r="L87" s="72"/>
      <c r="Q87" s="72"/>
      <c r="W87" s="72"/>
    </row>
    <row r="88" ht="12.5" spans="2:23">
      <c r="B88" s="177"/>
      <c r="C88" s="191"/>
      <c r="E88" s="192"/>
      <c r="F88" s="72"/>
      <c r="L88" s="72"/>
      <c r="Q88" s="72"/>
      <c r="W88" s="72"/>
    </row>
    <row r="89" ht="12.5" spans="2:23">
      <c r="B89" s="177"/>
      <c r="C89" s="191"/>
      <c r="E89" s="192"/>
      <c r="F89" s="72"/>
      <c r="L89" s="72"/>
      <c r="Q89" s="72"/>
      <c r="W89" s="72"/>
    </row>
    <row r="90" ht="12.5" spans="2:23">
      <c r="B90" s="177"/>
      <c r="C90" s="191"/>
      <c r="E90" s="192"/>
      <c r="F90" s="72"/>
      <c r="L90" s="72"/>
      <c r="Q90" s="72"/>
      <c r="W90" s="72"/>
    </row>
    <row r="91" ht="12.5" spans="2:23">
      <c r="B91" s="177"/>
      <c r="C91" s="191"/>
      <c r="E91" s="192"/>
      <c r="F91" s="72"/>
      <c r="L91" s="72"/>
      <c r="Q91" s="72"/>
      <c r="W91" s="72"/>
    </row>
    <row r="92" ht="12.5" spans="2:23">
      <c r="B92" s="177"/>
      <c r="C92" s="191"/>
      <c r="E92" s="192"/>
      <c r="F92" s="72"/>
      <c r="L92" s="72"/>
      <c r="Q92" s="72"/>
      <c r="W92" s="72"/>
    </row>
    <row r="93" ht="12.5" spans="2:23">
      <c r="B93" s="177"/>
      <c r="C93" s="191"/>
      <c r="E93" s="192"/>
      <c r="F93" s="72"/>
      <c r="L93" s="72"/>
      <c r="Q93" s="72"/>
      <c r="W93" s="72"/>
    </row>
    <row r="94" ht="12.5" spans="2:23">
      <c r="B94" s="177"/>
      <c r="C94" s="191"/>
      <c r="E94" s="192"/>
      <c r="F94" s="72"/>
      <c r="L94" s="72"/>
      <c r="Q94" s="72"/>
      <c r="W94" s="72"/>
    </row>
    <row r="95" ht="12.5" spans="2:23">
      <c r="B95" s="177"/>
      <c r="C95" s="191"/>
      <c r="E95" s="192"/>
      <c r="F95" s="72"/>
      <c r="L95" s="72"/>
      <c r="Q95" s="72"/>
      <c r="W95" s="72"/>
    </row>
    <row r="96" ht="12.5" spans="2:23">
      <c r="B96" s="177"/>
      <c r="C96" s="191"/>
      <c r="E96" s="192"/>
      <c r="F96" s="72"/>
      <c r="L96" s="72"/>
      <c r="Q96" s="72"/>
      <c r="W96" s="72"/>
    </row>
    <row r="97" ht="12.5" spans="2:23">
      <c r="B97" s="177"/>
      <c r="C97" s="191"/>
      <c r="E97" s="192"/>
      <c r="F97" s="72"/>
      <c r="L97" s="72"/>
      <c r="Q97" s="72"/>
      <c r="W97" s="72"/>
    </row>
    <row r="98" ht="12.5" spans="2:23">
      <c r="B98" s="177"/>
      <c r="C98" s="191"/>
      <c r="E98" s="192"/>
      <c r="F98" s="72"/>
      <c r="L98" s="72"/>
      <c r="Q98" s="72"/>
      <c r="W98" s="72"/>
    </row>
    <row r="99" ht="12.5" spans="2:23">
      <c r="B99" s="177"/>
      <c r="C99" s="191"/>
      <c r="E99" s="192"/>
      <c r="F99" s="72"/>
      <c r="L99" s="72"/>
      <c r="Q99" s="72"/>
      <c r="W99" s="72"/>
    </row>
    <row r="100" ht="12.5" spans="2:23">
      <c r="B100" s="177"/>
      <c r="C100" s="191"/>
      <c r="E100" s="192"/>
      <c r="F100" s="72"/>
      <c r="L100" s="72"/>
      <c r="Q100" s="72"/>
      <c r="W100" s="72"/>
    </row>
    <row r="101" ht="12.5" spans="2:23">
      <c r="B101" s="177"/>
      <c r="C101" s="191"/>
      <c r="E101" s="192"/>
      <c r="F101" s="72"/>
      <c r="L101" s="72"/>
      <c r="Q101" s="72"/>
      <c r="W101" s="72"/>
    </row>
    <row r="102" ht="12.5" spans="2:23">
      <c r="B102" s="177"/>
      <c r="C102" s="191"/>
      <c r="E102" s="192"/>
      <c r="F102" s="72"/>
      <c r="L102" s="72"/>
      <c r="Q102" s="72"/>
      <c r="W102" s="72"/>
    </row>
    <row r="103" ht="12.5" spans="2:23">
      <c r="B103" s="177"/>
      <c r="C103" s="191"/>
      <c r="E103" s="192"/>
      <c r="F103" s="72"/>
      <c r="L103" s="72"/>
      <c r="Q103" s="72"/>
      <c r="W103" s="72"/>
    </row>
    <row r="104" ht="12.5" spans="2:23">
      <c r="B104" s="177"/>
      <c r="C104" s="191"/>
      <c r="E104" s="192"/>
      <c r="F104" s="72"/>
      <c r="L104" s="72"/>
      <c r="Q104" s="72"/>
      <c r="W104" s="72"/>
    </row>
    <row r="105" ht="12.5" spans="2:23">
      <c r="B105" s="177"/>
      <c r="C105" s="191"/>
      <c r="E105" s="192"/>
      <c r="F105" s="72"/>
      <c r="L105" s="72"/>
      <c r="Q105" s="72"/>
      <c r="W105" s="72"/>
    </row>
    <row r="106" ht="12.5" spans="2:23">
      <c r="B106" s="177"/>
      <c r="C106" s="191"/>
      <c r="E106" s="192"/>
      <c r="F106" s="72"/>
      <c r="L106" s="72"/>
      <c r="Q106" s="72"/>
      <c r="W106" s="72"/>
    </row>
    <row r="107" ht="12.5" spans="2:23">
      <c r="B107" s="177"/>
      <c r="C107" s="191"/>
      <c r="E107" s="192"/>
      <c r="F107" s="72"/>
      <c r="L107" s="72"/>
      <c r="Q107" s="72"/>
      <c r="W107" s="72"/>
    </row>
    <row r="108" ht="12.5" spans="2:23">
      <c r="B108" s="177"/>
      <c r="C108" s="191"/>
      <c r="E108" s="192"/>
      <c r="F108" s="72"/>
      <c r="L108" s="72"/>
      <c r="Q108" s="72"/>
      <c r="W108" s="72"/>
    </row>
    <row r="109" ht="12.5" spans="2:23">
      <c r="B109" s="177"/>
      <c r="C109" s="191"/>
      <c r="E109" s="192"/>
      <c r="F109" s="72"/>
      <c r="L109" s="72"/>
      <c r="Q109" s="72"/>
      <c r="W109" s="72"/>
    </row>
    <row r="110" ht="12.5" spans="2:23">
      <c r="B110" s="177"/>
      <c r="C110" s="191"/>
      <c r="E110" s="192"/>
      <c r="F110" s="72"/>
      <c r="L110" s="72"/>
      <c r="Q110" s="72"/>
      <c r="W110" s="72"/>
    </row>
    <row r="111" ht="12.5" spans="2:23">
      <c r="B111" s="177"/>
      <c r="C111" s="191"/>
      <c r="E111" s="192"/>
      <c r="F111" s="72"/>
      <c r="L111" s="72"/>
      <c r="Q111" s="72"/>
      <c r="W111" s="72"/>
    </row>
    <row r="112" ht="12.5" spans="2:23">
      <c r="B112" s="177"/>
      <c r="C112" s="191"/>
      <c r="E112" s="192"/>
      <c r="F112" s="72"/>
      <c r="L112" s="72"/>
      <c r="Q112" s="72"/>
      <c r="W112" s="72"/>
    </row>
    <row r="113" ht="12.5" spans="2:23">
      <c r="B113" s="177"/>
      <c r="C113" s="191"/>
      <c r="E113" s="192"/>
      <c r="F113" s="72"/>
      <c r="L113" s="72"/>
      <c r="Q113" s="72"/>
      <c r="W113" s="72"/>
    </row>
    <row r="114" ht="12.5" spans="2:23">
      <c r="B114" s="177"/>
      <c r="C114" s="191"/>
      <c r="E114" s="192"/>
      <c r="F114" s="72"/>
      <c r="L114" s="72"/>
      <c r="Q114" s="72"/>
      <c r="W114" s="72"/>
    </row>
    <row r="115" ht="12.5" spans="2:23">
      <c r="B115" s="177"/>
      <c r="C115" s="191"/>
      <c r="E115" s="192"/>
      <c r="F115" s="72"/>
      <c r="L115" s="72"/>
      <c r="Q115" s="72"/>
      <c r="W115" s="72"/>
    </row>
    <row r="116" ht="12.5" spans="2:23">
      <c r="B116" s="177"/>
      <c r="C116" s="191"/>
      <c r="E116" s="192"/>
      <c r="F116" s="72"/>
      <c r="L116" s="72"/>
      <c r="Q116" s="72"/>
      <c r="W116" s="72"/>
    </row>
    <row r="117" ht="12.5" spans="2:23">
      <c r="B117" s="177"/>
      <c r="C117" s="191"/>
      <c r="E117" s="192"/>
      <c r="F117" s="72"/>
      <c r="L117" s="72"/>
      <c r="Q117" s="72"/>
      <c r="W117" s="72"/>
    </row>
    <row r="118" ht="12.5" spans="2:23">
      <c r="B118" s="177"/>
      <c r="C118" s="191"/>
      <c r="E118" s="192"/>
      <c r="F118" s="72"/>
      <c r="L118" s="72"/>
      <c r="Q118" s="72"/>
      <c r="W118" s="72"/>
    </row>
    <row r="119" ht="12.5" spans="2:23">
      <c r="B119" s="177"/>
      <c r="C119" s="191"/>
      <c r="E119" s="192"/>
      <c r="F119" s="72"/>
      <c r="L119" s="72"/>
      <c r="Q119" s="72"/>
      <c r="W119" s="72"/>
    </row>
    <row r="120" ht="12.5" spans="2:23">
      <c r="B120" s="177"/>
      <c r="C120" s="191"/>
      <c r="E120" s="192"/>
      <c r="F120" s="72"/>
      <c r="L120" s="72"/>
      <c r="Q120" s="72"/>
      <c r="W120" s="72"/>
    </row>
    <row r="121" ht="12.5" spans="2:23">
      <c r="B121" s="177"/>
      <c r="C121" s="191"/>
      <c r="E121" s="192"/>
      <c r="F121" s="72"/>
      <c r="L121" s="72"/>
      <c r="Q121" s="72"/>
      <c r="W121" s="72"/>
    </row>
    <row r="122" ht="12.5" spans="2:23">
      <c r="B122" s="177"/>
      <c r="C122" s="191"/>
      <c r="E122" s="192"/>
      <c r="F122" s="72"/>
      <c r="L122" s="72"/>
      <c r="Q122" s="72"/>
      <c r="W122" s="72"/>
    </row>
    <row r="123" ht="12.5" spans="2:23">
      <c r="B123" s="177"/>
      <c r="C123" s="191"/>
      <c r="E123" s="192"/>
      <c r="F123" s="72"/>
      <c r="L123" s="72"/>
      <c r="Q123" s="72"/>
      <c r="W123" s="72"/>
    </row>
    <row r="124" ht="12.5" spans="2:23">
      <c r="B124" s="177"/>
      <c r="C124" s="191"/>
      <c r="E124" s="192"/>
      <c r="F124" s="72"/>
      <c r="L124" s="72"/>
      <c r="Q124" s="72"/>
      <c r="W124" s="72"/>
    </row>
    <row r="125" ht="12.5" spans="2:23">
      <c r="B125" s="177"/>
      <c r="C125" s="191"/>
      <c r="E125" s="192"/>
      <c r="F125" s="72"/>
      <c r="L125" s="72"/>
      <c r="Q125" s="72"/>
      <c r="W125" s="72"/>
    </row>
    <row r="126" ht="12.5" spans="2:23">
      <c r="B126" s="177"/>
      <c r="C126" s="191"/>
      <c r="E126" s="192"/>
      <c r="F126" s="72"/>
      <c r="L126" s="72"/>
      <c r="Q126" s="72"/>
      <c r="W126" s="72"/>
    </row>
    <row r="127" ht="12.5" spans="2:23">
      <c r="B127" s="177"/>
      <c r="C127" s="191"/>
      <c r="E127" s="192"/>
      <c r="F127" s="72"/>
      <c r="L127" s="72"/>
      <c r="Q127" s="72"/>
      <c r="W127" s="72"/>
    </row>
    <row r="128" ht="12.5" spans="2:23">
      <c r="B128" s="177"/>
      <c r="C128" s="191"/>
      <c r="E128" s="192"/>
      <c r="F128" s="72"/>
      <c r="L128" s="72"/>
      <c r="Q128" s="72"/>
      <c r="W128" s="72"/>
    </row>
    <row r="129" ht="12.5" spans="2:23">
      <c r="B129" s="177"/>
      <c r="C129" s="191"/>
      <c r="E129" s="192"/>
      <c r="F129" s="72"/>
      <c r="L129" s="72"/>
      <c r="Q129" s="72"/>
      <c r="W129" s="72"/>
    </row>
    <row r="130" ht="12.5" spans="2:23">
      <c r="B130" s="177"/>
      <c r="C130" s="191"/>
      <c r="E130" s="192"/>
      <c r="F130" s="72"/>
      <c r="L130" s="72"/>
      <c r="Q130" s="72"/>
      <c r="W130" s="72"/>
    </row>
    <row r="131" ht="12.5" spans="2:23">
      <c r="B131" s="177"/>
      <c r="C131" s="191"/>
      <c r="E131" s="192"/>
      <c r="F131" s="72"/>
      <c r="L131" s="72"/>
      <c r="Q131" s="72"/>
      <c r="W131" s="72"/>
    </row>
    <row r="132" ht="12.5" spans="2:23">
      <c r="B132" s="177"/>
      <c r="C132" s="191"/>
      <c r="E132" s="192"/>
      <c r="F132" s="72"/>
      <c r="L132" s="72"/>
      <c r="Q132" s="72"/>
      <c r="W132" s="72"/>
    </row>
    <row r="133" ht="12.5" spans="2:23">
      <c r="B133" s="177"/>
      <c r="C133" s="191"/>
      <c r="E133" s="192"/>
      <c r="F133" s="72"/>
      <c r="L133" s="72"/>
      <c r="Q133" s="72"/>
      <c r="W133" s="72"/>
    </row>
    <row r="134" ht="12.5" spans="2:23">
      <c r="B134" s="177"/>
      <c r="C134" s="191"/>
      <c r="E134" s="192"/>
      <c r="F134" s="72"/>
      <c r="L134" s="72"/>
      <c r="Q134" s="72"/>
      <c r="W134" s="72"/>
    </row>
    <row r="135" ht="12.5" spans="2:23">
      <c r="B135" s="177"/>
      <c r="C135" s="191"/>
      <c r="E135" s="192"/>
      <c r="F135" s="72"/>
      <c r="L135" s="72"/>
      <c r="Q135" s="72"/>
      <c r="W135" s="72"/>
    </row>
    <row r="136" ht="12.5" spans="2:23">
      <c r="B136" s="177"/>
      <c r="C136" s="191"/>
      <c r="E136" s="192"/>
      <c r="F136" s="72"/>
      <c r="L136" s="72"/>
      <c r="Q136" s="72"/>
      <c r="W136" s="72"/>
    </row>
    <row r="137" ht="12.5" spans="2:23">
      <c r="B137" s="177"/>
      <c r="C137" s="191"/>
      <c r="E137" s="192"/>
      <c r="F137" s="72"/>
      <c r="L137" s="72"/>
      <c r="Q137" s="72"/>
      <c r="W137" s="72"/>
    </row>
    <row r="138" ht="12.5" spans="2:23">
      <c r="B138" s="177"/>
      <c r="C138" s="191"/>
      <c r="E138" s="192"/>
      <c r="F138" s="72"/>
      <c r="L138" s="72"/>
      <c r="Q138" s="72"/>
      <c r="W138" s="72"/>
    </row>
    <row r="139" ht="12.5" spans="2:23">
      <c r="B139" s="177"/>
      <c r="C139" s="191"/>
      <c r="E139" s="192"/>
      <c r="F139" s="72"/>
      <c r="L139" s="72"/>
      <c r="Q139" s="72"/>
      <c r="W139" s="72"/>
    </row>
    <row r="140" ht="12.5" spans="2:23">
      <c r="B140" s="177"/>
      <c r="C140" s="191"/>
      <c r="E140" s="192"/>
      <c r="F140" s="72"/>
      <c r="L140" s="72"/>
      <c r="Q140" s="72"/>
      <c r="W140" s="72"/>
    </row>
    <row r="141" ht="12.5" spans="2:23">
      <c r="B141" s="177"/>
      <c r="C141" s="191"/>
      <c r="E141" s="192"/>
      <c r="F141" s="72"/>
      <c r="L141" s="72"/>
      <c r="Q141" s="72"/>
      <c r="W141" s="72"/>
    </row>
    <row r="142" ht="12.5" spans="2:23">
      <c r="B142" s="177"/>
      <c r="C142" s="191"/>
      <c r="E142" s="192"/>
      <c r="F142" s="72"/>
      <c r="L142" s="72"/>
      <c r="Q142" s="72"/>
      <c r="W142" s="72"/>
    </row>
    <row r="143" ht="12.5" spans="2:23">
      <c r="B143" s="177"/>
      <c r="C143" s="191"/>
      <c r="E143" s="192"/>
      <c r="F143" s="72"/>
      <c r="L143" s="72"/>
      <c r="Q143" s="72"/>
      <c r="W143" s="72"/>
    </row>
    <row r="144" ht="12.5" spans="2:23">
      <c r="B144" s="177"/>
      <c r="C144" s="191"/>
      <c r="E144" s="192"/>
      <c r="F144" s="72"/>
      <c r="L144" s="72"/>
      <c r="Q144" s="72"/>
      <c r="W144" s="72"/>
    </row>
    <row r="145" ht="12.5" spans="2:23">
      <c r="B145" s="177"/>
      <c r="C145" s="191"/>
      <c r="E145" s="192"/>
      <c r="F145" s="72"/>
      <c r="L145" s="72"/>
      <c r="Q145" s="72"/>
      <c r="W145" s="72"/>
    </row>
    <row r="146" ht="12.5" spans="2:23">
      <c r="B146" s="177"/>
      <c r="C146" s="191"/>
      <c r="E146" s="192"/>
      <c r="F146" s="72"/>
      <c r="L146" s="72"/>
      <c r="Q146" s="72"/>
      <c r="W146" s="72"/>
    </row>
    <row r="147" ht="12.5" spans="2:23">
      <c r="B147" s="177"/>
      <c r="C147" s="191"/>
      <c r="E147" s="192"/>
      <c r="F147" s="72"/>
      <c r="L147" s="72"/>
      <c r="Q147" s="72"/>
      <c r="W147" s="72"/>
    </row>
    <row r="148" ht="12.5" spans="2:23">
      <c r="B148" s="177"/>
      <c r="C148" s="191"/>
      <c r="E148" s="192"/>
      <c r="F148" s="72"/>
      <c r="L148" s="72"/>
      <c r="Q148" s="72"/>
      <c r="W148" s="72"/>
    </row>
    <row r="149" ht="12.5" spans="2:23">
      <c r="B149" s="177"/>
      <c r="C149" s="191"/>
      <c r="E149" s="192"/>
      <c r="F149" s="72"/>
      <c r="L149" s="72"/>
      <c r="Q149" s="72"/>
      <c r="W149" s="72"/>
    </row>
    <row r="150" ht="12.5" spans="2:23">
      <c r="B150" s="177"/>
      <c r="C150" s="191"/>
      <c r="E150" s="192"/>
      <c r="F150" s="72"/>
      <c r="L150" s="72"/>
      <c r="Q150" s="72"/>
      <c r="W150" s="72"/>
    </row>
    <row r="151" ht="12.5" spans="2:23">
      <c r="B151" s="177"/>
      <c r="C151" s="191"/>
      <c r="E151" s="192"/>
      <c r="F151" s="72"/>
      <c r="L151" s="72"/>
      <c r="Q151" s="72"/>
      <c r="W151" s="72"/>
    </row>
    <row r="152" ht="12.5" spans="2:23">
      <c r="B152" s="177"/>
      <c r="C152" s="191"/>
      <c r="E152" s="192"/>
      <c r="F152" s="72"/>
      <c r="L152" s="72"/>
      <c r="Q152" s="72"/>
      <c r="W152" s="72"/>
    </row>
    <row r="153" ht="12.5" spans="2:23">
      <c r="B153" s="177"/>
      <c r="C153" s="191"/>
      <c r="E153" s="192"/>
      <c r="F153" s="72"/>
      <c r="L153" s="72"/>
      <c r="Q153" s="72"/>
      <c r="W153" s="72"/>
    </row>
    <row r="154" ht="12.5" spans="2:23">
      <c r="B154" s="177"/>
      <c r="C154" s="191"/>
      <c r="E154" s="192"/>
      <c r="F154" s="72"/>
      <c r="L154" s="72"/>
      <c r="Q154" s="72"/>
      <c r="W154" s="72"/>
    </row>
    <row r="155" ht="12.5" spans="2:23">
      <c r="B155" s="177"/>
      <c r="C155" s="191"/>
      <c r="E155" s="192"/>
      <c r="F155" s="72"/>
      <c r="L155" s="72"/>
      <c r="Q155" s="72"/>
      <c r="W155" s="72"/>
    </row>
    <row r="156" ht="12.5" spans="2:23">
      <c r="B156" s="177"/>
      <c r="C156" s="191"/>
      <c r="E156" s="192"/>
      <c r="F156" s="72"/>
      <c r="L156" s="72"/>
      <c r="Q156" s="72"/>
      <c r="W156" s="72"/>
    </row>
    <row r="157" ht="12.5" spans="2:23">
      <c r="B157" s="177"/>
      <c r="C157" s="191"/>
      <c r="E157" s="192"/>
      <c r="F157" s="72"/>
      <c r="L157" s="72"/>
      <c r="Q157" s="72"/>
      <c r="W157" s="72"/>
    </row>
    <row r="158" ht="12.5" spans="2:23">
      <c r="B158" s="177"/>
      <c r="C158" s="191"/>
      <c r="E158" s="192"/>
      <c r="F158" s="72"/>
      <c r="L158" s="72"/>
      <c r="Q158" s="72"/>
      <c r="W158" s="72"/>
    </row>
    <row r="159" ht="12.5" spans="2:23">
      <c r="B159" s="177"/>
      <c r="C159" s="191"/>
      <c r="E159" s="192"/>
      <c r="F159" s="72"/>
      <c r="L159" s="72"/>
      <c r="Q159" s="72"/>
      <c r="W159" s="72"/>
    </row>
    <row r="160" ht="12.5" spans="2:23">
      <c r="B160" s="177"/>
      <c r="C160" s="191"/>
      <c r="E160" s="192"/>
      <c r="F160" s="72"/>
      <c r="L160" s="72"/>
      <c r="Q160" s="72"/>
      <c r="W160" s="72"/>
    </row>
    <row r="161" ht="12.5" spans="2:23">
      <c r="B161" s="177"/>
      <c r="C161" s="191"/>
      <c r="E161" s="192"/>
      <c r="F161" s="72"/>
      <c r="L161" s="72"/>
      <c r="Q161" s="72"/>
      <c r="W161" s="72"/>
    </row>
    <row r="162" ht="12.5" spans="2:23">
      <c r="B162" s="177"/>
      <c r="C162" s="191"/>
      <c r="E162" s="192"/>
      <c r="F162" s="72"/>
      <c r="L162" s="72"/>
      <c r="Q162" s="72"/>
      <c r="W162" s="72"/>
    </row>
    <row r="163" ht="12.5" spans="2:23">
      <c r="B163" s="177"/>
      <c r="C163" s="191"/>
      <c r="E163" s="192"/>
      <c r="F163" s="72"/>
      <c r="L163" s="72"/>
      <c r="Q163" s="72"/>
      <c r="W163" s="72"/>
    </row>
    <row r="164" ht="12.5" spans="2:23">
      <c r="B164" s="177"/>
      <c r="C164" s="191"/>
      <c r="E164" s="192"/>
      <c r="F164" s="72"/>
      <c r="L164" s="72"/>
      <c r="Q164" s="72"/>
      <c r="W164" s="72"/>
    </row>
    <row r="165" ht="12.5" spans="2:23">
      <c r="B165" s="177"/>
      <c r="C165" s="191"/>
      <c r="E165" s="192"/>
      <c r="F165" s="72"/>
      <c r="L165" s="72"/>
      <c r="Q165" s="72"/>
      <c r="W165" s="72"/>
    </row>
    <row r="166" ht="12.5" spans="2:23">
      <c r="B166" s="177"/>
      <c r="C166" s="191"/>
      <c r="E166" s="192"/>
      <c r="F166" s="72"/>
      <c r="L166" s="72"/>
      <c r="Q166" s="72"/>
      <c r="W166" s="72"/>
    </row>
    <row r="167" ht="12.5" spans="2:23">
      <c r="B167" s="177"/>
      <c r="C167" s="191"/>
      <c r="E167" s="192"/>
      <c r="F167" s="72"/>
      <c r="L167" s="72"/>
      <c r="Q167" s="72"/>
      <c r="W167" s="72"/>
    </row>
    <row r="168" ht="12.5" spans="2:23">
      <c r="B168" s="177"/>
      <c r="C168" s="191"/>
      <c r="E168" s="192"/>
      <c r="F168" s="72"/>
      <c r="L168" s="72"/>
      <c r="Q168" s="72"/>
      <c r="W168" s="72"/>
    </row>
    <row r="169" ht="12.5" spans="2:23">
      <c r="B169" s="177"/>
      <c r="C169" s="191"/>
      <c r="E169" s="192"/>
      <c r="F169" s="72"/>
      <c r="L169" s="72"/>
      <c r="Q169" s="72"/>
      <c r="W169" s="72"/>
    </row>
    <row r="170" ht="12.5" spans="2:23">
      <c r="B170" s="177"/>
      <c r="C170" s="191"/>
      <c r="E170" s="192"/>
      <c r="F170" s="72"/>
      <c r="L170" s="72"/>
      <c r="Q170" s="72"/>
      <c r="W170" s="72"/>
    </row>
    <row r="171" ht="12.5" spans="2:23">
      <c r="B171" s="177"/>
      <c r="C171" s="191"/>
      <c r="E171" s="192"/>
      <c r="F171" s="72"/>
      <c r="L171" s="72"/>
      <c r="Q171" s="72"/>
      <c r="W171" s="72"/>
    </row>
    <row r="172" ht="12.5" spans="2:23">
      <c r="B172" s="177"/>
      <c r="C172" s="191"/>
      <c r="E172" s="192"/>
      <c r="F172" s="72"/>
      <c r="L172" s="72"/>
      <c r="Q172" s="72"/>
      <c r="W172" s="72"/>
    </row>
    <row r="173" ht="12.5" spans="2:23">
      <c r="B173" s="177"/>
      <c r="C173" s="191"/>
      <c r="E173" s="192"/>
      <c r="F173" s="72"/>
      <c r="L173" s="72"/>
      <c r="Q173" s="72"/>
      <c r="W173" s="72"/>
    </row>
    <row r="174" ht="12.5" spans="2:23">
      <c r="B174" s="177"/>
      <c r="C174" s="191"/>
      <c r="E174" s="192"/>
      <c r="F174" s="72"/>
      <c r="L174" s="72"/>
      <c r="Q174" s="72"/>
      <c r="W174" s="72"/>
    </row>
    <row r="175" ht="12.5" spans="2:23">
      <c r="B175" s="177"/>
      <c r="C175" s="191"/>
      <c r="E175" s="192"/>
      <c r="F175" s="72"/>
      <c r="L175" s="72"/>
      <c r="Q175" s="72"/>
      <c r="W175" s="72"/>
    </row>
    <row r="176" ht="12.5" spans="2:23">
      <c r="B176" s="177"/>
      <c r="C176" s="191"/>
      <c r="E176" s="192"/>
      <c r="F176" s="72"/>
      <c r="L176" s="72"/>
      <c r="Q176" s="72"/>
      <c r="W176" s="72"/>
    </row>
    <row r="177" ht="12.5" spans="2:23">
      <c r="B177" s="177"/>
      <c r="C177" s="191"/>
      <c r="E177" s="192"/>
      <c r="F177" s="72"/>
      <c r="L177" s="72"/>
      <c r="Q177" s="72"/>
      <c r="W177" s="72"/>
    </row>
    <row r="178" ht="12.5" spans="2:23">
      <c r="B178" s="177"/>
      <c r="C178" s="191"/>
      <c r="E178" s="192"/>
      <c r="F178" s="72"/>
      <c r="L178" s="72"/>
      <c r="Q178" s="72"/>
      <c r="W178" s="72"/>
    </row>
    <row r="179" ht="12.5" spans="2:23">
      <c r="B179" s="177"/>
      <c r="C179" s="191"/>
      <c r="E179" s="192"/>
      <c r="F179" s="72"/>
      <c r="L179" s="72"/>
      <c r="Q179" s="72"/>
      <c r="W179" s="72"/>
    </row>
    <row r="180" ht="12.5" spans="2:23">
      <c r="B180" s="177"/>
      <c r="C180" s="191"/>
      <c r="E180" s="192"/>
      <c r="F180" s="72"/>
      <c r="L180" s="72"/>
      <c r="Q180" s="72"/>
      <c r="W180" s="72"/>
    </row>
    <row r="181" ht="12.5" spans="2:23">
      <c r="B181" s="177"/>
      <c r="C181" s="191"/>
      <c r="E181" s="192"/>
      <c r="F181" s="72"/>
      <c r="L181" s="72"/>
      <c r="Q181" s="72"/>
      <c r="W181" s="72"/>
    </row>
    <row r="182" ht="12.5" spans="2:23">
      <c r="B182" s="177"/>
      <c r="C182" s="191"/>
      <c r="E182" s="192"/>
      <c r="F182" s="72"/>
      <c r="L182" s="72"/>
      <c r="Q182" s="72"/>
      <c r="W182" s="72"/>
    </row>
    <row r="183" ht="12.5" spans="2:23">
      <c r="B183" s="177"/>
      <c r="C183" s="191"/>
      <c r="E183" s="192"/>
      <c r="F183" s="72"/>
      <c r="L183" s="72"/>
      <c r="Q183" s="72"/>
      <c r="W183" s="72"/>
    </row>
    <row r="184" ht="12.5" spans="2:23">
      <c r="B184" s="177"/>
      <c r="C184" s="191"/>
      <c r="E184" s="192"/>
      <c r="F184" s="72"/>
      <c r="L184" s="72"/>
      <c r="Q184" s="72"/>
      <c r="W184" s="72"/>
    </row>
    <row r="185" ht="12.5" spans="2:23">
      <c r="B185" s="177"/>
      <c r="C185" s="191"/>
      <c r="E185" s="192"/>
      <c r="F185" s="72"/>
      <c r="L185" s="72"/>
      <c r="Q185" s="72"/>
      <c r="W185" s="72"/>
    </row>
    <row r="186" ht="12.5" spans="2:23">
      <c r="B186" s="177"/>
      <c r="C186" s="191"/>
      <c r="E186" s="192"/>
      <c r="F186" s="72"/>
      <c r="L186" s="72"/>
      <c r="Q186" s="72"/>
      <c r="W186" s="72"/>
    </row>
    <row r="187" ht="12.5" spans="2:23">
      <c r="B187" s="177"/>
      <c r="C187" s="191"/>
      <c r="E187" s="192"/>
      <c r="F187" s="72"/>
      <c r="L187" s="72"/>
      <c r="Q187" s="72"/>
      <c r="W187" s="72"/>
    </row>
    <row r="188" ht="12.5" spans="2:23">
      <c r="B188" s="177"/>
      <c r="C188" s="191"/>
      <c r="E188" s="192"/>
      <c r="F188" s="72"/>
      <c r="L188" s="72"/>
      <c r="Q188" s="72"/>
      <c r="W188" s="72"/>
    </row>
    <row r="189" ht="12.5" spans="2:23">
      <c r="B189" s="177"/>
      <c r="C189" s="191"/>
      <c r="E189" s="192"/>
      <c r="F189" s="72"/>
      <c r="L189" s="72"/>
      <c r="Q189" s="72"/>
      <c r="W189" s="72"/>
    </row>
    <row r="190" ht="12.5" spans="2:23">
      <c r="B190" s="177"/>
      <c r="C190" s="191"/>
      <c r="E190" s="192"/>
      <c r="F190" s="72"/>
      <c r="L190" s="72"/>
      <c r="Q190" s="72"/>
      <c r="W190" s="72"/>
    </row>
    <row r="191" ht="12.5" spans="2:23">
      <c r="B191" s="177"/>
      <c r="C191" s="191"/>
      <c r="E191" s="192"/>
      <c r="F191" s="72"/>
      <c r="L191" s="72"/>
      <c r="Q191" s="72"/>
      <c r="W191" s="72"/>
    </row>
    <row r="192" ht="12.5" spans="2:23">
      <c r="B192" s="177"/>
      <c r="C192" s="191"/>
      <c r="E192" s="192"/>
      <c r="F192" s="72"/>
      <c r="L192" s="72"/>
      <c r="Q192" s="72"/>
      <c r="W192" s="72"/>
    </row>
    <row r="193" ht="12.5" spans="2:23">
      <c r="B193" s="177"/>
      <c r="C193" s="191"/>
      <c r="E193" s="192"/>
      <c r="F193" s="72"/>
      <c r="L193" s="72"/>
      <c r="Q193" s="72"/>
      <c r="W193" s="72"/>
    </row>
    <row r="194" ht="12.5" spans="2:23">
      <c r="B194" s="177"/>
      <c r="C194" s="191"/>
      <c r="E194" s="192"/>
      <c r="F194" s="72"/>
      <c r="L194" s="72"/>
      <c r="Q194" s="72"/>
      <c r="W194" s="72"/>
    </row>
    <row r="195" ht="12.5" spans="2:23">
      <c r="B195" s="177"/>
      <c r="C195" s="191"/>
      <c r="E195" s="192"/>
      <c r="F195" s="72"/>
      <c r="L195" s="72"/>
      <c r="Q195" s="72"/>
      <c r="W195" s="72"/>
    </row>
    <row r="196" ht="12.5" spans="2:23">
      <c r="B196" s="177"/>
      <c r="C196" s="191"/>
      <c r="E196" s="192"/>
      <c r="F196" s="72"/>
      <c r="L196" s="72"/>
      <c r="Q196" s="72"/>
      <c r="W196" s="72"/>
    </row>
    <row r="197" ht="12.5" spans="2:23">
      <c r="B197" s="177"/>
      <c r="C197" s="191"/>
      <c r="E197" s="192"/>
      <c r="F197" s="72"/>
      <c r="L197" s="72"/>
      <c r="Q197" s="72"/>
      <c r="W197" s="72"/>
    </row>
    <row r="198" ht="12.5" spans="2:23">
      <c r="B198" s="177"/>
      <c r="C198" s="191"/>
      <c r="E198" s="192"/>
      <c r="F198" s="72"/>
      <c r="L198" s="72"/>
      <c r="Q198" s="72"/>
      <c r="W198" s="72"/>
    </row>
    <row r="199" ht="12.5" spans="2:23">
      <c r="B199" s="177"/>
      <c r="C199" s="191"/>
      <c r="E199" s="192"/>
      <c r="F199" s="72"/>
      <c r="L199" s="72"/>
      <c r="Q199" s="72"/>
      <c r="W199" s="72"/>
    </row>
    <row r="200" ht="12.5" spans="2:23">
      <c r="B200" s="177"/>
      <c r="C200" s="191"/>
      <c r="E200" s="192"/>
      <c r="F200" s="72"/>
      <c r="L200" s="72"/>
      <c r="Q200" s="72"/>
      <c r="W200" s="72"/>
    </row>
    <row r="201" ht="12.5" spans="2:23">
      <c r="B201" s="177"/>
      <c r="C201" s="191"/>
      <c r="E201" s="192"/>
      <c r="F201" s="72"/>
      <c r="L201" s="72"/>
      <c r="Q201" s="72"/>
      <c r="W201" s="72"/>
    </row>
    <row r="202" ht="12.5" spans="2:23">
      <c r="B202" s="177"/>
      <c r="C202" s="191"/>
      <c r="E202" s="192"/>
      <c r="F202" s="72"/>
      <c r="L202" s="72"/>
      <c r="Q202" s="72"/>
      <c r="W202" s="72"/>
    </row>
    <row r="203" ht="12.5" spans="2:23">
      <c r="B203" s="177"/>
      <c r="C203" s="191"/>
      <c r="E203" s="192"/>
      <c r="F203" s="72"/>
      <c r="L203" s="72"/>
      <c r="Q203" s="72"/>
      <c r="W203" s="72"/>
    </row>
    <row r="204" ht="12.5" spans="2:23">
      <c r="B204" s="177"/>
      <c r="C204" s="191"/>
      <c r="E204" s="192"/>
      <c r="F204" s="72"/>
      <c r="L204" s="72"/>
      <c r="Q204" s="72"/>
      <c r="W204" s="72"/>
    </row>
    <row r="205" ht="12.5" spans="2:23">
      <c r="B205" s="177"/>
      <c r="C205" s="191"/>
      <c r="E205" s="192"/>
      <c r="F205" s="72"/>
      <c r="L205" s="72"/>
      <c r="Q205" s="72"/>
      <c r="W205" s="72"/>
    </row>
    <row r="206" ht="12.5" spans="2:23">
      <c r="B206" s="177"/>
      <c r="C206" s="191"/>
      <c r="E206" s="192"/>
      <c r="F206" s="72"/>
      <c r="L206" s="72"/>
      <c r="Q206" s="72"/>
      <c r="W206" s="72"/>
    </row>
    <row r="207" ht="12.5" spans="2:23">
      <c r="B207" s="177"/>
      <c r="C207" s="191"/>
      <c r="E207" s="192"/>
      <c r="F207" s="72"/>
      <c r="L207" s="72"/>
      <c r="Q207" s="72"/>
      <c r="W207" s="72"/>
    </row>
    <row r="208" ht="12.5" spans="2:23">
      <c r="B208" s="177"/>
      <c r="C208" s="191"/>
      <c r="E208" s="192"/>
      <c r="F208" s="72"/>
      <c r="L208" s="72"/>
      <c r="Q208" s="72"/>
      <c r="W208" s="72"/>
    </row>
    <row r="209" ht="12.5" spans="2:23">
      <c r="B209" s="177"/>
      <c r="C209" s="191"/>
      <c r="E209" s="192"/>
      <c r="F209" s="72"/>
      <c r="L209" s="72"/>
      <c r="Q209" s="72"/>
      <c r="W209" s="72"/>
    </row>
    <row r="210" ht="12.5" spans="2:23">
      <c r="B210" s="177"/>
      <c r="C210" s="191"/>
      <c r="E210" s="192"/>
      <c r="F210" s="72"/>
      <c r="L210" s="72"/>
      <c r="Q210" s="72"/>
      <c r="W210" s="72"/>
    </row>
    <row r="211" ht="12.5" spans="2:23">
      <c r="B211" s="177"/>
      <c r="C211" s="191"/>
      <c r="E211" s="192"/>
      <c r="F211" s="72"/>
      <c r="L211" s="72"/>
      <c r="Q211" s="72"/>
      <c r="W211" s="72"/>
    </row>
    <row r="212" ht="12.5" spans="2:23">
      <c r="B212" s="177"/>
      <c r="C212" s="191"/>
      <c r="E212" s="192"/>
      <c r="F212" s="72"/>
      <c r="L212" s="72"/>
      <c r="Q212" s="72"/>
      <c r="W212" s="72"/>
    </row>
    <row r="213" ht="12.5" spans="2:23">
      <c r="B213" s="177"/>
      <c r="C213" s="191"/>
      <c r="E213" s="192"/>
      <c r="F213" s="72"/>
      <c r="L213" s="72"/>
      <c r="Q213" s="72"/>
      <c r="W213" s="72"/>
    </row>
    <row r="214" ht="12.5" spans="2:23">
      <c r="B214" s="177"/>
      <c r="C214" s="191"/>
      <c r="E214" s="192"/>
      <c r="F214" s="72"/>
      <c r="L214" s="72"/>
      <c r="Q214" s="72"/>
      <c r="W214" s="72"/>
    </row>
    <row r="215" ht="12.5" spans="2:23">
      <c r="B215" s="177"/>
      <c r="C215" s="191"/>
      <c r="E215" s="192"/>
      <c r="F215" s="72"/>
      <c r="L215" s="72"/>
      <c r="Q215" s="72"/>
      <c r="W215" s="72"/>
    </row>
    <row r="216" ht="12.5" spans="2:23">
      <c r="B216" s="177"/>
      <c r="C216" s="191"/>
      <c r="E216" s="192"/>
      <c r="F216" s="72"/>
      <c r="L216" s="72"/>
      <c r="Q216" s="72"/>
      <c r="W216" s="72"/>
    </row>
    <row r="217" ht="12.5" spans="2:23">
      <c r="B217" s="177"/>
      <c r="C217" s="191"/>
      <c r="E217" s="192"/>
      <c r="F217" s="72"/>
      <c r="L217" s="72"/>
      <c r="Q217" s="72"/>
      <c r="W217" s="72"/>
    </row>
    <row r="218" ht="12.5" spans="2:23">
      <c r="B218" s="177"/>
      <c r="C218" s="191"/>
      <c r="E218" s="192"/>
      <c r="F218" s="72"/>
      <c r="L218" s="72"/>
      <c r="Q218" s="72"/>
      <c r="W218" s="72"/>
    </row>
    <row r="219" ht="12.5" spans="2:23">
      <c r="B219" s="177"/>
      <c r="C219" s="191"/>
      <c r="E219" s="192"/>
      <c r="F219" s="72"/>
      <c r="L219" s="72"/>
      <c r="Q219" s="72"/>
      <c r="W219" s="72"/>
    </row>
    <row r="220" ht="12.5" spans="2:23">
      <c r="B220" s="177"/>
      <c r="C220" s="191"/>
      <c r="E220" s="192"/>
      <c r="F220" s="72"/>
      <c r="L220" s="72"/>
      <c r="Q220" s="72"/>
      <c r="W220" s="72"/>
    </row>
    <row r="221" ht="12.5" spans="2:23">
      <c r="B221" s="177"/>
      <c r="C221" s="191"/>
      <c r="E221" s="192"/>
      <c r="F221" s="72"/>
      <c r="L221" s="72"/>
      <c r="Q221" s="72"/>
      <c r="W221" s="72"/>
    </row>
    <row r="222" ht="12.5" spans="2:23">
      <c r="B222" s="177"/>
      <c r="C222" s="191"/>
      <c r="E222" s="192"/>
      <c r="F222" s="72"/>
      <c r="L222" s="72"/>
      <c r="Q222" s="72"/>
      <c r="W222" s="72"/>
    </row>
    <row r="223" ht="12.5" spans="2:23">
      <c r="B223" s="177"/>
      <c r="C223" s="191"/>
      <c r="E223" s="192"/>
      <c r="F223" s="72"/>
      <c r="L223" s="72"/>
      <c r="Q223" s="72"/>
      <c r="W223" s="72"/>
    </row>
    <row r="224" ht="12.5" spans="2:23">
      <c r="B224" s="177"/>
      <c r="C224" s="191"/>
      <c r="E224" s="192"/>
      <c r="F224" s="72"/>
      <c r="L224" s="72"/>
      <c r="Q224" s="72"/>
      <c r="W224" s="72"/>
    </row>
    <row r="225" ht="12.5" spans="2:23">
      <c r="B225" s="177"/>
      <c r="C225" s="191"/>
      <c r="E225" s="192"/>
      <c r="F225" s="72"/>
      <c r="L225" s="72"/>
      <c r="Q225" s="72"/>
      <c r="W225" s="72"/>
    </row>
    <row r="226" ht="12.5" spans="2:23">
      <c r="B226" s="177"/>
      <c r="C226" s="191"/>
      <c r="E226" s="192"/>
      <c r="F226" s="72"/>
      <c r="L226" s="72"/>
      <c r="Q226" s="72"/>
      <c r="W226" s="72"/>
    </row>
    <row r="227" ht="12.5" spans="2:23">
      <c r="B227" s="177"/>
      <c r="C227" s="191"/>
      <c r="E227" s="192"/>
      <c r="F227" s="72"/>
      <c r="L227" s="72"/>
      <c r="Q227" s="72"/>
      <c r="W227" s="72"/>
    </row>
    <row r="228" ht="12.5" spans="2:23">
      <c r="B228" s="177"/>
      <c r="C228" s="191"/>
      <c r="E228" s="192"/>
      <c r="F228" s="72"/>
      <c r="L228" s="72"/>
      <c r="Q228" s="72"/>
      <c r="W228" s="72"/>
    </row>
    <row r="229" ht="12.5" spans="2:23">
      <c r="B229" s="177"/>
      <c r="C229" s="191"/>
      <c r="E229" s="192"/>
      <c r="F229" s="72"/>
      <c r="L229" s="72"/>
      <c r="Q229" s="72"/>
      <c r="W229" s="72"/>
    </row>
    <row r="230" ht="12.5" spans="2:23">
      <c r="B230" s="177"/>
      <c r="C230" s="191"/>
      <c r="E230" s="192"/>
      <c r="F230" s="72"/>
      <c r="L230" s="72"/>
      <c r="Q230" s="72"/>
      <c r="W230" s="72"/>
    </row>
    <row r="231" ht="12.5" spans="2:23">
      <c r="B231" s="177"/>
      <c r="C231" s="191"/>
      <c r="E231" s="192"/>
      <c r="F231" s="72"/>
      <c r="L231" s="72"/>
      <c r="Q231" s="72"/>
      <c r="W231" s="72"/>
    </row>
    <row r="232" ht="12.5" spans="2:23">
      <c r="B232" s="177"/>
      <c r="C232" s="191"/>
      <c r="E232" s="192"/>
      <c r="F232" s="72"/>
      <c r="L232" s="72"/>
      <c r="Q232" s="72"/>
      <c r="W232" s="72"/>
    </row>
    <row r="233" ht="12.5" spans="2:23">
      <c r="B233" s="177"/>
      <c r="C233" s="191"/>
      <c r="E233" s="192"/>
      <c r="F233" s="72"/>
      <c r="L233" s="72"/>
      <c r="Q233" s="72"/>
      <c r="W233" s="72"/>
    </row>
    <row r="234" ht="12.5" spans="2:23">
      <c r="B234" s="177"/>
      <c r="C234" s="191"/>
      <c r="E234" s="192"/>
      <c r="F234" s="72"/>
      <c r="L234" s="72"/>
      <c r="Q234" s="72"/>
      <c r="W234" s="72"/>
    </row>
    <row r="235" ht="12.5" spans="2:23">
      <c r="B235" s="177"/>
      <c r="C235" s="191"/>
      <c r="E235" s="192"/>
      <c r="F235" s="72"/>
      <c r="L235" s="72"/>
      <c r="Q235" s="72"/>
      <c r="W235" s="72"/>
    </row>
    <row r="236" ht="12.5" spans="2:23">
      <c r="B236" s="177"/>
      <c r="C236" s="191"/>
      <c r="E236" s="192"/>
      <c r="F236" s="72"/>
      <c r="L236" s="72"/>
      <c r="Q236" s="72"/>
      <c r="W236" s="72"/>
    </row>
    <row r="237" ht="12.5" spans="2:23">
      <c r="B237" s="177"/>
      <c r="C237" s="191"/>
      <c r="E237" s="192"/>
      <c r="F237" s="72"/>
      <c r="L237" s="72"/>
      <c r="Q237" s="72"/>
      <c r="W237" s="72"/>
    </row>
    <row r="238" ht="12.5" spans="2:23">
      <c r="B238" s="177"/>
      <c r="C238" s="191"/>
      <c r="E238" s="192"/>
      <c r="F238" s="72"/>
      <c r="L238" s="72"/>
      <c r="Q238" s="72"/>
      <c r="W238" s="72"/>
    </row>
    <row r="239" ht="12.5" spans="2:23">
      <c r="B239" s="177"/>
      <c r="C239" s="191"/>
      <c r="E239" s="192"/>
      <c r="F239" s="72"/>
      <c r="L239" s="72"/>
      <c r="Q239" s="72"/>
      <c r="W239" s="72"/>
    </row>
    <row r="240" ht="12.5" spans="2:23">
      <c r="B240" s="177"/>
      <c r="C240" s="191"/>
      <c r="E240" s="192"/>
      <c r="F240" s="72"/>
      <c r="L240" s="72"/>
      <c r="Q240" s="72"/>
      <c r="W240" s="72"/>
    </row>
    <row r="241" ht="12.5" spans="2:23">
      <c r="B241" s="177"/>
      <c r="C241" s="191"/>
      <c r="E241" s="192"/>
      <c r="F241" s="72"/>
      <c r="L241" s="72"/>
      <c r="Q241" s="72"/>
      <c r="W241" s="72"/>
    </row>
    <row r="242" ht="12.5" spans="2:23">
      <c r="B242" s="177"/>
      <c r="C242" s="191"/>
      <c r="E242" s="192"/>
      <c r="F242" s="72"/>
      <c r="L242" s="72"/>
      <c r="Q242" s="72"/>
      <c r="W242" s="72"/>
    </row>
    <row r="243" ht="12.5" spans="2:23">
      <c r="B243" s="177"/>
      <c r="C243" s="191"/>
      <c r="E243" s="192"/>
      <c r="F243" s="72"/>
      <c r="L243" s="72"/>
      <c r="Q243" s="72"/>
      <c r="W243" s="72"/>
    </row>
    <row r="244" ht="12.5" spans="2:23">
      <c r="B244" s="177"/>
      <c r="C244" s="191"/>
      <c r="E244" s="192"/>
      <c r="F244" s="72"/>
      <c r="L244" s="72"/>
      <c r="Q244" s="72"/>
      <c r="W244" s="72"/>
    </row>
    <row r="245" ht="12.5" spans="2:23">
      <c r="B245" s="177"/>
      <c r="C245" s="191"/>
      <c r="E245" s="192"/>
      <c r="F245" s="72"/>
      <c r="L245" s="72"/>
      <c r="Q245" s="72"/>
      <c r="W245" s="72"/>
    </row>
    <row r="246" ht="12.5" spans="2:23">
      <c r="B246" s="177"/>
      <c r="C246" s="191"/>
      <c r="E246" s="192"/>
      <c r="F246" s="72"/>
      <c r="L246" s="72"/>
      <c r="Q246" s="72"/>
      <c r="W246" s="72"/>
    </row>
    <row r="247" ht="12.5" spans="2:23">
      <c r="B247" s="177"/>
      <c r="C247" s="191"/>
      <c r="E247" s="192"/>
      <c r="F247" s="72"/>
      <c r="L247" s="72"/>
      <c r="Q247" s="72"/>
      <c r="W247" s="72"/>
    </row>
    <row r="248" ht="12.5" spans="2:23">
      <c r="B248" s="177"/>
      <c r="C248" s="191"/>
      <c r="E248" s="192"/>
      <c r="F248" s="72"/>
      <c r="L248" s="72"/>
      <c r="Q248" s="72"/>
      <c r="W248" s="72"/>
    </row>
    <row r="249" ht="12.5" spans="2:23">
      <c r="B249" s="177"/>
      <c r="C249" s="191"/>
      <c r="E249" s="192"/>
      <c r="F249" s="72"/>
      <c r="L249" s="72"/>
      <c r="Q249" s="72"/>
      <c r="W249" s="72"/>
    </row>
    <row r="250" ht="12.5" spans="2:23">
      <c r="B250" s="177"/>
      <c r="C250" s="191"/>
      <c r="E250" s="192"/>
      <c r="F250" s="72"/>
      <c r="L250" s="72"/>
      <c r="Q250" s="72"/>
      <c r="W250" s="72"/>
    </row>
    <row r="251" ht="12.5" spans="2:23">
      <c r="B251" s="177"/>
      <c r="C251" s="191"/>
      <c r="E251" s="192"/>
      <c r="F251" s="72"/>
      <c r="L251" s="72"/>
      <c r="Q251" s="72"/>
      <c r="W251" s="72"/>
    </row>
    <row r="252" ht="12.5" spans="2:23">
      <c r="B252" s="177"/>
      <c r="C252" s="191"/>
      <c r="E252" s="192"/>
      <c r="F252" s="72"/>
      <c r="L252" s="72"/>
      <c r="Q252" s="72"/>
      <c r="W252" s="72"/>
    </row>
    <row r="253" ht="12.5" spans="2:23">
      <c r="B253" s="177"/>
      <c r="C253" s="191"/>
      <c r="E253" s="192"/>
      <c r="F253" s="72"/>
      <c r="L253" s="72"/>
      <c r="Q253" s="72"/>
      <c r="W253" s="72"/>
    </row>
    <row r="254" ht="12.5" spans="2:23">
      <c r="B254" s="177"/>
      <c r="C254" s="191"/>
      <c r="E254" s="192"/>
      <c r="F254" s="72"/>
      <c r="L254" s="72"/>
      <c r="Q254" s="72"/>
      <c r="W254" s="72"/>
    </row>
    <row r="255" ht="12.5" spans="2:23">
      <c r="B255" s="177"/>
      <c r="C255" s="191"/>
      <c r="E255" s="192"/>
      <c r="F255" s="72"/>
      <c r="L255" s="72"/>
      <c r="Q255" s="72"/>
      <c r="W255" s="72"/>
    </row>
    <row r="256" ht="12.5" spans="2:23">
      <c r="B256" s="177"/>
      <c r="C256" s="191"/>
      <c r="E256" s="192"/>
      <c r="F256" s="72"/>
      <c r="L256" s="72"/>
      <c r="Q256" s="72"/>
      <c r="W256" s="72"/>
    </row>
    <row r="257" ht="12.5" spans="2:23">
      <c r="B257" s="177"/>
      <c r="C257" s="191"/>
      <c r="E257" s="192"/>
      <c r="F257" s="72"/>
      <c r="L257" s="72"/>
      <c r="Q257" s="72"/>
      <c r="W257" s="72"/>
    </row>
    <row r="258" ht="12.5" spans="2:23">
      <c r="B258" s="177"/>
      <c r="C258" s="191"/>
      <c r="E258" s="192"/>
      <c r="F258" s="72"/>
      <c r="L258" s="72"/>
      <c r="Q258" s="72"/>
      <c r="W258" s="72"/>
    </row>
    <row r="259" ht="12.5" spans="2:23">
      <c r="B259" s="177"/>
      <c r="C259" s="191"/>
      <c r="E259" s="192"/>
      <c r="F259" s="72"/>
      <c r="L259" s="72"/>
      <c r="Q259" s="72"/>
      <c r="W259" s="72"/>
    </row>
    <row r="260" ht="12.5" spans="2:23">
      <c r="B260" s="177"/>
      <c r="C260" s="191"/>
      <c r="E260" s="192"/>
      <c r="F260" s="72"/>
      <c r="L260" s="72"/>
      <c r="Q260" s="72"/>
      <c r="W260" s="72"/>
    </row>
    <row r="261" ht="12.5" spans="2:23">
      <c r="B261" s="177"/>
      <c r="C261" s="191"/>
      <c r="E261" s="192"/>
      <c r="F261" s="72"/>
      <c r="L261" s="72"/>
      <c r="Q261" s="72"/>
      <c r="W261" s="72"/>
    </row>
    <row r="262" ht="12.5" spans="2:23">
      <c r="B262" s="177"/>
      <c r="C262" s="191"/>
      <c r="E262" s="192"/>
      <c r="F262" s="72"/>
      <c r="L262" s="72"/>
      <c r="Q262" s="72"/>
      <c r="W262" s="72"/>
    </row>
    <row r="263" ht="12.5" spans="2:23">
      <c r="B263" s="177"/>
      <c r="C263" s="191"/>
      <c r="E263" s="192"/>
      <c r="F263" s="72"/>
      <c r="L263" s="72"/>
      <c r="Q263" s="72"/>
      <c r="W263" s="72"/>
    </row>
    <row r="264" ht="12.5" spans="2:23">
      <c r="B264" s="177"/>
      <c r="C264" s="191"/>
      <c r="E264" s="192"/>
      <c r="F264" s="72"/>
      <c r="L264" s="72"/>
      <c r="Q264" s="72"/>
      <c r="W264" s="72"/>
    </row>
    <row r="265" ht="12.5" spans="2:23">
      <c r="B265" s="177"/>
      <c r="C265" s="191"/>
      <c r="E265" s="192"/>
      <c r="F265" s="72"/>
      <c r="L265" s="72"/>
      <c r="Q265" s="72"/>
      <c r="W265" s="72"/>
    </row>
    <row r="266" ht="12.5" spans="2:23">
      <c r="B266" s="177"/>
      <c r="C266" s="191"/>
      <c r="E266" s="192"/>
      <c r="F266" s="72"/>
      <c r="L266" s="72"/>
      <c r="Q266" s="72"/>
      <c r="W266" s="72"/>
    </row>
    <row r="267" ht="12.5" spans="2:23">
      <c r="B267" s="177"/>
      <c r="C267" s="191"/>
      <c r="E267" s="192"/>
      <c r="F267" s="72"/>
      <c r="L267" s="72"/>
      <c r="Q267" s="72"/>
      <c r="W267" s="72"/>
    </row>
    <row r="268" ht="12.5" spans="2:23">
      <c r="B268" s="177"/>
      <c r="C268" s="191"/>
      <c r="E268" s="192"/>
      <c r="F268" s="72"/>
      <c r="L268" s="72"/>
      <c r="Q268" s="72"/>
      <c r="W268" s="72"/>
    </row>
    <row r="269" ht="12.5" spans="2:23">
      <c r="B269" s="177"/>
      <c r="C269" s="191"/>
      <c r="E269" s="192"/>
      <c r="F269" s="72"/>
      <c r="L269" s="72"/>
      <c r="Q269" s="72"/>
      <c r="W269" s="72"/>
    </row>
    <row r="270" ht="12.5" spans="2:23">
      <c r="B270" s="177"/>
      <c r="C270" s="191"/>
      <c r="E270" s="192"/>
      <c r="F270" s="72"/>
      <c r="L270" s="72"/>
      <c r="Q270" s="72"/>
      <c r="W270" s="72"/>
    </row>
    <row r="271" ht="12.5" spans="2:23">
      <c r="B271" s="177"/>
      <c r="C271" s="191"/>
      <c r="E271" s="192"/>
      <c r="F271" s="72"/>
      <c r="L271" s="72"/>
      <c r="Q271" s="72"/>
      <c r="W271" s="72"/>
    </row>
    <row r="272" ht="12.5" spans="2:23">
      <c r="B272" s="177"/>
      <c r="C272" s="191"/>
      <c r="E272" s="192"/>
      <c r="F272" s="72"/>
      <c r="L272" s="72"/>
      <c r="Q272" s="72"/>
      <c r="W272" s="72"/>
    </row>
    <row r="273" ht="12.5" spans="2:23">
      <c r="B273" s="177"/>
      <c r="C273" s="191"/>
      <c r="E273" s="192"/>
      <c r="F273" s="72"/>
      <c r="L273" s="72"/>
      <c r="Q273" s="72"/>
      <c r="W273" s="72"/>
    </row>
    <row r="274" ht="12.5" spans="2:23">
      <c r="B274" s="177"/>
      <c r="C274" s="191"/>
      <c r="E274" s="192"/>
      <c r="F274" s="72"/>
      <c r="L274" s="72"/>
      <c r="Q274" s="72"/>
      <c r="W274" s="72"/>
    </row>
    <row r="275" ht="12.5" spans="2:23">
      <c r="B275" s="177"/>
      <c r="C275" s="191"/>
      <c r="E275" s="192"/>
      <c r="F275" s="72"/>
      <c r="L275" s="72"/>
      <c r="Q275" s="72"/>
      <c r="W275" s="72"/>
    </row>
    <row r="276" ht="12.5" spans="2:23">
      <c r="B276" s="177"/>
      <c r="C276" s="191"/>
      <c r="E276" s="192"/>
      <c r="F276" s="72"/>
      <c r="L276" s="72"/>
      <c r="Q276" s="72"/>
      <c r="W276" s="72"/>
    </row>
    <row r="277" ht="12.5" spans="2:23">
      <c r="B277" s="177"/>
      <c r="C277" s="191"/>
      <c r="E277" s="192"/>
      <c r="F277" s="72"/>
      <c r="L277" s="72"/>
      <c r="Q277" s="72"/>
      <c r="W277" s="72"/>
    </row>
    <row r="278" ht="12.5" spans="2:23">
      <c r="B278" s="177"/>
      <c r="C278" s="191"/>
      <c r="E278" s="192"/>
      <c r="F278" s="72"/>
      <c r="L278" s="72"/>
      <c r="Q278" s="72"/>
      <c r="W278" s="72"/>
    </row>
    <row r="279" ht="12.5" spans="2:23">
      <c r="B279" s="177"/>
      <c r="C279" s="191"/>
      <c r="E279" s="192"/>
      <c r="F279" s="72"/>
      <c r="L279" s="72"/>
      <c r="Q279" s="72"/>
      <c r="W279" s="72"/>
    </row>
    <row r="280" ht="12.5" spans="2:23">
      <c r="B280" s="177"/>
      <c r="C280" s="191"/>
      <c r="E280" s="192"/>
      <c r="F280" s="72"/>
      <c r="L280" s="72"/>
      <c r="Q280" s="72"/>
      <c r="W280" s="72"/>
    </row>
    <row r="281" ht="12.5" spans="2:23">
      <c r="B281" s="177"/>
      <c r="C281" s="191"/>
      <c r="E281" s="192"/>
      <c r="F281" s="72"/>
      <c r="L281" s="72"/>
      <c r="Q281" s="72"/>
      <c r="W281" s="72"/>
    </row>
    <row r="282" ht="12.5" spans="2:23">
      <c r="B282" s="177"/>
      <c r="C282" s="191"/>
      <c r="E282" s="192"/>
      <c r="F282" s="72"/>
      <c r="L282" s="72"/>
      <c r="Q282" s="72"/>
      <c r="W282" s="72"/>
    </row>
    <row r="283" ht="12.5" spans="2:23">
      <c r="B283" s="177"/>
      <c r="C283" s="191"/>
      <c r="E283" s="192"/>
      <c r="F283" s="72"/>
      <c r="L283" s="72"/>
      <c r="Q283" s="72"/>
      <c r="W283" s="72"/>
    </row>
    <row r="284" ht="12.5" spans="2:23">
      <c r="B284" s="177"/>
      <c r="C284" s="191"/>
      <c r="E284" s="192"/>
      <c r="F284" s="72"/>
      <c r="L284" s="72"/>
      <c r="Q284" s="72"/>
      <c r="W284" s="72"/>
    </row>
    <row r="285" ht="12.5" spans="2:23">
      <c r="B285" s="177"/>
      <c r="C285" s="191"/>
      <c r="E285" s="192"/>
      <c r="F285" s="72"/>
      <c r="L285" s="72"/>
      <c r="Q285" s="72"/>
      <c r="W285" s="72"/>
    </row>
    <row r="286" ht="12.5" spans="2:23">
      <c r="B286" s="177"/>
      <c r="C286" s="191"/>
      <c r="E286" s="192"/>
      <c r="F286" s="72"/>
      <c r="L286" s="72"/>
      <c r="Q286" s="72"/>
      <c r="W286" s="72"/>
    </row>
    <row r="287" ht="12.5" spans="2:23">
      <c r="B287" s="177"/>
      <c r="C287" s="191"/>
      <c r="E287" s="192"/>
      <c r="F287" s="72"/>
      <c r="L287" s="72"/>
      <c r="Q287" s="72"/>
      <c r="W287" s="72"/>
    </row>
    <row r="288" ht="12.5" spans="2:23">
      <c r="B288" s="177"/>
      <c r="C288" s="191"/>
      <c r="E288" s="192"/>
      <c r="F288" s="72"/>
      <c r="L288" s="72"/>
      <c r="Q288" s="72"/>
      <c r="W288" s="72"/>
    </row>
    <row r="289" ht="12.5" spans="2:23">
      <c r="B289" s="177"/>
      <c r="C289" s="191"/>
      <c r="E289" s="192"/>
      <c r="F289" s="72"/>
      <c r="L289" s="72"/>
      <c r="Q289" s="72"/>
      <c r="W289" s="72"/>
    </row>
    <row r="290" ht="12.5" spans="2:23">
      <c r="B290" s="177"/>
      <c r="C290" s="191"/>
      <c r="E290" s="192"/>
      <c r="F290" s="72"/>
      <c r="L290" s="72"/>
      <c r="Q290" s="72"/>
      <c r="W290" s="72"/>
    </row>
    <row r="291" ht="12.5" spans="2:23">
      <c r="B291" s="177"/>
      <c r="C291" s="191"/>
      <c r="E291" s="192"/>
      <c r="F291" s="72"/>
      <c r="L291" s="72"/>
      <c r="Q291" s="72"/>
      <c r="W291" s="72"/>
    </row>
    <row r="292" ht="12.5" spans="2:23">
      <c r="B292" s="177"/>
      <c r="C292" s="191"/>
      <c r="E292" s="192"/>
      <c r="F292" s="72"/>
      <c r="L292" s="72"/>
      <c r="Q292" s="72"/>
      <c r="W292" s="72"/>
    </row>
    <row r="293" ht="12.5" spans="2:23">
      <c r="B293" s="177"/>
      <c r="C293" s="191"/>
      <c r="E293" s="192"/>
      <c r="F293" s="72"/>
      <c r="L293" s="72"/>
      <c r="Q293" s="72"/>
      <c r="W293" s="72"/>
    </row>
    <row r="294" ht="12.5" spans="2:23">
      <c r="B294" s="177"/>
      <c r="C294" s="191"/>
      <c r="E294" s="192"/>
      <c r="F294" s="72"/>
      <c r="L294" s="72"/>
      <c r="Q294" s="72"/>
      <c r="W294" s="72"/>
    </row>
    <row r="295" ht="12.5" spans="2:23">
      <c r="B295" s="177"/>
      <c r="C295" s="191"/>
      <c r="E295" s="192"/>
      <c r="F295" s="72"/>
      <c r="L295" s="72"/>
      <c r="Q295" s="72"/>
      <c r="W295" s="72"/>
    </row>
    <row r="296" ht="12.5" spans="2:23">
      <c r="B296" s="177"/>
      <c r="C296" s="191"/>
      <c r="E296" s="192"/>
      <c r="F296" s="72"/>
      <c r="L296" s="72"/>
      <c r="Q296" s="72"/>
      <c r="W296" s="72"/>
    </row>
    <row r="297" ht="12.5" spans="2:23">
      <c r="B297" s="177"/>
      <c r="C297" s="191"/>
      <c r="E297" s="192"/>
      <c r="F297" s="72"/>
      <c r="L297" s="72"/>
      <c r="Q297" s="72"/>
      <c r="W297" s="72"/>
    </row>
    <row r="298" ht="12.5" spans="2:23">
      <c r="B298" s="177"/>
      <c r="C298" s="191"/>
      <c r="E298" s="192"/>
      <c r="F298" s="72"/>
      <c r="L298" s="72"/>
      <c r="Q298" s="72"/>
      <c r="W298" s="72"/>
    </row>
    <row r="299" ht="12.5" spans="2:23">
      <c r="B299" s="177"/>
      <c r="C299" s="191"/>
      <c r="E299" s="192"/>
      <c r="F299" s="72"/>
      <c r="L299" s="72"/>
      <c r="Q299" s="72"/>
      <c r="W299" s="72"/>
    </row>
    <row r="300" ht="12.5" spans="2:23">
      <c r="B300" s="177"/>
      <c r="C300" s="191"/>
      <c r="E300" s="192"/>
      <c r="F300" s="72"/>
      <c r="L300" s="72"/>
      <c r="Q300" s="72"/>
      <c r="W300" s="72"/>
    </row>
    <row r="301" ht="12.5" spans="2:23">
      <c r="B301" s="177"/>
      <c r="C301" s="191"/>
      <c r="E301" s="192"/>
      <c r="F301" s="72"/>
      <c r="L301" s="72"/>
      <c r="Q301" s="72"/>
      <c r="W301" s="72"/>
    </row>
    <row r="302" ht="12.5" spans="2:23">
      <c r="B302" s="177"/>
      <c r="C302" s="191"/>
      <c r="E302" s="192"/>
      <c r="F302" s="72"/>
      <c r="L302" s="72"/>
      <c r="Q302" s="72"/>
      <c r="W302" s="72"/>
    </row>
    <row r="303" ht="12.5" spans="2:23">
      <c r="B303" s="177"/>
      <c r="C303" s="191"/>
      <c r="E303" s="192"/>
      <c r="F303" s="72"/>
      <c r="L303" s="72"/>
      <c r="Q303" s="72"/>
      <c r="W303" s="72"/>
    </row>
    <row r="304" ht="12.5" spans="2:23">
      <c r="B304" s="177"/>
      <c r="C304" s="191"/>
      <c r="E304" s="192"/>
      <c r="F304" s="72"/>
      <c r="L304" s="72"/>
      <c r="Q304" s="72"/>
      <c r="W304" s="72"/>
    </row>
    <row r="305" ht="12.5" spans="2:23">
      <c r="B305" s="177"/>
      <c r="C305" s="191"/>
      <c r="E305" s="192"/>
      <c r="F305" s="72"/>
      <c r="L305" s="72"/>
      <c r="Q305" s="72"/>
      <c r="W305" s="72"/>
    </row>
    <row r="306" ht="12.5" spans="2:23">
      <c r="B306" s="177"/>
      <c r="C306" s="191"/>
      <c r="E306" s="192"/>
      <c r="F306" s="72"/>
      <c r="L306" s="72"/>
      <c r="Q306" s="72"/>
      <c r="W306" s="72"/>
    </row>
    <row r="307" ht="12.5" spans="2:23">
      <c r="B307" s="177"/>
      <c r="C307" s="191"/>
      <c r="E307" s="192"/>
      <c r="F307" s="72"/>
      <c r="L307" s="72"/>
      <c r="Q307" s="72"/>
      <c r="W307" s="72"/>
    </row>
    <row r="308" ht="12.5" spans="2:23">
      <c r="B308" s="177"/>
      <c r="C308" s="191"/>
      <c r="E308" s="192"/>
      <c r="F308" s="72"/>
      <c r="L308" s="72"/>
      <c r="Q308" s="72"/>
      <c r="W308" s="72"/>
    </row>
    <row r="309" ht="12.5" spans="2:23">
      <c r="B309" s="177"/>
      <c r="C309" s="191"/>
      <c r="E309" s="192"/>
      <c r="F309" s="72"/>
      <c r="L309" s="72"/>
      <c r="Q309" s="72"/>
      <c r="W309" s="72"/>
    </row>
    <row r="310" ht="12.5" spans="2:23">
      <c r="B310" s="177"/>
      <c r="C310" s="191"/>
      <c r="E310" s="192"/>
      <c r="F310" s="72"/>
      <c r="L310" s="72"/>
      <c r="Q310" s="72"/>
      <c r="W310" s="72"/>
    </row>
    <row r="311" ht="12.5" spans="2:23">
      <c r="B311" s="177"/>
      <c r="C311" s="191"/>
      <c r="E311" s="192"/>
      <c r="F311" s="72"/>
      <c r="L311" s="72"/>
      <c r="Q311" s="72"/>
      <c r="W311" s="72"/>
    </row>
    <row r="312" ht="12.5" spans="2:23">
      <c r="B312" s="177"/>
      <c r="C312" s="191"/>
      <c r="E312" s="192"/>
      <c r="F312" s="72"/>
      <c r="L312" s="72"/>
      <c r="Q312" s="72"/>
      <c r="W312" s="72"/>
    </row>
    <row r="313" ht="12.5" spans="2:23">
      <c r="B313" s="177"/>
      <c r="C313" s="191"/>
      <c r="E313" s="192"/>
      <c r="F313" s="72"/>
      <c r="L313" s="72"/>
      <c r="Q313" s="72"/>
      <c r="W313" s="72"/>
    </row>
    <row r="314" ht="12.5" spans="2:23">
      <c r="B314" s="177"/>
      <c r="C314" s="191"/>
      <c r="E314" s="192"/>
      <c r="F314" s="72"/>
      <c r="L314" s="72"/>
      <c r="Q314" s="72"/>
      <c r="W314" s="72"/>
    </row>
    <row r="315" ht="12.5" spans="2:23">
      <c r="B315" s="177"/>
      <c r="C315" s="191"/>
      <c r="E315" s="192"/>
      <c r="F315" s="72"/>
      <c r="L315" s="72"/>
      <c r="Q315" s="72"/>
      <c r="W315" s="72"/>
    </row>
    <row r="316" ht="12.5" spans="2:23">
      <c r="B316" s="177"/>
      <c r="C316" s="191"/>
      <c r="E316" s="192"/>
      <c r="F316" s="72"/>
      <c r="L316" s="72"/>
      <c r="Q316" s="72"/>
      <c r="W316" s="72"/>
    </row>
    <row r="317" ht="12.5" spans="2:23">
      <c r="B317" s="177"/>
      <c r="C317" s="191"/>
      <c r="E317" s="192"/>
      <c r="F317" s="72"/>
      <c r="L317" s="72"/>
      <c r="Q317" s="72"/>
      <c r="W317" s="72"/>
    </row>
    <row r="318" ht="12.5" spans="2:23">
      <c r="B318" s="177"/>
      <c r="C318" s="191"/>
      <c r="E318" s="192"/>
      <c r="F318" s="72"/>
      <c r="L318" s="72"/>
      <c r="Q318" s="72"/>
      <c r="W318" s="72"/>
    </row>
    <row r="319" ht="12.5" spans="2:23">
      <c r="B319" s="177"/>
      <c r="C319" s="191"/>
      <c r="E319" s="192"/>
      <c r="F319" s="72"/>
      <c r="L319" s="72"/>
      <c r="Q319" s="72"/>
      <c r="W319" s="72"/>
    </row>
    <row r="320" ht="12.5" spans="2:23">
      <c r="B320" s="177"/>
      <c r="C320" s="191"/>
      <c r="E320" s="192"/>
      <c r="F320" s="72"/>
      <c r="L320" s="72"/>
      <c r="Q320" s="72"/>
      <c r="W320" s="72"/>
    </row>
    <row r="321" ht="12.5" spans="2:23">
      <c r="B321" s="177"/>
      <c r="C321" s="191"/>
      <c r="E321" s="192"/>
      <c r="F321" s="72"/>
      <c r="L321" s="72"/>
      <c r="Q321" s="72"/>
      <c r="W321" s="72"/>
    </row>
    <row r="322" ht="12.5" spans="2:23">
      <c r="B322" s="177"/>
      <c r="C322" s="191"/>
      <c r="E322" s="192"/>
      <c r="F322" s="72"/>
      <c r="L322" s="72"/>
      <c r="Q322" s="72"/>
      <c r="W322" s="72"/>
    </row>
    <row r="323" ht="12.5" spans="2:23">
      <c r="B323" s="177"/>
      <c r="C323" s="191"/>
      <c r="E323" s="192"/>
      <c r="F323" s="72"/>
      <c r="L323" s="72"/>
      <c r="Q323" s="72"/>
      <c r="W323" s="72"/>
    </row>
    <row r="324" ht="12.5" spans="2:23">
      <c r="B324" s="177"/>
      <c r="C324" s="191"/>
      <c r="E324" s="192"/>
      <c r="F324" s="72"/>
      <c r="L324" s="72"/>
      <c r="Q324" s="72"/>
      <c r="W324" s="72"/>
    </row>
    <row r="325" ht="12.5" spans="2:23">
      <c r="B325" s="177"/>
      <c r="C325" s="191"/>
      <c r="E325" s="192"/>
      <c r="F325" s="72"/>
      <c r="L325" s="72"/>
      <c r="Q325" s="72"/>
      <c r="W325" s="72"/>
    </row>
    <row r="326" ht="12.5" spans="2:23">
      <c r="B326" s="177"/>
      <c r="C326" s="191"/>
      <c r="E326" s="192"/>
      <c r="F326" s="72"/>
      <c r="L326" s="72"/>
      <c r="Q326" s="72"/>
      <c r="W326" s="72"/>
    </row>
    <row r="327" ht="12.5" spans="2:23">
      <c r="B327" s="177"/>
      <c r="C327" s="191"/>
      <c r="E327" s="192"/>
      <c r="F327" s="72"/>
      <c r="L327" s="72"/>
      <c r="Q327" s="72"/>
      <c r="W327" s="72"/>
    </row>
    <row r="328" ht="12.5" spans="2:23">
      <c r="B328" s="177"/>
      <c r="C328" s="191"/>
      <c r="E328" s="192"/>
      <c r="F328" s="72"/>
      <c r="L328" s="72"/>
      <c r="Q328" s="72"/>
      <c r="W328" s="72"/>
    </row>
    <row r="329" ht="12.5" spans="2:23">
      <c r="B329" s="177"/>
      <c r="C329" s="191"/>
      <c r="E329" s="192"/>
      <c r="F329" s="72"/>
      <c r="L329" s="72"/>
      <c r="Q329" s="72"/>
      <c r="W329" s="72"/>
    </row>
    <row r="330" ht="12.5" spans="2:23">
      <c r="B330" s="177"/>
      <c r="C330" s="191"/>
      <c r="E330" s="192"/>
      <c r="F330" s="72"/>
      <c r="L330" s="72"/>
      <c r="Q330" s="72"/>
      <c r="W330" s="72"/>
    </row>
    <row r="331" ht="12.5" spans="2:23">
      <c r="B331" s="177"/>
      <c r="C331" s="191"/>
      <c r="E331" s="192"/>
      <c r="F331" s="72"/>
      <c r="L331" s="72"/>
      <c r="Q331" s="72"/>
      <c r="W331" s="72"/>
    </row>
    <row r="332" ht="12.5" spans="2:23">
      <c r="B332" s="177"/>
      <c r="C332" s="191"/>
      <c r="E332" s="192"/>
      <c r="F332" s="72"/>
      <c r="L332" s="72"/>
      <c r="Q332" s="72"/>
      <c r="W332" s="72"/>
    </row>
    <row r="333" ht="12.5" spans="2:23">
      <c r="B333" s="177"/>
      <c r="C333" s="191"/>
      <c r="E333" s="192"/>
      <c r="F333" s="72"/>
      <c r="L333" s="72"/>
      <c r="Q333" s="72"/>
      <c r="W333" s="72"/>
    </row>
    <row r="334" ht="12.5" spans="2:23">
      <c r="B334" s="177"/>
      <c r="C334" s="191"/>
      <c r="E334" s="192"/>
      <c r="F334" s="72"/>
      <c r="L334" s="72"/>
      <c r="Q334" s="72"/>
      <c r="W334" s="72"/>
    </row>
    <row r="335" ht="12.5" spans="2:23">
      <c r="B335" s="177"/>
      <c r="C335" s="191"/>
      <c r="E335" s="192"/>
      <c r="F335" s="72"/>
      <c r="L335" s="72"/>
      <c r="Q335" s="72"/>
      <c r="W335" s="72"/>
    </row>
    <row r="336" ht="12.5" spans="2:23">
      <c r="B336" s="177"/>
      <c r="C336" s="191"/>
      <c r="E336" s="192"/>
      <c r="F336" s="72"/>
      <c r="L336" s="72"/>
      <c r="Q336" s="72"/>
      <c r="W336" s="72"/>
    </row>
    <row r="337" ht="12.5" spans="2:23">
      <c r="B337" s="177"/>
      <c r="C337" s="191"/>
      <c r="E337" s="192"/>
      <c r="F337" s="72"/>
      <c r="L337" s="72"/>
      <c r="Q337" s="72"/>
      <c r="W337" s="72"/>
    </row>
    <row r="338" ht="12.5" spans="2:23">
      <c r="B338" s="177"/>
      <c r="C338" s="191"/>
      <c r="E338" s="192"/>
      <c r="F338" s="72"/>
      <c r="L338" s="72"/>
      <c r="Q338" s="72"/>
      <c r="W338" s="72"/>
    </row>
    <row r="339" ht="12.5" spans="2:23">
      <c r="B339" s="177"/>
      <c r="C339" s="191"/>
      <c r="E339" s="192"/>
      <c r="F339" s="72"/>
      <c r="L339" s="72"/>
      <c r="Q339" s="72"/>
      <c r="W339" s="72"/>
    </row>
    <row r="340" ht="12.5" spans="2:23">
      <c r="B340" s="177"/>
      <c r="C340" s="191"/>
      <c r="E340" s="192"/>
      <c r="F340" s="72"/>
      <c r="L340" s="72"/>
      <c r="Q340" s="72"/>
      <c r="W340" s="72"/>
    </row>
    <row r="341" ht="12.5" spans="2:23">
      <c r="B341" s="177"/>
      <c r="C341" s="191"/>
      <c r="E341" s="192"/>
      <c r="F341" s="72"/>
      <c r="L341" s="72"/>
      <c r="Q341" s="72"/>
      <c r="W341" s="72"/>
    </row>
    <row r="342" ht="12.5" spans="2:23">
      <c r="B342" s="177"/>
      <c r="C342" s="191"/>
      <c r="E342" s="192"/>
      <c r="F342" s="72"/>
      <c r="L342" s="72"/>
      <c r="Q342" s="72"/>
      <c r="W342" s="72"/>
    </row>
    <row r="343" ht="12.5" spans="2:23">
      <c r="B343" s="177"/>
      <c r="C343" s="191"/>
      <c r="E343" s="192"/>
      <c r="F343" s="72"/>
      <c r="L343" s="72"/>
      <c r="Q343" s="72"/>
      <c r="W343" s="72"/>
    </row>
    <row r="344" ht="12.5" spans="2:23">
      <c r="B344" s="177"/>
      <c r="C344" s="191"/>
      <c r="E344" s="192"/>
      <c r="F344" s="72"/>
      <c r="L344" s="72"/>
      <c r="Q344" s="72"/>
      <c r="W344" s="72"/>
    </row>
    <row r="345" ht="12.5" spans="2:23">
      <c r="B345" s="177"/>
      <c r="C345" s="191"/>
      <c r="E345" s="192"/>
      <c r="F345" s="72"/>
      <c r="L345" s="72"/>
      <c r="Q345" s="72"/>
      <c r="W345" s="72"/>
    </row>
    <row r="346" ht="12.5" spans="2:23">
      <c r="B346" s="177"/>
      <c r="C346" s="191"/>
      <c r="E346" s="192"/>
      <c r="F346" s="72"/>
      <c r="L346" s="72"/>
      <c r="Q346" s="72"/>
      <c r="W346" s="72"/>
    </row>
    <row r="347" ht="12.5" spans="2:23">
      <c r="B347" s="177"/>
      <c r="C347" s="191"/>
      <c r="E347" s="192"/>
      <c r="F347" s="72"/>
      <c r="L347" s="72"/>
      <c r="Q347" s="72"/>
      <c r="W347" s="72"/>
    </row>
    <row r="348" ht="12.5" spans="2:23">
      <c r="B348" s="177"/>
      <c r="C348" s="191"/>
      <c r="E348" s="192"/>
      <c r="F348" s="72"/>
      <c r="L348" s="72"/>
      <c r="Q348" s="72"/>
      <c r="W348" s="72"/>
    </row>
    <row r="349" ht="12.5" spans="2:23">
      <c r="B349" s="177"/>
      <c r="C349" s="191"/>
      <c r="E349" s="192"/>
      <c r="F349" s="72"/>
      <c r="L349" s="72"/>
      <c r="Q349" s="72"/>
      <c r="W349" s="72"/>
    </row>
    <row r="350" ht="12.5" spans="2:23">
      <c r="B350" s="177"/>
      <c r="C350" s="191"/>
      <c r="E350" s="192"/>
      <c r="F350" s="72"/>
      <c r="L350" s="72"/>
      <c r="Q350" s="72"/>
      <c r="W350" s="72"/>
    </row>
    <row r="351" ht="12.5" spans="2:23">
      <c r="B351" s="177"/>
      <c r="C351" s="191"/>
      <c r="E351" s="192"/>
      <c r="F351" s="72"/>
      <c r="L351" s="72"/>
      <c r="Q351" s="72"/>
      <c r="W351" s="72"/>
    </row>
    <row r="352" ht="12.5" spans="2:23">
      <c r="B352" s="177"/>
      <c r="C352" s="191"/>
      <c r="E352" s="192"/>
      <c r="F352" s="72"/>
      <c r="L352" s="72"/>
      <c r="Q352" s="72"/>
      <c r="W352" s="72"/>
    </row>
    <row r="353" ht="12.5" spans="2:23">
      <c r="B353" s="177"/>
      <c r="C353" s="191"/>
      <c r="E353" s="192"/>
      <c r="F353" s="72"/>
      <c r="L353" s="72"/>
      <c r="Q353" s="72"/>
      <c r="W353" s="72"/>
    </row>
    <row r="354" ht="12.5" spans="2:23">
      <c r="B354" s="177"/>
      <c r="C354" s="191"/>
      <c r="E354" s="192"/>
      <c r="F354" s="72"/>
      <c r="L354" s="72"/>
      <c r="Q354" s="72"/>
      <c r="W354" s="72"/>
    </row>
    <row r="355" ht="12.5" spans="2:23">
      <c r="B355" s="177"/>
      <c r="C355" s="191"/>
      <c r="E355" s="192"/>
      <c r="F355" s="72"/>
      <c r="L355" s="72"/>
      <c r="Q355" s="72"/>
      <c r="W355" s="72"/>
    </row>
    <row r="356" ht="12.5" spans="2:23">
      <c r="B356" s="177"/>
      <c r="C356" s="191"/>
      <c r="E356" s="192"/>
      <c r="F356" s="72"/>
      <c r="L356" s="72"/>
      <c r="Q356" s="72"/>
      <c r="W356" s="72"/>
    </row>
    <row r="357" ht="12.5" spans="2:23">
      <c r="B357" s="177"/>
      <c r="C357" s="191"/>
      <c r="E357" s="192"/>
      <c r="F357" s="72"/>
      <c r="L357" s="72"/>
      <c r="Q357" s="72"/>
      <c r="W357" s="72"/>
    </row>
    <row r="358" ht="12.5" spans="2:23">
      <c r="B358" s="177"/>
      <c r="C358" s="191"/>
      <c r="E358" s="192"/>
      <c r="F358" s="72"/>
      <c r="L358" s="72"/>
      <c r="Q358" s="72"/>
      <c r="W358" s="72"/>
    </row>
    <row r="359" ht="12.5" spans="2:23">
      <c r="B359" s="177"/>
      <c r="C359" s="191"/>
      <c r="E359" s="192"/>
      <c r="F359" s="72"/>
      <c r="L359" s="72"/>
      <c r="Q359" s="72"/>
      <c r="W359" s="72"/>
    </row>
    <row r="360" ht="12.5" spans="2:23">
      <c r="B360" s="177"/>
      <c r="C360" s="191"/>
      <c r="E360" s="192"/>
      <c r="F360" s="72"/>
      <c r="L360" s="72"/>
      <c r="Q360" s="72"/>
      <c r="W360" s="72"/>
    </row>
    <row r="361" ht="12.5" spans="2:23">
      <c r="B361" s="177"/>
      <c r="C361" s="191"/>
      <c r="E361" s="192"/>
      <c r="F361" s="72"/>
      <c r="L361" s="72"/>
      <c r="Q361" s="72"/>
      <c r="W361" s="72"/>
    </row>
    <row r="362" ht="12.5" spans="2:23">
      <c r="B362" s="177"/>
      <c r="C362" s="191"/>
      <c r="E362" s="192"/>
      <c r="F362" s="72"/>
      <c r="L362" s="72"/>
      <c r="Q362" s="72"/>
      <c r="W362" s="72"/>
    </row>
    <row r="363" ht="12.5" spans="2:23">
      <c r="B363" s="177"/>
      <c r="C363" s="191"/>
      <c r="E363" s="192"/>
      <c r="F363" s="72"/>
      <c r="L363" s="72"/>
      <c r="Q363" s="72"/>
      <c r="W363" s="72"/>
    </row>
    <row r="364" ht="12.5" spans="2:23">
      <c r="B364" s="177"/>
      <c r="C364" s="191"/>
      <c r="E364" s="192"/>
      <c r="F364" s="72"/>
      <c r="L364" s="72"/>
      <c r="Q364" s="72"/>
      <c r="W364" s="72"/>
    </row>
    <row r="365" ht="12.5" spans="2:23">
      <c r="B365" s="177"/>
      <c r="C365" s="191"/>
      <c r="E365" s="192"/>
      <c r="F365" s="72"/>
      <c r="L365" s="72"/>
      <c r="Q365" s="72"/>
      <c r="W365" s="72"/>
    </row>
    <row r="366" ht="12.5" spans="2:23">
      <c r="B366" s="177"/>
      <c r="C366" s="191"/>
      <c r="E366" s="192"/>
      <c r="F366" s="72"/>
      <c r="L366" s="72"/>
      <c r="Q366" s="72"/>
      <c r="W366" s="72"/>
    </row>
    <row r="367" ht="12.5" spans="2:23">
      <c r="B367" s="177"/>
      <c r="C367" s="191"/>
      <c r="E367" s="192"/>
      <c r="F367" s="72"/>
      <c r="L367" s="72"/>
      <c r="Q367" s="72"/>
      <c r="W367" s="72"/>
    </row>
    <row r="368" ht="12.5" spans="2:23">
      <c r="B368" s="177"/>
      <c r="C368" s="191"/>
      <c r="E368" s="192"/>
      <c r="F368" s="72"/>
      <c r="L368" s="72"/>
      <c r="Q368" s="72"/>
      <c r="W368" s="72"/>
    </row>
    <row r="369" ht="12.5" spans="2:23">
      <c r="B369" s="177"/>
      <c r="C369" s="191"/>
      <c r="E369" s="192"/>
      <c r="F369" s="72"/>
      <c r="L369" s="72"/>
      <c r="Q369" s="72"/>
      <c r="W369" s="72"/>
    </row>
    <row r="370" ht="12.5" spans="2:23">
      <c r="B370" s="177"/>
      <c r="C370" s="191"/>
      <c r="E370" s="192"/>
      <c r="F370" s="72"/>
      <c r="L370" s="72"/>
      <c r="Q370" s="72"/>
      <c r="W370" s="72"/>
    </row>
    <row r="371" ht="12.5" spans="2:23">
      <c r="B371" s="177"/>
      <c r="C371" s="191"/>
      <c r="E371" s="192"/>
      <c r="F371" s="72"/>
      <c r="L371" s="72"/>
      <c r="Q371" s="72"/>
      <c r="W371" s="72"/>
    </row>
    <row r="372" ht="12.5" spans="2:23">
      <c r="B372" s="177"/>
      <c r="C372" s="191"/>
      <c r="E372" s="192"/>
      <c r="F372" s="72"/>
      <c r="L372" s="72"/>
      <c r="Q372" s="72"/>
      <c r="W372" s="72"/>
    </row>
    <row r="373" ht="12.5" spans="2:23">
      <c r="B373" s="177"/>
      <c r="C373" s="191"/>
      <c r="E373" s="192"/>
      <c r="F373" s="72"/>
      <c r="L373" s="72"/>
      <c r="Q373" s="72"/>
      <c r="W373" s="72"/>
    </row>
    <row r="374" ht="12.5" spans="2:23">
      <c r="B374" s="177"/>
      <c r="C374" s="191"/>
      <c r="E374" s="192"/>
      <c r="F374" s="72"/>
      <c r="L374" s="72"/>
      <c r="Q374" s="72"/>
      <c r="W374" s="72"/>
    </row>
    <row r="375" ht="12.5" spans="2:23">
      <c r="B375" s="177"/>
      <c r="C375" s="191"/>
      <c r="E375" s="192"/>
      <c r="F375" s="72"/>
      <c r="L375" s="72"/>
      <c r="Q375" s="72"/>
      <c r="W375" s="72"/>
    </row>
    <row r="376" ht="12.5" spans="2:23">
      <c r="B376" s="177"/>
      <c r="C376" s="191"/>
      <c r="E376" s="192"/>
      <c r="F376" s="72"/>
      <c r="L376" s="72"/>
      <c r="Q376" s="72"/>
      <c r="W376" s="72"/>
    </row>
    <row r="377" ht="12.5" spans="2:23">
      <c r="B377" s="177"/>
      <c r="C377" s="191"/>
      <c r="E377" s="192"/>
      <c r="F377" s="72"/>
      <c r="L377" s="72"/>
      <c r="Q377" s="72"/>
      <c r="W377" s="72"/>
    </row>
    <row r="378" ht="12.5" spans="2:23">
      <c r="B378" s="177"/>
      <c r="C378" s="191"/>
      <c r="E378" s="192"/>
      <c r="F378" s="72"/>
      <c r="L378" s="72"/>
      <c r="Q378" s="72"/>
      <c r="W378" s="72"/>
    </row>
    <row r="379" ht="12.5" spans="2:23">
      <c r="B379" s="177"/>
      <c r="C379" s="191"/>
      <c r="E379" s="192"/>
      <c r="F379" s="72"/>
      <c r="L379" s="72"/>
      <c r="Q379" s="72"/>
      <c r="W379" s="72"/>
    </row>
    <row r="380" ht="12.5" spans="2:23">
      <c r="B380" s="177"/>
      <c r="C380" s="191"/>
      <c r="E380" s="192"/>
      <c r="F380" s="72"/>
      <c r="L380" s="72"/>
      <c r="Q380" s="72"/>
      <c r="W380" s="72"/>
    </row>
    <row r="381" ht="12.5" spans="2:23">
      <c r="B381" s="177"/>
      <c r="C381" s="191"/>
      <c r="E381" s="192"/>
      <c r="F381" s="72"/>
      <c r="L381" s="72"/>
      <c r="Q381" s="72"/>
      <c r="W381" s="72"/>
    </row>
    <row r="382" ht="12.5" spans="2:23">
      <c r="B382" s="177"/>
      <c r="C382" s="191"/>
      <c r="E382" s="192"/>
      <c r="F382" s="72"/>
      <c r="L382" s="72"/>
      <c r="Q382" s="72"/>
      <c r="W382" s="72"/>
    </row>
    <row r="383" ht="12.5" spans="2:23">
      <c r="B383" s="177"/>
      <c r="C383" s="191"/>
      <c r="E383" s="192"/>
      <c r="F383" s="72"/>
      <c r="L383" s="72"/>
      <c r="Q383" s="72"/>
      <c r="W383" s="72"/>
    </row>
    <row r="384" ht="12.5" spans="2:23">
      <c r="B384" s="177"/>
      <c r="C384" s="191"/>
      <c r="E384" s="192"/>
      <c r="F384" s="72"/>
      <c r="L384" s="72"/>
      <c r="Q384" s="72"/>
      <c r="W384" s="72"/>
    </row>
    <row r="385" ht="12.5" spans="2:23">
      <c r="B385" s="177"/>
      <c r="C385" s="191"/>
      <c r="E385" s="192"/>
      <c r="F385" s="72"/>
      <c r="L385" s="72"/>
      <c r="Q385" s="72"/>
      <c r="W385" s="72"/>
    </row>
    <row r="386" ht="12.5" spans="2:23">
      <c r="B386" s="177"/>
      <c r="C386" s="191"/>
      <c r="E386" s="192"/>
      <c r="F386" s="72"/>
      <c r="L386" s="72"/>
      <c r="Q386" s="72"/>
      <c r="W386" s="72"/>
    </row>
    <row r="387" ht="12.5" spans="2:23">
      <c r="B387" s="177"/>
      <c r="C387" s="191"/>
      <c r="E387" s="192"/>
      <c r="F387" s="72"/>
      <c r="L387" s="72"/>
      <c r="Q387" s="72"/>
      <c r="W387" s="72"/>
    </row>
    <row r="388" ht="12.5" spans="2:23">
      <c r="B388" s="177"/>
      <c r="C388" s="191"/>
      <c r="E388" s="192"/>
      <c r="F388" s="72"/>
      <c r="L388" s="72"/>
      <c r="Q388" s="72"/>
      <c r="W388" s="72"/>
    </row>
    <row r="389" ht="12.5" spans="2:23">
      <c r="B389" s="177"/>
      <c r="C389" s="191"/>
      <c r="E389" s="192"/>
      <c r="F389" s="72"/>
      <c r="L389" s="72"/>
      <c r="Q389" s="72"/>
      <c r="W389" s="72"/>
    </row>
    <row r="390" ht="12.5" spans="2:23">
      <c r="B390" s="177"/>
      <c r="C390" s="191"/>
      <c r="E390" s="192"/>
      <c r="F390" s="72"/>
      <c r="L390" s="72"/>
      <c r="Q390" s="72"/>
      <c r="W390" s="72"/>
    </row>
    <row r="391" ht="12.5" spans="2:23">
      <c r="B391" s="177"/>
      <c r="C391" s="191"/>
      <c r="E391" s="192"/>
      <c r="F391" s="72"/>
      <c r="L391" s="72"/>
      <c r="Q391" s="72"/>
      <c r="W391" s="72"/>
    </row>
    <row r="392" ht="12.5" spans="2:23">
      <c r="B392" s="177"/>
      <c r="C392" s="191"/>
      <c r="E392" s="192"/>
      <c r="F392" s="72"/>
      <c r="L392" s="72"/>
      <c r="Q392" s="72"/>
      <c r="W392" s="72"/>
    </row>
    <row r="393" ht="12.5" spans="2:23">
      <c r="B393" s="177"/>
      <c r="C393" s="191"/>
      <c r="E393" s="192"/>
      <c r="F393" s="72"/>
      <c r="L393" s="72"/>
      <c r="Q393" s="72"/>
      <c r="W393" s="72"/>
    </row>
    <row r="394" ht="12.5" spans="2:23">
      <c r="B394" s="177"/>
      <c r="C394" s="191"/>
      <c r="E394" s="192"/>
      <c r="F394" s="72"/>
      <c r="L394" s="72"/>
      <c r="Q394" s="72"/>
      <c r="W394" s="72"/>
    </row>
    <row r="395" ht="12.5" spans="2:23">
      <c r="B395" s="177"/>
      <c r="C395" s="191"/>
      <c r="E395" s="192"/>
      <c r="F395" s="72"/>
      <c r="L395" s="72"/>
      <c r="Q395" s="72"/>
      <c r="W395" s="72"/>
    </row>
    <row r="396" ht="12.5" spans="2:23">
      <c r="B396" s="177"/>
      <c r="C396" s="191"/>
      <c r="E396" s="192"/>
      <c r="F396" s="72"/>
      <c r="L396" s="72"/>
      <c r="Q396" s="72"/>
      <c r="W396" s="72"/>
    </row>
    <row r="397" ht="12.5" spans="2:23">
      <c r="B397" s="177"/>
      <c r="C397" s="191"/>
      <c r="E397" s="192"/>
      <c r="F397" s="72"/>
      <c r="L397" s="72"/>
      <c r="Q397" s="72"/>
      <c r="W397" s="72"/>
    </row>
    <row r="398" ht="12.5" spans="2:23">
      <c r="B398" s="177"/>
      <c r="C398" s="191"/>
      <c r="E398" s="192"/>
      <c r="F398" s="72"/>
      <c r="L398" s="72"/>
      <c r="Q398" s="72"/>
      <c r="W398" s="72"/>
    </row>
    <row r="399" ht="12.5" spans="2:23">
      <c r="B399" s="177"/>
      <c r="C399" s="191"/>
      <c r="E399" s="192"/>
      <c r="F399" s="72"/>
      <c r="L399" s="72"/>
      <c r="Q399" s="72"/>
      <c r="W399" s="72"/>
    </row>
    <row r="400" ht="12.5" spans="2:23">
      <c r="B400" s="177"/>
      <c r="C400" s="191"/>
      <c r="E400" s="192"/>
      <c r="F400" s="72"/>
      <c r="L400" s="72"/>
      <c r="Q400" s="72"/>
      <c r="W400" s="72"/>
    </row>
    <row r="401" ht="12.5" spans="2:23">
      <c r="B401" s="177"/>
      <c r="C401" s="191"/>
      <c r="E401" s="192"/>
      <c r="F401" s="72"/>
      <c r="L401" s="72"/>
      <c r="Q401" s="72"/>
      <c r="W401" s="72"/>
    </row>
    <row r="402" ht="12.5" spans="2:23">
      <c r="B402" s="177"/>
      <c r="C402" s="191"/>
      <c r="E402" s="192"/>
      <c r="F402" s="72"/>
      <c r="L402" s="72"/>
      <c r="Q402" s="72"/>
      <c r="W402" s="72"/>
    </row>
    <row r="403" ht="12.5" spans="2:23">
      <c r="B403" s="177"/>
      <c r="C403" s="191"/>
      <c r="E403" s="192"/>
      <c r="F403" s="72"/>
      <c r="L403" s="72"/>
      <c r="Q403" s="72"/>
      <c r="W403" s="72"/>
    </row>
    <row r="404" ht="12.5" spans="2:23">
      <c r="B404" s="177"/>
      <c r="C404" s="191"/>
      <c r="E404" s="192"/>
      <c r="F404" s="72"/>
      <c r="L404" s="72"/>
      <c r="Q404" s="72"/>
      <c r="W404" s="72"/>
    </row>
    <row r="405" ht="12.5" spans="2:23">
      <c r="B405" s="177"/>
      <c r="C405" s="191"/>
      <c r="E405" s="192"/>
      <c r="F405" s="72"/>
      <c r="L405" s="72"/>
      <c r="Q405" s="72"/>
      <c r="W405" s="72"/>
    </row>
    <row r="406" ht="12.5" spans="2:23">
      <c r="B406" s="177"/>
      <c r="C406" s="191"/>
      <c r="E406" s="192"/>
      <c r="F406" s="72"/>
      <c r="L406" s="72"/>
      <c r="Q406" s="72"/>
      <c r="W406" s="72"/>
    </row>
    <row r="407" ht="12.5" spans="2:23">
      <c r="B407" s="177"/>
      <c r="C407" s="191"/>
      <c r="E407" s="192"/>
      <c r="F407" s="72"/>
      <c r="L407" s="72"/>
      <c r="Q407" s="72"/>
      <c r="W407" s="72"/>
    </row>
    <row r="408" ht="12.5" spans="2:23">
      <c r="B408" s="177"/>
      <c r="C408" s="191"/>
      <c r="E408" s="192"/>
      <c r="F408" s="72"/>
      <c r="L408" s="72"/>
      <c r="Q408" s="72"/>
      <c r="W408" s="72"/>
    </row>
    <row r="409" ht="12.5" spans="2:23">
      <c r="B409" s="177"/>
      <c r="C409" s="191"/>
      <c r="E409" s="192"/>
      <c r="F409" s="72"/>
      <c r="L409" s="72"/>
      <c r="Q409" s="72"/>
      <c r="W409" s="72"/>
    </row>
    <row r="410" ht="12.5" spans="2:23">
      <c r="B410" s="177"/>
      <c r="C410" s="191"/>
      <c r="E410" s="192"/>
      <c r="F410" s="72"/>
      <c r="L410" s="72"/>
      <c r="Q410" s="72"/>
      <c r="W410" s="72"/>
    </row>
    <row r="411" ht="12.5" spans="2:23">
      <c r="B411" s="177"/>
      <c r="C411" s="191"/>
      <c r="E411" s="192"/>
      <c r="F411" s="72"/>
      <c r="L411" s="72"/>
      <c r="Q411" s="72"/>
      <c r="W411" s="72"/>
    </row>
    <row r="412" ht="12.5" spans="2:23">
      <c r="B412" s="177"/>
      <c r="C412" s="191"/>
      <c r="E412" s="192"/>
      <c r="F412" s="72"/>
      <c r="L412" s="72"/>
      <c r="Q412" s="72"/>
      <c r="W412" s="72"/>
    </row>
    <row r="413" ht="12.5" spans="2:23">
      <c r="B413" s="177"/>
      <c r="C413" s="191"/>
      <c r="E413" s="192"/>
      <c r="F413" s="72"/>
      <c r="L413" s="72"/>
      <c r="Q413" s="72"/>
      <c r="W413" s="72"/>
    </row>
    <row r="414" ht="12.5" spans="2:23">
      <c r="B414" s="177"/>
      <c r="C414" s="191"/>
      <c r="E414" s="192"/>
      <c r="F414" s="72"/>
      <c r="L414" s="72"/>
      <c r="Q414" s="72"/>
      <c r="W414" s="72"/>
    </row>
    <row r="415" ht="12.5" spans="2:23">
      <c r="B415" s="177"/>
      <c r="C415" s="191"/>
      <c r="E415" s="192"/>
      <c r="F415" s="72"/>
      <c r="L415" s="72"/>
      <c r="Q415" s="72"/>
      <c r="W415" s="72"/>
    </row>
    <row r="416" ht="12.5" spans="2:23">
      <c r="B416" s="177"/>
      <c r="C416" s="191"/>
      <c r="E416" s="192"/>
      <c r="F416" s="72"/>
      <c r="L416" s="72"/>
      <c r="Q416" s="72"/>
      <c r="W416" s="72"/>
    </row>
    <row r="417" ht="12.5" spans="2:23">
      <c r="B417" s="177"/>
      <c r="C417" s="191"/>
      <c r="E417" s="192"/>
      <c r="F417" s="72"/>
      <c r="L417" s="72"/>
      <c r="Q417" s="72"/>
      <c r="W417" s="72"/>
    </row>
    <row r="418" ht="12.5" spans="2:23">
      <c r="B418" s="177"/>
      <c r="C418" s="191"/>
      <c r="E418" s="192"/>
      <c r="F418" s="72"/>
      <c r="L418" s="72"/>
      <c r="Q418" s="72"/>
      <c r="W418" s="72"/>
    </row>
    <row r="419" ht="12.5" spans="2:23">
      <c r="B419" s="177"/>
      <c r="C419" s="191"/>
      <c r="E419" s="192"/>
      <c r="F419" s="72"/>
      <c r="L419" s="72"/>
      <c r="Q419" s="72"/>
      <c r="W419" s="72"/>
    </row>
    <row r="420" ht="12.5" spans="2:23">
      <c r="B420" s="177"/>
      <c r="C420" s="191"/>
      <c r="E420" s="192"/>
      <c r="F420" s="72"/>
      <c r="L420" s="72"/>
      <c r="Q420" s="72"/>
      <c r="W420" s="72"/>
    </row>
    <row r="421" ht="12.5" spans="2:23">
      <c r="B421" s="177"/>
      <c r="C421" s="191"/>
      <c r="E421" s="192"/>
      <c r="F421" s="72"/>
      <c r="L421" s="72"/>
      <c r="Q421" s="72"/>
      <c r="W421" s="72"/>
    </row>
    <row r="422" ht="12.5" spans="2:23">
      <c r="B422" s="177"/>
      <c r="C422" s="191"/>
      <c r="E422" s="192"/>
      <c r="F422" s="72"/>
      <c r="L422" s="72"/>
      <c r="Q422" s="72"/>
      <c r="W422" s="72"/>
    </row>
    <row r="423" ht="12.5" spans="2:23">
      <c r="B423" s="177"/>
      <c r="C423" s="191"/>
      <c r="E423" s="192"/>
      <c r="F423" s="72"/>
      <c r="L423" s="72"/>
      <c r="Q423" s="72"/>
      <c r="W423" s="72"/>
    </row>
    <row r="424" ht="12.5" spans="2:23">
      <c r="B424" s="177"/>
      <c r="C424" s="191"/>
      <c r="E424" s="192"/>
      <c r="F424" s="72"/>
      <c r="L424" s="72"/>
      <c r="Q424" s="72"/>
      <c r="W424" s="72"/>
    </row>
    <row r="425" ht="12.5" spans="2:23">
      <c r="B425" s="177"/>
      <c r="C425" s="191"/>
      <c r="E425" s="192"/>
      <c r="F425" s="72"/>
      <c r="L425" s="72"/>
      <c r="Q425" s="72"/>
      <c r="W425" s="72"/>
    </row>
    <row r="426" ht="12.5" spans="2:23">
      <c r="B426" s="177"/>
      <c r="C426" s="191"/>
      <c r="E426" s="192"/>
      <c r="F426" s="72"/>
      <c r="L426" s="72"/>
      <c r="Q426" s="72"/>
      <c r="W426" s="72"/>
    </row>
    <row r="427" ht="12.5" spans="2:23">
      <c r="B427" s="177"/>
      <c r="C427" s="191"/>
      <c r="E427" s="192"/>
      <c r="F427" s="72"/>
      <c r="L427" s="72"/>
      <c r="Q427" s="72"/>
      <c r="W427" s="72"/>
    </row>
    <row r="428" ht="12.5" spans="2:23">
      <c r="B428" s="177"/>
      <c r="C428" s="191"/>
      <c r="E428" s="192"/>
      <c r="F428" s="72"/>
      <c r="L428" s="72"/>
      <c r="Q428" s="72"/>
      <c r="W428" s="72"/>
    </row>
    <row r="429" ht="12.5" spans="2:23">
      <c r="B429" s="177"/>
      <c r="C429" s="191"/>
      <c r="E429" s="192"/>
      <c r="F429" s="72"/>
      <c r="L429" s="72"/>
      <c r="Q429" s="72"/>
      <c r="W429" s="72"/>
    </row>
    <row r="430" ht="12.5" spans="2:23">
      <c r="B430" s="177"/>
      <c r="C430" s="191"/>
      <c r="E430" s="192"/>
      <c r="F430" s="72"/>
      <c r="L430" s="72"/>
      <c r="Q430" s="72"/>
      <c r="W430" s="72"/>
    </row>
    <row r="431" ht="12.5" spans="2:23">
      <c r="B431" s="177"/>
      <c r="C431" s="191"/>
      <c r="E431" s="192"/>
      <c r="F431" s="72"/>
      <c r="L431" s="72"/>
      <c r="Q431" s="72"/>
      <c r="W431" s="72"/>
    </row>
    <row r="432" ht="12.5" spans="2:23">
      <c r="B432" s="177"/>
      <c r="C432" s="191"/>
      <c r="E432" s="192"/>
      <c r="F432" s="72"/>
      <c r="L432" s="72"/>
      <c r="Q432" s="72"/>
      <c r="W432" s="72"/>
    </row>
    <row r="433" ht="12.5" spans="2:23">
      <c r="B433" s="177"/>
      <c r="C433" s="191"/>
      <c r="E433" s="192"/>
      <c r="F433" s="72"/>
      <c r="L433" s="72"/>
      <c r="Q433" s="72"/>
      <c r="W433" s="72"/>
    </row>
    <row r="434" ht="12.5" spans="2:23">
      <c r="B434" s="177"/>
      <c r="C434" s="191"/>
      <c r="E434" s="192"/>
      <c r="F434" s="72"/>
      <c r="L434" s="72"/>
      <c r="Q434" s="72"/>
      <c r="W434" s="72"/>
    </row>
    <row r="435" ht="12.5" spans="2:23">
      <c r="B435" s="177"/>
      <c r="C435" s="191"/>
      <c r="E435" s="192"/>
      <c r="F435" s="72"/>
      <c r="L435" s="72"/>
      <c r="Q435" s="72"/>
      <c r="W435" s="72"/>
    </row>
    <row r="436" ht="12.5" spans="2:23">
      <c r="B436" s="177"/>
      <c r="C436" s="191"/>
      <c r="E436" s="192"/>
      <c r="F436" s="72"/>
      <c r="L436" s="72"/>
      <c r="Q436" s="72"/>
      <c r="W436" s="72"/>
    </row>
    <row r="437" ht="12.5" spans="2:23">
      <c r="B437" s="177"/>
      <c r="C437" s="191"/>
      <c r="E437" s="192"/>
      <c r="F437" s="72"/>
      <c r="L437" s="72"/>
      <c r="Q437" s="72"/>
      <c r="W437" s="72"/>
    </row>
    <row r="438" ht="12.5" spans="2:23">
      <c r="B438" s="177"/>
      <c r="C438" s="191"/>
      <c r="E438" s="192"/>
      <c r="F438" s="72"/>
      <c r="L438" s="72"/>
      <c r="Q438" s="72"/>
      <c r="W438" s="72"/>
    </row>
    <row r="439" ht="12.5" spans="2:23">
      <c r="B439" s="177"/>
      <c r="C439" s="191"/>
      <c r="E439" s="192"/>
      <c r="F439" s="72"/>
      <c r="L439" s="72"/>
      <c r="Q439" s="72"/>
      <c r="W439" s="72"/>
    </row>
    <row r="440" ht="12.5" spans="2:23">
      <c r="B440" s="177"/>
      <c r="C440" s="191"/>
      <c r="E440" s="192"/>
      <c r="F440" s="72"/>
      <c r="L440" s="72"/>
      <c r="Q440" s="72"/>
      <c r="W440" s="72"/>
    </row>
    <row r="441" ht="12.5" spans="2:23">
      <c r="B441" s="177"/>
      <c r="C441" s="191"/>
      <c r="E441" s="192"/>
      <c r="F441" s="72"/>
      <c r="L441" s="72"/>
      <c r="Q441" s="72"/>
      <c r="W441" s="72"/>
    </row>
    <row r="442" ht="12.5" spans="2:23">
      <c r="B442" s="177"/>
      <c r="C442" s="191"/>
      <c r="E442" s="192"/>
      <c r="F442" s="72"/>
      <c r="L442" s="72"/>
      <c r="Q442" s="72"/>
      <c r="W442" s="72"/>
    </row>
    <row r="443" ht="12.5" spans="2:23">
      <c r="B443" s="177"/>
      <c r="C443" s="191"/>
      <c r="E443" s="192"/>
      <c r="F443" s="72"/>
      <c r="L443" s="72"/>
      <c r="Q443" s="72"/>
      <c r="W443" s="72"/>
    </row>
    <row r="444" ht="12.5" spans="2:23">
      <c r="B444" s="177"/>
      <c r="C444" s="191"/>
      <c r="E444" s="192"/>
      <c r="F444" s="72"/>
      <c r="L444" s="72"/>
      <c r="Q444" s="72"/>
      <c r="W444" s="72"/>
    </row>
    <row r="445" ht="12.5" spans="2:23">
      <c r="B445" s="177"/>
      <c r="C445" s="191"/>
      <c r="E445" s="192"/>
      <c r="F445" s="72"/>
      <c r="L445" s="72"/>
      <c r="Q445" s="72"/>
      <c r="W445" s="72"/>
    </row>
    <row r="446" ht="12.5" spans="2:23">
      <c r="B446" s="177"/>
      <c r="C446" s="191"/>
      <c r="E446" s="192"/>
      <c r="F446" s="72"/>
      <c r="L446" s="72"/>
      <c r="Q446" s="72"/>
      <c r="W446" s="72"/>
    </row>
    <row r="447" ht="12.5" spans="2:23">
      <c r="B447" s="177"/>
      <c r="C447" s="191"/>
      <c r="E447" s="192"/>
      <c r="F447" s="72"/>
      <c r="L447" s="72"/>
      <c r="Q447" s="72"/>
      <c r="W447" s="72"/>
    </row>
    <row r="448" ht="12.5" spans="2:23">
      <c r="B448" s="177"/>
      <c r="C448" s="191"/>
      <c r="E448" s="192"/>
      <c r="F448" s="72"/>
      <c r="L448" s="72"/>
      <c r="Q448" s="72"/>
      <c r="W448" s="72"/>
    </row>
    <row r="449" ht="12.5" spans="2:23">
      <c r="B449" s="177"/>
      <c r="C449" s="191"/>
      <c r="E449" s="192"/>
      <c r="F449" s="72"/>
      <c r="L449" s="72"/>
      <c r="Q449" s="72"/>
      <c r="W449" s="72"/>
    </row>
    <row r="450" ht="12.5" spans="2:23">
      <c r="B450" s="177"/>
      <c r="C450" s="191"/>
      <c r="E450" s="192"/>
      <c r="F450" s="72"/>
      <c r="L450" s="72"/>
      <c r="Q450" s="72"/>
      <c r="W450" s="72"/>
    </row>
    <row r="451" ht="12.5" spans="2:23">
      <c r="B451" s="177"/>
      <c r="C451" s="191"/>
      <c r="E451" s="192"/>
      <c r="F451" s="72"/>
      <c r="L451" s="72"/>
      <c r="Q451" s="72"/>
      <c r="W451" s="72"/>
    </row>
    <row r="452" ht="12.5" spans="2:23">
      <c r="B452" s="177"/>
      <c r="C452" s="191"/>
      <c r="E452" s="192"/>
      <c r="F452" s="72"/>
      <c r="L452" s="72"/>
      <c r="Q452" s="72"/>
      <c r="W452" s="72"/>
    </row>
    <row r="453" ht="12.5" spans="2:23">
      <c r="B453" s="177"/>
      <c r="C453" s="191"/>
      <c r="E453" s="192"/>
      <c r="F453" s="72"/>
      <c r="L453" s="72"/>
      <c r="Q453" s="72"/>
      <c r="W453" s="72"/>
    </row>
    <row r="454" ht="12.5" spans="2:23">
      <c r="B454" s="177"/>
      <c r="C454" s="191"/>
      <c r="E454" s="192"/>
      <c r="F454" s="72"/>
      <c r="L454" s="72"/>
      <c r="Q454" s="72"/>
      <c r="W454" s="72"/>
    </row>
    <row r="455" ht="12.5" spans="2:23">
      <c r="B455" s="177"/>
      <c r="C455" s="191"/>
      <c r="E455" s="192"/>
      <c r="F455" s="72"/>
      <c r="L455" s="72"/>
      <c r="Q455" s="72"/>
      <c r="W455" s="72"/>
    </row>
    <row r="456" ht="12.5" spans="2:23">
      <c r="B456" s="177"/>
      <c r="C456" s="191"/>
      <c r="E456" s="192"/>
      <c r="F456" s="72"/>
      <c r="L456" s="72"/>
      <c r="Q456" s="72"/>
      <c r="W456" s="72"/>
    </row>
    <row r="457" ht="12.5" spans="2:23">
      <c r="B457" s="177"/>
      <c r="C457" s="191"/>
      <c r="E457" s="192"/>
      <c r="F457" s="72"/>
      <c r="L457" s="72"/>
      <c r="Q457" s="72"/>
      <c r="W457" s="72"/>
    </row>
    <row r="458" ht="12.5" spans="2:23">
      <c r="B458" s="177"/>
      <c r="C458" s="191"/>
      <c r="E458" s="192"/>
      <c r="F458" s="72"/>
      <c r="L458" s="72"/>
      <c r="Q458" s="72"/>
      <c r="W458" s="72"/>
    </row>
    <row r="459" ht="12.5" spans="2:23">
      <c r="B459" s="177"/>
      <c r="C459" s="191"/>
      <c r="E459" s="192"/>
      <c r="F459" s="72"/>
      <c r="L459" s="72"/>
      <c r="Q459" s="72"/>
      <c r="W459" s="72"/>
    </row>
    <row r="460" ht="12.5" spans="2:23">
      <c r="B460" s="177"/>
      <c r="C460" s="191"/>
      <c r="E460" s="192"/>
      <c r="F460" s="72"/>
      <c r="L460" s="72"/>
      <c r="Q460" s="72"/>
      <c r="W460" s="72"/>
    </row>
    <row r="461" ht="12.5" spans="2:23">
      <c r="B461" s="177"/>
      <c r="C461" s="191"/>
      <c r="E461" s="192"/>
      <c r="F461" s="72"/>
      <c r="L461" s="72"/>
      <c r="Q461" s="72"/>
      <c r="W461" s="72"/>
    </row>
    <row r="462" ht="12.5" spans="2:23">
      <c r="B462" s="177"/>
      <c r="C462" s="191"/>
      <c r="E462" s="192"/>
      <c r="F462" s="72"/>
      <c r="L462" s="72"/>
      <c r="Q462" s="72"/>
      <c r="W462" s="72"/>
    </row>
    <row r="463" ht="12.5" spans="2:23">
      <c r="B463" s="177"/>
      <c r="C463" s="191"/>
      <c r="E463" s="192"/>
      <c r="F463" s="72"/>
      <c r="L463" s="72"/>
      <c r="Q463" s="72"/>
      <c r="W463" s="72"/>
    </row>
    <row r="464" ht="12.5" spans="2:23">
      <c r="B464" s="177"/>
      <c r="C464" s="191"/>
      <c r="E464" s="192"/>
      <c r="F464" s="72"/>
      <c r="L464" s="72"/>
      <c r="Q464" s="72"/>
      <c r="W464" s="72"/>
    </row>
    <row r="465" ht="12.5" spans="2:23">
      <c r="B465" s="177"/>
      <c r="C465" s="191"/>
      <c r="E465" s="192"/>
      <c r="F465" s="72"/>
      <c r="L465" s="72"/>
      <c r="Q465" s="72"/>
      <c r="W465" s="72"/>
    </row>
    <row r="466" ht="12.5" spans="2:23">
      <c r="B466" s="177"/>
      <c r="C466" s="191"/>
      <c r="E466" s="192"/>
      <c r="F466" s="72"/>
      <c r="L466" s="72"/>
      <c r="Q466" s="72"/>
      <c r="W466" s="72"/>
    </row>
    <row r="467" ht="12.5" spans="2:23">
      <c r="B467" s="177"/>
      <c r="C467" s="191"/>
      <c r="E467" s="192"/>
      <c r="F467" s="72"/>
      <c r="L467" s="72"/>
      <c r="Q467" s="72"/>
      <c r="W467" s="72"/>
    </row>
    <row r="468" ht="12.5" spans="2:23">
      <c r="B468" s="177"/>
      <c r="C468" s="191"/>
      <c r="E468" s="192"/>
      <c r="F468" s="72"/>
      <c r="L468" s="72"/>
      <c r="Q468" s="72"/>
      <c r="W468" s="72"/>
    </row>
    <row r="469" ht="12.5" spans="2:23">
      <c r="B469" s="177"/>
      <c r="C469" s="191"/>
      <c r="E469" s="192"/>
      <c r="F469" s="72"/>
      <c r="L469" s="72"/>
      <c r="Q469" s="72"/>
      <c r="W469" s="72"/>
    </row>
    <row r="470" ht="12.5" spans="2:23">
      <c r="B470" s="177"/>
      <c r="C470" s="191"/>
      <c r="E470" s="192"/>
      <c r="F470" s="72"/>
      <c r="L470" s="72"/>
      <c r="Q470" s="72"/>
      <c r="W470" s="72"/>
    </row>
    <row r="471" ht="12.5" spans="2:23">
      <c r="B471" s="177"/>
      <c r="C471" s="191"/>
      <c r="E471" s="192"/>
      <c r="F471" s="72"/>
      <c r="L471" s="72"/>
      <c r="Q471" s="72"/>
      <c r="W471" s="72"/>
    </row>
    <row r="472" ht="12.5" spans="2:23">
      <c r="B472" s="177"/>
      <c r="C472" s="191"/>
      <c r="E472" s="192"/>
      <c r="F472" s="72"/>
      <c r="L472" s="72"/>
      <c r="Q472" s="72"/>
      <c r="W472" s="72"/>
    </row>
    <row r="473" ht="12.5" spans="2:23">
      <c r="B473" s="177"/>
      <c r="C473" s="191"/>
      <c r="E473" s="192"/>
      <c r="F473" s="72"/>
      <c r="L473" s="72"/>
      <c r="Q473" s="72"/>
      <c r="W473" s="72"/>
    </row>
    <row r="474" ht="12.5" spans="2:23">
      <c r="B474" s="177"/>
      <c r="C474" s="191"/>
      <c r="E474" s="192"/>
      <c r="F474" s="72"/>
      <c r="L474" s="72"/>
      <c r="Q474" s="72"/>
      <c r="W474" s="72"/>
    </row>
    <row r="475" ht="12.5" spans="2:23">
      <c r="B475" s="177"/>
      <c r="C475" s="191"/>
      <c r="E475" s="192"/>
      <c r="F475" s="72"/>
      <c r="L475" s="72"/>
      <c r="Q475" s="72"/>
      <c r="W475" s="72"/>
    </row>
    <row r="476" ht="12.5" spans="2:23">
      <c r="B476" s="177"/>
      <c r="C476" s="191"/>
      <c r="E476" s="192"/>
      <c r="F476" s="72"/>
      <c r="L476" s="72"/>
      <c r="Q476" s="72"/>
      <c r="W476" s="72"/>
    </row>
    <row r="477" ht="12.5" spans="2:23">
      <c r="B477" s="177"/>
      <c r="C477" s="191"/>
      <c r="E477" s="192"/>
      <c r="F477" s="72"/>
      <c r="L477" s="72"/>
      <c r="Q477" s="72"/>
      <c r="W477" s="72"/>
    </row>
    <row r="478" ht="12.5" spans="2:23">
      <c r="B478" s="177"/>
      <c r="C478" s="191"/>
      <c r="E478" s="192"/>
      <c r="F478" s="72"/>
      <c r="L478" s="72"/>
      <c r="Q478" s="72"/>
      <c r="W478" s="72"/>
    </row>
    <row r="479" ht="12.5" spans="2:23">
      <c r="B479" s="177"/>
      <c r="C479" s="191"/>
      <c r="E479" s="192"/>
      <c r="F479" s="72"/>
      <c r="L479" s="72"/>
      <c r="Q479" s="72"/>
      <c r="W479" s="72"/>
    </row>
    <row r="480" ht="12.5" spans="2:23">
      <c r="B480" s="177"/>
      <c r="C480" s="191"/>
      <c r="E480" s="192"/>
      <c r="F480" s="72"/>
      <c r="L480" s="72"/>
      <c r="Q480" s="72"/>
      <c r="W480" s="72"/>
    </row>
    <row r="481" ht="12.5" spans="2:23">
      <c r="B481" s="177"/>
      <c r="C481" s="191"/>
      <c r="E481" s="192"/>
      <c r="F481" s="72"/>
      <c r="L481" s="72"/>
      <c r="Q481" s="72"/>
      <c r="W481" s="72"/>
    </row>
    <row r="482" ht="12.5" spans="2:23">
      <c r="B482" s="177"/>
      <c r="C482" s="191"/>
      <c r="E482" s="192"/>
      <c r="F482" s="72"/>
      <c r="L482" s="72"/>
      <c r="Q482" s="72"/>
      <c r="W482" s="72"/>
    </row>
    <row r="483" ht="12.5" spans="2:23">
      <c r="B483" s="177"/>
      <c r="C483" s="191"/>
      <c r="E483" s="192"/>
      <c r="F483" s="72"/>
      <c r="L483" s="72"/>
      <c r="Q483" s="72"/>
      <c r="W483" s="72"/>
    </row>
    <row r="484" ht="12.5" spans="2:23">
      <c r="B484" s="177"/>
      <c r="C484" s="191"/>
      <c r="E484" s="192"/>
      <c r="F484" s="72"/>
      <c r="L484" s="72"/>
      <c r="Q484" s="72"/>
      <c r="W484" s="72"/>
    </row>
    <row r="485" ht="12.5" spans="2:23">
      <c r="B485" s="177"/>
      <c r="C485" s="191"/>
      <c r="E485" s="192"/>
      <c r="F485" s="72"/>
      <c r="L485" s="72"/>
      <c r="Q485" s="72"/>
      <c r="W485" s="72"/>
    </row>
    <row r="486" ht="12.5" spans="2:23">
      <c r="B486" s="177"/>
      <c r="C486" s="191"/>
      <c r="E486" s="192"/>
      <c r="F486" s="72"/>
      <c r="L486" s="72"/>
      <c r="Q486" s="72"/>
      <c r="W486" s="72"/>
    </row>
    <row r="487" ht="12.5" spans="2:23">
      <c r="B487" s="177"/>
      <c r="C487" s="191"/>
      <c r="E487" s="192"/>
      <c r="F487" s="72"/>
      <c r="L487" s="72"/>
      <c r="Q487" s="72"/>
      <c r="W487" s="72"/>
    </row>
    <row r="488" ht="12.5" spans="2:23">
      <c r="B488" s="177"/>
      <c r="C488" s="191"/>
      <c r="E488" s="192"/>
      <c r="F488" s="72"/>
      <c r="L488" s="72"/>
      <c r="Q488" s="72"/>
      <c r="W488" s="72"/>
    </row>
    <row r="489" ht="12.5" spans="2:23">
      <c r="B489" s="177"/>
      <c r="C489" s="191"/>
      <c r="E489" s="192"/>
      <c r="F489" s="72"/>
      <c r="L489" s="72"/>
      <c r="Q489" s="72"/>
      <c r="W489" s="72"/>
    </row>
    <row r="490" ht="12.5" spans="2:23">
      <c r="B490" s="177"/>
      <c r="C490" s="191"/>
      <c r="E490" s="192"/>
      <c r="F490" s="72"/>
      <c r="L490" s="72"/>
      <c r="Q490" s="72"/>
      <c r="W490" s="72"/>
    </row>
    <row r="491" ht="12.5" spans="2:23">
      <c r="B491" s="177"/>
      <c r="C491" s="191"/>
      <c r="E491" s="192"/>
      <c r="F491" s="72"/>
      <c r="L491" s="72"/>
      <c r="Q491" s="72"/>
      <c r="W491" s="72"/>
    </row>
    <row r="492" ht="12.5" spans="2:23">
      <c r="B492" s="177"/>
      <c r="C492" s="191"/>
      <c r="E492" s="192"/>
      <c r="F492" s="72"/>
      <c r="L492" s="72"/>
      <c r="Q492" s="72"/>
      <c r="W492" s="72"/>
    </row>
    <row r="493" ht="12.5" spans="2:23">
      <c r="B493" s="177"/>
      <c r="C493" s="191"/>
      <c r="E493" s="192"/>
      <c r="F493" s="72"/>
      <c r="L493" s="72"/>
      <c r="Q493" s="72"/>
      <c r="W493" s="72"/>
    </row>
    <row r="494" ht="12.5" spans="2:23">
      <c r="B494" s="177"/>
      <c r="C494" s="191"/>
      <c r="E494" s="192"/>
      <c r="F494" s="72"/>
      <c r="L494" s="72"/>
      <c r="Q494" s="72"/>
      <c r="W494" s="72"/>
    </row>
    <row r="495" ht="12.5" spans="2:23">
      <c r="B495" s="177"/>
      <c r="C495" s="191"/>
      <c r="E495" s="192"/>
      <c r="F495" s="72"/>
      <c r="L495" s="72"/>
      <c r="Q495" s="72"/>
      <c r="W495" s="72"/>
    </row>
    <row r="496" ht="12.5" spans="2:23">
      <c r="B496" s="177"/>
      <c r="C496" s="191"/>
      <c r="E496" s="192"/>
      <c r="F496" s="72"/>
      <c r="L496" s="72"/>
      <c r="Q496" s="72"/>
      <c r="W496" s="72"/>
    </row>
    <row r="497" ht="12.5" spans="2:23">
      <c r="B497" s="177"/>
      <c r="C497" s="191"/>
      <c r="E497" s="192"/>
      <c r="F497" s="72"/>
      <c r="L497" s="72"/>
      <c r="Q497" s="72"/>
      <c r="W497" s="72"/>
    </row>
    <row r="498" ht="12.5" spans="2:23">
      <c r="B498" s="177"/>
      <c r="C498" s="191"/>
      <c r="E498" s="192"/>
      <c r="F498" s="72"/>
      <c r="L498" s="72"/>
      <c r="Q498" s="72"/>
      <c r="W498" s="72"/>
    </row>
    <row r="499" ht="12.5" spans="2:23">
      <c r="B499" s="177"/>
      <c r="C499" s="191"/>
      <c r="E499" s="192"/>
      <c r="F499" s="72"/>
      <c r="L499" s="72"/>
      <c r="Q499" s="72"/>
      <c r="W499" s="72"/>
    </row>
    <row r="500" ht="12.5" spans="2:23">
      <c r="B500" s="177"/>
      <c r="C500" s="191"/>
      <c r="E500" s="192"/>
      <c r="F500" s="72"/>
      <c r="L500" s="72"/>
      <c r="Q500" s="72"/>
      <c r="W500" s="72"/>
    </row>
    <row r="501" ht="12.5" spans="2:23">
      <c r="B501" s="177"/>
      <c r="C501" s="191"/>
      <c r="E501" s="192"/>
      <c r="F501" s="72"/>
      <c r="L501" s="72"/>
      <c r="Q501" s="72"/>
      <c r="W501" s="72"/>
    </row>
    <row r="502" ht="12.5" spans="2:23">
      <c r="B502" s="177"/>
      <c r="C502" s="191"/>
      <c r="E502" s="192"/>
      <c r="F502" s="72"/>
      <c r="L502" s="72"/>
      <c r="Q502" s="72"/>
      <c r="W502" s="72"/>
    </row>
    <row r="503" ht="12.5" spans="2:23">
      <c r="B503" s="177"/>
      <c r="C503" s="191"/>
      <c r="E503" s="192"/>
      <c r="F503" s="72"/>
      <c r="L503" s="72"/>
      <c r="Q503" s="72"/>
      <c r="W503" s="72"/>
    </row>
    <row r="504" ht="12.5" spans="2:23">
      <c r="B504" s="177"/>
      <c r="C504" s="191"/>
      <c r="E504" s="192"/>
      <c r="F504" s="72"/>
      <c r="L504" s="72"/>
      <c r="Q504" s="72"/>
      <c r="W504" s="72"/>
    </row>
    <row r="505" ht="12.5" spans="2:23">
      <c r="B505" s="177"/>
      <c r="C505" s="191"/>
      <c r="E505" s="192"/>
      <c r="F505" s="72"/>
      <c r="L505" s="72"/>
      <c r="Q505" s="72"/>
      <c r="W505" s="72"/>
    </row>
    <row r="506" ht="12.5" spans="2:23">
      <c r="B506" s="177"/>
      <c r="C506" s="191"/>
      <c r="E506" s="192"/>
      <c r="F506" s="72"/>
      <c r="L506" s="72"/>
      <c r="Q506" s="72"/>
      <c r="W506" s="72"/>
    </row>
    <row r="507" ht="12.5" spans="2:23">
      <c r="B507" s="177"/>
      <c r="C507" s="191"/>
      <c r="E507" s="192"/>
      <c r="F507" s="72"/>
      <c r="L507" s="72"/>
      <c r="Q507" s="72"/>
      <c r="W507" s="72"/>
    </row>
    <row r="508" ht="12.5" spans="2:23">
      <c r="B508" s="177"/>
      <c r="C508" s="191"/>
      <c r="E508" s="192"/>
      <c r="F508" s="72"/>
      <c r="L508" s="72"/>
      <c r="Q508" s="72"/>
      <c r="W508" s="72"/>
    </row>
    <row r="509" ht="12.5" spans="2:23">
      <c r="B509" s="177"/>
      <c r="C509" s="191"/>
      <c r="E509" s="192"/>
      <c r="F509" s="72"/>
      <c r="L509" s="72"/>
      <c r="Q509" s="72"/>
      <c r="W509" s="72"/>
    </row>
    <row r="510" ht="12.5" spans="2:23">
      <c r="B510" s="177"/>
      <c r="C510" s="191"/>
      <c r="E510" s="192"/>
      <c r="F510" s="72"/>
      <c r="L510" s="72"/>
      <c r="Q510" s="72"/>
      <c r="W510" s="72"/>
    </row>
    <row r="511" ht="12.5" spans="2:23">
      <c r="B511" s="177"/>
      <c r="C511" s="191"/>
      <c r="E511" s="192"/>
      <c r="F511" s="72"/>
      <c r="L511" s="72"/>
      <c r="Q511" s="72"/>
      <c r="W511" s="72"/>
    </row>
    <row r="512" ht="12.5" spans="2:23">
      <c r="B512" s="177"/>
      <c r="C512" s="191"/>
      <c r="E512" s="192"/>
      <c r="F512" s="72"/>
      <c r="L512" s="72"/>
      <c r="Q512" s="72"/>
      <c r="W512" s="72"/>
    </row>
    <row r="513" ht="12.5" spans="2:23">
      <c r="B513" s="177"/>
      <c r="C513" s="191"/>
      <c r="E513" s="192"/>
      <c r="F513" s="72"/>
      <c r="L513" s="72"/>
      <c r="Q513" s="72"/>
      <c r="W513" s="72"/>
    </row>
    <row r="514" ht="12.5" spans="2:23">
      <c r="B514" s="177"/>
      <c r="C514" s="191"/>
      <c r="E514" s="192"/>
      <c r="F514" s="72"/>
      <c r="L514" s="72"/>
      <c r="Q514" s="72"/>
      <c r="W514" s="72"/>
    </row>
    <row r="515" ht="12.5" spans="2:23">
      <c r="B515" s="177"/>
      <c r="C515" s="191"/>
      <c r="E515" s="192"/>
      <c r="F515" s="72"/>
      <c r="L515" s="72"/>
      <c r="Q515" s="72"/>
      <c r="W515" s="72"/>
    </row>
    <row r="516" ht="12.5" spans="2:23">
      <c r="B516" s="177"/>
      <c r="C516" s="191"/>
      <c r="E516" s="192"/>
      <c r="F516" s="72"/>
      <c r="L516" s="72"/>
      <c r="Q516" s="72"/>
      <c r="W516" s="72"/>
    </row>
    <row r="517" ht="12.5" spans="2:23">
      <c r="B517" s="177"/>
      <c r="C517" s="191"/>
      <c r="E517" s="192"/>
      <c r="F517" s="72"/>
      <c r="L517" s="72"/>
      <c r="Q517" s="72"/>
      <c r="W517" s="72"/>
    </row>
    <row r="518" ht="12.5" spans="2:23">
      <c r="B518" s="177"/>
      <c r="C518" s="191"/>
      <c r="E518" s="192"/>
      <c r="F518" s="72"/>
      <c r="L518" s="72"/>
      <c r="Q518" s="72"/>
      <c r="W518" s="72"/>
    </row>
    <row r="519" ht="12.5" spans="2:23">
      <c r="B519" s="177"/>
      <c r="C519" s="191"/>
      <c r="E519" s="192"/>
      <c r="F519" s="72"/>
      <c r="L519" s="72"/>
      <c r="Q519" s="72"/>
      <c r="W519" s="72"/>
    </row>
    <row r="520" ht="12.5" spans="2:23">
      <c r="B520" s="177"/>
      <c r="C520" s="191"/>
      <c r="E520" s="192"/>
      <c r="F520" s="72"/>
      <c r="L520" s="72"/>
      <c r="Q520" s="72"/>
      <c r="W520" s="72"/>
    </row>
    <row r="521" ht="12.5" spans="2:23">
      <c r="B521" s="177"/>
      <c r="C521" s="191"/>
      <c r="E521" s="192"/>
      <c r="F521" s="72"/>
      <c r="L521" s="72"/>
      <c r="Q521" s="72"/>
      <c r="W521" s="72"/>
    </row>
    <row r="522" ht="12.5" spans="2:23">
      <c r="B522" s="177"/>
      <c r="C522" s="191"/>
      <c r="E522" s="192"/>
      <c r="F522" s="72"/>
      <c r="L522" s="72"/>
      <c r="Q522" s="72"/>
      <c r="W522" s="72"/>
    </row>
    <row r="523" ht="12.5" spans="2:23">
      <c r="B523" s="177"/>
      <c r="C523" s="191"/>
      <c r="E523" s="192"/>
      <c r="F523" s="72"/>
      <c r="L523" s="72"/>
      <c r="Q523" s="72"/>
      <c r="W523" s="72"/>
    </row>
    <row r="524" ht="12.5" spans="2:23">
      <c r="B524" s="177"/>
      <c r="C524" s="191"/>
      <c r="E524" s="192"/>
      <c r="F524" s="72"/>
      <c r="L524" s="72"/>
      <c r="Q524" s="72"/>
      <c r="W524" s="72"/>
    </row>
    <row r="525" ht="12.5" spans="2:23">
      <c r="B525" s="177"/>
      <c r="C525" s="191"/>
      <c r="E525" s="192"/>
      <c r="F525" s="72"/>
      <c r="L525" s="72"/>
      <c r="Q525" s="72"/>
      <c r="W525" s="72"/>
    </row>
    <row r="526" ht="12.5" spans="2:23">
      <c r="B526" s="177"/>
      <c r="C526" s="191"/>
      <c r="E526" s="192"/>
      <c r="F526" s="72"/>
      <c r="L526" s="72"/>
      <c r="Q526" s="72"/>
      <c r="W526" s="72"/>
    </row>
    <row r="527" ht="12.5" spans="2:23">
      <c r="B527" s="177"/>
      <c r="C527" s="191"/>
      <c r="E527" s="192"/>
      <c r="F527" s="72"/>
      <c r="L527" s="72"/>
      <c r="Q527" s="72"/>
      <c r="W527" s="72"/>
    </row>
    <row r="528" ht="12.5" spans="2:23">
      <c r="B528" s="177"/>
      <c r="C528" s="191"/>
      <c r="E528" s="192"/>
      <c r="F528" s="72"/>
      <c r="L528" s="72"/>
      <c r="Q528" s="72"/>
      <c r="W528" s="72"/>
    </row>
    <row r="529" ht="12.5" spans="2:23">
      <c r="B529" s="177"/>
      <c r="C529" s="191"/>
      <c r="E529" s="192"/>
      <c r="F529" s="72"/>
      <c r="L529" s="72"/>
      <c r="Q529" s="72"/>
      <c r="W529" s="72"/>
    </row>
    <row r="530" ht="12.5" spans="2:23">
      <c r="B530" s="177"/>
      <c r="C530" s="191"/>
      <c r="E530" s="192"/>
      <c r="F530" s="72"/>
      <c r="L530" s="72"/>
      <c r="Q530" s="72"/>
      <c r="W530" s="72"/>
    </row>
    <row r="531" ht="12.5" spans="2:23">
      <c r="B531" s="177"/>
      <c r="C531" s="191"/>
      <c r="E531" s="192"/>
      <c r="F531" s="72"/>
      <c r="L531" s="72"/>
      <c r="Q531" s="72"/>
      <c r="W531" s="72"/>
    </row>
    <row r="532" ht="12.5" spans="2:23">
      <c r="B532" s="177"/>
      <c r="C532" s="191"/>
      <c r="E532" s="192"/>
      <c r="F532" s="72"/>
      <c r="L532" s="72"/>
      <c r="Q532" s="72"/>
      <c r="W532" s="72"/>
    </row>
    <row r="533" ht="12.5" spans="2:23">
      <c r="B533" s="177"/>
      <c r="C533" s="191"/>
      <c r="E533" s="192"/>
      <c r="F533" s="72"/>
      <c r="L533" s="72"/>
      <c r="Q533" s="72"/>
      <c r="W533" s="72"/>
    </row>
    <row r="534" ht="12.5" spans="2:23">
      <c r="B534" s="177"/>
      <c r="C534" s="191"/>
      <c r="E534" s="192"/>
      <c r="F534" s="72"/>
      <c r="L534" s="72"/>
      <c r="Q534" s="72"/>
      <c r="W534" s="72"/>
    </row>
    <row r="535" ht="12.5" spans="2:23">
      <c r="B535" s="177"/>
      <c r="C535" s="191"/>
      <c r="E535" s="192"/>
      <c r="F535" s="72"/>
      <c r="L535" s="72"/>
      <c r="Q535" s="72"/>
      <c r="W535" s="72"/>
    </row>
    <row r="536" ht="12.5" spans="2:23">
      <c r="B536" s="177"/>
      <c r="C536" s="191"/>
      <c r="E536" s="192"/>
      <c r="F536" s="72"/>
      <c r="L536" s="72"/>
      <c r="Q536" s="72"/>
      <c r="W536" s="72"/>
    </row>
    <row r="537" ht="12.5" spans="2:23">
      <c r="B537" s="177"/>
      <c r="C537" s="191"/>
      <c r="E537" s="192"/>
      <c r="F537" s="72"/>
      <c r="L537" s="72"/>
      <c r="Q537" s="72"/>
      <c r="W537" s="72"/>
    </row>
    <row r="538" ht="12.5" spans="2:23">
      <c r="B538" s="177"/>
      <c r="C538" s="191"/>
      <c r="E538" s="192"/>
      <c r="F538" s="72"/>
      <c r="L538" s="72"/>
      <c r="Q538" s="72"/>
      <c r="W538" s="72"/>
    </row>
    <row r="539" ht="12.5" spans="2:23">
      <c r="B539" s="177"/>
      <c r="C539" s="191"/>
      <c r="E539" s="192"/>
      <c r="F539" s="72"/>
      <c r="L539" s="72"/>
      <c r="Q539" s="72"/>
      <c r="W539" s="72"/>
    </row>
    <row r="540" ht="12.5" spans="2:23">
      <c r="B540" s="177"/>
      <c r="C540" s="191"/>
      <c r="E540" s="192"/>
      <c r="F540" s="72"/>
      <c r="L540" s="72"/>
      <c r="Q540" s="72"/>
      <c r="W540" s="72"/>
    </row>
    <row r="541" ht="12.5" spans="2:23">
      <c r="B541" s="177"/>
      <c r="C541" s="191"/>
      <c r="E541" s="192"/>
      <c r="F541" s="72"/>
      <c r="L541" s="72"/>
      <c r="Q541" s="72"/>
      <c r="W541" s="72"/>
    </row>
    <row r="542" ht="12.5" spans="2:23">
      <c r="B542" s="177"/>
      <c r="C542" s="191"/>
      <c r="E542" s="192"/>
      <c r="F542" s="72"/>
      <c r="L542" s="72"/>
      <c r="Q542" s="72"/>
      <c r="W542" s="72"/>
    </row>
    <row r="543" ht="12.5" spans="2:23">
      <c r="B543" s="177"/>
      <c r="C543" s="191"/>
      <c r="E543" s="192"/>
      <c r="F543" s="72"/>
      <c r="L543" s="72"/>
      <c r="Q543" s="72"/>
      <c r="W543" s="72"/>
    </row>
    <row r="544" ht="12.5" spans="2:23">
      <c r="B544" s="177"/>
      <c r="C544" s="191"/>
      <c r="E544" s="192"/>
      <c r="F544" s="72"/>
      <c r="L544" s="72"/>
      <c r="Q544" s="72"/>
      <c r="W544" s="72"/>
    </row>
    <row r="545" ht="12.5" spans="2:23">
      <c r="B545" s="177"/>
      <c r="C545" s="191"/>
      <c r="E545" s="192"/>
      <c r="F545" s="72"/>
      <c r="L545" s="72"/>
      <c r="Q545" s="72"/>
      <c r="W545" s="72"/>
    </row>
    <row r="546" ht="12.5" spans="2:23">
      <c r="B546" s="177"/>
      <c r="C546" s="191"/>
      <c r="E546" s="192"/>
      <c r="F546" s="72"/>
      <c r="L546" s="72"/>
      <c r="Q546" s="72"/>
      <c r="W546" s="72"/>
    </row>
    <row r="547" ht="12.5" spans="2:23">
      <c r="B547" s="177"/>
      <c r="C547" s="191"/>
      <c r="E547" s="192"/>
      <c r="F547" s="72"/>
      <c r="L547" s="72"/>
      <c r="Q547" s="72"/>
      <c r="W547" s="72"/>
    </row>
    <row r="548" ht="12.5" spans="2:23">
      <c r="B548" s="177"/>
      <c r="C548" s="191"/>
      <c r="E548" s="192"/>
      <c r="F548" s="72"/>
      <c r="L548" s="72"/>
      <c r="Q548" s="72"/>
      <c r="W548" s="72"/>
    </row>
    <row r="549" ht="12.5" spans="2:23">
      <c r="B549" s="177"/>
      <c r="C549" s="191"/>
      <c r="E549" s="192"/>
      <c r="F549" s="72"/>
      <c r="L549" s="72"/>
      <c r="Q549" s="72"/>
      <c r="W549" s="72"/>
    </row>
    <row r="550" ht="12.5" spans="2:23">
      <c r="B550" s="177"/>
      <c r="C550" s="191"/>
      <c r="E550" s="192"/>
      <c r="F550" s="72"/>
      <c r="L550" s="72"/>
      <c r="Q550" s="72"/>
      <c r="W550" s="72"/>
    </row>
    <row r="551" ht="12.5" spans="2:23">
      <c r="B551" s="177"/>
      <c r="C551" s="191"/>
      <c r="E551" s="192"/>
      <c r="F551" s="72"/>
      <c r="L551" s="72"/>
      <c r="Q551" s="72"/>
      <c r="W551" s="72"/>
    </row>
    <row r="552" ht="12.5" spans="2:23">
      <c r="B552" s="177"/>
      <c r="C552" s="191"/>
      <c r="E552" s="192"/>
      <c r="F552" s="72"/>
      <c r="L552" s="72"/>
      <c r="Q552" s="72"/>
      <c r="W552" s="72"/>
    </row>
    <row r="553" ht="12.5" spans="2:23">
      <c r="B553" s="177"/>
      <c r="C553" s="191"/>
      <c r="E553" s="192"/>
      <c r="F553" s="72"/>
      <c r="L553" s="72"/>
      <c r="Q553" s="72"/>
      <c r="W553" s="72"/>
    </row>
    <row r="554" ht="12.5" spans="2:23">
      <c r="B554" s="177"/>
      <c r="C554" s="191"/>
      <c r="E554" s="192"/>
      <c r="F554" s="72"/>
      <c r="L554" s="72"/>
      <c r="Q554" s="72"/>
      <c r="W554" s="72"/>
    </row>
    <row r="555" ht="12.5" spans="2:23">
      <c r="B555" s="177"/>
      <c r="C555" s="191"/>
      <c r="E555" s="192"/>
      <c r="F555" s="72"/>
      <c r="L555" s="72"/>
      <c r="Q555" s="72"/>
      <c r="W555" s="72"/>
    </row>
    <row r="556" ht="12.5" spans="2:23">
      <c r="B556" s="177"/>
      <c r="C556" s="191"/>
      <c r="E556" s="192"/>
      <c r="F556" s="72"/>
      <c r="L556" s="72"/>
      <c r="Q556" s="72"/>
      <c r="W556" s="72"/>
    </row>
    <row r="557" ht="12.5" spans="2:23">
      <c r="B557" s="177"/>
      <c r="C557" s="191"/>
      <c r="E557" s="192"/>
      <c r="F557" s="72"/>
      <c r="L557" s="72"/>
      <c r="Q557" s="72"/>
      <c r="W557" s="72"/>
    </row>
    <row r="558" ht="12.5" spans="2:23">
      <c r="B558" s="177"/>
      <c r="C558" s="191"/>
      <c r="E558" s="192"/>
      <c r="F558" s="72"/>
      <c r="L558" s="72"/>
      <c r="Q558" s="72"/>
      <c r="W558" s="72"/>
    </row>
    <row r="559" ht="12.5" spans="2:23">
      <c r="B559" s="177"/>
      <c r="C559" s="191"/>
      <c r="E559" s="192"/>
      <c r="F559" s="72"/>
      <c r="L559" s="72"/>
      <c r="Q559" s="72"/>
      <c r="W559" s="72"/>
    </row>
    <row r="560" ht="12.5" spans="2:23">
      <c r="B560" s="177"/>
      <c r="C560" s="191"/>
      <c r="E560" s="192"/>
      <c r="F560" s="72"/>
      <c r="L560" s="72"/>
      <c r="Q560" s="72"/>
      <c r="W560" s="72"/>
    </row>
    <row r="561" ht="12.5" spans="2:23">
      <c r="B561" s="177"/>
      <c r="C561" s="191"/>
      <c r="E561" s="192"/>
      <c r="F561" s="72"/>
      <c r="L561" s="72"/>
      <c r="Q561" s="72"/>
      <c r="W561" s="72"/>
    </row>
    <row r="562" ht="12.5" spans="2:23">
      <c r="B562" s="177"/>
      <c r="C562" s="191"/>
      <c r="E562" s="192"/>
      <c r="F562" s="72"/>
      <c r="L562" s="72"/>
      <c r="Q562" s="72"/>
      <c r="W562" s="72"/>
    </row>
    <row r="563" ht="12.5" spans="2:23">
      <c r="B563" s="177"/>
      <c r="C563" s="191"/>
      <c r="E563" s="192"/>
      <c r="F563" s="72"/>
      <c r="L563" s="72"/>
      <c r="Q563" s="72"/>
      <c r="W563" s="72"/>
    </row>
    <row r="564" ht="12.5" spans="2:23">
      <c r="B564" s="177"/>
      <c r="C564" s="191"/>
      <c r="E564" s="192"/>
      <c r="F564" s="72"/>
      <c r="L564" s="72"/>
      <c r="Q564" s="72"/>
      <c r="W564" s="72"/>
    </row>
    <row r="565" ht="12.5" spans="2:23">
      <c r="B565" s="177"/>
      <c r="C565" s="191"/>
      <c r="E565" s="192"/>
      <c r="F565" s="72"/>
      <c r="L565" s="72"/>
      <c r="Q565" s="72"/>
      <c r="W565" s="72"/>
    </row>
    <row r="566" ht="12.5" spans="2:23">
      <c r="B566" s="177"/>
      <c r="C566" s="191"/>
      <c r="E566" s="192"/>
      <c r="F566" s="72"/>
      <c r="L566" s="72"/>
      <c r="Q566" s="72"/>
      <c r="W566" s="72"/>
    </row>
    <row r="567" ht="12.5" spans="2:23">
      <c r="B567" s="177"/>
      <c r="C567" s="191"/>
      <c r="E567" s="192"/>
      <c r="F567" s="72"/>
      <c r="L567" s="72"/>
      <c r="Q567" s="72"/>
      <c r="W567" s="72"/>
    </row>
    <row r="568" ht="12.5" spans="2:23">
      <c r="B568" s="177"/>
      <c r="C568" s="191"/>
      <c r="E568" s="192"/>
      <c r="F568" s="72"/>
      <c r="L568" s="72"/>
      <c r="Q568" s="72"/>
      <c r="W568" s="72"/>
    </row>
    <row r="569" ht="12.5" spans="2:23">
      <c r="B569" s="177"/>
      <c r="C569" s="191"/>
      <c r="E569" s="192"/>
      <c r="F569" s="72"/>
      <c r="L569" s="72"/>
      <c r="Q569" s="72"/>
      <c r="W569" s="72"/>
    </row>
    <row r="570" ht="12.5" spans="2:23">
      <c r="B570" s="177"/>
      <c r="C570" s="191"/>
      <c r="E570" s="192"/>
      <c r="F570" s="72"/>
      <c r="L570" s="72"/>
      <c r="Q570" s="72"/>
      <c r="W570" s="72"/>
    </row>
    <row r="571" ht="12.5" spans="2:23">
      <c r="B571" s="177"/>
      <c r="C571" s="191"/>
      <c r="E571" s="192"/>
      <c r="F571" s="72"/>
      <c r="L571" s="72"/>
      <c r="Q571" s="72"/>
      <c r="W571" s="72"/>
    </row>
    <row r="572" ht="12.5" spans="2:23">
      <c r="B572" s="177"/>
      <c r="C572" s="191"/>
      <c r="E572" s="192"/>
      <c r="F572" s="72"/>
      <c r="L572" s="72"/>
      <c r="Q572" s="72"/>
      <c r="W572" s="72"/>
    </row>
    <row r="573" ht="12.5" spans="2:23">
      <c r="B573" s="177"/>
      <c r="C573" s="191"/>
      <c r="E573" s="192"/>
      <c r="F573" s="72"/>
      <c r="L573" s="72"/>
      <c r="Q573" s="72"/>
      <c r="W573" s="72"/>
    </row>
    <row r="574" ht="12.5" spans="2:23">
      <c r="B574" s="177"/>
      <c r="C574" s="191"/>
      <c r="E574" s="192"/>
      <c r="F574" s="72"/>
      <c r="L574" s="72"/>
      <c r="Q574" s="72"/>
      <c r="W574" s="72"/>
    </row>
    <row r="575" ht="12.5" spans="2:23">
      <c r="B575" s="177"/>
      <c r="C575" s="191"/>
      <c r="E575" s="192"/>
      <c r="F575" s="72"/>
      <c r="L575" s="72"/>
      <c r="Q575" s="72"/>
      <c r="W575" s="72"/>
    </row>
    <row r="576" ht="12.5" spans="2:23">
      <c r="B576" s="177"/>
      <c r="C576" s="191"/>
      <c r="E576" s="192"/>
      <c r="F576" s="72"/>
      <c r="L576" s="72"/>
      <c r="Q576" s="72"/>
      <c r="W576" s="72"/>
    </row>
    <row r="577" ht="12.5" spans="2:23">
      <c r="B577" s="177"/>
      <c r="C577" s="191"/>
      <c r="E577" s="192"/>
      <c r="F577" s="72"/>
      <c r="L577" s="72"/>
      <c r="Q577" s="72"/>
      <c r="W577" s="72"/>
    </row>
    <row r="578" ht="12.5" spans="2:23">
      <c r="B578" s="177"/>
      <c r="C578" s="191"/>
      <c r="E578" s="192"/>
      <c r="F578" s="72"/>
      <c r="L578" s="72"/>
      <c r="Q578" s="72"/>
      <c r="W578" s="72"/>
    </row>
    <row r="579" ht="12.5" spans="2:23">
      <c r="B579" s="177"/>
      <c r="C579" s="191"/>
      <c r="E579" s="192"/>
      <c r="F579" s="72"/>
      <c r="L579" s="72"/>
      <c r="Q579" s="72"/>
      <c r="W579" s="72"/>
    </row>
    <row r="580" ht="12.5" spans="2:23">
      <c r="B580" s="177"/>
      <c r="C580" s="191"/>
      <c r="E580" s="192"/>
      <c r="F580" s="72"/>
      <c r="L580" s="72"/>
      <c r="Q580" s="72"/>
      <c r="W580" s="72"/>
    </row>
    <row r="581" ht="12.5" spans="2:23">
      <c r="B581" s="177"/>
      <c r="C581" s="191"/>
      <c r="E581" s="192"/>
      <c r="F581" s="72"/>
      <c r="L581" s="72"/>
      <c r="Q581" s="72"/>
      <c r="W581" s="72"/>
    </row>
    <row r="582" ht="12.5" spans="2:23">
      <c r="B582" s="177"/>
      <c r="C582" s="191"/>
      <c r="E582" s="192"/>
      <c r="F582" s="72"/>
      <c r="L582" s="72"/>
      <c r="Q582" s="72"/>
      <c r="W582" s="72"/>
    </row>
    <row r="583" ht="12.5" spans="2:23">
      <c r="B583" s="177"/>
      <c r="C583" s="191"/>
      <c r="E583" s="192"/>
      <c r="F583" s="72"/>
      <c r="L583" s="72"/>
      <c r="Q583" s="72"/>
      <c r="W583" s="72"/>
    </row>
    <row r="584" ht="12.5" spans="2:23">
      <c r="B584" s="177"/>
      <c r="C584" s="191"/>
      <c r="E584" s="192"/>
      <c r="F584" s="72"/>
      <c r="L584" s="72"/>
      <c r="Q584" s="72"/>
      <c r="W584" s="72"/>
    </row>
    <row r="585" ht="12.5" spans="2:23">
      <c r="B585" s="177"/>
      <c r="C585" s="191"/>
      <c r="E585" s="192"/>
      <c r="F585" s="72"/>
      <c r="L585" s="72"/>
      <c r="Q585" s="72"/>
      <c r="W585" s="72"/>
    </row>
    <row r="586" ht="12.5" spans="2:23">
      <c r="B586" s="177"/>
      <c r="C586" s="191"/>
      <c r="E586" s="192"/>
      <c r="F586" s="72"/>
      <c r="L586" s="72"/>
      <c r="Q586" s="72"/>
      <c r="W586" s="72"/>
    </row>
    <row r="587" ht="12.5" spans="2:23">
      <c r="B587" s="177"/>
      <c r="C587" s="191"/>
      <c r="E587" s="192"/>
      <c r="F587" s="72"/>
      <c r="L587" s="72"/>
      <c r="Q587" s="72"/>
      <c r="W587" s="72"/>
    </row>
    <row r="588" ht="12.5" spans="2:23">
      <c r="B588" s="177"/>
      <c r="C588" s="191"/>
      <c r="E588" s="192"/>
      <c r="F588" s="72"/>
      <c r="L588" s="72"/>
      <c r="Q588" s="72"/>
      <c r="W588" s="72"/>
    </row>
    <row r="589" ht="12.5" spans="2:23">
      <c r="B589" s="177"/>
      <c r="C589" s="191"/>
      <c r="E589" s="192"/>
      <c r="F589" s="72"/>
      <c r="L589" s="72"/>
      <c r="Q589" s="72"/>
      <c r="W589" s="72"/>
    </row>
    <row r="590" ht="12.5" spans="2:23">
      <c r="B590" s="177"/>
      <c r="C590" s="191"/>
      <c r="E590" s="192"/>
      <c r="F590" s="72"/>
      <c r="L590" s="72"/>
      <c r="Q590" s="72"/>
      <c r="W590" s="72"/>
    </row>
    <row r="591" ht="12.5" spans="2:23">
      <c r="B591" s="177"/>
      <c r="C591" s="191"/>
      <c r="E591" s="192"/>
      <c r="F591" s="72"/>
      <c r="L591" s="72"/>
      <c r="Q591" s="72"/>
      <c r="W591" s="72"/>
    </row>
    <row r="592" ht="12.5" spans="2:23">
      <c r="B592" s="177"/>
      <c r="C592" s="191"/>
      <c r="E592" s="192"/>
      <c r="F592" s="72"/>
      <c r="L592" s="72"/>
      <c r="Q592" s="72"/>
      <c r="W592" s="72"/>
    </row>
    <row r="593" ht="12.5" spans="2:23">
      <c r="B593" s="177"/>
      <c r="C593" s="191"/>
      <c r="E593" s="192"/>
      <c r="F593" s="72"/>
      <c r="L593" s="72"/>
      <c r="Q593" s="72"/>
      <c r="W593" s="72"/>
    </row>
  </sheetData>
  <mergeCells count="1">
    <mergeCell ref="B1:M1"/>
  </mergeCells>
  <pageMargins left="0.75" right="0.75" top="1" bottom="1" header="0.5" footer="0.5"/>
  <headerFooter/>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2026"/>
  <sheetViews>
    <sheetView tabSelected="1" topLeftCell="G1" workbookViewId="0">
      <pane ySplit="3" topLeftCell="A304" activePane="bottomLeft" state="frozen"/>
      <selection/>
      <selection pane="bottomLeft" activeCell="U4" sqref="U4:V304"/>
    </sheetView>
  </sheetViews>
  <sheetFormatPr defaultColWidth="12.6363636363636" defaultRowHeight="15.75" customHeight="1"/>
  <cols>
    <col min="1" max="1" width="6.72727272727273" customWidth="1"/>
    <col min="2" max="2" width="19.2727272727273" customWidth="1"/>
    <col min="3" max="3" width="30.5454545454545" customWidth="1"/>
    <col min="4" max="5" width="23.2727272727273" customWidth="1"/>
    <col min="6" max="6" width="16.7272727272727" customWidth="1"/>
    <col min="7" max="7" width="13.7272727272727" customWidth="1"/>
    <col min="8" max="8" width="13.3636363636364" customWidth="1"/>
    <col min="9" max="9" width="12.6363636363636" hidden="1" customWidth="1"/>
    <col min="10" max="10" width="66.0909090909091" style="343" hidden="1" customWidth="1"/>
    <col min="11" max="11" width="35.5454545454545" style="2" hidden="1" customWidth="1"/>
    <col min="12" max="12" width="58.6363636363636" customWidth="1"/>
    <col min="13" max="13" width="93.0909090909091" hidden="1" customWidth="1"/>
    <col min="14" max="14" width="89.3636363636364" hidden="1" customWidth="1"/>
    <col min="15" max="15" width="18.2727272727273" hidden="1" customWidth="1"/>
    <col min="16" max="16" width="24.9090909090909" hidden="1" customWidth="1"/>
    <col min="17" max="17" width="98.6363636363636" hidden="1" customWidth="1"/>
    <col min="18" max="18" width="69.7272727272727" hidden="1" customWidth="1"/>
    <col min="19" max="19" width="56.6363636363636" hidden="1" customWidth="1"/>
    <col min="20" max="20" width="75.6363636363636" hidden="1" customWidth="1"/>
    <col min="21" max="21" width="34.6363636363636" customWidth="1"/>
    <col min="22" max="22" width="26.7272727272727" customWidth="1"/>
    <col min="23" max="23" width="57" customWidth="1"/>
    <col min="24" max="24" width="15.7272727272727" customWidth="1"/>
    <col min="26" max="26" width="85.9090909090909" customWidth="1"/>
    <col min="27" max="27" width="17.0909090909091" customWidth="1"/>
    <col min="29" max="29" width="16.3636363636364" customWidth="1"/>
    <col min="30" max="30" width="27.2727272727273" customWidth="1"/>
    <col min="31" max="31" width="20.0909090909091" customWidth="1"/>
  </cols>
  <sheetData>
    <row r="1" ht="14.5" spans="1:32">
      <c r="A1" s="344" t="s">
        <v>2178</v>
      </c>
      <c r="B1" s="83"/>
      <c r="C1" s="83"/>
      <c r="D1" s="83"/>
      <c r="E1" s="83"/>
      <c r="F1" s="83"/>
      <c r="G1" s="83"/>
      <c r="H1" s="83"/>
      <c r="I1" s="83"/>
      <c r="J1" s="345"/>
      <c r="K1" s="164"/>
      <c r="L1" s="83"/>
      <c r="M1" s="83"/>
      <c r="N1" s="83"/>
      <c r="O1" s="83"/>
      <c r="P1" s="83"/>
      <c r="Q1" s="83"/>
      <c r="R1" s="83"/>
      <c r="S1" s="83"/>
      <c r="T1" s="83"/>
      <c r="U1" s="83"/>
      <c r="V1" s="83"/>
      <c r="W1" s="84"/>
      <c r="X1" s="346"/>
      <c r="Y1" s="346"/>
      <c r="Z1" s="346"/>
      <c r="AA1" s="346"/>
      <c r="AB1" s="346"/>
      <c r="AC1" s="346"/>
      <c r="AD1" s="346"/>
      <c r="AE1" s="346"/>
      <c r="AF1" s="346"/>
    </row>
    <row r="2" ht="14.5" spans="1:32">
      <c r="A2" s="347"/>
      <c r="B2" s="347"/>
      <c r="C2" s="347"/>
      <c r="D2" s="347"/>
      <c r="E2" s="55" t="s">
        <v>518</v>
      </c>
      <c r="F2" s="348">
        <f>SUM(F4:F1497)</f>
        <v>1226</v>
      </c>
      <c r="G2" s="348">
        <f>SUM(G4:G1497)</f>
        <v>976</v>
      </c>
      <c r="H2" s="348"/>
      <c r="I2" s="347"/>
      <c r="J2" s="349"/>
      <c r="K2" s="350"/>
      <c r="L2" s="347"/>
      <c r="M2" s="351"/>
      <c r="N2" s="351"/>
      <c r="O2" s="347"/>
      <c r="P2" s="347"/>
      <c r="Q2" s="351"/>
      <c r="R2" s="347"/>
      <c r="S2" s="347"/>
      <c r="T2" s="347"/>
      <c r="U2" s="347"/>
      <c r="V2" s="347"/>
      <c r="W2" s="347"/>
      <c r="X2" s="191"/>
      <c r="Y2" s="191"/>
      <c r="Z2" s="191"/>
      <c r="AA2" s="191"/>
      <c r="AB2" s="191"/>
      <c r="AC2" s="191"/>
      <c r="AD2" s="191"/>
      <c r="AE2" s="191"/>
      <c r="AF2" s="191"/>
    </row>
    <row r="3" ht="59.25" customHeight="1" spans="1:32">
      <c r="A3" s="347" t="s">
        <v>42</v>
      </c>
      <c r="B3" s="347" t="s">
        <v>519</v>
      </c>
      <c r="C3" s="347" t="s">
        <v>44</v>
      </c>
      <c r="D3" s="347" t="s">
        <v>980</v>
      </c>
      <c r="E3" s="347" t="s">
        <v>45</v>
      </c>
      <c r="F3" s="347" t="s">
        <v>521</v>
      </c>
      <c r="G3" s="347" t="s">
        <v>522</v>
      </c>
      <c r="H3" s="347" t="s">
        <v>1272</v>
      </c>
      <c r="I3" s="347" t="s">
        <v>524</v>
      </c>
      <c r="J3" s="349" t="s">
        <v>1273</v>
      </c>
      <c r="K3" s="350" t="s">
        <v>51</v>
      </c>
      <c r="L3" s="347" t="s">
        <v>52</v>
      </c>
      <c r="M3" s="351" t="s">
        <v>53</v>
      </c>
      <c r="N3" s="351" t="s">
        <v>54</v>
      </c>
      <c r="O3" s="347" t="s">
        <v>55</v>
      </c>
      <c r="P3" s="347" t="s">
        <v>56</v>
      </c>
      <c r="Q3" s="351" t="s">
        <v>57</v>
      </c>
      <c r="R3" s="347" t="s">
        <v>58</v>
      </c>
      <c r="S3" s="347" t="s">
        <v>59</v>
      </c>
      <c r="T3" s="347" t="s">
        <v>60</v>
      </c>
      <c r="U3" s="347" t="s">
        <v>61</v>
      </c>
      <c r="V3" s="347" t="s">
        <v>62</v>
      </c>
      <c r="W3" s="347" t="s">
        <v>63</v>
      </c>
      <c r="X3" s="191"/>
      <c r="Y3" s="191"/>
      <c r="Z3" s="191"/>
      <c r="AA3" s="191"/>
      <c r="AB3" s="191"/>
      <c r="AC3" s="191"/>
      <c r="AD3" s="191"/>
      <c r="AE3" s="191"/>
      <c r="AF3" s="191"/>
    </row>
    <row r="4" ht="14.5" spans="1:32">
      <c r="A4" s="214">
        <v>1</v>
      </c>
      <c r="B4" s="212" t="s">
        <v>64</v>
      </c>
      <c r="C4" s="214" t="s">
        <v>984</v>
      </c>
      <c r="D4" s="204" t="s">
        <v>1917</v>
      </c>
      <c r="E4" s="214">
        <v>6000044546</v>
      </c>
      <c r="F4" s="214">
        <v>3</v>
      </c>
      <c r="G4" s="214">
        <v>3</v>
      </c>
      <c r="H4" s="214">
        <v>0</v>
      </c>
      <c r="I4" s="226">
        <v>46122</v>
      </c>
      <c r="J4" s="239" t="s">
        <v>2175</v>
      </c>
      <c r="K4" s="352" t="s">
        <v>2179</v>
      </c>
      <c r="L4" s="254" t="s">
        <v>66</v>
      </c>
      <c r="M4" s="254"/>
      <c r="N4" s="254"/>
      <c r="O4" s="212" t="s">
        <v>1920</v>
      </c>
      <c r="P4" s="353">
        <f t="shared" ref="P4:P7" si="0">I4+1</f>
        <v>46123</v>
      </c>
      <c r="Q4" s="254"/>
      <c r="R4" s="212" t="s">
        <v>1920</v>
      </c>
      <c r="S4" s="354">
        <f t="shared" ref="S4:S7" si="1">I4+1</f>
        <v>46123</v>
      </c>
      <c r="T4" s="212" t="s">
        <v>68</v>
      </c>
      <c r="U4" s="214"/>
      <c r="V4" s="214"/>
      <c r="W4" s="254"/>
      <c r="X4" s="153"/>
      <c r="Y4" s="153"/>
      <c r="Z4" s="153"/>
      <c r="AA4" s="153"/>
      <c r="AB4" s="153"/>
      <c r="AC4" s="153"/>
      <c r="AD4" s="153"/>
      <c r="AE4" s="153"/>
      <c r="AF4" s="153"/>
    </row>
    <row r="5" ht="14.5" spans="1:32">
      <c r="A5" s="227">
        <v>2</v>
      </c>
      <c r="B5" s="212" t="s">
        <v>64</v>
      </c>
      <c r="C5" s="214" t="s">
        <v>984</v>
      </c>
      <c r="D5" s="204" t="s">
        <v>1917</v>
      </c>
      <c r="E5" s="214">
        <v>6000044546</v>
      </c>
      <c r="F5" s="214">
        <v>1</v>
      </c>
      <c r="G5" s="214">
        <v>0</v>
      </c>
      <c r="H5" s="214">
        <v>1</v>
      </c>
      <c r="I5" s="355">
        <v>46122</v>
      </c>
      <c r="J5" s="269" t="s">
        <v>2175</v>
      </c>
      <c r="K5" s="352">
        <v>516309360426004</v>
      </c>
      <c r="L5" s="254" t="s">
        <v>2180</v>
      </c>
      <c r="M5" s="40" t="s">
        <v>2181</v>
      </c>
      <c r="N5" s="40" t="s">
        <v>2181</v>
      </c>
      <c r="O5" s="212" t="s">
        <v>1920</v>
      </c>
      <c r="P5" s="353">
        <f t="shared" si="0"/>
        <v>46123</v>
      </c>
      <c r="Q5" s="34" t="s">
        <v>2182</v>
      </c>
      <c r="R5" s="212" t="s">
        <v>1920</v>
      </c>
      <c r="S5" s="354">
        <f t="shared" si="1"/>
        <v>46123</v>
      </c>
      <c r="T5" s="212" t="s">
        <v>68</v>
      </c>
      <c r="U5" s="212" t="s">
        <v>2176</v>
      </c>
      <c r="V5" s="214" t="s">
        <v>13</v>
      </c>
      <c r="W5" s="254"/>
      <c r="X5" s="153"/>
      <c r="Y5" s="153"/>
      <c r="Z5" s="153"/>
      <c r="AA5" s="153"/>
      <c r="AB5" s="153"/>
      <c r="AC5" s="153"/>
      <c r="AD5" s="153"/>
      <c r="AE5" s="153"/>
      <c r="AF5" s="153"/>
    </row>
    <row r="6" ht="14.5" spans="1:32">
      <c r="A6" s="212">
        <v>3</v>
      </c>
      <c r="B6" s="212" t="s">
        <v>64</v>
      </c>
      <c r="C6" s="214" t="s">
        <v>984</v>
      </c>
      <c r="D6" s="204" t="s">
        <v>1917</v>
      </c>
      <c r="E6" s="214">
        <v>6000044546</v>
      </c>
      <c r="F6" s="214">
        <v>2</v>
      </c>
      <c r="G6" s="214">
        <v>2</v>
      </c>
      <c r="H6" s="214">
        <v>0</v>
      </c>
      <c r="I6" s="226">
        <v>46122</v>
      </c>
      <c r="J6" s="239" t="s">
        <v>2175</v>
      </c>
      <c r="K6" s="352" t="s">
        <v>2183</v>
      </c>
      <c r="L6" s="254" t="s">
        <v>66</v>
      </c>
      <c r="M6" s="254"/>
      <c r="N6" s="254"/>
      <c r="O6" s="212" t="s">
        <v>1920</v>
      </c>
      <c r="P6" s="353">
        <f t="shared" si="0"/>
        <v>46123</v>
      </c>
      <c r="Q6" s="254"/>
      <c r="R6" s="212" t="s">
        <v>1920</v>
      </c>
      <c r="S6" s="354">
        <f t="shared" si="1"/>
        <v>46123</v>
      </c>
      <c r="T6" s="212" t="s">
        <v>68</v>
      </c>
      <c r="U6" s="214"/>
      <c r="V6" s="214"/>
      <c r="W6" s="254"/>
      <c r="X6" s="153"/>
      <c r="Y6" s="153"/>
      <c r="Z6" s="153"/>
      <c r="AA6" s="153"/>
      <c r="AB6" s="153"/>
      <c r="AC6" s="153"/>
      <c r="AD6" s="153"/>
      <c r="AE6" s="153"/>
      <c r="AF6" s="153"/>
    </row>
    <row r="7" ht="14.5" spans="1:32">
      <c r="A7" s="214">
        <v>4</v>
      </c>
      <c r="B7" s="212" t="s">
        <v>64</v>
      </c>
      <c r="C7" s="214" t="s">
        <v>984</v>
      </c>
      <c r="D7" s="204" t="s">
        <v>1917</v>
      </c>
      <c r="E7" s="214">
        <v>6000044546</v>
      </c>
      <c r="F7" s="214">
        <v>1</v>
      </c>
      <c r="G7" s="214">
        <v>0</v>
      </c>
      <c r="H7" s="214">
        <v>1</v>
      </c>
      <c r="I7" s="355">
        <v>46122</v>
      </c>
      <c r="J7" s="269" t="s">
        <v>2175</v>
      </c>
      <c r="K7" s="352">
        <v>516309360426007</v>
      </c>
      <c r="L7" s="254" t="s">
        <v>2184</v>
      </c>
      <c r="M7" s="254" t="s">
        <v>2185</v>
      </c>
      <c r="N7" s="40" t="s">
        <v>2181</v>
      </c>
      <c r="O7" s="212" t="s">
        <v>1920</v>
      </c>
      <c r="P7" s="353">
        <f t="shared" si="0"/>
        <v>46123</v>
      </c>
      <c r="Q7" s="40" t="s">
        <v>2182</v>
      </c>
      <c r="R7" s="212" t="s">
        <v>1920</v>
      </c>
      <c r="S7" s="354">
        <f t="shared" si="1"/>
        <v>46123</v>
      </c>
      <c r="T7" s="212" t="s">
        <v>68</v>
      </c>
      <c r="U7" s="212" t="s">
        <v>2176</v>
      </c>
      <c r="V7" s="214" t="s">
        <v>13</v>
      </c>
      <c r="W7" s="254"/>
      <c r="X7" s="153"/>
      <c r="Y7" s="153"/>
      <c r="Z7" s="153"/>
      <c r="AA7" s="153"/>
      <c r="AB7" s="153"/>
      <c r="AC7" s="153"/>
      <c r="AD7" s="153"/>
      <c r="AE7" s="153"/>
      <c r="AF7" s="153"/>
    </row>
    <row r="8" ht="14.5" spans="1:32">
      <c r="A8" s="227">
        <v>5</v>
      </c>
      <c r="B8" s="212" t="s">
        <v>64</v>
      </c>
      <c r="C8" s="214" t="s">
        <v>984</v>
      </c>
      <c r="D8" s="204" t="s">
        <v>1917</v>
      </c>
      <c r="E8" s="214">
        <v>6000044546</v>
      </c>
      <c r="F8" s="214">
        <v>1</v>
      </c>
      <c r="G8" s="214">
        <v>0</v>
      </c>
      <c r="H8" s="214">
        <v>1</v>
      </c>
      <c r="I8" s="355">
        <v>46122</v>
      </c>
      <c r="J8" s="269" t="s">
        <v>2175</v>
      </c>
      <c r="K8" s="352">
        <v>516309360426008</v>
      </c>
      <c r="L8" s="254" t="s">
        <v>2186</v>
      </c>
      <c r="M8" s="269" t="s">
        <v>2187</v>
      </c>
      <c r="N8" s="247" t="s">
        <v>2188</v>
      </c>
      <c r="O8" s="212" t="s">
        <v>2189</v>
      </c>
      <c r="P8" s="226">
        <v>46181</v>
      </c>
      <c r="Q8" s="247" t="s">
        <v>2190</v>
      </c>
      <c r="R8" s="212" t="s">
        <v>2189</v>
      </c>
      <c r="S8" s="226">
        <v>46181</v>
      </c>
      <c r="T8" s="212" t="s">
        <v>68</v>
      </c>
      <c r="U8" s="214" t="s">
        <v>78</v>
      </c>
      <c r="V8" s="214" t="s">
        <v>13</v>
      </c>
      <c r="W8" s="55"/>
      <c r="X8" s="55"/>
      <c r="Y8" s="214"/>
      <c r="Z8" s="214"/>
      <c r="AA8" s="214"/>
      <c r="AB8" s="214"/>
      <c r="AC8" s="214"/>
      <c r="AD8" s="214"/>
      <c r="AE8" s="214"/>
      <c r="AF8" s="214"/>
    </row>
    <row r="9" ht="14.5" spans="1:32">
      <c r="A9" s="212">
        <v>6</v>
      </c>
      <c r="B9" s="212" t="s">
        <v>64</v>
      </c>
      <c r="C9" s="214" t="s">
        <v>984</v>
      </c>
      <c r="D9" s="204" t="s">
        <v>1917</v>
      </c>
      <c r="E9" s="214">
        <v>6000044546</v>
      </c>
      <c r="F9" s="214">
        <v>9</v>
      </c>
      <c r="G9" s="214">
        <v>9</v>
      </c>
      <c r="H9" s="214">
        <v>0</v>
      </c>
      <c r="I9" s="226">
        <v>46122</v>
      </c>
      <c r="J9" s="239" t="s">
        <v>2175</v>
      </c>
      <c r="K9" s="352" t="s">
        <v>2191</v>
      </c>
      <c r="L9" s="254" t="s">
        <v>66</v>
      </c>
      <c r="M9" s="254"/>
      <c r="N9" s="254"/>
      <c r="O9" s="212" t="s">
        <v>1920</v>
      </c>
      <c r="P9" s="353">
        <f t="shared" ref="P9:P10" si="2">I9+1</f>
        <v>46123</v>
      </c>
      <c r="Q9" s="254"/>
      <c r="R9" s="212" t="s">
        <v>1920</v>
      </c>
      <c r="S9" s="354">
        <f t="shared" ref="S9:S10" si="3">I9+1</f>
        <v>46123</v>
      </c>
      <c r="T9" s="212" t="s">
        <v>68</v>
      </c>
      <c r="U9" s="214"/>
      <c r="V9" s="214"/>
      <c r="W9" s="254"/>
      <c r="X9" s="153"/>
      <c r="Y9" s="153"/>
      <c r="Z9" s="153"/>
      <c r="AA9" s="153"/>
      <c r="AB9" s="153"/>
      <c r="AC9" s="153"/>
      <c r="AD9" s="153"/>
      <c r="AE9" s="153"/>
      <c r="AF9" s="153"/>
    </row>
    <row r="10" ht="14.5" spans="1:32">
      <c r="A10" s="214">
        <v>7</v>
      </c>
      <c r="B10" s="212" t="s">
        <v>64</v>
      </c>
      <c r="C10" s="214" t="s">
        <v>984</v>
      </c>
      <c r="D10" s="204" t="s">
        <v>1917</v>
      </c>
      <c r="E10" s="214">
        <v>6000044546</v>
      </c>
      <c r="F10" s="214">
        <v>3</v>
      </c>
      <c r="G10" s="214">
        <v>3</v>
      </c>
      <c r="H10" s="214">
        <v>0</v>
      </c>
      <c r="I10" s="226">
        <v>46123</v>
      </c>
      <c r="J10" s="239" t="s">
        <v>2175</v>
      </c>
      <c r="K10" s="352" t="s">
        <v>2192</v>
      </c>
      <c r="L10" s="254" t="s">
        <v>66</v>
      </c>
      <c r="M10" s="254"/>
      <c r="N10" s="254"/>
      <c r="O10" s="212" t="s">
        <v>1920</v>
      </c>
      <c r="P10" s="353">
        <f t="shared" si="2"/>
        <v>46124</v>
      </c>
      <c r="Q10" s="254"/>
      <c r="R10" s="212" t="s">
        <v>1920</v>
      </c>
      <c r="S10" s="354">
        <f t="shared" si="3"/>
        <v>46124</v>
      </c>
      <c r="T10" s="212" t="s">
        <v>68</v>
      </c>
      <c r="U10" s="214"/>
      <c r="V10" s="214"/>
      <c r="W10" s="254"/>
      <c r="X10" s="356"/>
      <c r="Y10" s="356"/>
      <c r="Z10" s="356"/>
      <c r="AA10" s="356"/>
      <c r="AB10" s="356"/>
      <c r="AC10" s="356"/>
      <c r="AD10" s="356"/>
      <c r="AE10" s="356"/>
      <c r="AF10" s="356"/>
    </row>
    <row r="11" ht="14.5" spans="1:32">
      <c r="A11" s="227">
        <v>8</v>
      </c>
      <c r="B11" s="212" t="s">
        <v>64</v>
      </c>
      <c r="C11" s="214" t="s">
        <v>984</v>
      </c>
      <c r="D11" s="204" t="s">
        <v>1917</v>
      </c>
      <c r="E11" s="214">
        <v>6000044546</v>
      </c>
      <c r="F11" s="214">
        <v>1</v>
      </c>
      <c r="G11" s="214">
        <v>0</v>
      </c>
      <c r="H11" s="214">
        <v>1</v>
      </c>
      <c r="I11" s="355">
        <v>46123</v>
      </c>
      <c r="J11" s="269" t="s">
        <v>2175</v>
      </c>
      <c r="K11" s="352">
        <v>516309360426021</v>
      </c>
      <c r="L11" s="254" t="s">
        <v>2193</v>
      </c>
      <c r="M11" s="211" t="s">
        <v>2194</v>
      </c>
      <c r="N11" s="211" t="s">
        <v>1035</v>
      </c>
      <c r="O11" s="136"/>
      <c r="P11" s="240"/>
      <c r="Q11" s="258" t="s">
        <v>2195</v>
      </c>
      <c r="R11" s="136"/>
      <c r="S11" s="226">
        <v>46253</v>
      </c>
      <c r="T11" s="212" t="s">
        <v>68</v>
      </c>
      <c r="U11" s="214" t="s">
        <v>78</v>
      </c>
      <c r="V11" s="214" t="s">
        <v>13</v>
      </c>
      <c r="W11" s="55"/>
      <c r="X11" s="357"/>
      <c r="Y11" s="357"/>
      <c r="Z11" s="357"/>
      <c r="AA11" s="357"/>
      <c r="AB11" s="357"/>
      <c r="AC11" s="357"/>
      <c r="AD11" s="357"/>
      <c r="AE11" s="357"/>
      <c r="AF11" s="357"/>
    </row>
    <row r="12" ht="14.5" spans="1:32">
      <c r="A12" s="212">
        <v>9</v>
      </c>
      <c r="B12" s="212" t="s">
        <v>64</v>
      </c>
      <c r="C12" s="214" t="s">
        <v>984</v>
      </c>
      <c r="D12" s="204" t="s">
        <v>1917</v>
      </c>
      <c r="E12" s="214">
        <v>6000044546</v>
      </c>
      <c r="F12" s="214">
        <v>10</v>
      </c>
      <c r="G12" s="214">
        <v>10</v>
      </c>
      <c r="H12" s="214">
        <v>0</v>
      </c>
      <c r="I12" s="226">
        <v>46123</v>
      </c>
      <c r="J12" s="239" t="s">
        <v>2175</v>
      </c>
      <c r="K12" s="352" t="s">
        <v>2196</v>
      </c>
      <c r="L12" s="254" t="s">
        <v>66</v>
      </c>
      <c r="M12" s="254"/>
      <c r="N12" s="254"/>
      <c r="O12" s="212" t="s">
        <v>1920</v>
      </c>
      <c r="P12" s="353">
        <f t="shared" ref="P12:P17" si="4">I12+1</f>
        <v>46124</v>
      </c>
      <c r="Q12" s="254"/>
      <c r="R12" s="212" t="s">
        <v>1920</v>
      </c>
      <c r="S12" s="354">
        <f t="shared" ref="S12:S17" si="5">I12+1</f>
        <v>46124</v>
      </c>
      <c r="T12" s="212" t="s">
        <v>68</v>
      </c>
      <c r="U12" s="214"/>
      <c r="V12" s="214"/>
      <c r="W12" s="254"/>
      <c r="X12" s="356"/>
      <c r="Y12" s="356"/>
      <c r="Z12" s="356"/>
      <c r="AA12" s="356"/>
      <c r="AB12" s="356"/>
      <c r="AC12" s="356"/>
      <c r="AD12" s="356"/>
      <c r="AE12" s="356"/>
      <c r="AF12" s="356"/>
    </row>
    <row r="13" ht="14.5" spans="1:32">
      <c r="A13" s="214">
        <v>10</v>
      </c>
      <c r="B13" s="212" t="s">
        <v>64</v>
      </c>
      <c r="C13" s="214" t="s">
        <v>984</v>
      </c>
      <c r="D13" s="204" t="s">
        <v>1917</v>
      </c>
      <c r="E13" s="214">
        <v>6000044546</v>
      </c>
      <c r="F13" s="214">
        <v>4</v>
      </c>
      <c r="G13" s="214">
        <v>4</v>
      </c>
      <c r="H13" s="214">
        <v>0</v>
      </c>
      <c r="I13" s="226">
        <v>46124</v>
      </c>
      <c r="J13" s="239" t="s">
        <v>2175</v>
      </c>
      <c r="K13" s="352" t="s">
        <v>2197</v>
      </c>
      <c r="L13" s="254" t="s">
        <v>66</v>
      </c>
      <c r="M13" s="254"/>
      <c r="N13" s="254"/>
      <c r="O13" s="212" t="s">
        <v>1920</v>
      </c>
      <c r="P13" s="353">
        <f t="shared" si="4"/>
        <v>46125</v>
      </c>
      <c r="Q13" s="254"/>
      <c r="R13" s="212" t="s">
        <v>1920</v>
      </c>
      <c r="S13" s="354">
        <f t="shared" si="5"/>
        <v>46125</v>
      </c>
      <c r="T13" s="212" t="s">
        <v>68</v>
      </c>
      <c r="U13" s="214"/>
      <c r="V13" s="214"/>
      <c r="W13" s="254"/>
      <c r="X13" s="153"/>
      <c r="Y13" s="153"/>
      <c r="Z13" s="153"/>
      <c r="AA13" s="153"/>
      <c r="AB13" s="153"/>
      <c r="AC13" s="153"/>
      <c r="AD13" s="153"/>
      <c r="AE13" s="153"/>
      <c r="AF13" s="153"/>
    </row>
    <row r="14" ht="14.5" spans="1:32">
      <c r="A14" s="212">
        <v>11</v>
      </c>
      <c r="B14" s="212" t="s">
        <v>64</v>
      </c>
      <c r="C14" s="214" t="s">
        <v>984</v>
      </c>
      <c r="D14" s="204" t="s">
        <v>1917</v>
      </c>
      <c r="E14" s="214">
        <v>6000044546</v>
      </c>
      <c r="F14" s="214">
        <v>1</v>
      </c>
      <c r="G14" s="214">
        <v>1</v>
      </c>
      <c r="H14" s="214">
        <v>0</v>
      </c>
      <c r="I14" s="226">
        <v>46125</v>
      </c>
      <c r="J14" s="239" t="s">
        <v>2175</v>
      </c>
      <c r="K14" s="352">
        <v>516309360426036</v>
      </c>
      <c r="L14" s="254" t="s">
        <v>66</v>
      </c>
      <c r="M14" s="254"/>
      <c r="N14" s="254"/>
      <c r="O14" s="212" t="s">
        <v>1920</v>
      </c>
      <c r="P14" s="353">
        <f t="shared" si="4"/>
        <v>46126</v>
      </c>
      <c r="Q14" s="254"/>
      <c r="R14" s="212" t="s">
        <v>1920</v>
      </c>
      <c r="S14" s="354">
        <f t="shared" si="5"/>
        <v>46126</v>
      </c>
      <c r="T14" s="212" t="s">
        <v>68</v>
      </c>
      <c r="U14" s="214"/>
      <c r="V14" s="214"/>
      <c r="W14" s="254"/>
      <c r="X14" s="153"/>
      <c r="Y14" s="153"/>
      <c r="Z14" s="153"/>
      <c r="AA14" s="153"/>
      <c r="AB14" s="153"/>
      <c r="AC14" s="153"/>
      <c r="AD14" s="153"/>
      <c r="AE14" s="153"/>
      <c r="AF14" s="153"/>
    </row>
    <row r="15" ht="14.5" spans="1:32">
      <c r="A15" s="227">
        <v>12</v>
      </c>
      <c r="B15" s="212" t="s">
        <v>64</v>
      </c>
      <c r="C15" s="214" t="s">
        <v>984</v>
      </c>
      <c r="D15" s="204" t="s">
        <v>1917</v>
      </c>
      <c r="E15" s="214">
        <v>6000044546</v>
      </c>
      <c r="F15" s="214">
        <v>1</v>
      </c>
      <c r="G15" s="214">
        <v>0</v>
      </c>
      <c r="H15" s="214">
        <v>1</v>
      </c>
      <c r="I15" s="355">
        <v>46125</v>
      </c>
      <c r="J15" s="269" t="s">
        <v>2175</v>
      </c>
      <c r="K15" s="352">
        <v>516309360426037</v>
      </c>
      <c r="L15" s="254" t="s">
        <v>2198</v>
      </c>
      <c r="M15" s="254" t="s">
        <v>2185</v>
      </c>
      <c r="N15" s="34" t="s">
        <v>2199</v>
      </c>
      <c r="O15" s="212" t="s">
        <v>1920</v>
      </c>
      <c r="P15" s="353">
        <f t="shared" si="4"/>
        <v>46126</v>
      </c>
      <c r="Q15" s="254" t="s">
        <v>122</v>
      </c>
      <c r="R15" s="212" t="s">
        <v>1920</v>
      </c>
      <c r="S15" s="354">
        <f t="shared" si="5"/>
        <v>46126</v>
      </c>
      <c r="T15" s="212" t="s">
        <v>68</v>
      </c>
      <c r="U15" s="214" t="s">
        <v>78</v>
      </c>
      <c r="V15" s="214" t="s">
        <v>13</v>
      </c>
      <c r="W15" s="254"/>
      <c r="X15" s="153"/>
      <c r="Y15" s="153"/>
      <c r="Z15" s="153"/>
      <c r="AA15" s="153"/>
      <c r="AB15" s="153"/>
      <c r="AC15" s="153"/>
      <c r="AD15" s="153"/>
      <c r="AE15" s="153"/>
      <c r="AF15" s="153"/>
    </row>
    <row r="16" ht="14.5" spans="1:32">
      <c r="A16" s="214">
        <v>13</v>
      </c>
      <c r="B16" s="212" t="s">
        <v>64</v>
      </c>
      <c r="C16" s="214" t="s">
        <v>984</v>
      </c>
      <c r="D16" s="204" t="s">
        <v>1917</v>
      </c>
      <c r="E16" s="214">
        <v>6000044546</v>
      </c>
      <c r="F16" s="214">
        <v>12</v>
      </c>
      <c r="G16" s="214">
        <v>12</v>
      </c>
      <c r="H16" s="214">
        <v>0</v>
      </c>
      <c r="I16" s="226">
        <v>46125</v>
      </c>
      <c r="J16" s="239" t="s">
        <v>2175</v>
      </c>
      <c r="K16" s="352" t="s">
        <v>2200</v>
      </c>
      <c r="L16" s="254" t="s">
        <v>66</v>
      </c>
      <c r="M16" s="254"/>
      <c r="N16" s="254"/>
      <c r="O16" s="212" t="s">
        <v>1920</v>
      </c>
      <c r="P16" s="353">
        <f t="shared" si="4"/>
        <v>46126</v>
      </c>
      <c r="Q16" s="254"/>
      <c r="R16" s="212" t="s">
        <v>1920</v>
      </c>
      <c r="S16" s="354">
        <f t="shared" si="5"/>
        <v>46126</v>
      </c>
      <c r="T16" s="212" t="s">
        <v>68</v>
      </c>
      <c r="U16" s="214"/>
      <c r="V16" s="214"/>
      <c r="W16" s="254"/>
      <c r="X16" s="153"/>
      <c r="Y16" s="153"/>
      <c r="Z16" s="153"/>
      <c r="AA16" s="153"/>
      <c r="AB16" s="153"/>
      <c r="AC16" s="153"/>
      <c r="AD16" s="153"/>
      <c r="AE16" s="153"/>
      <c r="AF16" s="153"/>
    </row>
    <row r="17" ht="14.5" spans="1:32">
      <c r="A17" s="212">
        <v>14</v>
      </c>
      <c r="B17" s="212" t="s">
        <v>64</v>
      </c>
      <c r="C17" s="214" t="s">
        <v>984</v>
      </c>
      <c r="D17" s="204" t="s">
        <v>1917</v>
      </c>
      <c r="E17" s="214">
        <v>6000044546</v>
      </c>
      <c r="F17" s="214">
        <v>3</v>
      </c>
      <c r="G17" s="214">
        <v>3</v>
      </c>
      <c r="H17" s="214">
        <v>0</v>
      </c>
      <c r="I17" s="226">
        <v>46126</v>
      </c>
      <c r="J17" s="239" t="s">
        <v>2175</v>
      </c>
      <c r="K17" s="352" t="s">
        <v>2201</v>
      </c>
      <c r="L17" s="254" t="s">
        <v>66</v>
      </c>
      <c r="M17" s="254"/>
      <c r="N17" s="254"/>
      <c r="O17" s="212" t="s">
        <v>1920</v>
      </c>
      <c r="P17" s="353">
        <f t="shared" si="4"/>
        <v>46127</v>
      </c>
      <c r="Q17" s="254"/>
      <c r="R17" s="212" t="s">
        <v>1920</v>
      </c>
      <c r="S17" s="354">
        <f t="shared" si="5"/>
        <v>46127</v>
      </c>
      <c r="T17" s="212" t="s">
        <v>68</v>
      </c>
      <c r="U17" s="214"/>
      <c r="V17" s="214"/>
      <c r="W17" s="254"/>
      <c r="X17" s="153"/>
      <c r="Y17" s="153"/>
      <c r="Z17" s="153"/>
      <c r="AA17" s="153"/>
      <c r="AB17" s="153"/>
      <c r="AC17" s="153"/>
      <c r="AD17" s="153"/>
      <c r="AE17" s="153"/>
      <c r="AF17" s="153"/>
    </row>
    <row r="18" ht="14.5" spans="1:32">
      <c r="A18" s="227">
        <v>15</v>
      </c>
      <c r="B18" s="212" t="s">
        <v>64</v>
      </c>
      <c r="C18" s="214" t="s">
        <v>984</v>
      </c>
      <c r="D18" s="204" t="s">
        <v>1917</v>
      </c>
      <c r="E18" s="214">
        <v>6000044546</v>
      </c>
      <c r="F18" s="214">
        <v>1</v>
      </c>
      <c r="G18" s="214">
        <v>0</v>
      </c>
      <c r="H18" s="214">
        <v>1</v>
      </c>
      <c r="I18" s="355">
        <v>46126</v>
      </c>
      <c r="J18" s="269" t="s">
        <v>2175</v>
      </c>
      <c r="K18" s="352">
        <v>516309360426053</v>
      </c>
      <c r="L18" s="254" t="s">
        <v>2202</v>
      </c>
      <c r="M18" s="211" t="s">
        <v>2194</v>
      </c>
      <c r="N18" s="297" t="s">
        <v>1035</v>
      </c>
      <c r="O18" s="136"/>
      <c r="P18" s="240"/>
      <c r="Q18" s="250" t="s">
        <v>2195</v>
      </c>
      <c r="R18" s="136"/>
      <c r="S18" s="226">
        <v>46253</v>
      </c>
      <c r="T18" s="212" t="s">
        <v>68</v>
      </c>
      <c r="U18" s="214" t="s">
        <v>78</v>
      </c>
      <c r="V18" s="214" t="s">
        <v>13</v>
      </c>
      <c r="W18" s="254"/>
      <c r="X18" s="153"/>
      <c r="Y18" s="153"/>
      <c r="Z18" s="153"/>
      <c r="AA18" s="153"/>
      <c r="AB18" s="153"/>
      <c r="AC18" s="153"/>
      <c r="AD18" s="153"/>
      <c r="AE18" s="153"/>
      <c r="AF18" s="153"/>
    </row>
    <row r="19" ht="14.5" spans="1:32">
      <c r="A19" s="214">
        <v>16</v>
      </c>
      <c r="B19" s="212" t="s">
        <v>64</v>
      </c>
      <c r="C19" s="214" t="s">
        <v>984</v>
      </c>
      <c r="D19" s="204" t="s">
        <v>1917</v>
      </c>
      <c r="E19" s="214">
        <v>6000044546</v>
      </c>
      <c r="F19" s="214">
        <v>1</v>
      </c>
      <c r="G19" s="214">
        <v>1</v>
      </c>
      <c r="H19" s="214">
        <v>0</v>
      </c>
      <c r="I19" s="226">
        <v>46126</v>
      </c>
      <c r="J19" s="239" t="s">
        <v>2175</v>
      </c>
      <c r="K19" s="352">
        <v>516309360426054</v>
      </c>
      <c r="L19" s="254" t="s">
        <v>66</v>
      </c>
      <c r="M19" s="254"/>
      <c r="N19" s="254"/>
      <c r="O19" s="212" t="s">
        <v>1920</v>
      </c>
      <c r="P19" s="353">
        <f t="shared" ref="P19:P26" si="6">I19+1</f>
        <v>46127</v>
      </c>
      <c r="Q19" s="254"/>
      <c r="R19" s="212" t="s">
        <v>1920</v>
      </c>
      <c r="S19" s="354">
        <f t="shared" ref="S19:S26" si="7">I19+1</f>
        <v>46127</v>
      </c>
      <c r="T19" s="212" t="s">
        <v>68</v>
      </c>
      <c r="U19" s="214"/>
      <c r="V19" s="214"/>
      <c r="W19" s="254"/>
      <c r="X19" s="153"/>
      <c r="Y19" s="153"/>
      <c r="Z19" s="153"/>
      <c r="AA19" s="153"/>
      <c r="AB19" s="153"/>
      <c r="AC19" s="153"/>
      <c r="AD19" s="153"/>
      <c r="AE19" s="153"/>
      <c r="AF19" s="153"/>
    </row>
    <row r="20" ht="14.5" spans="1:32">
      <c r="A20" s="227">
        <v>17</v>
      </c>
      <c r="B20" s="212" t="s">
        <v>64</v>
      </c>
      <c r="C20" s="214" t="s">
        <v>984</v>
      </c>
      <c r="D20" s="204" t="s">
        <v>1917</v>
      </c>
      <c r="E20" s="214">
        <v>6000044546</v>
      </c>
      <c r="F20" s="214">
        <v>1</v>
      </c>
      <c r="G20" s="214">
        <v>0</v>
      </c>
      <c r="H20" s="214">
        <v>1</v>
      </c>
      <c r="I20" s="355">
        <v>46126</v>
      </c>
      <c r="J20" s="269" t="s">
        <v>2175</v>
      </c>
      <c r="K20" s="352">
        <v>516309360426055</v>
      </c>
      <c r="L20" s="254" t="s">
        <v>2203</v>
      </c>
      <c r="M20" s="254" t="s">
        <v>2185</v>
      </c>
      <c r="N20" s="34" t="s">
        <v>2181</v>
      </c>
      <c r="O20" s="212" t="s">
        <v>1920</v>
      </c>
      <c r="P20" s="353">
        <f t="shared" si="6"/>
        <v>46127</v>
      </c>
      <c r="Q20" s="34" t="s">
        <v>2182</v>
      </c>
      <c r="R20" s="212" t="s">
        <v>1920</v>
      </c>
      <c r="S20" s="354">
        <f t="shared" si="7"/>
        <v>46127</v>
      </c>
      <c r="T20" s="212" t="s">
        <v>68</v>
      </c>
      <c r="U20" s="212" t="s">
        <v>2176</v>
      </c>
      <c r="V20" s="214" t="s">
        <v>13</v>
      </c>
      <c r="W20" s="254"/>
      <c r="X20" s="153"/>
      <c r="Y20" s="153"/>
      <c r="Z20" s="153"/>
      <c r="AA20" s="153"/>
      <c r="AB20" s="153"/>
      <c r="AC20" s="153"/>
      <c r="AD20" s="153"/>
      <c r="AE20" s="153"/>
      <c r="AF20" s="153"/>
    </row>
    <row r="21" ht="14.5" spans="1:32">
      <c r="A21" s="212">
        <v>18</v>
      </c>
      <c r="B21" s="212" t="s">
        <v>64</v>
      </c>
      <c r="C21" s="214" t="s">
        <v>984</v>
      </c>
      <c r="D21" s="204" t="s">
        <v>1917</v>
      </c>
      <c r="E21" s="214">
        <v>6000044546</v>
      </c>
      <c r="F21" s="214">
        <v>5</v>
      </c>
      <c r="G21" s="214">
        <v>5</v>
      </c>
      <c r="H21" s="214">
        <v>0</v>
      </c>
      <c r="I21" s="226">
        <v>46126</v>
      </c>
      <c r="J21" s="239" t="s">
        <v>2175</v>
      </c>
      <c r="K21" s="352" t="s">
        <v>2204</v>
      </c>
      <c r="L21" s="254" t="s">
        <v>66</v>
      </c>
      <c r="M21" s="254"/>
      <c r="N21" s="254"/>
      <c r="O21" s="212" t="s">
        <v>1920</v>
      </c>
      <c r="P21" s="353">
        <f t="shared" si="6"/>
        <v>46127</v>
      </c>
      <c r="Q21" s="254"/>
      <c r="R21" s="212" t="s">
        <v>1920</v>
      </c>
      <c r="S21" s="354">
        <f t="shared" si="7"/>
        <v>46127</v>
      </c>
      <c r="T21" s="212" t="s">
        <v>68</v>
      </c>
      <c r="U21" s="214"/>
      <c r="V21" s="214"/>
      <c r="W21" s="254"/>
      <c r="X21" s="153"/>
      <c r="Y21" s="153"/>
      <c r="Z21" s="153"/>
      <c r="AA21" s="153"/>
      <c r="AB21" s="153"/>
      <c r="AC21" s="153"/>
      <c r="AD21" s="153"/>
      <c r="AE21" s="153"/>
      <c r="AF21" s="153"/>
    </row>
    <row r="22" ht="14.5" spans="1:32">
      <c r="A22" s="214">
        <v>19</v>
      </c>
      <c r="B22" s="212" t="s">
        <v>64</v>
      </c>
      <c r="C22" s="214" t="s">
        <v>984</v>
      </c>
      <c r="D22" s="204" t="s">
        <v>1917</v>
      </c>
      <c r="E22" s="214">
        <v>6000044546</v>
      </c>
      <c r="F22" s="214">
        <v>3</v>
      </c>
      <c r="G22" s="214">
        <v>3</v>
      </c>
      <c r="H22" s="214">
        <v>0</v>
      </c>
      <c r="I22" s="226">
        <v>46132</v>
      </c>
      <c r="J22" s="239" t="s">
        <v>2175</v>
      </c>
      <c r="K22" s="352" t="s">
        <v>2205</v>
      </c>
      <c r="L22" s="254" t="s">
        <v>66</v>
      </c>
      <c r="M22" s="254"/>
      <c r="N22" s="254"/>
      <c r="O22" s="212" t="s">
        <v>1920</v>
      </c>
      <c r="P22" s="353">
        <f t="shared" si="6"/>
        <v>46133</v>
      </c>
      <c r="Q22" s="254"/>
      <c r="R22" s="212" t="s">
        <v>1920</v>
      </c>
      <c r="S22" s="354">
        <f t="shared" si="7"/>
        <v>46133</v>
      </c>
      <c r="T22" s="212" t="s">
        <v>68</v>
      </c>
      <c r="U22" s="214"/>
      <c r="V22" s="214"/>
      <c r="W22" s="254"/>
      <c r="X22" s="153"/>
      <c r="Y22" s="153"/>
      <c r="Z22" s="153"/>
      <c r="AA22" s="153"/>
      <c r="AB22" s="153"/>
      <c r="AC22" s="153"/>
      <c r="AD22" s="153"/>
      <c r="AE22" s="153"/>
      <c r="AF22" s="153"/>
    </row>
    <row r="23" ht="14.5" spans="1:32">
      <c r="A23" s="214">
        <v>19</v>
      </c>
      <c r="B23" s="212" t="s">
        <v>64</v>
      </c>
      <c r="C23" s="214" t="s">
        <v>984</v>
      </c>
      <c r="D23" s="204" t="s">
        <v>1917</v>
      </c>
      <c r="E23" s="214">
        <v>6000044546</v>
      </c>
      <c r="F23" s="214">
        <v>5</v>
      </c>
      <c r="G23" s="214">
        <v>5</v>
      </c>
      <c r="H23" s="214">
        <v>0</v>
      </c>
      <c r="I23" s="226">
        <v>46133</v>
      </c>
      <c r="J23" s="239" t="s">
        <v>2175</v>
      </c>
      <c r="K23" s="352" t="s">
        <v>2206</v>
      </c>
      <c r="L23" s="254" t="s">
        <v>66</v>
      </c>
      <c r="M23" s="254"/>
      <c r="N23" s="254"/>
      <c r="O23" s="212" t="s">
        <v>1920</v>
      </c>
      <c r="P23" s="353">
        <f t="shared" si="6"/>
        <v>46134</v>
      </c>
      <c r="Q23" s="254"/>
      <c r="R23" s="212" t="s">
        <v>1920</v>
      </c>
      <c r="S23" s="354">
        <f t="shared" si="7"/>
        <v>46134</v>
      </c>
      <c r="T23" s="212" t="s">
        <v>68</v>
      </c>
      <c r="U23" s="214"/>
      <c r="V23" s="214"/>
      <c r="W23" s="254"/>
      <c r="X23" s="153"/>
      <c r="Y23" s="153"/>
      <c r="Z23" s="153"/>
      <c r="AA23" s="153"/>
      <c r="AB23" s="153"/>
      <c r="AC23" s="153"/>
      <c r="AD23" s="153"/>
      <c r="AE23" s="153"/>
      <c r="AF23" s="153"/>
    </row>
    <row r="24" ht="14.5" spans="1:32">
      <c r="A24" s="212">
        <v>20</v>
      </c>
      <c r="B24" s="212" t="s">
        <v>64</v>
      </c>
      <c r="C24" s="214" t="s">
        <v>984</v>
      </c>
      <c r="D24" s="204" t="s">
        <v>1917</v>
      </c>
      <c r="E24" s="214">
        <v>6000044546</v>
      </c>
      <c r="F24" s="214">
        <v>13</v>
      </c>
      <c r="G24" s="214">
        <v>13</v>
      </c>
      <c r="H24" s="214">
        <v>0</v>
      </c>
      <c r="I24" s="226">
        <v>46154</v>
      </c>
      <c r="J24" s="239" t="s">
        <v>2175</v>
      </c>
      <c r="K24" s="352" t="s">
        <v>2207</v>
      </c>
      <c r="L24" s="254" t="s">
        <v>66</v>
      </c>
      <c r="M24" s="254"/>
      <c r="N24" s="254"/>
      <c r="O24" s="212" t="s">
        <v>1920</v>
      </c>
      <c r="P24" s="353">
        <f t="shared" si="6"/>
        <v>46155</v>
      </c>
      <c r="Q24" s="254"/>
      <c r="R24" s="212" t="s">
        <v>1920</v>
      </c>
      <c r="S24" s="354">
        <f t="shared" si="7"/>
        <v>46155</v>
      </c>
      <c r="T24" s="212" t="s">
        <v>68</v>
      </c>
      <c r="U24" s="214"/>
      <c r="V24" s="214"/>
      <c r="W24" s="254" t="s">
        <v>2208</v>
      </c>
      <c r="X24" s="153"/>
      <c r="Y24" s="153"/>
      <c r="Z24" s="153"/>
      <c r="AA24" s="153"/>
      <c r="AB24" s="153"/>
      <c r="AC24" s="153"/>
      <c r="AD24" s="153"/>
      <c r="AE24" s="153"/>
      <c r="AF24" s="153"/>
    </row>
    <row r="25" ht="14.5" spans="1:32">
      <c r="A25" s="227">
        <v>21</v>
      </c>
      <c r="B25" s="227" t="s">
        <v>64</v>
      </c>
      <c r="C25" s="214" t="s">
        <v>2209</v>
      </c>
      <c r="D25" s="204" t="s">
        <v>1917</v>
      </c>
      <c r="E25" s="227">
        <v>6000047585</v>
      </c>
      <c r="F25" s="229">
        <v>10</v>
      </c>
      <c r="G25" s="229">
        <v>10</v>
      </c>
      <c r="H25" s="214">
        <v>0</v>
      </c>
      <c r="I25" s="226">
        <v>46154</v>
      </c>
      <c r="J25" s="211" t="s">
        <v>2168</v>
      </c>
      <c r="K25" s="358" t="s">
        <v>2210</v>
      </c>
      <c r="L25" s="359" t="s">
        <v>2211</v>
      </c>
      <c r="M25" s="254"/>
      <c r="N25" s="254"/>
      <c r="O25" s="227" t="s">
        <v>1920</v>
      </c>
      <c r="P25" s="353">
        <f t="shared" si="6"/>
        <v>46155</v>
      </c>
      <c r="Q25" s="254"/>
      <c r="R25" s="212" t="s">
        <v>1920</v>
      </c>
      <c r="S25" s="354">
        <f t="shared" si="7"/>
        <v>46155</v>
      </c>
      <c r="T25" s="227" t="s">
        <v>68</v>
      </c>
      <c r="U25" s="214"/>
      <c r="V25" s="214"/>
      <c r="W25" s="254"/>
      <c r="X25" s="153"/>
      <c r="Y25" s="153"/>
      <c r="Z25" s="153"/>
      <c r="AA25" s="153"/>
      <c r="AB25" s="153"/>
      <c r="AC25" s="153"/>
      <c r="AD25" s="153"/>
      <c r="AE25" s="153"/>
      <c r="AF25" s="153"/>
    </row>
    <row r="26" ht="14.5" spans="1:32">
      <c r="A26" s="214">
        <v>22</v>
      </c>
      <c r="B26" s="212" t="s">
        <v>64</v>
      </c>
      <c r="C26" s="214" t="s">
        <v>2209</v>
      </c>
      <c r="D26" s="204" t="s">
        <v>1917</v>
      </c>
      <c r="E26" s="214">
        <v>6000044546</v>
      </c>
      <c r="F26" s="214">
        <v>9</v>
      </c>
      <c r="G26" s="214">
        <v>9</v>
      </c>
      <c r="H26" s="214">
        <v>0</v>
      </c>
      <c r="I26" s="226">
        <v>46157</v>
      </c>
      <c r="J26" s="239" t="s">
        <v>2175</v>
      </c>
      <c r="K26" s="352" t="s">
        <v>2212</v>
      </c>
      <c r="L26" s="239" t="s">
        <v>66</v>
      </c>
      <c r="M26" s="254"/>
      <c r="N26" s="254"/>
      <c r="O26" s="212" t="s">
        <v>1920</v>
      </c>
      <c r="P26" s="353">
        <f t="shared" si="6"/>
        <v>46158</v>
      </c>
      <c r="Q26" s="254"/>
      <c r="R26" s="212" t="s">
        <v>1920</v>
      </c>
      <c r="S26" s="354">
        <f t="shared" si="7"/>
        <v>46158</v>
      </c>
      <c r="T26" s="212" t="s">
        <v>68</v>
      </c>
      <c r="U26" s="214"/>
      <c r="V26" s="214"/>
      <c r="W26" s="254"/>
      <c r="X26" s="153"/>
      <c r="Y26" s="153"/>
      <c r="Z26" s="153"/>
      <c r="AA26" s="153"/>
      <c r="AB26" s="153"/>
      <c r="AC26" s="153"/>
      <c r="AD26" s="153"/>
      <c r="AE26" s="153"/>
      <c r="AF26" s="153"/>
    </row>
    <row r="27" ht="14.5" spans="1:32">
      <c r="A27" s="227">
        <v>23</v>
      </c>
      <c r="B27" s="212" t="s">
        <v>64</v>
      </c>
      <c r="C27" s="214" t="s">
        <v>984</v>
      </c>
      <c r="D27" s="204" t="s">
        <v>1917</v>
      </c>
      <c r="E27" s="229">
        <v>6000064635</v>
      </c>
      <c r="F27" s="229">
        <v>1</v>
      </c>
      <c r="G27" s="229">
        <v>0</v>
      </c>
      <c r="H27" s="214">
        <v>1</v>
      </c>
      <c r="I27" s="355">
        <v>46163</v>
      </c>
      <c r="J27" s="269" t="s">
        <v>2167</v>
      </c>
      <c r="K27" s="360">
        <v>516309360526001</v>
      </c>
      <c r="L27" s="254" t="s">
        <v>2213</v>
      </c>
      <c r="M27" s="269" t="s">
        <v>2214</v>
      </c>
      <c r="N27" s="253" t="s">
        <v>2188</v>
      </c>
      <c r="O27" s="212" t="s">
        <v>2189</v>
      </c>
      <c r="P27" s="226">
        <v>46181</v>
      </c>
      <c r="Q27" s="247" t="s">
        <v>2190</v>
      </c>
      <c r="R27" s="212" t="s">
        <v>2189</v>
      </c>
      <c r="S27" s="226">
        <v>46181</v>
      </c>
      <c r="T27" s="212" t="s">
        <v>68</v>
      </c>
      <c r="U27" s="214" t="s">
        <v>78</v>
      </c>
      <c r="V27" s="214" t="s">
        <v>13</v>
      </c>
      <c r="W27" s="55"/>
      <c r="X27" s="55"/>
      <c r="Y27" s="214"/>
      <c r="Z27" s="214"/>
      <c r="AA27" s="214"/>
      <c r="AB27" s="214"/>
      <c r="AC27" s="214"/>
      <c r="AD27" s="214"/>
      <c r="AE27" s="214"/>
      <c r="AF27" s="214"/>
    </row>
    <row r="28" ht="14.5" spans="1:32">
      <c r="A28" s="227">
        <v>24</v>
      </c>
      <c r="B28" s="212" t="s">
        <v>64</v>
      </c>
      <c r="C28" s="214" t="s">
        <v>984</v>
      </c>
      <c r="D28" s="204" t="s">
        <v>1917</v>
      </c>
      <c r="E28" s="229">
        <v>6000064635</v>
      </c>
      <c r="F28" s="229">
        <v>1</v>
      </c>
      <c r="G28" s="229">
        <v>0</v>
      </c>
      <c r="H28" s="214">
        <v>1</v>
      </c>
      <c r="I28" s="355">
        <v>46163</v>
      </c>
      <c r="J28" s="269" t="s">
        <v>2167</v>
      </c>
      <c r="K28" s="352">
        <v>516309360526002</v>
      </c>
      <c r="L28" s="254" t="s">
        <v>2215</v>
      </c>
      <c r="M28" s="361" t="s">
        <v>1928</v>
      </c>
      <c r="N28" s="361" t="s">
        <v>2216</v>
      </c>
      <c r="O28" s="212" t="s">
        <v>1920</v>
      </c>
      <c r="P28" s="353">
        <f>I28+1</f>
        <v>46164</v>
      </c>
      <c r="Q28" s="254" t="s">
        <v>122</v>
      </c>
      <c r="R28" s="212" t="s">
        <v>1920</v>
      </c>
      <c r="S28" s="354">
        <f>I28+1</f>
        <v>46164</v>
      </c>
      <c r="T28" s="212" t="s">
        <v>68</v>
      </c>
      <c r="U28" s="240" t="s">
        <v>510</v>
      </c>
      <c r="V28" s="214" t="s">
        <v>13</v>
      </c>
      <c r="W28" s="254"/>
      <c r="X28" s="153"/>
      <c r="Y28" s="153"/>
      <c r="Z28" s="153"/>
      <c r="AA28" s="153"/>
      <c r="AB28" s="153"/>
      <c r="AC28" s="153"/>
      <c r="AD28" s="153"/>
      <c r="AE28" s="153"/>
      <c r="AF28" s="153"/>
    </row>
    <row r="29" ht="14.5" spans="1:32">
      <c r="A29" s="214">
        <v>25</v>
      </c>
      <c r="B29" s="212" t="s">
        <v>64</v>
      </c>
      <c r="C29" s="214" t="s">
        <v>984</v>
      </c>
      <c r="D29" s="204" t="s">
        <v>1917</v>
      </c>
      <c r="E29" s="229">
        <v>6000064635</v>
      </c>
      <c r="F29" s="229">
        <v>1</v>
      </c>
      <c r="G29" s="229">
        <v>0</v>
      </c>
      <c r="H29" s="214">
        <v>1</v>
      </c>
      <c r="I29" s="355">
        <v>46163</v>
      </c>
      <c r="J29" s="269" t="s">
        <v>2167</v>
      </c>
      <c r="K29" s="352">
        <v>516309360526003</v>
      </c>
      <c r="L29" s="254" t="s">
        <v>2213</v>
      </c>
      <c r="M29" s="269" t="s">
        <v>2214</v>
      </c>
      <c r="N29" s="253" t="s">
        <v>2188</v>
      </c>
      <c r="O29" s="212" t="s">
        <v>2189</v>
      </c>
      <c r="P29" s="226">
        <v>46181</v>
      </c>
      <c r="Q29" s="247" t="s">
        <v>2190</v>
      </c>
      <c r="R29" s="212" t="s">
        <v>2189</v>
      </c>
      <c r="S29" s="226">
        <v>46181</v>
      </c>
      <c r="T29" s="212" t="s">
        <v>68</v>
      </c>
      <c r="U29" s="214" t="s">
        <v>78</v>
      </c>
      <c r="V29" s="214" t="s">
        <v>13</v>
      </c>
      <c r="W29" s="55"/>
      <c r="X29" s="55"/>
      <c r="Y29" s="214"/>
      <c r="Z29" s="214"/>
      <c r="AA29" s="214"/>
      <c r="AB29" s="214"/>
      <c r="AC29" s="214"/>
      <c r="AD29" s="214"/>
      <c r="AE29" s="214"/>
      <c r="AF29" s="214"/>
    </row>
    <row r="30" ht="14.5" spans="1:32">
      <c r="A30" s="227">
        <v>26</v>
      </c>
      <c r="B30" s="212" t="s">
        <v>64</v>
      </c>
      <c r="C30" s="214" t="s">
        <v>984</v>
      </c>
      <c r="D30" s="204" t="s">
        <v>1917</v>
      </c>
      <c r="E30" s="229">
        <v>6000064635</v>
      </c>
      <c r="F30" s="229">
        <v>1</v>
      </c>
      <c r="G30" s="229">
        <v>0</v>
      </c>
      <c r="H30" s="214">
        <v>1</v>
      </c>
      <c r="I30" s="355">
        <v>46163</v>
      </c>
      <c r="J30" s="269" t="s">
        <v>2167</v>
      </c>
      <c r="K30" s="352">
        <v>516309360526004</v>
      </c>
      <c r="L30" s="254" t="s">
        <v>2215</v>
      </c>
      <c r="M30" s="238" t="s">
        <v>1074</v>
      </c>
      <c r="N30" s="238" t="s">
        <v>2217</v>
      </c>
      <c r="O30" s="136"/>
      <c r="P30" s="240"/>
      <c r="Q30" s="239" t="s">
        <v>2218</v>
      </c>
      <c r="R30" s="212" t="s">
        <v>1920</v>
      </c>
      <c r="S30" s="226">
        <v>46220</v>
      </c>
      <c r="T30" s="212" t="s">
        <v>68</v>
      </c>
      <c r="U30" s="240" t="s">
        <v>510</v>
      </c>
      <c r="V30" s="214" t="s">
        <v>13</v>
      </c>
      <c r="W30" s="40"/>
      <c r="X30" s="40"/>
      <c r="Y30" s="40"/>
      <c r="Z30" s="40"/>
      <c r="AA30" s="40"/>
      <c r="AB30" s="40"/>
      <c r="AC30" s="40"/>
      <c r="AD30" s="40"/>
      <c r="AE30" s="40"/>
      <c r="AF30" s="40"/>
    </row>
    <row r="31" ht="14.5" spans="1:32">
      <c r="A31" s="212">
        <v>27</v>
      </c>
      <c r="B31" s="212" t="s">
        <v>64</v>
      </c>
      <c r="C31" s="214" t="s">
        <v>984</v>
      </c>
      <c r="D31" s="204" t="s">
        <v>1917</v>
      </c>
      <c r="E31" s="214">
        <v>6000064635</v>
      </c>
      <c r="F31" s="214">
        <v>5</v>
      </c>
      <c r="G31" s="214">
        <v>5</v>
      </c>
      <c r="H31" s="214">
        <v>0</v>
      </c>
      <c r="I31" s="226">
        <v>46163</v>
      </c>
      <c r="J31" s="239" t="s">
        <v>2167</v>
      </c>
      <c r="K31" s="352" t="s">
        <v>2219</v>
      </c>
      <c r="L31" s="239" t="s">
        <v>66</v>
      </c>
      <c r="M31" s="238" t="s">
        <v>1074</v>
      </c>
      <c r="N31" s="238" t="s">
        <v>2217</v>
      </c>
      <c r="O31" s="28"/>
      <c r="P31" s="216"/>
      <c r="Q31" s="239" t="s">
        <v>2218</v>
      </c>
      <c r="R31" s="212" t="s">
        <v>1920</v>
      </c>
      <c r="S31" s="226">
        <v>46220</v>
      </c>
      <c r="T31" s="212" t="s">
        <v>68</v>
      </c>
      <c r="U31" s="216"/>
      <c r="V31" s="214"/>
      <c r="W31" s="40"/>
      <c r="X31" s="40"/>
      <c r="Y31" s="40"/>
      <c r="Z31" s="40"/>
      <c r="AA31" s="40"/>
      <c r="AB31" s="40"/>
      <c r="AC31" s="40"/>
      <c r="AD31" s="40"/>
      <c r="AE31" s="40"/>
      <c r="AF31" s="40"/>
    </row>
    <row r="32" ht="14.5" spans="1:32">
      <c r="A32" s="214">
        <v>28</v>
      </c>
      <c r="B32" s="212" t="s">
        <v>64</v>
      </c>
      <c r="C32" s="214" t="s">
        <v>984</v>
      </c>
      <c r="D32" s="204" t="s">
        <v>1917</v>
      </c>
      <c r="E32" s="229">
        <v>6000064635</v>
      </c>
      <c r="F32" s="229">
        <v>1</v>
      </c>
      <c r="G32" s="229">
        <v>0</v>
      </c>
      <c r="H32" s="214">
        <v>1</v>
      </c>
      <c r="I32" s="355">
        <v>46163</v>
      </c>
      <c r="J32" s="269" t="s">
        <v>2167</v>
      </c>
      <c r="K32" s="352">
        <v>516309360526010</v>
      </c>
      <c r="L32" s="254" t="s">
        <v>2220</v>
      </c>
      <c r="M32" s="211" t="s">
        <v>2194</v>
      </c>
      <c r="N32" s="297" t="s">
        <v>1035</v>
      </c>
      <c r="O32" s="136"/>
      <c r="P32" s="240"/>
      <c r="Q32" s="250" t="s">
        <v>2195</v>
      </c>
      <c r="R32" s="136"/>
      <c r="S32" s="226">
        <v>46253</v>
      </c>
      <c r="T32" s="212" t="s">
        <v>68</v>
      </c>
      <c r="U32" s="214" t="s">
        <v>78</v>
      </c>
      <c r="V32" s="214" t="s">
        <v>13</v>
      </c>
      <c r="W32" s="254"/>
      <c r="X32" s="153"/>
      <c r="Y32" s="153"/>
      <c r="Z32" s="153"/>
      <c r="AA32" s="153"/>
      <c r="AB32" s="153"/>
      <c r="AC32" s="153"/>
      <c r="AD32" s="153"/>
      <c r="AE32" s="153"/>
      <c r="AF32" s="153"/>
    </row>
    <row r="33" ht="18" customHeight="1" spans="1:32">
      <c r="A33" s="214">
        <v>31</v>
      </c>
      <c r="B33" s="212" t="s">
        <v>64</v>
      </c>
      <c r="C33" s="214" t="s">
        <v>984</v>
      </c>
      <c r="D33" s="204" t="s">
        <v>1917</v>
      </c>
      <c r="E33" s="214">
        <v>6000064635</v>
      </c>
      <c r="F33" s="214">
        <v>1</v>
      </c>
      <c r="G33" s="214">
        <v>1</v>
      </c>
      <c r="H33" s="214">
        <v>0</v>
      </c>
      <c r="I33" s="226">
        <v>46163</v>
      </c>
      <c r="J33" s="239" t="s">
        <v>2167</v>
      </c>
      <c r="K33" s="352">
        <v>516309360526011</v>
      </c>
      <c r="L33" s="239" t="s">
        <v>66</v>
      </c>
      <c r="M33" s="254"/>
      <c r="N33" s="254"/>
      <c r="O33" s="212" t="s">
        <v>1920</v>
      </c>
      <c r="P33" s="353">
        <f>I33+1</f>
        <v>46164</v>
      </c>
      <c r="Q33" s="254"/>
      <c r="R33" s="212" t="s">
        <v>1920</v>
      </c>
      <c r="S33" s="354">
        <f>I33+1</f>
        <v>46164</v>
      </c>
      <c r="T33" s="212" t="s">
        <v>68</v>
      </c>
      <c r="U33" s="214"/>
      <c r="V33" s="214"/>
      <c r="W33" s="254"/>
      <c r="X33" s="153"/>
      <c r="Y33" s="153"/>
      <c r="Z33" s="153"/>
      <c r="AA33" s="153"/>
      <c r="AB33" s="153"/>
      <c r="AC33" s="153"/>
      <c r="AD33" s="153"/>
      <c r="AE33" s="153"/>
      <c r="AF33" s="153"/>
    </row>
    <row r="34" ht="18" customHeight="1" spans="1:32">
      <c r="A34" s="214">
        <v>31</v>
      </c>
      <c r="B34" s="212" t="s">
        <v>64</v>
      </c>
      <c r="C34" s="214" t="s">
        <v>984</v>
      </c>
      <c r="D34" s="204" t="s">
        <v>1917</v>
      </c>
      <c r="E34" s="229">
        <v>6000064635</v>
      </c>
      <c r="F34" s="214">
        <v>1</v>
      </c>
      <c r="G34" s="214">
        <v>0</v>
      </c>
      <c r="H34" s="214">
        <v>1</v>
      </c>
      <c r="I34" s="355">
        <v>46163</v>
      </c>
      <c r="J34" s="269" t="s">
        <v>2167</v>
      </c>
      <c r="K34" s="352">
        <v>516309360526012</v>
      </c>
      <c r="L34" s="254" t="s">
        <v>2213</v>
      </c>
      <c r="M34" s="269" t="s">
        <v>2214</v>
      </c>
      <c r="N34" s="238" t="s">
        <v>2188</v>
      </c>
      <c r="O34" s="212" t="s">
        <v>2189</v>
      </c>
      <c r="P34" s="226">
        <v>46181</v>
      </c>
      <c r="Q34" s="247" t="s">
        <v>2190</v>
      </c>
      <c r="R34" s="212" t="s">
        <v>2189</v>
      </c>
      <c r="S34" s="226">
        <v>46181</v>
      </c>
      <c r="T34" s="212" t="s">
        <v>68</v>
      </c>
      <c r="U34" s="214" t="s">
        <v>78</v>
      </c>
      <c r="V34" s="214" t="s">
        <v>13</v>
      </c>
      <c r="W34" s="55"/>
      <c r="X34" s="55"/>
      <c r="Y34" s="214"/>
      <c r="Z34" s="214"/>
      <c r="AA34" s="214"/>
      <c r="AB34" s="214"/>
      <c r="AC34" s="214"/>
      <c r="AD34" s="214"/>
      <c r="AE34" s="214"/>
      <c r="AF34" s="214"/>
    </row>
    <row r="35" ht="18" customHeight="1" spans="1:32">
      <c r="A35" s="214">
        <v>31</v>
      </c>
      <c r="B35" s="212" t="s">
        <v>64</v>
      </c>
      <c r="C35" s="214" t="s">
        <v>984</v>
      </c>
      <c r="D35" s="204" t="s">
        <v>1917</v>
      </c>
      <c r="E35" s="229">
        <v>6000064635</v>
      </c>
      <c r="F35" s="214">
        <v>1</v>
      </c>
      <c r="G35" s="214">
        <v>0</v>
      </c>
      <c r="H35" s="214">
        <v>1</v>
      </c>
      <c r="I35" s="355">
        <v>46163</v>
      </c>
      <c r="J35" s="269" t="s">
        <v>2167</v>
      </c>
      <c r="K35" s="352">
        <v>516309360526013</v>
      </c>
      <c r="L35" s="254" t="s">
        <v>2213</v>
      </c>
      <c r="M35" s="269" t="s">
        <v>2214</v>
      </c>
      <c r="N35" s="247" t="s">
        <v>2188</v>
      </c>
      <c r="O35" s="212" t="s">
        <v>2189</v>
      </c>
      <c r="P35" s="226">
        <v>46181</v>
      </c>
      <c r="Q35" s="247" t="s">
        <v>2190</v>
      </c>
      <c r="R35" s="212" t="s">
        <v>2189</v>
      </c>
      <c r="S35" s="226">
        <v>46181</v>
      </c>
      <c r="T35" s="212" t="s">
        <v>68</v>
      </c>
      <c r="U35" s="214" t="s">
        <v>78</v>
      </c>
      <c r="V35" s="214" t="s">
        <v>13</v>
      </c>
      <c r="W35" s="55"/>
      <c r="X35" s="55"/>
      <c r="Y35" s="214"/>
      <c r="Z35" s="214"/>
      <c r="AA35" s="214"/>
      <c r="AB35" s="214"/>
      <c r="AC35" s="214"/>
      <c r="AD35" s="214"/>
      <c r="AE35" s="214"/>
      <c r="AF35" s="214"/>
    </row>
    <row r="36" ht="14.5" spans="1:32">
      <c r="A36" s="212">
        <v>32</v>
      </c>
      <c r="B36" s="212" t="s">
        <v>64</v>
      </c>
      <c r="C36" s="214" t="s">
        <v>984</v>
      </c>
      <c r="D36" s="204" t="s">
        <v>1917</v>
      </c>
      <c r="E36" s="212">
        <v>6000047585</v>
      </c>
      <c r="F36" s="214">
        <v>2</v>
      </c>
      <c r="G36" s="214">
        <v>2</v>
      </c>
      <c r="H36" s="214">
        <v>0</v>
      </c>
      <c r="I36" s="226">
        <v>46165</v>
      </c>
      <c r="J36" s="258" t="s">
        <v>2168</v>
      </c>
      <c r="K36" s="362" t="s">
        <v>2221</v>
      </c>
      <c r="L36" s="239" t="s">
        <v>66</v>
      </c>
      <c r="M36" s="254"/>
      <c r="N36" s="254"/>
      <c r="O36" s="212" t="s">
        <v>1920</v>
      </c>
      <c r="P36" s="353">
        <f t="shared" ref="P36:P37" si="8">I36+1</f>
        <v>46166</v>
      </c>
      <c r="Q36" s="254"/>
      <c r="R36" s="212" t="s">
        <v>1920</v>
      </c>
      <c r="S36" s="354">
        <f t="shared" ref="S36:S37" si="9">I36+1</f>
        <v>46166</v>
      </c>
      <c r="T36" s="212" t="s">
        <v>68</v>
      </c>
      <c r="U36" s="214"/>
      <c r="V36" s="214"/>
      <c r="W36" s="254"/>
      <c r="X36" s="153"/>
      <c r="Y36" s="153"/>
      <c r="Z36" s="153"/>
      <c r="AA36" s="153"/>
      <c r="AB36" s="153"/>
      <c r="AC36" s="153"/>
      <c r="AD36" s="153"/>
      <c r="AE36" s="153"/>
      <c r="AF36" s="153"/>
    </row>
    <row r="37" ht="14.5" spans="1:32">
      <c r="A37" s="212">
        <v>33</v>
      </c>
      <c r="B37" s="212" t="s">
        <v>64</v>
      </c>
      <c r="C37" s="214" t="s">
        <v>984</v>
      </c>
      <c r="D37" s="204" t="s">
        <v>1917</v>
      </c>
      <c r="E37" s="212">
        <v>6000064638</v>
      </c>
      <c r="F37" s="214">
        <v>4</v>
      </c>
      <c r="G37" s="214">
        <v>4</v>
      </c>
      <c r="H37" s="214">
        <v>0</v>
      </c>
      <c r="I37" s="226">
        <v>46166</v>
      </c>
      <c r="J37" s="258" t="s">
        <v>2168</v>
      </c>
      <c r="K37" s="362" t="s">
        <v>2222</v>
      </c>
      <c r="L37" s="239" t="s">
        <v>66</v>
      </c>
      <c r="M37" s="254"/>
      <c r="N37" s="254"/>
      <c r="O37" s="254"/>
      <c r="P37" s="353">
        <f t="shared" si="8"/>
        <v>46167</v>
      </c>
      <c r="Q37" s="254"/>
      <c r="R37" s="212" t="s">
        <v>1920</v>
      </c>
      <c r="S37" s="354">
        <f t="shared" si="9"/>
        <v>46167</v>
      </c>
      <c r="T37" s="254"/>
      <c r="U37" s="214"/>
      <c r="V37" s="214"/>
      <c r="W37" s="254"/>
      <c r="X37" s="153"/>
      <c r="Y37" s="153"/>
      <c r="Z37" s="153"/>
      <c r="AA37" s="153"/>
      <c r="AB37" s="153"/>
      <c r="AC37" s="153"/>
      <c r="AD37" s="153"/>
      <c r="AE37" s="153"/>
      <c r="AF37" s="153"/>
    </row>
    <row r="38" ht="14.5" spans="1:32">
      <c r="A38" s="214">
        <v>34</v>
      </c>
      <c r="B38" s="212" t="s">
        <v>64</v>
      </c>
      <c r="C38" s="214" t="s">
        <v>984</v>
      </c>
      <c r="D38" s="204" t="s">
        <v>1917</v>
      </c>
      <c r="E38" s="212">
        <v>6000064638</v>
      </c>
      <c r="F38" s="214">
        <v>1</v>
      </c>
      <c r="G38" s="214">
        <v>0</v>
      </c>
      <c r="H38" s="214">
        <v>1</v>
      </c>
      <c r="I38" s="226">
        <v>46166</v>
      </c>
      <c r="J38" s="211" t="s">
        <v>2168</v>
      </c>
      <c r="K38" s="358">
        <v>516313360526017</v>
      </c>
      <c r="L38" s="254" t="s">
        <v>2193</v>
      </c>
      <c r="M38" s="211" t="s">
        <v>2194</v>
      </c>
      <c r="N38" s="297" t="s">
        <v>1035</v>
      </c>
      <c r="O38" s="136"/>
      <c r="P38" s="240"/>
      <c r="Q38" s="250" t="s">
        <v>2195</v>
      </c>
      <c r="R38" s="136"/>
      <c r="S38" s="226">
        <v>46253</v>
      </c>
      <c r="T38" s="212" t="s">
        <v>68</v>
      </c>
      <c r="U38" s="214" t="s">
        <v>78</v>
      </c>
      <c r="V38" s="214" t="s">
        <v>13</v>
      </c>
      <c r="W38" s="254"/>
      <c r="X38" s="153"/>
      <c r="Y38" s="153"/>
      <c r="Z38" s="153"/>
      <c r="AA38" s="153"/>
      <c r="AB38" s="153"/>
      <c r="AC38" s="153"/>
      <c r="AD38" s="153"/>
      <c r="AE38" s="153"/>
      <c r="AF38" s="153"/>
    </row>
    <row r="39" ht="14.5" spans="1:32">
      <c r="A39" s="212">
        <v>35</v>
      </c>
      <c r="B39" s="212" t="s">
        <v>64</v>
      </c>
      <c r="C39" s="214" t="s">
        <v>984</v>
      </c>
      <c r="D39" s="204" t="s">
        <v>1917</v>
      </c>
      <c r="E39" s="212">
        <v>6000064638</v>
      </c>
      <c r="F39" s="214">
        <v>2</v>
      </c>
      <c r="G39" s="214">
        <v>2</v>
      </c>
      <c r="H39" s="214">
        <v>0</v>
      </c>
      <c r="I39" s="226">
        <v>46166</v>
      </c>
      <c r="J39" s="258" t="s">
        <v>2168</v>
      </c>
      <c r="K39" s="362" t="s">
        <v>2223</v>
      </c>
      <c r="L39" s="239" t="s">
        <v>66</v>
      </c>
      <c r="M39" s="254"/>
      <c r="N39" s="254"/>
      <c r="O39" s="254"/>
      <c r="P39" s="353">
        <f>I39+1</f>
        <v>46167</v>
      </c>
      <c r="Q39" s="254"/>
      <c r="R39" s="212" t="s">
        <v>1920</v>
      </c>
      <c r="S39" s="354">
        <f>I39+1</f>
        <v>46167</v>
      </c>
      <c r="T39" s="254"/>
      <c r="U39" s="214"/>
      <c r="V39" s="214"/>
      <c r="W39" s="254"/>
      <c r="X39" s="153"/>
      <c r="Y39" s="153"/>
      <c r="Z39" s="153"/>
      <c r="AA39" s="153"/>
      <c r="AB39" s="153"/>
      <c r="AC39" s="153"/>
      <c r="AD39" s="153"/>
      <c r="AE39" s="153"/>
      <c r="AF39" s="153"/>
    </row>
    <row r="40" ht="14.5" spans="1:32">
      <c r="A40" s="363">
        <v>37</v>
      </c>
      <c r="B40" s="364" t="s">
        <v>64</v>
      </c>
      <c r="C40" s="363" t="s">
        <v>984</v>
      </c>
      <c r="D40" s="204" t="s">
        <v>1917</v>
      </c>
      <c r="E40" s="232">
        <v>6000064635</v>
      </c>
      <c r="F40" s="363">
        <v>1</v>
      </c>
      <c r="G40" s="363">
        <v>0</v>
      </c>
      <c r="H40" s="214">
        <v>1</v>
      </c>
      <c r="I40" s="365">
        <v>46172</v>
      </c>
      <c r="J40" s="366" t="s">
        <v>2167</v>
      </c>
      <c r="K40" s="367">
        <v>516309360526014</v>
      </c>
      <c r="L40" s="254" t="s">
        <v>2213</v>
      </c>
      <c r="M40" s="269" t="s">
        <v>2214</v>
      </c>
      <c r="N40" s="253" t="s">
        <v>2188</v>
      </c>
      <c r="O40" s="212" t="s">
        <v>2189</v>
      </c>
      <c r="P40" s="226">
        <v>46181</v>
      </c>
      <c r="Q40" s="247" t="s">
        <v>2190</v>
      </c>
      <c r="R40" s="212" t="s">
        <v>2189</v>
      </c>
      <c r="S40" s="226">
        <v>46181</v>
      </c>
      <c r="T40" s="212" t="s">
        <v>68</v>
      </c>
      <c r="U40" s="214" t="s">
        <v>78</v>
      </c>
      <c r="V40" s="214" t="s">
        <v>13</v>
      </c>
      <c r="W40" s="55"/>
      <c r="X40" s="55"/>
      <c r="Y40" s="214"/>
      <c r="Z40" s="214"/>
      <c r="AA40" s="214"/>
      <c r="AB40" s="214"/>
      <c r="AC40" s="214"/>
      <c r="AD40" s="214"/>
      <c r="AE40" s="214"/>
      <c r="AF40" s="214"/>
    </row>
    <row r="41" ht="14.5" spans="1:32">
      <c r="A41" s="241"/>
      <c r="B41" s="241"/>
      <c r="C41" s="241"/>
      <c r="D41" s="204" t="s">
        <v>1917</v>
      </c>
      <c r="E41" s="241"/>
      <c r="F41" s="241"/>
      <c r="G41" s="241"/>
      <c r="H41" s="214">
        <v>1</v>
      </c>
      <c r="I41" s="241"/>
      <c r="J41" s="368"/>
      <c r="K41" s="369"/>
      <c r="L41" s="254" t="s">
        <v>2224</v>
      </c>
      <c r="M41" s="254" t="s">
        <v>2185</v>
      </c>
      <c r="N41" s="34" t="s">
        <v>2181</v>
      </c>
      <c r="O41" s="212" t="s">
        <v>1920</v>
      </c>
      <c r="P41" s="353">
        <f t="shared" ref="P41:P42" si="10">I41+1</f>
        <v>1</v>
      </c>
      <c r="Q41" s="34" t="s">
        <v>2182</v>
      </c>
      <c r="R41" s="212" t="s">
        <v>1920</v>
      </c>
      <c r="S41" s="354">
        <f t="shared" ref="S41:S42" si="11">I41+1</f>
        <v>1</v>
      </c>
      <c r="T41" s="212" t="s">
        <v>68</v>
      </c>
      <c r="U41" s="212" t="s">
        <v>2176</v>
      </c>
      <c r="V41" s="214" t="s">
        <v>13</v>
      </c>
      <c r="W41" s="254"/>
      <c r="X41" s="153"/>
      <c r="Y41" s="153"/>
      <c r="Z41" s="153"/>
      <c r="AA41" s="153"/>
      <c r="AB41" s="153"/>
      <c r="AC41" s="153"/>
      <c r="AD41" s="153"/>
      <c r="AE41" s="153"/>
      <c r="AF41" s="153"/>
    </row>
    <row r="42" ht="14.5" spans="1:32">
      <c r="A42" s="212">
        <v>39</v>
      </c>
      <c r="B42" s="212" t="s">
        <v>64</v>
      </c>
      <c r="C42" s="214" t="s">
        <v>984</v>
      </c>
      <c r="D42" s="204" t="s">
        <v>1917</v>
      </c>
      <c r="E42" s="214">
        <v>6000064635</v>
      </c>
      <c r="F42" s="214">
        <v>7</v>
      </c>
      <c r="G42" s="214">
        <v>7</v>
      </c>
      <c r="H42" s="214">
        <v>0</v>
      </c>
      <c r="I42" s="226">
        <v>46172</v>
      </c>
      <c r="J42" s="239" t="s">
        <v>2167</v>
      </c>
      <c r="K42" s="352" t="s">
        <v>2225</v>
      </c>
      <c r="L42" s="239" t="s">
        <v>66</v>
      </c>
      <c r="M42" s="254"/>
      <c r="N42" s="254"/>
      <c r="O42" s="212" t="s">
        <v>1920</v>
      </c>
      <c r="P42" s="353">
        <f t="shared" si="10"/>
        <v>46173</v>
      </c>
      <c r="Q42" s="254"/>
      <c r="R42" s="212" t="s">
        <v>1920</v>
      </c>
      <c r="S42" s="354">
        <f t="shared" si="11"/>
        <v>46173</v>
      </c>
      <c r="T42" s="212" t="s">
        <v>68</v>
      </c>
      <c r="U42" s="214"/>
      <c r="V42" s="214"/>
      <c r="W42" s="254"/>
      <c r="X42" s="153"/>
      <c r="Y42" s="153"/>
      <c r="Z42" s="153"/>
      <c r="AA42" s="153"/>
      <c r="AB42" s="153"/>
      <c r="AC42" s="153"/>
      <c r="AD42" s="153"/>
      <c r="AE42" s="153"/>
      <c r="AF42" s="153"/>
    </row>
    <row r="43" ht="14.5" spans="1:32">
      <c r="A43" s="214">
        <v>40</v>
      </c>
      <c r="B43" s="212" t="s">
        <v>64</v>
      </c>
      <c r="C43" s="214" t="s">
        <v>984</v>
      </c>
      <c r="D43" s="204" t="s">
        <v>1917</v>
      </c>
      <c r="E43" s="229">
        <v>6000064635</v>
      </c>
      <c r="F43" s="214">
        <v>1</v>
      </c>
      <c r="G43" s="214">
        <v>0</v>
      </c>
      <c r="H43" s="214">
        <v>1</v>
      </c>
      <c r="I43" s="355">
        <v>46172</v>
      </c>
      <c r="J43" s="269" t="s">
        <v>2167</v>
      </c>
      <c r="K43" s="352">
        <v>516309360526022</v>
      </c>
      <c r="L43" s="254" t="s">
        <v>2213</v>
      </c>
      <c r="M43" s="269" t="s">
        <v>2214</v>
      </c>
      <c r="N43" s="253" t="s">
        <v>2188</v>
      </c>
      <c r="O43" s="212" t="s">
        <v>2189</v>
      </c>
      <c r="P43" s="226">
        <v>46181</v>
      </c>
      <c r="Q43" s="247" t="s">
        <v>2190</v>
      </c>
      <c r="R43" s="212" t="s">
        <v>2189</v>
      </c>
      <c r="S43" s="226">
        <v>46181</v>
      </c>
      <c r="T43" s="212" t="s">
        <v>68</v>
      </c>
      <c r="U43" s="214" t="s">
        <v>78</v>
      </c>
      <c r="V43" s="214" t="s">
        <v>13</v>
      </c>
      <c r="W43" s="55"/>
      <c r="X43" s="55"/>
      <c r="Y43" s="214"/>
      <c r="Z43" s="214"/>
      <c r="AA43" s="214"/>
      <c r="AB43" s="214"/>
      <c r="AC43" s="214"/>
      <c r="AD43" s="214"/>
      <c r="AE43" s="214"/>
      <c r="AF43" s="214"/>
    </row>
    <row r="44" ht="14.5" spans="1:32">
      <c r="A44" s="212">
        <v>41</v>
      </c>
      <c r="B44" s="212" t="s">
        <v>64</v>
      </c>
      <c r="C44" s="214" t="s">
        <v>984</v>
      </c>
      <c r="D44" s="204" t="s">
        <v>1917</v>
      </c>
      <c r="E44" s="214">
        <v>6000064635</v>
      </c>
      <c r="F44" s="214">
        <v>1</v>
      </c>
      <c r="G44" s="214">
        <v>1</v>
      </c>
      <c r="H44" s="214">
        <v>0</v>
      </c>
      <c r="I44" s="226">
        <v>46172</v>
      </c>
      <c r="J44" s="239" t="s">
        <v>2167</v>
      </c>
      <c r="K44" s="352">
        <v>516309360526023</v>
      </c>
      <c r="L44" s="239" t="s">
        <v>66</v>
      </c>
      <c r="M44" s="254"/>
      <c r="N44" s="254"/>
      <c r="O44" s="212" t="s">
        <v>1920</v>
      </c>
      <c r="P44" s="353">
        <f>I44+1</f>
        <v>46173</v>
      </c>
      <c r="Q44" s="254"/>
      <c r="R44" s="212" t="s">
        <v>1920</v>
      </c>
      <c r="S44" s="354">
        <f>I44+1</f>
        <v>46173</v>
      </c>
      <c r="T44" s="212" t="s">
        <v>68</v>
      </c>
      <c r="U44" s="214"/>
      <c r="V44" s="214"/>
      <c r="W44" s="254"/>
      <c r="X44" s="153"/>
      <c r="Y44" s="153"/>
      <c r="Z44" s="153"/>
      <c r="AA44" s="153"/>
      <c r="AB44" s="153"/>
      <c r="AC44" s="153"/>
      <c r="AD44" s="153"/>
      <c r="AE44" s="153"/>
      <c r="AF44" s="153"/>
    </row>
    <row r="45" ht="14.5" spans="1:32">
      <c r="A45" s="227">
        <v>42</v>
      </c>
      <c r="B45" s="212" t="s">
        <v>64</v>
      </c>
      <c r="C45" s="214" t="s">
        <v>984</v>
      </c>
      <c r="D45" s="204" t="s">
        <v>1917</v>
      </c>
      <c r="E45" s="229">
        <v>6000064635</v>
      </c>
      <c r="F45" s="214">
        <v>1</v>
      </c>
      <c r="G45" s="214">
        <v>0</v>
      </c>
      <c r="H45" s="214">
        <v>1</v>
      </c>
      <c r="I45" s="355">
        <v>46172</v>
      </c>
      <c r="J45" s="269" t="s">
        <v>2167</v>
      </c>
      <c r="K45" s="352">
        <v>516309360526024</v>
      </c>
      <c r="L45" s="254" t="s">
        <v>2193</v>
      </c>
      <c r="M45" s="211" t="s">
        <v>2194</v>
      </c>
      <c r="N45" s="274" t="s">
        <v>1035</v>
      </c>
      <c r="O45" s="136"/>
      <c r="P45" s="240"/>
      <c r="Q45" s="244" t="s">
        <v>2195</v>
      </c>
      <c r="R45" s="136"/>
      <c r="S45" s="226">
        <v>46253</v>
      </c>
      <c r="T45" s="212" t="s">
        <v>68</v>
      </c>
      <c r="U45" s="214" t="s">
        <v>78</v>
      </c>
      <c r="V45" s="214" t="s">
        <v>13</v>
      </c>
      <c r="W45" s="254"/>
      <c r="X45" s="356"/>
      <c r="Y45" s="356"/>
      <c r="Z45" s="356"/>
      <c r="AA45" s="356"/>
      <c r="AB45" s="356"/>
      <c r="AC45" s="356"/>
      <c r="AD45" s="356"/>
      <c r="AE45" s="356"/>
      <c r="AF45" s="356"/>
    </row>
    <row r="46" ht="14.5" spans="1:32">
      <c r="A46" s="214">
        <v>43</v>
      </c>
      <c r="B46" s="212" t="s">
        <v>64</v>
      </c>
      <c r="C46" s="214" t="s">
        <v>984</v>
      </c>
      <c r="D46" s="204" t="s">
        <v>1917</v>
      </c>
      <c r="E46" s="214">
        <v>6000064635</v>
      </c>
      <c r="F46" s="214">
        <v>2</v>
      </c>
      <c r="G46" s="214">
        <v>2</v>
      </c>
      <c r="H46" s="214">
        <v>0</v>
      </c>
      <c r="I46" s="226">
        <v>46172</v>
      </c>
      <c r="J46" s="239" t="s">
        <v>2167</v>
      </c>
      <c r="K46" s="352" t="s">
        <v>2226</v>
      </c>
      <c r="L46" s="239" t="s">
        <v>66</v>
      </c>
      <c r="M46" s="254"/>
      <c r="N46" s="254"/>
      <c r="O46" s="212" t="s">
        <v>1920</v>
      </c>
      <c r="P46" s="353">
        <f t="shared" ref="P46:P48" si="12">I46+1</f>
        <v>46173</v>
      </c>
      <c r="Q46" s="254"/>
      <c r="R46" s="212" t="s">
        <v>1920</v>
      </c>
      <c r="S46" s="354">
        <f t="shared" ref="S46:S48" si="13">I46+1</f>
        <v>46173</v>
      </c>
      <c r="T46" s="212" t="s">
        <v>68</v>
      </c>
      <c r="U46" s="214"/>
      <c r="V46" s="214"/>
      <c r="W46" s="254"/>
      <c r="X46" s="153"/>
      <c r="Y46" s="153"/>
      <c r="Z46" s="153"/>
      <c r="AA46" s="153"/>
      <c r="AB46" s="153"/>
      <c r="AC46" s="153"/>
      <c r="AD46" s="153"/>
      <c r="AE46" s="153"/>
      <c r="AF46" s="153"/>
    </row>
    <row r="47" ht="14.5" spans="1:32">
      <c r="A47" s="212">
        <v>44</v>
      </c>
      <c r="B47" s="212" t="s">
        <v>64</v>
      </c>
      <c r="C47" s="214" t="s">
        <v>984</v>
      </c>
      <c r="D47" s="204" t="s">
        <v>1917</v>
      </c>
      <c r="E47" s="212">
        <v>6000064638</v>
      </c>
      <c r="F47" s="214">
        <v>10</v>
      </c>
      <c r="G47" s="214">
        <v>10</v>
      </c>
      <c r="H47" s="214">
        <v>0</v>
      </c>
      <c r="I47" s="226">
        <v>46172</v>
      </c>
      <c r="J47" s="258" t="s">
        <v>2168</v>
      </c>
      <c r="K47" s="362" t="s">
        <v>2227</v>
      </c>
      <c r="L47" s="239" t="s">
        <v>66</v>
      </c>
      <c r="M47" s="254"/>
      <c r="N47" s="254"/>
      <c r="O47" s="254"/>
      <c r="P47" s="353">
        <f t="shared" si="12"/>
        <v>46173</v>
      </c>
      <c r="Q47" s="254"/>
      <c r="R47" s="212" t="s">
        <v>1920</v>
      </c>
      <c r="S47" s="354">
        <f t="shared" si="13"/>
        <v>46173</v>
      </c>
      <c r="T47" s="254"/>
      <c r="U47" s="214"/>
      <c r="V47" s="214"/>
      <c r="W47" s="254"/>
      <c r="X47" s="356"/>
      <c r="Y47" s="356"/>
      <c r="Z47" s="356"/>
      <c r="AA47" s="356"/>
      <c r="AB47" s="356"/>
      <c r="AC47" s="356"/>
      <c r="AD47" s="356"/>
      <c r="AE47" s="356"/>
      <c r="AF47" s="356"/>
    </row>
    <row r="48" ht="14.5" spans="1:32">
      <c r="A48" s="214">
        <v>46</v>
      </c>
      <c r="B48" s="212" t="s">
        <v>64</v>
      </c>
      <c r="C48" s="214" t="s">
        <v>984</v>
      </c>
      <c r="D48" s="204" t="s">
        <v>1917</v>
      </c>
      <c r="E48" s="214">
        <v>6000064635</v>
      </c>
      <c r="F48" s="214">
        <v>3</v>
      </c>
      <c r="G48" s="214">
        <v>3</v>
      </c>
      <c r="H48" s="214">
        <v>0</v>
      </c>
      <c r="I48" s="226">
        <v>46179</v>
      </c>
      <c r="J48" s="239" t="s">
        <v>2167</v>
      </c>
      <c r="K48" s="352" t="s">
        <v>2228</v>
      </c>
      <c r="L48" s="239" t="s">
        <v>66</v>
      </c>
      <c r="M48" s="254"/>
      <c r="N48" s="254"/>
      <c r="O48" s="212" t="s">
        <v>1920</v>
      </c>
      <c r="P48" s="353">
        <f t="shared" si="12"/>
        <v>46180</v>
      </c>
      <c r="Q48" s="254"/>
      <c r="R48" s="212" t="s">
        <v>1920</v>
      </c>
      <c r="S48" s="354">
        <f t="shared" si="13"/>
        <v>46180</v>
      </c>
      <c r="T48" s="212" t="s">
        <v>68</v>
      </c>
      <c r="U48" s="214"/>
      <c r="V48" s="214"/>
      <c r="W48" s="254"/>
      <c r="X48" s="153"/>
      <c r="Y48" s="153"/>
      <c r="Z48" s="153"/>
      <c r="AA48" s="153"/>
      <c r="AB48" s="153"/>
      <c r="AC48" s="153"/>
      <c r="AD48" s="153"/>
      <c r="AE48" s="153"/>
      <c r="AF48" s="153"/>
    </row>
    <row r="49" ht="14.5" spans="1:32">
      <c r="A49" s="227">
        <v>47</v>
      </c>
      <c r="B49" s="212" t="s">
        <v>64</v>
      </c>
      <c r="C49" s="214" t="s">
        <v>984</v>
      </c>
      <c r="D49" s="204" t="s">
        <v>1917</v>
      </c>
      <c r="E49" s="229">
        <v>6000064635</v>
      </c>
      <c r="F49" s="214">
        <v>1</v>
      </c>
      <c r="G49" s="214">
        <v>0</v>
      </c>
      <c r="H49" s="214">
        <v>1</v>
      </c>
      <c r="I49" s="355">
        <v>46179</v>
      </c>
      <c r="J49" s="269" t="s">
        <v>2167</v>
      </c>
      <c r="K49" s="352">
        <v>516309360626030</v>
      </c>
      <c r="L49" s="254" t="s">
        <v>2193</v>
      </c>
      <c r="M49" s="211" t="s">
        <v>2194</v>
      </c>
      <c r="N49" s="274" t="s">
        <v>1035</v>
      </c>
      <c r="O49" s="136"/>
      <c r="P49" s="240"/>
      <c r="Q49" s="244" t="s">
        <v>2195</v>
      </c>
      <c r="R49" s="136"/>
      <c r="S49" s="226">
        <v>46253</v>
      </c>
      <c r="T49" s="212" t="s">
        <v>68</v>
      </c>
      <c r="U49" s="214" t="s">
        <v>78</v>
      </c>
      <c r="V49" s="214" t="s">
        <v>13</v>
      </c>
      <c r="W49" s="254"/>
      <c r="X49" s="356"/>
      <c r="Y49" s="356"/>
      <c r="Z49" s="356"/>
      <c r="AA49" s="356"/>
      <c r="AB49" s="356"/>
      <c r="AC49" s="356"/>
      <c r="AD49" s="356"/>
      <c r="AE49" s="356"/>
      <c r="AF49" s="356"/>
    </row>
    <row r="50" ht="14.5" spans="1:32">
      <c r="A50" s="212">
        <v>48</v>
      </c>
      <c r="B50" s="212" t="s">
        <v>64</v>
      </c>
      <c r="C50" s="214" t="s">
        <v>984</v>
      </c>
      <c r="D50" s="204" t="s">
        <v>1917</v>
      </c>
      <c r="E50" s="214">
        <v>6000064635</v>
      </c>
      <c r="F50" s="214">
        <v>6</v>
      </c>
      <c r="G50" s="214">
        <v>6</v>
      </c>
      <c r="H50" s="214">
        <v>0</v>
      </c>
      <c r="I50" s="226">
        <v>46179</v>
      </c>
      <c r="J50" s="239" t="s">
        <v>2167</v>
      </c>
      <c r="K50" s="352" t="s">
        <v>2229</v>
      </c>
      <c r="L50" s="239" t="s">
        <v>66</v>
      </c>
      <c r="M50" s="254"/>
      <c r="N50" s="254"/>
      <c r="O50" s="212" t="s">
        <v>1920</v>
      </c>
      <c r="P50" s="353">
        <f t="shared" ref="P50:P52" si="14">I50+1</f>
        <v>46180</v>
      </c>
      <c r="Q50" s="254"/>
      <c r="R50" s="212" t="s">
        <v>1920</v>
      </c>
      <c r="S50" s="354">
        <f t="shared" ref="S50:S52" si="15">I50+1</f>
        <v>46180</v>
      </c>
      <c r="T50" s="212" t="s">
        <v>68</v>
      </c>
      <c r="U50" s="214"/>
      <c r="V50" s="214"/>
      <c r="W50" s="254"/>
      <c r="X50" s="153"/>
      <c r="Y50" s="153"/>
      <c r="Z50" s="153"/>
      <c r="AA50" s="153"/>
      <c r="AB50" s="153"/>
      <c r="AC50" s="153"/>
      <c r="AD50" s="153"/>
      <c r="AE50" s="153"/>
      <c r="AF50" s="153"/>
    </row>
    <row r="51" ht="14.5" spans="1:32">
      <c r="A51" s="214">
        <v>49</v>
      </c>
      <c r="B51" s="212" t="s">
        <v>64</v>
      </c>
      <c r="C51" s="214" t="s">
        <v>984</v>
      </c>
      <c r="D51" s="204" t="s">
        <v>1917</v>
      </c>
      <c r="E51" s="214">
        <v>6000064635</v>
      </c>
      <c r="F51" s="214">
        <v>3</v>
      </c>
      <c r="G51" s="214">
        <v>3</v>
      </c>
      <c r="H51" s="214">
        <v>0</v>
      </c>
      <c r="I51" s="226">
        <v>46180</v>
      </c>
      <c r="J51" s="239" t="s">
        <v>2167</v>
      </c>
      <c r="K51" s="352" t="s">
        <v>2230</v>
      </c>
      <c r="L51" s="239" t="s">
        <v>66</v>
      </c>
      <c r="M51" s="254"/>
      <c r="N51" s="254"/>
      <c r="O51" s="212" t="s">
        <v>1920</v>
      </c>
      <c r="P51" s="353">
        <f t="shared" si="14"/>
        <v>46181</v>
      </c>
      <c r="Q51" s="254"/>
      <c r="R51" s="212" t="s">
        <v>1920</v>
      </c>
      <c r="S51" s="354">
        <f t="shared" si="15"/>
        <v>46181</v>
      </c>
      <c r="T51" s="212" t="s">
        <v>68</v>
      </c>
      <c r="U51" s="214"/>
      <c r="V51" s="214"/>
      <c r="W51" s="254"/>
      <c r="X51" s="370"/>
      <c r="Y51" s="370"/>
      <c r="Z51" s="370"/>
      <c r="AA51" s="370"/>
      <c r="AB51" s="370"/>
      <c r="AC51" s="370"/>
      <c r="AD51" s="370"/>
      <c r="AE51" s="370"/>
      <c r="AF51" s="370"/>
    </row>
    <row r="52" ht="14.5" spans="1:32">
      <c r="A52" s="212">
        <v>50</v>
      </c>
      <c r="B52" s="212" t="s">
        <v>64</v>
      </c>
      <c r="C52" s="214" t="s">
        <v>984</v>
      </c>
      <c r="D52" s="204" t="s">
        <v>1917</v>
      </c>
      <c r="E52" s="212">
        <v>6000064638</v>
      </c>
      <c r="F52" s="214">
        <v>5</v>
      </c>
      <c r="G52" s="214">
        <v>5</v>
      </c>
      <c r="H52" s="214">
        <v>0</v>
      </c>
      <c r="I52" s="226">
        <v>46181</v>
      </c>
      <c r="J52" s="258" t="s">
        <v>2168</v>
      </c>
      <c r="K52" s="362" t="s">
        <v>2231</v>
      </c>
      <c r="L52" s="239" t="s">
        <v>66</v>
      </c>
      <c r="M52" s="254"/>
      <c r="N52" s="254"/>
      <c r="O52" s="254"/>
      <c r="P52" s="353">
        <f t="shared" si="14"/>
        <v>46182</v>
      </c>
      <c r="Q52" s="254"/>
      <c r="R52" s="212" t="s">
        <v>1920</v>
      </c>
      <c r="S52" s="354">
        <f t="shared" si="15"/>
        <v>46182</v>
      </c>
      <c r="T52" s="254"/>
      <c r="U52" s="214"/>
      <c r="V52" s="214"/>
      <c r="W52" s="254"/>
      <c r="X52" s="153"/>
      <c r="Y52" s="153"/>
      <c r="Z52" s="153"/>
      <c r="AA52" s="153"/>
      <c r="AB52" s="153"/>
      <c r="AC52" s="153"/>
      <c r="AD52" s="153"/>
      <c r="AE52" s="153"/>
      <c r="AF52" s="153"/>
    </row>
    <row r="53" ht="14.5" spans="1:32">
      <c r="A53" s="227">
        <v>51</v>
      </c>
      <c r="B53" s="212" t="s">
        <v>64</v>
      </c>
      <c r="C53" s="214" t="s">
        <v>984</v>
      </c>
      <c r="D53" s="204" t="s">
        <v>1917</v>
      </c>
      <c r="E53" s="212">
        <v>6000064638</v>
      </c>
      <c r="F53" s="214">
        <v>1</v>
      </c>
      <c r="G53" s="214">
        <v>0</v>
      </c>
      <c r="H53" s="214">
        <v>1</v>
      </c>
      <c r="I53" s="226">
        <v>46181</v>
      </c>
      <c r="J53" s="211" t="s">
        <v>2168</v>
      </c>
      <c r="K53" s="358">
        <v>516313360626035</v>
      </c>
      <c r="L53" s="254" t="s">
        <v>2232</v>
      </c>
      <c r="M53" s="211" t="s">
        <v>2194</v>
      </c>
      <c r="N53" s="274" t="s">
        <v>1035</v>
      </c>
      <c r="O53" s="136"/>
      <c r="P53" s="240"/>
      <c r="Q53" s="244" t="s">
        <v>2195</v>
      </c>
      <c r="R53" s="136"/>
      <c r="S53" s="226">
        <v>46253</v>
      </c>
      <c r="T53" s="212" t="s">
        <v>68</v>
      </c>
      <c r="U53" s="214" t="s">
        <v>78</v>
      </c>
      <c r="V53" s="214" t="s">
        <v>13</v>
      </c>
      <c r="W53" s="254"/>
      <c r="X53" s="356"/>
      <c r="Y53" s="356"/>
      <c r="Z53" s="356"/>
      <c r="AA53" s="356"/>
      <c r="AB53" s="356"/>
      <c r="AC53" s="356"/>
      <c r="AD53" s="356"/>
      <c r="AE53" s="356"/>
      <c r="AF53" s="356"/>
    </row>
    <row r="54" ht="14.5" spans="1:32">
      <c r="A54" s="214">
        <v>52</v>
      </c>
      <c r="B54" s="212" t="s">
        <v>64</v>
      </c>
      <c r="C54" s="214" t="s">
        <v>984</v>
      </c>
      <c r="D54" s="204" t="s">
        <v>1917</v>
      </c>
      <c r="E54" s="212">
        <v>6000064638</v>
      </c>
      <c r="F54" s="214">
        <v>1</v>
      </c>
      <c r="G54" s="214">
        <v>0</v>
      </c>
      <c r="H54" s="214">
        <v>1</v>
      </c>
      <c r="I54" s="226">
        <v>46181</v>
      </c>
      <c r="J54" s="211" t="s">
        <v>2168</v>
      </c>
      <c r="K54" s="358">
        <v>516313360626036</v>
      </c>
      <c r="L54" s="254" t="s">
        <v>2233</v>
      </c>
      <c r="M54" s="238" t="s">
        <v>1074</v>
      </c>
      <c r="N54" s="238" t="s">
        <v>2234</v>
      </c>
      <c r="O54" s="136"/>
      <c r="P54" s="240"/>
      <c r="Q54" s="40" t="s">
        <v>2182</v>
      </c>
      <c r="R54" s="136"/>
      <c r="S54" s="226">
        <v>46220</v>
      </c>
      <c r="T54" s="212" t="s">
        <v>68</v>
      </c>
      <c r="U54" s="240" t="s">
        <v>510</v>
      </c>
      <c r="V54" s="214" t="s">
        <v>13</v>
      </c>
      <c r="W54" s="40"/>
      <c r="X54" s="40"/>
      <c r="Y54" s="40"/>
      <c r="Z54" s="40"/>
      <c r="AA54" s="40"/>
      <c r="AB54" s="40"/>
      <c r="AC54" s="40"/>
      <c r="AD54" s="40"/>
      <c r="AE54" s="40"/>
      <c r="AF54" s="40"/>
    </row>
    <row r="55" ht="14.5" spans="1:32">
      <c r="A55" s="212">
        <v>53</v>
      </c>
      <c r="B55" s="212" t="s">
        <v>64</v>
      </c>
      <c r="C55" s="214" t="s">
        <v>984</v>
      </c>
      <c r="D55" s="204" t="s">
        <v>1917</v>
      </c>
      <c r="E55" s="371">
        <v>6000064470</v>
      </c>
      <c r="F55" s="214">
        <v>17</v>
      </c>
      <c r="G55" s="214">
        <v>17</v>
      </c>
      <c r="H55" s="214">
        <v>0</v>
      </c>
      <c r="I55" s="226">
        <v>46183</v>
      </c>
      <c r="J55" s="372" t="s">
        <v>2169</v>
      </c>
      <c r="K55" s="352" t="s">
        <v>2235</v>
      </c>
      <c r="L55" s="239" t="s">
        <v>66</v>
      </c>
      <c r="M55" s="254"/>
      <c r="N55" s="254"/>
      <c r="O55" s="212" t="s">
        <v>1920</v>
      </c>
      <c r="P55" s="353">
        <f t="shared" ref="P55:P56" si="16">I55+1</f>
        <v>46184</v>
      </c>
      <c r="Q55" s="254"/>
      <c r="R55" s="212" t="s">
        <v>1920</v>
      </c>
      <c r="S55" s="354">
        <f t="shared" ref="S55:S56" si="17">I55+1</f>
        <v>46184</v>
      </c>
      <c r="T55" s="212" t="s">
        <v>68</v>
      </c>
      <c r="U55" s="214"/>
      <c r="V55" s="214"/>
      <c r="W55" s="254"/>
      <c r="X55" s="356"/>
      <c r="Y55" s="356"/>
      <c r="Z55" s="356"/>
      <c r="AA55" s="356"/>
      <c r="AB55" s="356"/>
      <c r="AC55" s="356"/>
      <c r="AD55" s="356"/>
      <c r="AE55" s="356"/>
      <c r="AF55" s="356"/>
    </row>
    <row r="56" ht="14.5" spans="1:32">
      <c r="A56" s="212">
        <v>54</v>
      </c>
      <c r="B56" s="212" t="s">
        <v>64</v>
      </c>
      <c r="C56" s="214" t="s">
        <v>984</v>
      </c>
      <c r="D56" s="204" t="s">
        <v>1917</v>
      </c>
      <c r="E56" s="371">
        <v>6000064470</v>
      </c>
      <c r="F56" s="214">
        <v>1</v>
      </c>
      <c r="G56" s="214">
        <v>1</v>
      </c>
      <c r="H56" s="214">
        <v>0</v>
      </c>
      <c r="I56" s="226">
        <v>46183</v>
      </c>
      <c r="J56" s="372" t="s">
        <v>2169</v>
      </c>
      <c r="K56" s="352">
        <v>516339090626001</v>
      </c>
      <c r="L56" s="239" t="s">
        <v>66</v>
      </c>
      <c r="M56" s="254"/>
      <c r="N56" s="254"/>
      <c r="O56" s="254"/>
      <c r="P56" s="353">
        <f t="shared" si="16"/>
        <v>46184</v>
      </c>
      <c r="Q56" s="254"/>
      <c r="R56" s="212" t="s">
        <v>1920</v>
      </c>
      <c r="S56" s="354">
        <f t="shared" si="17"/>
        <v>46184</v>
      </c>
      <c r="T56" s="254"/>
      <c r="U56" s="214"/>
      <c r="V56" s="214"/>
      <c r="W56" s="254"/>
      <c r="X56" s="153"/>
      <c r="Y56" s="153"/>
      <c r="Z56" s="153"/>
      <c r="AA56" s="153"/>
      <c r="AB56" s="153"/>
      <c r="AC56" s="153"/>
      <c r="AD56" s="153"/>
      <c r="AE56" s="153"/>
      <c r="AF56" s="153"/>
    </row>
    <row r="57" ht="14.5" spans="1:32">
      <c r="A57" s="214">
        <v>55</v>
      </c>
      <c r="B57" s="227" t="s">
        <v>64</v>
      </c>
      <c r="C57" s="214" t="s">
        <v>984</v>
      </c>
      <c r="D57" s="204" t="s">
        <v>1917</v>
      </c>
      <c r="E57" s="371">
        <v>6000064470</v>
      </c>
      <c r="F57" s="229">
        <v>1</v>
      </c>
      <c r="G57" s="229">
        <v>0</v>
      </c>
      <c r="H57" s="214">
        <v>1</v>
      </c>
      <c r="I57" s="355">
        <v>46183</v>
      </c>
      <c r="J57" s="373" t="s">
        <v>2169</v>
      </c>
      <c r="K57" s="352">
        <v>516339090626002</v>
      </c>
      <c r="L57" s="254" t="s">
        <v>2202</v>
      </c>
      <c r="M57" s="211" t="s">
        <v>2194</v>
      </c>
      <c r="N57" s="297" t="s">
        <v>1035</v>
      </c>
      <c r="O57" s="136"/>
      <c r="P57" s="240"/>
      <c r="Q57" s="250" t="s">
        <v>2195</v>
      </c>
      <c r="R57" s="136"/>
      <c r="S57" s="226">
        <v>46253</v>
      </c>
      <c r="T57" s="212" t="s">
        <v>68</v>
      </c>
      <c r="U57" s="214" t="s">
        <v>78</v>
      </c>
      <c r="V57" s="214" t="s">
        <v>13</v>
      </c>
      <c r="W57" s="254"/>
      <c r="X57" s="153"/>
      <c r="Y57" s="153"/>
      <c r="Z57" s="153"/>
      <c r="AA57" s="153"/>
      <c r="AB57" s="153"/>
      <c r="AC57" s="153"/>
      <c r="AD57" s="153"/>
      <c r="AE57" s="153"/>
      <c r="AF57" s="153"/>
    </row>
    <row r="58" ht="14.5" spans="1:32">
      <c r="A58" s="227">
        <v>56</v>
      </c>
      <c r="B58" s="227" t="s">
        <v>64</v>
      </c>
      <c r="C58" s="214" t="s">
        <v>984</v>
      </c>
      <c r="D58" s="204" t="s">
        <v>1917</v>
      </c>
      <c r="E58" s="371">
        <v>6000064470</v>
      </c>
      <c r="F58" s="229">
        <v>1</v>
      </c>
      <c r="G58" s="229">
        <v>0</v>
      </c>
      <c r="H58" s="214">
        <v>1</v>
      </c>
      <c r="I58" s="355">
        <v>46183</v>
      </c>
      <c r="J58" s="373" t="s">
        <v>2169</v>
      </c>
      <c r="K58" s="352">
        <v>516339090626002</v>
      </c>
      <c r="L58" s="361" t="s">
        <v>2236</v>
      </c>
      <c r="M58" s="319" t="s">
        <v>2237</v>
      </c>
      <c r="N58" s="319" t="s">
        <v>2238</v>
      </c>
      <c r="O58" s="190"/>
      <c r="P58" s="317"/>
      <c r="Q58" s="190" t="s">
        <v>2239</v>
      </c>
      <c r="R58" s="190"/>
      <c r="S58" s="317"/>
      <c r="T58" s="321"/>
      <c r="U58" s="37" t="s">
        <v>28</v>
      </c>
      <c r="V58" s="214" t="s">
        <v>13</v>
      </c>
      <c r="W58" s="254"/>
      <c r="X58" s="153"/>
      <c r="Y58" s="153"/>
      <c r="Z58" s="153"/>
      <c r="AA58" s="153"/>
      <c r="AB58" s="153"/>
      <c r="AC58" s="153"/>
      <c r="AD58" s="153"/>
      <c r="AE58" s="153"/>
      <c r="AF58" s="153"/>
    </row>
    <row r="59" ht="14.5" spans="1:32">
      <c r="A59" s="212">
        <v>57</v>
      </c>
      <c r="B59" s="212" t="s">
        <v>64</v>
      </c>
      <c r="C59" s="214" t="s">
        <v>984</v>
      </c>
      <c r="D59" s="204" t="s">
        <v>1917</v>
      </c>
      <c r="E59" s="371">
        <v>6000064470</v>
      </c>
      <c r="F59" s="214">
        <v>1</v>
      </c>
      <c r="G59" s="214">
        <v>1</v>
      </c>
      <c r="H59" s="214">
        <v>0</v>
      </c>
      <c r="I59" s="226">
        <v>46183</v>
      </c>
      <c r="J59" s="372" t="s">
        <v>2169</v>
      </c>
      <c r="K59" s="352">
        <v>516339090626003</v>
      </c>
      <c r="L59" s="239" t="s">
        <v>66</v>
      </c>
      <c r="M59" s="254"/>
      <c r="N59" s="254"/>
      <c r="O59" s="254"/>
      <c r="P59" s="353">
        <f>I59+1</f>
        <v>46184</v>
      </c>
      <c r="Q59" s="254"/>
      <c r="R59" s="212" t="s">
        <v>1920</v>
      </c>
      <c r="S59" s="354">
        <f>I59+1</f>
        <v>46184</v>
      </c>
      <c r="T59" s="254"/>
      <c r="U59" s="214"/>
      <c r="V59" s="214"/>
      <c r="W59" s="254"/>
      <c r="X59" s="153"/>
      <c r="Y59" s="153"/>
      <c r="Z59" s="153"/>
      <c r="AA59" s="153"/>
      <c r="AB59" s="153"/>
      <c r="AC59" s="153"/>
      <c r="AD59" s="153"/>
      <c r="AE59" s="153"/>
      <c r="AF59" s="153"/>
    </row>
    <row r="60" ht="14.5" spans="1:32">
      <c r="A60" s="214">
        <v>58</v>
      </c>
      <c r="B60" s="227" t="s">
        <v>64</v>
      </c>
      <c r="C60" s="214" t="s">
        <v>984</v>
      </c>
      <c r="D60" s="204" t="s">
        <v>1917</v>
      </c>
      <c r="E60" s="371">
        <v>6000064470</v>
      </c>
      <c r="F60" s="229">
        <v>1</v>
      </c>
      <c r="G60" s="214">
        <v>0</v>
      </c>
      <c r="H60" s="214">
        <v>1</v>
      </c>
      <c r="I60" s="355">
        <v>46183</v>
      </c>
      <c r="J60" s="373" t="s">
        <v>2169</v>
      </c>
      <c r="K60" s="352">
        <v>516339090626004</v>
      </c>
      <c r="L60" s="254" t="s">
        <v>2202</v>
      </c>
      <c r="M60" s="211" t="s">
        <v>2194</v>
      </c>
      <c r="N60" s="297" t="s">
        <v>1035</v>
      </c>
      <c r="O60" s="136"/>
      <c r="P60" s="240"/>
      <c r="Q60" s="250" t="s">
        <v>2195</v>
      </c>
      <c r="R60" s="136"/>
      <c r="S60" s="226">
        <v>46253</v>
      </c>
      <c r="T60" s="212" t="s">
        <v>68</v>
      </c>
      <c r="U60" s="214" t="s">
        <v>78</v>
      </c>
      <c r="V60" s="214" t="s">
        <v>13</v>
      </c>
      <c r="W60" s="254"/>
      <c r="X60" s="153"/>
      <c r="Y60" s="153"/>
      <c r="Z60" s="153"/>
      <c r="AA60" s="153"/>
      <c r="AB60" s="153"/>
      <c r="AC60" s="153"/>
      <c r="AD60" s="153"/>
      <c r="AE60" s="153"/>
      <c r="AF60" s="153"/>
    </row>
    <row r="61" ht="14.5" spans="1:32">
      <c r="A61" s="227">
        <v>59</v>
      </c>
      <c r="B61" s="227" t="s">
        <v>64</v>
      </c>
      <c r="C61" s="214" t="s">
        <v>984</v>
      </c>
      <c r="D61" s="204" t="s">
        <v>1917</v>
      </c>
      <c r="E61" s="371">
        <v>6000064470</v>
      </c>
      <c r="F61" s="229">
        <v>1</v>
      </c>
      <c r="G61" s="214">
        <v>0</v>
      </c>
      <c r="H61" s="214">
        <v>1</v>
      </c>
      <c r="I61" s="355">
        <v>46183</v>
      </c>
      <c r="J61" s="373" t="s">
        <v>2169</v>
      </c>
      <c r="K61" s="352">
        <v>516339090626004</v>
      </c>
      <c r="L61" s="361" t="s">
        <v>2240</v>
      </c>
      <c r="M61" s="361" t="s">
        <v>1928</v>
      </c>
      <c r="N61" s="361" t="s">
        <v>2216</v>
      </c>
      <c r="O61" s="212" t="s">
        <v>1920</v>
      </c>
      <c r="P61" s="353">
        <f t="shared" ref="P61:P70" si="18">I61+1</f>
        <v>46184</v>
      </c>
      <c r="Q61" s="254" t="s">
        <v>122</v>
      </c>
      <c r="R61" s="212" t="s">
        <v>1920</v>
      </c>
      <c r="S61" s="354">
        <f t="shared" ref="S61:S70" si="19">I61+1</f>
        <v>46184</v>
      </c>
      <c r="T61" s="212" t="s">
        <v>68</v>
      </c>
      <c r="U61" s="240" t="s">
        <v>510</v>
      </c>
      <c r="V61" s="214" t="s">
        <v>13</v>
      </c>
      <c r="W61" s="254"/>
      <c r="X61" s="153"/>
      <c r="Y61" s="153"/>
      <c r="Z61" s="153"/>
      <c r="AA61" s="153"/>
      <c r="AB61" s="153"/>
      <c r="AC61" s="153"/>
      <c r="AD61" s="153"/>
      <c r="AE61" s="153"/>
      <c r="AF61" s="153"/>
    </row>
    <row r="62" ht="14.5" spans="1:32">
      <c r="A62" s="212">
        <v>60</v>
      </c>
      <c r="B62" s="212" t="s">
        <v>64</v>
      </c>
      <c r="C62" s="214" t="s">
        <v>984</v>
      </c>
      <c r="D62" s="204" t="s">
        <v>1917</v>
      </c>
      <c r="E62" s="371">
        <v>6000064470</v>
      </c>
      <c r="F62" s="214">
        <v>13</v>
      </c>
      <c r="G62" s="214">
        <v>13</v>
      </c>
      <c r="H62" s="214">
        <v>0</v>
      </c>
      <c r="I62" s="226">
        <v>46183</v>
      </c>
      <c r="J62" s="372" t="s">
        <v>2169</v>
      </c>
      <c r="K62" s="352" t="s">
        <v>2241</v>
      </c>
      <c r="L62" s="239" t="s">
        <v>66</v>
      </c>
      <c r="M62" s="254"/>
      <c r="N62" s="254"/>
      <c r="O62" s="254"/>
      <c r="P62" s="353">
        <f t="shared" si="18"/>
        <v>46184</v>
      </c>
      <c r="Q62" s="254"/>
      <c r="R62" s="212" t="s">
        <v>1920</v>
      </c>
      <c r="S62" s="354">
        <f t="shared" si="19"/>
        <v>46184</v>
      </c>
      <c r="T62" s="254"/>
      <c r="U62" s="214"/>
      <c r="V62" s="214"/>
      <c r="W62" s="254"/>
      <c r="X62" s="153"/>
      <c r="Y62" s="153"/>
      <c r="Z62" s="153"/>
      <c r="AA62" s="153"/>
      <c r="AB62" s="153"/>
      <c r="AC62" s="153"/>
      <c r="AD62" s="153"/>
      <c r="AE62" s="153"/>
      <c r="AF62" s="153"/>
    </row>
    <row r="63" ht="14.5" spans="1:32">
      <c r="A63" s="214">
        <v>61</v>
      </c>
      <c r="B63" s="212" t="s">
        <v>64</v>
      </c>
      <c r="C63" s="214" t="s">
        <v>984</v>
      </c>
      <c r="D63" s="204" t="s">
        <v>1917</v>
      </c>
      <c r="E63" s="371">
        <v>6000064470</v>
      </c>
      <c r="F63" s="214">
        <v>8</v>
      </c>
      <c r="G63" s="214">
        <v>8</v>
      </c>
      <c r="H63" s="214">
        <v>0</v>
      </c>
      <c r="I63" s="226">
        <v>46184</v>
      </c>
      <c r="J63" s="372" t="s">
        <v>2169</v>
      </c>
      <c r="K63" s="352" t="s">
        <v>2242</v>
      </c>
      <c r="L63" s="239" t="s">
        <v>66</v>
      </c>
      <c r="M63" s="254"/>
      <c r="N63" s="254"/>
      <c r="O63" s="212" t="s">
        <v>1920</v>
      </c>
      <c r="P63" s="353">
        <f t="shared" si="18"/>
        <v>46185</v>
      </c>
      <c r="Q63" s="254"/>
      <c r="R63" s="212" t="s">
        <v>1920</v>
      </c>
      <c r="S63" s="354">
        <f t="shared" si="19"/>
        <v>46185</v>
      </c>
      <c r="T63" s="212" t="s">
        <v>68</v>
      </c>
      <c r="U63" s="214"/>
      <c r="V63" s="214"/>
      <c r="W63" s="254"/>
      <c r="X63" s="153"/>
      <c r="Y63" s="153"/>
      <c r="Z63" s="153"/>
      <c r="AA63" s="153"/>
      <c r="AB63" s="153"/>
      <c r="AC63" s="153"/>
      <c r="AD63" s="153"/>
      <c r="AE63" s="153"/>
      <c r="AF63" s="153"/>
    </row>
    <row r="64" ht="14.5" spans="1:32">
      <c r="A64" s="227">
        <v>63</v>
      </c>
      <c r="B64" s="212" t="s">
        <v>64</v>
      </c>
      <c r="C64" s="214" t="s">
        <v>984</v>
      </c>
      <c r="D64" s="204" t="s">
        <v>1917</v>
      </c>
      <c r="E64" s="229">
        <v>6000064635</v>
      </c>
      <c r="F64" s="214">
        <v>1</v>
      </c>
      <c r="G64" s="214">
        <v>0</v>
      </c>
      <c r="H64" s="214">
        <v>1</v>
      </c>
      <c r="I64" s="355">
        <v>46185</v>
      </c>
      <c r="J64" s="269" t="s">
        <v>2167</v>
      </c>
      <c r="K64" s="352">
        <v>516309360626040</v>
      </c>
      <c r="L64" s="254" t="s">
        <v>2243</v>
      </c>
      <c r="M64" s="254" t="s">
        <v>2185</v>
      </c>
      <c r="N64" s="34" t="s">
        <v>2181</v>
      </c>
      <c r="O64" s="212" t="s">
        <v>1920</v>
      </c>
      <c r="P64" s="353">
        <f t="shared" si="18"/>
        <v>46186</v>
      </c>
      <c r="Q64" s="34" t="s">
        <v>2182</v>
      </c>
      <c r="R64" s="212" t="s">
        <v>1920</v>
      </c>
      <c r="S64" s="354">
        <f t="shared" si="19"/>
        <v>46186</v>
      </c>
      <c r="T64" s="212" t="s">
        <v>68</v>
      </c>
      <c r="U64" s="212" t="s">
        <v>2176</v>
      </c>
      <c r="V64" s="214" t="s">
        <v>13</v>
      </c>
      <c r="W64" s="254"/>
      <c r="X64" s="153"/>
      <c r="Y64" s="153"/>
      <c r="Z64" s="153"/>
      <c r="AA64" s="153"/>
      <c r="AB64" s="153"/>
      <c r="AC64" s="153"/>
      <c r="AD64" s="153"/>
      <c r="AE64" s="153"/>
      <c r="AF64" s="153"/>
    </row>
    <row r="65" ht="14.5" spans="1:32">
      <c r="A65" s="214">
        <v>64</v>
      </c>
      <c r="B65" s="212" t="s">
        <v>64</v>
      </c>
      <c r="C65" s="214" t="s">
        <v>984</v>
      </c>
      <c r="D65" s="204" t="s">
        <v>1917</v>
      </c>
      <c r="E65" s="214">
        <v>6000064635</v>
      </c>
      <c r="F65" s="214">
        <v>1</v>
      </c>
      <c r="G65" s="214">
        <v>1</v>
      </c>
      <c r="H65" s="214">
        <v>0</v>
      </c>
      <c r="I65" s="226">
        <v>46185</v>
      </c>
      <c r="J65" s="239" t="s">
        <v>2167</v>
      </c>
      <c r="K65" s="352">
        <v>516309360626041</v>
      </c>
      <c r="L65" s="239" t="s">
        <v>66</v>
      </c>
      <c r="M65" s="254"/>
      <c r="N65" s="254"/>
      <c r="O65" s="212" t="s">
        <v>1920</v>
      </c>
      <c r="P65" s="353">
        <f t="shared" si="18"/>
        <v>46186</v>
      </c>
      <c r="Q65" s="254"/>
      <c r="R65" s="212" t="s">
        <v>1920</v>
      </c>
      <c r="S65" s="354">
        <f t="shared" si="19"/>
        <v>46186</v>
      </c>
      <c r="T65" s="212" t="s">
        <v>68</v>
      </c>
      <c r="U65" s="214"/>
      <c r="V65" s="214"/>
      <c r="W65" s="254"/>
      <c r="X65" s="153"/>
      <c r="Y65" s="153"/>
      <c r="Z65" s="153"/>
      <c r="AA65" s="153"/>
      <c r="AB65" s="153"/>
      <c r="AC65" s="153"/>
      <c r="AD65" s="153"/>
      <c r="AE65" s="153"/>
      <c r="AF65" s="153"/>
    </row>
    <row r="66" ht="14.5" spans="1:32">
      <c r="A66" s="212">
        <v>65</v>
      </c>
      <c r="B66" s="212" t="s">
        <v>64</v>
      </c>
      <c r="C66" s="214" t="s">
        <v>984</v>
      </c>
      <c r="D66" s="204" t="s">
        <v>1917</v>
      </c>
      <c r="E66" s="212">
        <v>6000064638</v>
      </c>
      <c r="F66" s="214">
        <v>1</v>
      </c>
      <c r="G66" s="214">
        <v>1</v>
      </c>
      <c r="H66" s="214">
        <v>0</v>
      </c>
      <c r="I66" s="226">
        <v>46185</v>
      </c>
      <c r="J66" s="258" t="s">
        <v>2168</v>
      </c>
      <c r="K66" s="362">
        <v>516313360626037</v>
      </c>
      <c r="L66" s="239" t="s">
        <v>66</v>
      </c>
      <c r="M66" s="254"/>
      <c r="N66" s="254"/>
      <c r="O66" s="254"/>
      <c r="P66" s="353">
        <f t="shared" si="18"/>
        <v>46186</v>
      </c>
      <c r="Q66" s="254"/>
      <c r="R66" s="212" t="s">
        <v>1920</v>
      </c>
      <c r="S66" s="354">
        <f t="shared" si="19"/>
        <v>46186</v>
      </c>
      <c r="T66" s="254"/>
      <c r="U66" s="214"/>
      <c r="V66" s="214"/>
      <c r="W66" s="254"/>
      <c r="X66" s="153"/>
      <c r="Y66" s="153"/>
      <c r="Z66" s="153"/>
      <c r="AA66" s="153"/>
      <c r="AB66" s="153"/>
      <c r="AC66" s="153"/>
      <c r="AD66" s="153"/>
      <c r="AE66" s="153"/>
      <c r="AF66" s="153"/>
    </row>
    <row r="67" ht="14.5" spans="1:32">
      <c r="A67" s="212">
        <v>66</v>
      </c>
      <c r="B67" s="212" t="s">
        <v>64</v>
      </c>
      <c r="C67" s="214" t="s">
        <v>984</v>
      </c>
      <c r="D67" s="204" t="s">
        <v>1917</v>
      </c>
      <c r="E67" s="371">
        <v>6000064470</v>
      </c>
      <c r="F67" s="214">
        <v>15</v>
      </c>
      <c r="G67" s="214">
        <v>15</v>
      </c>
      <c r="H67" s="214">
        <v>0</v>
      </c>
      <c r="I67" s="226">
        <v>46185</v>
      </c>
      <c r="J67" s="372" t="s">
        <v>2169</v>
      </c>
      <c r="K67" s="352" t="s">
        <v>2244</v>
      </c>
      <c r="L67" s="239" t="s">
        <v>66</v>
      </c>
      <c r="M67" s="254"/>
      <c r="N67" s="254"/>
      <c r="O67" s="212" t="s">
        <v>1920</v>
      </c>
      <c r="P67" s="353">
        <f t="shared" si="18"/>
        <v>46186</v>
      </c>
      <c r="Q67" s="254"/>
      <c r="R67" s="212" t="s">
        <v>1920</v>
      </c>
      <c r="S67" s="354">
        <f t="shared" si="19"/>
        <v>46186</v>
      </c>
      <c r="T67" s="212" t="s">
        <v>68</v>
      </c>
      <c r="U67" s="214"/>
      <c r="V67" s="214"/>
      <c r="W67" s="254"/>
      <c r="X67" s="153"/>
      <c r="Y67" s="153"/>
      <c r="Z67" s="153"/>
      <c r="AA67" s="153"/>
      <c r="AB67" s="153"/>
      <c r="AC67" s="153"/>
      <c r="AD67" s="153"/>
      <c r="AE67" s="153"/>
      <c r="AF67" s="153"/>
    </row>
    <row r="68" ht="14.5" spans="1:32">
      <c r="A68" s="212">
        <v>68</v>
      </c>
      <c r="B68" s="212" t="s">
        <v>64</v>
      </c>
      <c r="C68" s="214" t="s">
        <v>984</v>
      </c>
      <c r="D68" s="204" t="s">
        <v>1917</v>
      </c>
      <c r="E68" s="214">
        <v>6000064635</v>
      </c>
      <c r="F68" s="214">
        <v>1</v>
      </c>
      <c r="G68" s="214">
        <v>1</v>
      </c>
      <c r="H68" s="214">
        <v>0</v>
      </c>
      <c r="I68" s="226">
        <v>46189</v>
      </c>
      <c r="J68" s="239" t="s">
        <v>2167</v>
      </c>
      <c r="K68" s="352">
        <v>516309360626042</v>
      </c>
      <c r="L68" s="239" t="s">
        <v>66</v>
      </c>
      <c r="M68" s="254"/>
      <c r="N68" s="254"/>
      <c r="O68" s="212" t="s">
        <v>1920</v>
      </c>
      <c r="P68" s="353">
        <f t="shared" si="18"/>
        <v>46190</v>
      </c>
      <c r="Q68" s="254"/>
      <c r="R68" s="212" t="s">
        <v>1920</v>
      </c>
      <c r="S68" s="354">
        <f t="shared" si="19"/>
        <v>46190</v>
      </c>
      <c r="T68" s="212" t="s">
        <v>68</v>
      </c>
      <c r="U68" s="214"/>
      <c r="V68" s="214"/>
      <c r="W68" s="254"/>
      <c r="X68" s="153"/>
      <c r="Y68" s="153"/>
      <c r="Z68" s="153"/>
      <c r="AA68" s="153"/>
      <c r="AB68" s="153"/>
      <c r="AC68" s="153"/>
      <c r="AD68" s="153"/>
      <c r="AE68" s="153"/>
      <c r="AF68" s="153"/>
    </row>
    <row r="69" ht="14.5" spans="1:32">
      <c r="A69" s="227">
        <v>69</v>
      </c>
      <c r="B69" s="212" t="s">
        <v>64</v>
      </c>
      <c r="C69" s="214" t="s">
        <v>984</v>
      </c>
      <c r="D69" s="204" t="s">
        <v>1917</v>
      </c>
      <c r="E69" s="229">
        <v>6000064635</v>
      </c>
      <c r="F69" s="214">
        <v>1</v>
      </c>
      <c r="G69" s="214">
        <v>0</v>
      </c>
      <c r="H69" s="214">
        <v>1</v>
      </c>
      <c r="I69" s="355">
        <v>46189</v>
      </c>
      <c r="J69" s="269" t="s">
        <v>2167</v>
      </c>
      <c r="K69" s="352">
        <v>516309360626043</v>
      </c>
      <c r="L69" s="254" t="s">
        <v>2245</v>
      </c>
      <c r="M69" s="254" t="s">
        <v>2185</v>
      </c>
      <c r="N69" s="361" t="s">
        <v>70</v>
      </c>
      <c r="O69" s="212" t="s">
        <v>1920</v>
      </c>
      <c r="P69" s="353">
        <f t="shared" si="18"/>
        <v>46190</v>
      </c>
      <c r="Q69" s="254" t="s">
        <v>2246</v>
      </c>
      <c r="R69" s="212" t="s">
        <v>1920</v>
      </c>
      <c r="S69" s="354">
        <f t="shared" si="19"/>
        <v>46190</v>
      </c>
      <c r="T69" s="212" t="s">
        <v>68</v>
      </c>
      <c r="U69" s="212" t="s">
        <v>2176</v>
      </c>
      <c r="V69" s="214" t="s">
        <v>13</v>
      </c>
      <c r="W69" s="254"/>
      <c r="X69" s="153"/>
      <c r="Y69" s="153"/>
      <c r="Z69" s="153"/>
      <c r="AA69" s="153"/>
      <c r="AB69" s="153"/>
      <c r="AC69" s="153"/>
      <c r="AD69" s="153"/>
      <c r="AE69" s="153"/>
      <c r="AF69" s="153"/>
    </row>
    <row r="70" ht="14.5" spans="1:32">
      <c r="A70" s="214">
        <v>70</v>
      </c>
      <c r="B70" s="212" t="s">
        <v>64</v>
      </c>
      <c r="C70" s="214" t="s">
        <v>984</v>
      </c>
      <c r="D70" s="204" t="s">
        <v>1917</v>
      </c>
      <c r="E70" s="214">
        <v>6000064635</v>
      </c>
      <c r="F70" s="214">
        <v>14</v>
      </c>
      <c r="G70" s="214">
        <v>14</v>
      </c>
      <c r="H70" s="214">
        <v>0</v>
      </c>
      <c r="I70" s="226">
        <v>46189</v>
      </c>
      <c r="J70" s="239" t="s">
        <v>2167</v>
      </c>
      <c r="K70" s="352" t="s">
        <v>2247</v>
      </c>
      <c r="L70" s="239" t="s">
        <v>66</v>
      </c>
      <c r="M70" s="254"/>
      <c r="N70" s="254"/>
      <c r="O70" s="212" t="s">
        <v>1920</v>
      </c>
      <c r="P70" s="353">
        <f t="shared" si="18"/>
        <v>46190</v>
      </c>
      <c r="Q70" s="254"/>
      <c r="R70" s="212" t="s">
        <v>1920</v>
      </c>
      <c r="S70" s="354">
        <f t="shared" si="19"/>
        <v>46190</v>
      </c>
      <c r="T70" s="212" t="s">
        <v>68</v>
      </c>
      <c r="U70" s="214"/>
      <c r="V70" s="214"/>
      <c r="W70" s="254"/>
      <c r="X70" s="153"/>
      <c r="Y70" s="153"/>
      <c r="Z70" s="153"/>
      <c r="AA70" s="153"/>
      <c r="AB70" s="153"/>
      <c r="AC70" s="153"/>
      <c r="AD70" s="153"/>
      <c r="AE70" s="153"/>
      <c r="AF70" s="153"/>
    </row>
    <row r="71" ht="14.5" spans="1:32">
      <c r="A71" s="227">
        <v>71</v>
      </c>
      <c r="B71" s="212" t="s">
        <v>64</v>
      </c>
      <c r="C71" s="214" t="s">
        <v>984</v>
      </c>
      <c r="D71" s="204" t="s">
        <v>1917</v>
      </c>
      <c r="E71" s="229">
        <v>6000064635</v>
      </c>
      <c r="F71" s="214">
        <v>1</v>
      </c>
      <c r="G71" s="214">
        <v>0</v>
      </c>
      <c r="H71" s="214">
        <v>1</v>
      </c>
      <c r="I71" s="355">
        <v>46189</v>
      </c>
      <c r="J71" s="269" t="s">
        <v>2167</v>
      </c>
      <c r="K71" s="352">
        <v>516309360626058</v>
      </c>
      <c r="L71" s="254" t="s">
        <v>2248</v>
      </c>
      <c r="M71" s="319" t="s">
        <v>2237</v>
      </c>
      <c r="N71" s="319" t="s">
        <v>2238</v>
      </c>
      <c r="O71" s="190"/>
      <c r="P71" s="317"/>
      <c r="Q71" s="190" t="s">
        <v>2239</v>
      </c>
      <c r="R71" s="212" t="s">
        <v>1920</v>
      </c>
      <c r="S71" s="317"/>
      <c r="T71" s="212" t="s">
        <v>68</v>
      </c>
      <c r="U71" s="37" t="s">
        <v>28</v>
      </c>
      <c r="V71" s="214" t="s">
        <v>13</v>
      </c>
      <c r="W71" s="254"/>
      <c r="X71" s="153"/>
      <c r="Y71" s="153"/>
      <c r="Z71" s="153"/>
      <c r="AA71" s="153"/>
      <c r="AB71" s="153"/>
      <c r="AC71" s="153"/>
      <c r="AD71" s="153"/>
      <c r="AE71" s="153"/>
      <c r="AF71" s="153"/>
    </row>
    <row r="72" ht="14.5" spans="1:32">
      <c r="A72" s="212">
        <v>72</v>
      </c>
      <c r="B72" s="212" t="s">
        <v>64</v>
      </c>
      <c r="C72" s="214" t="s">
        <v>984</v>
      </c>
      <c r="D72" s="204" t="s">
        <v>1917</v>
      </c>
      <c r="E72" s="214">
        <v>6000064635</v>
      </c>
      <c r="F72" s="214">
        <v>3</v>
      </c>
      <c r="G72" s="214">
        <v>3</v>
      </c>
      <c r="H72" s="214">
        <v>0</v>
      </c>
      <c r="I72" s="226">
        <v>46189</v>
      </c>
      <c r="J72" s="239" t="s">
        <v>2167</v>
      </c>
      <c r="K72" s="352" t="s">
        <v>2249</v>
      </c>
      <c r="L72" s="239" t="s">
        <v>66</v>
      </c>
      <c r="M72" s="254"/>
      <c r="N72" s="254"/>
      <c r="O72" s="212" t="s">
        <v>1920</v>
      </c>
      <c r="P72" s="353">
        <f t="shared" ref="P72:P74" si="20">I72+1</f>
        <v>46190</v>
      </c>
      <c r="Q72" s="254"/>
      <c r="R72" s="212" t="s">
        <v>1920</v>
      </c>
      <c r="S72" s="354">
        <f t="shared" ref="S72:S74" si="21">I72+1</f>
        <v>46190</v>
      </c>
      <c r="T72" s="212" t="s">
        <v>68</v>
      </c>
      <c r="U72" s="214"/>
      <c r="V72" s="214"/>
      <c r="W72" s="254"/>
      <c r="X72" s="153"/>
      <c r="Y72" s="153"/>
      <c r="Z72" s="153"/>
      <c r="AA72" s="153"/>
      <c r="AB72" s="153"/>
      <c r="AC72" s="153"/>
      <c r="AD72" s="153"/>
      <c r="AE72" s="153"/>
      <c r="AF72" s="153"/>
    </row>
    <row r="73" ht="14.5" spans="1:32">
      <c r="A73" s="214">
        <v>73</v>
      </c>
      <c r="B73" s="212" t="s">
        <v>64</v>
      </c>
      <c r="C73" s="214" t="s">
        <v>168</v>
      </c>
      <c r="D73" s="204" t="s">
        <v>1917</v>
      </c>
      <c r="E73" s="371">
        <v>6000064470</v>
      </c>
      <c r="F73" s="214">
        <v>15</v>
      </c>
      <c r="G73" s="214">
        <v>15</v>
      </c>
      <c r="H73" s="214">
        <v>0</v>
      </c>
      <c r="I73" s="226">
        <v>46193</v>
      </c>
      <c r="J73" s="372" t="s">
        <v>2169</v>
      </c>
      <c r="K73" s="352" t="s">
        <v>2250</v>
      </c>
      <c r="L73" s="239" t="s">
        <v>66</v>
      </c>
      <c r="M73" s="254"/>
      <c r="N73" s="254"/>
      <c r="O73" s="212" t="s">
        <v>1920</v>
      </c>
      <c r="P73" s="353">
        <f t="shared" si="20"/>
        <v>46194</v>
      </c>
      <c r="Q73" s="254"/>
      <c r="R73" s="212" t="s">
        <v>1920</v>
      </c>
      <c r="S73" s="354">
        <f t="shared" si="21"/>
        <v>46194</v>
      </c>
      <c r="T73" s="212" t="s">
        <v>68</v>
      </c>
      <c r="U73" s="214"/>
      <c r="V73" s="214"/>
      <c r="W73" s="254"/>
      <c r="X73" s="153"/>
      <c r="Y73" s="153"/>
      <c r="Z73" s="153"/>
      <c r="AA73" s="153"/>
      <c r="AB73" s="153"/>
      <c r="AC73" s="153"/>
      <c r="AD73" s="153"/>
      <c r="AE73" s="153"/>
      <c r="AF73" s="153"/>
    </row>
    <row r="74" ht="14.5" spans="1:32">
      <c r="A74" s="212">
        <v>74</v>
      </c>
      <c r="B74" s="212" t="s">
        <v>64</v>
      </c>
      <c r="C74" s="214" t="s">
        <v>168</v>
      </c>
      <c r="D74" s="204" t="s">
        <v>1917</v>
      </c>
      <c r="E74" s="371">
        <v>6000064470</v>
      </c>
      <c r="F74" s="214">
        <v>2</v>
      </c>
      <c r="G74" s="214">
        <v>2</v>
      </c>
      <c r="H74" s="214">
        <v>0</v>
      </c>
      <c r="I74" s="226">
        <v>46193</v>
      </c>
      <c r="J74" s="372" t="s">
        <v>2169</v>
      </c>
      <c r="K74" s="352" t="s">
        <v>2251</v>
      </c>
      <c r="L74" s="239" t="s">
        <v>66</v>
      </c>
      <c r="M74" s="254"/>
      <c r="N74" s="254"/>
      <c r="O74" s="254"/>
      <c r="P74" s="353">
        <f t="shared" si="20"/>
        <v>46194</v>
      </c>
      <c r="Q74" s="254"/>
      <c r="R74" s="212" t="s">
        <v>1920</v>
      </c>
      <c r="S74" s="354">
        <f t="shared" si="21"/>
        <v>46194</v>
      </c>
      <c r="T74" s="254"/>
      <c r="U74" s="214"/>
      <c r="V74" s="214"/>
      <c r="W74" s="254"/>
      <c r="X74" s="153"/>
      <c r="Y74" s="153"/>
      <c r="Z74" s="153"/>
      <c r="AA74" s="153"/>
      <c r="AB74" s="153"/>
      <c r="AC74" s="153"/>
      <c r="AD74" s="153"/>
      <c r="AE74" s="153"/>
      <c r="AF74" s="153"/>
    </row>
    <row r="75" ht="14.5" spans="1:32">
      <c r="A75" s="227">
        <v>75</v>
      </c>
      <c r="B75" s="212" t="s">
        <v>64</v>
      </c>
      <c r="C75" s="214" t="s">
        <v>168</v>
      </c>
      <c r="D75" s="204" t="s">
        <v>1917</v>
      </c>
      <c r="E75" s="371">
        <v>6000064470</v>
      </c>
      <c r="F75" s="212">
        <v>1</v>
      </c>
      <c r="G75" s="214">
        <v>0</v>
      </c>
      <c r="H75" s="214">
        <v>1</v>
      </c>
      <c r="I75" s="355">
        <v>46193</v>
      </c>
      <c r="J75" s="373" t="s">
        <v>2169</v>
      </c>
      <c r="K75" s="352">
        <v>516339090626043</v>
      </c>
      <c r="L75" s="361" t="s">
        <v>2252</v>
      </c>
      <c r="M75" s="319" t="s">
        <v>2237</v>
      </c>
      <c r="N75" s="319" t="s">
        <v>2238</v>
      </c>
      <c r="O75" s="190"/>
      <c r="P75" s="317"/>
      <c r="Q75" s="190" t="s">
        <v>2239</v>
      </c>
      <c r="R75" s="190"/>
      <c r="S75" s="317"/>
      <c r="T75" s="321"/>
      <c r="U75" s="37" t="s">
        <v>28</v>
      </c>
      <c r="V75" s="214" t="s">
        <v>13</v>
      </c>
      <c r="W75" s="254"/>
      <c r="X75" s="153"/>
      <c r="Y75" s="153"/>
      <c r="Z75" s="153"/>
      <c r="AA75" s="153"/>
      <c r="AB75" s="153"/>
      <c r="AC75" s="153"/>
      <c r="AD75" s="153"/>
      <c r="AE75" s="153"/>
      <c r="AF75" s="153"/>
    </row>
    <row r="76" ht="14.5" spans="1:32">
      <c r="A76" s="214">
        <v>76</v>
      </c>
      <c r="B76" s="212" t="s">
        <v>64</v>
      </c>
      <c r="C76" s="214" t="s">
        <v>168</v>
      </c>
      <c r="D76" s="204" t="s">
        <v>1917</v>
      </c>
      <c r="E76" s="371">
        <v>6000064470</v>
      </c>
      <c r="F76" s="214">
        <v>3</v>
      </c>
      <c r="G76" s="214">
        <v>3</v>
      </c>
      <c r="H76" s="214">
        <v>0</v>
      </c>
      <c r="I76" s="226">
        <v>46193</v>
      </c>
      <c r="J76" s="372" t="s">
        <v>2169</v>
      </c>
      <c r="K76" s="352" t="s">
        <v>2253</v>
      </c>
      <c r="L76" s="239" t="s">
        <v>66</v>
      </c>
      <c r="M76" s="254"/>
      <c r="N76" s="254"/>
      <c r="O76" s="254"/>
      <c r="P76" s="353">
        <f>I76+1</f>
        <v>46194</v>
      </c>
      <c r="Q76" s="254"/>
      <c r="R76" s="212" t="s">
        <v>1920</v>
      </c>
      <c r="S76" s="354">
        <f>I76+1</f>
        <v>46194</v>
      </c>
      <c r="T76" s="254"/>
      <c r="U76" s="214"/>
      <c r="V76" s="214"/>
      <c r="W76" s="254"/>
      <c r="X76" s="153"/>
      <c r="Y76" s="153"/>
      <c r="Z76" s="153"/>
      <c r="AA76" s="153"/>
      <c r="AB76" s="153"/>
      <c r="AC76" s="153"/>
      <c r="AD76" s="153"/>
      <c r="AE76" s="153"/>
      <c r="AF76" s="153"/>
    </row>
    <row r="77" ht="14.5" spans="1:32">
      <c r="A77" s="227">
        <v>77</v>
      </c>
      <c r="B77" s="212" t="s">
        <v>64</v>
      </c>
      <c r="C77" s="214" t="s">
        <v>168</v>
      </c>
      <c r="D77" s="204" t="s">
        <v>1917</v>
      </c>
      <c r="E77" s="371">
        <v>6000064470</v>
      </c>
      <c r="F77" s="214">
        <v>1</v>
      </c>
      <c r="G77" s="214">
        <v>0</v>
      </c>
      <c r="H77" s="214">
        <v>1</v>
      </c>
      <c r="I77" s="355">
        <v>46193</v>
      </c>
      <c r="J77" s="373" t="s">
        <v>2169</v>
      </c>
      <c r="K77" s="352">
        <v>516339090626047</v>
      </c>
      <c r="L77" s="374" t="s">
        <v>2254</v>
      </c>
      <c r="M77" s="269" t="s">
        <v>2187</v>
      </c>
      <c r="N77" s="253" t="s">
        <v>2188</v>
      </c>
      <c r="O77" s="212" t="s">
        <v>2189</v>
      </c>
      <c r="P77" s="226">
        <v>46181</v>
      </c>
      <c r="Q77" s="247" t="s">
        <v>2190</v>
      </c>
      <c r="R77" s="212" t="s">
        <v>2189</v>
      </c>
      <c r="S77" s="226">
        <v>46181</v>
      </c>
      <c r="T77" s="212" t="s">
        <v>68</v>
      </c>
      <c r="U77" s="214" t="s">
        <v>78</v>
      </c>
      <c r="V77" s="214" t="s">
        <v>13</v>
      </c>
      <c r="W77" s="55"/>
      <c r="X77" s="55"/>
      <c r="Y77" s="214"/>
      <c r="Z77" s="214"/>
      <c r="AA77" s="214"/>
      <c r="AB77" s="214"/>
      <c r="AC77" s="214"/>
      <c r="AD77" s="214"/>
      <c r="AE77" s="214"/>
      <c r="AF77" s="214"/>
    </row>
    <row r="78" ht="14.5" spans="1:32">
      <c r="A78" s="212">
        <v>78</v>
      </c>
      <c r="B78" s="212" t="s">
        <v>64</v>
      </c>
      <c r="C78" s="214" t="s">
        <v>168</v>
      </c>
      <c r="D78" s="204" t="s">
        <v>1917</v>
      </c>
      <c r="E78" s="371">
        <v>6000064470</v>
      </c>
      <c r="F78" s="214">
        <v>1</v>
      </c>
      <c r="G78" s="214">
        <v>1</v>
      </c>
      <c r="H78" s="214">
        <v>0</v>
      </c>
      <c r="I78" s="226">
        <v>46193</v>
      </c>
      <c r="J78" s="372" t="s">
        <v>2169</v>
      </c>
      <c r="K78" s="352">
        <v>516339090626048</v>
      </c>
      <c r="L78" s="239" t="s">
        <v>66</v>
      </c>
      <c r="M78" s="254"/>
      <c r="N78" s="254"/>
      <c r="O78" s="254"/>
      <c r="P78" s="353">
        <f>I78+1</f>
        <v>46194</v>
      </c>
      <c r="Q78" s="254"/>
      <c r="R78" s="212" t="s">
        <v>1920</v>
      </c>
      <c r="S78" s="354">
        <f>I78+1</f>
        <v>46194</v>
      </c>
      <c r="T78" s="254"/>
      <c r="U78" s="214"/>
      <c r="V78" s="214"/>
      <c r="W78" s="254"/>
      <c r="X78" s="153"/>
      <c r="Y78" s="153"/>
      <c r="Z78" s="153"/>
      <c r="AA78" s="153"/>
      <c r="AB78" s="153"/>
      <c r="AC78" s="153"/>
      <c r="AD78" s="153"/>
      <c r="AE78" s="153"/>
      <c r="AF78" s="153"/>
    </row>
    <row r="79" ht="14.5" spans="1:32">
      <c r="A79" s="214">
        <v>79</v>
      </c>
      <c r="B79" s="212" t="s">
        <v>64</v>
      </c>
      <c r="C79" s="214" t="s">
        <v>168</v>
      </c>
      <c r="D79" s="204" t="s">
        <v>1917</v>
      </c>
      <c r="E79" s="371">
        <v>6000064470</v>
      </c>
      <c r="F79" s="214">
        <v>1</v>
      </c>
      <c r="G79" s="214">
        <v>0</v>
      </c>
      <c r="H79" s="214">
        <v>1</v>
      </c>
      <c r="I79" s="355">
        <v>46193</v>
      </c>
      <c r="J79" s="373" t="s">
        <v>2169</v>
      </c>
      <c r="K79" s="352">
        <v>516339090626049</v>
      </c>
      <c r="L79" s="254" t="s">
        <v>2255</v>
      </c>
      <c r="M79" s="269" t="s">
        <v>2187</v>
      </c>
      <c r="N79" s="253" t="s">
        <v>2188</v>
      </c>
      <c r="O79" s="212" t="s">
        <v>2189</v>
      </c>
      <c r="P79" s="226">
        <v>46181</v>
      </c>
      <c r="Q79" s="247" t="s">
        <v>2190</v>
      </c>
      <c r="R79" s="212" t="s">
        <v>2189</v>
      </c>
      <c r="S79" s="226">
        <v>46181</v>
      </c>
      <c r="T79" s="212" t="s">
        <v>68</v>
      </c>
      <c r="U79" s="214" t="s">
        <v>78</v>
      </c>
      <c r="V79" s="214" t="s">
        <v>13</v>
      </c>
      <c r="W79" s="55"/>
      <c r="X79" s="55"/>
      <c r="Y79" s="214"/>
      <c r="Z79" s="214"/>
      <c r="AA79" s="214"/>
      <c r="AB79" s="214"/>
      <c r="AC79" s="214"/>
      <c r="AD79" s="214"/>
      <c r="AE79" s="214"/>
      <c r="AF79" s="214"/>
    </row>
    <row r="80" ht="14.5" spans="1:32">
      <c r="A80" s="227">
        <v>80</v>
      </c>
      <c r="B80" s="212" t="s">
        <v>64</v>
      </c>
      <c r="C80" s="214" t="s">
        <v>168</v>
      </c>
      <c r="D80" s="204" t="s">
        <v>1917</v>
      </c>
      <c r="E80" s="371">
        <v>6000064470</v>
      </c>
      <c r="F80" s="214">
        <v>1</v>
      </c>
      <c r="G80" s="214">
        <v>0</v>
      </c>
      <c r="H80" s="214">
        <v>1</v>
      </c>
      <c r="I80" s="355">
        <v>46193</v>
      </c>
      <c r="J80" s="373" t="s">
        <v>2169</v>
      </c>
      <c r="K80" s="352">
        <v>516339090626050</v>
      </c>
      <c r="L80" s="361" t="s">
        <v>2256</v>
      </c>
      <c r="M80" s="238" t="s">
        <v>1074</v>
      </c>
      <c r="N80" s="238" t="s">
        <v>2257</v>
      </c>
      <c r="O80" s="136"/>
      <c r="P80" s="240"/>
      <c r="Q80" s="239" t="s">
        <v>2218</v>
      </c>
      <c r="R80" s="212" t="s">
        <v>1920</v>
      </c>
      <c r="S80" s="226">
        <v>46220</v>
      </c>
      <c r="T80" s="212" t="s">
        <v>68</v>
      </c>
      <c r="U80" s="55" t="s">
        <v>28</v>
      </c>
      <c r="V80" s="214" t="s">
        <v>13</v>
      </c>
      <c r="W80" s="40"/>
      <c r="X80" s="40"/>
      <c r="Y80" s="40"/>
      <c r="Z80" s="40"/>
      <c r="AA80" s="40"/>
      <c r="AB80" s="40"/>
      <c r="AC80" s="40"/>
      <c r="AD80" s="40"/>
      <c r="AE80" s="40"/>
      <c r="AF80" s="40"/>
    </row>
    <row r="81" ht="14.5" spans="1:32">
      <c r="A81" s="212">
        <v>81</v>
      </c>
      <c r="B81" s="212" t="s">
        <v>64</v>
      </c>
      <c r="C81" s="214" t="s">
        <v>168</v>
      </c>
      <c r="D81" s="204" t="s">
        <v>1917</v>
      </c>
      <c r="E81" s="371">
        <v>6000064470</v>
      </c>
      <c r="F81" s="214">
        <v>3</v>
      </c>
      <c r="G81" s="214">
        <v>3</v>
      </c>
      <c r="H81" s="214">
        <v>0</v>
      </c>
      <c r="I81" s="226">
        <v>46193</v>
      </c>
      <c r="J81" s="372" t="s">
        <v>2169</v>
      </c>
      <c r="K81" s="352" t="s">
        <v>2258</v>
      </c>
      <c r="L81" s="239" t="s">
        <v>66</v>
      </c>
      <c r="M81" s="254"/>
      <c r="N81" s="254"/>
      <c r="O81" s="254"/>
      <c r="P81" s="353">
        <f>I81+1</f>
        <v>46194</v>
      </c>
      <c r="Q81" s="254"/>
      <c r="R81" s="212" t="s">
        <v>1920</v>
      </c>
      <c r="S81" s="354">
        <f>I81+1</f>
        <v>46194</v>
      </c>
      <c r="T81" s="254"/>
      <c r="U81" s="214"/>
      <c r="V81" s="214"/>
      <c r="W81" s="254"/>
      <c r="X81" s="153"/>
      <c r="Y81" s="153"/>
      <c r="Z81" s="153"/>
      <c r="AA81" s="153"/>
      <c r="AB81" s="153"/>
      <c r="AC81" s="153"/>
      <c r="AD81" s="153"/>
      <c r="AE81" s="153"/>
      <c r="AF81" s="153"/>
    </row>
    <row r="82" ht="14.5" spans="1:32">
      <c r="A82" s="214">
        <v>82</v>
      </c>
      <c r="B82" s="212" t="s">
        <v>64</v>
      </c>
      <c r="C82" s="214" t="s">
        <v>168</v>
      </c>
      <c r="D82" s="204" t="s">
        <v>1917</v>
      </c>
      <c r="E82" s="371">
        <v>6000064470</v>
      </c>
      <c r="F82" s="214">
        <v>1</v>
      </c>
      <c r="G82" s="214">
        <v>0</v>
      </c>
      <c r="H82" s="214">
        <v>1</v>
      </c>
      <c r="I82" s="355">
        <v>46193</v>
      </c>
      <c r="J82" s="373" t="s">
        <v>2169</v>
      </c>
      <c r="K82" s="352">
        <v>516339090626054</v>
      </c>
      <c r="L82" s="361" t="s">
        <v>2259</v>
      </c>
      <c r="M82" s="238" t="s">
        <v>1074</v>
      </c>
      <c r="N82" s="238" t="s">
        <v>2260</v>
      </c>
      <c r="O82" s="136"/>
      <c r="P82" s="240"/>
      <c r="Q82" s="239" t="s">
        <v>2218</v>
      </c>
      <c r="R82" s="212" t="s">
        <v>1920</v>
      </c>
      <c r="S82" s="226">
        <v>46220</v>
      </c>
      <c r="T82" s="212" t="s">
        <v>68</v>
      </c>
      <c r="U82" s="55" t="s">
        <v>28</v>
      </c>
      <c r="V82" s="214" t="s">
        <v>13</v>
      </c>
      <c r="W82" s="40"/>
      <c r="X82" s="40"/>
      <c r="Y82" s="40"/>
      <c r="Z82" s="40"/>
      <c r="AA82" s="40"/>
      <c r="AB82" s="40"/>
      <c r="AC82" s="40"/>
      <c r="AD82" s="40"/>
      <c r="AE82" s="40"/>
      <c r="AF82" s="40"/>
    </row>
    <row r="83" ht="14.5" spans="1:32">
      <c r="A83" s="212">
        <v>83</v>
      </c>
      <c r="B83" s="212" t="s">
        <v>64</v>
      </c>
      <c r="C83" s="214" t="s">
        <v>168</v>
      </c>
      <c r="D83" s="204" t="s">
        <v>1917</v>
      </c>
      <c r="E83" s="371">
        <v>6000064470</v>
      </c>
      <c r="F83" s="214">
        <v>1</v>
      </c>
      <c r="G83" s="214">
        <v>1</v>
      </c>
      <c r="H83" s="214">
        <v>0</v>
      </c>
      <c r="I83" s="226">
        <v>46193</v>
      </c>
      <c r="J83" s="372" t="s">
        <v>2169</v>
      </c>
      <c r="K83" s="352">
        <v>516339090626055</v>
      </c>
      <c r="L83" s="239" t="s">
        <v>66</v>
      </c>
      <c r="M83" s="254"/>
      <c r="N83" s="254"/>
      <c r="O83" s="254"/>
      <c r="P83" s="353">
        <f t="shared" ref="P83:P88" si="22">I83+1</f>
        <v>46194</v>
      </c>
      <c r="Q83" s="254"/>
      <c r="R83" s="212" t="s">
        <v>1920</v>
      </c>
      <c r="S83" s="354">
        <f t="shared" ref="S83:S88" si="23">I83+1</f>
        <v>46194</v>
      </c>
      <c r="T83" s="254"/>
      <c r="U83" s="214"/>
      <c r="V83" s="214"/>
      <c r="W83" s="254"/>
      <c r="X83" s="153"/>
      <c r="Y83" s="153"/>
      <c r="Z83" s="153"/>
      <c r="AA83" s="153"/>
      <c r="AB83" s="153"/>
      <c r="AC83" s="153"/>
      <c r="AD83" s="153"/>
      <c r="AE83" s="153"/>
      <c r="AF83" s="153"/>
    </row>
    <row r="84" ht="14.5" spans="1:32">
      <c r="A84" s="227">
        <v>84</v>
      </c>
      <c r="B84" s="212" t="s">
        <v>64</v>
      </c>
      <c r="C84" s="214" t="s">
        <v>84</v>
      </c>
      <c r="D84" s="204" t="s">
        <v>1917</v>
      </c>
      <c r="E84" s="212">
        <v>6000064638</v>
      </c>
      <c r="F84" s="214">
        <v>1</v>
      </c>
      <c r="G84" s="214">
        <v>0</v>
      </c>
      <c r="H84" s="214">
        <v>1</v>
      </c>
      <c r="I84" s="226">
        <v>46196</v>
      </c>
      <c r="J84" s="211" t="s">
        <v>2168</v>
      </c>
      <c r="K84" s="358">
        <v>516313360626038</v>
      </c>
      <c r="L84" s="62" t="s">
        <v>2261</v>
      </c>
      <c r="M84" s="254" t="s">
        <v>2185</v>
      </c>
      <c r="N84" s="34" t="s">
        <v>2181</v>
      </c>
      <c r="O84" s="212" t="s">
        <v>1920</v>
      </c>
      <c r="P84" s="353">
        <f t="shared" si="22"/>
        <v>46197</v>
      </c>
      <c r="Q84" s="34" t="s">
        <v>2182</v>
      </c>
      <c r="R84" s="212" t="s">
        <v>1920</v>
      </c>
      <c r="S84" s="354">
        <f t="shared" si="23"/>
        <v>46197</v>
      </c>
      <c r="T84" s="212" t="s">
        <v>68</v>
      </c>
      <c r="U84" s="212" t="s">
        <v>2176</v>
      </c>
      <c r="V84" s="214" t="s">
        <v>13</v>
      </c>
      <c r="W84" s="254"/>
      <c r="X84" s="153"/>
      <c r="Y84" s="153"/>
      <c r="Z84" s="153"/>
      <c r="AA84" s="153"/>
      <c r="AB84" s="153"/>
      <c r="AC84" s="153"/>
      <c r="AD84" s="153"/>
      <c r="AE84" s="153"/>
      <c r="AF84" s="153"/>
    </row>
    <row r="85" ht="14.5" spans="1:32">
      <c r="A85" s="214">
        <v>85</v>
      </c>
      <c r="B85" s="212" t="s">
        <v>64</v>
      </c>
      <c r="C85" s="214" t="s">
        <v>84</v>
      </c>
      <c r="D85" s="204" t="s">
        <v>1917</v>
      </c>
      <c r="E85" s="212">
        <v>6000064638</v>
      </c>
      <c r="F85" s="214">
        <v>2</v>
      </c>
      <c r="G85" s="214">
        <v>2</v>
      </c>
      <c r="H85" s="214">
        <v>0</v>
      </c>
      <c r="I85" s="226">
        <v>46196</v>
      </c>
      <c r="J85" s="258" t="s">
        <v>2168</v>
      </c>
      <c r="K85" s="362" t="s">
        <v>2262</v>
      </c>
      <c r="L85" s="239" t="s">
        <v>66</v>
      </c>
      <c r="M85" s="254"/>
      <c r="N85" s="254"/>
      <c r="O85" s="254"/>
      <c r="P85" s="353">
        <f t="shared" si="22"/>
        <v>46197</v>
      </c>
      <c r="Q85" s="254"/>
      <c r="R85" s="212" t="s">
        <v>1920</v>
      </c>
      <c r="S85" s="354">
        <f t="shared" si="23"/>
        <v>46197</v>
      </c>
      <c r="T85" s="254"/>
      <c r="U85" s="214"/>
      <c r="V85" s="214"/>
      <c r="W85" s="254"/>
      <c r="X85" s="153"/>
      <c r="Y85" s="153"/>
      <c r="Z85" s="153"/>
      <c r="AA85" s="153"/>
      <c r="AB85" s="153"/>
      <c r="AC85" s="153"/>
      <c r="AD85" s="153"/>
      <c r="AE85" s="153"/>
      <c r="AF85" s="153"/>
    </row>
    <row r="86" ht="14.5" spans="1:32">
      <c r="A86" s="227">
        <v>86</v>
      </c>
      <c r="B86" s="212" t="s">
        <v>64</v>
      </c>
      <c r="C86" s="214" t="s">
        <v>84</v>
      </c>
      <c r="D86" s="204" t="s">
        <v>1917</v>
      </c>
      <c r="E86" s="212">
        <v>6000064638</v>
      </c>
      <c r="F86" s="214">
        <v>1</v>
      </c>
      <c r="G86" s="214">
        <v>0</v>
      </c>
      <c r="H86" s="214">
        <v>1</v>
      </c>
      <c r="I86" s="226">
        <v>46196</v>
      </c>
      <c r="J86" s="211" t="s">
        <v>2168</v>
      </c>
      <c r="K86" s="358">
        <v>516313360626041</v>
      </c>
      <c r="L86" s="254" t="s">
        <v>2263</v>
      </c>
      <c r="M86" s="254" t="s">
        <v>2185</v>
      </c>
      <c r="N86" s="34" t="s">
        <v>2181</v>
      </c>
      <c r="O86" s="212" t="s">
        <v>1920</v>
      </c>
      <c r="P86" s="353">
        <f t="shared" si="22"/>
        <v>46197</v>
      </c>
      <c r="Q86" s="254" t="s">
        <v>2246</v>
      </c>
      <c r="R86" s="212" t="s">
        <v>1920</v>
      </c>
      <c r="S86" s="354">
        <f t="shared" si="23"/>
        <v>46197</v>
      </c>
      <c r="T86" s="212" t="s">
        <v>68</v>
      </c>
      <c r="U86" s="212" t="s">
        <v>2176</v>
      </c>
      <c r="V86" s="214" t="s">
        <v>13</v>
      </c>
      <c r="W86" s="254"/>
      <c r="X86" s="153"/>
      <c r="Y86" s="153"/>
      <c r="Z86" s="153"/>
      <c r="AA86" s="153"/>
      <c r="AB86" s="153"/>
      <c r="AC86" s="153"/>
      <c r="AD86" s="153"/>
      <c r="AE86" s="153"/>
      <c r="AF86" s="153"/>
    </row>
    <row r="87" ht="14.5" spans="1:32">
      <c r="A87" s="212">
        <v>87</v>
      </c>
      <c r="B87" s="212" t="s">
        <v>64</v>
      </c>
      <c r="C87" s="214" t="s">
        <v>84</v>
      </c>
      <c r="D87" s="204" t="s">
        <v>1917</v>
      </c>
      <c r="E87" s="212">
        <v>6000064638</v>
      </c>
      <c r="F87" s="214">
        <v>2</v>
      </c>
      <c r="G87" s="214">
        <v>2</v>
      </c>
      <c r="H87" s="214">
        <v>0</v>
      </c>
      <c r="I87" s="226">
        <v>46196</v>
      </c>
      <c r="J87" s="258" t="s">
        <v>2168</v>
      </c>
      <c r="K87" s="362" t="s">
        <v>2264</v>
      </c>
      <c r="L87" s="239" t="s">
        <v>66</v>
      </c>
      <c r="M87" s="254"/>
      <c r="N87" s="254"/>
      <c r="O87" s="254"/>
      <c r="P87" s="353">
        <f t="shared" si="22"/>
        <v>46197</v>
      </c>
      <c r="Q87" s="254"/>
      <c r="R87" s="212" t="s">
        <v>1920</v>
      </c>
      <c r="S87" s="354">
        <f t="shared" si="23"/>
        <v>46197</v>
      </c>
      <c r="T87" s="254"/>
      <c r="U87" s="214"/>
      <c r="V87" s="214"/>
      <c r="W87" s="254"/>
      <c r="X87" s="153"/>
      <c r="Y87" s="153"/>
      <c r="Z87" s="153"/>
      <c r="AA87" s="153"/>
      <c r="AB87" s="153"/>
      <c r="AC87" s="153"/>
      <c r="AD87" s="153"/>
      <c r="AE87" s="153"/>
      <c r="AF87" s="153"/>
    </row>
    <row r="88" ht="14.5" spans="1:32">
      <c r="A88" s="214">
        <v>88</v>
      </c>
      <c r="B88" s="212" t="s">
        <v>64</v>
      </c>
      <c r="C88" s="214" t="s">
        <v>84</v>
      </c>
      <c r="D88" s="204" t="s">
        <v>1917</v>
      </c>
      <c r="E88" s="212">
        <v>6000064638</v>
      </c>
      <c r="F88" s="214">
        <v>1</v>
      </c>
      <c r="G88" s="214">
        <v>0</v>
      </c>
      <c r="H88" s="214">
        <v>1</v>
      </c>
      <c r="I88" s="226">
        <v>46197</v>
      </c>
      <c r="J88" s="211" t="s">
        <v>2168</v>
      </c>
      <c r="K88" s="358">
        <v>516313360626044</v>
      </c>
      <c r="L88" s="359" t="s">
        <v>2265</v>
      </c>
      <c r="M88" s="374" t="s">
        <v>2266</v>
      </c>
      <c r="N88" s="34" t="s">
        <v>2267</v>
      </c>
      <c r="O88" s="212" t="s">
        <v>1920</v>
      </c>
      <c r="P88" s="353">
        <f t="shared" si="22"/>
        <v>46198</v>
      </c>
      <c r="Q88" s="361"/>
      <c r="R88" s="212" t="s">
        <v>1920</v>
      </c>
      <c r="S88" s="354">
        <f t="shared" si="23"/>
        <v>46198</v>
      </c>
      <c r="T88" s="212" t="s">
        <v>68</v>
      </c>
      <c r="U88" s="240" t="s">
        <v>970</v>
      </c>
      <c r="V88" s="240" t="s">
        <v>15</v>
      </c>
      <c r="W88" s="359"/>
      <c r="X88" s="153"/>
      <c r="Y88" s="153"/>
      <c r="Z88" s="153"/>
      <c r="AA88" s="153"/>
      <c r="AB88" s="153"/>
      <c r="AC88" s="153"/>
      <c r="AD88" s="153"/>
      <c r="AE88" s="153"/>
      <c r="AF88" s="153"/>
    </row>
    <row r="89" ht="14.5" spans="1:32">
      <c r="A89" s="227">
        <v>89</v>
      </c>
      <c r="B89" s="212" t="s">
        <v>64</v>
      </c>
      <c r="C89" s="214" t="s">
        <v>84</v>
      </c>
      <c r="D89" s="204" t="s">
        <v>1917</v>
      </c>
      <c r="E89" s="212">
        <v>6000064638</v>
      </c>
      <c r="F89" s="214">
        <v>1</v>
      </c>
      <c r="G89" s="214">
        <v>0</v>
      </c>
      <c r="H89" s="214">
        <v>1</v>
      </c>
      <c r="I89" s="226">
        <v>46197</v>
      </c>
      <c r="J89" s="211" t="s">
        <v>2168</v>
      </c>
      <c r="K89" s="358">
        <v>516313360626045</v>
      </c>
      <c r="L89" s="254" t="s">
        <v>2202</v>
      </c>
      <c r="M89" s="211" t="s">
        <v>2194</v>
      </c>
      <c r="N89" s="297" t="s">
        <v>1035</v>
      </c>
      <c r="O89" s="136"/>
      <c r="P89" s="240"/>
      <c r="Q89" s="250" t="s">
        <v>2195</v>
      </c>
      <c r="R89" s="136"/>
      <c r="S89" s="226">
        <v>46253</v>
      </c>
      <c r="T89" s="212" t="s">
        <v>68</v>
      </c>
      <c r="U89" s="214" t="s">
        <v>78</v>
      </c>
      <c r="V89" s="214" t="s">
        <v>13</v>
      </c>
      <c r="W89" s="254"/>
      <c r="X89" s="153"/>
      <c r="Y89" s="153"/>
      <c r="Z89" s="153"/>
      <c r="AA89" s="153"/>
      <c r="AB89" s="153"/>
      <c r="AC89" s="153"/>
      <c r="AD89" s="153"/>
      <c r="AE89" s="153"/>
      <c r="AF89" s="153"/>
    </row>
    <row r="90" ht="14.5" spans="1:32">
      <c r="A90" s="227">
        <v>90</v>
      </c>
      <c r="B90" s="212" t="s">
        <v>64</v>
      </c>
      <c r="C90" s="214" t="s">
        <v>84</v>
      </c>
      <c r="D90" s="204" t="s">
        <v>1917</v>
      </c>
      <c r="E90" s="212">
        <v>6000064638</v>
      </c>
      <c r="F90" s="214">
        <v>1</v>
      </c>
      <c r="G90" s="214">
        <v>0</v>
      </c>
      <c r="H90" s="214">
        <v>1</v>
      </c>
      <c r="I90" s="226">
        <v>46197</v>
      </c>
      <c r="J90" s="211" t="s">
        <v>2168</v>
      </c>
      <c r="K90" s="358">
        <v>516313360626046</v>
      </c>
      <c r="L90" s="254" t="s">
        <v>2268</v>
      </c>
      <c r="M90" s="374" t="s">
        <v>2266</v>
      </c>
      <c r="N90" s="34" t="s">
        <v>2269</v>
      </c>
      <c r="O90" s="212" t="s">
        <v>1920</v>
      </c>
      <c r="P90" s="353">
        <f t="shared" ref="P90:P95" si="24">I90+1</f>
        <v>46198</v>
      </c>
      <c r="Q90" s="254"/>
      <c r="R90" s="212" t="s">
        <v>1920</v>
      </c>
      <c r="S90" s="354">
        <f t="shared" ref="S90:S93" si="25">I90+1</f>
        <v>46198</v>
      </c>
      <c r="T90" s="212" t="s">
        <v>68</v>
      </c>
      <c r="U90" s="240" t="s">
        <v>970</v>
      </c>
      <c r="V90" s="240" t="s">
        <v>15</v>
      </c>
      <c r="W90" s="254"/>
      <c r="X90" s="153"/>
      <c r="Y90" s="153"/>
      <c r="Z90" s="153"/>
      <c r="AA90" s="153"/>
      <c r="AB90" s="153"/>
      <c r="AC90" s="153"/>
      <c r="AD90" s="153"/>
      <c r="AE90" s="153"/>
      <c r="AF90" s="153"/>
    </row>
    <row r="91" ht="14.5" spans="1:32">
      <c r="A91" s="214">
        <v>91</v>
      </c>
      <c r="B91" s="212" t="s">
        <v>64</v>
      </c>
      <c r="C91" s="214" t="s">
        <v>84</v>
      </c>
      <c r="D91" s="204" t="s">
        <v>1917</v>
      </c>
      <c r="E91" s="212">
        <v>6000064638</v>
      </c>
      <c r="F91" s="214">
        <v>1</v>
      </c>
      <c r="G91" s="214">
        <v>1</v>
      </c>
      <c r="H91" s="214">
        <v>0</v>
      </c>
      <c r="I91" s="226">
        <v>46197</v>
      </c>
      <c r="J91" s="258" t="s">
        <v>2168</v>
      </c>
      <c r="K91" s="362">
        <v>516313360626047</v>
      </c>
      <c r="L91" s="239" t="s">
        <v>66</v>
      </c>
      <c r="M91" s="254"/>
      <c r="N91" s="254"/>
      <c r="O91" s="254"/>
      <c r="P91" s="353">
        <f t="shared" si="24"/>
        <v>46198</v>
      </c>
      <c r="Q91" s="254"/>
      <c r="R91" s="212" t="s">
        <v>1920</v>
      </c>
      <c r="S91" s="354">
        <f t="shared" si="25"/>
        <v>46198</v>
      </c>
      <c r="T91" s="254"/>
      <c r="U91" s="214"/>
      <c r="V91" s="214"/>
      <c r="W91" s="254"/>
      <c r="X91" s="153"/>
      <c r="Y91" s="153"/>
      <c r="Z91" s="153"/>
      <c r="AA91" s="153"/>
      <c r="AB91" s="153"/>
      <c r="AC91" s="153"/>
      <c r="AD91" s="153"/>
      <c r="AE91" s="153"/>
      <c r="AF91" s="153"/>
    </row>
    <row r="92" ht="14.5" spans="1:32">
      <c r="A92" s="227">
        <v>92</v>
      </c>
      <c r="B92" s="212" t="s">
        <v>64</v>
      </c>
      <c r="C92" s="214" t="s">
        <v>84</v>
      </c>
      <c r="D92" s="204" t="s">
        <v>1917</v>
      </c>
      <c r="E92" s="212">
        <v>6000064638</v>
      </c>
      <c r="F92" s="214">
        <v>1</v>
      </c>
      <c r="G92" s="214">
        <v>0</v>
      </c>
      <c r="H92" s="214">
        <v>1</v>
      </c>
      <c r="I92" s="226">
        <v>46197</v>
      </c>
      <c r="J92" s="211" t="s">
        <v>2168</v>
      </c>
      <c r="K92" s="358">
        <v>516313360626048</v>
      </c>
      <c r="L92" s="359" t="s">
        <v>2265</v>
      </c>
      <c r="M92" s="374" t="s">
        <v>2266</v>
      </c>
      <c r="N92" s="34" t="s">
        <v>2267</v>
      </c>
      <c r="O92" s="212" t="s">
        <v>1920</v>
      </c>
      <c r="P92" s="353">
        <f t="shared" si="24"/>
        <v>46198</v>
      </c>
      <c r="Q92" s="361"/>
      <c r="R92" s="212" t="s">
        <v>1920</v>
      </c>
      <c r="S92" s="354">
        <f t="shared" si="25"/>
        <v>46198</v>
      </c>
      <c r="T92" s="212" t="s">
        <v>68</v>
      </c>
      <c r="U92" s="240" t="s">
        <v>970</v>
      </c>
      <c r="V92" s="240" t="s">
        <v>15</v>
      </c>
      <c r="W92" s="359"/>
      <c r="X92" s="153"/>
      <c r="Y92" s="153"/>
      <c r="Z92" s="153"/>
      <c r="AA92" s="153"/>
      <c r="AB92" s="153"/>
      <c r="AC92" s="153"/>
      <c r="AD92" s="153"/>
      <c r="AE92" s="153"/>
      <c r="AF92" s="153"/>
    </row>
    <row r="93" ht="14.5" spans="1:32">
      <c r="A93" s="212">
        <v>93</v>
      </c>
      <c r="B93" s="212" t="s">
        <v>64</v>
      </c>
      <c r="C93" s="214" t="s">
        <v>84</v>
      </c>
      <c r="D93" s="204" t="s">
        <v>1917</v>
      </c>
      <c r="E93" s="212">
        <v>6000064638</v>
      </c>
      <c r="F93" s="214">
        <v>9</v>
      </c>
      <c r="G93" s="214">
        <v>9</v>
      </c>
      <c r="H93" s="214">
        <v>0</v>
      </c>
      <c r="I93" s="226">
        <v>46197</v>
      </c>
      <c r="J93" s="258" t="s">
        <v>2168</v>
      </c>
      <c r="K93" s="362" t="s">
        <v>2270</v>
      </c>
      <c r="L93" s="239" t="s">
        <v>66</v>
      </c>
      <c r="M93" s="254"/>
      <c r="N93" s="254"/>
      <c r="O93" s="254"/>
      <c r="P93" s="353">
        <f t="shared" si="24"/>
        <v>46198</v>
      </c>
      <c r="Q93" s="254"/>
      <c r="R93" s="212" t="s">
        <v>1920</v>
      </c>
      <c r="S93" s="354">
        <f t="shared" si="25"/>
        <v>46198</v>
      </c>
      <c r="T93" s="254"/>
      <c r="U93" s="214"/>
      <c r="V93" s="214"/>
      <c r="W93" s="254"/>
      <c r="X93" s="153"/>
      <c r="Y93" s="153"/>
      <c r="Z93" s="153"/>
      <c r="AA93" s="153"/>
      <c r="AB93" s="153"/>
      <c r="AC93" s="153"/>
      <c r="AD93" s="153"/>
      <c r="AE93" s="153"/>
      <c r="AF93" s="153"/>
    </row>
    <row r="94" ht="16.5" spans="1:32">
      <c r="A94" s="227">
        <v>95</v>
      </c>
      <c r="B94" s="212" t="s">
        <v>64</v>
      </c>
      <c r="C94" s="214" t="s">
        <v>84</v>
      </c>
      <c r="D94" s="204" t="s">
        <v>1917</v>
      </c>
      <c r="E94" s="229">
        <v>6000064635</v>
      </c>
      <c r="F94" s="214">
        <v>1</v>
      </c>
      <c r="G94" s="214">
        <v>0</v>
      </c>
      <c r="H94" s="214">
        <v>1</v>
      </c>
      <c r="I94" s="355">
        <v>46198</v>
      </c>
      <c r="J94" s="269" t="s">
        <v>2167</v>
      </c>
      <c r="K94" s="352">
        <v>516309360626062</v>
      </c>
      <c r="L94" s="251" t="s">
        <v>2271</v>
      </c>
      <c r="M94" s="252" t="s">
        <v>2272</v>
      </c>
      <c r="N94" s="253" t="s">
        <v>2273</v>
      </c>
      <c r="O94" s="136" t="s">
        <v>67</v>
      </c>
      <c r="P94" s="375">
        <f t="shared" si="24"/>
        <v>46199</v>
      </c>
      <c r="Q94" s="253" t="s">
        <v>2274</v>
      </c>
      <c r="R94" s="136" t="s">
        <v>67</v>
      </c>
      <c r="S94" s="226">
        <v>46181</v>
      </c>
      <c r="T94" s="212" t="s">
        <v>68</v>
      </c>
      <c r="U94" s="240" t="s">
        <v>974</v>
      </c>
      <c r="V94" s="214" t="s">
        <v>13</v>
      </c>
      <c r="W94" s="37"/>
      <c r="X94" s="37"/>
      <c r="Y94" s="37"/>
      <c r="Z94" s="37"/>
      <c r="AA94" s="37"/>
      <c r="AB94" s="37"/>
      <c r="AC94" s="37"/>
      <c r="AD94" s="37"/>
      <c r="AE94" s="37"/>
      <c r="AF94" s="37"/>
    </row>
    <row r="95" ht="14.5" spans="1:32">
      <c r="A95" s="212">
        <v>96</v>
      </c>
      <c r="B95" s="212" t="s">
        <v>64</v>
      </c>
      <c r="C95" s="214" t="s">
        <v>84</v>
      </c>
      <c r="D95" s="204" t="s">
        <v>1917</v>
      </c>
      <c r="E95" s="214">
        <v>6000064635</v>
      </c>
      <c r="F95" s="214">
        <v>4</v>
      </c>
      <c r="G95" s="214">
        <v>4</v>
      </c>
      <c r="H95" s="214">
        <v>0</v>
      </c>
      <c r="I95" s="226">
        <v>46198</v>
      </c>
      <c r="J95" s="239" t="s">
        <v>2167</v>
      </c>
      <c r="K95" s="352" t="s">
        <v>2275</v>
      </c>
      <c r="L95" s="239" t="s">
        <v>66</v>
      </c>
      <c r="M95" s="254"/>
      <c r="N95" s="254"/>
      <c r="O95" s="212" t="s">
        <v>1920</v>
      </c>
      <c r="P95" s="353">
        <f t="shared" si="24"/>
        <v>46199</v>
      </c>
      <c r="Q95" s="254"/>
      <c r="R95" s="212" t="s">
        <v>1920</v>
      </c>
      <c r="S95" s="354">
        <f>I95+1</f>
        <v>46199</v>
      </c>
      <c r="T95" s="212" t="s">
        <v>68</v>
      </c>
      <c r="U95" s="214"/>
      <c r="V95" s="214"/>
      <c r="W95" s="254"/>
      <c r="X95" s="153"/>
      <c r="Y95" s="153"/>
      <c r="Z95" s="153"/>
      <c r="AA95" s="153"/>
      <c r="AB95" s="153"/>
      <c r="AC95" s="153"/>
      <c r="AD95" s="153"/>
      <c r="AE95" s="153"/>
      <c r="AF95" s="153"/>
    </row>
    <row r="96" ht="14.5" spans="1:32">
      <c r="A96" s="214">
        <v>97</v>
      </c>
      <c r="B96" s="212" t="s">
        <v>64</v>
      </c>
      <c r="C96" s="214" t="s">
        <v>84</v>
      </c>
      <c r="D96" s="204" t="s">
        <v>1917</v>
      </c>
      <c r="E96" s="229">
        <v>6000064635</v>
      </c>
      <c r="F96" s="214">
        <v>1</v>
      </c>
      <c r="G96" s="214">
        <v>0</v>
      </c>
      <c r="H96" s="214">
        <v>1</v>
      </c>
      <c r="I96" s="355">
        <v>46198</v>
      </c>
      <c r="J96" s="269" t="s">
        <v>2167</v>
      </c>
      <c r="K96" s="352">
        <v>516309360626067</v>
      </c>
      <c r="L96" s="254" t="s">
        <v>2202</v>
      </c>
      <c r="M96" s="211" t="s">
        <v>2194</v>
      </c>
      <c r="N96" s="297" t="s">
        <v>1035</v>
      </c>
      <c r="O96" s="136"/>
      <c r="P96" s="240"/>
      <c r="Q96" s="250" t="s">
        <v>2195</v>
      </c>
      <c r="R96" s="136"/>
      <c r="S96" s="226">
        <v>46253</v>
      </c>
      <c r="T96" s="212" t="s">
        <v>68</v>
      </c>
      <c r="U96" s="214" t="s">
        <v>78</v>
      </c>
      <c r="V96" s="214" t="s">
        <v>13</v>
      </c>
      <c r="W96" s="254"/>
      <c r="X96" s="153"/>
      <c r="Y96" s="153"/>
      <c r="Z96" s="153"/>
      <c r="AA96" s="153"/>
      <c r="AB96" s="153"/>
      <c r="AC96" s="153"/>
      <c r="AD96" s="153"/>
      <c r="AE96" s="153"/>
      <c r="AF96" s="153"/>
    </row>
    <row r="97" ht="14.5" spans="1:32">
      <c r="A97" s="212">
        <v>98</v>
      </c>
      <c r="B97" s="212" t="s">
        <v>64</v>
      </c>
      <c r="C97" s="214" t="s">
        <v>84</v>
      </c>
      <c r="D97" s="204" t="s">
        <v>1917</v>
      </c>
      <c r="E97" s="214">
        <v>6000064635</v>
      </c>
      <c r="F97" s="214">
        <v>2</v>
      </c>
      <c r="G97" s="214">
        <v>2</v>
      </c>
      <c r="H97" s="214">
        <v>0</v>
      </c>
      <c r="I97" s="226">
        <v>46198</v>
      </c>
      <c r="J97" s="239" t="s">
        <v>2167</v>
      </c>
      <c r="K97" s="352" t="s">
        <v>2276</v>
      </c>
      <c r="L97" s="239" t="s">
        <v>66</v>
      </c>
      <c r="M97" s="254"/>
      <c r="N97" s="254"/>
      <c r="O97" s="212" t="s">
        <v>1920</v>
      </c>
      <c r="P97" s="353">
        <f t="shared" ref="P97:P101" si="26">I97+1</f>
        <v>46199</v>
      </c>
      <c r="Q97" s="254"/>
      <c r="R97" s="212" t="s">
        <v>1920</v>
      </c>
      <c r="S97" s="354">
        <f t="shared" ref="S97:S101" si="27">I97+1</f>
        <v>46199</v>
      </c>
      <c r="T97" s="212" t="s">
        <v>68</v>
      </c>
      <c r="U97" s="214"/>
      <c r="V97" s="214"/>
      <c r="W97" s="254"/>
      <c r="X97" s="153"/>
      <c r="Y97" s="153"/>
      <c r="Z97" s="153"/>
      <c r="AA97" s="153"/>
      <c r="AB97" s="153"/>
      <c r="AC97" s="153"/>
      <c r="AD97" s="153"/>
      <c r="AE97" s="153"/>
      <c r="AF97" s="153"/>
    </row>
    <row r="98" ht="14.5" spans="1:32">
      <c r="A98" s="227">
        <v>99</v>
      </c>
      <c r="B98" s="212" t="s">
        <v>64</v>
      </c>
      <c r="C98" s="214" t="s">
        <v>84</v>
      </c>
      <c r="D98" s="204" t="s">
        <v>1917</v>
      </c>
      <c r="E98" s="229">
        <v>6000064635</v>
      </c>
      <c r="F98" s="214">
        <v>1</v>
      </c>
      <c r="G98" s="214">
        <v>0</v>
      </c>
      <c r="H98" s="214">
        <v>1</v>
      </c>
      <c r="I98" s="355">
        <v>46198</v>
      </c>
      <c r="J98" s="269" t="s">
        <v>2167</v>
      </c>
      <c r="K98" s="352">
        <v>516309360626070</v>
      </c>
      <c r="L98" s="254" t="s">
        <v>2277</v>
      </c>
      <c r="M98" s="254" t="s">
        <v>2185</v>
      </c>
      <c r="N98" s="34" t="s">
        <v>2181</v>
      </c>
      <c r="O98" s="212" t="s">
        <v>1920</v>
      </c>
      <c r="P98" s="353">
        <f t="shared" si="26"/>
        <v>46199</v>
      </c>
      <c r="Q98" s="254" t="s">
        <v>2246</v>
      </c>
      <c r="R98" s="212" t="s">
        <v>1920</v>
      </c>
      <c r="S98" s="354">
        <f t="shared" si="27"/>
        <v>46199</v>
      </c>
      <c r="T98" s="212" t="s">
        <v>68</v>
      </c>
      <c r="U98" s="212" t="s">
        <v>2176</v>
      </c>
      <c r="V98" s="214" t="s">
        <v>13</v>
      </c>
      <c r="W98" s="254"/>
      <c r="X98" s="153"/>
      <c r="Y98" s="153"/>
      <c r="Z98" s="153"/>
      <c r="AA98" s="153"/>
      <c r="AB98" s="153"/>
      <c r="AC98" s="153"/>
      <c r="AD98" s="153"/>
      <c r="AE98" s="153"/>
      <c r="AF98" s="153"/>
    </row>
    <row r="99" ht="14.5" spans="1:32">
      <c r="A99" s="214">
        <v>100</v>
      </c>
      <c r="B99" s="212" t="s">
        <v>64</v>
      </c>
      <c r="C99" s="214" t="s">
        <v>84</v>
      </c>
      <c r="D99" s="204" t="s">
        <v>1917</v>
      </c>
      <c r="E99" s="214">
        <v>6000064635</v>
      </c>
      <c r="F99" s="214">
        <v>4</v>
      </c>
      <c r="G99" s="214">
        <v>4</v>
      </c>
      <c r="H99" s="214">
        <v>0</v>
      </c>
      <c r="I99" s="226">
        <v>46198</v>
      </c>
      <c r="J99" s="239" t="s">
        <v>2167</v>
      </c>
      <c r="K99" s="352" t="s">
        <v>2278</v>
      </c>
      <c r="L99" s="239" t="s">
        <v>66</v>
      </c>
      <c r="M99" s="254"/>
      <c r="N99" s="254"/>
      <c r="O99" s="212" t="s">
        <v>1920</v>
      </c>
      <c r="P99" s="353">
        <f t="shared" si="26"/>
        <v>46199</v>
      </c>
      <c r="Q99" s="254"/>
      <c r="R99" s="212" t="s">
        <v>1920</v>
      </c>
      <c r="S99" s="354">
        <f t="shared" si="27"/>
        <v>46199</v>
      </c>
      <c r="T99" s="212" t="s">
        <v>68</v>
      </c>
      <c r="U99" s="214"/>
      <c r="V99" s="214"/>
      <c r="W99" s="254"/>
      <c r="X99" s="153"/>
      <c r="Y99" s="153"/>
      <c r="Z99" s="153"/>
      <c r="AA99" s="153"/>
      <c r="AB99" s="153"/>
      <c r="AC99" s="153"/>
      <c r="AD99" s="153"/>
      <c r="AE99" s="153"/>
      <c r="AF99" s="153"/>
    </row>
    <row r="100" ht="14.5" spans="1:32">
      <c r="A100" s="212">
        <v>101</v>
      </c>
      <c r="B100" s="212" t="s">
        <v>64</v>
      </c>
      <c r="C100" s="214" t="s">
        <v>84</v>
      </c>
      <c r="D100" s="204" t="s">
        <v>1917</v>
      </c>
      <c r="E100" s="214">
        <v>6000064635</v>
      </c>
      <c r="F100" s="214">
        <v>3</v>
      </c>
      <c r="G100" s="214">
        <v>3</v>
      </c>
      <c r="H100" s="214">
        <v>0</v>
      </c>
      <c r="I100" s="226">
        <v>46199</v>
      </c>
      <c r="J100" s="239" t="s">
        <v>2167</v>
      </c>
      <c r="K100" s="352" t="s">
        <v>2279</v>
      </c>
      <c r="L100" s="239" t="s">
        <v>66</v>
      </c>
      <c r="M100" s="254"/>
      <c r="N100" s="254"/>
      <c r="O100" s="212" t="s">
        <v>1920</v>
      </c>
      <c r="P100" s="353">
        <f t="shared" si="26"/>
        <v>46200</v>
      </c>
      <c r="Q100" s="254"/>
      <c r="R100" s="212" t="s">
        <v>1920</v>
      </c>
      <c r="S100" s="354">
        <f t="shared" si="27"/>
        <v>46200</v>
      </c>
      <c r="T100" s="212" t="s">
        <v>68</v>
      </c>
      <c r="U100" s="214"/>
      <c r="V100" s="214"/>
      <c r="W100" s="254"/>
      <c r="X100" s="153"/>
      <c r="Y100" s="153"/>
      <c r="Z100" s="153"/>
      <c r="AA100" s="153"/>
      <c r="AB100" s="153"/>
      <c r="AC100" s="153"/>
      <c r="AD100" s="153"/>
      <c r="AE100" s="153"/>
      <c r="AF100" s="153"/>
    </row>
    <row r="101" ht="14.5" spans="1:32">
      <c r="A101" s="214">
        <v>103</v>
      </c>
      <c r="B101" s="212" t="s">
        <v>64</v>
      </c>
      <c r="C101" s="214" t="s">
        <v>168</v>
      </c>
      <c r="D101" s="204" t="s">
        <v>1917</v>
      </c>
      <c r="E101" s="214">
        <v>6000064635</v>
      </c>
      <c r="F101" s="214">
        <v>1</v>
      </c>
      <c r="G101" s="214">
        <v>1</v>
      </c>
      <c r="H101" s="214">
        <v>0</v>
      </c>
      <c r="I101" s="226">
        <v>46200</v>
      </c>
      <c r="J101" s="239" t="s">
        <v>2167</v>
      </c>
      <c r="K101" s="352">
        <v>516309360626078</v>
      </c>
      <c r="L101" s="239" t="s">
        <v>66</v>
      </c>
      <c r="M101" s="254"/>
      <c r="N101" s="254"/>
      <c r="O101" s="212" t="s">
        <v>1920</v>
      </c>
      <c r="P101" s="353">
        <f t="shared" si="26"/>
        <v>46201</v>
      </c>
      <c r="Q101" s="254"/>
      <c r="R101" s="212" t="s">
        <v>1920</v>
      </c>
      <c r="S101" s="354">
        <f t="shared" si="27"/>
        <v>46201</v>
      </c>
      <c r="T101" s="212" t="s">
        <v>68</v>
      </c>
      <c r="U101" s="214"/>
      <c r="V101" s="214"/>
      <c r="W101" s="254"/>
      <c r="X101" s="153"/>
      <c r="Y101" s="153"/>
      <c r="Z101" s="153"/>
      <c r="AA101" s="153"/>
      <c r="AB101" s="153"/>
      <c r="AC101" s="153"/>
      <c r="AD101" s="153"/>
      <c r="AE101" s="153"/>
      <c r="AF101" s="153"/>
    </row>
    <row r="102" ht="14.5" spans="1:32">
      <c r="A102" s="227">
        <v>104</v>
      </c>
      <c r="B102" s="212" t="s">
        <v>64</v>
      </c>
      <c r="C102" s="214" t="s">
        <v>168</v>
      </c>
      <c r="D102" s="204" t="s">
        <v>1917</v>
      </c>
      <c r="E102" s="229">
        <v>6000064635</v>
      </c>
      <c r="F102" s="214">
        <v>1</v>
      </c>
      <c r="G102" s="214">
        <v>0</v>
      </c>
      <c r="H102" s="214">
        <v>1</v>
      </c>
      <c r="I102" s="355">
        <v>46200</v>
      </c>
      <c r="J102" s="269" t="s">
        <v>2167</v>
      </c>
      <c r="K102" s="352">
        <v>516309360626079</v>
      </c>
      <c r="L102" s="254" t="s">
        <v>2280</v>
      </c>
      <c r="M102" s="238" t="s">
        <v>1074</v>
      </c>
      <c r="N102" s="238" t="s">
        <v>2281</v>
      </c>
      <c r="O102" s="136"/>
      <c r="P102" s="240"/>
      <c r="Q102" s="239" t="s">
        <v>2218</v>
      </c>
      <c r="R102" s="136"/>
      <c r="S102" s="226">
        <v>46220</v>
      </c>
      <c r="T102" s="212" t="s">
        <v>68</v>
      </c>
      <c r="U102" s="28" t="s">
        <v>510</v>
      </c>
      <c r="V102" s="214" t="s">
        <v>13</v>
      </c>
      <c r="W102" s="40"/>
      <c r="X102" s="40"/>
      <c r="Y102" s="40"/>
      <c r="Z102" s="40"/>
      <c r="AA102" s="40"/>
      <c r="AB102" s="40"/>
      <c r="AC102" s="40"/>
      <c r="AD102" s="40"/>
      <c r="AE102" s="40"/>
      <c r="AF102" s="40"/>
    </row>
    <row r="103" ht="14.5" spans="1:32">
      <c r="A103" s="212">
        <v>105</v>
      </c>
      <c r="B103" s="212" t="s">
        <v>64</v>
      </c>
      <c r="C103" s="214" t="s">
        <v>84</v>
      </c>
      <c r="D103" s="204" t="s">
        <v>1917</v>
      </c>
      <c r="E103" s="214">
        <v>6000064635</v>
      </c>
      <c r="F103" s="214">
        <v>2</v>
      </c>
      <c r="G103" s="214">
        <v>2</v>
      </c>
      <c r="H103" s="214">
        <v>0</v>
      </c>
      <c r="I103" s="226">
        <v>46202</v>
      </c>
      <c r="J103" s="239" t="s">
        <v>2167</v>
      </c>
      <c r="K103" s="352" t="s">
        <v>2282</v>
      </c>
      <c r="L103" s="239" t="s">
        <v>66</v>
      </c>
      <c r="M103" s="254"/>
      <c r="N103" s="254"/>
      <c r="O103" s="212" t="s">
        <v>1920</v>
      </c>
      <c r="P103" s="353">
        <f t="shared" ref="P103:P106" si="28">I103+1</f>
        <v>46203</v>
      </c>
      <c r="Q103" s="254"/>
      <c r="R103" s="212" t="s">
        <v>1920</v>
      </c>
      <c r="S103" s="354">
        <f t="shared" ref="S103:S106" si="29">I103+1</f>
        <v>46203</v>
      </c>
      <c r="T103" s="212" t="s">
        <v>68</v>
      </c>
      <c r="U103" s="214"/>
      <c r="V103" s="214"/>
      <c r="W103" s="254"/>
      <c r="X103" s="153"/>
      <c r="Y103" s="153"/>
      <c r="Z103" s="153"/>
      <c r="AA103" s="153"/>
      <c r="AB103" s="153"/>
      <c r="AC103" s="153"/>
      <c r="AD103" s="153"/>
      <c r="AE103" s="153"/>
      <c r="AF103" s="153"/>
    </row>
    <row r="104" ht="14.5" spans="1:32">
      <c r="A104" s="214">
        <v>106</v>
      </c>
      <c r="B104" s="212" t="s">
        <v>64</v>
      </c>
      <c r="C104" s="214" t="s">
        <v>84</v>
      </c>
      <c r="D104" s="204" t="s">
        <v>1917</v>
      </c>
      <c r="E104" s="214">
        <v>6000064635</v>
      </c>
      <c r="F104" s="214">
        <v>6</v>
      </c>
      <c r="G104" s="214">
        <v>6</v>
      </c>
      <c r="H104" s="214">
        <v>0</v>
      </c>
      <c r="I104" s="226">
        <v>46203</v>
      </c>
      <c r="J104" s="239" t="s">
        <v>2167</v>
      </c>
      <c r="K104" s="352" t="s">
        <v>2283</v>
      </c>
      <c r="L104" s="239" t="s">
        <v>66</v>
      </c>
      <c r="M104" s="254"/>
      <c r="N104" s="254"/>
      <c r="O104" s="212" t="s">
        <v>1920</v>
      </c>
      <c r="P104" s="353">
        <f t="shared" si="28"/>
        <v>46204</v>
      </c>
      <c r="Q104" s="254"/>
      <c r="R104" s="212" t="s">
        <v>1920</v>
      </c>
      <c r="S104" s="354">
        <f t="shared" si="29"/>
        <v>46204</v>
      </c>
      <c r="T104" s="212" t="s">
        <v>68</v>
      </c>
      <c r="U104" s="214"/>
      <c r="V104" s="214"/>
      <c r="W104" s="254"/>
      <c r="X104" s="153"/>
      <c r="Y104" s="153"/>
      <c r="Z104" s="153"/>
      <c r="AA104" s="153"/>
      <c r="AB104" s="153"/>
      <c r="AC104" s="153"/>
      <c r="AD104" s="153"/>
      <c r="AE104" s="153"/>
      <c r="AF104" s="153"/>
    </row>
    <row r="105" ht="14.5" spans="1:32">
      <c r="A105" s="212">
        <v>107</v>
      </c>
      <c r="B105" s="212" t="s">
        <v>64</v>
      </c>
      <c r="C105" s="214" t="s">
        <v>84</v>
      </c>
      <c r="D105" s="204" t="s">
        <v>1917</v>
      </c>
      <c r="E105" s="214">
        <v>6000064635</v>
      </c>
      <c r="F105" s="214">
        <v>7</v>
      </c>
      <c r="G105" s="214">
        <v>7</v>
      </c>
      <c r="H105" s="214">
        <v>0</v>
      </c>
      <c r="I105" s="226">
        <v>46204</v>
      </c>
      <c r="J105" s="239" t="s">
        <v>2167</v>
      </c>
      <c r="K105" s="352" t="s">
        <v>2284</v>
      </c>
      <c r="L105" s="239" t="s">
        <v>66</v>
      </c>
      <c r="M105" s="254"/>
      <c r="N105" s="254"/>
      <c r="O105" s="212" t="s">
        <v>1920</v>
      </c>
      <c r="P105" s="353">
        <f t="shared" si="28"/>
        <v>46205</v>
      </c>
      <c r="Q105" s="254"/>
      <c r="R105" s="212" t="s">
        <v>1920</v>
      </c>
      <c r="S105" s="354">
        <f t="shared" si="29"/>
        <v>46205</v>
      </c>
      <c r="T105" s="212" t="s">
        <v>68</v>
      </c>
      <c r="U105" s="214"/>
      <c r="V105" s="214"/>
      <c r="W105" s="254"/>
      <c r="X105" s="153"/>
      <c r="Y105" s="153"/>
      <c r="Z105" s="153"/>
      <c r="AA105" s="153"/>
      <c r="AB105" s="153"/>
      <c r="AC105" s="153"/>
      <c r="AD105" s="153"/>
      <c r="AE105" s="153"/>
      <c r="AF105" s="153"/>
    </row>
    <row r="106" ht="14.5" spans="1:32">
      <c r="A106" s="212">
        <v>108</v>
      </c>
      <c r="B106" s="212" t="s">
        <v>64</v>
      </c>
      <c r="C106" s="214" t="s">
        <v>84</v>
      </c>
      <c r="D106" s="204" t="s">
        <v>1917</v>
      </c>
      <c r="E106" s="212">
        <v>6000064638</v>
      </c>
      <c r="F106" s="214">
        <v>4</v>
      </c>
      <c r="G106" s="214">
        <v>4</v>
      </c>
      <c r="H106" s="214">
        <v>0</v>
      </c>
      <c r="I106" s="226">
        <v>46205</v>
      </c>
      <c r="J106" s="258" t="s">
        <v>2168</v>
      </c>
      <c r="K106" s="362" t="s">
        <v>2285</v>
      </c>
      <c r="L106" s="239" t="s">
        <v>66</v>
      </c>
      <c r="M106" s="254"/>
      <c r="N106" s="254"/>
      <c r="O106" s="254"/>
      <c r="P106" s="353">
        <f t="shared" si="28"/>
        <v>46206</v>
      </c>
      <c r="Q106" s="254"/>
      <c r="R106" s="212" t="s">
        <v>1920</v>
      </c>
      <c r="S106" s="354">
        <f t="shared" si="29"/>
        <v>46206</v>
      </c>
      <c r="T106" s="254"/>
      <c r="U106" s="214"/>
      <c r="V106" s="214"/>
      <c r="W106" s="254"/>
      <c r="X106" s="153"/>
      <c r="Y106" s="153"/>
      <c r="Z106" s="153"/>
      <c r="AA106" s="153"/>
      <c r="AB106" s="153"/>
      <c r="AC106" s="153"/>
      <c r="AD106" s="153"/>
      <c r="AE106" s="153"/>
      <c r="AF106" s="153"/>
    </row>
    <row r="107" ht="14.5" spans="1:32">
      <c r="A107" s="214">
        <v>109</v>
      </c>
      <c r="B107" s="212" t="s">
        <v>64</v>
      </c>
      <c r="C107" s="214" t="s">
        <v>84</v>
      </c>
      <c r="D107" s="204" t="s">
        <v>1917</v>
      </c>
      <c r="E107" s="212">
        <v>6000064638</v>
      </c>
      <c r="F107" s="214">
        <v>1</v>
      </c>
      <c r="G107" s="214">
        <v>0</v>
      </c>
      <c r="H107" s="214">
        <v>1</v>
      </c>
      <c r="I107" s="226">
        <v>46205</v>
      </c>
      <c r="J107" s="211" t="s">
        <v>2168</v>
      </c>
      <c r="K107" s="358">
        <v>516313360626062</v>
      </c>
      <c r="L107" s="376" t="s">
        <v>1149</v>
      </c>
      <c r="M107" s="319" t="s">
        <v>2237</v>
      </c>
      <c r="N107" s="319" t="s">
        <v>2238</v>
      </c>
      <c r="O107" s="190"/>
      <c r="P107" s="317"/>
      <c r="Q107" s="190" t="s">
        <v>2239</v>
      </c>
      <c r="R107" s="190"/>
      <c r="S107" s="317"/>
      <c r="T107" s="321"/>
      <c r="U107" s="37" t="s">
        <v>970</v>
      </c>
      <c r="V107" s="214" t="s">
        <v>13</v>
      </c>
      <c r="W107" s="254"/>
      <c r="X107" s="153"/>
      <c r="Y107" s="153"/>
      <c r="Z107" s="153"/>
      <c r="AA107" s="153"/>
      <c r="AB107" s="153"/>
      <c r="AC107" s="153"/>
      <c r="AD107" s="153"/>
      <c r="AE107" s="153"/>
      <c r="AF107" s="153"/>
    </row>
    <row r="108" ht="14.5" spans="1:32">
      <c r="A108" s="227">
        <v>110</v>
      </c>
      <c r="B108" s="212" t="s">
        <v>64</v>
      </c>
      <c r="C108" s="214" t="s">
        <v>84</v>
      </c>
      <c r="D108" s="204" t="s">
        <v>1917</v>
      </c>
      <c r="E108" s="212">
        <v>6000064638</v>
      </c>
      <c r="F108" s="214">
        <v>1</v>
      </c>
      <c r="G108" s="214">
        <v>0</v>
      </c>
      <c r="H108" s="214">
        <v>1</v>
      </c>
      <c r="I108" s="226">
        <v>46205</v>
      </c>
      <c r="J108" s="211" t="s">
        <v>2168</v>
      </c>
      <c r="K108" s="358">
        <v>516313360626063</v>
      </c>
      <c r="L108" s="376" t="s">
        <v>1149</v>
      </c>
      <c r="M108" s="319" t="s">
        <v>2237</v>
      </c>
      <c r="N108" s="319" t="s">
        <v>2238</v>
      </c>
      <c r="O108" s="190"/>
      <c r="P108" s="317"/>
      <c r="Q108" s="190" t="s">
        <v>2239</v>
      </c>
      <c r="R108" s="190"/>
      <c r="S108" s="317"/>
      <c r="T108" s="321"/>
      <c r="U108" s="37" t="s">
        <v>970</v>
      </c>
      <c r="V108" s="214" t="s">
        <v>13</v>
      </c>
      <c r="W108" s="254"/>
      <c r="X108" s="153"/>
      <c r="Y108" s="153"/>
      <c r="Z108" s="153"/>
      <c r="AA108" s="153"/>
      <c r="AB108" s="153"/>
      <c r="AC108" s="153"/>
      <c r="AD108" s="153"/>
      <c r="AE108" s="153"/>
      <c r="AF108" s="153"/>
    </row>
    <row r="109" ht="14.5" spans="1:32">
      <c r="A109" s="212">
        <v>111</v>
      </c>
      <c r="B109" s="212" t="s">
        <v>64</v>
      </c>
      <c r="C109" s="214" t="s">
        <v>84</v>
      </c>
      <c r="D109" s="204" t="s">
        <v>1917</v>
      </c>
      <c r="E109" s="212">
        <v>6000064638</v>
      </c>
      <c r="F109" s="214">
        <v>4</v>
      </c>
      <c r="G109" s="214">
        <v>4</v>
      </c>
      <c r="H109" s="214">
        <v>0</v>
      </c>
      <c r="I109" s="226">
        <v>46205</v>
      </c>
      <c r="J109" s="258" t="s">
        <v>2168</v>
      </c>
      <c r="K109" s="362" t="s">
        <v>2286</v>
      </c>
      <c r="L109" s="239" t="s">
        <v>66</v>
      </c>
      <c r="M109" s="254"/>
      <c r="N109" s="254"/>
      <c r="O109" s="254"/>
      <c r="P109" s="353">
        <f t="shared" ref="P109:P113" si="30">I109+1</f>
        <v>46206</v>
      </c>
      <c r="Q109" s="254"/>
      <c r="R109" s="212" t="s">
        <v>1920</v>
      </c>
      <c r="S109" s="354">
        <f t="shared" ref="S109:S113" si="31">I109+1</f>
        <v>46206</v>
      </c>
      <c r="T109" s="254"/>
      <c r="U109" s="214"/>
      <c r="V109" s="214"/>
      <c r="W109" s="254"/>
      <c r="X109" s="153"/>
      <c r="Y109" s="153"/>
      <c r="Z109" s="153"/>
      <c r="AA109" s="153"/>
      <c r="AB109" s="153"/>
      <c r="AC109" s="153"/>
      <c r="AD109" s="153"/>
      <c r="AE109" s="153"/>
      <c r="AF109" s="153"/>
    </row>
    <row r="110" ht="14.5" spans="1:32">
      <c r="A110" s="214">
        <v>112</v>
      </c>
      <c r="B110" s="212" t="s">
        <v>64</v>
      </c>
      <c r="C110" s="214" t="s">
        <v>2287</v>
      </c>
      <c r="D110" s="204" t="s">
        <v>1917</v>
      </c>
      <c r="E110" s="371">
        <v>6000064470</v>
      </c>
      <c r="F110" s="214">
        <v>10</v>
      </c>
      <c r="G110" s="214">
        <v>10</v>
      </c>
      <c r="H110" s="214">
        <v>0</v>
      </c>
      <c r="I110" s="226">
        <v>46206</v>
      </c>
      <c r="J110" s="372" t="s">
        <v>2169</v>
      </c>
      <c r="K110" s="352" t="s">
        <v>2288</v>
      </c>
      <c r="L110" s="239" t="s">
        <v>66</v>
      </c>
      <c r="M110" s="254"/>
      <c r="N110" s="254"/>
      <c r="O110" s="212" t="s">
        <v>1920</v>
      </c>
      <c r="P110" s="353">
        <f t="shared" si="30"/>
        <v>46207</v>
      </c>
      <c r="Q110" s="254"/>
      <c r="R110" s="212" t="s">
        <v>1920</v>
      </c>
      <c r="S110" s="354">
        <f t="shared" si="31"/>
        <v>46207</v>
      </c>
      <c r="T110" s="212" t="s">
        <v>68</v>
      </c>
      <c r="U110" s="214"/>
      <c r="V110" s="214"/>
      <c r="W110" s="254"/>
      <c r="X110" s="153"/>
      <c r="Y110" s="153"/>
      <c r="Z110" s="153"/>
      <c r="AA110" s="153"/>
      <c r="AB110" s="153"/>
      <c r="AC110" s="153"/>
      <c r="AD110" s="153"/>
      <c r="AE110" s="153"/>
      <c r="AF110" s="153"/>
    </row>
    <row r="111" ht="14.5" spans="1:32">
      <c r="A111" s="212">
        <v>113</v>
      </c>
      <c r="B111" s="212" t="s">
        <v>64</v>
      </c>
      <c r="C111" s="214" t="s">
        <v>2287</v>
      </c>
      <c r="D111" s="204" t="s">
        <v>1917</v>
      </c>
      <c r="E111" s="371">
        <v>6000064470</v>
      </c>
      <c r="F111" s="214">
        <v>4</v>
      </c>
      <c r="G111" s="214">
        <v>4</v>
      </c>
      <c r="H111" s="214">
        <v>0</v>
      </c>
      <c r="I111" s="226">
        <v>46206</v>
      </c>
      <c r="J111" s="372" t="s">
        <v>2169</v>
      </c>
      <c r="K111" s="352" t="s">
        <v>2289</v>
      </c>
      <c r="L111" s="239" t="s">
        <v>66</v>
      </c>
      <c r="M111" s="254"/>
      <c r="N111" s="254"/>
      <c r="O111" s="254"/>
      <c r="P111" s="353">
        <f t="shared" si="30"/>
        <v>46207</v>
      </c>
      <c r="Q111" s="254"/>
      <c r="R111" s="212" t="s">
        <v>1920</v>
      </c>
      <c r="S111" s="354">
        <f t="shared" si="31"/>
        <v>46207</v>
      </c>
      <c r="T111" s="254"/>
      <c r="U111" s="214"/>
      <c r="V111" s="214"/>
      <c r="W111" s="254"/>
      <c r="X111" s="153"/>
      <c r="Y111" s="153"/>
      <c r="Z111" s="153"/>
      <c r="AA111" s="153"/>
      <c r="AB111" s="153"/>
      <c r="AC111" s="153"/>
      <c r="AD111" s="153"/>
      <c r="AE111" s="153"/>
      <c r="AF111" s="153"/>
    </row>
    <row r="112" ht="14.5" spans="1:32">
      <c r="A112" s="227">
        <v>114</v>
      </c>
      <c r="B112" s="212" t="s">
        <v>64</v>
      </c>
      <c r="C112" s="214" t="s">
        <v>2287</v>
      </c>
      <c r="D112" s="204" t="s">
        <v>1917</v>
      </c>
      <c r="E112" s="371">
        <v>6000064470</v>
      </c>
      <c r="F112" s="214">
        <v>1</v>
      </c>
      <c r="G112" s="214">
        <v>0</v>
      </c>
      <c r="H112" s="214">
        <v>1</v>
      </c>
      <c r="I112" s="355">
        <v>46206</v>
      </c>
      <c r="J112" s="373" t="s">
        <v>2169</v>
      </c>
      <c r="K112" s="352">
        <v>516339090726060</v>
      </c>
      <c r="L112" s="254" t="s">
        <v>2290</v>
      </c>
      <c r="M112" s="254" t="s">
        <v>2185</v>
      </c>
      <c r="N112" s="34" t="s">
        <v>2199</v>
      </c>
      <c r="O112" s="212" t="s">
        <v>1920</v>
      </c>
      <c r="P112" s="353">
        <f t="shared" si="30"/>
        <v>46207</v>
      </c>
      <c r="Q112" s="254" t="s">
        <v>122</v>
      </c>
      <c r="R112" s="212" t="s">
        <v>1920</v>
      </c>
      <c r="S112" s="354">
        <f t="shared" si="31"/>
        <v>46207</v>
      </c>
      <c r="T112" s="212" t="s">
        <v>68</v>
      </c>
      <c r="U112" s="214" t="s">
        <v>78</v>
      </c>
      <c r="V112" s="214" t="s">
        <v>13</v>
      </c>
      <c r="W112" s="254"/>
      <c r="X112" s="153"/>
      <c r="Y112" s="153"/>
      <c r="Z112" s="153"/>
      <c r="AA112" s="153"/>
      <c r="AB112" s="153"/>
      <c r="AC112" s="153"/>
      <c r="AD112" s="153"/>
      <c r="AE112" s="153"/>
      <c r="AF112" s="153"/>
    </row>
    <row r="113" ht="14.5" spans="1:32">
      <c r="A113" s="214">
        <v>115</v>
      </c>
      <c r="B113" s="212" t="s">
        <v>64</v>
      </c>
      <c r="C113" s="214" t="s">
        <v>2287</v>
      </c>
      <c r="D113" s="204" t="s">
        <v>1917</v>
      </c>
      <c r="E113" s="371">
        <v>6000064470</v>
      </c>
      <c r="F113" s="214">
        <v>1</v>
      </c>
      <c r="G113" s="214">
        <v>1</v>
      </c>
      <c r="H113" s="214">
        <v>0</v>
      </c>
      <c r="I113" s="226">
        <v>46206</v>
      </c>
      <c r="J113" s="372" t="s">
        <v>2169</v>
      </c>
      <c r="K113" s="352">
        <v>516339090726061</v>
      </c>
      <c r="L113" s="239" t="s">
        <v>66</v>
      </c>
      <c r="M113" s="254"/>
      <c r="N113" s="254"/>
      <c r="O113" s="254"/>
      <c r="P113" s="353">
        <f t="shared" si="30"/>
        <v>46207</v>
      </c>
      <c r="Q113" s="254"/>
      <c r="R113" s="212" t="s">
        <v>1920</v>
      </c>
      <c r="S113" s="354">
        <f t="shared" si="31"/>
        <v>46207</v>
      </c>
      <c r="T113" s="254"/>
      <c r="U113" s="214"/>
      <c r="V113" s="214"/>
      <c r="W113" s="254"/>
      <c r="X113" s="153"/>
      <c r="Y113" s="153"/>
      <c r="Z113" s="153"/>
      <c r="AA113" s="153"/>
      <c r="AB113" s="153"/>
      <c r="AC113" s="153"/>
      <c r="AD113" s="153"/>
      <c r="AE113" s="153"/>
      <c r="AF113" s="153"/>
    </row>
    <row r="114" ht="14.5" spans="1:32">
      <c r="A114" s="227">
        <v>116</v>
      </c>
      <c r="B114" s="212" t="s">
        <v>64</v>
      </c>
      <c r="C114" s="214" t="s">
        <v>2287</v>
      </c>
      <c r="D114" s="204" t="s">
        <v>1917</v>
      </c>
      <c r="E114" s="371">
        <v>6000064470</v>
      </c>
      <c r="F114" s="214">
        <v>1</v>
      </c>
      <c r="G114" s="214">
        <v>0</v>
      </c>
      <c r="H114" s="214">
        <v>1</v>
      </c>
      <c r="I114" s="355">
        <v>46206</v>
      </c>
      <c r="J114" s="373" t="s">
        <v>2169</v>
      </c>
      <c r="K114" s="352">
        <v>516339090726062</v>
      </c>
      <c r="L114" s="254" t="s">
        <v>2291</v>
      </c>
      <c r="M114" s="319" t="s">
        <v>2237</v>
      </c>
      <c r="N114" s="319" t="s">
        <v>2238</v>
      </c>
      <c r="O114" s="190"/>
      <c r="P114" s="317"/>
      <c r="Q114" s="190" t="s">
        <v>2239</v>
      </c>
      <c r="R114" s="212" t="s">
        <v>1920</v>
      </c>
      <c r="S114" s="317"/>
      <c r="T114" s="212" t="s">
        <v>68</v>
      </c>
      <c r="U114" s="37" t="s">
        <v>28</v>
      </c>
      <c r="V114" s="214" t="s">
        <v>13</v>
      </c>
      <c r="W114" s="254"/>
      <c r="X114" s="153"/>
      <c r="Y114" s="153"/>
      <c r="Z114" s="153"/>
      <c r="AA114" s="153"/>
      <c r="AB114" s="153"/>
      <c r="AC114" s="153"/>
      <c r="AD114" s="153"/>
      <c r="AE114" s="153"/>
      <c r="AF114" s="153"/>
    </row>
    <row r="115" ht="14.5" spans="1:32">
      <c r="A115" s="227">
        <v>117</v>
      </c>
      <c r="B115" s="212" t="s">
        <v>64</v>
      </c>
      <c r="C115" s="214" t="s">
        <v>2287</v>
      </c>
      <c r="D115" s="204" t="s">
        <v>1917</v>
      </c>
      <c r="E115" s="371">
        <v>6000064470</v>
      </c>
      <c r="F115" s="214">
        <v>1</v>
      </c>
      <c r="G115" s="214">
        <v>0</v>
      </c>
      <c r="H115" s="214">
        <v>1</v>
      </c>
      <c r="I115" s="355">
        <v>46206</v>
      </c>
      <c r="J115" s="373" t="s">
        <v>2169</v>
      </c>
      <c r="K115" s="352">
        <v>516339090726063</v>
      </c>
      <c r="L115" s="254" t="s">
        <v>2255</v>
      </c>
      <c r="M115" s="269" t="s">
        <v>2187</v>
      </c>
      <c r="N115" s="253" t="s">
        <v>2188</v>
      </c>
      <c r="O115" s="212" t="s">
        <v>2189</v>
      </c>
      <c r="P115" s="226">
        <v>46181</v>
      </c>
      <c r="Q115" s="247" t="s">
        <v>2190</v>
      </c>
      <c r="R115" s="212" t="s">
        <v>2189</v>
      </c>
      <c r="S115" s="226">
        <v>46181</v>
      </c>
      <c r="T115" s="212" t="s">
        <v>68</v>
      </c>
      <c r="U115" s="214" t="s">
        <v>78</v>
      </c>
      <c r="V115" s="214" t="s">
        <v>13</v>
      </c>
      <c r="W115" s="55"/>
      <c r="X115" s="55"/>
      <c r="Y115" s="214"/>
      <c r="Z115" s="214"/>
      <c r="AA115" s="214"/>
      <c r="AB115" s="214"/>
      <c r="AC115" s="214"/>
      <c r="AD115" s="214"/>
      <c r="AE115" s="214"/>
      <c r="AF115" s="214"/>
    </row>
    <row r="116" ht="14.5" spans="1:32">
      <c r="A116" s="214">
        <v>118</v>
      </c>
      <c r="B116" s="212" t="s">
        <v>64</v>
      </c>
      <c r="C116" s="214" t="s">
        <v>2287</v>
      </c>
      <c r="D116" s="204" t="s">
        <v>1917</v>
      </c>
      <c r="E116" s="371">
        <v>6000064470</v>
      </c>
      <c r="F116" s="214">
        <v>2</v>
      </c>
      <c r="G116" s="214">
        <v>2</v>
      </c>
      <c r="H116" s="214">
        <v>0</v>
      </c>
      <c r="I116" s="226">
        <v>46206</v>
      </c>
      <c r="J116" s="372" t="s">
        <v>2169</v>
      </c>
      <c r="K116" s="352" t="s">
        <v>2292</v>
      </c>
      <c r="L116" s="239" t="s">
        <v>66</v>
      </c>
      <c r="M116" s="254"/>
      <c r="N116" s="254"/>
      <c r="O116" s="254"/>
      <c r="P116" s="353">
        <f>I116+1</f>
        <v>46207</v>
      </c>
      <c r="Q116" s="254"/>
      <c r="R116" s="212" t="s">
        <v>1920</v>
      </c>
      <c r="S116" s="354">
        <f>I116+1</f>
        <v>46207</v>
      </c>
      <c r="T116" s="254"/>
      <c r="U116" s="214"/>
      <c r="V116" s="214"/>
      <c r="W116" s="254"/>
      <c r="X116" s="153"/>
      <c r="Y116" s="153"/>
      <c r="Z116" s="153"/>
      <c r="AA116" s="153"/>
      <c r="AB116" s="153"/>
      <c r="AC116" s="153"/>
      <c r="AD116" s="153"/>
      <c r="AE116" s="153"/>
      <c r="AF116" s="153"/>
    </row>
    <row r="117" ht="14.5" spans="1:32">
      <c r="A117" s="227">
        <v>120</v>
      </c>
      <c r="B117" s="212" t="s">
        <v>64</v>
      </c>
      <c r="C117" s="214" t="s">
        <v>1274</v>
      </c>
      <c r="D117" s="204" t="s">
        <v>1917</v>
      </c>
      <c r="E117" s="229">
        <v>6000064635</v>
      </c>
      <c r="F117" s="214">
        <v>1</v>
      </c>
      <c r="G117" s="214">
        <v>0</v>
      </c>
      <c r="H117" s="214">
        <v>1</v>
      </c>
      <c r="I117" s="355">
        <v>46207</v>
      </c>
      <c r="J117" s="269" t="s">
        <v>2167</v>
      </c>
      <c r="K117" s="352">
        <v>516309360726095</v>
      </c>
      <c r="L117" s="254" t="s">
        <v>2213</v>
      </c>
      <c r="M117" s="269" t="s">
        <v>2214</v>
      </c>
      <c r="N117" s="253" t="s">
        <v>2188</v>
      </c>
      <c r="O117" s="212" t="s">
        <v>2189</v>
      </c>
      <c r="P117" s="226">
        <v>46181</v>
      </c>
      <c r="Q117" s="247" t="s">
        <v>2190</v>
      </c>
      <c r="R117" s="212" t="s">
        <v>2189</v>
      </c>
      <c r="S117" s="226">
        <v>46181</v>
      </c>
      <c r="T117" s="212" t="s">
        <v>68</v>
      </c>
      <c r="U117" s="214" t="s">
        <v>78</v>
      </c>
      <c r="V117" s="214" t="s">
        <v>13</v>
      </c>
      <c r="W117" s="55"/>
      <c r="X117" s="55"/>
      <c r="Y117" s="214"/>
      <c r="Z117" s="214"/>
      <c r="AA117" s="214"/>
      <c r="AB117" s="214"/>
      <c r="AC117" s="214"/>
      <c r="AD117" s="214"/>
      <c r="AE117" s="214"/>
      <c r="AF117" s="214"/>
    </row>
    <row r="118" ht="14.5" spans="1:32">
      <c r="A118" s="214">
        <v>121</v>
      </c>
      <c r="B118" s="212" t="s">
        <v>64</v>
      </c>
      <c r="C118" s="214" t="s">
        <v>1274</v>
      </c>
      <c r="D118" s="204" t="s">
        <v>1917</v>
      </c>
      <c r="E118" s="229">
        <v>6000064635</v>
      </c>
      <c r="F118" s="214">
        <v>1</v>
      </c>
      <c r="G118" s="214">
        <v>0</v>
      </c>
      <c r="H118" s="214">
        <v>1</v>
      </c>
      <c r="I118" s="355">
        <v>46207</v>
      </c>
      <c r="J118" s="269" t="s">
        <v>2167</v>
      </c>
      <c r="K118" s="352">
        <v>516309360726096</v>
      </c>
      <c r="L118" s="359" t="s">
        <v>2293</v>
      </c>
      <c r="M118" s="374" t="s">
        <v>2266</v>
      </c>
      <c r="N118" s="34" t="s">
        <v>2294</v>
      </c>
      <c r="O118" s="212" t="s">
        <v>1920</v>
      </c>
      <c r="P118" s="353">
        <f t="shared" ref="P118:P121" si="32">I118+1</f>
        <v>46208</v>
      </c>
      <c r="Q118" s="34"/>
      <c r="R118" s="212" t="s">
        <v>1920</v>
      </c>
      <c r="S118" s="354">
        <f t="shared" ref="S118:S121" si="33">I118+1</f>
        <v>46208</v>
      </c>
      <c r="T118" s="212" t="s">
        <v>68</v>
      </c>
      <c r="U118" s="214" t="s">
        <v>970</v>
      </c>
      <c r="V118" s="240" t="s">
        <v>15</v>
      </c>
      <c r="W118" s="359"/>
      <c r="X118" s="153"/>
      <c r="Y118" s="153"/>
      <c r="Z118" s="153"/>
      <c r="AA118" s="153"/>
      <c r="AB118" s="153"/>
      <c r="AC118" s="153"/>
      <c r="AD118" s="153"/>
      <c r="AE118" s="153"/>
      <c r="AF118" s="153"/>
    </row>
    <row r="119" ht="14.5" spans="1:32">
      <c r="A119" s="212">
        <v>122</v>
      </c>
      <c r="B119" s="212" t="s">
        <v>64</v>
      </c>
      <c r="C119" s="214" t="s">
        <v>1274</v>
      </c>
      <c r="D119" s="204" t="s">
        <v>1917</v>
      </c>
      <c r="E119" s="214">
        <v>6000064635</v>
      </c>
      <c r="F119" s="214">
        <v>6</v>
      </c>
      <c r="G119" s="214">
        <v>6</v>
      </c>
      <c r="H119" s="214">
        <v>0</v>
      </c>
      <c r="I119" s="226">
        <v>46207</v>
      </c>
      <c r="J119" s="239" t="s">
        <v>2167</v>
      </c>
      <c r="K119" s="352" t="s">
        <v>2295</v>
      </c>
      <c r="L119" s="239" t="s">
        <v>66</v>
      </c>
      <c r="M119" s="254"/>
      <c r="N119" s="254"/>
      <c r="O119" s="212" t="s">
        <v>1920</v>
      </c>
      <c r="P119" s="353">
        <f t="shared" si="32"/>
        <v>46208</v>
      </c>
      <c r="Q119" s="254"/>
      <c r="R119" s="212" t="s">
        <v>1920</v>
      </c>
      <c r="S119" s="354">
        <f t="shared" si="33"/>
        <v>46208</v>
      </c>
      <c r="T119" s="212" t="s">
        <v>68</v>
      </c>
      <c r="U119" s="214"/>
      <c r="V119" s="214"/>
      <c r="W119" s="254"/>
      <c r="X119" s="153"/>
      <c r="Y119" s="153"/>
      <c r="Z119" s="153"/>
      <c r="AA119" s="153"/>
      <c r="AB119" s="153"/>
      <c r="AC119" s="153"/>
      <c r="AD119" s="153"/>
      <c r="AE119" s="153"/>
      <c r="AF119" s="153"/>
    </row>
    <row r="120" ht="14.5" spans="1:32">
      <c r="A120" s="212">
        <v>123</v>
      </c>
      <c r="B120" s="212" t="s">
        <v>64</v>
      </c>
      <c r="C120" s="214" t="s">
        <v>2287</v>
      </c>
      <c r="D120" s="204" t="s">
        <v>1917</v>
      </c>
      <c r="E120" s="371">
        <v>6000064470</v>
      </c>
      <c r="F120" s="214">
        <v>8</v>
      </c>
      <c r="G120" s="214">
        <v>8</v>
      </c>
      <c r="H120" s="214">
        <v>0</v>
      </c>
      <c r="I120" s="226">
        <v>46207</v>
      </c>
      <c r="J120" s="372" t="s">
        <v>2169</v>
      </c>
      <c r="K120" s="352" t="s">
        <v>2296</v>
      </c>
      <c r="L120" s="239" t="s">
        <v>66</v>
      </c>
      <c r="M120" s="254"/>
      <c r="N120" s="254"/>
      <c r="O120" s="212" t="s">
        <v>1920</v>
      </c>
      <c r="P120" s="353">
        <f t="shared" si="32"/>
        <v>46208</v>
      </c>
      <c r="Q120" s="254"/>
      <c r="R120" s="212" t="s">
        <v>1920</v>
      </c>
      <c r="S120" s="354">
        <f t="shared" si="33"/>
        <v>46208</v>
      </c>
      <c r="T120" s="212" t="s">
        <v>68</v>
      </c>
      <c r="U120" s="214"/>
      <c r="V120" s="214"/>
      <c r="W120" s="254"/>
      <c r="X120" s="153"/>
      <c r="Y120" s="153"/>
      <c r="Z120" s="153"/>
      <c r="AA120" s="153"/>
      <c r="AB120" s="153"/>
      <c r="AC120" s="153"/>
      <c r="AD120" s="153"/>
      <c r="AE120" s="153"/>
      <c r="AF120" s="153"/>
    </row>
    <row r="121" ht="14.5" spans="1:32">
      <c r="A121" s="214">
        <v>124</v>
      </c>
      <c r="B121" s="212" t="s">
        <v>64</v>
      </c>
      <c r="C121" s="214" t="s">
        <v>2287</v>
      </c>
      <c r="D121" s="204" t="s">
        <v>1917</v>
      </c>
      <c r="E121" s="371">
        <v>6000064470</v>
      </c>
      <c r="F121" s="214">
        <v>2</v>
      </c>
      <c r="G121" s="214">
        <v>2</v>
      </c>
      <c r="H121" s="214">
        <v>0</v>
      </c>
      <c r="I121" s="226">
        <v>46207</v>
      </c>
      <c r="J121" s="372" t="s">
        <v>2169</v>
      </c>
      <c r="K121" s="352" t="s">
        <v>2297</v>
      </c>
      <c r="L121" s="239" t="s">
        <v>66</v>
      </c>
      <c r="M121" s="254"/>
      <c r="N121" s="254"/>
      <c r="O121" s="254"/>
      <c r="P121" s="353">
        <f t="shared" si="32"/>
        <v>46208</v>
      </c>
      <c r="Q121" s="254"/>
      <c r="R121" s="212" t="s">
        <v>1920</v>
      </c>
      <c r="S121" s="354">
        <f t="shared" si="33"/>
        <v>46208</v>
      </c>
      <c r="T121" s="254"/>
      <c r="U121" s="214"/>
      <c r="V121" s="214"/>
      <c r="W121" s="254"/>
      <c r="X121" s="153"/>
      <c r="Y121" s="153"/>
      <c r="Z121" s="153"/>
      <c r="AA121" s="153"/>
      <c r="AB121" s="153"/>
      <c r="AC121" s="153"/>
      <c r="AD121" s="153"/>
      <c r="AE121" s="153"/>
      <c r="AF121" s="153"/>
    </row>
    <row r="122" ht="14.5" spans="1:32">
      <c r="A122" s="227">
        <v>125</v>
      </c>
      <c r="B122" s="212" t="s">
        <v>64</v>
      </c>
      <c r="C122" s="214" t="s">
        <v>2287</v>
      </c>
      <c r="D122" s="204" t="s">
        <v>1917</v>
      </c>
      <c r="E122" s="371">
        <v>6000064470</v>
      </c>
      <c r="F122" s="214">
        <v>1</v>
      </c>
      <c r="G122" s="214">
        <v>0</v>
      </c>
      <c r="H122" s="214">
        <v>1</v>
      </c>
      <c r="I122" s="355">
        <v>46207</v>
      </c>
      <c r="J122" s="373" t="s">
        <v>2169</v>
      </c>
      <c r="K122" s="352">
        <v>516339090726068</v>
      </c>
      <c r="L122" s="254" t="s">
        <v>2248</v>
      </c>
      <c r="M122" s="319" t="s">
        <v>2237</v>
      </c>
      <c r="N122" s="319" t="s">
        <v>2238</v>
      </c>
      <c r="O122" s="190"/>
      <c r="P122" s="317"/>
      <c r="Q122" s="190" t="s">
        <v>2239</v>
      </c>
      <c r="R122" s="212" t="s">
        <v>1920</v>
      </c>
      <c r="S122" s="317"/>
      <c r="T122" s="212" t="s">
        <v>68</v>
      </c>
      <c r="U122" s="37" t="s">
        <v>28</v>
      </c>
      <c r="V122" s="214" t="s">
        <v>13</v>
      </c>
      <c r="W122" s="254"/>
      <c r="X122" s="153"/>
      <c r="Y122" s="153"/>
      <c r="Z122" s="153"/>
      <c r="AA122" s="153"/>
      <c r="AB122" s="153"/>
      <c r="AC122" s="153"/>
      <c r="AD122" s="153"/>
      <c r="AE122" s="153"/>
      <c r="AF122" s="153"/>
    </row>
    <row r="123" ht="14.5" spans="1:32">
      <c r="A123" s="212">
        <v>126</v>
      </c>
      <c r="B123" s="212" t="s">
        <v>64</v>
      </c>
      <c r="C123" s="214" t="s">
        <v>2287</v>
      </c>
      <c r="D123" s="204" t="s">
        <v>1917</v>
      </c>
      <c r="E123" s="371">
        <v>6000064470</v>
      </c>
      <c r="F123" s="214">
        <v>5</v>
      </c>
      <c r="G123" s="214">
        <v>5</v>
      </c>
      <c r="H123" s="214">
        <v>0</v>
      </c>
      <c r="I123" s="226">
        <v>46207</v>
      </c>
      <c r="J123" s="372" t="s">
        <v>2169</v>
      </c>
      <c r="K123" s="352" t="s">
        <v>2298</v>
      </c>
      <c r="L123" s="239" t="s">
        <v>66</v>
      </c>
      <c r="M123" s="254"/>
      <c r="N123" s="254"/>
      <c r="O123" s="254"/>
      <c r="P123" s="353">
        <f t="shared" ref="P123:P127" si="34">I123+1</f>
        <v>46208</v>
      </c>
      <c r="Q123" s="254"/>
      <c r="R123" s="212" t="s">
        <v>1920</v>
      </c>
      <c r="S123" s="354">
        <f t="shared" ref="S123:S127" si="35">I123+1</f>
        <v>46208</v>
      </c>
      <c r="T123" s="254"/>
      <c r="U123" s="214"/>
      <c r="V123" s="214"/>
      <c r="W123" s="254"/>
      <c r="X123" s="153"/>
      <c r="Y123" s="153"/>
      <c r="Z123" s="153"/>
      <c r="AA123" s="153"/>
      <c r="AB123" s="153"/>
      <c r="AC123" s="153"/>
      <c r="AD123" s="153"/>
      <c r="AE123" s="153"/>
      <c r="AF123" s="153"/>
    </row>
    <row r="124" ht="14.5" spans="1:32">
      <c r="A124" s="214">
        <v>127</v>
      </c>
      <c r="B124" s="212" t="s">
        <v>64</v>
      </c>
      <c r="C124" s="214" t="s">
        <v>2299</v>
      </c>
      <c r="D124" s="204" t="s">
        <v>1917</v>
      </c>
      <c r="E124" s="214">
        <v>6000064635</v>
      </c>
      <c r="F124" s="214">
        <v>14</v>
      </c>
      <c r="G124" s="214">
        <v>14</v>
      </c>
      <c r="H124" s="214">
        <v>0</v>
      </c>
      <c r="I124" s="226">
        <v>46210</v>
      </c>
      <c r="J124" s="239" t="s">
        <v>2167</v>
      </c>
      <c r="K124" s="352" t="s">
        <v>2300</v>
      </c>
      <c r="L124" s="239" t="s">
        <v>66</v>
      </c>
      <c r="M124" s="254"/>
      <c r="N124" s="254"/>
      <c r="O124" s="212" t="s">
        <v>1920</v>
      </c>
      <c r="P124" s="353">
        <f t="shared" si="34"/>
        <v>46211</v>
      </c>
      <c r="Q124" s="254"/>
      <c r="R124" s="212" t="s">
        <v>1920</v>
      </c>
      <c r="S124" s="354">
        <f t="shared" si="35"/>
        <v>46211</v>
      </c>
      <c r="T124" s="212" t="s">
        <v>68</v>
      </c>
      <c r="U124" s="214"/>
      <c r="V124" s="214"/>
      <c r="W124" s="254"/>
      <c r="X124" s="153"/>
      <c r="Y124" s="153"/>
      <c r="Z124" s="153"/>
      <c r="AA124" s="153"/>
      <c r="AB124" s="153"/>
      <c r="AC124" s="153"/>
      <c r="AD124" s="153"/>
      <c r="AE124" s="153"/>
      <c r="AF124" s="153"/>
    </row>
    <row r="125" ht="14.5" spans="1:32">
      <c r="A125" s="212">
        <v>129</v>
      </c>
      <c r="B125" s="212" t="s">
        <v>64</v>
      </c>
      <c r="C125" s="214" t="s">
        <v>84</v>
      </c>
      <c r="D125" s="204" t="s">
        <v>1917</v>
      </c>
      <c r="E125" s="214">
        <v>6000064635</v>
      </c>
      <c r="F125" s="214">
        <v>1</v>
      </c>
      <c r="G125" s="214">
        <v>1</v>
      </c>
      <c r="H125" s="214">
        <v>0</v>
      </c>
      <c r="I125" s="226">
        <v>46211</v>
      </c>
      <c r="J125" s="239" t="s">
        <v>2167</v>
      </c>
      <c r="K125" s="352">
        <v>516309360726117</v>
      </c>
      <c r="L125" s="239" t="s">
        <v>66</v>
      </c>
      <c r="M125" s="254"/>
      <c r="N125" s="254"/>
      <c r="O125" s="212" t="s">
        <v>1920</v>
      </c>
      <c r="P125" s="353">
        <f t="shared" si="34"/>
        <v>46212</v>
      </c>
      <c r="Q125" s="254"/>
      <c r="R125" s="212" t="s">
        <v>1920</v>
      </c>
      <c r="S125" s="354">
        <f t="shared" si="35"/>
        <v>46212</v>
      </c>
      <c r="T125" s="212" t="s">
        <v>68</v>
      </c>
      <c r="U125" s="214"/>
      <c r="V125" s="214"/>
      <c r="W125" s="254"/>
      <c r="X125" s="153"/>
      <c r="Y125" s="153"/>
      <c r="Z125" s="153"/>
      <c r="AA125" s="153"/>
      <c r="AB125" s="153"/>
      <c r="AC125" s="153"/>
      <c r="AD125" s="153"/>
      <c r="AE125" s="153"/>
      <c r="AF125" s="153"/>
    </row>
    <row r="126" ht="14.5" spans="1:32">
      <c r="A126" s="214">
        <v>130</v>
      </c>
      <c r="B126" s="212" t="s">
        <v>64</v>
      </c>
      <c r="C126" s="214" t="s">
        <v>84</v>
      </c>
      <c r="D126" s="204" t="s">
        <v>1917</v>
      </c>
      <c r="E126" s="229">
        <v>6000064635</v>
      </c>
      <c r="F126" s="214">
        <v>1</v>
      </c>
      <c r="G126" s="214">
        <v>0</v>
      </c>
      <c r="H126" s="214">
        <v>1</v>
      </c>
      <c r="I126" s="355">
        <v>46211</v>
      </c>
      <c r="J126" s="269" t="s">
        <v>2167</v>
      </c>
      <c r="K126" s="352">
        <v>516309360726118</v>
      </c>
      <c r="L126" s="359" t="s">
        <v>2301</v>
      </c>
      <c r="M126" s="374" t="s">
        <v>2266</v>
      </c>
      <c r="N126" s="34" t="s">
        <v>2302</v>
      </c>
      <c r="O126" s="212" t="s">
        <v>1920</v>
      </c>
      <c r="P126" s="353">
        <f t="shared" si="34"/>
        <v>46212</v>
      </c>
      <c r="Q126" s="361"/>
      <c r="R126" s="212" t="s">
        <v>1920</v>
      </c>
      <c r="S126" s="354">
        <f t="shared" si="35"/>
        <v>46212</v>
      </c>
      <c r="T126" s="212" t="s">
        <v>68</v>
      </c>
      <c r="U126" s="240" t="s">
        <v>970</v>
      </c>
      <c r="V126" s="240" t="s">
        <v>15</v>
      </c>
      <c r="W126" s="359"/>
      <c r="X126" s="153"/>
      <c r="Y126" s="153"/>
      <c r="Z126" s="153"/>
      <c r="AA126" s="153"/>
      <c r="AB126" s="153"/>
      <c r="AC126" s="153"/>
      <c r="AD126" s="153"/>
      <c r="AE126" s="153"/>
      <c r="AF126" s="153"/>
    </row>
    <row r="127" ht="14.5" spans="1:32">
      <c r="A127" s="212">
        <v>131</v>
      </c>
      <c r="B127" s="212" t="s">
        <v>64</v>
      </c>
      <c r="C127" s="214" t="s">
        <v>84</v>
      </c>
      <c r="D127" s="204" t="s">
        <v>1917</v>
      </c>
      <c r="E127" s="214">
        <v>6000064635</v>
      </c>
      <c r="F127" s="214">
        <v>1</v>
      </c>
      <c r="G127" s="214">
        <v>1</v>
      </c>
      <c r="H127" s="214">
        <v>0</v>
      </c>
      <c r="I127" s="226">
        <v>46211</v>
      </c>
      <c r="J127" s="239" t="s">
        <v>2167</v>
      </c>
      <c r="K127" s="352">
        <v>516309360726119</v>
      </c>
      <c r="L127" s="239" t="s">
        <v>66</v>
      </c>
      <c r="M127" s="254"/>
      <c r="N127" s="254"/>
      <c r="O127" s="212" t="s">
        <v>1920</v>
      </c>
      <c r="P127" s="353">
        <f t="shared" si="34"/>
        <v>46212</v>
      </c>
      <c r="Q127" s="254"/>
      <c r="R127" s="212" t="s">
        <v>1920</v>
      </c>
      <c r="S127" s="354">
        <f t="shared" si="35"/>
        <v>46212</v>
      </c>
      <c r="T127" s="212" t="s">
        <v>68</v>
      </c>
      <c r="U127" s="214"/>
      <c r="V127" s="214"/>
      <c r="W127" s="254"/>
      <c r="X127" s="153"/>
      <c r="Y127" s="153"/>
      <c r="Z127" s="153"/>
      <c r="AA127" s="153"/>
      <c r="AB127" s="153"/>
      <c r="AC127" s="153"/>
      <c r="AD127" s="153"/>
      <c r="AE127" s="153"/>
      <c r="AF127" s="153"/>
    </row>
    <row r="128" ht="14.5" spans="1:32">
      <c r="A128" s="227">
        <v>132</v>
      </c>
      <c r="B128" s="212" t="s">
        <v>64</v>
      </c>
      <c r="C128" s="214" t="s">
        <v>84</v>
      </c>
      <c r="D128" s="204" t="s">
        <v>1917</v>
      </c>
      <c r="E128" s="229">
        <v>6000064635</v>
      </c>
      <c r="F128" s="214">
        <v>1</v>
      </c>
      <c r="G128" s="214">
        <v>0</v>
      </c>
      <c r="H128" s="214">
        <v>1</v>
      </c>
      <c r="I128" s="355">
        <v>46211</v>
      </c>
      <c r="J128" s="269" t="s">
        <v>2167</v>
      </c>
      <c r="K128" s="352">
        <v>516309360726120</v>
      </c>
      <c r="L128" s="376" t="s">
        <v>1149</v>
      </c>
      <c r="M128" s="319" t="s">
        <v>2237</v>
      </c>
      <c r="N128" s="319" t="s">
        <v>2238</v>
      </c>
      <c r="O128" s="190"/>
      <c r="P128" s="317"/>
      <c r="Q128" s="190" t="s">
        <v>2239</v>
      </c>
      <c r="R128" s="212" t="s">
        <v>1920</v>
      </c>
      <c r="S128" s="317"/>
      <c r="T128" s="212" t="s">
        <v>68</v>
      </c>
      <c r="U128" s="37" t="s">
        <v>970</v>
      </c>
      <c r="V128" s="214" t="s">
        <v>13</v>
      </c>
      <c r="W128" s="254"/>
      <c r="X128" s="153"/>
      <c r="Y128" s="153"/>
      <c r="Z128" s="153"/>
      <c r="AA128" s="153"/>
      <c r="AB128" s="153"/>
      <c r="AC128" s="153"/>
      <c r="AD128" s="153"/>
      <c r="AE128" s="153"/>
      <c r="AF128" s="153"/>
    </row>
    <row r="129" ht="14.5" spans="1:32">
      <c r="A129" s="363">
        <v>133</v>
      </c>
      <c r="B129" s="364" t="s">
        <v>64</v>
      </c>
      <c r="C129" s="363" t="s">
        <v>84</v>
      </c>
      <c r="D129" s="204" t="s">
        <v>1917</v>
      </c>
      <c r="E129" s="232">
        <v>6000064635</v>
      </c>
      <c r="F129" s="363">
        <v>1</v>
      </c>
      <c r="G129" s="363">
        <v>0</v>
      </c>
      <c r="H129" s="214">
        <v>1</v>
      </c>
      <c r="I129" s="365">
        <v>46211</v>
      </c>
      <c r="J129" s="377" t="s">
        <v>2167</v>
      </c>
      <c r="K129" s="367">
        <v>516309360726121</v>
      </c>
      <c r="L129" s="376" t="s">
        <v>1149</v>
      </c>
      <c r="M129" s="319" t="s">
        <v>2237</v>
      </c>
      <c r="N129" s="319" t="s">
        <v>2238</v>
      </c>
      <c r="O129" s="190"/>
      <c r="P129" s="317"/>
      <c r="Q129" s="190" t="s">
        <v>2239</v>
      </c>
      <c r="R129" s="212" t="s">
        <v>1920</v>
      </c>
      <c r="S129" s="317"/>
      <c r="T129" s="212" t="s">
        <v>68</v>
      </c>
      <c r="U129" s="37" t="s">
        <v>970</v>
      </c>
      <c r="V129" s="214" t="s">
        <v>13</v>
      </c>
      <c r="W129" s="254"/>
      <c r="X129" s="153"/>
      <c r="Y129" s="153"/>
      <c r="Z129" s="153"/>
      <c r="AA129" s="153"/>
      <c r="AB129" s="153"/>
      <c r="AC129" s="153"/>
      <c r="AD129" s="153"/>
      <c r="AE129" s="153"/>
      <c r="AF129" s="153"/>
    </row>
    <row r="130" ht="14.5" spans="1:32">
      <c r="A130" s="248"/>
      <c r="B130" s="248"/>
      <c r="C130" s="248"/>
      <c r="D130" s="204" t="s">
        <v>1917</v>
      </c>
      <c r="E130" s="248"/>
      <c r="F130" s="248"/>
      <c r="G130" s="248"/>
      <c r="H130" s="214">
        <v>1</v>
      </c>
      <c r="I130" s="248"/>
      <c r="J130" s="378"/>
      <c r="K130" s="379"/>
      <c r="L130" s="254" t="s">
        <v>2303</v>
      </c>
      <c r="M130" s="211" t="s">
        <v>2194</v>
      </c>
      <c r="N130" s="211" t="s">
        <v>1035</v>
      </c>
      <c r="O130" s="136"/>
      <c r="P130" s="240"/>
      <c r="Q130" s="250" t="s">
        <v>2195</v>
      </c>
      <c r="R130" s="136"/>
      <c r="S130" s="226">
        <v>46253</v>
      </c>
      <c r="T130" s="212" t="s">
        <v>68</v>
      </c>
      <c r="U130" s="214" t="s">
        <v>78</v>
      </c>
      <c r="V130" s="214" t="s">
        <v>13</v>
      </c>
      <c r="W130" s="254"/>
      <c r="X130" s="153"/>
      <c r="Y130" s="153"/>
      <c r="Z130" s="153"/>
      <c r="AA130" s="153"/>
      <c r="AB130" s="153"/>
      <c r="AC130" s="153"/>
      <c r="AD130" s="153"/>
      <c r="AE130" s="153"/>
      <c r="AF130" s="153"/>
    </row>
    <row r="131" ht="14.5" spans="1:32">
      <c r="A131" s="241"/>
      <c r="B131" s="241"/>
      <c r="C131" s="241"/>
      <c r="D131" s="204" t="s">
        <v>1917</v>
      </c>
      <c r="E131" s="241"/>
      <c r="F131" s="241"/>
      <c r="G131" s="241"/>
      <c r="H131" s="214">
        <v>1</v>
      </c>
      <c r="I131" s="241"/>
      <c r="J131" s="368"/>
      <c r="K131" s="369"/>
      <c r="L131" s="254" t="s">
        <v>2304</v>
      </c>
      <c r="M131" s="254" t="s">
        <v>2185</v>
      </c>
      <c r="N131" s="34" t="s">
        <v>2199</v>
      </c>
      <c r="O131" s="212" t="s">
        <v>1920</v>
      </c>
      <c r="P131" s="353">
        <f t="shared" ref="P131:P134" si="36">I131+1</f>
        <v>1</v>
      </c>
      <c r="Q131" s="254" t="s">
        <v>122</v>
      </c>
      <c r="R131" s="212" t="s">
        <v>1920</v>
      </c>
      <c r="S131" s="354">
        <f t="shared" ref="S131:S134" si="37">I131+1</f>
        <v>1</v>
      </c>
      <c r="T131" s="212" t="s">
        <v>68</v>
      </c>
      <c r="U131" s="214" t="s">
        <v>78</v>
      </c>
      <c r="V131" s="214" t="s">
        <v>13</v>
      </c>
      <c r="W131" s="254"/>
      <c r="X131" s="153"/>
      <c r="Y131" s="153"/>
      <c r="Z131" s="153"/>
      <c r="AA131" s="153"/>
      <c r="AB131" s="153"/>
      <c r="AC131" s="153"/>
      <c r="AD131" s="153"/>
      <c r="AE131" s="153"/>
      <c r="AF131" s="153"/>
    </row>
    <row r="132" ht="14.5" spans="1:32">
      <c r="A132" s="214">
        <v>136</v>
      </c>
      <c r="B132" s="212" t="s">
        <v>64</v>
      </c>
      <c r="C132" s="214" t="s">
        <v>84</v>
      </c>
      <c r="D132" s="204" t="s">
        <v>1917</v>
      </c>
      <c r="E132" s="214">
        <v>6000064635</v>
      </c>
      <c r="F132" s="214">
        <v>3</v>
      </c>
      <c r="G132" s="214">
        <v>3</v>
      </c>
      <c r="H132" s="214">
        <v>0</v>
      </c>
      <c r="I132" s="226">
        <v>46211</v>
      </c>
      <c r="J132" s="239" t="s">
        <v>2167</v>
      </c>
      <c r="K132" s="352" t="s">
        <v>2305</v>
      </c>
      <c r="L132" s="239" t="s">
        <v>66</v>
      </c>
      <c r="M132" s="254"/>
      <c r="N132" s="254"/>
      <c r="O132" s="212" t="s">
        <v>1920</v>
      </c>
      <c r="P132" s="353">
        <f t="shared" si="36"/>
        <v>46212</v>
      </c>
      <c r="Q132" s="254"/>
      <c r="R132" s="212" t="s">
        <v>1920</v>
      </c>
      <c r="S132" s="354">
        <f t="shared" si="37"/>
        <v>46212</v>
      </c>
      <c r="T132" s="212" t="s">
        <v>68</v>
      </c>
      <c r="U132" s="214"/>
      <c r="V132" s="214"/>
      <c r="W132" s="254"/>
      <c r="X132" s="153"/>
      <c r="Y132" s="153"/>
      <c r="Z132" s="153"/>
      <c r="AA132" s="153"/>
      <c r="AB132" s="153"/>
      <c r="AC132" s="153"/>
      <c r="AD132" s="153"/>
      <c r="AE132" s="153"/>
      <c r="AF132" s="153"/>
    </row>
    <row r="133" ht="14.5" spans="1:32">
      <c r="A133" s="227">
        <v>137</v>
      </c>
      <c r="B133" s="212" t="s">
        <v>64</v>
      </c>
      <c r="C133" s="214" t="s">
        <v>84</v>
      </c>
      <c r="D133" s="204" t="s">
        <v>1917</v>
      </c>
      <c r="E133" s="229">
        <v>6000064635</v>
      </c>
      <c r="F133" s="229">
        <v>1</v>
      </c>
      <c r="G133" s="229">
        <v>0</v>
      </c>
      <c r="H133" s="214">
        <v>1</v>
      </c>
      <c r="I133" s="355">
        <v>46211</v>
      </c>
      <c r="J133" s="269" t="s">
        <v>2167</v>
      </c>
      <c r="K133" s="352">
        <v>516309360726125</v>
      </c>
      <c r="L133" s="254" t="s">
        <v>2306</v>
      </c>
      <c r="M133" s="361" t="s">
        <v>1928</v>
      </c>
      <c r="N133" s="361" t="s">
        <v>2307</v>
      </c>
      <c r="O133" s="212" t="s">
        <v>1920</v>
      </c>
      <c r="P133" s="353">
        <f t="shared" si="36"/>
        <v>46212</v>
      </c>
      <c r="Q133" s="254" t="s">
        <v>122</v>
      </c>
      <c r="R133" s="212" t="s">
        <v>1920</v>
      </c>
      <c r="S133" s="354">
        <f t="shared" si="37"/>
        <v>46212</v>
      </c>
      <c r="T133" s="212" t="s">
        <v>68</v>
      </c>
      <c r="U133" s="214" t="s">
        <v>78</v>
      </c>
      <c r="V133" s="214" t="s">
        <v>13</v>
      </c>
      <c r="W133" s="254"/>
      <c r="X133" s="153"/>
      <c r="Y133" s="153"/>
      <c r="Z133" s="153"/>
      <c r="AA133" s="153"/>
      <c r="AB133" s="153"/>
      <c r="AC133" s="153"/>
      <c r="AD133" s="153"/>
      <c r="AE133" s="153"/>
      <c r="AF133" s="153"/>
    </row>
    <row r="134" ht="14.5" spans="1:32">
      <c r="A134" s="237">
        <v>138</v>
      </c>
      <c r="B134" s="364" t="s">
        <v>64</v>
      </c>
      <c r="C134" s="363" t="s">
        <v>84</v>
      </c>
      <c r="D134" s="204" t="s">
        <v>1917</v>
      </c>
      <c r="E134" s="232">
        <v>6000064635</v>
      </c>
      <c r="F134" s="232">
        <v>1</v>
      </c>
      <c r="G134" s="232">
        <v>0</v>
      </c>
      <c r="H134" s="214">
        <v>1</v>
      </c>
      <c r="I134" s="365">
        <v>46211</v>
      </c>
      <c r="J134" s="366" t="s">
        <v>2167</v>
      </c>
      <c r="K134" s="367">
        <v>516309360726126</v>
      </c>
      <c r="L134" s="359" t="s">
        <v>2301</v>
      </c>
      <c r="M134" s="374" t="s">
        <v>2266</v>
      </c>
      <c r="N134" s="34" t="s">
        <v>2302</v>
      </c>
      <c r="O134" s="212" t="s">
        <v>1920</v>
      </c>
      <c r="P134" s="353">
        <f t="shared" si="36"/>
        <v>46212</v>
      </c>
      <c r="Q134" s="34"/>
      <c r="R134" s="212" t="s">
        <v>1920</v>
      </c>
      <c r="S134" s="354">
        <f t="shared" si="37"/>
        <v>46212</v>
      </c>
      <c r="T134" s="212" t="s">
        <v>68</v>
      </c>
      <c r="U134" s="214" t="s">
        <v>970</v>
      </c>
      <c r="V134" s="240" t="s">
        <v>15</v>
      </c>
      <c r="W134" s="359"/>
      <c r="X134" s="153"/>
      <c r="Y134" s="153"/>
      <c r="Z134" s="153"/>
      <c r="AA134" s="153"/>
      <c r="AB134" s="153"/>
      <c r="AC134" s="153"/>
      <c r="AD134" s="153"/>
      <c r="AE134" s="153"/>
      <c r="AF134" s="153"/>
    </row>
    <row r="135" ht="14.5" spans="1:32">
      <c r="A135" s="241"/>
      <c r="B135" s="241"/>
      <c r="C135" s="241"/>
      <c r="D135" s="204" t="s">
        <v>1917</v>
      </c>
      <c r="E135" s="241"/>
      <c r="F135" s="241"/>
      <c r="G135" s="241"/>
      <c r="H135" s="214">
        <v>1</v>
      </c>
      <c r="I135" s="241"/>
      <c r="J135" s="368"/>
      <c r="K135" s="369"/>
      <c r="L135" s="254" t="s">
        <v>2303</v>
      </c>
      <c r="M135" s="211" t="s">
        <v>2194</v>
      </c>
      <c r="N135" s="297" t="s">
        <v>1035</v>
      </c>
      <c r="O135" s="136"/>
      <c r="P135" s="240"/>
      <c r="Q135" s="250" t="s">
        <v>2195</v>
      </c>
      <c r="R135" s="136"/>
      <c r="S135" s="226">
        <v>46253</v>
      </c>
      <c r="T135" s="212" t="s">
        <v>68</v>
      </c>
      <c r="U135" s="214" t="s">
        <v>78</v>
      </c>
      <c r="V135" s="214" t="s">
        <v>13</v>
      </c>
      <c r="W135" s="254"/>
      <c r="X135" s="153"/>
      <c r="Y135" s="153"/>
      <c r="Z135" s="153"/>
      <c r="AA135" s="153"/>
      <c r="AB135" s="153"/>
      <c r="AC135" s="153"/>
      <c r="AD135" s="153"/>
      <c r="AE135" s="153"/>
      <c r="AF135" s="153"/>
    </row>
    <row r="136" ht="14.5" spans="1:32">
      <c r="A136" s="212">
        <v>141</v>
      </c>
      <c r="B136" s="212" t="s">
        <v>64</v>
      </c>
      <c r="C136" s="214" t="s">
        <v>84</v>
      </c>
      <c r="D136" s="204" t="s">
        <v>1917</v>
      </c>
      <c r="E136" s="214">
        <v>6000064635</v>
      </c>
      <c r="F136" s="214">
        <v>1</v>
      </c>
      <c r="G136" s="214">
        <v>1</v>
      </c>
      <c r="H136" s="214">
        <v>0</v>
      </c>
      <c r="I136" s="226">
        <v>46212</v>
      </c>
      <c r="J136" s="239" t="s">
        <v>2167</v>
      </c>
      <c r="K136" s="352">
        <v>516309360726127</v>
      </c>
      <c r="L136" s="239" t="s">
        <v>66</v>
      </c>
      <c r="M136" s="254"/>
      <c r="N136" s="254"/>
      <c r="O136" s="212" t="s">
        <v>1920</v>
      </c>
      <c r="P136" s="353">
        <f t="shared" ref="P136:P138" si="38">I136+1</f>
        <v>46213</v>
      </c>
      <c r="Q136" s="254"/>
      <c r="R136" s="212" t="s">
        <v>1920</v>
      </c>
      <c r="S136" s="354">
        <f t="shared" ref="S136:S138" si="39">I136+1</f>
        <v>46213</v>
      </c>
      <c r="T136" s="212" t="s">
        <v>68</v>
      </c>
      <c r="U136" s="214"/>
      <c r="V136" s="214"/>
      <c r="W136" s="254"/>
      <c r="X136" s="153"/>
      <c r="Y136" s="153"/>
      <c r="Z136" s="153"/>
      <c r="AA136" s="153"/>
      <c r="AB136" s="153"/>
      <c r="AC136" s="153"/>
      <c r="AD136" s="153"/>
      <c r="AE136" s="153"/>
      <c r="AF136" s="153"/>
    </row>
    <row r="137" ht="14.5" spans="1:32">
      <c r="A137" s="214">
        <v>142</v>
      </c>
      <c r="B137" s="212" t="s">
        <v>64</v>
      </c>
      <c r="C137" s="214" t="s">
        <v>84</v>
      </c>
      <c r="D137" s="204" t="s">
        <v>1917</v>
      </c>
      <c r="E137" s="229">
        <v>6000064635</v>
      </c>
      <c r="F137" s="214">
        <v>1</v>
      </c>
      <c r="G137" s="214">
        <v>0</v>
      </c>
      <c r="H137" s="214">
        <v>1</v>
      </c>
      <c r="I137" s="355">
        <v>46212</v>
      </c>
      <c r="J137" s="269" t="s">
        <v>2167</v>
      </c>
      <c r="K137" s="352">
        <v>516309360726128</v>
      </c>
      <c r="L137" s="254" t="s">
        <v>2308</v>
      </c>
      <c r="M137" s="380" t="s">
        <v>1074</v>
      </c>
      <c r="N137" s="34" t="s">
        <v>2309</v>
      </c>
      <c r="O137" s="212" t="s">
        <v>1920</v>
      </c>
      <c r="P137" s="353">
        <f t="shared" si="38"/>
        <v>46213</v>
      </c>
      <c r="Q137" s="34" t="s">
        <v>2310</v>
      </c>
      <c r="R137" s="212" t="s">
        <v>1920</v>
      </c>
      <c r="S137" s="354">
        <f t="shared" si="39"/>
        <v>46213</v>
      </c>
      <c r="T137" s="212" t="s">
        <v>68</v>
      </c>
      <c r="U137" s="214" t="s">
        <v>970</v>
      </c>
      <c r="V137" s="240" t="s">
        <v>15</v>
      </c>
      <c r="W137" s="359"/>
      <c r="X137" s="153"/>
      <c r="Y137" s="153"/>
      <c r="Z137" s="153"/>
      <c r="AA137" s="153"/>
      <c r="AB137" s="153"/>
      <c r="AC137" s="153"/>
      <c r="AD137" s="153"/>
      <c r="AE137" s="153"/>
      <c r="AF137" s="153"/>
    </row>
    <row r="138" ht="14.5" spans="1:32">
      <c r="A138" s="212">
        <v>143</v>
      </c>
      <c r="B138" s="212" t="s">
        <v>64</v>
      </c>
      <c r="C138" s="214" t="s">
        <v>84</v>
      </c>
      <c r="D138" s="204" t="s">
        <v>1917</v>
      </c>
      <c r="E138" s="214">
        <v>6000064635</v>
      </c>
      <c r="F138" s="214">
        <v>2</v>
      </c>
      <c r="G138" s="214">
        <v>2</v>
      </c>
      <c r="H138" s="214">
        <v>0</v>
      </c>
      <c r="I138" s="226">
        <v>46212</v>
      </c>
      <c r="J138" s="239" t="s">
        <v>2167</v>
      </c>
      <c r="K138" s="352" t="s">
        <v>2311</v>
      </c>
      <c r="L138" s="239" t="s">
        <v>66</v>
      </c>
      <c r="M138" s="254"/>
      <c r="N138" s="254"/>
      <c r="O138" s="212" t="s">
        <v>1920</v>
      </c>
      <c r="P138" s="353">
        <f t="shared" si="38"/>
        <v>46213</v>
      </c>
      <c r="Q138" s="254"/>
      <c r="R138" s="212" t="s">
        <v>1920</v>
      </c>
      <c r="S138" s="354">
        <f t="shared" si="39"/>
        <v>46213</v>
      </c>
      <c r="T138" s="212" t="s">
        <v>68</v>
      </c>
      <c r="U138" s="214"/>
      <c r="V138" s="214"/>
      <c r="W138" s="254"/>
      <c r="X138" s="153"/>
      <c r="Y138" s="153"/>
      <c r="Z138" s="153"/>
      <c r="AA138" s="153"/>
      <c r="AB138" s="153"/>
      <c r="AC138" s="153"/>
      <c r="AD138" s="153"/>
      <c r="AE138" s="153"/>
      <c r="AF138" s="153"/>
    </row>
    <row r="139" ht="14.5" spans="1:32">
      <c r="A139" s="237">
        <v>144</v>
      </c>
      <c r="B139" s="364" t="s">
        <v>64</v>
      </c>
      <c r="C139" s="363" t="s">
        <v>84</v>
      </c>
      <c r="D139" s="204" t="s">
        <v>1917</v>
      </c>
      <c r="E139" s="232">
        <v>6000064635</v>
      </c>
      <c r="F139" s="363">
        <v>1</v>
      </c>
      <c r="G139" s="363">
        <v>0</v>
      </c>
      <c r="H139" s="214">
        <v>1</v>
      </c>
      <c r="I139" s="365">
        <v>46212</v>
      </c>
      <c r="J139" s="366" t="s">
        <v>2167</v>
      </c>
      <c r="K139" s="367">
        <v>516309360726131</v>
      </c>
      <c r="L139" s="376" t="s">
        <v>1149</v>
      </c>
      <c r="M139" s="319" t="s">
        <v>2237</v>
      </c>
      <c r="N139" s="319" t="s">
        <v>2238</v>
      </c>
      <c r="O139" s="190"/>
      <c r="P139" s="317"/>
      <c r="Q139" s="190" t="s">
        <v>2239</v>
      </c>
      <c r="R139" s="212" t="s">
        <v>1920</v>
      </c>
      <c r="S139" s="317"/>
      <c r="T139" s="212" t="s">
        <v>68</v>
      </c>
      <c r="U139" s="37" t="s">
        <v>970</v>
      </c>
      <c r="V139" s="214" t="s">
        <v>13</v>
      </c>
      <c r="W139" s="254"/>
      <c r="X139" s="153"/>
      <c r="Y139" s="153"/>
      <c r="Z139" s="153"/>
      <c r="AA139" s="153"/>
      <c r="AB139" s="153"/>
      <c r="AC139" s="153"/>
      <c r="AD139" s="153"/>
      <c r="AE139" s="153"/>
      <c r="AF139" s="153"/>
    </row>
    <row r="140" ht="14.5" spans="1:32">
      <c r="A140" s="241"/>
      <c r="B140" s="241"/>
      <c r="C140" s="241"/>
      <c r="D140" s="204" t="s">
        <v>1917</v>
      </c>
      <c r="E140" s="241"/>
      <c r="F140" s="241"/>
      <c r="G140" s="241"/>
      <c r="H140" s="214">
        <v>1</v>
      </c>
      <c r="I140" s="241"/>
      <c r="J140" s="368"/>
      <c r="K140" s="369"/>
      <c r="L140" s="254" t="s">
        <v>2312</v>
      </c>
      <c r="M140" s="238" t="s">
        <v>1074</v>
      </c>
      <c r="N140" s="238" t="s">
        <v>2281</v>
      </c>
      <c r="O140" s="136"/>
      <c r="P140" s="240"/>
      <c r="Q140" s="239" t="s">
        <v>2218</v>
      </c>
      <c r="R140" s="136"/>
      <c r="S140" s="226">
        <v>46220</v>
      </c>
      <c r="T140" s="212" t="s">
        <v>68</v>
      </c>
      <c r="U140" s="240" t="s">
        <v>510</v>
      </c>
      <c r="V140" s="214" t="s">
        <v>13</v>
      </c>
      <c r="W140" s="40"/>
      <c r="X140" s="40"/>
      <c r="Y140" s="40"/>
      <c r="Z140" s="40"/>
      <c r="AA140" s="40"/>
      <c r="AB140" s="40"/>
      <c r="AC140" s="40"/>
      <c r="AD140" s="40"/>
      <c r="AE140" s="40"/>
      <c r="AF140" s="40"/>
    </row>
    <row r="141" ht="14.5" spans="1:32">
      <c r="A141" s="212">
        <v>146</v>
      </c>
      <c r="B141" s="212" t="s">
        <v>64</v>
      </c>
      <c r="C141" s="214" t="s">
        <v>84</v>
      </c>
      <c r="D141" s="204" t="s">
        <v>1917</v>
      </c>
      <c r="E141" s="214">
        <v>6000064635</v>
      </c>
      <c r="F141" s="214">
        <v>1</v>
      </c>
      <c r="G141" s="214">
        <v>1</v>
      </c>
      <c r="H141" s="214">
        <v>0</v>
      </c>
      <c r="I141" s="226">
        <v>46212</v>
      </c>
      <c r="J141" s="239" t="s">
        <v>2167</v>
      </c>
      <c r="K141" s="352">
        <v>516309360726132</v>
      </c>
      <c r="L141" s="239" t="s">
        <v>66</v>
      </c>
      <c r="M141" s="254"/>
      <c r="N141" s="254"/>
      <c r="O141" s="212" t="s">
        <v>1920</v>
      </c>
      <c r="P141" s="353">
        <f>I141+1</f>
        <v>46213</v>
      </c>
      <c r="Q141" s="254"/>
      <c r="R141" s="212" t="s">
        <v>1920</v>
      </c>
      <c r="S141" s="354">
        <f>I141+1</f>
        <v>46213</v>
      </c>
      <c r="T141" s="212" t="s">
        <v>68</v>
      </c>
      <c r="U141" s="214"/>
      <c r="V141" s="214"/>
      <c r="W141" s="254"/>
      <c r="X141" s="153"/>
      <c r="Y141" s="153"/>
      <c r="Z141" s="153"/>
      <c r="AA141" s="153"/>
      <c r="AB141" s="153"/>
      <c r="AC141" s="153"/>
      <c r="AD141" s="153"/>
      <c r="AE141" s="153"/>
      <c r="AF141" s="153"/>
    </row>
    <row r="142" ht="14.5" spans="1:32">
      <c r="A142" s="212"/>
      <c r="B142" s="212" t="s">
        <v>64</v>
      </c>
      <c r="C142" s="214" t="s">
        <v>84</v>
      </c>
      <c r="D142" s="204" t="s">
        <v>1917</v>
      </c>
      <c r="E142" s="214">
        <v>6000064635</v>
      </c>
      <c r="F142" s="214">
        <v>3</v>
      </c>
      <c r="G142" s="214">
        <v>3</v>
      </c>
      <c r="H142" s="214">
        <v>0</v>
      </c>
      <c r="I142" s="226">
        <v>46213</v>
      </c>
      <c r="J142" s="239" t="s">
        <v>2167</v>
      </c>
      <c r="K142" s="352" t="s">
        <v>2313</v>
      </c>
      <c r="L142" s="239" t="s">
        <v>66</v>
      </c>
      <c r="M142" s="254"/>
      <c r="N142" s="254"/>
      <c r="O142" s="212"/>
      <c r="P142" s="353"/>
      <c r="Q142" s="254"/>
      <c r="R142" s="212" t="s">
        <v>1920</v>
      </c>
      <c r="S142" s="354"/>
      <c r="T142" s="212"/>
      <c r="U142" s="214"/>
      <c r="V142" s="214"/>
      <c r="W142" s="254"/>
      <c r="X142" s="153"/>
      <c r="Y142" s="153"/>
      <c r="Z142" s="153"/>
      <c r="AA142" s="153"/>
      <c r="AB142" s="153"/>
      <c r="AC142" s="153"/>
      <c r="AD142" s="153"/>
      <c r="AE142" s="153"/>
      <c r="AF142" s="153"/>
    </row>
    <row r="143" ht="14.5" spans="1:32">
      <c r="A143" s="212">
        <v>147</v>
      </c>
      <c r="B143" s="212" t="s">
        <v>64</v>
      </c>
      <c r="C143" s="214" t="s">
        <v>84</v>
      </c>
      <c r="D143" s="204" t="s">
        <v>1917</v>
      </c>
      <c r="E143" s="214">
        <v>6000064635</v>
      </c>
      <c r="F143" s="214">
        <v>5</v>
      </c>
      <c r="G143" s="214">
        <v>5</v>
      </c>
      <c r="H143" s="214">
        <v>0</v>
      </c>
      <c r="I143" s="226">
        <v>46213</v>
      </c>
      <c r="J143" s="239" t="s">
        <v>2167</v>
      </c>
      <c r="K143" s="352" t="s">
        <v>2314</v>
      </c>
      <c r="L143" s="239" t="s">
        <v>66</v>
      </c>
      <c r="M143" s="254"/>
      <c r="N143" s="254"/>
      <c r="O143" s="212" t="s">
        <v>1920</v>
      </c>
      <c r="P143" s="353">
        <f t="shared" ref="P143:P148" si="40">I143+1</f>
        <v>46214</v>
      </c>
      <c r="Q143" s="254"/>
      <c r="R143" s="212" t="s">
        <v>1920</v>
      </c>
      <c r="S143" s="354">
        <f t="shared" ref="S143:S148" si="41">I143+1</f>
        <v>46214</v>
      </c>
      <c r="T143" s="212" t="s">
        <v>68</v>
      </c>
      <c r="U143" s="214"/>
      <c r="V143" s="214"/>
      <c r="W143" s="254"/>
      <c r="X143" s="153"/>
      <c r="Y143" s="153"/>
      <c r="Z143" s="153"/>
      <c r="AA143" s="153"/>
      <c r="AB143" s="153"/>
      <c r="AC143" s="153"/>
      <c r="AD143" s="153"/>
      <c r="AE143" s="153"/>
      <c r="AF143" s="153"/>
    </row>
    <row r="144" ht="14.5" spans="1:32">
      <c r="A144" s="212">
        <v>149</v>
      </c>
      <c r="B144" s="212" t="s">
        <v>64</v>
      </c>
      <c r="C144" s="214" t="s">
        <v>2315</v>
      </c>
      <c r="D144" s="204" t="s">
        <v>1917</v>
      </c>
      <c r="E144" s="371">
        <v>6000064470</v>
      </c>
      <c r="F144" s="214">
        <v>15</v>
      </c>
      <c r="G144" s="214">
        <v>15</v>
      </c>
      <c r="H144" s="214">
        <v>0</v>
      </c>
      <c r="I144" s="226">
        <v>46218</v>
      </c>
      <c r="J144" s="372" t="s">
        <v>2169</v>
      </c>
      <c r="K144" s="352" t="s">
        <v>2316</v>
      </c>
      <c r="L144" s="239" t="s">
        <v>66</v>
      </c>
      <c r="M144" s="254"/>
      <c r="N144" s="254"/>
      <c r="O144" s="212" t="s">
        <v>1920</v>
      </c>
      <c r="P144" s="353">
        <f t="shared" si="40"/>
        <v>46219</v>
      </c>
      <c r="Q144" s="254"/>
      <c r="R144" s="212" t="s">
        <v>1920</v>
      </c>
      <c r="S144" s="354">
        <f t="shared" si="41"/>
        <v>46219</v>
      </c>
      <c r="T144" s="212" t="s">
        <v>68</v>
      </c>
      <c r="U144" s="214"/>
      <c r="V144" s="214"/>
      <c r="W144" s="254"/>
      <c r="X144" s="153"/>
      <c r="Y144" s="153"/>
      <c r="Z144" s="153"/>
      <c r="AA144" s="153"/>
      <c r="AB144" s="153"/>
      <c r="AC144" s="153"/>
      <c r="AD144" s="153"/>
      <c r="AE144" s="153"/>
      <c r="AF144" s="153"/>
    </row>
    <row r="145" ht="14.5" spans="1:32">
      <c r="A145" s="212">
        <v>150</v>
      </c>
      <c r="B145" s="212" t="s">
        <v>64</v>
      </c>
      <c r="C145" s="214" t="s">
        <v>2315</v>
      </c>
      <c r="D145" s="204" t="s">
        <v>1917</v>
      </c>
      <c r="E145" s="371">
        <v>6000064470</v>
      </c>
      <c r="F145" s="214">
        <v>1</v>
      </c>
      <c r="G145" s="214">
        <v>1</v>
      </c>
      <c r="H145" s="214">
        <v>0</v>
      </c>
      <c r="I145" s="226">
        <v>46218</v>
      </c>
      <c r="J145" s="372" t="s">
        <v>2169</v>
      </c>
      <c r="K145" s="352">
        <v>516339090726075</v>
      </c>
      <c r="L145" s="239" t="s">
        <v>66</v>
      </c>
      <c r="M145" s="254"/>
      <c r="N145" s="254"/>
      <c r="O145" s="254"/>
      <c r="P145" s="353">
        <f t="shared" si="40"/>
        <v>46219</v>
      </c>
      <c r="Q145" s="254"/>
      <c r="R145" s="212" t="s">
        <v>1920</v>
      </c>
      <c r="S145" s="354">
        <f t="shared" si="41"/>
        <v>46219</v>
      </c>
      <c r="T145" s="254"/>
      <c r="U145" s="214"/>
      <c r="V145" s="214"/>
      <c r="W145" s="254"/>
      <c r="X145" s="153"/>
      <c r="Y145" s="153"/>
      <c r="Z145" s="153"/>
      <c r="AA145" s="153"/>
      <c r="AB145" s="153"/>
      <c r="AC145" s="153"/>
      <c r="AD145" s="153"/>
      <c r="AE145" s="153"/>
      <c r="AF145" s="153"/>
    </row>
    <row r="146" ht="14.5" spans="1:32">
      <c r="A146" s="214">
        <v>151</v>
      </c>
      <c r="B146" s="212" t="s">
        <v>64</v>
      </c>
      <c r="C146" s="214" t="s">
        <v>2315</v>
      </c>
      <c r="D146" s="204" t="s">
        <v>1917</v>
      </c>
      <c r="E146" s="371">
        <v>6000064470</v>
      </c>
      <c r="F146" s="214">
        <v>1</v>
      </c>
      <c r="G146" s="214">
        <v>0</v>
      </c>
      <c r="H146" s="214">
        <v>1</v>
      </c>
      <c r="I146" s="355">
        <v>46218</v>
      </c>
      <c r="J146" s="373" t="s">
        <v>2169</v>
      </c>
      <c r="K146" s="352">
        <v>516339090726076</v>
      </c>
      <c r="L146" s="254" t="s">
        <v>2317</v>
      </c>
      <c r="M146" s="254" t="s">
        <v>2185</v>
      </c>
      <c r="N146" s="34" t="s">
        <v>2181</v>
      </c>
      <c r="O146" s="212" t="s">
        <v>1920</v>
      </c>
      <c r="P146" s="353">
        <f t="shared" si="40"/>
        <v>46219</v>
      </c>
      <c r="Q146" s="34" t="s">
        <v>2182</v>
      </c>
      <c r="R146" s="212" t="s">
        <v>1920</v>
      </c>
      <c r="S146" s="354">
        <f t="shared" si="41"/>
        <v>46219</v>
      </c>
      <c r="T146" s="212" t="s">
        <v>68</v>
      </c>
      <c r="U146" s="212" t="s">
        <v>2176</v>
      </c>
      <c r="V146" s="214" t="s">
        <v>13</v>
      </c>
      <c r="W146" s="254"/>
      <c r="X146" s="153"/>
      <c r="Y146" s="153"/>
      <c r="Z146" s="153"/>
      <c r="AA146" s="153"/>
      <c r="AB146" s="153"/>
      <c r="AC146" s="153"/>
      <c r="AD146" s="153"/>
      <c r="AE146" s="153"/>
      <c r="AF146" s="153"/>
    </row>
    <row r="147" ht="14.5" spans="1:32">
      <c r="A147" s="227">
        <v>152</v>
      </c>
      <c r="B147" s="212" t="s">
        <v>64</v>
      </c>
      <c r="C147" s="214" t="s">
        <v>2315</v>
      </c>
      <c r="D147" s="204" t="s">
        <v>1917</v>
      </c>
      <c r="E147" s="371">
        <v>6000064470</v>
      </c>
      <c r="F147" s="214">
        <v>1</v>
      </c>
      <c r="G147" s="214">
        <v>0</v>
      </c>
      <c r="H147" s="214">
        <v>1</v>
      </c>
      <c r="I147" s="355">
        <v>46218</v>
      </c>
      <c r="J147" s="373" t="s">
        <v>2169</v>
      </c>
      <c r="K147" s="352">
        <v>516339090726077</v>
      </c>
      <c r="L147" s="254" t="s">
        <v>2318</v>
      </c>
      <c r="M147" s="254" t="s">
        <v>2185</v>
      </c>
      <c r="N147" s="34" t="s">
        <v>2199</v>
      </c>
      <c r="O147" s="212" t="s">
        <v>1920</v>
      </c>
      <c r="P147" s="353">
        <f t="shared" si="40"/>
        <v>46219</v>
      </c>
      <c r="Q147" s="254" t="s">
        <v>122</v>
      </c>
      <c r="R147" s="212" t="s">
        <v>1920</v>
      </c>
      <c r="S147" s="354">
        <f t="shared" si="41"/>
        <v>46219</v>
      </c>
      <c r="T147" s="212" t="s">
        <v>68</v>
      </c>
      <c r="U147" s="214" t="s">
        <v>78</v>
      </c>
      <c r="V147" s="214" t="s">
        <v>13</v>
      </c>
      <c r="W147" s="254"/>
      <c r="X147" s="153"/>
      <c r="Y147" s="153"/>
      <c r="Z147" s="153"/>
      <c r="AA147" s="153"/>
      <c r="AB147" s="153"/>
      <c r="AC147" s="153"/>
      <c r="AD147" s="153"/>
      <c r="AE147" s="153"/>
      <c r="AF147" s="153"/>
    </row>
    <row r="148" ht="14.5" spans="1:32">
      <c r="A148" s="212">
        <v>153</v>
      </c>
      <c r="B148" s="212" t="s">
        <v>64</v>
      </c>
      <c r="C148" s="214" t="s">
        <v>2315</v>
      </c>
      <c r="D148" s="204" t="s">
        <v>1917</v>
      </c>
      <c r="E148" s="371">
        <v>6000064470</v>
      </c>
      <c r="F148" s="214">
        <v>4</v>
      </c>
      <c r="G148" s="214">
        <v>4</v>
      </c>
      <c r="H148" s="214">
        <v>0</v>
      </c>
      <c r="I148" s="226">
        <v>46218</v>
      </c>
      <c r="J148" s="372" t="s">
        <v>2169</v>
      </c>
      <c r="K148" s="352" t="s">
        <v>2319</v>
      </c>
      <c r="L148" s="239" t="s">
        <v>66</v>
      </c>
      <c r="M148" s="254"/>
      <c r="N148" s="254"/>
      <c r="O148" s="254"/>
      <c r="P148" s="353">
        <f t="shared" si="40"/>
        <v>46219</v>
      </c>
      <c r="Q148" s="254"/>
      <c r="R148" s="212" t="s">
        <v>1920</v>
      </c>
      <c r="S148" s="354">
        <f t="shared" si="41"/>
        <v>46219</v>
      </c>
      <c r="T148" s="254"/>
      <c r="U148" s="214"/>
      <c r="V148" s="214"/>
      <c r="W148" s="254"/>
      <c r="X148" s="153"/>
      <c r="Y148" s="153"/>
      <c r="Z148" s="153"/>
      <c r="AA148" s="153"/>
      <c r="AB148" s="153"/>
      <c r="AC148" s="153"/>
      <c r="AD148" s="153"/>
      <c r="AE148" s="153"/>
      <c r="AF148" s="153"/>
    </row>
    <row r="149" ht="14.5" spans="1:32">
      <c r="A149" s="214">
        <v>154</v>
      </c>
      <c r="B149" s="212" t="s">
        <v>64</v>
      </c>
      <c r="C149" s="214" t="s">
        <v>2315</v>
      </c>
      <c r="D149" s="204" t="s">
        <v>1917</v>
      </c>
      <c r="E149" s="371">
        <v>6000064470</v>
      </c>
      <c r="F149" s="214">
        <v>1</v>
      </c>
      <c r="G149" s="214">
        <v>0</v>
      </c>
      <c r="H149" s="214">
        <v>1</v>
      </c>
      <c r="I149" s="355">
        <v>46218</v>
      </c>
      <c r="J149" s="373" t="s">
        <v>2169</v>
      </c>
      <c r="K149" s="352">
        <v>516339090726082</v>
      </c>
      <c r="L149" s="254" t="s">
        <v>2202</v>
      </c>
      <c r="M149" s="211" t="s">
        <v>2194</v>
      </c>
      <c r="N149" s="297" t="s">
        <v>1035</v>
      </c>
      <c r="O149" s="136"/>
      <c r="P149" s="240"/>
      <c r="Q149" s="250" t="s">
        <v>2195</v>
      </c>
      <c r="R149" s="136"/>
      <c r="S149" s="226">
        <v>46253</v>
      </c>
      <c r="T149" s="212" t="s">
        <v>68</v>
      </c>
      <c r="U149" s="214" t="s">
        <v>78</v>
      </c>
      <c r="V149" s="214" t="s">
        <v>13</v>
      </c>
      <c r="W149" s="254"/>
      <c r="X149" s="153"/>
      <c r="Y149" s="153"/>
      <c r="Z149" s="153"/>
      <c r="AA149" s="153"/>
      <c r="AB149" s="153"/>
      <c r="AC149" s="153"/>
      <c r="AD149" s="153"/>
      <c r="AE149" s="153"/>
      <c r="AF149" s="153"/>
    </row>
    <row r="150" ht="14.5" spans="1:32">
      <c r="A150" s="227">
        <v>155</v>
      </c>
      <c r="B150" s="212" t="s">
        <v>64</v>
      </c>
      <c r="C150" s="214" t="s">
        <v>2315</v>
      </c>
      <c r="D150" s="204" t="s">
        <v>1917</v>
      </c>
      <c r="E150" s="371">
        <v>6000064470</v>
      </c>
      <c r="F150" s="214">
        <v>1</v>
      </c>
      <c r="G150" s="214">
        <v>0</v>
      </c>
      <c r="H150" s="214">
        <v>1</v>
      </c>
      <c r="I150" s="355">
        <v>46218</v>
      </c>
      <c r="J150" s="373" t="s">
        <v>2169</v>
      </c>
      <c r="K150" s="352">
        <v>516339090726083</v>
      </c>
      <c r="L150" s="254" t="s">
        <v>2202</v>
      </c>
      <c r="M150" s="211" t="s">
        <v>2194</v>
      </c>
      <c r="N150" s="297" t="s">
        <v>1035</v>
      </c>
      <c r="O150" s="136"/>
      <c r="P150" s="240"/>
      <c r="Q150" s="250" t="s">
        <v>2195</v>
      </c>
      <c r="R150" s="136"/>
      <c r="S150" s="226">
        <v>46253</v>
      </c>
      <c r="T150" s="212" t="s">
        <v>68</v>
      </c>
      <c r="U150" s="214" t="s">
        <v>78</v>
      </c>
      <c r="V150" s="214" t="s">
        <v>13</v>
      </c>
      <c r="W150" s="254"/>
      <c r="X150" s="153"/>
      <c r="Y150" s="153"/>
      <c r="Z150" s="153"/>
      <c r="AA150" s="153"/>
      <c r="AB150" s="153"/>
      <c r="AC150" s="153"/>
      <c r="AD150" s="153"/>
      <c r="AE150" s="153"/>
      <c r="AF150" s="153"/>
    </row>
    <row r="151" ht="14.5" spans="1:32">
      <c r="A151" s="212">
        <v>156</v>
      </c>
      <c r="B151" s="212" t="s">
        <v>64</v>
      </c>
      <c r="C151" s="214" t="s">
        <v>2315</v>
      </c>
      <c r="D151" s="204" t="s">
        <v>1917</v>
      </c>
      <c r="E151" s="371">
        <v>6000064470</v>
      </c>
      <c r="F151" s="214">
        <v>2</v>
      </c>
      <c r="G151" s="214">
        <v>2</v>
      </c>
      <c r="H151" s="214">
        <v>0</v>
      </c>
      <c r="I151" s="226">
        <v>46218</v>
      </c>
      <c r="J151" s="372" t="s">
        <v>2169</v>
      </c>
      <c r="K151" s="352" t="s">
        <v>2320</v>
      </c>
      <c r="L151" s="239" t="s">
        <v>66</v>
      </c>
      <c r="M151" s="254"/>
      <c r="N151" s="254"/>
      <c r="O151" s="254"/>
      <c r="P151" s="353">
        <f>I151+1</f>
        <v>46219</v>
      </c>
      <c r="Q151" s="254"/>
      <c r="R151" s="212" t="s">
        <v>1920</v>
      </c>
      <c r="S151" s="354">
        <f>I151+1</f>
        <v>46219</v>
      </c>
      <c r="T151" s="254"/>
      <c r="U151" s="214"/>
      <c r="V151" s="214"/>
      <c r="W151" s="254"/>
      <c r="X151" s="153"/>
      <c r="Y151" s="153"/>
      <c r="Z151" s="153"/>
      <c r="AA151" s="153"/>
      <c r="AB151" s="153"/>
      <c r="AC151" s="153"/>
      <c r="AD151" s="153"/>
      <c r="AE151" s="153"/>
      <c r="AF151" s="153"/>
    </row>
    <row r="152" ht="14.5" spans="1:32">
      <c r="A152" s="214">
        <v>157</v>
      </c>
      <c r="B152" s="212" t="s">
        <v>64</v>
      </c>
      <c r="C152" s="214" t="s">
        <v>2315</v>
      </c>
      <c r="D152" s="204" t="s">
        <v>1917</v>
      </c>
      <c r="E152" s="371">
        <v>6000064470</v>
      </c>
      <c r="F152" s="214">
        <v>1</v>
      </c>
      <c r="G152" s="214">
        <v>0</v>
      </c>
      <c r="H152" s="214">
        <v>1</v>
      </c>
      <c r="I152" s="355">
        <v>46218</v>
      </c>
      <c r="J152" s="373" t="s">
        <v>2169</v>
      </c>
      <c r="K152" s="352">
        <v>516339090726086</v>
      </c>
      <c r="L152" s="361" t="s">
        <v>2256</v>
      </c>
      <c r="M152" s="238" t="s">
        <v>1074</v>
      </c>
      <c r="N152" s="238" t="s">
        <v>2321</v>
      </c>
      <c r="O152" s="136"/>
      <c r="P152" s="240"/>
      <c r="Q152" s="239" t="s">
        <v>2218</v>
      </c>
      <c r="R152" s="212" t="s">
        <v>1920</v>
      </c>
      <c r="S152" s="226">
        <v>46220</v>
      </c>
      <c r="T152" s="212" t="s">
        <v>68</v>
      </c>
      <c r="U152" s="55" t="s">
        <v>28</v>
      </c>
      <c r="V152" s="214" t="s">
        <v>13</v>
      </c>
      <c r="W152" s="40"/>
      <c r="X152" s="40"/>
      <c r="Y152" s="40"/>
      <c r="Z152" s="40"/>
      <c r="AA152" s="40"/>
      <c r="AB152" s="40"/>
      <c r="AC152" s="40"/>
      <c r="AD152" s="40"/>
      <c r="AE152" s="40"/>
      <c r="AF152" s="40"/>
    </row>
    <row r="153" ht="14.5" spans="1:32">
      <c r="A153" s="212">
        <v>158</v>
      </c>
      <c r="B153" s="212" t="s">
        <v>64</v>
      </c>
      <c r="C153" s="214" t="s">
        <v>2315</v>
      </c>
      <c r="D153" s="204" t="s">
        <v>1917</v>
      </c>
      <c r="E153" s="371">
        <v>6000064470</v>
      </c>
      <c r="F153" s="214">
        <v>1</v>
      </c>
      <c r="G153" s="214">
        <v>1</v>
      </c>
      <c r="H153" s="214">
        <v>0</v>
      </c>
      <c r="I153" s="226">
        <v>46218</v>
      </c>
      <c r="J153" s="372" t="s">
        <v>2169</v>
      </c>
      <c r="K153" s="352">
        <v>516339090726087</v>
      </c>
      <c r="L153" s="239" t="s">
        <v>66</v>
      </c>
      <c r="M153" s="254"/>
      <c r="N153" s="254"/>
      <c r="O153" s="254"/>
      <c r="P153" s="353">
        <f t="shared" ref="P153:P155" si="42">I153+1</f>
        <v>46219</v>
      </c>
      <c r="Q153" s="254"/>
      <c r="R153" s="212" t="s">
        <v>1920</v>
      </c>
      <c r="S153" s="354">
        <f t="shared" ref="S153:S155" si="43">I153+1</f>
        <v>46219</v>
      </c>
      <c r="T153" s="254"/>
      <c r="U153" s="214"/>
      <c r="V153" s="214"/>
      <c r="W153" s="254"/>
      <c r="X153" s="153"/>
      <c r="Y153" s="153"/>
      <c r="Z153" s="153"/>
      <c r="AA153" s="153"/>
      <c r="AB153" s="153"/>
      <c r="AC153" s="153"/>
      <c r="AD153" s="153"/>
      <c r="AE153" s="153"/>
      <c r="AF153" s="153"/>
    </row>
    <row r="154" ht="14.5" spans="1:32">
      <c r="A154" s="227">
        <v>159</v>
      </c>
      <c r="B154" s="212" t="s">
        <v>64</v>
      </c>
      <c r="C154" s="214" t="s">
        <v>2315</v>
      </c>
      <c r="D154" s="204" t="s">
        <v>1917</v>
      </c>
      <c r="E154" s="371">
        <v>6000064470</v>
      </c>
      <c r="F154" s="214">
        <v>1</v>
      </c>
      <c r="G154" s="214">
        <v>0</v>
      </c>
      <c r="H154" s="214">
        <v>1</v>
      </c>
      <c r="I154" s="355">
        <v>46218</v>
      </c>
      <c r="J154" s="373" t="s">
        <v>2169</v>
      </c>
      <c r="K154" s="352">
        <v>516339090726088</v>
      </c>
      <c r="L154" s="254" t="s">
        <v>2322</v>
      </c>
      <c r="M154" s="254" t="s">
        <v>2185</v>
      </c>
      <c r="N154" s="34" t="s">
        <v>2181</v>
      </c>
      <c r="O154" s="212" t="s">
        <v>1920</v>
      </c>
      <c r="P154" s="353">
        <f t="shared" si="42"/>
        <v>46219</v>
      </c>
      <c r="Q154" s="34" t="s">
        <v>2182</v>
      </c>
      <c r="R154" s="212" t="s">
        <v>1920</v>
      </c>
      <c r="S154" s="354">
        <f t="shared" si="43"/>
        <v>46219</v>
      </c>
      <c r="T154" s="212" t="s">
        <v>68</v>
      </c>
      <c r="U154" s="212" t="s">
        <v>2176</v>
      </c>
      <c r="V154" s="214" t="s">
        <v>13</v>
      </c>
      <c r="W154" s="254"/>
      <c r="X154" s="153"/>
      <c r="Y154" s="153"/>
      <c r="Z154" s="153"/>
      <c r="AA154" s="153"/>
      <c r="AB154" s="153"/>
      <c r="AC154" s="153"/>
      <c r="AD154" s="153"/>
      <c r="AE154" s="153"/>
      <c r="AF154" s="153"/>
    </row>
    <row r="155" ht="14.5" spans="1:32">
      <c r="A155" s="214">
        <v>160</v>
      </c>
      <c r="B155" s="212" t="s">
        <v>64</v>
      </c>
      <c r="C155" s="214" t="s">
        <v>2315</v>
      </c>
      <c r="D155" s="204" t="s">
        <v>1917</v>
      </c>
      <c r="E155" s="371">
        <v>6000064470</v>
      </c>
      <c r="F155" s="214">
        <v>1</v>
      </c>
      <c r="G155" s="214">
        <v>0</v>
      </c>
      <c r="H155" s="214">
        <v>1</v>
      </c>
      <c r="I155" s="355">
        <v>46218</v>
      </c>
      <c r="J155" s="373" t="s">
        <v>2169</v>
      </c>
      <c r="K155" s="352">
        <v>516339090726089</v>
      </c>
      <c r="L155" s="254" t="s">
        <v>2317</v>
      </c>
      <c r="M155" s="254" t="s">
        <v>2185</v>
      </c>
      <c r="N155" s="34" t="s">
        <v>2181</v>
      </c>
      <c r="O155" s="212" t="s">
        <v>1920</v>
      </c>
      <c r="P155" s="353">
        <f t="shared" si="42"/>
        <v>46219</v>
      </c>
      <c r="Q155" s="34" t="s">
        <v>2182</v>
      </c>
      <c r="R155" s="212" t="s">
        <v>1920</v>
      </c>
      <c r="S155" s="354">
        <f t="shared" si="43"/>
        <v>46219</v>
      </c>
      <c r="T155" s="212" t="s">
        <v>68</v>
      </c>
      <c r="U155" s="212" t="s">
        <v>2176</v>
      </c>
      <c r="V155" s="214" t="s">
        <v>13</v>
      </c>
      <c r="W155" s="254"/>
      <c r="X155" s="153"/>
      <c r="Y155" s="153"/>
      <c r="Z155" s="153"/>
      <c r="AA155" s="153"/>
      <c r="AB155" s="153"/>
      <c r="AC155" s="153"/>
      <c r="AD155" s="153"/>
      <c r="AE155" s="153"/>
      <c r="AF155" s="153"/>
    </row>
    <row r="156" ht="14.5" spans="1:32">
      <c r="A156" s="227">
        <v>161</v>
      </c>
      <c r="B156" s="212" t="s">
        <v>64</v>
      </c>
      <c r="C156" s="214" t="s">
        <v>2315</v>
      </c>
      <c r="D156" s="204" t="s">
        <v>1917</v>
      </c>
      <c r="E156" s="371">
        <v>6000064470</v>
      </c>
      <c r="F156" s="214">
        <v>1</v>
      </c>
      <c r="G156" s="214">
        <v>0</v>
      </c>
      <c r="H156" s="214">
        <v>1</v>
      </c>
      <c r="I156" s="355">
        <v>46218</v>
      </c>
      <c r="J156" s="373" t="s">
        <v>2169</v>
      </c>
      <c r="K156" s="352">
        <v>516339090726089</v>
      </c>
      <c r="L156" s="238" t="s">
        <v>2323</v>
      </c>
      <c r="M156" s="319" t="s">
        <v>2237</v>
      </c>
      <c r="N156" s="319" t="s">
        <v>2238</v>
      </c>
      <c r="O156" s="190"/>
      <c r="P156" s="317"/>
      <c r="Q156" s="190" t="s">
        <v>2239</v>
      </c>
      <c r="R156" s="212" t="s">
        <v>1920</v>
      </c>
      <c r="S156" s="317"/>
      <c r="T156" s="212" t="s">
        <v>68</v>
      </c>
      <c r="U156" s="37" t="s">
        <v>28</v>
      </c>
      <c r="V156" s="214" t="s">
        <v>13</v>
      </c>
      <c r="W156" s="254"/>
      <c r="X156" s="153"/>
      <c r="Y156" s="153"/>
      <c r="Z156" s="153"/>
      <c r="AA156" s="153"/>
      <c r="AB156" s="153"/>
      <c r="AC156" s="153"/>
      <c r="AD156" s="153"/>
      <c r="AE156" s="153"/>
      <c r="AF156" s="153"/>
    </row>
    <row r="157" ht="14.5" spans="1:32">
      <c r="A157" s="212">
        <v>162</v>
      </c>
      <c r="B157" s="212" t="s">
        <v>64</v>
      </c>
      <c r="C157" s="214" t="s">
        <v>2315</v>
      </c>
      <c r="D157" s="204" t="s">
        <v>1917</v>
      </c>
      <c r="E157" s="214">
        <v>6000064635</v>
      </c>
      <c r="F157" s="214">
        <v>2</v>
      </c>
      <c r="G157" s="214">
        <v>2</v>
      </c>
      <c r="H157" s="214">
        <v>0</v>
      </c>
      <c r="I157" s="226">
        <v>46219</v>
      </c>
      <c r="J157" s="239" t="s">
        <v>2167</v>
      </c>
      <c r="K157" s="352" t="s">
        <v>2324</v>
      </c>
      <c r="L157" s="239" t="s">
        <v>66</v>
      </c>
      <c r="M157" s="254"/>
      <c r="N157" s="254"/>
      <c r="O157" s="212" t="s">
        <v>1920</v>
      </c>
      <c r="P157" s="353">
        <f t="shared" ref="P157:P158" si="44">I157+1</f>
        <v>46220</v>
      </c>
      <c r="Q157" s="254"/>
      <c r="R157" s="212" t="s">
        <v>1920</v>
      </c>
      <c r="S157" s="354">
        <f t="shared" ref="S157:S158" si="45">I157+1</f>
        <v>46220</v>
      </c>
      <c r="T157" s="212" t="s">
        <v>68</v>
      </c>
      <c r="U157" s="214"/>
      <c r="V157" s="214"/>
      <c r="W157" s="254"/>
      <c r="X157" s="381"/>
      <c r="Y157" s="381"/>
      <c r="Z157" s="381"/>
      <c r="AA157" s="381"/>
      <c r="AB157" s="381"/>
      <c r="AC157" s="381"/>
      <c r="AD157" s="381"/>
      <c r="AE157" s="381"/>
      <c r="AF157" s="381"/>
    </row>
    <row r="158" ht="14.5" spans="1:32">
      <c r="A158" s="214">
        <v>163</v>
      </c>
      <c r="B158" s="212" t="s">
        <v>64</v>
      </c>
      <c r="C158" s="214" t="s">
        <v>2325</v>
      </c>
      <c r="D158" s="204" t="s">
        <v>1917</v>
      </c>
      <c r="E158" s="212">
        <v>6000064638</v>
      </c>
      <c r="F158" s="214">
        <v>1</v>
      </c>
      <c r="G158" s="214">
        <v>1</v>
      </c>
      <c r="H158" s="214">
        <v>0</v>
      </c>
      <c r="I158" s="226">
        <v>46219</v>
      </c>
      <c r="J158" s="258" t="s">
        <v>2168</v>
      </c>
      <c r="K158" s="362">
        <v>516313360626068</v>
      </c>
      <c r="L158" s="239" t="s">
        <v>66</v>
      </c>
      <c r="M158" s="254"/>
      <c r="N158" s="254"/>
      <c r="O158" s="254"/>
      <c r="P158" s="353">
        <f t="shared" si="44"/>
        <v>46220</v>
      </c>
      <c r="Q158" s="254"/>
      <c r="R158" s="212" t="s">
        <v>1920</v>
      </c>
      <c r="S158" s="354">
        <f t="shared" si="45"/>
        <v>46220</v>
      </c>
      <c r="T158" s="254"/>
      <c r="U158" s="214"/>
      <c r="V158" s="214"/>
      <c r="W158" s="254"/>
      <c r="X158" s="153"/>
      <c r="Y158" s="153"/>
      <c r="Z158" s="153"/>
      <c r="AA158" s="153"/>
      <c r="AB158" s="153"/>
      <c r="AC158" s="153"/>
      <c r="AD158" s="153"/>
      <c r="AE158" s="153"/>
      <c r="AF158" s="153"/>
    </row>
    <row r="159" ht="14.5" spans="1:32">
      <c r="A159" s="227">
        <v>164</v>
      </c>
      <c r="B159" s="212" t="s">
        <v>64</v>
      </c>
      <c r="C159" s="214" t="s">
        <v>2325</v>
      </c>
      <c r="D159" s="204" t="s">
        <v>1917</v>
      </c>
      <c r="E159" s="212">
        <v>6000064638</v>
      </c>
      <c r="F159" s="214">
        <v>1</v>
      </c>
      <c r="G159" s="214">
        <v>0</v>
      </c>
      <c r="H159" s="214">
        <v>1</v>
      </c>
      <c r="I159" s="226">
        <v>46219</v>
      </c>
      <c r="J159" s="211" t="s">
        <v>2168</v>
      </c>
      <c r="K159" s="358">
        <v>516313360626069</v>
      </c>
      <c r="L159" s="254" t="s">
        <v>2213</v>
      </c>
      <c r="M159" s="269" t="s">
        <v>2214</v>
      </c>
      <c r="N159" s="253" t="s">
        <v>2188</v>
      </c>
      <c r="O159" s="212" t="s">
        <v>2189</v>
      </c>
      <c r="P159" s="226">
        <v>46181</v>
      </c>
      <c r="Q159" s="247" t="s">
        <v>2190</v>
      </c>
      <c r="R159" s="212" t="s">
        <v>2189</v>
      </c>
      <c r="S159" s="226">
        <v>46181</v>
      </c>
      <c r="T159" s="212" t="s">
        <v>68</v>
      </c>
      <c r="U159" s="214" t="s">
        <v>78</v>
      </c>
      <c r="V159" s="214" t="s">
        <v>13</v>
      </c>
      <c r="W159" s="55"/>
      <c r="X159" s="55"/>
      <c r="Y159" s="214"/>
      <c r="Z159" s="214"/>
      <c r="AA159" s="214"/>
      <c r="AB159" s="214"/>
      <c r="AC159" s="214"/>
      <c r="AD159" s="214"/>
      <c r="AE159" s="214"/>
      <c r="AF159" s="214"/>
    </row>
    <row r="160" ht="14.5" spans="1:32">
      <c r="A160" s="227">
        <v>165</v>
      </c>
      <c r="B160" s="212" t="s">
        <v>64</v>
      </c>
      <c r="C160" s="214" t="s">
        <v>2325</v>
      </c>
      <c r="D160" s="204" t="s">
        <v>1917</v>
      </c>
      <c r="E160" s="212">
        <v>6000064638</v>
      </c>
      <c r="F160" s="214">
        <v>1</v>
      </c>
      <c r="G160" s="214">
        <v>0</v>
      </c>
      <c r="H160" s="214">
        <v>1</v>
      </c>
      <c r="I160" s="226">
        <v>46219</v>
      </c>
      <c r="J160" s="211" t="s">
        <v>2168</v>
      </c>
      <c r="K160" s="358">
        <v>516313360626070</v>
      </c>
      <c r="L160" s="254" t="s">
        <v>2213</v>
      </c>
      <c r="M160" s="269" t="s">
        <v>2214</v>
      </c>
      <c r="N160" s="253" t="s">
        <v>2188</v>
      </c>
      <c r="O160" s="212" t="s">
        <v>2189</v>
      </c>
      <c r="P160" s="226">
        <v>46181</v>
      </c>
      <c r="Q160" s="247" t="s">
        <v>2190</v>
      </c>
      <c r="R160" s="212" t="s">
        <v>2189</v>
      </c>
      <c r="S160" s="226">
        <v>46181</v>
      </c>
      <c r="T160" s="212" t="s">
        <v>68</v>
      </c>
      <c r="U160" s="214" t="s">
        <v>78</v>
      </c>
      <c r="V160" s="214" t="s">
        <v>13</v>
      </c>
      <c r="W160" s="55"/>
      <c r="X160" s="55"/>
      <c r="Y160" s="214"/>
      <c r="Z160" s="214"/>
      <c r="AA160" s="214"/>
      <c r="AB160" s="214"/>
      <c r="AC160" s="214"/>
      <c r="AD160" s="214"/>
      <c r="AE160" s="214"/>
      <c r="AF160" s="214"/>
    </row>
    <row r="161" ht="14.5" spans="1:32">
      <c r="A161" s="214">
        <v>166</v>
      </c>
      <c r="B161" s="212" t="s">
        <v>64</v>
      </c>
      <c r="C161" s="214" t="s">
        <v>2325</v>
      </c>
      <c r="D161" s="204" t="s">
        <v>1917</v>
      </c>
      <c r="E161" s="212">
        <v>6000064638</v>
      </c>
      <c r="F161" s="214">
        <v>4</v>
      </c>
      <c r="G161" s="214">
        <v>4</v>
      </c>
      <c r="H161" s="214">
        <v>0</v>
      </c>
      <c r="I161" s="226">
        <v>46219</v>
      </c>
      <c r="J161" s="258" t="s">
        <v>2168</v>
      </c>
      <c r="K161" s="362" t="s">
        <v>2326</v>
      </c>
      <c r="L161" s="239" t="s">
        <v>66</v>
      </c>
      <c r="M161" s="254"/>
      <c r="N161" s="254"/>
      <c r="O161" s="254"/>
      <c r="P161" s="353">
        <f>I161+1</f>
        <v>46220</v>
      </c>
      <c r="Q161" s="254"/>
      <c r="R161" s="212" t="s">
        <v>1920</v>
      </c>
      <c r="S161" s="354">
        <f>I161+1</f>
        <v>46220</v>
      </c>
      <c r="T161" s="254"/>
      <c r="U161" s="214"/>
      <c r="V161" s="214"/>
      <c r="W161" s="254"/>
      <c r="X161" s="153"/>
      <c r="Y161" s="153"/>
      <c r="Z161" s="153"/>
      <c r="AA161" s="153"/>
      <c r="AB161" s="153"/>
      <c r="AC161" s="153"/>
      <c r="AD161" s="153"/>
      <c r="AE161" s="153"/>
      <c r="AF161" s="153"/>
    </row>
    <row r="162" ht="14.5" spans="1:32">
      <c r="A162" s="227">
        <v>167</v>
      </c>
      <c r="B162" s="212" t="s">
        <v>64</v>
      </c>
      <c r="C162" s="214" t="s">
        <v>2325</v>
      </c>
      <c r="D162" s="204" t="s">
        <v>1917</v>
      </c>
      <c r="E162" s="212">
        <v>6000064638</v>
      </c>
      <c r="F162" s="214">
        <v>1</v>
      </c>
      <c r="G162" s="214">
        <v>0</v>
      </c>
      <c r="H162" s="214">
        <v>1</v>
      </c>
      <c r="I162" s="226">
        <v>46219</v>
      </c>
      <c r="J162" s="211" t="s">
        <v>2168</v>
      </c>
      <c r="K162" s="358">
        <v>516313360626075</v>
      </c>
      <c r="L162" s="254" t="s">
        <v>2255</v>
      </c>
      <c r="M162" s="269" t="s">
        <v>2187</v>
      </c>
      <c r="N162" s="253" t="s">
        <v>2188</v>
      </c>
      <c r="O162" s="212" t="s">
        <v>2189</v>
      </c>
      <c r="P162" s="226">
        <v>46181</v>
      </c>
      <c r="Q162" s="247" t="s">
        <v>2190</v>
      </c>
      <c r="R162" s="212" t="s">
        <v>2189</v>
      </c>
      <c r="S162" s="226">
        <v>46181</v>
      </c>
      <c r="T162" s="212" t="s">
        <v>68</v>
      </c>
      <c r="U162" s="214" t="s">
        <v>78</v>
      </c>
      <c r="V162" s="214" t="s">
        <v>13</v>
      </c>
      <c r="W162" s="55"/>
      <c r="X162" s="55"/>
      <c r="Y162" s="214"/>
      <c r="Z162" s="214"/>
      <c r="AA162" s="214"/>
      <c r="AB162" s="214"/>
      <c r="AC162" s="214"/>
      <c r="AD162" s="214"/>
      <c r="AE162" s="214"/>
      <c r="AF162" s="214"/>
    </row>
    <row r="163" ht="14.5" spans="1:32">
      <c r="A163" s="212">
        <v>168</v>
      </c>
      <c r="B163" s="212" t="s">
        <v>64</v>
      </c>
      <c r="C163" s="214" t="s">
        <v>2325</v>
      </c>
      <c r="D163" s="204" t="s">
        <v>1917</v>
      </c>
      <c r="E163" s="212">
        <v>6000064638</v>
      </c>
      <c r="F163" s="214">
        <v>2</v>
      </c>
      <c r="G163" s="214">
        <v>2</v>
      </c>
      <c r="H163" s="214">
        <v>0</v>
      </c>
      <c r="I163" s="226">
        <v>46219</v>
      </c>
      <c r="J163" s="258" t="s">
        <v>2168</v>
      </c>
      <c r="K163" s="362" t="s">
        <v>2327</v>
      </c>
      <c r="L163" s="239" t="s">
        <v>66</v>
      </c>
      <c r="M163" s="254"/>
      <c r="N163" s="254"/>
      <c r="O163" s="254"/>
      <c r="P163" s="353">
        <f>I163+1</f>
        <v>46220</v>
      </c>
      <c r="Q163" s="254"/>
      <c r="R163" s="212" t="s">
        <v>1920</v>
      </c>
      <c r="S163" s="354">
        <f>I163+1</f>
        <v>46220</v>
      </c>
      <c r="T163" s="254"/>
      <c r="U163" s="214"/>
      <c r="V163" s="214"/>
      <c r="W163" s="254"/>
      <c r="X163" s="153"/>
      <c r="Y163" s="153"/>
      <c r="Z163" s="153"/>
      <c r="AA163" s="153"/>
      <c r="AB163" s="153"/>
      <c r="AC163" s="153"/>
      <c r="AD163" s="153"/>
      <c r="AE163" s="153"/>
      <c r="AF163" s="153"/>
    </row>
    <row r="164" ht="14.5" spans="1:32">
      <c r="A164" s="214">
        <v>169</v>
      </c>
      <c r="B164" s="212" t="s">
        <v>64</v>
      </c>
      <c r="C164" s="214" t="s">
        <v>2325</v>
      </c>
      <c r="D164" s="204" t="s">
        <v>1917</v>
      </c>
      <c r="E164" s="212">
        <v>6000064638</v>
      </c>
      <c r="F164" s="214">
        <v>1</v>
      </c>
      <c r="G164" s="214">
        <v>0</v>
      </c>
      <c r="H164" s="214">
        <v>1</v>
      </c>
      <c r="I164" s="226">
        <v>46219</v>
      </c>
      <c r="J164" s="211" t="s">
        <v>2168</v>
      </c>
      <c r="K164" s="358">
        <v>516313360626078</v>
      </c>
      <c r="L164" s="254" t="s">
        <v>2213</v>
      </c>
      <c r="M164" s="269" t="s">
        <v>2214</v>
      </c>
      <c r="N164" s="253" t="s">
        <v>2188</v>
      </c>
      <c r="O164" s="212" t="s">
        <v>2189</v>
      </c>
      <c r="P164" s="226">
        <v>46181</v>
      </c>
      <c r="Q164" s="247" t="s">
        <v>2190</v>
      </c>
      <c r="R164" s="212" t="s">
        <v>2189</v>
      </c>
      <c r="S164" s="226">
        <v>46181</v>
      </c>
      <c r="T164" s="212" t="s">
        <v>68</v>
      </c>
      <c r="U164" s="214" t="s">
        <v>78</v>
      </c>
      <c r="V164" s="214" t="s">
        <v>13</v>
      </c>
      <c r="W164" s="55"/>
      <c r="X164" s="55"/>
      <c r="Y164" s="214"/>
      <c r="Z164" s="214"/>
      <c r="AA164" s="214"/>
      <c r="AB164" s="214"/>
      <c r="AC164" s="214"/>
      <c r="AD164" s="214"/>
      <c r="AE164" s="214"/>
      <c r="AF164" s="214"/>
    </row>
    <row r="165" ht="14.5" spans="1:32">
      <c r="A165" s="227">
        <v>170</v>
      </c>
      <c r="B165" s="212" t="s">
        <v>64</v>
      </c>
      <c r="C165" s="214" t="s">
        <v>2325</v>
      </c>
      <c r="D165" s="204" t="s">
        <v>1917</v>
      </c>
      <c r="E165" s="212">
        <v>6000064638</v>
      </c>
      <c r="F165" s="214">
        <v>1</v>
      </c>
      <c r="G165" s="214">
        <v>0</v>
      </c>
      <c r="H165" s="214">
        <v>1</v>
      </c>
      <c r="I165" s="226">
        <v>46219</v>
      </c>
      <c r="J165" s="211" t="s">
        <v>2168</v>
      </c>
      <c r="K165" s="358">
        <v>516313360626079</v>
      </c>
      <c r="L165" s="361" t="s">
        <v>2259</v>
      </c>
      <c r="M165" s="380" t="s">
        <v>1074</v>
      </c>
      <c r="N165" s="247" t="s">
        <v>2260</v>
      </c>
      <c r="O165" s="136"/>
      <c r="P165" s="240"/>
      <c r="Q165" s="239" t="s">
        <v>2218</v>
      </c>
      <c r="R165" s="212" t="s">
        <v>1920</v>
      </c>
      <c r="S165" s="226">
        <v>46220</v>
      </c>
      <c r="T165" s="212" t="s">
        <v>68</v>
      </c>
      <c r="U165" s="37" t="s">
        <v>28</v>
      </c>
      <c r="V165" s="214" t="s">
        <v>13</v>
      </c>
      <c r="W165" s="34"/>
      <c r="X165" s="34"/>
      <c r="Y165" s="34"/>
      <c r="Z165" s="34"/>
      <c r="AA165" s="34"/>
      <c r="AB165" s="34"/>
      <c r="AC165" s="34"/>
      <c r="AD165" s="34"/>
      <c r="AE165" s="34"/>
      <c r="AF165" s="34"/>
    </row>
    <row r="166" ht="14.5" spans="1:32">
      <c r="A166" s="212">
        <v>171</v>
      </c>
      <c r="B166" s="212" t="s">
        <v>64</v>
      </c>
      <c r="C166" s="214" t="s">
        <v>2325</v>
      </c>
      <c r="D166" s="204" t="s">
        <v>1917</v>
      </c>
      <c r="E166" s="212">
        <v>6000064638</v>
      </c>
      <c r="F166" s="214">
        <v>2</v>
      </c>
      <c r="G166" s="214">
        <v>2</v>
      </c>
      <c r="H166" s="214">
        <v>0</v>
      </c>
      <c r="I166" s="226">
        <v>46219</v>
      </c>
      <c r="J166" s="258" t="s">
        <v>2168</v>
      </c>
      <c r="K166" s="362" t="s">
        <v>2328</v>
      </c>
      <c r="L166" s="239" t="s">
        <v>66</v>
      </c>
      <c r="M166" s="254"/>
      <c r="N166" s="254"/>
      <c r="O166" s="254"/>
      <c r="P166" s="353">
        <f>I166+1</f>
        <v>46220</v>
      </c>
      <c r="Q166" s="254"/>
      <c r="R166" s="212" t="s">
        <v>1920</v>
      </c>
      <c r="S166" s="354">
        <f>I166+1</f>
        <v>46220</v>
      </c>
      <c r="T166" s="254"/>
      <c r="U166" s="214"/>
      <c r="V166" s="214"/>
      <c r="W166" s="254"/>
      <c r="X166" s="153"/>
      <c r="Y166" s="153"/>
      <c r="Z166" s="153"/>
      <c r="AA166" s="153"/>
      <c r="AB166" s="153"/>
      <c r="AC166" s="153"/>
      <c r="AD166" s="153"/>
      <c r="AE166" s="153"/>
      <c r="AF166" s="153"/>
    </row>
    <row r="167" ht="14.5" spans="1:32">
      <c r="A167" s="214">
        <v>172</v>
      </c>
      <c r="B167" s="212" t="s">
        <v>64</v>
      </c>
      <c r="C167" s="214" t="s">
        <v>2325</v>
      </c>
      <c r="D167" s="204" t="s">
        <v>1917</v>
      </c>
      <c r="E167" s="212">
        <v>6000064638</v>
      </c>
      <c r="F167" s="214">
        <v>1</v>
      </c>
      <c r="G167" s="214">
        <v>0</v>
      </c>
      <c r="H167" s="214">
        <v>1</v>
      </c>
      <c r="I167" s="226">
        <v>46219</v>
      </c>
      <c r="J167" s="211" t="s">
        <v>2168</v>
      </c>
      <c r="K167" s="358">
        <v>516313360626082</v>
      </c>
      <c r="L167" s="254" t="s">
        <v>2291</v>
      </c>
      <c r="M167" s="319" t="s">
        <v>2237</v>
      </c>
      <c r="N167" s="319" t="s">
        <v>2238</v>
      </c>
      <c r="O167" s="190"/>
      <c r="P167" s="317"/>
      <c r="Q167" s="190" t="s">
        <v>2239</v>
      </c>
      <c r="R167" s="212" t="s">
        <v>1920</v>
      </c>
      <c r="S167" s="317"/>
      <c r="T167" s="212" t="s">
        <v>68</v>
      </c>
      <c r="U167" s="37" t="s">
        <v>28</v>
      </c>
      <c r="V167" s="214" t="s">
        <v>13</v>
      </c>
      <c r="W167" s="254"/>
      <c r="X167" s="153"/>
      <c r="Y167" s="153"/>
      <c r="Z167" s="153"/>
      <c r="AA167" s="153"/>
      <c r="AB167" s="153"/>
      <c r="AC167" s="153"/>
      <c r="AD167" s="153"/>
      <c r="AE167" s="153"/>
      <c r="AF167" s="153"/>
    </row>
    <row r="168" ht="14.5" spans="1:32">
      <c r="A168" s="212">
        <v>173</v>
      </c>
      <c r="B168" s="212" t="s">
        <v>64</v>
      </c>
      <c r="C168" s="214" t="s">
        <v>171</v>
      </c>
      <c r="D168" s="204" t="s">
        <v>1917</v>
      </c>
      <c r="E168" s="371">
        <v>6000064470</v>
      </c>
      <c r="F168" s="214">
        <v>3</v>
      </c>
      <c r="G168" s="214">
        <v>3</v>
      </c>
      <c r="H168" s="214">
        <v>0</v>
      </c>
      <c r="I168" s="226">
        <v>46219</v>
      </c>
      <c r="J168" s="372" t="s">
        <v>2169</v>
      </c>
      <c r="K168" s="352" t="s">
        <v>2329</v>
      </c>
      <c r="L168" s="239" t="s">
        <v>66</v>
      </c>
      <c r="M168" s="254"/>
      <c r="N168" s="254"/>
      <c r="O168" s="212" t="s">
        <v>1920</v>
      </c>
      <c r="P168" s="353">
        <f t="shared" ref="P168:P176" si="46">I168+1</f>
        <v>46220</v>
      </c>
      <c r="Q168" s="254"/>
      <c r="R168" s="212" t="s">
        <v>1920</v>
      </c>
      <c r="S168" s="354">
        <f t="shared" ref="S168:S176" si="47">I168+1</f>
        <v>46220</v>
      </c>
      <c r="T168" s="212" t="s">
        <v>68</v>
      </c>
      <c r="U168" s="214"/>
      <c r="V168" s="214"/>
      <c r="W168" s="254"/>
      <c r="X168" s="153"/>
      <c r="Y168" s="153"/>
      <c r="Z168" s="153"/>
      <c r="AA168" s="153"/>
      <c r="AB168" s="153"/>
      <c r="AC168" s="153"/>
      <c r="AD168" s="153"/>
      <c r="AE168" s="153"/>
      <c r="AF168" s="153"/>
    </row>
    <row r="169" ht="14.5" spans="1:32">
      <c r="A169" s="212">
        <v>174</v>
      </c>
      <c r="B169" s="212" t="s">
        <v>64</v>
      </c>
      <c r="C169" s="214" t="s">
        <v>171</v>
      </c>
      <c r="D169" s="204" t="s">
        <v>1917</v>
      </c>
      <c r="E169" s="371">
        <v>6000064470</v>
      </c>
      <c r="F169" s="214">
        <v>1</v>
      </c>
      <c r="G169" s="214">
        <v>1</v>
      </c>
      <c r="H169" s="214">
        <v>0</v>
      </c>
      <c r="I169" s="226">
        <v>46219</v>
      </c>
      <c r="J169" s="372" t="s">
        <v>2169</v>
      </c>
      <c r="K169" s="352">
        <v>516339090726090</v>
      </c>
      <c r="L169" s="239" t="s">
        <v>66</v>
      </c>
      <c r="M169" s="254"/>
      <c r="N169" s="254"/>
      <c r="O169" s="254"/>
      <c r="P169" s="353">
        <f t="shared" si="46"/>
        <v>46220</v>
      </c>
      <c r="Q169" s="254"/>
      <c r="R169" s="212" t="s">
        <v>1920</v>
      </c>
      <c r="S169" s="354">
        <f t="shared" si="47"/>
        <v>46220</v>
      </c>
      <c r="T169" s="254"/>
      <c r="U169" s="214"/>
      <c r="V169" s="214"/>
      <c r="W169" s="254"/>
      <c r="X169" s="153"/>
      <c r="Y169" s="153"/>
      <c r="Z169" s="153"/>
      <c r="AA169" s="153"/>
      <c r="AB169" s="153"/>
      <c r="AC169" s="153"/>
      <c r="AD169" s="153"/>
      <c r="AE169" s="153"/>
      <c r="AF169" s="153"/>
    </row>
    <row r="170" ht="14.5" spans="1:32">
      <c r="A170" s="214">
        <v>175</v>
      </c>
      <c r="B170" s="212" t="s">
        <v>64</v>
      </c>
      <c r="C170" s="214" t="s">
        <v>171</v>
      </c>
      <c r="D170" s="204" t="s">
        <v>1917</v>
      </c>
      <c r="E170" s="371">
        <v>6000064470</v>
      </c>
      <c r="F170" s="214">
        <v>1</v>
      </c>
      <c r="G170" s="214">
        <v>0</v>
      </c>
      <c r="H170" s="214">
        <v>1</v>
      </c>
      <c r="I170" s="355">
        <v>46219</v>
      </c>
      <c r="J170" s="373" t="s">
        <v>2169</v>
      </c>
      <c r="K170" s="352">
        <v>516339090726091</v>
      </c>
      <c r="L170" s="254" t="s">
        <v>2322</v>
      </c>
      <c r="M170" s="254" t="s">
        <v>2185</v>
      </c>
      <c r="N170" s="34" t="s">
        <v>2181</v>
      </c>
      <c r="O170" s="212" t="s">
        <v>1920</v>
      </c>
      <c r="P170" s="353">
        <f t="shared" si="46"/>
        <v>46220</v>
      </c>
      <c r="Q170" s="34" t="s">
        <v>2182</v>
      </c>
      <c r="R170" s="212" t="s">
        <v>1920</v>
      </c>
      <c r="S170" s="354">
        <f t="shared" si="47"/>
        <v>46220</v>
      </c>
      <c r="T170" s="212" t="s">
        <v>68</v>
      </c>
      <c r="U170" s="212" t="s">
        <v>2176</v>
      </c>
      <c r="V170" s="214" t="s">
        <v>13</v>
      </c>
      <c r="W170" s="254"/>
      <c r="X170" s="153"/>
      <c r="Y170" s="153"/>
      <c r="Z170" s="153"/>
      <c r="AA170" s="153"/>
      <c r="AB170" s="153"/>
      <c r="AC170" s="153"/>
      <c r="AD170" s="153"/>
      <c r="AE170" s="153"/>
      <c r="AF170" s="153"/>
    </row>
    <row r="171" ht="14.5" spans="1:32">
      <c r="A171" s="212">
        <v>176</v>
      </c>
      <c r="B171" s="212" t="s">
        <v>64</v>
      </c>
      <c r="C171" s="214" t="s">
        <v>171</v>
      </c>
      <c r="D171" s="204" t="s">
        <v>1917</v>
      </c>
      <c r="E171" s="371">
        <v>6000064470</v>
      </c>
      <c r="F171" s="214">
        <v>1</v>
      </c>
      <c r="G171" s="214">
        <v>1</v>
      </c>
      <c r="H171" s="214">
        <v>0</v>
      </c>
      <c r="I171" s="226">
        <v>46219</v>
      </c>
      <c r="J171" s="372" t="s">
        <v>2169</v>
      </c>
      <c r="K171" s="352">
        <v>516339090726092</v>
      </c>
      <c r="L171" s="239" t="s">
        <v>66</v>
      </c>
      <c r="M171" s="254"/>
      <c r="N171" s="254"/>
      <c r="O171" s="254"/>
      <c r="P171" s="353">
        <f t="shared" si="46"/>
        <v>46220</v>
      </c>
      <c r="Q171" s="254"/>
      <c r="R171" s="212" t="s">
        <v>1920</v>
      </c>
      <c r="S171" s="354">
        <f t="shared" si="47"/>
        <v>46220</v>
      </c>
      <c r="T171" s="254"/>
      <c r="U171" s="214"/>
      <c r="V171" s="214"/>
      <c r="W171" s="254"/>
      <c r="X171" s="153"/>
      <c r="Y171" s="153"/>
      <c r="Z171" s="153"/>
      <c r="AA171" s="153"/>
      <c r="AB171" s="153"/>
      <c r="AC171" s="153"/>
      <c r="AD171" s="153"/>
      <c r="AE171" s="153"/>
      <c r="AF171" s="153"/>
    </row>
    <row r="172" ht="14.5" spans="1:32">
      <c r="A172" s="212">
        <v>177</v>
      </c>
      <c r="B172" s="212" t="s">
        <v>64</v>
      </c>
      <c r="C172" s="214" t="s">
        <v>2287</v>
      </c>
      <c r="D172" s="204" t="s">
        <v>1917</v>
      </c>
      <c r="E172" s="212">
        <v>6000064638</v>
      </c>
      <c r="F172" s="214">
        <v>4</v>
      </c>
      <c r="G172" s="214">
        <v>4</v>
      </c>
      <c r="H172" s="214">
        <v>0</v>
      </c>
      <c r="I172" s="226">
        <v>46221</v>
      </c>
      <c r="J172" s="258" t="s">
        <v>2168</v>
      </c>
      <c r="K172" s="362" t="s">
        <v>2330</v>
      </c>
      <c r="L172" s="239" t="s">
        <v>66</v>
      </c>
      <c r="M172" s="254"/>
      <c r="N172" s="254"/>
      <c r="O172" s="254"/>
      <c r="P172" s="353">
        <f t="shared" si="46"/>
        <v>46222</v>
      </c>
      <c r="Q172" s="254"/>
      <c r="R172" s="212" t="s">
        <v>1920</v>
      </c>
      <c r="S172" s="354">
        <f t="shared" si="47"/>
        <v>46222</v>
      </c>
      <c r="T172" s="254"/>
      <c r="U172" s="214"/>
      <c r="V172" s="214"/>
      <c r="W172" s="254"/>
      <c r="X172" s="153"/>
      <c r="Y172" s="153"/>
      <c r="Z172" s="153"/>
      <c r="AA172" s="153"/>
      <c r="AB172" s="153"/>
      <c r="AC172" s="153"/>
      <c r="AD172" s="153"/>
      <c r="AE172" s="153"/>
      <c r="AF172" s="153"/>
    </row>
    <row r="173" ht="14.5" spans="1:32">
      <c r="A173" s="214">
        <v>178</v>
      </c>
      <c r="B173" s="212" t="s">
        <v>64</v>
      </c>
      <c r="C173" s="214" t="s">
        <v>2287</v>
      </c>
      <c r="D173" s="204" t="s">
        <v>1917</v>
      </c>
      <c r="E173" s="212">
        <v>6000064638</v>
      </c>
      <c r="F173" s="214">
        <v>1</v>
      </c>
      <c r="G173" s="214">
        <v>0</v>
      </c>
      <c r="H173" s="214">
        <v>1</v>
      </c>
      <c r="I173" s="226">
        <v>46221</v>
      </c>
      <c r="J173" s="211" t="s">
        <v>2168</v>
      </c>
      <c r="K173" s="358">
        <v>516313360626087</v>
      </c>
      <c r="L173" s="359" t="s">
        <v>2331</v>
      </c>
      <c r="M173" s="374" t="s">
        <v>2266</v>
      </c>
      <c r="N173" s="34" t="s">
        <v>2332</v>
      </c>
      <c r="O173" s="212" t="s">
        <v>1920</v>
      </c>
      <c r="P173" s="353">
        <f t="shared" si="46"/>
        <v>46222</v>
      </c>
      <c r="Q173" s="361"/>
      <c r="R173" s="212" t="s">
        <v>1920</v>
      </c>
      <c r="S173" s="354">
        <f t="shared" si="47"/>
        <v>46222</v>
      </c>
      <c r="T173" s="212" t="s">
        <v>68</v>
      </c>
      <c r="U173" s="240" t="s">
        <v>970</v>
      </c>
      <c r="V173" s="240" t="s">
        <v>15</v>
      </c>
      <c r="W173" s="359"/>
      <c r="X173" s="153"/>
      <c r="Y173" s="153"/>
      <c r="Z173" s="153"/>
      <c r="AA173" s="153"/>
      <c r="AB173" s="153"/>
      <c r="AC173" s="153"/>
      <c r="AD173" s="153"/>
      <c r="AE173" s="153"/>
      <c r="AF173" s="153"/>
    </row>
    <row r="174" ht="14.5" spans="1:32">
      <c r="A174" s="212">
        <v>179</v>
      </c>
      <c r="B174" s="212" t="s">
        <v>64</v>
      </c>
      <c r="C174" s="214" t="s">
        <v>2287</v>
      </c>
      <c r="D174" s="204" t="s">
        <v>1917</v>
      </c>
      <c r="E174" s="212">
        <v>6000064638</v>
      </c>
      <c r="F174" s="214">
        <v>3</v>
      </c>
      <c r="G174" s="214">
        <v>3</v>
      </c>
      <c r="H174" s="214">
        <v>0</v>
      </c>
      <c r="I174" s="226">
        <v>46221</v>
      </c>
      <c r="J174" s="258" t="s">
        <v>2168</v>
      </c>
      <c r="K174" s="362" t="s">
        <v>2333</v>
      </c>
      <c r="L174" s="239" t="s">
        <v>66</v>
      </c>
      <c r="M174" s="254"/>
      <c r="N174" s="254"/>
      <c r="O174" s="254"/>
      <c r="P174" s="353">
        <f t="shared" si="46"/>
        <v>46222</v>
      </c>
      <c r="Q174" s="254"/>
      <c r="R174" s="212" t="s">
        <v>1920</v>
      </c>
      <c r="S174" s="354">
        <f t="shared" si="47"/>
        <v>46222</v>
      </c>
      <c r="T174" s="254"/>
      <c r="U174" s="214"/>
      <c r="V174" s="214"/>
      <c r="W174" s="254"/>
      <c r="X174" s="153"/>
      <c r="Y174" s="153"/>
      <c r="Z174" s="153"/>
      <c r="AA174" s="153"/>
      <c r="AB174" s="153"/>
      <c r="AC174" s="153"/>
      <c r="AD174" s="153"/>
      <c r="AE174" s="153"/>
      <c r="AF174" s="153"/>
    </row>
    <row r="175" ht="14.5" spans="1:32">
      <c r="A175" s="227">
        <v>180</v>
      </c>
      <c r="B175" s="212" t="s">
        <v>64</v>
      </c>
      <c r="C175" s="214" t="s">
        <v>2287</v>
      </c>
      <c r="D175" s="204" t="s">
        <v>1917</v>
      </c>
      <c r="E175" s="212">
        <v>6000064638</v>
      </c>
      <c r="F175" s="214">
        <v>1</v>
      </c>
      <c r="G175" s="214">
        <v>0</v>
      </c>
      <c r="H175" s="214">
        <v>1</v>
      </c>
      <c r="I175" s="226">
        <v>46221</v>
      </c>
      <c r="J175" s="211" t="s">
        <v>2168</v>
      </c>
      <c r="K175" s="358">
        <v>516313360626091</v>
      </c>
      <c r="L175" s="254" t="s">
        <v>2290</v>
      </c>
      <c r="M175" s="254" t="s">
        <v>2185</v>
      </c>
      <c r="N175" s="34" t="s">
        <v>2199</v>
      </c>
      <c r="O175" s="212" t="s">
        <v>1920</v>
      </c>
      <c r="P175" s="353">
        <f t="shared" si="46"/>
        <v>46222</v>
      </c>
      <c r="Q175" s="254" t="s">
        <v>122</v>
      </c>
      <c r="R175" s="212" t="s">
        <v>1920</v>
      </c>
      <c r="S175" s="354">
        <f t="shared" si="47"/>
        <v>46222</v>
      </c>
      <c r="T175" s="212" t="s">
        <v>68</v>
      </c>
      <c r="U175" s="214" t="s">
        <v>78</v>
      </c>
      <c r="V175" s="214" t="s">
        <v>13</v>
      </c>
      <c r="W175" s="254"/>
      <c r="X175" s="153"/>
      <c r="Y175" s="153"/>
      <c r="Z175" s="153"/>
      <c r="AA175" s="153"/>
      <c r="AB175" s="153"/>
      <c r="AC175" s="153"/>
      <c r="AD175" s="153"/>
      <c r="AE175" s="153"/>
      <c r="AF175" s="153"/>
    </row>
    <row r="176" ht="14.5" spans="1:32">
      <c r="A176" s="214">
        <v>181</v>
      </c>
      <c r="B176" s="212" t="s">
        <v>64</v>
      </c>
      <c r="C176" s="214" t="s">
        <v>2287</v>
      </c>
      <c r="D176" s="204" t="s">
        <v>1917</v>
      </c>
      <c r="E176" s="212">
        <v>6000064638</v>
      </c>
      <c r="F176" s="214">
        <v>1</v>
      </c>
      <c r="G176" s="214">
        <v>1</v>
      </c>
      <c r="H176" s="214">
        <v>0</v>
      </c>
      <c r="I176" s="226">
        <v>46221</v>
      </c>
      <c r="J176" s="258" t="s">
        <v>2168</v>
      </c>
      <c r="K176" s="362">
        <v>516313360626092</v>
      </c>
      <c r="L176" s="239" t="s">
        <v>66</v>
      </c>
      <c r="M176" s="254"/>
      <c r="N176" s="254"/>
      <c r="O176" s="254"/>
      <c r="P176" s="353">
        <f t="shared" si="46"/>
        <v>46222</v>
      </c>
      <c r="Q176" s="254"/>
      <c r="R176" s="212" t="s">
        <v>1920</v>
      </c>
      <c r="S176" s="354">
        <f t="shared" si="47"/>
        <v>46222</v>
      </c>
      <c r="T176" s="254"/>
      <c r="U176" s="214"/>
      <c r="V176" s="214"/>
      <c r="W176" s="254"/>
      <c r="X176" s="153"/>
      <c r="Y176" s="153"/>
      <c r="Z176" s="153"/>
      <c r="AA176" s="153"/>
      <c r="AB176" s="153"/>
      <c r="AC176" s="153"/>
      <c r="AD176" s="153"/>
      <c r="AE176" s="153"/>
      <c r="AF176" s="153"/>
    </row>
    <row r="177" ht="14.5" spans="1:32">
      <c r="A177" s="227">
        <v>182</v>
      </c>
      <c r="B177" s="212" t="s">
        <v>64</v>
      </c>
      <c r="C177" s="214" t="s">
        <v>2287</v>
      </c>
      <c r="D177" s="204" t="s">
        <v>1917</v>
      </c>
      <c r="E177" s="212">
        <v>6000064638</v>
      </c>
      <c r="F177" s="214">
        <v>1</v>
      </c>
      <c r="G177" s="214">
        <v>0</v>
      </c>
      <c r="H177" s="214">
        <v>1</v>
      </c>
      <c r="I177" s="226">
        <v>46221</v>
      </c>
      <c r="J177" s="211" t="s">
        <v>2168</v>
      </c>
      <c r="K177" s="358">
        <v>516313360626093</v>
      </c>
      <c r="L177" s="254" t="s">
        <v>2255</v>
      </c>
      <c r="M177" s="269" t="s">
        <v>2187</v>
      </c>
      <c r="N177" s="253" t="s">
        <v>2188</v>
      </c>
      <c r="O177" s="212" t="s">
        <v>2189</v>
      </c>
      <c r="P177" s="226">
        <v>46181</v>
      </c>
      <c r="Q177" s="247" t="s">
        <v>2190</v>
      </c>
      <c r="R177" s="212" t="s">
        <v>2189</v>
      </c>
      <c r="S177" s="226">
        <v>46181</v>
      </c>
      <c r="T177" s="212" t="s">
        <v>68</v>
      </c>
      <c r="U177" s="214" t="s">
        <v>78</v>
      </c>
      <c r="V177" s="214" t="s">
        <v>13</v>
      </c>
      <c r="W177" s="55"/>
      <c r="X177" s="55"/>
      <c r="Y177" s="214"/>
      <c r="Z177" s="214"/>
      <c r="AA177" s="214"/>
      <c r="AB177" s="214"/>
      <c r="AC177" s="214"/>
      <c r="AD177" s="214"/>
      <c r="AE177" s="214"/>
      <c r="AF177" s="214"/>
    </row>
    <row r="178" ht="14.5" spans="1:32">
      <c r="A178" s="227">
        <v>183</v>
      </c>
      <c r="B178" s="212" t="s">
        <v>64</v>
      </c>
      <c r="C178" s="214" t="s">
        <v>2287</v>
      </c>
      <c r="D178" s="204" t="s">
        <v>1917</v>
      </c>
      <c r="E178" s="212">
        <v>6000064638</v>
      </c>
      <c r="F178" s="214">
        <v>1</v>
      </c>
      <c r="G178" s="214">
        <v>0</v>
      </c>
      <c r="H178" s="214">
        <v>1</v>
      </c>
      <c r="I178" s="226">
        <v>46221</v>
      </c>
      <c r="J178" s="211" t="s">
        <v>2168</v>
      </c>
      <c r="K178" s="358">
        <v>516313360626094</v>
      </c>
      <c r="L178" s="254" t="s">
        <v>2334</v>
      </c>
      <c r="M178" s="211" t="s">
        <v>2194</v>
      </c>
      <c r="N178" s="297" t="s">
        <v>1035</v>
      </c>
      <c r="O178" s="136"/>
      <c r="P178" s="240"/>
      <c r="Q178" s="250" t="s">
        <v>2195</v>
      </c>
      <c r="R178" s="136"/>
      <c r="S178" s="226">
        <v>46253</v>
      </c>
      <c r="T178" s="212" t="s">
        <v>68</v>
      </c>
      <c r="U178" s="214" t="s">
        <v>78</v>
      </c>
      <c r="V178" s="214" t="s">
        <v>13</v>
      </c>
      <c r="W178" s="254"/>
      <c r="X178" s="153"/>
      <c r="Y178" s="153"/>
      <c r="Z178" s="153"/>
      <c r="AA178" s="153"/>
      <c r="AB178" s="153"/>
      <c r="AC178" s="153"/>
      <c r="AD178" s="153"/>
      <c r="AE178" s="153"/>
      <c r="AF178" s="153"/>
    </row>
    <row r="179" ht="14.5" spans="1:32">
      <c r="A179" s="214">
        <v>184</v>
      </c>
      <c r="B179" s="212" t="s">
        <v>64</v>
      </c>
      <c r="C179" s="214" t="s">
        <v>2287</v>
      </c>
      <c r="D179" s="204" t="s">
        <v>1917</v>
      </c>
      <c r="E179" s="212">
        <v>6000064638</v>
      </c>
      <c r="F179" s="214">
        <v>5</v>
      </c>
      <c r="G179" s="214">
        <v>5</v>
      </c>
      <c r="H179" s="214">
        <v>0</v>
      </c>
      <c r="I179" s="226">
        <v>46221</v>
      </c>
      <c r="J179" s="258" t="s">
        <v>2168</v>
      </c>
      <c r="K179" s="362" t="s">
        <v>2335</v>
      </c>
      <c r="L179" s="239" t="s">
        <v>66</v>
      </c>
      <c r="M179" s="254"/>
      <c r="N179" s="254"/>
      <c r="O179" s="254"/>
      <c r="P179" s="353">
        <f t="shared" ref="P179:P180" si="48">I179+1</f>
        <v>46222</v>
      </c>
      <c r="Q179" s="254"/>
      <c r="R179" s="212" t="s">
        <v>1920</v>
      </c>
      <c r="S179" s="354">
        <f t="shared" ref="S179:S180" si="49">I179+1</f>
        <v>46222</v>
      </c>
      <c r="T179" s="254"/>
      <c r="U179" s="214"/>
      <c r="V179" s="214"/>
      <c r="W179" s="254"/>
      <c r="X179" s="153"/>
      <c r="Y179" s="153"/>
      <c r="Z179" s="153"/>
      <c r="AA179" s="153"/>
      <c r="AB179" s="153"/>
      <c r="AC179" s="153"/>
      <c r="AD179" s="153"/>
      <c r="AE179" s="153"/>
      <c r="AF179" s="153"/>
    </row>
    <row r="180" ht="14.5" spans="1:32">
      <c r="A180" s="212">
        <v>186</v>
      </c>
      <c r="B180" s="212" t="s">
        <v>64</v>
      </c>
      <c r="C180" s="214" t="s">
        <v>1274</v>
      </c>
      <c r="D180" s="204" t="s">
        <v>1917</v>
      </c>
      <c r="E180" s="214">
        <v>6000064635</v>
      </c>
      <c r="F180" s="214">
        <v>2</v>
      </c>
      <c r="G180" s="214">
        <v>2</v>
      </c>
      <c r="H180" s="214">
        <v>0</v>
      </c>
      <c r="I180" s="226">
        <v>46223</v>
      </c>
      <c r="J180" s="239" t="s">
        <v>2167</v>
      </c>
      <c r="K180" s="352" t="s">
        <v>2336</v>
      </c>
      <c r="L180" s="239" t="s">
        <v>66</v>
      </c>
      <c r="M180" s="254"/>
      <c r="N180" s="254"/>
      <c r="O180" s="212" t="s">
        <v>1920</v>
      </c>
      <c r="P180" s="353">
        <f t="shared" si="48"/>
        <v>46224</v>
      </c>
      <c r="Q180" s="254"/>
      <c r="R180" s="212" t="s">
        <v>1920</v>
      </c>
      <c r="S180" s="354">
        <f t="shared" si="49"/>
        <v>46224</v>
      </c>
      <c r="T180" s="212" t="s">
        <v>68</v>
      </c>
      <c r="U180" s="214"/>
      <c r="V180" s="214"/>
      <c r="W180" s="254"/>
      <c r="X180" s="153"/>
      <c r="Y180" s="153"/>
      <c r="Z180" s="153"/>
      <c r="AA180" s="153"/>
      <c r="AB180" s="153"/>
      <c r="AC180" s="153"/>
      <c r="AD180" s="153"/>
      <c r="AE180" s="153"/>
      <c r="AF180" s="153"/>
    </row>
    <row r="181" ht="14.5" spans="1:32">
      <c r="A181" s="214">
        <v>187</v>
      </c>
      <c r="B181" s="212" t="s">
        <v>64</v>
      </c>
      <c r="C181" s="214" t="s">
        <v>1274</v>
      </c>
      <c r="D181" s="204" t="s">
        <v>1917</v>
      </c>
      <c r="E181" s="229">
        <v>6000064635</v>
      </c>
      <c r="F181" s="214">
        <v>1</v>
      </c>
      <c r="G181" s="214">
        <v>0</v>
      </c>
      <c r="H181" s="214">
        <v>1</v>
      </c>
      <c r="I181" s="355">
        <v>46223</v>
      </c>
      <c r="J181" s="269" t="s">
        <v>2167</v>
      </c>
      <c r="K181" s="352">
        <v>516309360726145</v>
      </c>
      <c r="L181" s="254" t="s">
        <v>2255</v>
      </c>
      <c r="M181" s="269" t="s">
        <v>2187</v>
      </c>
      <c r="N181" s="253" t="s">
        <v>2188</v>
      </c>
      <c r="O181" s="212" t="s">
        <v>2189</v>
      </c>
      <c r="P181" s="226">
        <v>46181</v>
      </c>
      <c r="Q181" s="247" t="s">
        <v>2190</v>
      </c>
      <c r="R181" s="212" t="s">
        <v>2189</v>
      </c>
      <c r="S181" s="226">
        <v>46181</v>
      </c>
      <c r="T181" s="212" t="s">
        <v>68</v>
      </c>
      <c r="U181" s="214" t="s">
        <v>78</v>
      </c>
      <c r="V181" s="214" t="s">
        <v>13</v>
      </c>
      <c r="W181" s="55"/>
      <c r="X181" s="55"/>
      <c r="Y181" s="214"/>
      <c r="Z181" s="214"/>
      <c r="AA181" s="214"/>
      <c r="AB181" s="214"/>
      <c r="AC181" s="214"/>
      <c r="AD181" s="214"/>
      <c r="AE181" s="214"/>
      <c r="AF181" s="214"/>
    </row>
    <row r="182" ht="14.5" spans="1:32">
      <c r="A182" s="212">
        <v>188</v>
      </c>
      <c r="B182" s="212" t="s">
        <v>64</v>
      </c>
      <c r="C182" s="214" t="s">
        <v>1274</v>
      </c>
      <c r="D182" s="204" t="s">
        <v>1917</v>
      </c>
      <c r="E182" s="214">
        <v>6000064635</v>
      </c>
      <c r="F182" s="214">
        <v>7</v>
      </c>
      <c r="G182" s="214">
        <v>7</v>
      </c>
      <c r="H182" s="214">
        <v>0</v>
      </c>
      <c r="I182" s="226">
        <v>46223</v>
      </c>
      <c r="J182" s="239" t="s">
        <v>2167</v>
      </c>
      <c r="K182" s="352" t="s">
        <v>2337</v>
      </c>
      <c r="L182" s="239" t="s">
        <v>66</v>
      </c>
      <c r="M182" s="254"/>
      <c r="N182" s="254"/>
      <c r="O182" s="212" t="s">
        <v>1920</v>
      </c>
      <c r="P182" s="353">
        <f>I182+1</f>
        <v>46224</v>
      </c>
      <c r="Q182" s="254"/>
      <c r="R182" s="212" t="s">
        <v>1920</v>
      </c>
      <c r="S182" s="354">
        <f>I182+1</f>
        <v>46224</v>
      </c>
      <c r="T182" s="212" t="s">
        <v>68</v>
      </c>
      <c r="U182" s="214"/>
      <c r="V182" s="214"/>
      <c r="W182" s="254"/>
      <c r="X182" s="153"/>
      <c r="Y182" s="153"/>
      <c r="Z182" s="153"/>
      <c r="AA182" s="153"/>
      <c r="AB182" s="153"/>
      <c r="AC182" s="153"/>
      <c r="AD182" s="153"/>
      <c r="AE182" s="153"/>
      <c r="AF182" s="153"/>
    </row>
    <row r="183" ht="14.5" spans="1:32">
      <c r="A183" s="227">
        <v>189</v>
      </c>
      <c r="B183" s="212" t="s">
        <v>64</v>
      </c>
      <c r="C183" s="214" t="s">
        <v>1274</v>
      </c>
      <c r="D183" s="204" t="s">
        <v>1917</v>
      </c>
      <c r="E183" s="229">
        <v>6000064635</v>
      </c>
      <c r="F183" s="214">
        <v>1</v>
      </c>
      <c r="G183" s="214">
        <v>0</v>
      </c>
      <c r="H183" s="214">
        <v>1</v>
      </c>
      <c r="I183" s="355">
        <v>46223</v>
      </c>
      <c r="J183" s="269" t="s">
        <v>2167</v>
      </c>
      <c r="K183" s="352">
        <v>516309360726153</v>
      </c>
      <c r="L183" s="254" t="s">
        <v>2255</v>
      </c>
      <c r="M183" s="269" t="s">
        <v>2187</v>
      </c>
      <c r="N183" s="253" t="s">
        <v>2188</v>
      </c>
      <c r="O183" s="212" t="s">
        <v>2189</v>
      </c>
      <c r="P183" s="226">
        <v>46181</v>
      </c>
      <c r="Q183" s="247" t="s">
        <v>2190</v>
      </c>
      <c r="R183" s="212" t="s">
        <v>2189</v>
      </c>
      <c r="S183" s="226">
        <v>46181</v>
      </c>
      <c r="T183" s="212" t="s">
        <v>68</v>
      </c>
      <c r="U183" s="214" t="s">
        <v>78</v>
      </c>
      <c r="V183" s="214" t="s">
        <v>13</v>
      </c>
      <c r="W183" s="55"/>
      <c r="X183" s="55"/>
      <c r="Y183" s="214"/>
      <c r="Z183" s="214"/>
      <c r="AA183" s="214"/>
      <c r="AB183" s="214"/>
      <c r="AC183" s="214"/>
      <c r="AD183" s="214"/>
      <c r="AE183" s="214"/>
      <c r="AF183" s="214"/>
    </row>
    <row r="184" ht="14.5" spans="1:32">
      <c r="A184" s="214">
        <v>190</v>
      </c>
      <c r="B184" s="212" t="s">
        <v>64</v>
      </c>
      <c r="C184" s="214" t="s">
        <v>1274</v>
      </c>
      <c r="D184" s="204" t="s">
        <v>1917</v>
      </c>
      <c r="E184" s="214">
        <v>6000064635</v>
      </c>
      <c r="F184" s="214">
        <v>1</v>
      </c>
      <c r="G184" s="214">
        <v>1</v>
      </c>
      <c r="H184" s="214">
        <v>0</v>
      </c>
      <c r="I184" s="226">
        <v>46223</v>
      </c>
      <c r="J184" s="239" t="s">
        <v>2167</v>
      </c>
      <c r="K184" s="352">
        <v>516309360726154</v>
      </c>
      <c r="L184" s="239" t="s">
        <v>66</v>
      </c>
      <c r="M184" s="254"/>
      <c r="N184" s="254"/>
      <c r="O184" s="212" t="s">
        <v>1920</v>
      </c>
      <c r="P184" s="353">
        <f>I184+1</f>
        <v>46224</v>
      </c>
      <c r="Q184" s="254"/>
      <c r="R184" s="212" t="s">
        <v>1920</v>
      </c>
      <c r="S184" s="354">
        <f>I184+1</f>
        <v>46224</v>
      </c>
      <c r="T184" s="212" t="s">
        <v>68</v>
      </c>
      <c r="U184" s="214"/>
      <c r="V184" s="214"/>
      <c r="W184" s="254"/>
      <c r="X184" s="153"/>
      <c r="Y184" s="153"/>
      <c r="Z184" s="153"/>
      <c r="AA184" s="153"/>
      <c r="AB184" s="153"/>
      <c r="AC184" s="153"/>
      <c r="AD184" s="153"/>
      <c r="AE184" s="153"/>
      <c r="AF184" s="153"/>
    </row>
    <row r="185" ht="14.5" spans="1:32">
      <c r="A185" s="227">
        <v>191</v>
      </c>
      <c r="B185" s="212" t="s">
        <v>64</v>
      </c>
      <c r="C185" s="214" t="s">
        <v>1274</v>
      </c>
      <c r="D185" s="204" t="s">
        <v>1917</v>
      </c>
      <c r="E185" s="229">
        <v>6000064635</v>
      </c>
      <c r="F185" s="214">
        <v>1</v>
      </c>
      <c r="G185" s="214">
        <v>0</v>
      </c>
      <c r="H185" s="214">
        <v>1</v>
      </c>
      <c r="I185" s="355">
        <v>46223</v>
      </c>
      <c r="J185" s="269" t="s">
        <v>2167</v>
      </c>
      <c r="K185" s="352">
        <v>516309360726155</v>
      </c>
      <c r="L185" s="254" t="s">
        <v>2255</v>
      </c>
      <c r="M185" s="269" t="s">
        <v>2187</v>
      </c>
      <c r="N185" s="253" t="s">
        <v>2188</v>
      </c>
      <c r="O185" s="212" t="s">
        <v>2189</v>
      </c>
      <c r="P185" s="226">
        <v>46181</v>
      </c>
      <c r="Q185" s="247" t="s">
        <v>2190</v>
      </c>
      <c r="R185" s="212" t="s">
        <v>2189</v>
      </c>
      <c r="S185" s="226">
        <v>46181</v>
      </c>
      <c r="T185" s="212" t="s">
        <v>68</v>
      </c>
      <c r="U185" s="214" t="s">
        <v>78</v>
      </c>
      <c r="V185" s="214" t="s">
        <v>13</v>
      </c>
      <c r="W185" s="55"/>
      <c r="X185" s="55"/>
      <c r="Y185" s="214"/>
      <c r="Z185" s="214"/>
      <c r="AA185" s="214"/>
      <c r="AB185" s="214"/>
      <c r="AC185" s="214"/>
      <c r="AD185" s="214"/>
      <c r="AE185" s="214"/>
      <c r="AF185" s="214"/>
    </row>
    <row r="186" ht="14.5" spans="1:32">
      <c r="A186" s="227">
        <v>192</v>
      </c>
      <c r="B186" s="212" t="s">
        <v>64</v>
      </c>
      <c r="C186" s="214" t="s">
        <v>1274</v>
      </c>
      <c r="D186" s="204" t="s">
        <v>1917</v>
      </c>
      <c r="E186" s="229">
        <v>6000064635</v>
      </c>
      <c r="F186" s="214">
        <v>1</v>
      </c>
      <c r="G186" s="214">
        <v>0</v>
      </c>
      <c r="H186" s="214">
        <v>1</v>
      </c>
      <c r="I186" s="355">
        <v>46223</v>
      </c>
      <c r="J186" s="269" t="s">
        <v>2167</v>
      </c>
      <c r="K186" s="352">
        <v>516309360726156</v>
      </c>
      <c r="L186" s="254" t="s">
        <v>2213</v>
      </c>
      <c r="M186" s="269" t="s">
        <v>2214</v>
      </c>
      <c r="N186" s="253" t="s">
        <v>2188</v>
      </c>
      <c r="O186" s="212" t="s">
        <v>2189</v>
      </c>
      <c r="P186" s="226">
        <v>46181</v>
      </c>
      <c r="Q186" s="247" t="s">
        <v>2190</v>
      </c>
      <c r="R186" s="212" t="s">
        <v>2189</v>
      </c>
      <c r="S186" s="226">
        <v>46181</v>
      </c>
      <c r="T186" s="212" t="s">
        <v>68</v>
      </c>
      <c r="U186" s="214" t="s">
        <v>78</v>
      </c>
      <c r="V186" s="214" t="s">
        <v>13</v>
      </c>
      <c r="W186" s="55"/>
      <c r="X186" s="55"/>
      <c r="Y186" s="214"/>
      <c r="Z186" s="214"/>
      <c r="AA186" s="214"/>
      <c r="AB186" s="214"/>
      <c r="AC186" s="214"/>
      <c r="AD186" s="214"/>
      <c r="AE186" s="214"/>
      <c r="AF186" s="214"/>
    </row>
    <row r="187" ht="14.5" spans="1:32">
      <c r="A187" s="212">
        <v>194</v>
      </c>
      <c r="B187" s="212" t="s">
        <v>64</v>
      </c>
      <c r="C187" s="214" t="s">
        <v>168</v>
      </c>
      <c r="D187" s="204" t="s">
        <v>1917</v>
      </c>
      <c r="E187" s="214">
        <v>6000064635</v>
      </c>
      <c r="F187" s="214">
        <v>1</v>
      </c>
      <c r="G187" s="214">
        <v>1</v>
      </c>
      <c r="H187" s="214">
        <v>0</v>
      </c>
      <c r="I187" s="226">
        <v>46224</v>
      </c>
      <c r="J187" s="239" t="s">
        <v>2167</v>
      </c>
      <c r="K187" s="352">
        <v>516309360726157</v>
      </c>
      <c r="L187" s="239" t="s">
        <v>66</v>
      </c>
      <c r="M187" s="254"/>
      <c r="N187" s="254"/>
      <c r="O187" s="212" t="s">
        <v>1920</v>
      </c>
      <c r="P187" s="353">
        <f>I187+1</f>
        <v>46225</v>
      </c>
      <c r="Q187" s="254"/>
      <c r="R187" s="212" t="s">
        <v>1920</v>
      </c>
      <c r="S187" s="354">
        <f>I187+1</f>
        <v>46225</v>
      </c>
      <c r="T187" s="212" t="s">
        <v>68</v>
      </c>
      <c r="U187" s="214"/>
      <c r="V187" s="214"/>
      <c r="W187" s="254"/>
      <c r="X187" s="153"/>
      <c r="Y187" s="153"/>
      <c r="Z187" s="153"/>
      <c r="AA187" s="153"/>
      <c r="AB187" s="153"/>
      <c r="AC187" s="153"/>
      <c r="AD187" s="153"/>
      <c r="AE187" s="153"/>
      <c r="AF187" s="153"/>
    </row>
    <row r="188" ht="14.5" spans="1:32">
      <c r="A188" s="227">
        <v>195</v>
      </c>
      <c r="B188" s="212" t="s">
        <v>64</v>
      </c>
      <c r="C188" s="214" t="s">
        <v>168</v>
      </c>
      <c r="D188" s="204" t="s">
        <v>1917</v>
      </c>
      <c r="E188" s="229">
        <v>6000064635</v>
      </c>
      <c r="F188" s="214">
        <v>1</v>
      </c>
      <c r="G188" s="214">
        <v>0</v>
      </c>
      <c r="H188" s="214">
        <v>1</v>
      </c>
      <c r="I188" s="355">
        <v>46224</v>
      </c>
      <c r="J188" s="269" t="s">
        <v>2167</v>
      </c>
      <c r="K188" s="360">
        <v>516309360726158</v>
      </c>
      <c r="L188" s="254" t="s">
        <v>2338</v>
      </c>
      <c r="M188" s="238" t="s">
        <v>1074</v>
      </c>
      <c r="N188" s="238" t="s">
        <v>2339</v>
      </c>
      <c r="O188" s="136"/>
      <c r="P188" s="240"/>
      <c r="Q188" s="239" t="s">
        <v>2218</v>
      </c>
      <c r="R188" s="212" t="s">
        <v>1920</v>
      </c>
      <c r="S188" s="226">
        <v>46220</v>
      </c>
      <c r="T188" s="212" t="s">
        <v>68</v>
      </c>
      <c r="U188" s="240" t="s">
        <v>510</v>
      </c>
      <c r="V188" s="214" t="s">
        <v>13</v>
      </c>
      <c r="W188" s="40"/>
      <c r="X188" s="40"/>
      <c r="Y188" s="40"/>
      <c r="Z188" s="40"/>
      <c r="AA188" s="40"/>
      <c r="AB188" s="40"/>
      <c r="AC188" s="40"/>
      <c r="AD188" s="40"/>
      <c r="AE188" s="40"/>
      <c r="AF188" s="40"/>
    </row>
    <row r="189" ht="14.5" spans="1:32">
      <c r="A189" s="214">
        <v>196</v>
      </c>
      <c r="B189" s="212" t="s">
        <v>64</v>
      </c>
      <c r="C189" s="214" t="s">
        <v>168</v>
      </c>
      <c r="D189" s="204" t="s">
        <v>1917</v>
      </c>
      <c r="E189" s="214">
        <v>6000064635</v>
      </c>
      <c r="F189" s="214">
        <v>1</v>
      </c>
      <c r="G189" s="214">
        <v>1</v>
      </c>
      <c r="H189" s="214">
        <v>0</v>
      </c>
      <c r="I189" s="226">
        <v>46224</v>
      </c>
      <c r="J189" s="239" t="s">
        <v>2167</v>
      </c>
      <c r="K189" s="352">
        <v>516309360726159</v>
      </c>
      <c r="L189" s="239" t="s">
        <v>66</v>
      </c>
      <c r="M189" s="254"/>
      <c r="N189" s="254"/>
      <c r="O189" s="212" t="s">
        <v>1920</v>
      </c>
      <c r="P189" s="353">
        <f t="shared" ref="P189:P196" si="50">I189+1</f>
        <v>46225</v>
      </c>
      <c r="Q189" s="254"/>
      <c r="R189" s="212" t="s">
        <v>1920</v>
      </c>
      <c r="S189" s="354">
        <f t="shared" ref="S189:S196" si="51">I189+1</f>
        <v>46225</v>
      </c>
      <c r="T189" s="212" t="s">
        <v>68</v>
      </c>
      <c r="U189" s="214"/>
      <c r="V189" s="214"/>
      <c r="W189" s="254"/>
      <c r="X189" s="153"/>
      <c r="Y189" s="153"/>
      <c r="Z189" s="153"/>
      <c r="AA189" s="153"/>
      <c r="AB189" s="153"/>
      <c r="AC189" s="153"/>
      <c r="AD189" s="153"/>
      <c r="AE189" s="153"/>
      <c r="AF189" s="153"/>
    </row>
    <row r="190" ht="14.5" spans="1:32">
      <c r="A190" s="227">
        <v>198</v>
      </c>
      <c r="B190" s="212" t="s">
        <v>64</v>
      </c>
      <c r="C190" s="214" t="s">
        <v>168</v>
      </c>
      <c r="D190" s="204" t="s">
        <v>1917</v>
      </c>
      <c r="E190" s="229">
        <v>6000064635</v>
      </c>
      <c r="F190" s="214">
        <v>1</v>
      </c>
      <c r="G190" s="214">
        <v>0</v>
      </c>
      <c r="H190" s="214">
        <v>1</v>
      </c>
      <c r="I190" s="355">
        <v>46225</v>
      </c>
      <c r="J190" s="269" t="s">
        <v>2167</v>
      </c>
      <c r="K190" s="360">
        <v>516309360726160</v>
      </c>
      <c r="L190" s="254" t="s">
        <v>2340</v>
      </c>
      <c r="M190" s="254" t="s">
        <v>2185</v>
      </c>
      <c r="N190" s="34" t="s">
        <v>2181</v>
      </c>
      <c r="O190" s="212" t="s">
        <v>1920</v>
      </c>
      <c r="P190" s="353">
        <f t="shared" si="50"/>
        <v>46226</v>
      </c>
      <c r="Q190" s="34" t="s">
        <v>2182</v>
      </c>
      <c r="R190" s="212" t="s">
        <v>1920</v>
      </c>
      <c r="S190" s="354">
        <f t="shared" si="51"/>
        <v>46226</v>
      </c>
      <c r="T190" s="212" t="s">
        <v>68</v>
      </c>
      <c r="U190" s="212" t="s">
        <v>2176</v>
      </c>
      <c r="V190" s="214" t="s">
        <v>13</v>
      </c>
      <c r="W190" s="254"/>
      <c r="X190" s="153"/>
      <c r="Y190" s="153"/>
      <c r="Z190" s="153"/>
      <c r="AA190" s="153"/>
      <c r="AB190" s="153"/>
      <c r="AC190" s="153"/>
      <c r="AD190" s="153"/>
      <c r="AE190" s="153"/>
      <c r="AF190" s="153"/>
    </row>
    <row r="191" ht="14.5" spans="1:32">
      <c r="A191" s="214">
        <v>199</v>
      </c>
      <c r="B191" s="212" t="s">
        <v>64</v>
      </c>
      <c r="C191" s="214" t="s">
        <v>168</v>
      </c>
      <c r="D191" s="204" t="s">
        <v>1917</v>
      </c>
      <c r="E191" s="214">
        <v>6000064635</v>
      </c>
      <c r="F191" s="214">
        <v>5</v>
      </c>
      <c r="G191" s="214">
        <v>5</v>
      </c>
      <c r="H191" s="214">
        <v>0</v>
      </c>
      <c r="I191" s="226">
        <v>46225</v>
      </c>
      <c r="J191" s="239" t="s">
        <v>2167</v>
      </c>
      <c r="K191" s="352" t="s">
        <v>2341</v>
      </c>
      <c r="L191" s="239" t="s">
        <v>66</v>
      </c>
      <c r="M191" s="254"/>
      <c r="N191" s="254"/>
      <c r="O191" s="212" t="s">
        <v>1920</v>
      </c>
      <c r="P191" s="353">
        <f t="shared" si="50"/>
        <v>46226</v>
      </c>
      <c r="Q191" s="254"/>
      <c r="R191" s="212" t="s">
        <v>1920</v>
      </c>
      <c r="S191" s="354">
        <f t="shared" si="51"/>
        <v>46226</v>
      </c>
      <c r="T191" s="212" t="s">
        <v>68</v>
      </c>
      <c r="U191" s="214"/>
      <c r="V191" s="214"/>
      <c r="W191" s="254"/>
      <c r="X191" s="153"/>
      <c r="Y191" s="153"/>
      <c r="Z191" s="153"/>
      <c r="AA191" s="153"/>
      <c r="AB191" s="153"/>
      <c r="AC191" s="153"/>
      <c r="AD191" s="153"/>
      <c r="AE191" s="153"/>
      <c r="AF191" s="153"/>
    </row>
    <row r="192" ht="14.5" spans="1:32">
      <c r="A192" s="227">
        <v>200</v>
      </c>
      <c r="B192" s="212" t="s">
        <v>64</v>
      </c>
      <c r="C192" s="214" t="s">
        <v>168</v>
      </c>
      <c r="D192" s="204" t="s">
        <v>1917</v>
      </c>
      <c r="E192" s="229">
        <v>6000064635</v>
      </c>
      <c r="F192" s="214">
        <v>1</v>
      </c>
      <c r="G192" s="214">
        <v>0</v>
      </c>
      <c r="H192" s="214">
        <v>1</v>
      </c>
      <c r="I192" s="355">
        <v>46225</v>
      </c>
      <c r="J192" s="269" t="s">
        <v>2167</v>
      </c>
      <c r="K192" s="360">
        <v>516309360726166</v>
      </c>
      <c r="L192" s="254" t="s">
        <v>2342</v>
      </c>
      <c r="M192" s="254" t="s">
        <v>2185</v>
      </c>
      <c r="N192" s="34" t="s">
        <v>2181</v>
      </c>
      <c r="O192" s="212" t="s">
        <v>1920</v>
      </c>
      <c r="P192" s="353">
        <f t="shared" si="50"/>
        <v>46226</v>
      </c>
      <c r="Q192" s="34" t="s">
        <v>2182</v>
      </c>
      <c r="R192" s="212" t="s">
        <v>1920</v>
      </c>
      <c r="S192" s="354">
        <f t="shared" si="51"/>
        <v>46226</v>
      </c>
      <c r="T192" s="212" t="s">
        <v>68</v>
      </c>
      <c r="U192" s="212" t="s">
        <v>2176</v>
      </c>
      <c r="V192" s="214" t="s">
        <v>13</v>
      </c>
      <c r="W192" s="254"/>
      <c r="X192" s="153"/>
      <c r="Y192" s="153"/>
      <c r="Z192" s="153"/>
      <c r="AA192" s="153"/>
      <c r="AB192" s="153"/>
      <c r="AC192" s="153"/>
      <c r="AD192" s="153"/>
      <c r="AE192" s="153"/>
      <c r="AF192" s="153"/>
    </row>
    <row r="193" ht="14.5" spans="1:32">
      <c r="A193" s="212">
        <v>201</v>
      </c>
      <c r="B193" s="212" t="s">
        <v>64</v>
      </c>
      <c r="C193" s="214" t="s">
        <v>168</v>
      </c>
      <c r="D193" s="204" t="s">
        <v>1917</v>
      </c>
      <c r="E193" s="214">
        <v>6000064635</v>
      </c>
      <c r="F193" s="214">
        <v>6</v>
      </c>
      <c r="G193" s="214">
        <v>6</v>
      </c>
      <c r="H193" s="214">
        <v>0</v>
      </c>
      <c r="I193" s="226">
        <v>46225</v>
      </c>
      <c r="J193" s="239" t="s">
        <v>2167</v>
      </c>
      <c r="K193" s="352" t="s">
        <v>2343</v>
      </c>
      <c r="L193" s="239" t="s">
        <v>66</v>
      </c>
      <c r="M193" s="254"/>
      <c r="N193" s="254"/>
      <c r="O193" s="212" t="s">
        <v>1920</v>
      </c>
      <c r="P193" s="353">
        <f t="shared" si="50"/>
        <v>46226</v>
      </c>
      <c r="Q193" s="254"/>
      <c r="R193" s="212" t="s">
        <v>1920</v>
      </c>
      <c r="S193" s="354">
        <f t="shared" si="51"/>
        <v>46226</v>
      </c>
      <c r="T193" s="212" t="s">
        <v>68</v>
      </c>
      <c r="U193" s="214"/>
      <c r="V193" s="214"/>
      <c r="W193" s="254"/>
      <c r="X193" s="153"/>
      <c r="Y193" s="153"/>
      <c r="Z193" s="153"/>
      <c r="AA193" s="153"/>
      <c r="AB193" s="153"/>
      <c r="AC193" s="153"/>
      <c r="AD193" s="153"/>
      <c r="AE193" s="153"/>
      <c r="AF193" s="153"/>
    </row>
    <row r="194" ht="14.5" spans="1:32">
      <c r="A194" s="214">
        <v>202</v>
      </c>
      <c r="B194" s="212" t="s">
        <v>64</v>
      </c>
      <c r="C194" s="214" t="s">
        <v>1274</v>
      </c>
      <c r="D194" s="204" t="s">
        <v>1917</v>
      </c>
      <c r="E194" s="214">
        <v>6000064635</v>
      </c>
      <c r="F194" s="214">
        <v>2</v>
      </c>
      <c r="G194" s="214">
        <v>2</v>
      </c>
      <c r="H194" s="214">
        <v>0</v>
      </c>
      <c r="I194" s="226">
        <v>46226</v>
      </c>
      <c r="J194" s="239" t="s">
        <v>2167</v>
      </c>
      <c r="K194" s="352" t="s">
        <v>2344</v>
      </c>
      <c r="L194" s="239" t="s">
        <v>66</v>
      </c>
      <c r="M194" s="254"/>
      <c r="N194" s="254"/>
      <c r="O194" s="212" t="s">
        <v>1920</v>
      </c>
      <c r="P194" s="353">
        <f t="shared" si="50"/>
        <v>46227</v>
      </c>
      <c r="Q194" s="254"/>
      <c r="R194" s="212" t="s">
        <v>1920</v>
      </c>
      <c r="S194" s="354">
        <f t="shared" si="51"/>
        <v>46227</v>
      </c>
      <c r="T194" s="212" t="s">
        <v>68</v>
      </c>
      <c r="U194" s="214"/>
      <c r="V194" s="214"/>
      <c r="W194" s="254"/>
      <c r="X194" s="153"/>
      <c r="Y194" s="153"/>
      <c r="Z194" s="153"/>
      <c r="AA194" s="153"/>
      <c r="AB194" s="153"/>
      <c r="AC194" s="153"/>
      <c r="AD194" s="153"/>
      <c r="AE194" s="153"/>
      <c r="AF194" s="153"/>
    </row>
    <row r="195" ht="14.5" spans="1:32">
      <c r="A195" s="212">
        <v>203</v>
      </c>
      <c r="B195" s="212" t="s">
        <v>64</v>
      </c>
      <c r="C195" s="214" t="s">
        <v>2325</v>
      </c>
      <c r="D195" s="204" t="s">
        <v>1917</v>
      </c>
      <c r="E195" s="371">
        <v>6000064470</v>
      </c>
      <c r="F195" s="214">
        <v>10</v>
      </c>
      <c r="G195" s="214">
        <v>10</v>
      </c>
      <c r="H195" s="214">
        <v>0</v>
      </c>
      <c r="I195" s="226">
        <v>46226</v>
      </c>
      <c r="J195" s="372" t="s">
        <v>2169</v>
      </c>
      <c r="K195" s="352" t="s">
        <v>2345</v>
      </c>
      <c r="L195" s="239" t="s">
        <v>66</v>
      </c>
      <c r="M195" s="254"/>
      <c r="N195" s="254"/>
      <c r="O195" s="212" t="s">
        <v>1920</v>
      </c>
      <c r="P195" s="353">
        <f t="shared" si="50"/>
        <v>46227</v>
      </c>
      <c r="Q195" s="254"/>
      <c r="R195" s="212" t="s">
        <v>1920</v>
      </c>
      <c r="S195" s="354">
        <f t="shared" si="51"/>
        <v>46227</v>
      </c>
      <c r="T195" s="212" t="s">
        <v>68</v>
      </c>
      <c r="U195" s="214"/>
      <c r="V195" s="214"/>
      <c r="W195" s="254"/>
      <c r="X195" s="153"/>
      <c r="Y195" s="153"/>
      <c r="Z195" s="153"/>
      <c r="AA195" s="153"/>
      <c r="AB195" s="153"/>
      <c r="AC195" s="153"/>
      <c r="AD195" s="153"/>
      <c r="AE195" s="153"/>
      <c r="AF195" s="153"/>
    </row>
    <row r="196" ht="14.5" spans="1:32">
      <c r="A196" s="212">
        <v>204</v>
      </c>
      <c r="B196" s="212" t="s">
        <v>64</v>
      </c>
      <c r="C196" s="214" t="s">
        <v>2325</v>
      </c>
      <c r="D196" s="204" t="s">
        <v>1917</v>
      </c>
      <c r="E196" s="371">
        <v>6000064470</v>
      </c>
      <c r="F196" s="214">
        <v>2</v>
      </c>
      <c r="G196" s="214">
        <v>2</v>
      </c>
      <c r="H196" s="214">
        <v>0</v>
      </c>
      <c r="I196" s="226">
        <v>46226</v>
      </c>
      <c r="J196" s="372" t="s">
        <v>2169</v>
      </c>
      <c r="K196" s="352" t="s">
        <v>2346</v>
      </c>
      <c r="L196" s="239" t="s">
        <v>66</v>
      </c>
      <c r="M196" s="254"/>
      <c r="N196" s="254"/>
      <c r="O196" s="254"/>
      <c r="P196" s="353">
        <f t="shared" si="50"/>
        <v>46227</v>
      </c>
      <c r="Q196" s="254"/>
      <c r="R196" s="212" t="s">
        <v>1920</v>
      </c>
      <c r="S196" s="354">
        <f t="shared" si="51"/>
        <v>46227</v>
      </c>
      <c r="T196" s="254"/>
      <c r="U196" s="214"/>
      <c r="V196" s="214"/>
      <c r="W196" s="254"/>
      <c r="X196" s="153"/>
      <c r="Y196" s="153"/>
      <c r="Z196" s="153"/>
      <c r="AA196" s="153"/>
      <c r="AB196" s="153"/>
      <c r="AC196" s="153"/>
      <c r="AD196" s="153"/>
      <c r="AE196" s="153"/>
      <c r="AF196" s="153"/>
    </row>
    <row r="197" ht="14.5" spans="1:32">
      <c r="A197" s="214">
        <v>205</v>
      </c>
      <c r="B197" s="212" t="s">
        <v>64</v>
      </c>
      <c r="C197" s="214" t="s">
        <v>2325</v>
      </c>
      <c r="D197" s="204" t="s">
        <v>1917</v>
      </c>
      <c r="E197" s="371">
        <v>6000064470</v>
      </c>
      <c r="F197" s="214">
        <v>1</v>
      </c>
      <c r="G197" s="214">
        <v>0</v>
      </c>
      <c r="H197" s="214">
        <v>1</v>
      </c>
      <c r="I197" s="355">
        <v>46226</v>
      </c>
      <c r="J197" s="373" t="s">
        <v>2169</v>
      </c>
      <c r="K197" s="360">
        <v>516339090726096</v>
      </c>
      <c r="L197" s="361" t="s">
        <v>2259</v>
      </c>
      <c r="M197" s="238" t="s">
        <v>1074</v>
      </c>
      <c r="N197" s="238" t="s">
        <v>2260</v>
      </c>
      <c r="O197" s="136"/>
      <c r="P197" s="240"/>
      <c r="Q197" s="239" t="s">
        <v>2218</v>
      </c>
      <c r="R197" s="212" t="s">
        <v>1920</v>
      </c>
      <c r="S197" s="226">
        <v>46220</v>
      </c>
      <c r="T197" s="212" t="s">
        <v>68</v>
      </c>
      <c r="U197" s="55" t="s">
        <v>28</v>
      </c>
      <c r="V197" s="214" t="s">
        <v>13</v>
      </c>
      <c r="W197" s="40"/>
      <c r="X197" s="40"/>
      <c r="Y197" s="40"/>
      <c r="Z197" s="40"/>
      <c r="AA197" s="40"/>
      <c r="AB197" s="40"/>
      <c r="AC197" s="40"/>
      <c r="AD197" s="40"/>
      <c r="AE197" s="40"/>
      <c r="AF197" s="40"/>
    </row>
    <row r="198" ht="14.5" spans="1:32">
      <c r="A198" s="212">
        <v>206</v>
      </c>
      <c r="B198" s="212" t="s">
        <v>64</v>
      </c>
      <c r="C198" s="214" t="s">
        <v>2325</v>
      </c>
      <c r="D198" s="204" t="s">
        <v>1917</v>
      </c>
      <c r="E198" s="371">
        <v>6000064470</v>
      </c>
      <c r="F198" s="214">
        <v>1</v>
      </c>
      <c r="G198" s="214">
        <v>1</v>
      </c>
      <c r="H198" s="214">
        <v>0</v>
      </c>
      <c r="I198" s="226">
        <v>46226</v>
      </c>
      <c r="J198" s="372" t="s">
        <v>2169</v>
      </c>
      <c r="K198" s="352">
        <v>516339090726097</v>
      </c>
      <c r="L198" s="239" t="s">
        <v>66</v>
      </c>
      <c r="M198" s="254"/>
      <c r="N198" s="254"/>
      <c r="O198" s="254"/>
      <c r="P198" s="353">
        <f>I198+1</f>
        <v>46227</v>
      </c>
      <c r="Q198" s="254"/>
      <c r="R198" s="212" t="s">
        <v>1920</v>
      </c>
      <c r="S198" s="354">
        <f>I198+1</f>
        <v>46227</v>
      </c>
      <c r="T198" s="254"/>
      <c r="U198" s="214"/>
      <c r="V198" s="214"/>
      <c r="W198" s="254"/>
      <c r="X198" s="153"/>
      <c r="Y198" s="153"/>
      <c r="Z198" s="153"/>
      <c r="AA198" s="153"/>
      <c r="AB198" s="153"/>
      <c r="AC198" s="153"/>
      <c r="AD198" s="153"/>
      <c r="AE198" s="153"/>
      <c r="AF198" s="153"/>
    </row>
    <row r="199" ht="14.5" spans="1:32">
      <c r="A199" s="227">
        <v>207</v>
      </c>
      <c r="B199" s="212" t="s">
        <v>64</v>
      </c>
      <c r="C199" s="214" t="s">
        <v>2325</v>
      </c>
      <c r="D199" s="204" t="s">
        <v>1917</v>
      </c>
      <c r="E199" s="371">
        <v>6000064470</v>
      </c>
      <c r="F199" s="214">
        <v>1</v>
      </c>
      <c r="G199" s="214">
        <v>0</v>
      </c>
      <c r="H199" s="214">
        <v>1</v>
      </c>
      <c r="I199" s="355">
        <v>46226</v>
      </c>
      <c r="J199" s="373" t="s">
        <v>2169</v>
      </c>
      <c r="K199" s="360">
        <v>516339090726098</v>
      </c>
      <c r="L199" s="238" t="s">
        <v>2323</v>
      </c>
      <c r="M199" s="319" t="s">
        <v>2237</v>
      </c>
      <c r="N199" s="319" t="s">
        <v>2238</v>
      </c>
      <c r="O199" s="190"/>
      <c r="P199" s="317"/>
      <c r="Q199" s="190" t="s">
        <v>2239</v>
      </c>
      <c r="R199" s="212" t="s">
        <v>1920</v>
      </c>
      <c r="S199" s="317"/>
      <c r="T199" s="212" t="s">
        <v>68</v>
      </c>
      <c r="U199" s="37" t="s">
        <v>28</v>
      </c>
      <c r="V199" s="214" t="s">
        <v>13</v>
      </c>
      <c r="W199" s="254"/>
      <c r="X199" s="153"/>
      <c r="Y199" s="153"/>
      <c r="Z199" s="153"/>
      <c r="AA199" s="153"/>
      <c r="AB199" s="153"/>
      <c r="AC199" s="153"/>
      <c r="AD199" s="153"/>
      <c r="AE199" s="153"/>
      <c r="AF199" s="153"/>
    </row>
    <row r="200" ht="14.5" spans="1:32">
      <c r="A200" s="214">
        <v>208</v>
      </c>
      <c r="B200" s="212" t="s">
        <v>64</v>
      </c>
      <c r="C200" s="214" t="s">
        <v>2325</v>
      </c>
      <c r="D200" s="204" t="s">
        <v>1917</v>
      </c>
      <c r="E200" s="371">
        <v>6000064470</v>
      </c>
      <c r="F200" s="214">
        <v>1</v>
      </c>
      <c r="G200" s="214">
        <v>0</v>
      </c>
      <c r="H200" s="214">
        <v>1</v>
      </c>
      <c r="I200" s="355">
        <v>46226</v>
      </c>
      <c r="J200" s="373" t="s">
        <v>2169</v>
      </c>
      <c r="K200" s="360">
        <v>516339090726099</v>
      </c>
      <c r="L200" s="254" t="s">
        <v>2347</v>
      </c>
      <c r="M200" s="319" t="s">
        <v>2237</v>
      </c>
      <c r="N200" s="319" t="s">
        <v>2238</v>
      </c>
      <c r="O200" s="190"/>
      <c r="P200" s="317"/>
      <c r="Q200" s="190" t="s">
        <v>2239</v>
      </c>
      <c r="R200" s="212" t="s">
        <v>1920</v>
      </c>
      <c r="S200" s="317"/>
      <c r="T200" s="212" t="s">
        <v>68</v>
      </c>
      <c r="U200" s="37" t="s">
        <v>28</v>
      </c>
      <c r="V200" s="214" t="s">
        <v>13</v>
      </c>
      <c r="W200" s="254"/>
      <c r="X200" s="153"/>
      <c r="Y200" s="153"/>
      <c r="Z200" s="153"/>
      <c r="AA200" s="153"/>
      <c r="AB200" s="153"/>
      <c r="AC200" s="153"/>
      <c r="AD200" s="153"/>
      <c r="AE200" s="153"/>
      <c r="AF200" s="153"/>
    </row>
    <row r="201" ht="14.5" spans="1:32">
      <c r="A201" s="227">
        <v>209</v>
      </c>
      <c r="B201" s="212" t="s">
        <v>64</v>
      </c>
      <c r="C201" s="214" t="s">
        <v>2325</v>
      </c>
      <c r="D201" s="204" t="s">
        <v>1917</v>
      </c>
      <c r="E201" s="371">
        <v>6000064470</v>
      </c>
      <c r="F201" s="214">
        <v>1</v>
      </c>
      <c r="G201" s="214">
        <v>0</v>
      </c>
      <c r="H201" s="214">
        <v>1</v>
      </c>
      <c r="I201" s="355">
        <v>46226</v>
      </c>
      <c r="J201" s="373" t="s">
        <v>2169</v>
      </c>
      <c r="K201" s="360">
        <v>516339090726100</v>
      </c>
      <c r="L201" s="254" t="s">
        <v>2347</v>
      </c>
      <c r="M201" s="319" t="s">
        <v>2237</v>
      </c>
      <c r="N201" s="319" t="s">
        <v>2238</v>
      </c>
      <c r="O201" s="190"/>
      <c r="P201" s="317"/>
      <c r="Q201" s="190" t="s">
        <v>2239</v>
      </c>
      <c r="R201" s="212" t="s">
        <v>1920</v>
      </c>
      <c r="S201" s="317"/>
      <c r="T201" s="212" t="s">
        <v>68</v>
      </c>
      <c r="U201" s="37" t="s">
        <v>28</v>
      </c>
      <c r="V201" s="214" t="s">
        <v>13</v>
      </c>
      <c r="W201" s="254"/>
      <c r="X201" s="153"/>
      <c r="Y201" s="153"/>
      <c r="Z201" s="153"/>
      <c r="AA201" s="153"/>
      <c r="AB201" s="153"/>
      <c r="AC201" s="153"/>
      <c r="AD201" s="153"/>
      <c r="AE201" s="153"/>
      <c r="AF201" s="153"/>
    </row>
    <row r="202" ht="14.5" spans="1:32">
      <c r="A202" s="227">
        <v>210</v>
      </c>
      <c r="B202" s="212" t="s">
        <v>64</v>
      </c>
      <c r="C202" s="214" t="s">
        <v>2325</v>
      </c>
      <c r="D202" s="204" t="s">
        <v>1917</v>
      </c>
      <c r="E202" s="371">
        <v>6000064470</v>
      </c>
      <c r="F202" s="214">
        <v>1</v>
      </c>
      <c r="G202" s="214">
        <v>0</v>
      </c>
      <c r="H202" s="214">
        <v>1</v>
      </c>
      <c r="I202" s="355">
        <v>46226</v>
      </c>
      <c r="J202" s="373" t="s">
        <v>2169</v>
      </c>
      <c r="K202" s="360">
        <v>516339090726101</v>
      </c>
      <c r="L202" s="254" t="s">
        <v>2322</v>
      </c>
      <c r="M202" s="254" t="s">
        <v>2185</v>
      </c>
      <c r="N202" s="34" t="s">
        <v>2181</v>
      </c>
      <c r="O202" s="212" t="s">
        <v>1920</v>
      </c>
      <c r="P202" s="353">
        <f t="shared" ref="P202:P204" si="52">I202+1</f>
        <v>46227</v>
      </c>
      <c r="Q202" s="34" t="s">
        <v>2182</v>
      </c>
      <c r="R202" s="212" t="s">
        <v>1920</v>
      </c>
      <c r="S202" s="354">
        <f t="shared" ref="S202:S204" si="53">I202+1</f>
        <v>46227</v>
      </c>
      <c r="T202" s="212" t="s">
        <v>68</v>
      </c>
      <c r="U202" s="212" t="s">
        <v>2176</v>
      </c>
      <c r="V202" s="214" t="s">
        <v>13</v>
      </c>
      <c r="W202" s="254"/>
      <c r="X202" s="153"/>
      <c r="Y202" s="153"/>
      <c r="Z202" s="153"/>
      <c r="AA202" s="153"/>
      <c r="AB202" s="153"/>
      <c r="AC202" s="153"/>
      <c r="AD202" s="153"/>
      <c r="AE202" s="153"/>
      <c r="AF202" s="153"/>
    </row>
    <row r="203" ht="14.5" spans="1:32">
      <c r="A203" s="214">
        <v>211</v>
      </c>
      <c r="B203" s="212" t="s">
        <v>64</v>
      </c>
      <c r="C203" s="214" t="s">
        <v>2325</v>
      </c>
      <c r="D203" s="204" t="s">
        <v>1917</v>
      </c>
      <c r="E203" s="371">
        <v>6000064470</v>
      </c>
      <c r="F203" s="214">
        <v>1</v>
      </c>
      <c r="G203" s="214">
        <v>1</v>
      </c>
      <c r="H203" s="214">
        <v>0</v>
      </c>
      <c r="I203" s="226">
        <v>46226</v>
      </c>
      <c r="J203" s="372" t="s">
        <v>2169</v>
      </c>
      <c r="K203" s="352">
        <v>516339090726102</v>
      </c>
      <c r="L203" s="239" t="s">
        <v>66</v>
      </c>
      <c r="M203" s="254"/>
      <c r="N203" s="254"/>
      <c r="O203" s="254"/>
      <c r="P203" s="353">
        <f t="shared" si="52"/>
        <v>46227</v>
      </c>
      <c r="Q203" s="254"/>
      <c r="R203" s="212" t="s">
        <v>1920</v>
      </c>
      <c r="S203" s="354">
        <f t="shared" si="53"/>
        <v>46227</v>
      </c>
      <c r="T203" s="254"/>
      <c r="U203" s="214"/>
      <c r="V203" s="214"/>
      <c r="W203" s="254"/>
      <c r="X203" s="153"/>
      <c r="Y203" s="153"/>
      <c r="Z203" s="153"/>
      <c r="AA203" s="153"/>
      <c r="AB203" s="153"/>
      <c r="AC203" s="153"/>
      <c r="AD203" s="153"/>
      <c r="AE203" s="153"/>
      <c r="AF203" s="153"/>
    </row>
    <row r="204" ht="14.5" spans="1:32">
      <c r="A204" s="212">
        <v>213</v>
      </c>
      <c r="B204" s="212" t="s">
        <v>64</v>
      </c>
      <c r="C204" s="214" t="s">
        <v>171</v>
      </c>
      <c r="D204" s="204" t="s">
        <v>1917</v>
      </c>
      <c r="E204" s="371">
        <v>6000064470</v>
      </c>
      <c r="F204" s="214">
        <v>1</v>
      </c>
      <c r="G204" s="214">
        <v>1</v>
      </c>
      <c r="H204" s="214">
        <v>0</v>
      </c>
      <c r="I204" s="226">
        <v>46227</v>
      </c>
      <c r="J204" s="372" t="s">
        <v>2169</v>
      </c>
      <c r="K204" s="352">
        <v>516339090726103</v>
      </c>
      <c r="L204" s="239" t="s">
        <v>66</v>
      </c>
      <c r="M204" s="254"/>
      <c r="N204" s="254"/>
      <c r="O204" s="212" t="s">
        <v>1920</v>
      </c>
      <c r="P204" s="353">
        <f t="shared" si="52"/>
        <v>46228</v>
      </c>
      <c r="Q204" s="254"/>
      <c r="R204" s="212" t="s">
        <v>1920</v>
      </c>
      <c r="S204" s="354">
        <f t="shared" si="53"/>
        <v>46228</v>
      </c>
      <c r="T204" s="212" t="s">
        <v>68</v>
      </c>
      <c r="U204" s="214"/>
      <c r="V204" s="214"/>
      <c r="W204" s="254"/>
      <c r="X204" s="153"/>
      <c r="Y204" s="153"/>
      <c r="Z204" s="153"/>
      <c r="AA204" s="153"/>
      <c r="AB204" s="153"/>
      <c r="AC204" s="153"/>
      <c r="AD204" s="153"/>
      <c r="AE204" s="153"/>
      <c r="AF204" s="153"/>
    </row>
    <row r="205" ht="14.5" spans="1:32">
      <c r="A205" s="214">
        <v>214</v>
      </c>
      <c r="B205" s="212" t="s">
        <v>64</v>
      </c>
      <c r="C205" s="214" t="s">
        <v>171</v>
      </c>
      <c r="D205" s="204" t="s">
        <v>1917</v>
      </c>
      <c r="E205" s="371">
        <v>6000064470</v>
      </c>
      <c r="F205" s="214">
        <v>1</v>
      </c>
      <c r="G205" s="214">
        <v>0</v>
      </c>
      <c r="H205" s="214">
        <v>1</v>
      </c>
      <c r="I205" s="355">
        <v>46227</v>
      </c>
      <c r="J205" s="373" t="s">
        <v>2169</v>
      </c>
      <c r="K205" s="360">
        <v>516339090726104</v>
      </c>
      <c r="L205" s="361" t="s">
        <v>2256</v>
      </c>
      <c r="M205" s="238" t="s">
        <v>1074</v>
      </c>
      <c r="N205" s="238" t="s">
        <v>2321</v>
      </c>
      <c r="O205" s="136"/>
      <c r="P205" s="240"/>
      <c r="Q205" s="239" t="s">
        <v>2218</v>
      </c>
      <c r="R205" s="212" t="s">
        <v>1920</v>
      </c>
      <c r="S205" s="226">
        <v>46220</v>
      </c>
      <c r="T205" s="212" t="s">
        <v>68</v>
      </c>
      <c r="U205" s="55" t="s">
        <v>28</v>
      </c>
      <c r="V205" s="214" t="s">
        <v>13</v>
      </c>
      <c r="W205" s="40"/>
      <c r="X205" s="40"/>
      <c r="Y205" s="40"/>
      <c r="Z205" s="40"/>
      <c r="AA205" s="40"/>
      <c r="AB205" s="40"/>
      <c r="AC205" s="40"/>
      <c r="AD205" s="40"/>
      <c r="AE205" s="40"/>
      <c r="AF205" s="40"/>
    </row>
    <row r="206" ht="14.5" spans="1:32">
      <c r="A206" s="227">
        <v>215</v>
      </c>
      <c r="B206" s="212" t="s">
        <v>64</v>
      </c>
      <c r="C206" s="214" t="s">
        <v>171</v>
      </c>
      <c r="D206" s="204" t="s">
        <v>1917</v>
      </c>
      <c r="E206" s="371">
        <v>6000064470</v>
      </c>
      <c r="F206" s="214">
        <v>1</v>
      </c>
      <c r="G206" s="214">
        <v>0</v>
      </c>
      <c r="H206" s="214">
        <v>1</v>
      </c>
      <c r="I206" s="355">
        <v>46227</v>
      </c>
      <c r="J206" s="373" t="s">
        <v>2169</v>
      </c>
      <c r="K206" s="360">
        <v>516339090726105</v>
      </c>
      <c r="L206" s="254" t="s">
        <v>2348</v>
      </c>
      <c r="M206" s="254" t="s">
        <v>2185</v>
      </c>
      <c r="N206" s="34" t="s">
        <v>2181</v>
      </c>
      <c r="O206" s="212" t="s">
        <v>1920</v>
      </c>
      <c r="P206" s="353">
        <f t="shared" ref="P206:P209" si="54">I206+1</f>
        <v>46228</v>
      </c>
      <c r="Q206" s="34" t="s">
        <v>2182</v>
      </c>
      <c r="R206" s="212" t="s">
        <v>1920</v>
      </c>
      <c r="S206" s="354">
        <f t="shared" ref="S206:S209" si="55">I206+1</f>
        <v>46228</v>
      </c>
      <c r="T206" s="212" t="s">
        <v>68</v>
      </c>
      <c r="U206" s="212" t="s">
        <v>2176</v>
      </c>
      <c r="V206" s="214" t="s">
        <v>13</v>
      </c>
      <c r="W206" s="254"/>
      <c r="X206" s="153"/>
      <c r="Y206" s="153"/>
      <c r="Z206" s="153"/>
      <c r="AA206" s="153"/>
      <c r="AB206" s="153"/>
      <c r="AC206" s="153"/>
      <c r="AD206" s="153"/>
      <c r="AE206" s="153"/>
      <c r="AF206" s="153"/>
    </row>
    <row r="207" ht="14.5" spans="1:32">
      <c r="A207" s="227">
        <v>216</v>
      </c>
      <c r="B207" s="212" t="s">
        <v>64</v>
      </c>
      <c r="C207" s="214" t="s">
        <v>171</v>
      </c>
      <c r="D207" s="204" t="s">
        <v>1917</v>
      </c>
      <c r="E207" s="371">
        <v>6000064470</v>
      </c>
      <c r="F207" s="214">
        <v>1</v>
      </c>
      <c r="G207" s="214">
        <v>0</v>
      </c>
      <c r="H207" s="214">
        <v>1</v>
      </c>
      <c r="I207" s="355">
        <v>46227</v>
      </c>
      <c r="J207" s="373" t="s">
        <v>2169</v>
      </c>
      <c r="K207" s="360">
        <v>516339090726106</v>
      </c>
      <c r="L207" s="254" t="s">
        <v>2322</v>
      </c>
      <c r="M207" s="254" t="s">
        <v>2185</v>
      </c>
      <c r="N207" s="34" t="s">
        <v>2181</v>
      </c>
      <c r="O207" s="212" t="s">
        <v>1920</v>
      </c>
      <c r="P207" s="353">
        <f t="shared" si="54"/>
        <v>46228</v>
      </c>
      <c r="Q207" s="34" t="s">
        <v>2182</v>
      </c>
      <c r="R207" s="212" t="s">
        <v>1920</v>
      </c>
      <c r="S207" s="354">
        <f t="shared" si="55"/>
        <v>46228</v>
      </c>
      <c r="T207" s="212" t="s">
        <v>68</v>
      </c>
      <c r="U207" s="212" t="s">
        <v>2176</v>
      </c>
      <c r="V207" s="214" t="s">
        <v>13</v>
      </c>
      <c r="W207" s="254"/>
      <c r="X207" s="153"/>
      <c r="Y207" s="153"/>
      <c r="Z207" s="153"/>
      <c r="AA207" s="153"/>
      <c r="AB207" s="153"/>
      <c r="AC207" s="153"/>
      <c r="AD207" s="153"/>
      <c r="AE207" s="153"/>
      <c r="AF207" s="153"/>
    </row>
    <row r="208" ht="14.5" spans="1:32">
      <c r="A208" s="214">
        <v>217</v>
      </c>
      <c r="B208" s="212" t="s">
        <v>64</v>
      </c>
      <c r="C208" s="214" t="s">
        <v>171</v>
      </c>
      <c r="D208" s="204" t="s">
        <v>1917</v>
      </c>
      <c r="E208" s="371">
        <v>6000064470</v>
      </c>
      <c r="F208" s="214">
        <v>2</v>
      </c>
      <c r="G208" s="214">
        <v>2</v>
      </c>
      <c r="H208" s="214">
        <v>0</v>
      </c>
      <c r="I208" s="226">
        <v>46227</v>
      </c>
      <c r="J208" s="372" t="s">
        <v>2169</v>
      </c>
      <c r="K208" s="352" t="s">
        <v>2349</v>
      </c>
      <c r="L208" s="239" t="s">
        <v>66</v>
      </c>
      <c r="M208" s="254"/>
      <c r="N208" s="254"/>
      <c r="O208" s="212" t="s">
        <v>1920</v>
      </c>
      <c r="P208" s="353">
        <f t="shared" si="54"/>
        <v>46228</v>
      </c>
      <c r="Q208" s="254"/>
      <c r="R208" s="212" t="s">
        <v>1920</v>
      </c>
      <c r="S208" s="354">
        <f t="shared" si="55"/>
        <v>46228</v>
      </c>
      <c r="T208" s="212" t="s">
        <v>68</v>
      </c>
      <c r="U208" s="214"/>
      <c r="V208" s="214"/>
      <c r="W208" s="254"/>
      <c r="X208" s="153"/>
      <c r="Y208" s="153"/>
      <c r="Z208" s="153"/>
      <c r="AA208" s="153"/>
      <c r="AB208" s="153"/>
      <c r="AC208" s="153"/>
      <c r="AD208" s="153"/>
      <c r="AE208" s="153"/>
      <c r="AF208" s="153"/>
    </row>
    <row r="209" ht="14.5" spans="1:32">
      <c r="A209" s="212">
        <v>219</v>
      </c>
      <c r="B209" s="212" t="s">
        <v>64</v>
      </c>
      <c r="C209" s="214" t="s">
        <v>171</v>
      </c>
      <c r="D209" s="204" t="s">
        <v>1917</v>
      </c>
      <c r="E209" s="214">
        <v>6000064635</v>
      </c>
      <c r="F209" s="214">
        <v>1</v>
      </c>
      <c r="G209" s="214">
        <v>1</v>
      </c>
      <c r="H209" s="214">
        <v>0</v>
      </c>
      <c r="I209" s="226">
        <v>46231</v>
      </c>
      <c r="J209" s="239" t="s">
        <v>2167</v>
      </c>
      <c r="K209" s="352">
        <v>516309360726175</v>
      </c>
      <c r="L209" s="239" t="s">
        <v>66</v>
      </c>
      <c r="M209" s="254"/>
      <c r="N209" s="254"/>
      <c r="O209" s="212" t="s">
        <v>1920</v>
      </c>
      <c r="P209" s="353">
        <f t="shared" si="54"/>
        <v>46232</v>
      </c>
      <c r="Q209" s="254"/>
      <c r="R209" s="212" t="s">
        <v>1920</v>
      </c>
      <c r="S209" s="354">
        <f t="shared" si="55"/>
        <v>46232</v>
      </c>
      <c r="T209" s="212" t="s">
        <v>68</v>
      </c>
      <c r="U209" s="214"/>
      <c r="V209" s="214"/>
      <c r="W209" s="254"/>
      <c r="X209" s="153"/>
      <c r="Y209" s="153"/>
      <c r="Z209" s="153"/>
      <c r="AA209" s="153"/>
      <c r="AB209" s="153"/>
      <c r="AC209" s="153"/>
      <c r="AD209" s="153"/>
      <c r="AE209" s="153"/>
      <c r="AF209" s="153"/>
    </row>
    <row r="210" ht="14.5" spans="1:32">
      <c r="A210" s="214">
        <v>220</v>
      </c>
      <c r="B210" s="212" t="s">
        <v>64</v>
      </c>
      <c r="C210" s="214" t="s">
        <v>171</v>
      </c>
      <c r="D210" s="204" t="s">
        <v>1917</v>
      </c>
      <c r="E210" s="229">
        <v>6000064635</v>
      </c>
      <c r="F210" s="214">
        <v>1</v>
      </c>
      <c r="G210" s="214">
        <v>0</v>
      </c>
      <c r="H210" s="214">
        <v>1</v>
      </c>
      <c r="I210" s="355">
        <v>46231</v>
      </c>
      <c r="J210" s="269" t="s">
        <v>2167</v>
      </c>
      <c r="K210" s="360">
        <v>516309360726176</v>
      </c>
      <c r="L210" s="361" t="s">
        <v>2350</v>
      </c>
      <c r="M210" s="238" t="s">
        <v>1074</v>
      </c>
      <c r="N210" s="238" t="s">
        <v>2351</v>
      </c>
      <c r="O210" s="136"/>
      <c r="P210" s="240"/>
      <c r="Q210" s="239" t="s">
        <v>2218</v>
      </c>
      <c r="R210" s="212" t="s">
        <v>1920</v>
      </c>
      <c r="S210" s="226">
        <v>46220</v>
      </c>
      <c r="T210" s="212" t="s">
        <v>68</v>
      </c>
      <c r="U210" s="55" t="s">
        <v>28</v>
      </c>
      <c r="V210" s="214" t="s">
        <v>13</v>
      </c>
      <c r="W210" s="40"/>
      <c r="X210" s="40"/>
      <c r="Y210" s="40"/>
      <c r="Z210" s="40"/>
      <c r="AA210" s="40"/>
      <c r="AB210" s="40"/>
      <c r="AC210" s="40"/>
      <c r="AD210" s="40"/>
      <c r="AE210" s="40"/>
      <c r="AF210" s="40"/>
    </row>
    <row r="211" ht="14.5" spans="1:32">
      <c r="A211" s="212">
        <v>221</v>
      </c>
      <c r="B211" s="212" t="s">
        <v>64</v>
      </c>
      <c r="C211" s="214" t="s">
        <v>171</v>
      </c>
      <c r="D211" s="204" t="s">
        <v>1917</v>
      </c>
      <c r="E211" s="214">
        <v>6000064635</v>
      </c>
      <c r="F211" s="214">
        <v>1</v>
      </c>
      <c r="G211" s="214">
        <v>1</v>
      </c>
      <c r="H211" s="214">
        <v>0</v>
      </c>
      <c r="I211" s="226">
        <v>46231</v>
      </c>
      <c r="J211" s="239" t="s">
        <v>2167</v>
      </c>
      <c r="K211" s="352">
        <v>516309360726177</v>
      </c>
      <c r="L211" s="239" t="s">
        <v>66</v>
      </c>
      <c r="M211" s="254"/>
      <c r="N211" s="254"/>
      <c r="O211" s="212" t="s">
        <v>1920</v>
      </c>
      <c r="P211" s="353">
        <f>I211+1</f>
        <v>46232</v>
      </c>
      <c r="Q211" s="254"/>
      <c r="R211" s="212" t="s">
        <v>1920</v>
      </c>
      <c r="S211" s="354">
        <f>I211+1</f>
        <v>46232</v>
      </c>
      <c r="T211" s="212" t="s">
        <v>68</v>
      </c>
      <c r="U211" s="214"/>
      <c r="V211" s="214"/>
      <c r="W211" s="254"/>
      <c r="X211" s="153"/>
      <c r="Y211" s="153"/>
      <c r="Z211" s="153"/>
      <c r="AA211" s="153"/>
      <c r="AB211" s="153"/>
      <c r="AC211" s="153"/>
      <c r="AD211" s="153"/>
      <c r="AE211" s="153"/>
      <c r="AF211" s="153"/>
    </row>
    <row r="212" ht="14.5" spans="1:32">
      <c r="A212" s="227">
        <v>222</v>
      </c>
      <c r="B212" s="212" t="s">
        <v>64</v>
      </c>
      <c r="C212" s="214" t="s">
        <v>171</v>
      </c>
      <c r="D212" s="204" t="s">
        <v>1917</v>
      </c>
      <c r="E212" s="229">
        <v>6000064635</v>
      </c>
      <c r="F212" s="214">
        <v>1</v>
      </c>
      <c r="G212" s="214">
        <v>0</v>
      </c>
      <c r="H212" s="214">
        <v>1</v>
      </c>
      <c r="I212" s="355">
        <v>46231</v>
      </c>
      <c r="J212" s="269" t="s">
        <v>2167</v>
      </c>
      <c r="K212" s="352">
        <v>516309360726178</v>
      </c>
      <c r="L212" s="254" t="s">
        <v>2303</v>
      </c>
      <c r="M212" s="211" t="s">
        <v>2194</v>
      </c>
      <c r="N212" s="297" t="s">
        <v>1035</v>
      </c>
      <c r="O212" s="136"/>
      <c r="P212" s="240"/>
      <c r="Q212" s="250" t="s">
        <v>2195</v>
      </c>
      <c r="R212" s="136"/>
      <c r="S212" s="226">
        <v>46253</v>
      </c>
      <c r="T212" s="212" t="s">
        <v>68</v>
      </c>
      <c r="U212" s="214" t="s">
        <v>78</v>
      </c>
      <c r="V212" s="214" t="s">
        <v>13</v>
      </c>
      <c r="W212" s="254"/>
      <c r="X212" s="153"/>
      <c r="Y212" s="153"/>
      <c r="Z212" s="153"/>
      <c r="AA212" s="153"/>
      <c r="AB212" s="153"/>
      <c r="AC212" s="153"/>
      <c r="AD212" s="153"/>
      <c r="AE212" s="153"/>
      <c r="AF212" s="153"/>
    </row>
    <row r="213" ht="14.5" spans="1:32">
      <c r="A213" s="214">
        <v>223</v>
      </c>
      <c r="B213" s="212" t="s">
        <v>64</v>
      </c>
      <c r="C213" s="214" t="s">
        <v>171</v>
      </c>
      <c r="D213" s="204" t="s">
        <v>1917</v>
      </c>
      <c r="E213" s="229">
        <v>6000064635</v>
      </c>
      <c r="F213" s="214">
        <v>1</v>
      </c>
      <c r="G213" s="214">
        <v>0</v>
      </c>
      <c r="H213" s="214">
        <v>1</v>
      </c>
      <c r="I213" s="355">
        <v>46231</v>
      </c>
      <c r="J213" s="269" t="s">
        <v>2167</v>
      </c>
      <c r="K213" s="352">
        <v>516309360726179</v>
      </c>
      <c r="L213" s="254" t="s">
        <v>2303</v>
      </c>
      <c r="M213" s="211" t="s">
        <v>2194</v>
      </c>
      <c r="N213" s="297" t="s">
        <v>1035</v>
      </c>
      <c r="O213" s="136"/>
      <c r="P213" s="240"/>
      <c r="Q213" s="250" t="s">
        <v>2195</v>
      </c>
      <c r="R213" s="136"/>
      <c r="S213" s="226">
        <v>46253</v>
      </c>
      <c r="T213" s="212" t="s">
        <v>68</v>
      </c>
      <c r="U213" s="214" t="s">
        <v>78</v>
      </c>
      <c r="V213" s="214" t="s">
        <v>13</v>
      </c>
      <c r="W213" s="254"/>
      <c r="X213" s="153"/>
      <c r="Y213" s="153"/>
      <c r="Z213" s="153"/>
      <c r="AA213" s="153"/>
      <c r="AB213" s="153"/>
      <c r="AC213" s="153"/>
      <c r="AD213" s="153"/>
      <c r="AE213" s="153"/>
      <c r="AF213" s="153"/>
    </row>
    <row r="214" ht="14.5" spans="1:32">
      <c r="A214" s="227">
        <v>225</v>
      </c>
      <c r="B214" s="212" t="s">
        <v>64</v>
      </c>
      <c r="C214" s="214" t="s">
        <v>171</v>
      </c>
      <c r="D214" s="204" t="s">
        <v>1917</v>
      </c>
      <c r="E214" s="229">
        <v>6000064635</v>
      </c>
      <c r="F214" s="214">
        <v>1</v>
      </c>
      <c r="G214" s="214">
        <v>0</v>
      </c>
      <c r="H214" s="214">
        <v>1</v>
      </c>
      <c r="I214" s="355">
        <v>46232</v>
      </c>
      <c r="J214" s="269" t="s">
        <v>2167</v>
      </c>
      <c r="K214" s="352">
        <v>516309360726180</v>
      </c>
      <c r="L214" s="254" t="s">
        <v>2303</v>
      </c>
      <c r="M214" s="211" t="s">
        <v>2194</v>
      </c>
      <c r="N214" s="297" t="s">
        <v>1035</v>
      </c>
      <c r="O214" s="136"/>
      <c r="P214" s="240"/>
      <c r="Q214" s="250" t="s">
        <v>2195</v>
      </c>
      <c r="R214" s="136"/>
      <c r="S214" s="226">
        <v>46253</v>
      </c>
      <c r="T214" s="212" t="s">
        <v>68</v>
      </c>
      <c r="U214" s="214" t="s">
        <v>78</v>
      </c>
      <c r="V214" s="214" t="s">
        <v>13</v>
      </c>
      <c r="W214" s="254"/>
      <c r="X214" s="153"/>
      <c r="Y214" s="153"/>
      <c r="Z214" s="153"/>
      <c r="AA214" s="153"/>
      <c r="AB214" s="153"/>
      <c r="AC214" s="153"/>
      <c r="AD214" s="153"/>
      <c r="AE214" s="153"/>
      <c r="AF214" s="153"/>
    </row>
    <row r="215" ht="14.5" spans="1:32">
      <c r="A215" s="214">
        <v>226</v>
      </c>
      <c r="B215" s="212" t="s">
        <v>64</v>
      </c>
      <c r="C215" s="214" t="s">
        <v>171</v>
      </c>
      <c r="D215" s="204" t="s">
        <v>1917</v>
      </c>
      <c r="E215" s="214">
        <v>6000064635</v>
      </c>
      <c r="F215" s="214">
        <v>4</v>
      </c>
      <c r="G215" s="214">
        <v>4</v>
      </c>
      <c r="H215" s="214">
        <v>0</v>
      </c>
      <c r="I215" s="226">
        <v>46232</v>
      </c>
      <c r="J215" s="239" t="s">
        <v>2167</v>
      </c>
      <c r="K215" s="352" t="s">
        <v>2352</v>
      </c>
      <c r="L215" s="239" t="s">
        <v>66</v>
      </c>
      <c r="M215" s="254"/>
      <c r="N215" s="254"/>
      <c r="O215" s="212" t="s">
        <v>1920</v>
      </c>
      <c r="P215" s="353">
        <f>I215+1</f>
        <v>46233</v>
      </c>
      <c r="Q215" s="254"/>
      <c r="R215" s="212" t="s">
        <v>1920</v>
      </c>
      <c r="S215" s="354">
        <f>I215+1</f>
        <v>46233</v>
      </c>
      <c r="T215" s="212" t="s">
        <v>68</v>
      </c>
      <c r="U215" s="214"/>
      <c r="V215" s="214"/>
      <c r="W215" s="254"/>
      <c r="X215" s="153"/>
      <c r="Y215" s="153"/>
      <c r="Z215" s="153"/>
      <c r="AA215" s="153"/>
      <c r="AB215" s="153"/>
      <c r="AC215" s="153"/>
      <c r="AD215" s="153"/>
      <c r="AE215" s="153"/>
      <c r="AF215" s="153"/>
    </row>
    <row r="216" ht="14.5" spans="1:32">
      <c r="A216" s="227">
        <v>227</v>
      </c>
      <c r="B216" s="212" t="s">
        <v>64</v>
      </c>
      <c r="C216" s="214" t="s">
        <v>171</v>
      </c>
      <c r="D216" s="204" t="s">
        <v>1917</v>
      </c>
      <c r="E216" s="229">
        <v>6000064635</v>
      </c>
      <c r="F216" s="214">
        <v>1</v>
      </c>
      <c r="G216" s="214">
        <v>0</v>
      </c>
      <c r="H216" s="214">
        <v>1</v>
      </c>
      <c r="I216" s="355">
        <v>46232</v>
      </c>
      <c r="J216" s="269" t="s">
        <v>2167</v>
      </c>
      <c r="K216" s="352">
        <v>516309360726185</v>
      </c>
      <c r="L216" s="254" t="s">
        <v>2255</v>
      </c>
      <c r="M216" s="269" t="s">
        <v>2187</v>
      </c>
      <c r="N216" s="253" t="s">
        <v>2188</v>
      </c>
      <c r="O216" s="212" t="s">
        <v>2189</v>
      </c>
      <c r="P216" s="226">
        <v>46181</v>
      </c>
      <c r="Q216" s="247" t="s">
        <v>2190</v>
      </c>
      <c r="R216" s="212" t="s">
        <v>2189</v>
      </c>
      <c r="S216" s="226">
        <v>46181</v>
      </c>
      <c r="T216" s="212" t="s">
        <v>68</v>
      </c>
      <c r="U216" s="214" t="s">
        <v>78</v>
      </c>
      <c r="V216" s="214" t="s">
        <v>13</v>
      </c>
      <c r="W216" s="55"/>
      <c r="X216" s="55"/>
      <c r="Y216" s="214"/>
      <c r="Z216" s="214"/>
      <c r="AA216" s="214"/>
      <c r="AB216" s="214"/>
      <c r="AC216" s="214"/>
      <c r="AD216" s="214"/>
      <c r="AE216" s="214"/>
      <c r="AF216" s="214"/>
    </row>
    <row r="217" ht="14.5" spans="1:32">
      <c r="A217" s="227">
        <v>228</v>
      </c>
      <c r="B217" s="212" t="s">
        <v>64</v>
      </c>
      <c r="C217" s="214" t="s">
        <v>171</v>
      </c>
      <c r="D217" s="204" t="s">
        <v>1917</v>
      </c>
      <c r="E217" s="229">
        <v>6000064635</v>
      </c>
      <c r="F217" s="214">
        <v>1</v>
      </c>
      <c r="G217" s="214">
        <v>0</v>
      </c>
      <c r="H217" s="214">
        <v>1</v>
      </c>
      <c r="I217" s="355">
        <v>46232</v>
      </c>
      <c r="J217" s="269" t="s">
        <v>2167</v>
      </c>
      <c r="K217" s="360">
        <v>516309360726186</v>
      </c>
      <c r="L217" s="254" t="s">
        <v>2353</v>
      </c>
      <c r="M217" s="319" t="s">
        <v>2237</v>
      </c>
      <c r="N217" s="319" t="s">
        <v>2238</v>
      </c>
      <c r="O217" s="239"/>
      <c r="P217" s="317"/>
      <c r="Q217" s="239" t="s">
        <v>2239</v>
      </c>
      <c r="R217" s="239"/>
      <c r="S217" s="317"/>
      <c r="T217" s="382"/>
      <c r="U217" s="55" t="s">
        <v>28</v>
      </c>
      <c r="V217" s="214" t="s">
        <v>13</v>
      </c>
      <c r="W217" s="40"/>
      <c r="X217" s="40"/>
      <c r="Y217" s="40"/>
      <c r="Z217" s="40"/>
      <c r="AA217" s="40"/>
      <c r="AB217" s="40"/>
      <c r="AC217" s="40"/>
      <c r="AD217" s="40"/>
      <c r="AE217" s="40"/>
      <c r="AF217" s="40"/>
    </row>
    <row r="218" ht="14.5" spans="1:32">
      <c r="A218" s="214">
        <v>229</v>
      </c>
      <c r="B218" s="212" t="s">
        <v>64</v>
      </c>
      <c r="C218" s="214" t="s">
        <v>171</v>
      </c>
      <c r="D218" s="204" t="s">
        <v>1917</v>
      </c>
      <c r="E218" s="214">
        <v>6000064635</v>
      </c>
      <c r="F218" s="214">
        <v>1</v>
      </c>
      <c r="G218" s="214">
        <v>1</v>
      </c>
      <c r="H218" s="214">
        <v>0</v>
      </c>
      <c r="I218" s="226">
        <v>46232</v>
      </c>
      <c r="J218" s="239" t="s">
        <v>2167</v>
      </c>
      <c r="K218" s="352">
        <v>516309360726187</v>
      </c>
      <c r="L218" s="239" t="s">
        <v>66</v>
      </c>
      <c r="M218" s="254"/>
      <c r="N218" s="254"/>
      <c r="O218" s="212" t="s">
        <v>1920</v>
      </c>
      <c r="P218" s="353">
        <f>I218+1</f>
        <v>46233</v>
      </c>
      <c r="Q218" s="254"/>
      <c r="R218" s="212" t="s">
        <v>1920</v>
      </c>
      <c r="S218" s="354">
        <f>I218+1</f>
        <v>46233</v>
      </c>
      <c r="T218" s="212" t="s">
        <v>68</v>
      </c>
      <c r="U218" s="214"/>
      <c r="V218" s="214"/>
      <c r="W218" s="254"/>
      <c r="X218" s="153"/>
      <c r="Y218" s="153"/>
      <c r="Z218" s="153"/>
      <c r="AA218" s="153"/>
      <c r="AB218" s="153"/>
      <c r="AC218" s="153"/>
      <c r="AD218" s="153"/>
      <c r="AE218" s="153"/>
      <c r="AF218" s="153"/>
    </row>
    <row r="219" ht="14.5" spans="1:32">
      <c r="A219" s="227">
        <v>230</v>
      </c>
      <c r="B219" s="212" t="s">
        <v>64</v>
      </c>
      <c r="C219" s="214" t="s">
        <v>171</v>
      </c>
      <c r="D219" s="204" t="s">
        <v>1917</v>
      </c>
      <c r="E219" s="229">
        <v>6000064635</v>
      </c>
      <c r="F219" s="214">
        <v>1</v>
      </c>
      <c r="G219" s="214">
        <v>0</v>
      </c>
      <c r="H219" s="214">
        <v>1</v>
      </c>
      <c r="I219" s="355">
        <v>46232</v>
      </c>
      <c r="J219" s="269" t="s">
        <v>2167</v>
      </c>
      <c r="K219" s="360">
        <v>516309360726188</v>
      </c>
      <c r="L219" s="376" t="s">
        <v>1149</v>
      </c>
      <c r="M219" s="319" t="s">
        <v>2237</v>
      </c>
      <c r="N219" s="319" t="s">
        <v>2238</v>
      </c>
      <c r="O219" s="190"/>
      <c r="P219" s="317"/>
      <c r="Q219" s="190" t="s">
        <v>2239</v>
      </c>
      <c r="R219" s="212" t="s">
        <v>1920</v>
      </c>
      <c r="S219" s="317"/>
      <c r="T219" s="212" t="s">
        <v>68</v>
      </c>
      <c r="U219" s="37" t="s">
        <v>970</v>
      </c>
      <c r="V219" s="214" t="s">
        <v>13</v>
      </c>
      <c r="W219" s="254"/>
      <c r="X219" s="153"/>
      <c r="Y219" s="153"/>
      <c r="Z219" s="153"/>
      <c r="AA219" s="153"/>
      <c r="AB219" s="153"/>
      <c r="AC219" s="153"/>
      <c r="AD219" s="153"/>
      <c r="AE219" s="153"/>
      <c r="AF219" s="153"/>
    </row>
    <row r="220" ht="14.5" spans="1:32">
      <c r="A220" s="212">
        <v>231</v>
      </c>
      <c r="B220" s="212" t="s">
        <v>64</v>
      </c>
      <c r="C220" s="214" t="s">
        <v>171</v>
      </c>
      <c r="D220" s="204" t="s">
        <v>1917</v>
      </c>
      <c r="E220" s="214">
        <v>6000064635</v>
      </c>
      <c r="F220" s="214">
        <v>1</v>
      </c>
      <c r="G220" s="214">
        <v>1</v>
      </c>
      <c r="H220" s="214">
        <v>0</v>
      </c>
      <c r="I220" s="226">
        <v>46232</v>
      </c>
      <c r="J220" s="239" t="s">
        <v>2167</v>
      </c>
      <c r="K220" s="352">
        <v>516309360726189</v>
      </c>
      <c r="L220" s="239" t="s">
        <v>66</v>
      </c>
      <c r="M220" s="254"/>
      <c r="N220" s="254"/>
      <c r="O220" s="212" t="s">
        <v>1920</v>
      </c>
      <c r="P220" s="353">
        <f t="shared" ref="P220:P221" si="56">I220+1</f>
        <v>46233</v>
      </c>
      <c r="Q220" s="254"/>
      <c r="R220" s="212" t="s">
        <v>1920</v>
      </c>
      <c r="S220" s="354">
        <f t="shared" ref="S220:S221" si="57">I220+1</f>
        <v>46233</v>
      </c>
      <c r="T220" s="212" t="s">
        <v>68</v>
      </c>
      <c r="U220" s="214"/>
      <c r="V220" s="214"/>
      <c r="W220" s="254"/>
      <c r="X220" s="153"/>
      <c r="Y220" s="153"/>
      <c r="Z220" s="153"/>
      <c r="AA220" s="153"/>
      <c r="AB220" s="153"/>
      <c r="AC220" s="153"/>
      <c r="AD220" s="153"/>
      <c r="AE220" s="153"/>
      <c r="AF220" s="153"/>
    </row>
    <row r="221" ht="14.5" spans="1:32">
      <c r="A221" s="214">
        <v>232</v>
      </c>
      <c r="B221" s="212" t="s">
        <v>64</v>
      </c>
      <c r="C221" s="214" t="s">
        <v>171</v>
      </c>
      <c r="D221" s="204" t="s">
        <v>1917</v>
      </c>
      <c r="E221" s="229">
        <v>6000064635</v>
      </c>
      <c r="F221" s="214">
        <v>1</v>
      </c>
      <c r="G221" s="214">
        <v>0</v>
      </c>
      <c r="H221" s="214">
        <v>1</v>
      </c>
      <c r="I221" s="355">
        <v>46232</v>
      </c>
      <c r="J221" s="269" t="s">
        <v>2167</v>
      </c>
      <c r="K221" s="360">
        <v>516309360726190</v>
      </c>
      <c r="L221" s="254" t="s">
        <v>2354</v>
      </c>
      <c r="M221" s="254" t="s">
        <v>2185</v>
      </c>
      <c r="N221" s="34" t="s">
        <v>2181</v>
      </c>
      <c r="O221" s="212" t="s">
        <v>1920</v>
      </c>
      <c r="P221" s="353">
        <f t="shared" si="56"/>
        <v>46233</v>
      </c>
      <c r="Q221" s="361" t="s">
        <v>2355</v>
      </c>
      <c r="R221" s="212" t="s">
        <v>1920</v>
      </c>
      <c r="S221" s="354">
        <f t="shared" si="57"/>
        <v>46233</v>
      </c>
      <c r="T221" s="212" t="s">
        <v>68</v>
      </c>
      <c r="U221" s="212" t="s">
        <v>2176</v>
      </c>
      <c r="V221" s="214" t="s">
        <v>13</v>
      </c>
      <c r="W221" s="254"/>
      <c r="X221" s="153"/>
      <c r="Y221" s="153"/>
      <c r="Z221" s="153"/>
      <c r="AA221" s="153"/>
      <c r="AB221" s="153"/>
      <c r="AC221" s="153"/>
      <c r="AD221" s="153"/>
      <c r="AE221" s="153"/>
      <c r="AF221" s="153"/>
    </row>
    <row r="222" ht="14.5" spans="1:32">
      <c r="A222" s="227">
        <v>233</v>
      </c>
      <c r="B222" s="212" t="s">
        <v>64</v>
      </c>
      <c r="C222" s="214" t="s">
        <v>171</v>
      </c>
      <c r="D222" s="204" t="s">
        <v>1917</v>
      </c>
      <c r="E222" s="229">
        <v>6000064635</v>
      </c>
      <c r="F222" s="214">
        <v>1</v>
      </c>
      <c r="G222" s="214">
        <v>0</v>
      </c>
      <c r="H222" s="214">
        <v>1</v>
      </c>
      <c r="I222" s="355">
        <v>46232</v>
      </c>
      <c r="J222" s="269" t="s">
        <v>2167</v>
      </c>
      <c r="K222" s="352">
        <v>516309360726191</v>
      </c>
      <c r="L222" s="254" t="s">
        <v>2255</v>
      </c>
      <c r="M222" s="269" t="s">
        <v>2187</v>
      </c>
      <c r="N222" s="253" t="s">
        <v>2188</v>
      </c>
      <c r="O222" s="212" t="s">
        <v>2189</v>
      </c>
      <c r="P222" s="226">
        <v>46181</v>
      </c>
      <c r="Q222" s="247" t="s">
        <v>2190</v>
      </c>
      <c r="R222" s="212" t="s">
        <v>2189</v>
      </c>
      <c r="S222" s="226">
        <v>46181</v>
      </c>
      <c r="T222" s="212" t="s">
        <v>68</v>
      </c>
      <c r="U222" s="214" t="s">
        <v>78</v>
      </c>
      <c r="V222" s="214" t="s">
        <v>13</v>
      </c>
      <c r="W222" s="55"/>
      <c r="X222" s="55"/>
      <c r="Y222" s="214"/>
      <c r="Z222" s="214"/>
      <c r="AA222" s="214"/>
      <c r="AB222" s="214"/>
      <c r="AC222" s="214"/>
      <c r="AD222" s="214"/>
      <c r="AE222" s="214"/>
      <c r="AF222" s="214"/>
    </row>
    <row r="223" ht="14.5" spans="1:32">
      <c r="A223" s="212">
        <v>234</v>
      </c>
      <c r="B223" s="212" t="s">
        <v>64</v>
      </c>
      <c r="C223" s="214" t="s">
        <v>171</v>
      </c>
      <c r="D223" s="204" t="s">
        <v>1917</v>
      </c>
      <c r="E223" s="214">
        <v>6000064635</v>
      </c>
      <c r="F223" s="214">
        <v>1</v>
      </c>
      <c r="G223" s="214">
        <v>1</v>
      </c>
      <c r="H223" s="214">
        <v>0</v>
      </c>
      <c r="I223" s="226">
        <v>46232</v>
      </c>
      <c r="J223" s="239" t="s">
        <v>2167</v>
      </c>
      <c r="K223" s="352">
        <v>516309360726192</v>
      </c>
      <c r="L223" s="239" t="s">
        <v>66</v>
      </c>
      <c r="M223" s="254"/>
      <c r="N223" s="254"/>
      <c r="O223" s="212" t="s">
        <v>1920</v>
      </c>
      <c r="P223" s="353">
        <f>I223+1</f>
        <v>46233</v>
      </c>
      <c r="Q223" s="254"/>
      <c r="R223" s="212" t="s">
        <v>1920</v>
      </c>
      <c r="S223" s="354">
        <f>I223+1</f>
        <v>46233</v>
      </c>
      <c r="T223" s="212" t="s">
        <v>68</v>
      </c>
      <c r="U223" s="214"/>
      <c r="V223" s="214"/>
      <c r="W223" s="254"/>
      <c r="X223" s="153"/>
      <c r="Y223" s="153"/>
      <c r="Z223" s="153"/>
      <c r="AA223" s="153"/>
      <c r="AB223" s="153"/>
      <c r="AC223" s="153"/>
      <c r="AD223" s="153"/>
      <c r="AE223" s="153"/>
      <c r="AF223" s="153"/>
    </row>
    <row r="224" ht="14.5" spans="1:32">
      <c r="A224" s="214">
        <v>235</v>
      </c>
      <c r="B224" s="212" t="s">
        <v>64</v>
      </c>
      <c r="C224" s="214" t="s">
        <v>171</v>
      </c>
      <c r="D224" s="204" t="s">
        <v>1917</v>
      </c>
      <c r="E224" s="229">
        <v>6000064635</v>
      </c>
      <c r="F224" s="214">
        <v>1</v>
      </c>
      <c r="G224" s="214">
        <v>0</v>
      </c>
      <c r="H224" s="214">
        <v>1</v>
      </c>
      <c r="I224" s="355">
        <v>46232</v>
      </c>
      <c r="J224" s="269" t="s">
        <v>2167</v>
      </c>
      <c r="K224" s="352">
        <v>516309360726193</v>
      </c>
      <c r="L224" s="254" t="s">
        <v>2303</v>
      </c>
      <c r="M224" s="211" t="s">
        <v>2194</v>
      </c>
      <c r="N224" s="297" t="s">
        <v>1035</v>
      </c>
      <c r="O224" s="136"/>
      <c r="P224" s="240"/>
      <c r="Q224" s="250" t="s">
        <v>2195</v>
      </c>
      <c r="R224" s="136"/>
      <c r="S224" s="226">
        <v>46253</v>
      </c>
      <c r="T224" s="212" t="s">
        <v>68</v>
      </c>
      <c r="U224" s="214" t="s">
        <v>78</v>
      </c>
      <c r="V224" s="214" t="s">
        <v>13</v>
      </c>
      <c r="W224" s="254"/>
      <c r="X224" s="153"/>
      <c r="Y224" s="153"/>
      <c r="Z224" s="153"/>
      <c r="AA224" s="153"/>
      <c r="AB224" s="153"/>
      <c r="AC224" s="153"/>
      <c r="AD224" s="153"/>
      <c r="AE224" s="153"/>
      <c r="AF224" s="153"/>
    </row>
    <row r="225" ht="14.5" spans="1:32">
      <c r="A225" s="227">
        <v>236</v>
      </c>
      <c r="B225" s="212" t="s">
        <v>64</v>
      </c>
      <c r="C225" s="214" t="s">
        <v>171</v>
      </c>
      <c r="D225" s="204" t="s">
        <v>1917</v>
      </c>
      <c r="E225" s="229">
        <v>6000064635</v>
      </c>
      <c r="F225" s="214">
        <v>1</v>
      </c>
      <c r="G225" s="214">
        <v>0</v>
      </c>
      <c r="H225" s="214">
        <v>1</v>
      </c>
      <c r="I225" s="355">
        <v>46232</v>
      </c>
      <c r="J225" s="269" t="s">
        <v>2167</v>
      </c>
      <c r="K225" s="352">
        <v>516309360726194</v>
      </c>
      <c r="L225" s="254" t="s">
        <v>2303</v>
      </c>
      <c r="M225" s="211" t="s">
        <v>2194</v>
      </c>
      <c r="N225" s="297" t="s">
        <v>1035</v>
      </c>
      <c r="O225" s="136"/>
      <c r="P225" s="240"/>
      <c r="Q225" s="250" t="s">
        <v>2195</v>
      </c>
      <c r="R225" s="136"/>
      <c r="S225" s="226">
        <v>46253</v>
      </c>
      <c r="T225" s="212" t="s">
        <v>68</v>
      </c>
      <c r="U225" s="214" t="s">
        <v>78</v>
      </c>
      <c r="V225" s="214" t="s">
        <v>13</v>
      </c>
      <c r="W225" s="254"/>
      <c r="X225" s="153"/>
      <c r="Y225" s="153"/>
      <c r="Z225" s="153"/>
      <c r="AA225" s="153"/>
      <c r="AB225" s="153"/>
      <c r="AC225" s="153"/>
      <c r="AD225" s="153"/>
      <c r="AE225" s="153"/>
      <c r="AF225" s="153"/>
    </row>
    <row r="226" ht="14.5" spans="1:32">
      <c r="A226" s="212">
        <v>237</v>
      </c>
      <c r="B226" s="212" t="s">
        <v>64</v>
      </c>
      <c r="C226" s="214" t="s">
        <v>171</v>
      </c>
      <c r="D226" s="204" t="s">
        <v>1917</v>
      </c>
      <c r="E226" s="214">
        <v>6000064635</v>
      </c>
      <c r="F226" s="214">
        <v>1</v>
      </c>
      <c r="G226" s="214">
        <v>1</v>
      </c>
      <c r="H226" s="214">
        <v>0</v>
      </c>
      <c r="I226" s="226">
        <v>46232</v>
      </c>
      <c r="J226" s="239" t="s">
        <v>2167</v>
      </c>
      <c r="K226" s="352">
        <v>516309360726195</v>
      </c>
      <c r="L226" s="239" t="s">
        <v>66</v>
      </c>
      <c r="M226" s="254"/>
      <c r="N226" s="254"/>
      <c r="O226" s="212" t="s">
        <v>1920</v>
      </c>
      <c r="P226" s="353">
        <f>I226+1</f>
        <v>46233</v>
      </c>
      <c r="Q226" s="254"/>
      <c r="R226" s="212" t="s">
        <v>1920</v>
      </c>
      <c r="S226" s="354">
        <f>I226+1</f>
        <v>46233</v>
      </c>
      <c r="T226" s="212" t="s">
        <v>68</v>
      </c>
      <c r="U226" s="214"/>
      <c r="V226" s="214"/>
      <c r="W226" s="254"/>
      <c r="X226" s="153"/>
      <c r="Y226" s="153"/>
      <c r="Z226" s="153"/>
      <c r="AA226" s="153"/>
      <c r="AB226" s="153"/>
      <c r="AC226" s="153"/>
      <c r="AD226" s="153"/>
      <c r="AE226" s="153"/>
      <c r="AF226" s="153"/>
    </row>
    <row r="227" ht="14.5" spans="1:32">
      <c r="A227" s="227">
        <v>239</v>
      </c>
      <c r="B227" s="212" t="s">
        <v>64</v>
      </c>
      <c r="C227" s="214" t="s">
        <v>171</v>
      </c>
      <c r="D227" s="204" t="s">
        <v>1917</v>
      </c>
      <c r="E227" s="229">
        <v>6000064635</v>
      </c>
      <c r="F227" s="214">
        <v>1</v>
      </c>
      <c r="G227" s="214">
        <v>0</v>
      </c>
      <c r="H227" s="214">
        <v>1</v>
      </c>
      <c r="I227" s="355">
        <v>46233</v>
      </c>
      <c r="J227" s="269" t="s">
        <v>2167</v>
      </c>
      <c r="K227" s="360">
        <v>516309360726196</v>
      </c>
      <c r="L227" s="376" t="s">
        <v>1149</v>
      </c>
      <c r="M227" s="319" t="s">
        <v>2237</v>
      </c>
      <c r="N227" s="319" t="s">
        <v>2238</v>
      </c>
      <c r="O227" s="190"/>
      <c r="P227" s="317"/>
      <c r="Q227" s="190" t="s">
        <v>2239</v>
      </c>
      <c r="R227" s="212" t="s">
        <v>1920</v>
      </c>
      <c r="S227" s="317"/>
      <c r="T227" s="212" t="s">
        <v>68</v>
      </c>
      <c r="U227" s="37" t="s">
        <v>970</v>
      </c>
      <c r="V227" s="214" t="s">
        <v>13</v>
      </c>
      <c r="W227" s="254"/>
      <c r="X227" s="153"/>
      <c r="Y227" s="153"/>
      <c r="Z227" s="153"/>
      <c r="AA227" s="153"/>
      <c r="AB227" s="153"/>
      <c r="AC227" s="153"/>
      <c r="AD227" s="153"/>
      <c r="AE227" s="153"/>
      <c r="AF227" s="153"/>
    </row>
    <row r="228" ht="14.5" spans="1:32">
      <c r="A228" s="212">
        <v>240</v>
      </c>
      <c r="B228" s="212" t="s">
        <v>64</v>
      </c>
      <c r="C228" s="214" t="s">
        <v>171</v>
      </c>
      <c r="D228" s="204" t="s">
        <v>1917</v>
      </c>
      <c r="E228" s="214">
        <v>6000064635</v>
      </c>
      <c r="F228" s="214">
        <v>1</v>
      </c>
      <c r="G228" s="214">
        <v>1</v>
      </c>
      <c r="H228" s="214">
        <v>0</v>
      </c>
      <c r="I228" s="226">
        <v>46233</v>
      </c>
      <c r="J228" s="239" t="s">
        <v>2167</v>
      </c>
      <c r="K228" s="352">
        <v>516309360726197</v>
      </c>
      <c r="L228" s="239" t="s">
        <v>66</v>
      </c>
      <c r="M228" s="254"/>
      <c r="N228" s="254"/>
      <c r="O228" s="212" t="s">
        <v>1920</v>
      </c>
      <c r="P228" s="353">
        <f>I228+1</f>
        <v>46234</v>
      </c>
      <c r="Q228" s="254"/>
      <c r="R228" s="212" t="s">
        <v>1920</v>
      </c>
      <c r="S228" s="354">
        <f>I228+1</f>
        <v>46234</v>
      </c>
      <c r="T228" s="212" t="s">
        <v>68</v>
      </c>
      <c r="U228" s="214"/>
      <c r="V228" s="214"/>
      <c r="W228" s="254"/>
      <c r="X228" s="153"/>
      <c r="Y228" s="153"/>
      <c r="Z228" s="153"/>
      <c r="AA228" s="153"/>
      <c r="AB228" s="153"/>
      <c r="AC228" s="153"/>
      <c r="AD228" s="153"/>
      <c r="AE228" s="153"/>
      <c r="AF228" s="153"/>
    </row>
    <row r="229" ht="14.5" spans="1:32">
      <c r="A229" s="214">
        <v>241</v>
      </c>
      <c r="B229" s="212" t="s">
        <v>64</v>
      </c>
      <c r="C229" s="214" t="s">
        <v>171</v>
      </c>
      <c r="D229" s="204" t="s">
        <v>1917</v>
      </c>
      <c r="E229" s="229">
        <v>6000064635</v>
      </c>
      <c r="F229" s="214">
        <v>1</v>
      </c>
      <c r="G229" s="214">
        <v>0</v>
      </c>
      <c r="H229" s="214">
        <v>1</v>
      </c>
      <c r="I229" s="355">
        <v>46233</v>
      </c>
      <c r="J229" s="269" t="s">
        <v>2167</v>
      </c>
      <c r="K229" s="352">
        <v>516309360726198</v>
      </c>
      <c r="L229" s="254" t="s">
        <v>2255</v>
      </c>
      <c r="M229" s="269" t="s">
        <v>2187</v>
      </c>
      <c r="N229" s="253" t="s">
        <v>2188</v>
      </c>
      <c r="O229" s="212" t="s">
        <v>2189</v>
      </c>
      <c r="P229" s="226">
        <v>46181</v>
      </c>
      <c r="Q229" s="247" t="s">
        <v>2190</v>
      </c>
      <c r="R229" s="212" t="s">
        <v>2189</v>
      </c>
      <c r="S229" s="226">
        <v>46181</v>
      </c>
      <c r="T229" s="212" t="s">
        <v>68</v>
      </c>
      <c r="U229" s="214" t="s">
        <v>78</v>
      </c>
      <c r="V229" s="214" t="s">
        <v>13</v>
      </c>
      <c r="W229" s="55"/>
      <c r="X229" s="55"/>
      <c r="Y229" s="214"/>
      <c r="Z229" s="214"/>
      <c r="AA229" s="214"/>
      <c r="AB229" s="214"/>
      <c r="AC229" s="214"/>
      <c r="AD229" s="214"/>
      <c r="AE229" s="214"/>
      <c r="AF229" s="214"/>
    </row>
    <row r="230" ht="14.5" spans="1:32">
      <c r="A230" s="212">
        <v>242</v>
      </c>
      <c r="B230" s="212" t="s">
        <v>64</v>
      </c>
      <c r="C230" s="214" t="s">
        <v>171</v>
      </c>
      <c r="D230" s="204" t="s">
        <v>1917</v>
      </c>
      <c r="E230" s="214">
        <v>6000064635</v>
      </c>
      <c r="F230" s="214">
        <v>1</v>
      </c>
      <c r="G230" s="214">
        <v>1</v>
      </c>
      <c r="H230" s="214">
        <v>0</v>
      </c>
      <c r="I230" s="226">
        <v>46233</v>
      </c>
      <c r="J230" s="239" t="s">
        <v>2167</v>
      </c>
      <c r="K230" s="352">
        <v>516309360726199</v>
      </c>
      <c r="L230" s="239" t="s">
        <v>66</v>
      </c>
      <c r="M230" s="254"/>
      <c r="N230" s="254"/>
      <c r="O230" s="212" t="s">
        <v>1920</v>
      </c>
      <c r="P230" s="353">
        <f>I230+1</f>
        <v>46234</v>
      </c>
      <c r="Q230" s="254"/>
      <c r="R230" s="212" t="s">
        <v>1920</v>
      </c>
      <c r="S230" s="354">
        <f>I230+1</f>
        <v>46234</v>
      </c>
      <c r="T230" s="212" t="s">
        <v>68</v>
      </c>
      <c r="U230" s="214"/>
      <c r="V230" s="214"/>
      <c r="W230" s="254"/>
      <c r="X230" s="153"/>
      <c r="Y230" s="153"/>
      <c r="Z230" s="153"/>
      <c r="AA230" s="153"/>
      <c r="AB230" s="153"/>
      <c r="AC230" s="153"/>
      <c r="AD230" s="153"/>
      <c r="AE230" s="153"/>
      <c r="AF230" s="153"/>
    </row>
    <row r="231" ht="14.5" spans="1:32">
      <c r="A231" s="227">
        <v>243</v>
      </c>
      <c r="B231" s="212" t="s">
        <v>64</v>
      </c>
      <c r="C231" s="214" t="s">
        <v>171</v>
      </c>
      <c r="D231" s="204" t="s">
        <v>1917</v>
      </c>
      <c r="E231" s="229">
        <v>6000064635</v>
      </c>
      <c r="F231" s="214">
        <v>1</v>
      </c>
      <c r="G231" s="214">
        <v>0</v>
      </c>
      <c r="H231" s="214">
        <v>1</v>
      </c>
      <c r="I231" s="355">
        <v>46233</v>
      </c>
      <c r="J231" s="269" t="s">
        <v>2167</v>
      </c>
      <c r="K231" s="352">
        <v>516309360726200</v>
      </c>
      <c r="L231" s="254" t="s">
        <v>2303</v>
      </c>
      <c r="M231" s="211" t="s">
        <v>2194</v>
      </c>
      <c r="N231" s="297" t="s">
        <v>1035</v>
      </c>
      <c r="O231" s="136"/>
      <c r="P231" s="240"/>
      <c r="Q231" s="250" t="s">
        <v>2195</v>
      </c>
      <c r="R231" s="136"/>
      <c r="S231" s="226">
        <v>46253</v>
      </c>
      <c r="T231" s="212" t="s">
        <v>68</v>
      </c>
      <c r="U231" s="214" t="s">
        <v>78</v>
      </c>
      <c r="V231" s="214" t="s">
        <v>13</v>
      </c>
      <c r="W231" s="254"/>
      <c r="X231" s="153"/>
      <c r="Y231" s="153"/>
      <c r="Z231" s="153"/>
      <c r="AA231" s="153"/>
      <c r="AB231" s="153"/>
      <c r="AC231" s="153"/>
      <c r="AD231" s="153"/>
      <c r="AE231" s="153"/>
      <c r="AF231" s="153"/>
    </row>
    <row r="232" ht="14.5" spans="1:32">
      <c r="A232" s="212">
        <v>243</v>
      </c>
      <c r="B232" s="212" t="s">
        <v>64</v>
      </c>
      <c r="C232" s="214" t="s">
        <v>171</v>
      </c>
      <c r="D232" s="204" t="s">
        <v>1917</v>
      </c>
      <c r="E232" s="214">
        <v>6000064635</v>
      </c>
      <c r="F232" s="214">
        <v>7</v>
      </c>
      <c r="G232" s="214">
        <v>7</v>
      </c>
      <c r="H232" s="214">
        <v>0</v>
      </c>
      <c r="I232" s="226">
        <v>46233</v>
      </c>
      <c r="J232" s="239" t="s">
        <v>2167</v>
      </c>
      <c r="K232" s="352" t="s">
        <v>2356</v>
      </c>
      <c r="L232" s="239" t="s">
        <v>66</v>
      </c>
      <c r="M232" s="258"/>
      <c r="N232" s="258"/>
      <c r="O232" s="28"/>
      <c r="P232" s="216"/>
      <c r="Q232" s="258"/>
      <c r="R232" s="212" t="s">
        <v>1920</v>
      </c>
      <c r="S232" s="226">
        <v>46253</v>
      </c>
      <c r="T232" s="212" t="s">
        <v>68</v>
      </c>
      <c r="U232" s="214"/>
      <c r="V232" s="214"/>
      <c r="W232" s="254"/>
      <c r="X232" s="153"/>
      <c r="Y232" s="153"/>
      <c r="Z232" s="153"/>
      <c r="AA232" s="153"/>
      <c r="AB232" s="153"/>
      <c r="AC232" s="153"/>
      <c r="AD232" s="153"/>
      <c r="AE232" s="153"/>
      <c r="AF232" s="153"/>
    </row>
    <row r="233" ht="14.5" spans="1:32">
      <c r="A233" s="214">
        <v>244</v>
      </c>
      <c r="B233" s="212" t="s">
        <v>64</v>
      </c>
      <c r="C233" s="214" t="s">
        <v>2287</v>
      </c>
      <c r="D233" s="204" t="s">
        <v>1917</v>
      </c>
      <c r="E233" s="212">
        <v>6000064638</v>
      </c>
      <c r="F233" s="214">
        <v>15</v>
      </c>
      <c r="G233" s="214">
        <v>15</v>
      </c>
      <c r="H233" s="214">
        <v>0</v>
      </c>
      <c r="I233" s="226">
        <v>46237</v>
      </c>
      <c r="J233" s="258" t="s">
        <v>2168</v>
      </c>
      <c r="K233" s="362" t="s">
        <v>2357</v>
      </c>
      <c r="L233" s="239" t="s">
        <v>66</v>
      </c>
      <c r="M233" s="254"/>
      <c r="N233" s="254"/>
      <c r="O233" s="254"/>
      <c r="P233" s="353">
        <f>I233+1</f>
        <v>46238</v>
      </c>
      <c r="Q233" s="254"/>
      <c r="R233" s="212" t="s">
        <v>1920</v>
      </c>
      <c r="S233" s="354">
        <f>I233+1</f>
        <v>46238</v>
      </c>
      <c r="T233" s="254"/>
      <c r="U233" s="214"/>
      <c r="V233" s="214"/>
      <c r="W233" s="254"/>
      <c r="X233" s="153"/>
      <c r="Y233" s="153"/>
      <c r="Z233" s="153"/>
      <c r="AA233" s="153"/>
      <c r="AB233" s="153"/>
      <c r="AC233" s="153"/>
      <c r="AD233" s="153"/>
      <c r="AE233" s="153"/>
      <c r="AF233" s="153"/>
    </row>
    <row r="234" ht="14.5" spans="1:32">
      <c r="A234" s="227">
        <v>245</v>
      </c>
      <c r="B234" s="212" t="s">
        <v>64</v>
      </c>
      <c r="C234" s="214" t="s">
        <v>2287</v>
      </c>
      <c r="D234" s="204" t="s">
        <v>1917</v>
      </c>
      <c r="E234" s="212">
        <v>6000064638</v>
      </c>
      <c r="F234" s="214">
        <v>1</v>
      </c>
      <c r="G234" s="214">
        <v>0</v>
      </c>
      <c r="H234" s="214">
        <v>1</v>
      </c>
      <c r="I234" s="226">
        <v>46237</v>
      </c>
      <c r="J234" s="211" t="s">
        <v>2168</v>
      </c>
      <c r="K234" s="358">
        <v>516313360626115</v>
      </c>
      <c r="L234" s="254" t="s">
        <v>2255</v>
      </c>
      <c r="M234" s="269" t="s">
        <v>2187</v>
      </c>
      <c r="N234" s="253" t="s">
        <v>2188</v>
      </c>
      <c r="O234" s="212" t="s">
        <v>2189</v>
      </c>
      <c r="P234" s="226">
        <v>46181</v>
      </c>
      <c r="Q234" s="247" t="s">
        <v>2190</v>
      </c>
      <c r="R234" s="212" t="s">
        <v>2189</v>
      </c>
      <c r="S234" s="226">
        <v>46181</v>
      </c>
      <c r="T234" s="212" t="s">
        <v>68</v>
      </c>
      <c r="U234" s="214" t="s">
        <v>78</v>
      </c>
      <c r="V234" s="214" t="s">
        <v>13</v>
      </c>
      <c r="W234" s="55"/>
      <c r="X234" s="55"/>
      <c r="Y234" s="214"/>
      <c r="Z234" s="214"/>
      <c r="AA234" s="214"/>
      <c r="AB234" s="214"/>
      <c r="AC234" s="214"/>
      <c r="AD234" s="214"/>
      <c r="AE234" s="214"/>
      <c r="AF234" s="214"/>
    </row>
    <row r="235" ht="14.5" spans="1:32">
      <c r="A235" s="212">
        <v>246</v>
      </c>
      <c r="B235" s="212" t="s">
        <v>64</v>
      </c>
      <c r="C235" s="214" t="s">
        <v>2287</v>
      </c>
      <c r="D235" s="204" t="s">
        <v>1917</v>
      </c>
      <c r="E235" s="212">
        <v>6000064638</v>
      </c>
      <c r="F235" s="214">
        <v>1</v>
      </c>
      <c r="G235" s="214">
        <v>1</v>
      </c>
      <c r="H235" s="214">
        <v>0</v>
      </c>
      <c r="I235" s="226">
        <v>46237</v>
      </c>
      <c r="J235" s="258" t="s">
        <v>2168</v>
      </c>
      <c r="K235" s="362">
        <v>516313360626116</v>
      </c>
      <c r="L235" s="239" t="s">
        <v>66</v>
      </c>
      <c r="M235" s="254"/>
      <c r="N235" s="254"/>
      <c r="O235" s="254"/>
      <c r="P235" s="353">
        <f>I235+1</f>
        <v>46238</v>
      </c>
      <c r="Q235" s="254"/>
      <c r="R235" s="212" t="s">
        <v>1920</v>
      </c>
      <c r="S235" s="354">
        <f>I235+1</f>
        <v>46238</v>
      </c>
      <c r="T235" s="254"/>
      <c r="U235" s="214"/>
      <c r="V235" s="214"/>
      <c r="W235" s="254"/>
      <c r="X235" s="153"/>
      <c r="Y235" s="153"/>
      <c r="Z235" s="153"/>
      <c r="AA235" s="153"/>
      <c r="AB235" s="153"/>
      <c r="AC235" s="153"/>
      <c r="AD235" s="153"/>
      <c r="AE235" s="153"/>
      <c r="AF235" s="153"/>
    </row>
    <row r="236" ht="14.5" spans="1:32">
      <c r="A236" s="214">
        <v>247</v>
      </c>
      <c r="B236" s="212" t="s">
        <v>64</v>
      </c>
      <c r="C236" s="214" t="s">
        <v>2287</v>
      </c>
      <c r="D236" s="204" t="s">
        <v>1917</v>
      </c>
      <c r="E236" s="212">
        <v>6000064638</v>
      </c>
      <c r="F236" s="214">
        <v>1</v>
      </c>
      <c r="G236" s="214">
        <v>0</v>
      </c>
      <c r="H236" s="214">
        <v>1</v>
      </c>
      <c r="I236" s="226">
        <v>46237</v>
      </c>
      <c r="J236" s="211" t="s">
        <v>2168</v>
      </c>
      <c r="K236" s="358">
        <v>516313360626117</v>
      </c>
      <c r="L236" s="254" t="s">
        <v>2358</v>
      </c>
      <c r="M236" s="269" t="s">
        <v>2214</v>
      </c>
      <c r="N236" s="253" t="s">
        <v>2188</v>
      </c>
      <c r="O236" s="212" t="s">
        <v>2189</v>
      </c>
      <c r="P236" s="226">
        <v>46181</v>
      </c>
      <c r="Q236" s="247" t="s">
        <v>2190</v>
      </c>
      <c r="R236" s="212" t="s">
        <v>2189</v>
      </c>
      <c r="S236" s="226">
        <v>46181</v>
      </c>
      <c r="T236" s="212" t="s">
        <v>68</v>
      </c>
      <c r="U236" s="214" t="s">
        <v>78</v>
      </c>
      <c r="V236" s="214" t="s">
        <v>13</v>
      </c>
      <c r="W236" s="55"/>
      <c r="X236" s="55"/>
      <c r="Y236" s="214"/>
      <c r="Z236" s="214"/>
      <c r="AA236" s="214"/>
      <c r="AB236" s="214"/>
      <c r="AC236" s="214"/>
      <c r="AD236" s="214"/>
      <c r="AE236" s="214"/>
      <c r="AF236" s="214"/>
    </row>
    <row r="237" ht="14.5" spans="1:32">
      <c r="A237" s="214">
        <v>262</v>
      </c>
      <c r="B237" s="212" t="s">
        <v>64</v>
      </c>
      <c r="C237" s="214" t="s">
        <v>168</v>
      </c>
      <c r="D237" s="204" t="s">
        <v>1917</v>
      </c>
      <c r="E237" s="212">
        <v>6000064638</v>
      </c>
      <c r="F237" s="214">
        <v>2</v>
      </c>
      <c r="G237" s="214">
        <v>2</v>
      </c>
      <c r="H237" s="214">
        <v>0</v>
      </c>
      <c r="I237" s="226">
        <v>46238</v>
      </c>
      <c r="J237" s="258" t="s">
        <v>2168</v>
      </c>
      <c r="K237" s="362" t="s">
        <v>2359</v>
      </c>
      <c r="L237" s="239" t="s">
        <v>66</v>
      </c>
      <c r="M237" s="254"/>
      <c r="N237" s="254"/>
      <c r="O237" s="254"/>
      <c r="P237" s="353">
        <f>I237+1</f>
        <v>46239</v>
      </c>
      <c r="Q237" s="254"/>
      <c r="R237" s="212" t="s">
        <v>1920</v>
      </c>
      <c r="S237" s="354">
        <f>I237+1</f>
        <v>46239</v>
      </c>
      <c r="T237" s="254"/>
      <c r="U237" s="214"/>
      <c r="V237" s="214"/>
      <c r="W237" s="254"/>
      <c r="X237" s="153"/>
      <c r="Y237" s="153"/>
      <c r="Z237" s="153"/>
      <c r="AA237" s="153"/>
      <c r="AB237" s="153"/>
      <c r="AC237" s="153"/>
      <c r="AD237" s="153"/>
      <c r="AE237" s="153"/>
      <c r="AF237" s="153"/>
    </row>
    <row r="238" ht="14.5" spans="1:32">
      <c r="A238" s="227">
        <v>248</v>
      </c>
      <c r="B238" s="212" t="s">
        <v>64</v>
      </c>
      <c r="C238" s="214" t="s">
        <v>2287</v>
      </c>
      <c r="D238" s="204" t="s">
        <v>1917</v>
      </c>
      <c r="E238" s="212">
        <v>6000064638</v>
      </c>
      <c r="F238" s="214">
        <v>1</v>
      </c>
      <c r="G238" s="214">
        <v>0</v>
      </c>
      <c r="H238" s="214">
        <v>1</v>
      </c>
      <c r="I238" s="226">
        <v>46237</v>
      </c>
      <c r="J238" s="211" t="s">
        <v>2168</v>
      </c>
      <c r="K238" s="358">
        <v>516313360626120</v>
      </c>
      <c r="L238" s="254" t="s">
        <v>2360</v>
      </c>
      <c r="M238" s="319" t="s">
        <v>2237</v>
      </c>
      <c r="N238" s="319" t="s">
        <v>2238</v>
      </c>
      <c r="O238" s="239"/>
      <c r="P238" s="317"/>
      <c r="Q238" s="239" t="s">
        <v>2239</v>
      </c>
      <c r="R238" s="212" t="s">
        <v>1920</v>
      </c>
      <c r="S238" s="317"/>
      <c r="T238" s="212" t="s">
        <v>68</v>
      </c>
      <c r="U238" s="55" t="s">
        <v>28</v>
      </c>
      <c r="V238" s="214" t="s">
        <v>13</v>
      </c>
      <c r="W238" s="40"/>
      <c r="X238" s="40"/>
      <c r="Y238" s="40"/>
      <c r="Z238" s="40"/>
      <c r="AA238" s="40"/>
      <c r="AB238" s="40"/>
      <c r="AC238" s="40"/>
      <c r="AD238" s="40"/>
      <c r="AE238" s="40"/>
      <c r="AF238" s="40"/>
    </row>
    <row r="239" ht="14.5" spans="1:32">
      <c r="A239" s="212">
        <v>249</v>
      </c>
      <c r="B239" s="212" t="s">
        <v>64</v>
      </c>
      <c r="C239" s="214" t="s">
        <v>2287</v>
      </c>
      <c r="D239" s="204" t="s">
        <v>1917</v>
      </c>
      <c r="E239" s="212">
        <v>6000064638</v>
      </c>
      <c r="F239" s="214">
        <v>1</v>
      </c>
      <c r="G239" s="214">
        <v>1</v>
      </c>
      <c r="H239" s="214">
        <v>0</v>
      </c>
      <c r="I239" s="226">
        <v>46237</v>
      </c>
      <c r="J239" s="258" t="s">
        <v>2168</v>
      </c>
      <c r="K239" s="362">
        <v>516313360626121</v>
      </c>
      <c r="L239" s="239" t="s">
        <v>66</v>
      </c>
      <c r="M239" s="254"/>
      <c r="N239" s="254"/>
      <c r="O239" s="254"/>
      <c r="P239" s="353">
        <f t="shared" ref="P239:P240" si="58">I239+1</f>
        <v>46238</v>
      </c>
      <c r="Q239" s="254"/>
      <c r="R239" s="212" t="s">
        <v>1920</v>
      </c>
      <c r="S239" s="354">
        <f t="shared" ref="S239:S240" si="59">I239+1</f>
        <v>46238</v>
      </c>
      <c r="T239" s="254"/>
      <c r="U239" s="214"/>
      <c r="V239" s="214"/>
      <c r="W239" s="254"/>
      <c r="X239" s="153"/>
      <c r="Y239" s="153"/>
      <c r="Z239" s="153"/>
      <c r="AA239" s="153"/>
      <c r="AB239" s="153"/>
      <c r="AC239" s="153"/>
      <c r="AD239" s="153"/>
      <c r="AE239" s="153"/>
      <c r="AF239" s="153"/>
    </row>
    <row r="240" ht="14.5" spans="1:32">
      <c r="A240" s="214">
        <v>250</v>
      </c>
      <c r="B240" s="212" t="s">
        <v>64</v>
      </c>
      <c r="C240" s="214" t="s">
        <v>2287</v>
      </c>
      <c r="D240" s="204" t="s">
        <v>1917</v>
      </c>
      <c r="E240" s="212">
        <v>6000064638</v>
      </c>
      <c r="F240" s="214">
        <v>1</v>
      </c>
      <c r="G240" s="214">
        <v>1</v>
      </c>
      <c r="H240" s="214">
        <v>0</v>
      </c>
      <c r="I240" s="226">
        <v>46237</v>
      </c>
      <c r="J240" s="258" t="s">
        <v>2168</v>
      </c>
      <c r="K240" s="362">
        <v>516313360626122</v>
      </c>
      <c r="L240" s="239" t="s">
        <v>66</v>
      </c>
      <c r="M240" s="254"/>
      <c r="N240" s="254"/>
      <c r="O240" s="254"/>
      <c r="P240" s="353">
        <f t="shared" si="58"/>
        <v>46238</v>
      </c>
      <c r="Q240" s="254"/>
      <c r="R240" s="212" t="s">
        <v>1920</v>
      </c>
      <c r="S240" s="354">
        <f t="shared" si="59"/>
        <v>46238</v>
      </c>
      <c r="T240" s="254"/>
      <c r="U240" s="214"/>
      <c r="V240" s="214"/>
      <c r="W240" s="254"/>
      <c r="X240" s="153"/>
      <c r="Y240" s="153"/>
      <c r="Z240" s="153"/>
      <c r="AA240" s="153"/>
      <c r="AB240" s="153"/>
      <c r="AC240" s="153"/>
      <c r="AD240" s="153"/>
      <c r="AE240" s="153"/>
      <c r="AF240" s="153"/>
    </row>
    <row r="241" ht="14.5" spans="1:32">
      <c r="A241" s="227">
        <v>263</v>
      </c>
      <c r="B241" s="212" t="s">
        <v>64</v>
      </c>
      <c r="C241" s="214" t="s">
        <v>168</v>
      </c>
      <c r="D241" s="204" t="s">
        <v>1917</v>
      </c>
      <c r="E241" s="212">
        <v>6000064638</v>
      </c>
      <c r="F241" s="214">
        <v>1</v>
      </c>
      <c r="G241" s="214">
        <v>0</v>
      </c>
      <c r="H241" s="214">
        <v>1</v>
      </c>
      <c r="I241" s="226">
        <v>46238</v>
      </c>
      <c r="J241" s="211" t="s">
        <v>2168</v>
      </c>
      <c r="K241" s="358">
        <v>516313360726123</v>
      </c>
      <c r="L241" s="254" t="s">
        <v>2361</v>
      </c>
      <c r="M241" s="319" t="s">
        <v>2237</v>
      </c>
      <c r="N241" s="319" t="s">
        <v>2238</v>
      </c>
      <c r="O241" s="190"/>
      <c r="P241" s="317"/>
      <c r="Q241" s="190" t="s">
        <v>2239</v>
      </c>
      <c r="R241" s="212" t="s">
        <v>1920</v>
      </c>
      <c r="S241" s="317"/>
      <c r="T241" s="212" t="s">
        <v>68</v>
      </c>
      <c r="U241" s="37" t="s">
        <v>28</v>
      </c>
      <c r="V241" s="214" t="s">
        <v>13</v>
      </c>
      <c r="W241" s="254"/>
      <c r="X241" s="153"/>
      <c r="Y241" s="153"/>
      <c r="Z241" s="153"/>
      <c r="AA241" s="153"/>
      <c r="AB241" s="153"/>
      <c r="AC241" s="153"/>
      <c r="AD241" s="153"/>
      <c r="AE241" s="153"/>
      <c r="AF241" s="153"/>
    </row>
    <row r="242" ht="14.5" spans="1:32">
      <c r="A242" s="227">
        <v>264</v>
      </c>
      <c r="B242" s="212" t="s">
        <v>64</v>
      </c>
      <c r="C242" s="214" t="s">
        <v>168</v>
      </c>
      <c r="D242" s="204" t="s">
        <v>1917</v>
      </c>
      <c r="E242" s="212">
        <v>6000064638</v>
      </c>
      <c r="F242" s="214">
        <v>1</v>
      </c>
      <c r="G242" s="214">
        <v>0</v>
      </c>
      <c r="H242" s="214">
        <v>1</v>
      </c>
      <c r="I242" s="226">
        <v>46238</v>
      </c>
      <c r="J242" s="211" t="s">
        <v>2168</v>
      </c>
      <c r="K242" s="358">
        <v>516313360726124</v>
      </c>
      <c r="L242" s="254" t="s">
        <v>2362</v>
      </c>
      <c r="M242" s="254" t="s">
        <v>2185</v>
      </c>
      <c r="N242" s="34" t="s">
        <v>2181</v>
      </c>
      <c r="O242" s="212" t="s">
        <v>1920</v>
      </c>
      <c r="P242" s="353">
        <f t="shared" ref="P242:P243" si="60">I242+1</f>
        <v>46239</v>
      </c>
      <c r="Q242" s="34" t="s">
        <v>2182</v>
      </c>
      <c r="R242" s="212" t="s">
        <v>1920</v>
      </c>
      <c r="S242" s="354">
        <f t="shared" ref="S242:S243" si="61">I242+1</f>
        <v>46239</v>
      </c>
      <c r="T242" s="212" t="s">
        <v>68</v>
      </c>
      <c r="U242" s="212" t="s">
        <v>2176</v>
      </c>
      <c r="V242" s="214" t="s">
        <v>13</v>
      </c>
      <c r="W242" s="254"/>
      <c r="X242" s="153"/>
      <c r="Y242" s="153"/>
      <c r="Z242" s="153"/>
      <c r="AA242" s="153"/>
      <c r="AB242" s="153"/>
      <c r="AC242" s="153"/>
      <c r="AD242" s="153"/>
      <c r="AE242" s="153"/>
      <c r="AF242" s="153"/>
    </row>
    <row r="243" ht="14.5" spans="1:32">
      <c r="A243" s="212">
        <v>251</v>
      </c>
      <c r="B243" s="212" t="s">
        <v>64</v>
      </c>
      <c r="C243" s="214" t="s">
        <v>2287</v>
      </c>
      <c r="D243" s="204" t="s">
        <v>1917</v>
      </c>
      <c r="E243" s="212">
        <v>6000064638</v>
      </c>
      <c r="F243" s="214">
        <v>1</v>
      </c>
      <c r="G243" s="214">
        <v>1</v>
      </c>
      <c r="H243" s="214">
        <v>0</v>
      </c>
      <c r="I243" s="226">
        <v>46237</v>
      </c>
      <c r="J243" s="258" t="s">
        <v>2168</v>
      </c>
      <c r="K243" s="362">
        <v>516313360626125</v>
      </c>
      <c r="L243" s="239" t="s">
        <v>66</v>
      </c>
      <c r="M243" s="254"/>
      <c r="N243" s="254"/>
      <c r="O243" s="254"/>
      <c r="P243" s="353">
        <f t="shared" si="60"/>
        <v>46238</v>
      </c>
      <c r="Q243" s="254"/>
      <c r="R243" s="212" t="s">
        <v>1920</v>
      </c>
      <c r="S243" s="354">
        <f t="shared" si="61"/>
        <v>46238</v>
      </c>
      <c r="T243" s="254"/>
      <c r="U243" s="214"/>
      <c r="V243" s="214"/>
      <c r="W243" s="254"/>
      <c r="X243" s="153"/>
      <c r="Y243" s="153"/>
      <c r="Z243" s="153"/>
      <c r="AA243" s="153"/>
      <c r="AB243" s="153"/>
      <c r="AC243" s="153"/>
      <c r="AD243" s="153"/>
      <c r="AE243" s="153"/>
      <c r="AF243" s="153"/>
    </row>
    <row r="244" ht="14.5" spans="1:32">
      <c r="A244" s="227">
        <v>252</v>
      </c>
      <c r="B244" s="212" t="s">
        <v>64</v>
      </c>
      <c r="C244" s="214" t="s">
        <v>2287</v>
      </c>
      <c r="D244" s="204" t="s">
        <v>1917</v>
      </c>
      <c r="E244" s="212">
        <v>6000064638</v>
      </c>
      <c r="F244" s="214">
        <v>1</v>
      </c>
      <c r="G244" s="214">
        <v>0</v>
      </c>
      <c r="H244" s="214">
        <v>1</v>
      </c>
      <c r="I244" s="226">
        <v>46237</v>
      </c>
      <c r="J244" s="211" t="s">
        <v>2168</v>
      </c>
      <c r="K244" s="358">
        <v>516313360626126</v>
      </c>
      <c r="L244" s="254" t="s">
        <v>2213</v>
      </c>
      <c r="M244" s="269" t="s">
        <v>2214</v>
      </c>
      <c r="N244" s="253" t="s">
        <v>2188</v>
      </c>
      <c r="O244" s="212" t="s">
        <v>2189</v>
      </c>
      <c r="P244" s="226">
        <v>46181</v>
      </c>
      <c r="Q244" s="247" t="s">
        <v>2190</v>
      </c>
      <c r="R244" s="212" t="s">
        <v>2189</v>
      </c>
      <c r="S244" s="226">
        <v>46181</v>
      </c>
      <c r="T244" s="212" t="s">
        <v>68</v>
      </c>
      <c r="U244" s="214" t="s">
        <v>78</v>
      </c>
      <c r="V244" s="214" t="s">
        <v>13</v>
      </c>
      <c r="W244" s="55"/>
      <c r="X244" s="55"/>
      <c r="Y244" s="214"/>
      <c r="Z244" s="214"/>
      <c r="AA244" s="214"/>
      <c r="AB244" s="214"/>
      <c r="AC244" s="214"/>
      <c r="AD244" s="214"/>
      <c r="AE244" s="214"/>
      <c r="AF244" s="214"/>
    </row>
    <row r="245" ht="14.5" spans="1:32">
      <c r="A245" s="214">
        <v>253</v>
      </c>
      <c r="B245" s="212" t="s">
        <v>64</v>
      </c>
      <c r="C245" s="214" t="s">
        <v>2287</v>
      </c>
      <c r="D245" s="204" t="s">
        <v>1917</v>
      </c>
      <c r="E245" s="212">
        <v>6000064638</v>
      </c>
      <c r="F245" s="214">
        <v>1</v>
      </c>
      <c r="G245" s="214">
        <v>1</v>
      </c>
      <c r="H245" s="214">
        <v>0</v>
      </c>
      <c r="I245" s="226">
        <v>46237</v>
      </c>
      <c r="J245" s="258" t="s">
        <v>2168</v>
      </c>
      <c r="K245" s="362">
        <v>516313360626127</v>
      </c>
      <c r="L245" s="239" t="s">
        <v>66</v>
      </c>
      <c r="M245" s="254"/>
      <c r="N245" s="254"/>
      <c r="O245" s="254"/>
      <c r="P245" s="353">
        <f>I245+1</f>
        <v>46238</v>
      </c>
      <c r="Q245" s="254"/>
      <c r="R245" s="212" t="s">
        <v>1920</v>
      </c>
      <c r="S245" s="354">
        <f>I245+1</f>
        <v>46238</v>
      </c>
      <c r="T245" s="254"/>
      <c r="U245" s="214"/>
      <c r="V245" s="214"/>
      <c r="W245" s="254"/>
      <c r="X245" s="153"/>
      <c r="Y245" s="153"/>
      <c r="Z245" s="153"/>
      <c r="AA245" s="153"/>
      <c r="AB245" s="153"/>
      <c r="AC245" s="153"/>
      <c r="AD245" s="153"/>
      <c r="AE245" s="153"/>
      <c r="AF245" s="153"/>
    </row>
    <row r="246" ht="14.5" spans="1:32">
      <c r="A246" s="227">
        <v>254</v>
      </c>
      <c r="B246" s="212" t="s">
        <v>64</v>
      </c>
      <c r="C246" s="214" t="s">
        <v>2287</v>
      </c>
      <c r="D246" s="204" t="s">
        <v>1917</v>
      </c>
      <c r="E246" s="212">
        <v>6000064638</v>
      </c>
      <c r="F246" s="214">
        <v>1</v>
      </c>
      <c r="G246" s="214">
        <v>0</v>
      </c>
      <c r="H246" s="214">
        <v>1</v>
      </c>
      <c r="I246" s="226">
        <v>46237</v>
      </c>
      <c r="J246" s="211" t="s">
        <v>2168</v>
      </c>
      <c r="K246" s="358">
        <v>516313360626128</v>
      </c>
      <c r="L246" s="254" t="s">
        <v>2363</v>
      </c>
      <c r="M246" s="238" t="s">
        <v>1074</v>
      </c>
      <c r="N246" s="238" t="s">
        <v>2281</v>
      </c>
      <c r="O246" s="136"/>
      <c r="P246" s="240"/>
      <c r="Q246" s="239" t="s">
        <v>2218</v>
      </c>
      <c r="R246" s="136"/>
      <c r="S246" s="226">
        <v>46220</v>
      </c>
      <c r="T246" s="212" t="s">
        <v>68</v>
      </c>
      <c r="U246" s="240" t="s">
        <v>510</v>
      </c>
      <c r="V246" s="214" t="s">
        <v>13</v>
      </c>
      <c r="W246" s="40"/>
      <c r="X246" s="40"/>
      <c r="Y246" s="40"/>
      <c r="Z246" s="40"/>
      <c r="AA246" s="40"/>
      <c r="AB246" s="40"/>
      <c r="AC246" s="40"/>
      <c r="AD246" s="40"/>
      <c r="AE246" s="40"/>
      <c r="AF246" s="40"/>
    </row>
    <row r="247" ht="14.5" spans="1:32">
      <c r="A247" s="214">
        <v>256</v>
      </c>
      <c r="B247" s="212" t="s">
        <v>64</v>
      </c>
      <c r="C247" s="214" t="s">
        <v>168</v>
      </c>
      <c r="D247" s="204" t="s">
        <v>1917</v>
      </c>
      <c r="E247" s="214">
        <v>6000064635</v>
      </c>
      <c r="F247" s="214">
        <v>1</v>
      </c>
      <c r="G247" s="214">
        <v>1</v>
      </c>
      <c r="H247" s="214">
        <v>0</v>
      </c>
      <c r="I247" s="226">
        <v>46238</v>
      </c>
      <c r="J247" s="239" t="s">
        <v>2167</v>
      </c>
      <c r="K247" s="352">
        <v>516309360826208</v>
      </c>
      <c r="L247" s="239" t="s">
        <v>66</v>
      </c>
      <c r="M247" s="254"/>
      <c r="N247" s="254"/>
      <c r="O247" s="212" t="s">
        <v>1920</v>
      </c>
      <c r="P247" s="353">
        <f t="shared" ref="P247:P261" si="62">I247+1</f>
        <v>46239</v>
      </c>
      <c r="Q247" s="254"/>
      <c r="R247" s="212" t="s">
        <v>1920</v>
      </c>
      <c r="S247" s="354">
        <f t="shared" ref="S247:S261" si="63">I247+1</f>
        <v>46239</v>
      </c>
      <c r="T247" s="212" t="s">
        <v>68</v>
      </c>
      <c r="U247" s="214"/>
      <c r="V247" s="214"/>
      <c r="W247" s="254"/>
      <c r="X247" s="153"/>
      <c r="Y247" s="153"/>
      <c r="Z247" s="153"/>
      <c r="AA247" s="153"/>
      <c r="AB247" s="153"/>
      <c r="AC247" s="153"/>
      <c r="AD247" s="153"/>
      <c r="AE247" s="153"/>
      <c r="AF247" s="153"/>
    </row>
    <row r="248" ht="18" customHeight="1" spans="1:32">
      <c r="A248" s="227">
        <v>257</v>
      </c>
      <c r="B248" s="212" t="s">
        <v>64</v>
      </c>
      <c r="C248" s="214" t="s">
        <v>168</v>
      </c>
      <c r="D248" s="204" t="s">
        <v>1917</v>
      </c>
      <c r="E248" s="229">
        <v>6000064635</v>
      </c>
      <c r="F248" s="214">
        <v>1</v>
      </c>
      <c r="G248" s="214">
        <v>0</v>
      </c>
      <c r="H248" s="214">
        <v>1</v>
      </c>
      <c r="I248" s="355">
        <v>46238</v>
      </c>
      <c r="J248" s="269" t="s">
        <v>2167</v>
      </c>
      <c r="K248" s="360">
        <v>516309360826209</v>
      </c>
      <c r="L248" s="254" t="s">
        <v>2364</v>
      </c>
      <c r="M248" s="74" t="s">
        <v>2365</v>
      </c>
      <c r="N248" s="361" t="s">
        <v>2366</v>
      </c>
      <c r="O248" s="212" t="s">
        <v>1920</v>
      </c>
      <c r="P248" s="353">
        <f t="shared" si="62"/>
        <v>46239</v>
      </c>
      <c r="Q248" s="361" t="s">
        <v>2367</v>
      </c>
      <c r="R248" s="212" t="s">
        <v>1920</v>
      </c>
      <c r="S248" s="354">
        <f t="shared" si="63"/>
        <v>46239</v>
      </c>
      <c r="T248" s="212" t="s">
        <v>68</v>
      </c>
      <c r="U248" s="383" t="s">
        <v>27</v>
      </c>
      <c r="V248" s="240" t="s">
        <v>15</v>
      </c>
      <c r="W248" s="254"/>
      <c r="X248" s="153"/>
      <c r="Y248" s="153"/>
      <c r="Z248" s="153"/>
      <c r="AA248" s="153"/>
      <c r="AB248" s="153"/>
      <c r="AC248" s="153"/>
      <c r="AD248" s="153"/>
      <c r="AE248" s="153"/>
      <c r="AF248" s="153"/>
    </row>
    <row r="249" ht="14.5" spans="1:32">
      <c r="A249" s="212">
        <v>258</v>
      </c>
      <c r="B249" s="212" t="s">
        <v>64</v>
      </c>
      <c r="C249" s="214" t="s">
        <v>168</v>
      </c>
      <c r="D249" s="204" t="s">
        <v>1917</v>
      </c>
      <c r="E249" s="214">
        <v>6000064635</v>
      </c>
      <c r="F249" s="214">
        <v>3</v>
      </c>
      <c r="G249" s="214">
        <v>3</v>
      </c>
      <c r="H249" s="214">
        <v>0</v>
      </c>
      <c r="I249" s="226">
        <v>46238</v>
      </c>
      <c r="J249" s="239" t="s">
        <v>2167</v>
      </c>
      <c r="K249" s="352" t="s">
        <v>2368</v>
      </c>
      <c r="L249" s="239" t="s">
        <v>66</v>
      </c>
      <c r="M249" s="254"/>
      <c r="N249" s="254"/>
      <c r="O249" s="212" t="s">
        <v>1920</v>
      </c>
      <c r="P249" s="353">
        <f t="shared" si="62"/>
        <v>46239</v>
      </c>
      <c r="Q249" s="254"/>
      <c r="R249" s="212" t="s">
        <v>1920</v>
      </c>
      <c r="S249" s="354">
        <f t="shared" si="63"/>
        <v>46239</v>
      </c>
      <c r="T249" s="212" t="s">
        <v>68</v>
      </c>
      <c r="U249" s="214"/>
      <c r="V249" s="214"/>
      <c r="W249" s="254"/>
      <c r="X249" s="153"/>
      <c r="Y249" s="153"/>
      <c r="Z249" s="153"/>
      <c r="AA249" s="153"/>
      <c r="AB249" s="153"/>
      <c r="AC249" s="153"/>
      <c r="AD249" s="153"/>
      <c r="AE249" s="153"/>
      <c r="AF249" s="153"/>
    </row>
    <row r="250" ht="14.5" spans="1:32">
      <c r="A250" s="214">
        <v>259</v>
      </c>
      <c r="B250" s="212" t="s">
        <v>64</v>
      </c>
      <c r="C250" s="214" t="s">
        <v>168</v>
      </c>
      <c r="D250" s="204" t="s">
        <v>1917</v>
      </c>
      <c r="E250" s="229">
        <v>6000064635</v>
      </c>
      <c r="F250" s="214">
        <v>1</v>
      </c>
      <c r="G250" s="214">
        <v>0</v>
      </c>
      <c r="H250" s="214">
        <v>1</v>
      </c>
      <c r="I250" s="355">
        <v>46238</v>
      </c>
      <c r="J250" s="269" t="s">
        <v>2167</v>
      </c>
      <c r="K250" s="360">
        <v>516309360826213</v>
      </c>
      <c r="L250" s="254" t="s">
        <v>2364</v>
      </c>
      <c r="M250" s="74" t="s">
        <v>2365</v>
      </c>
      <c r="N250" s="361" t="s">
        <v>2366</v>
      </c>
      <c r="O250" s="212" t="s">
        <v>1920</v>
      </c>
      <c r="P250" s="353">
        <f t="shared" si="62"/>
        <v>46239</v>
      </c>
      <c r="Q250" s="361" t="s">
        <v>2367</v>
      </c>
      <c r="R250" s="212" t="s">
        <v>1920</v>
      </c>
      <c r="S250" s="354">
        <f t="shared" si="63"/>
        <v>46239</v>
      </c>
      <c r="T250" s="212" t="s">
        <v>68</v>
      </c>
      <c r="U250" s="383" t="s">
        <v>27</v>
      </c>
      <c r="V250" s="240" t="s">
        <v>15</v>
      </c>
      <c r="W250" s="254"/>
      <c r="X250" s="153"/>
      <c r="Y250" s="153"/>
      <c r="Z250" s="153"/>
      <c r="AA250" s="153"/>
      <c r="AB250" s="153"/>
      <c r="AC250" s="153"/>
      <c r="AD250" s="153"/>
      <c r="AE250" s="153"/>
      <c r="AF250" s="153"/>
    </row>
    <row r="251" ht="14.5" spans="1:32">
      <c r="A251" s="212">
        <v>260</v>
      </c>
      <c r="B251" s="212" t="s">
        <v>64</v>
      </c>
      <c r="C251" s="214" t="s">
        <v>168</v>
      </c>
      <c r="D251" s="204" t="s">
        <v>1917</v>
      </c>
      <c r="E251" s="214">
        <v>6000064635</v>
      </c>
      <c r="F251" s="214">
        <v>8</v>
      </c>
      <c r="G251" s="214">
        <v>8</v>
      </c>
      <c r="H251" s="214">
        <v>0</v>
      </c>
      <c r="I251" s="226">
        <v>46238</v>
      </c>
      <c r="J251" s="239" t="s">
        <v>2167</v>
      </c>
      <c r="K251" s="352" t="s">
        <v>2369</v>
      </c>
      <c r="L251" s="239" t="s">
        <v>66</v>
      </c>
      <c r="M251" s="254"/>
      <c r="N251" s="254"/>
      <c r="O251" s="212" t="s">
        <v>1920</v>
      </c>
      <c r="P251" s="353">
        <f t="shared" si="62"/>
        <v>46239</v>
      </c>
      <c r="Q251" s="254"/>
      <c r="R251" s="212" t="s">
        <v>1920</v>
      </c>
      <c r="S251" s="354">
        <f t="shared" si="63"/>
        <v>46239</v>
      </c>
      <c r="T251" s="212" t="s">
        <v>68</v>
      </c>
      <c r="U251" s="214"/>
      <c r="V251" s="214"/>
      <c r="W251" s="254"/>
      <c r="X251" s="153"/>
      <c r="Y251" s="153"/>
      <c r="Z251" s="153"/>
      <c r="AA251" s="153"/>
      <c r="AB251" s="153"/>
      <c r="AC251" s="153"/>
      <c r="AD251" s="153"/>
      <c r="AE251" s="153"/>
      <c r="AF251" s="153"/>
    </row>
    <row r="252" ht="14.5" spans="1:32">
      <c r="A252" s="227">
        <v>261</v>
      </c>
      <c r="B252" s="212" t="s">
        <v>64</v>
      </c>
      <c r="C252" s="214" t="s">
        <v>168</v>
      </c>
      <c r="D252" s="204" t="s">
        <v>1917</v>
      </c>
      <c r="E252" s="229">
        <v>6000064635</v>
      </c>
      <c r="F252" s="214">
        <v>1</v>
      </c>
      <c r="G252" s="214">
        <v>0</v>
      </c>
      <c r="H252" s="214">
        <v>1</v>
      </c>
      <c r="I252" s="355">
        <v>46238</v>
      </c>
      <c r="J252" s="269" t="s">
        <v>2167</v>
      </c>
      <c r="K252" s="360">
        <v>516309360826222</v>
      </c>
      <c r="L252" s="254" t="s">
        <v>2370</v>
      </c>
      <c r="M252" s="254" t="s">
        <v>2185</v>
      </c>
      <c r="N252" s="34" t="s">
        <v>2181</v>
      </c>
      <c r="O252" s="212" t="s">
        <v>1920</v>
      </c>
      <c r="P252" s="353">
        <f t="shared" si="62"/>
        <v>46239</v>
      </c>
      <c r="Q252" s="34" t="s">
        <v>2182</v>
      </c>
      <c r="R252" s="212" t="s">
        <v>1920</v>
      </c>
      <c r="S252" s="354">
        <f t="shared" si="63"/>
        <v>46239</v>
      </c>
      <c r="T252" s="212" t="s">
        <v>68</v>
      </c>
      <c r="U252" s="212" t="s">
        <v>2176</v>
      </c>
      <c r="V252" s="214" t="s">
        <v>13</v>
      </c>
      <c r="W252" s="254"/>
      <c r="X252" s="153"/>
      <c r="Y252" s="153"/>
      <c r="Z252" s="153"/>
      <c r="AA252" s="153"/>
      <c r="AB252" s="153"/>
      <c r="AC252" s="153"/>
      <c r="AD252" s="153"/>
      <c r="AE252" s="153"/>
      <c r="AF252" s="153"/>
    </row>
    <row r="253" ht="14.5" spans="1:32">
      <c r="A253" s="227">
        <v>261</v>
      </c>
      <c r="B253" s="212" t="s">
        <v>64</v>
      </c>
      <c r="C253" s="214" t="s">
        <v>168</v>
      </c>
      <c r="D253" s="204" t="s">
        <v>1917</v>
      </c>
      <c r="E253" s="229">
        <v>6000064635</v>
      </c>
      <c r="F253" s="214">
        <v>2</v>
      </c>
      <c r="G253" s="214">
        <v>2</v>
      </c>
      <c r="H253" s="214">
        <v>1</v>
      </c>
      <c r="I253" s="355">
        <v>46238</v>
      </c>
      <c r="J253" s="269" t="s">
        <v>2167</v>
      </c>
      <c r="K253" s="360" t="s">
        <v>2371</v>
      </c>
      <c r="L253" s="254" t="s">
        <v>2370</v>
      </c>
      <c r="M253" s="254" t="s">
        <v>2185</v>
      </c>
      <c r="N253" s="34" t="s">
        <v>2181</v>
      </c>
      <c r="O253" s="212" t="s">
        <v>1920</v>
      </c>
      <c r="P253" s="353">
        <f t="shared" si="62"/>
        <v>46239</v>
      </c>
      <c r="Q253" s="34" t="s">
        <v>2182</v>
      </c>
      <c r="R253" s="212" t="s">
        <v>1920</v>
      </c>
      <c r="S253" s="354">
        <f t="shared" si="63"/>
        <v>46239</v>
      </c>
      <c r="T253" s="212" t="s">
        <v>68</v>
      </c>
      <c r="U253" s="212" t="s">
        <v>2176</v>
      </c>
      <c r="V253" s="214" t="s">
        <v>13</v>
      </c>
      <c r="W253" s="254"/>
      <c r="X253" s="153"/>
      <c r="Y253" s="153"/>
      <c r="Z253" s="153"/>
      <c r="AA253" s="153"/>
      <c r="AB253" s="153"/>
      <c r="AC253" s="153"/>
      <c r="AD253" s="153"/>
      <c r="AE253" s="153"/>
      <c r="AF253" s="153"/>
    </row>
    <row r="254" ht="14.5" spans="1:32">
      <c r="A254" s="214">
        <v>265</v>
      </c>
      <c r="B254" s="212" t="s">
        <v>64</v>
      </c>
      <c r="C254" s="214" t="s">
        <v>168</v>
      </c>
      <c r="D254" s="204" t="s">
        <v>1917</v>
      </c>
      <c r="E254" s="212">
        <v>6000064638</v>
      </c>
      <c r="F254" s="214">
        <v>2</v>
      </c>
      <c r="G254" s="214">
        <v>2</v>
      </c>
      <c r="H254" s="214">
        <v>0</v>
      </c>
      <c r="I254" s="226">
        <v>46238</v>
      </c>
      <c r="J254" s="258" t="s">
        <v>2168</v>
      </c>
      <c r="K254" s="362" t="s">
        <v>2372</v>
      </c>
      <c r="L254" s="239" t="s">
        <v>66</v>
      </c>
      <c r="M254" s="254"/>
      <c r="N254" s="254"/>
      <c r="O254" s="254"/>
      <c r="P254" s="353">
        <f t="shared" si="62"/>
        <v>46239</v>
      </c>
      <c r="Q254" s="254"/>
      <c r="R254" s="212" t="s">
        <v>1920</v>
      </c>
      <c r="S254" s="354">
        <f t="shared" si="63"/>
        <v>46239</v>
      </c>
      <c r="T254" s="254"/>
      <c r="U254" s="214"/>
      <c r="V254" s="214"/>
      <c r="W254" s="254"/>
      <c r="X254" s="153"/>
      <c r="Y254" s="153"/>
      <c r="Z254" s="153"/>
      <c r="AA254" s="153"/>
      <c r="AB254" s="153"/>
      <c r="AC254" s="153"/>
      <c r="AD254" s="153"/>
      <c r="AE254" s="153"/>
      <c r="AF254" s="153"/>
    </row>
    <row r="255" ht="14.5" spans="1:32">
      <c r="A255" s="212">
        <v>267</v>
      </c>
      <c r="B255" s="212" t="s">
        <v>64</v>
      </c>
      <c r="C255" s="214" t="s">
        <v>2373</v>
      </c>
      <c r="D255" s="204" t="s">
        <v>1917</v>
      </c>
      <c r="E255" s="214">
        <v>6000064635</v>
      </c>
      <c r="F255" s="214">
        <v>2</v>
      </c>
      <c r="G255" s="214">
        <v>2</v>
      </c>
      <c r="H255" s="214">
        <v>0</v>
      </c>
      <c r="I255" s="226">
        <v>46239</v>
      </c>
      <c r="J255" s="239" t="s">
        <v>2167</v>
      </c>
      <c r="K255" s="352" t="s">
        <v>2374</v>
      </c>
      <c r="L255" s="239" t="s">
        <v>66</v>
      </c>
      <c r="M255" s="254"/>
      <c r="N255" s="254"/>
      <c r="O255" s="212" t="s">
        <v>1920</v>
      </c>
      <c r="P255" s="353">
        <f t="shared" si="62"/>
        <v>46240</v>
      </c>
      <c r="Q255" s="254"/>
      <c r="R255" s="212" t="s">
        <v>1920</v>
      </c>
      <c r="S255" s="354">
        <f t="shared" si="63"/>
        <v>46240</v>
      </c>
      <c r="T255" s="212" t="s">
        <v>68</v>
      </c>
      <c r="U255" s="214"/>
      <c r="V255" s="214"/>
      <c r="W255" s="254"/>
      <c r="X255" s="153"/>
      <c r="Y255" s="153"/>
      <c r="Z255" s="153"/>
      <c r="AA255" s="153"/>
      <c r="AB255" s="153"/>
      <c r="AC255" s="153"/>
      <c r="AD255" s="153"/>
      <c r="AE255" s="153"/>
      <c r="AF255" s="153"/>
    </row>
    <row r="256" ht="14.5" spans="1:32">
      <c r="A256" s="214">
        <v>268</v>
      </c>
      <c r="B256" s="212" t="s">
        <v>64</v>
      </c>
      <c r="C256" s="214" t="s">
        <v>2373</v>
      </c>
      <c r="D256" s="204" t="s">
        <v>1917</v>
      </c>
      <c r="E256" s="229">
        <v>6000064635</v>
      </c>
      <c r="F256" s="214">
        <v>1</v>
      </c>
      <c r="G256" s="214">
        <v>0</v>
      </c>
      <c r="H256" s="214">
        <v>1</v>
      </c>
      <c r="I256" s="355">
        <v>46239</v>
      </c>
      <c r="J256" s="269" t="s">
        <v>2167</v>
      </c>
      <c r="K256" s="360">
        <v>516309360826227</v>
      </c>
      <c r="L256" s="254" t="s">
        <v>2375</v>
      </c>
      <c r="M256" s="374" t="s">
        <v>2266</v>
      </c>
      <c r="N256" s="34" t="s">
        <v>2269</v>
      </c>
      <c r="O256" s="212" t="s">
        <v>1920</v>
      </c>
      <c r="P256" s="353">
        <f t="shared" si="62"/>
        <v>46240</v>
      </c>
      <c r="Q256" s="34"/>
      <c r="R256" s="212" t="s">
        <v>1920</v>
      </c>
      <c r="S256" s="354">
        <f t="shared" si="63"/>
        <v>46240</v>
      </c>
      <c r="T256" s="212" t="s">
        <v>68</v>
      </c>
      <c r="U256" s="240" t="s">
        <v>970</v>
      </c>
      <c r="V256" s="240" t="s">
        <v>15</v>
      </c>
      <c r="W256" s="254"/>
      <c r="X256" s="153"/>
      <c r="Y256" s="153"/>
      <c r="Z256" s="153"/>
      <c r="AA256" s="153"/>
      <c r="AB256" s="153"/>
      <c r="AC256" s="153"/>
      <c r="AD256" s="153"/>
      <c r="AE256" s="153"/>
      <c r="AF256" s="153"/>
    </row>
    <row r="257" ht="14.5" spans="1:32">
      <c r="A257" s="212">
        <v>269</v>
      </c>
      <c r="B257" s="212" t="s">
        <v>64</v>
      </c>
      <c r="C257" s="214" t="s">
        <v>2373</v>
      </c>
      <c r="D257" s="204" t="s">
        <v>1917</v>
      </c>
      <c r="E257" s="214">
        <v>6000064635</v>
      </c>
      <c r="F257" s="214">
        <v>2</v>
      </c>
      <c r="G257" s="214">
        <v>2</v>
      </c>
      <c r="H257" s="214">
        <v>0</v>
      </c>
      <c r="I257" s="226">
        <v>46239</v>
      </c>
      <c r="J257" s="239" t="s">
        <v>2167</v>
      </c>
      <c r="K257" s="352" t="s">
        <v>2376</v>
      </c>
      <c r="L257" s="239" t="s">
        <v>66</v>
      </c>
      <c r="M257" s="254"/>
      <c r="N257" s="254"/>
      <c r="O257" s="212" t="s">
        <v>1920</v>
      </c>
      <c r="P257" s="353">
        <f t="shared" si="62"/>
        <v>46240</v>
      </c>
      <c r="Q257" s="254"/>
      <c r="R257" s="212" t="s">
        <v>1920</v>
      </c>
      <c r="S257" s="354">
        <f t="shared" si="63"/>
        <v>46240</v>
      </c>
      <c r="T257" s="212" t="s">
        <v>68</v>
      </c>
      <c r="U257" s="214"/>
      <c r="V257" s="214"/>
      <c r="W257" s="254"/>
      <c r="X257" s="153"/>
      <c r="Y257" s="153"/>
      <c r="Z257" s="153"/>
      <c r="AA257" s="153"/>
      <c r="AB257" s="153"/>
      <c r="AC257" s="153"/>
      <c r="AD257" s="153"/>
      <c r="AE257" s="153"/>
      <c r="AF257" s="153"/>
    </row>
    <row r="258" ht="14.5" spans="1:32">
      <c r="A258" s="227">
        <v>270</v>
      </c>
      <c r="B258" s="212" t="s">
        <v>64</v>
      </c>
      <c r="C258" s="214" t="s">
        <v>2373</v>
      </c>
      <c r="D258" s="204" t="s">
        <v>1917</v>
      </c>
      <c r="E258" s="229">
        <v>6000064635</v>
      </c>
      <c r="F258" s="214">
        <v>1</v>
      </c>
      <c r="G258" s="214">
        <v>0</v>
      </c>
      <c r="H258" s="214">
        <v>1</v>
      </c>
      <c r="I258" s="355">
        <v>46239</v>
      </c>
      <c r="J258" s="269" t="s">
        <v>2167</v>
      </c>
      <c r="K258" s="360">
        <v>516309360826230</v>
      </c>
      <c r="L258" s="359" t="s">
        <v>2377</v>
      </c>
      <c r="M258" s="374" t="s">
        <v>2266</v>
      </c>
      <c r="N258" s="34" t="s">
        <v>2378</v>
      </c>
      <c r="O258" s="212" t="s">
        <v>1920</v>
      </c>
      <c r="P258" s="353">
        <f t="shared" si="62"/>
        <v>46240</v>
      </c>
      <c r="Q258" s="34"/>
      <c r="R258" s="212" t="s">
        <v>1920</v>
      </c>
      <c r="S258" s="354">
        <f t="shared" si="63"/>
        <v>46240</v>
      </c>
      <c r="T258" s="212" t="s">
        <v>68</v>
      </c>
      <c r="U258" s="214" t="s">
        <v>970</v>
      </c>
      <c r="V258" s="240" t="s">
        <v>15</v>
      </c>
      <c r="W258" s="359"/>
      <c r="X258" s="153"/>
      <c r="Y258" s="153"/>
      <c r="Z258" s="153"/>
      <c r="AA258" s="153"/>
      <c r="AB258" s="153"/>
      <c r="AC258" s="153"/>
      <c r="AD258" s="153"/>
      <c r="AE258" s="153"/>
      <c r="AF258" s="153"/>
    </row>
    <row r="259" ht="14.5" spans="1:32">
      <c r="A259" s="214">
        <v>271</v>
      </c>
      <c r="B259" s="212" t="s">
        <v>64</v>
      </c>
      <c r="C259" s="214" t="s">
        <v>2373</v>
      </c>
      <c r="D259" s="204" t="s">
        <v>1917</v>
      </c>
      <c r="E259" s="214">
        <v>6000064635</v>
      </c>
      <c r="F259" s="214">
        <v>2</v>
      </c>
      <c r="G259" s="214">
        <v>2</v>
      </c>
      <c r="H259" s="214">
        <v>0</v>
      </c>
      <c r="I259" s="226">
        <v>46239</v>
      </c>
      <c r="J259" s="239" t="s">
        <v>2167</v>
      </c>
      <c r="K259" s="352" t="s">
        <v>2379</v>
      </c>
      <c r="L259" s="239" t="s">
        <v>66</v>
      </c>
      <c r="M259" s="254"/>
      <c r="N259" s="254"/>
      <c r="O259" s="212" t="s">
        <v>1920</v>
      </c>
      <c r="P259" s="353">
        <f t="shared" si="62"/>
        <v>46240</v>
      </c>
      <c r="Q259" s="254"/>
      <c r="R259" s="212" t="s">
        <v>1920</v>
      </c>
      <c r="S259" s="354">
        <f t="shared" si="63"/>
        <v>46240</v>
      </c>
      <c r="T259" s="212" t="s">
        <v>68</v>
      </c>
      <c r="U259" s="214"/>
      <c r="V259" s="214"/>
      <c r="W259" s="254"/>
      <c r="X259" s="153"/>
      <c r="Y259" s="153"/>
      <c r="Z259" s="153"/>
      <c r="AA259" s="153"/>
      <c r="AB259" s="153"/>
      <c r="AC259" s="153"/>
      <c r="AD259" s="153"/>
      <c r="AE259" s="153"/>
      <c r="AF259" s="153"/>
    </row>
    <row r="260" ht="14.5" spans="1:32">
      <c r="A260" s="227">
        <v>272</v>
      </c>
      <c r="B260" s="212" t="s">
        <v>64</v>
      </c>
      <c r="C260" s="214" t="s">
        <v>2373</v>
      </c>
      <c r="D260" s="204" t="s">
        <v>1917</v>
      </c>
      <c r="E260" s="229">
        <v>6000064635</v>
      </c>
      <c r="F260" s="214">
        <v>1</v>
      </c>
      <c r="G260" s="214">
        <v>0</v>
      </c>
      <c r="H260" s="214">
        <v>1</v>
      </c>
      <c r="I260" s="355">
        <v>46239</v>
      </c>
      <c r="J260" s="269" t="s">
        <v>2167</v>
      </c>
      <c r="K260" s="360">
        <v>516309360826233</v>
      </c>
      <c r="L260" s="254" t="s">
        <v>2380</v>
      </c>
      <c r="M260" s="380" t="s">
        <v>1074</v>
      </c>
      <c r="N260" s="361" t="s">
        <v>111</v>
      </c>
      <c r="O260" s="212" t="s">
        <v>1920</v>
      </c>
      <c r="P260" s="353">
        <f t="shared" si="62"/>
        <v>46240</v>
      </c>
      <c r="Q260" s="40" t="s">
        <v>2381</v>
      </c>
      <c r="R260" s="212" t="s">
        <v>1920</v>
      </c>
      <c r="S260" s="354">
        <f t="shared" si="63"/>
        <v>46240</v>
      </c>
      <c r="T260" s="212" t="s">
        <v>68</v>
      </c>
      <c r="U260" s="214" t="s">
        <v>970</v>
      </c>
      <c r="V260" s="240" t="s">
        <v>15</v>
      </c>
      <c r="W260" s="254"/>
      <c r="X260" s="153"/>
      <c r="Y260" s="153"/>
      <c r="Z260" s="153"/>
      <c r="AA260" s="153"/>
      <c r="AB260" s="153"/>
      <c r="AC260" s="153"/>
      <c r="AD260" s="153"/>
      <c r="AE260" s="153"/>
      <c r="AF260" s="153"/>
    </row>
    <row r="261" ht="14.5" spans="1:32">
      <c r="A261" s="212">
        <v>273</v>
      </c>
      <c r="B261" s="212" t="s">
        <v>64</v>
      </c>
      <c r="C261" s="214" t="s">
        <v>2373</v>
      </c>
      <c r="D261" s="204" t="s">
        <v>1917</v>
      </c>
      <c r="E261" s="214">
        <v>6000064635</v>
      </c>
      <c r="F261" s="214">
        <v>5</v>
      </c>
      <c r="G261" s="214">
        <v>5</v>
      </c>
      <c r="H261" s="214">
        <v>0</v>
      </c>
      <c r="I261" s="226">
        <v>46239</v>
      </c>
      <c r="J261" s="239" t="s">
        <v>2167</v>
      </c>
      <c r="K261" s="352" t="s">
        <v>2382</v>
      </c>
      <c r="L261" s="239" t="s">
        <v>66</v>
      </c>
      <c r="M261" s="254"/>
      <c r="N261" s="254"/>
      <c r="O261" s="212" t="s">
        <v>1920</v>
      </c>
      <c r="P261" s="353">
        <f t="shared" si="62"/>
        <v>46240</v>
      </c>
      <c r="Q261" s="254"/>
      <c r="R261" s="212" t="s">
        <v>1920</v>
      </c>
      <c r="S261" s="354">
        <f t="shared" si="63"/>
        <v>46240</v>
      </c>
      <c r="T261" s="212" t="s">
        <v>68</v>
      </c>
      <c r="U261" s="214"/>
      <c r="V261" s="214"/>
      <c r="W261" s="254"/>
      <c r="X261" s="153"/>
      <c r="Y261" s="153"/>
      <c r="Z261" s="153"/>
      <c r="AA261" s="153"/>
      <c r="AB261" s="153"/>
      <c r="AC261" s="153"/>
      <c r="AD261" s="153"/>
      <c r="AE261" s="153"/>
      <c r="AF261" s="153"/>
    </row>
    <row r="262" ht="14.5" spans="1:32">
      <c r="A262" s="214">
        <v>274</v>
      </c>
      <c r="B262" s="212" t="s">
        <v>64</v>
      </c>
      <c r="C262" s="214" t="s">
        <v>2373</v>
      </c>
      <c r="D262" s="204" t="s">
        <v>1917</v>
      </c>
      <c r="E262" s="229">
        <v>6000064635</v>
      </c>
      <c r="F262" s="214">
        <v>1</v>
      </c>
      <c r="G262" s="214">
        <v>0</v>
      </c>
      <c r="H262" s="214">
        <v>1</v>
      </c>
      <c r="I262" s="355">
        <v>46239</v>
      </c>
      <c r="J262" s="269" t="s">
        <v>2167</v>
      </c>
      <c r="K262" s="360">
        <v>516309360826239</v>
      </c>
      <c r="L262" s="376" t="s">
        <v>1149</v>
      </c>
      <c r="M262" s="319" t="s">
        <v>2237</v>
      </c>
      <c r="N262" s="319" t="s">
        <v>2238</v>
      </c>
      <c r="O262" s="190"/>
      <c r="P262" s="317"/>
      <c r="Q262" s="190" t="s">
        <v>2239</v>
      </c>
      <c r="R262" s="212" t="s">
        <v>1920</v>
      </c>
      <c r="S262" s="317"/>
      <c r="T262" s="212" t="s">
        <v>68</v>
      </c>
      <c r="U262" s="37" t="s">
        <v>970</v>
      </c>
      <c r="V262" s="214" t="s">
        <v>13</v>
      </c>
      <c r="W262" s="254"/>
      <c r="X262" s="153"/>
      <c r="Y262" s="153"/>
      <c r="Z262" s="153"/>
      <c r="AA262" s="153"/>
      <c r="AB262" s="153"/>
      <c r="AC262" s="153"/>
      <c r="AD262" s="153"/>
      <c r="AE262" s="153"/>
      <c r="AF262" s="153"/>
    </row>
    <row r="263" ht="14.5" spans="1:32">
      <c r="A263" s="212">
        <v>275</v>
      </c>
      <c r="B263" s="212" t="s">
        <v>64</v>
      </c>
      <c r="C263" s="214" t="s">
        <v>168</v>
      </c>
      <c r="D263" s="204" t="s">
        <v>1917</v>
      </c>
      <c r="E263" s="212">
        <v>6000064638</v>
      </c>
      <c r="F263" s="214">
        <v>1</v>
      </c>
      <c r="G263" s="214">
        <v>1</v>
      </c>
      <c r="H263" s="214">
        <v>0</v>
      </c>
      <c r="I263" s="226">
        <v>46239</v>
      </c>
      <c r="J263" s="258" t="s">
        <v>2168</v>
      </c>
      <c r="K263" s="362">
        <v>516313360726131</v>
      </c>
      <c r="L263" s="239" t="s">
        <v>66</v>
      </c>
      <c r="M263" s="254"/>
      <c r="N263" s="254"/>
      <c r="O263" s="254"/>
      <c r="P263" s="353">
        <f t="shared" ref="P263:P270" si="64">I263+1</f>
        <v>46240</v>
      </c>
      <c r="Q263" s="254"/>
      <c r="R263" s="212" t="s">
        <v>1920</v>
      </c>
      <c r="S263" s="354">
        <f t="shared" ref="S263:S270" si="65">I263+1</f>
        <v>46240</v>
      </c>
      <c r="T263" s="254"/>
      <c r="U263" s="214"/>
      <c r="V263" s="214"/>
      <c r="W263" s="254"/>
      <c r="X263" s="153"/>
      <c r="Y263" s="153"/>
      <c r="Z263" s="153"/>
      <c r="AA263" s="153"/>
      <c r="AB263" s="153"/>
      <c r="AC263" s="153"/>
      <c r="AD263" s="153"/>
      <c r="AE263" s="153"/>
      <c r="AF263" s="153"/>
    </row>
    <row r="264" ht="14.5" spans="1:32">
      <c r="A264" s="227">
        <v>276</v>
      </c>
      <c r="B264" s="212" t="s">
        <v>64</v>
      </c>
      <c r="C264" s="214" t="s">
        <v>168</v>
      </c>
      <c r="D264" s="204" t="s">
        <v>1917</v>
      </c>
      <c r="E264" s="212">
        <v>6000064638</v>
      </c>
      <c r="F264" s="214">
        <v>1</v>
      </c>
      <c r="G264" s="214">
        <v>0</v>
      </c>
      <c r="H264" s="214">
        <v>1</v>
      </c>
      <c r="I264" s="226">
        <v>46239</v>
      </c>
      <c r="J264" s="211" t="s">
        <v>2168</v>
      </c>
      <c r="K264" s="358">
        <v>516313360726132</v>
      </c>
      <c r="L264" s="62" t="s">
        <v>2261</v>
      </c>
      <c r="M264" s="254" t="s">
        <v>2185</v>
      </c>
      <c r="N264" s="34" t="s">
        <v>2181</v>
      </c>
      <c r="O264" s="212" t="s">
        <v>1920</v>
      </c>
      <c r="P264" s="353">
        <f t="shared" si="64"/>
        <v>46240</v>
      </c>
      <c r="Q264" s="34" t="s">
        <v>2182</v>
      </c>
      <c r="R264" s="212" t="s">
        <v>1920</v>
      </c>
      <c r="S264" s="354">
        <f t="shared" si="65"/>
        <v>46240</v>
      </c>
      <c r="T264" s="212" t="s">
        <v>68</v>
      </c>
      <c r="U264" s="212" t="s">
        <v>2176</v>
      </c>
      <c r="V264" s="214" t="s">
        <v>13</v>
      </c>
      <c r="W264" s="254"/>
      <c r="X264" s="153"/>
      <c r="Y264" s="153"/>
      <c r="Z264" s="153"/>
      <c r="AA264" s="153"/>
      <c r="AB264" s="153"/>
      <c r="AC264" s="153"/>
      <c r="AD264" s="153"/>
      <c r="AE264" s="153"/>
      <c r="AF264" s="153"/>
    </row>
    <row r="265" ht="14.5" spans="1:32">
      <c r="A265" s="214">
        <v>277</v>
      </c>
      <c r="B265" s="212" t="s">
        <v>64</v>
      </c>
      <c r="C265" s="214" t="s">
        <v>168</v>
      </c>
      <c r="D265" s="204" t="s">
        <v>1917</v>
      </c>
      <c r="E265" s="212">
        <v>6000064638</v>
      </c>
      <c r="F265" s="214">
        <v>7</v>
      </c>
      <c r="G265" s="214">
        <v>7</v>
      </c>
      <c r="H265" s="214">
        <v>0</v>
      </c>
      <c r="I265" s="226">
        <v>46239</v>
      </c>
      <c r="J265" s="258" t="s">
        <v>2168</v>
      </c>
      <c r="K265" s="362" t="s">
        <v>2383</v>
      </c>
      <c r="L265" s="239" t="s">
        <v>66</v>
      </c>
      <c r="M265" s="254"/>
      <c r="N265" s="254"/>
      <c r="O265" s="254"/>
      <c r="P265" s="353">
        <f t="shared" si="64"/>
        <v>46240</v>
      </c>
      <c r="Q265" s="254"/>
      <c r="R265" s="212" t="s">
        <v>1920</v>
      </c>
      <c r="S265" s="354">
        <f t="shared" si="65"/>
        <v>46240</v>
      </c>
      <c r="T265" s="254"/>
      <c r="U265" s="214"/>
      <c r="V265" s="214"/>
      <c r="W265" s="254"/>
      <c r="X265" s="153"/>
      <c r="Y265" s="153"/>
      <c r="Z265" s="153"/>
      <c r="AA265" s="153"/>
      <c r="AB265" s="153"/>
      <c r="AC265" s="153"/>
      <c r="AD265" s="153"/>
      <c r="AE265" s="153"/>
      <c r="AF265" s="153"/>
    </row>
    <row r="266" ht="14.5" spans="1:32">
      <c r="A266" s="227">
        <v>278</v>
      </c>
      <c r="B266" s="212" t="s">
        <v>64</v>
      </c>
      <c r="C266" s="214" t="s">
        <v>168</v>
      </c>
      <c r="D266" s="204" t="s">
        <v>1917</v>
      </c>
      <c r="E266" s="212">
        <v>6000064638</v>
      </c>
      <c r="F266" s="214">
        <v>1</v>
      </c>
      <c r="G266" s="214">
        <v>0</v>
      </c>
      <c r="H266" s="214">
        <v>1</v>
      </c>
      <c r="I266" s="226">
        <v>46239</v>
      </c>
      <c r="J266" s="211" t="s">
        <v>2168</v>
      </c>
      <c r="K266" s="358">
        <v>516313360726140</v>
      </c>
      <c r="L266" s="254" t="s">
        <v>2384</v>
      </c>
      <c r="M266" s="254" t="s">
        <v>2185</v>
      </c>
      <c r="N266" s="34" t="s">
        <v>2199</v>
      </c>
      <c r="O266" s="212" t="s">
        <v>1920</v>
      </c>
      <c r="P266" s="353">
        <f t="shared" si="64"/>
        <v>46240</v>
      </c>
      <c r="Q266" s="254" t="s">
        <v>122</v>
      </c>
      <c r="R266" s="212" t="s">
        <v>1920</v>
      </c>
      <c r="S266" s="354">
        <f t="shared" si="65"/>
        <v>46240</v>
      </c>
      <c r="T266" s="212" t="s">
        <v>68</v>
      </c>
      <c r="U266" s="214" t="s">
        <v>78</v>
      </c>
      <c r="V266" s="214" t="s">
        <v>13</v>
      </c>
      <c r="W266" s="254"/>
      <c r="X266" s="153"/>
      <c r="Y266" s="153"/>
      <c r="Z266" s="153"/>
      <c r="AA266" s="153"/>
      <c r="AB266" s="153"/>
      <c r="AC266" s="153"/>
      <c r="AD266" s="153"/>
      <c r="AE266" s="153"/>
      <c r="AF266" s="153"/>
    </row>
    <row r="267" ht="14.5" spans="1:32">
      <c r="A267" s="212">
        <v>279</v>
      </c>
      <c r="B267" s="212" t="s">
        <v>64</v>
      </c>
      <c r="C267" s="214" t="s">
        <v>168</v>
      </c>
      <c r="D267" s="204" t="s">
        <v>1917</v>
      </c>
      <c r="E267" s="212">
        <v>6000064638</v>
      </c>
      <c r="F267" s="214">
        <v>1</v>
      </c>
      <c r="G267" s="214">
        <v>1</v>
      </c>
      <c r="H267" s="214">
        <v>0</v>
      </c>
      <c r="I267" s="226">
        <v>46239</v>
      </c>
      <c r="J267" s="258" t="s">
        <v>2168</v>
      </c>
      <c r="K267" s="362">
        <v>516313360726141</v>
      </c>
      <c r="L267" s="239" t="s">
        <v>66</v>
      </c>
      <c r="M267" s="254"/>
      <c r="N267" s="254"/>
      <c r="O267" s="254"/>
      <c r="P267" s="353">
        <f t="shared" si="64"/>
        <v>46240</v>
      </c>
      <c r="Q267" s="254"/>
      <c r="R267" s="212" t="s">
        <v>1920</v>
      </c>
      <c r="S267" s="354">
        <f t="shared" si="65"/>
        <v>46240</v>
      </c>
      <c r="T267" s="254"/>
      <c r="U267" s="214"/>
      <c r="V267" s="214"/>
      <c r="W267" s="254"/>
      <c r="X267" s="153"/>
      <c r="Y267" s="153"/>
      <c r="Z267" s="153"/>
      <c r="AA267" s="153"/>
      <c r="AB267" s="153"/>
      <c r="AC267" s="153"/>
      <c r="AD267" s="153"/>
      <c r="AE267" s="153"/>
      <c r="AF267" s="153"/>
    </row>
    <row r="268" ht="14.5" spans="1:32">
      <c r="A268" s="214">
        <v>280</v>
      </c>
      <c r="B268" s="212" t="s">
        <v>64</v>
      </c>
      <c r="C268" s="214" t="s">
        <v>168</v>
      </c>
      <c r="D268" s="204" t="s">
        <v>1917</v>
      </c>
      <c r="E268" s="212">
        <v>6000064638</v>
      </c>
      <c r="F268" s="214">
        <v>1</v>
      </c>
      <c r="G268" s="214">
        <v>0</v>
      </c>
      <c r="H268" s="214">
        <v>1</v>
      </c>
      <c r="I268" s="226">
        <v>46239</v>
      </c>
      <c r="J268" s="211" t="s">
        <v>2168</v>
      </c>
      <c r="K268" s="358">
        <v>516313360726142</v>
      </c>
      <c r="L268" s="254" t="s">
        <v>2385</v>
      </c>
      <c r="M268" s="254" t="s">
        <v>2185</v>
      </c>
      <c r="N268" s="34" t="s">
        <v>2199</v>
      </c>
      <c r="O268" s="212" t="s">
        <v>1920</v>
      </c>
      <c r="P268" s="353">
        <f t="shared" si="64"/>
        <v>46240</v>
      </c>
      <c r="Q268" s="254" t="s">
        <v>122</v>
      </c>
      <c r="R268" s="212" t="s">
        <v>1920</v>
      </c>
      <c r="S268" s="354">
        <f t="shared" si="65"/>
        <v>46240</v>
      </c>
      <c r="T268" s="212" t="s">
        <v>68</v>
      </c>
      <c r="U268" s="214" t="s">
        <v>78</v>
      </c>
      <c r="V268" s="214" t="s">
        <v>13</v>
      </c>
      <c r="W268" s="254"/>
      <c r="X268" s="153"/>
      <c r="Y268" s="153"/>
      <c r="Z268" s="153"/>
      <c r="AA268" s="153"/>
      <c r="AB268" s="153"/>
      <c r="AC268" s="153"/>
      <c r="AD268" s="153"/>
      <c r="AE268" s="153"/>
      <c r="AF268" s="153"/>
    </row>
    <row r="269" ht="14.5" spans="1:32">
      <c r="A269" s="212">
        <v>281</v>
      </c>
      <c r="B269" s="212" t="s">
        <v>64</v>
      </c>
      <c r="C269" s="214" t="s">
        <v>168</v>
      </c>
      <c r="D269" s="204" t="s">
        <v>1917</v>
      </c>
      <c r="E269" s="212">
        <v>6000064638</v>
      </c>
      <c r="F269" s="214">
        <v>1</v>
      </c>
      <c r="G269" s="214">
        <v>1</v>
      </c>
      <c r="H269" s="214">
        <v>0</v>
      </c>
      <c r="I269" s="226">
        <v>46239</v>
      </c>
      <c r="J269" s="258" t="s">
        <v>2168</v>
      </c>
      <c r="K269" s="362">
        <v>516313360726143</v>
      </c>
      <c r="L269" s="239" t="s">
        <v>66</v>
      </c>
      <c r="M269" s="254"/>
      <c r="N269" s="254"/>
      <c r="O269" s="254"/>
      <c r="P269" s="353">
        <f t="shared" si="64"/>
        <v>46240</v>
      </c>
      <c r="Q269" s="254"/>
      <c r="R269" s="212" t="s">
        <v>1920</v>
      </c>
      <c r="S269" s="354">
        <f t="shared" si="65"/>
        <v>46240</v>
      </c>
      <c r="T269" s="254"/>
      <c r="U269" s="214"/>
      <c r="V269" s="214"/>
      <c r="W269" s="254"/>
      <c r="X269" s="153"/>
      <c r="Y269" s="153"/>
      <c r="Z269" s="153"/>
      <c r="AA269" s="153"/>
      <c r="AB269" s="153"/>
      <c r="AC269" s="153"/>
      <c r="AD269" s="153"/>
      <c r="AE269" s="153"/>
      <c r="AF269" s="153"/>
    </row>
    <row r="270" ht="14.5" spans="1:32">
      <c r="A270" s="227">
        <v>282</v>
      </c>
      <c r="B270" s="212" t="s">
        <v>64</v>
      </c>
      <c r="C270" s="214" t="s">
        <v>2373</v>
      </c>
      <c r="D270" s="204" t="s">
        <v>1917</v>
      </c>
      <c r="E270" s="212">
        <v>6000064638</v>
      </c>
      <c r="F270" s="214">
        <v>1</v>
      </c>
      <c r="G270" s="214">
        <v>0</v>
      </c>
      <c r="H270" s="214">
        <v>1</v>
      </c>
      <c r="I270" s="226">
        <v>46240</v>
      </c>
      <c r="J270" s="211" t="s">
        <v>2168</v>
      </c>
      <c r="K270" s="358">
        <v>516313360726144</v>
      </c>
      <c r="L270" s="254" t="s">
        <v>2386</v>
      </c>
      <c r="M270" s="254" t="s">
        <v>2185</v>
      </c>
      <c r="N270" s="34" t="s">
        <v>2199</v>
      </c>
      <c r="O270" s="212" t="s">
        <v>1920</v>
      </c>
      <c r="P270" s="353">
        <f t="shared" si="64"/>
        <v>46241</v>
      </c>
      <c r="Q270" s="254" t="s">
        <v>122</v>
      </c>
      <c r="R270" s="212" t="s">
        <v>1920</v>
      </c>
      <c r="S270" s="354">
        <f t="shared" si="65"/>
        <v>46241</v>
      </c>
      <c r="T270" s="212" t="s">
        <v>68</v>
      </c>
      <c r="U270" s="214" t="s">
        <v>78</v>
      </c>
      <c r="V270" s="214" t="s">
        <v>13</v>
      </c>
      <c r="W270" s="254"/>
      <c r="X270" s="153"/>
      <c r="Y270" s="153"/>
      <c r="Z270" s="153"/>
      <c r="AA270" s="153"/>
      <c r="AB270" s="153"/>
      <c r="AC270" s="153"/>
      <c r="AD270" s="153"/>
      <c r="AE270" s="153"/>
      <c r="AF270" s="153"/>
    </row>
    <row r="271" ht="14.5" spans="1:32">
      <c r="A271" s="212"/>
      <c r="B271" s="212" t="s">
        <v>64</v>
      </c>
      <c r="C271" s="214" t="s">
        <v>2373</v>
      </c>
      <c r="D271" s="204" t="s">
        <v>1917</v>
      </c>
      <c r="E271" s="212">
        <v>6000064638</v>
      </c>
      <c r="F271" s="214">
        <v>11</v>
      </c>
      <c r="G271" s="214">
        <v>11</v>
      </c>
      <c r="H271" s="214">
        <v>0</v>
      </c>
      <c r="I271" s="226">
        <v>46240</v>
      </c>
      <c r="J271" s="258" t="s">
        <v>2168</v>
      </c>
      <c r="K271" s="362" t="s">
        <v>2387</v>
      </c>
      <c r="L271" s="239" t="s">
        <v>66</v>
      </c>
      <c r="M271" s="361"/>
      <c r="N271" s="361"/>
      <c r="O271" s="212"/>
      <c r="P271" s="353"/>
      <c r="Q271" s="254"/>
      <c r="R271" s="212" t="s">
        <v>1920</v>
      </c>
      <c r="S271" s="354"/>
      <c r="T271" s="212"/>
      <c r="U271" s="214"/>
      <c r="V271" s="214"/>
      <c r="W271" s="254"/>
      <c r="X271" s="153"/>
      <c r="Y271" s="153"/>
      <c r="Z271" s="153"/>
      <c r="AA271" s="153"/>
      <c r="AB271" s="153"/>
      <c r="AC271" s="153"/>
      <c r="AD271" s="153"/>
      <c r="AE271" s="153"/>
      <c r="AF271" s="153"/>
    </row>
    <row r="272" ht="14.5" spans="1:32">
      <c r="A272" s="227"/>
      <c r="B272" s="212" t="s">
        <v>64</v>
      </c>
      <c r="C272" s="214" t="s">
        <v>2373</v>
      </c>
      <c r="D272" s="204" t="s">
        <v>1917</v>
      </c>
      <c r="E272" s="212">
        <v>6000064638</v>
      </c>
      <c r="F272" s="214">
        <v>1</v>
      </c>
      <c r="G272" s="214">
        <v>0</v>
      </c>
      <c r="H272" s="214">
        <v>1</v>
      </c>
      <c r="I272" s="226">
        <v>46240</v>
      </c>
      <c r="J272" s="211" t="s">
        <v>2168</v>
      </c>
      <c r="K272" s="358">
        <v>516313360726156</v>
      </c>
      <c r="L272" s="254" t="s">
        <v>2388</v>
      </c>
      <c r="M272" s="254" t="s">
        <v>2185</v>
      </c>
      <c r="N272" s="34" t="s">
        <v>2181</v>
      </c>
      <c r="O272" s="212" t="s">
        <v>1920</v>
      </c>
      <c r="P272" s="353">
        <f>I272+1</f>
        <v>46241</v>
      </c>
      <c r="Q272" s="34" t="s">
        <v>2182</v>
      </c>
      <c r="R272" s="212" t="s">
        <v>1920</v>
      </c>
      <c r="S272" s="354">
        <f>I272+1</f>
        <v>46241</v>
      </c>
      <c r="T272" s="212" t="s">
        <v>68</v>
      </c>
      <c r="U272" s="212" t="s">
        <v>2176</v>
      </c>
      <c r="V272" s="214" t="s">
        <v>13</v>
      </c>
      <c r="W272" s="254"/>
      <c r="X272" s="153"/>
      <c r="Y272" s="153"/>
      <c r="Z272" s="153"/>
      <c r="AA272" s="153"/>
      <c r="AB272" s="153"/>
      <c r="AC272" s="153"/>
      <c r="AD272" s="153"/>
      <c r="AE272" s="153"/>
      <c r="AF272" s="153"/>
    </row>
    <row r="273" ht="14.5" spans="1:32">
      <c r="A273" s="212"/>
      <c r="B273" s="212" t="s">
        <v>64</v>
      </c>
      <c r="C273" s="214" t="s">
        <v>2373</v>
      </c>
      <c r="D273" s="204" t="s">
        <v>1917</v>
      </c>
      <c r="E273" s="212">
        <v>6000064638</v>
      </c>
      <c r="F273" s="214">
        <v>3</v>
      </c>
      <c r="G273" s="214">
        <v>3</v>
      </c>
      <c r="H273" s="214">
        <v>0</v>
      </c>
      <c r="I273" s="226">
        <v>46240</v>
      </c>
      <c r="J273" s="258" t="s">
        <v>2168</v>
      </c>
      <c r="K273" s="362" t="s">
        <v>2389</v>
      </c>
      <c r="L273" s="239" t="s">
        <v>66</v>
      </c>
      <c r="M273" s="361"/>
      <c r="N273" s="361"/>
      <c r="O273" s="212"/>
      <c r="P273" s="353"/>
      <c r="Q273" s="254"/>
      <c r="R273" s="212" t="s">
        <v>1920</v>
      </c>
      <c r="S273" s="354"/>
      <c r="T273" s="212"/>
      <c r="U273" s="214"/>
      <c r="V273" s="214"/>
      <c r="W273" s="254"/>
      <c r="X273" s="153"/>
      <c r="Y273" s="153"/>
      <c r="Z273" s="153"/>
      <c r="AA273" s="153"/>
      <c r="AB273" s="153"/>
      <c r="AC273" s="153"/>
      <c r="AD273" s="153"/>
      <c r="AE273" s="153"/>
      <c r="AF273" s="153"/>
    </row>
    <row r="274" ht="14.5" spans="1:32">
      <c r="A274" s="214">
        <v>283</v>
      </c>
      <c r="B274" s="212" t="s">
        <v>64</v>
      </c>
      <c r="C274" s="214" t="s">
        <v>2373</v>
      </c>
      <c r="D274" s="204" t="s">
        <v>1917</v>
      </c>
      <c r="E274" s="212">
        <v>6000064638</v>
      </c>
      <c r="F274" s="214">
        <v>8</v>
      </c>
      <c r="G274" s="214">
        <v>8</v>
      </c>
      <c r="H274" s="214">
        <v>0</v>
      </c>
      <c r="I274" s="226">
        <v>46241</v>
      </c>
      <c r="J274" s="258" t="s">
        <v>2168</v>
      </c>
      <c r="K274" s="362" t="s">
        <v>2390</v>
      </c>
      <c r="L274" s="239" t="s">
        <v>66</v>
      </c>
      <c r="M274" s="254"/>
      <c r="N274" s="254"/>
      <c r="O274" s="254"/>
      <c r="P274" s="353">
        <f t="shared" ref="P274:P280" si="66">I274+1</f>
        <v>46242</v>
      </c>
      <c r="Q274" s="254"/>
      <c r="R274" s="212" t="s">
        <v>1920</v>
      </c>
      <c r="S274" s="354">
        <f t="shared" ref="S274:S280" si="67">I274+1</f>
        <v>46242</v>
      </c>
      <c r="T274" s="254"/>
      <c r="U274" s="214"/>
      <c r="V274" s="214"/>
      <c r="W274" s="254"/>
      <c r="X274" s="153"/>
      <c r="Y274" s="153"/>
      <c r="Z274" s="153"/>
      <c r="AA274" s="153"/>
      <c r="AB274" s="153"/>
      <c r="AC274" s="153"/>
      <c r="AD274" s="153"/>
      <c r="AE274" s="153"/>
      <c r="AF274" s="153"/>
    </row>
    <row r="275" ht="14.5" spans="1:32">
      <c r="A275" s="227">
        <v>284</v>
      </c>
      <c r="B275" s="212" t="s">
        <v>64</v>
      </c>
      <c r="C275" s="214" t="s">
        <v>2373</v>
      </c>
      <c r="D275" s="204" t="s">
        <v>1917</v>
      </c>
      <c r="E275" s="212">
        <v>6000064638</v>
      </c>
      <c r="F275" s="214">
        <v>1</v>
      </c>
      <c r="G275" s="214">
        <v>0</v>
      </c>
      <c r="H275" s="214">
        <v>1</v>
      </c>
      <c r="I275" s="226">
        <v>46241</v>
      </c>
      <c r="J275" s="211" t="s">
        <v>2168</v>
      </c>
      <c r="K275" s="358">
        <v>516313360826168</v>
      </c>
      <c r="L275" s="254" t="s">
        <v>2391</v>
      </c>
      <c r="M275" s="361" t="s">
        <v>1928</v>
      </c>
      <c r="N275" s="361" t="s">
        <v>2216</v>
      </c>
      <c r="O275" s="212" t="s">
        <v>1920</v>
      </c>
      <c r="P275" s="353">
        <f t="shared" si="66"/>
        <v>46242</v>
      </c>
      <c r="Q275" s="254" t="s">
        <v>122</v>
      </c>
      <c r="R275" s="212" t="s">
        <v>1920</v>
      </c>
      <c r="S275" s="354">
        <f t="shared" si="67"/>
        <v>46242</v>
      </c>
      <c r="T275" s="212" t="s">
        <v>68</v>
      </c>
      <c r="U275" s="214" t="s">
        <v>78</v>
      </c>
      <c r="V275" s="214" t="s">
        <v>13</v>
      </c>
      <c r="W275" s="254"/>
      <c r="X275" s="153"/>
      <c r="Y275" s="153"/>
      <c r="Z275" s="153"/>
      <c r="AA275" s="153"/>
      <c r="AB275" s="153"/>
      <c r="AC275" s="153"/>
      <c r="AD275" s="153"/>
      <c r="AE275" s="153"/>
      <c r="AF275" s="153"/>
    </row>
    <row r="276" ht="14.5" spans="1:32">
      <c r="A276" s="227">
        <v>285</v>
      </c>
      <c r="B276" s="212" t="s">
        <v>64</v>
      </c>
      <c r="C276" s="214" t="s">
        <v>2373</v>
      </c>
      <c r="D276" s="204" t="s">
        <v>1917</v>
      </c>
      <c r="E276" s="212">
        <v>6000064638</v>
      </c>
      <c r="F276" s="214">
        <v>1</v>
      </c>
      <c r="G276" s="214">
        <v>0</v>
      </c>
      <c r="H276" s="214">
        <v>1</v>
      </c>
      <c r="I276" s="226">
        <v>46241</v>
      </c>
      <c r="J276" s="211" t="s">
        <v>2168</v>
      </c>
      <c r="K276" s="358">
        <v>516313360826169</v>
      </c>
      <c r="L276" s="254" t="s">
        <v>2364</v>
      </c>
      <c r="M276" s="74" t="s">
        <v>2392</v>
      </c>
      <c r="N276" s="361" t="s">
        <v>2366</v>
      </c>
      <c r="O276" s="212" t="s">
        <v>1920</v>
      </c>
      <c r="P276" s="353">
        <f t="shared" si="66"/>
        <v>46242</v>
      </c>
      <c r="Q276" s="361" t="s">
        <v>2367</v>
      </c>
      <c r="R276" s="212" t="s">
        <v>1920</v>
      </c>
      <c r="S276" s="354">
        <f t="shared" si="67"/>
        <v>46242</v>
      </c>
      <c r="T276" s="212" t="s">
        <v>68</v>
      </c>
      <c r="U276" s="383" t="s">
        <v>27</v>
      </c>
      <c r="V276" s="240" t="s">
        <v>15</v>
      </c>
      <c r="W276" s="254"/>
      <c r="X276" s="153"/>
      <c r="Y276" s="153"/>
      <c r="Z276" s="153"/>
      <c r="AA276" s="153"/>
      <c r="AB276" s="153"/>
      <c r="AC276" s="153"/>
      <c r="AD276" s="153"/>
      <c r="AE276" s="153"/>
      <c r="AF276" s="153"/>
    </row>
    <row r="277" ht="14.5" spans="1:32">
      <c r="A277" s="214">
        <v>286</v>
      </c>
      <c r="B277" s="212" t="s">
        <v>64</v>
      </c>
      <c r="C277" s="214" t="s">
        <v>2373</v>
      </c>
      <c r="D277" s="204" t="s">
        <v>1917</v>
      </c>
      <c r="E277" s="212">
        <v>6000064638</v>
      </c>
      <c r="F277" s="214">
        <v>1</v>
      </c>
      <c r="G277" s="214">
        <v>1</v>
      </c>
      <c r="H277" s="214">
        <v>0</v>
      </c>
      <c r="I277" s="226">
        <v>46241</v>
      </c>
      <c r="J277" s="258" t="s">
        <v>2168</v>
      </c>
      <c r="K277" s="362">
        <v>516313360826170</v>
      </c>
      <c r="L277" s="239" t="s">
        <v>66</v>
      </c>
      <c r="M277" s="254"/>
      <c r="N277" s="40"/>
      <c r="O277" s="254"/>
      <c r="P277" s="353">
        <f t="shared" si="66"/>
        <v>46242</v>
      </c>
      <c r="Q277" s="254"/>
      <c r="R277" s="212" t="s">
        <v>1920</v>
      </c>
      <c r="S277" s="354">
        <f t="shared" si="67"/>
        <v>46242</v>
      </c>
      <c r="T277" s="254"/>
      <c r="U277" s="214"/>
      <c r="V277" s="214"/>
      <c r="W277" s="254"/>
      <c r="X277" s="153"/>
      <c r="Y277" s="153"/>
      <c r="Z277" s="153"/>
      <c r="AA277" s="153"/>
      <c r="AB277" s="153"/>
      <c r="AC277" s="153"/>
      <c r="AD277" s="153"/>
      <c r="AE277" s="153"/>
      <c r="AF277" s="153"/>
    </row>
    <row r="278" ht="14.5" spans="1:32">
      <c r="A278" s="227">
        <v>287</v>
      </c>
      <c r="B278" s="212" t="s">
        <v>64</v>
      </c>
      <c r="C278" s="214" t="s">
        <v>2373</v>
      </c>
      <c r="D278" s="204" t="s">
        <v>1917</v>
      </c>
      <c r="E278" s="212">
        <v>6000064638</v>
      </c>
      <c r="F278" s="214">
        <v>1</v>
      </c>
      <c r="G278" s="214">
        <v>0</v>
      </c>
      <c r="H278" s="214">
        <v>1</v>
      </c>
      <c r="I278" s="226">
        <v>46241</v>
      </c>
      <c r="J278" s="211" t="s">
        <v>2168</v>
      </c>
      <c r="K278" s="358">
        <v>516313360826171</v>
      </c>
      <c r="L278" s="254" t="s">
        <v>2364</v>
      </c>
      <c r="M278" s="74" t="s">
        <v>2392</v>
      </c>
      <c r="N278" s="361" t="s">
        <v>111</v>
      </c>
      <c r="O278" s="212" t="s">
        <v>1920</v>
      </c>
      <c r="P278" s="353">
        <f t="shared" si="66"/>
        <v>46242</v>
      </c>
      <c r="Q278" s="40" t="s">
        <v>2381</v>
      </c>
      <c r="R278" s="212" t="s">
        <v>1920</v>
      </c>
      <c r="S278" s="354">
        <f t="shared" si="67"/>
        <v>46242</v>
      </c>
      <c r="T278" s="212" t="s">
        <v>68</v>
      </c>
      <c r="U278" s="383" t="s">
        <v>27</v>
      </c>
      <c r="V278" s="240" t="s">
        <v>15</v>
      </c>
      <c r="W278" s="254"/>
      <c r="X278" s="153"/>
      <c r="Y278" s="153"/>
      <c r="Z278" s="153"/>
      <c r="AA278" s="153"/>
      <c r="AB278" s="153"/>
      <c r="AC278" s="153"/>
      <c r="AD278" s="153"/>
      <c r="AE278" s="153"/>
      <c r="AF278" s="153"/>
    </row>
    <row r="279" ht="14.5" spans="1:32">
      <c r="A279" s="227">
        <v>288</v>
      </c>
      <c r="B279" s="212" t="s">
        <v>64</v>
      </c>
      <c r="C279" s="214" t="s">
        <v>2373</v>
      </c>
      <c r="D279" s="204" t="s">
        <v>1917</v>
      </c>
      <c r="E279" s="212">
        <v>6000064638</v>
      </c>
      <c r="F279" s="214">
        <v>1</v>
      </c>
      <c r="G279" s="214">
        <v>1</v>
      </c>
      <c r="H279" s="214">
        <v>1</v>
      </c>
      <c r="I279" s="226">
        <v>46241</v>
      </c>
      <c r="J279" s="211" t="s">
        <v>2168</v>
      </c>
      <c r="K279" s="358">
        <v>516313360826172</v>
      </c>
      <c r="L279" s="254" t="s">
        <v>2393</v>
      </c>
      <c r="M279" s="40" t="s">
        <v>2394</v>
      </c>
      <c r="N279" s="45" t="s">
        <v>2395</v>
      </c>
      <c r="O279" s="45" t="s">
        <v>1920</v>
      </c>
      <c r="P279" s="353">
        <f t="shared" si="66"/>
        <v>46242</v>
      </c>
      <c r="Q279" s="361" t="s">
        <v>2396</v>
      </c>
      <c r="R279" s="212" t="s">
        <v>1920</v>
      </c>
      <c r="S279" s="354">
        <f t="shared" si="67"/>
        <v>46242</v>
      </c>
      <c r="T279" s="212" t="s">
        <v>68</v>
      </c>
      <c r="U279" s="214" t="s">
        <v>2177</v>
      </c>
      <c r="V279" s="240" t="s">
        <v>15</v>
      </c>
      <c r="W279" s="359"/>
      <c r="X279" s="153"/>
      <c r="Y279" s="153"/>
      <c r="Z279" s="153"/>
      <c r="AA279" s="153"/>
      <c r="AB279" s="153"/>
      <c r="AC279" s="153"/>
      <c r="AD279" s="153"/>
      <c r="AE279" s="153"/>
      <c r="AF279" s="153"/>
    </row>
    <row r="280" ht="14.5" spans="1:32">
      <c r="A280" s="214">
        <v>289</v>
      </c>
      <c r="B280" s="212" t="s">
        <v>64</v>
      </c>
      <c r="C280" s="214" t="s">
        <v>2373</v>
      </c>
      <c r="D280" s="204" t="s">
        <v>1917</v>
      </c>
      <c r="E280" s="212">
        <v>6000064638</v>
      </c>
      <c r="F280" s="214">
        <v>1</v>
      </c>
      <c r="G280" s="214">
        <v>0</v>
      </c>
      <c r="H280" s="214">
        <v>1</v>
      </c>
      <c r="I280" s="226">
        <v>46241</v>
      </c>
      <c r="J280" s="211" t="s">
        <v>2168</v>
      </c>
      <c r="K280" s="358">
        <v>516313360826173</v>
      </c>
      <c r="L280" s="254" t="s">
        <v>2397</v>
      </c>
      <c r="M280" s="254" t="s">
        <v>2185</v>
      </c>
      <c r="N280" s="34" t="s">
        <v>2181</v>
      </c>
      <c r="O280" s="212" t="s">
        <v>1920</v>
      </c>
      <c r="P280" s="353">
        <f t="shared" si="66"/>
        <v>46242</v>
      </c>
      <c r="Q280" s="34" t="s">
        <v>2182</v>
      </c>
      <c r="R280" s="212" t="s">
        <v>1920</v>
      </c>
      <c r="S280" s="354">
        <f t="shared" si="67"/>
        <v>46242</v>
      </c>
      <c r="T280" s="212" t="s">
        <v>68</v>
      </c>
      <c r="U280" s="212" t="s">
        <v>2176</v>
      </c>
      <c r="V280" s="214" t="s">
        <v>13</v>
      </c>
      <c r="W280" s="254"/>
      <c r="X280" s="153"/>
      <c r="Y280" s="153"/>
      <c r="Z280" s="153"/>
      <c r="AA280" s="153"/>
      <c r="AB280" s="153"/>
      <c r="AC280" s="153"/>
      <c r="AD280" s="153"/>
      <c r="AE280" s="153"/>
      <c r="AF280" s="153"/>
    </row>
    <row r="281" ht="15.5" spans="1:32">
      <c r="A281" s="227">
        <v>290</v>
      </c>
      <c r="B281" s="212" t="s">
        <v>64</v>
      </c>
      <c r="C281" s="214" t="s">
        <v>2373</v>
      </c>
      <c r="D281" s="204" t="s">
        <v>1917</v>
      </c>
      <c r="E281" s="212">
        <v>6000064638</v>
      </c>
      <c r="F281" s="214">
        <v>1</v>
      </c>
      <c r="G281" s="214">
        <v>0</v>
      </c>
      <c r="H281" s="214">
        <v>1</v>
      </c>
      <c r="I281" s="226">
        <v>46241</v>
      </c>
      <c r="J281" s="211" t="s">
        <v>2168</v>
      </c>
      <c r="K281" s="358">
        <v>516313360826174</v>
      </c>
      <c r="L281" s="254" t="s">
        <v>2364</v>
      </c>
      <c r="M281" s="74" t="s">
        <v>2392</v>
      </c>
      <c r="N281" s="384" t="s">
        <v>2398</v>
      </c>
      <c r="O281" s="385" t="s">
        <v>67</v>
      </c>
      <c r="P281" s="386">
        <v>46282</v>
      </c>
      <c r="Q281" s="361" t="s">
        <v>2367</v>
      </c>
      <c r="R281" s="385" t="s">
        <v>67</v>
      </c>
      <c r="S281" s="386">
        <v>46282</v>
      </c>
      <c r="T281" s="385" t="s">
        <v>68</v>
      </c>
      <c r="U281" s="212" t="s">
        <v>2176</v>
      </c>
      <c r="V281" s="240" t="s">
        <v>15</v>
      </c>
      <c r="W281" s="254"/>
      <c r="X281" s="153"/>
      <c r="Y281" s="153"/>
      <c r="Z281" s="153"/>
      <c r="AA281" s="153"/>
      <c r="AB281" s="153"/>
      <c r="AC281" s="153"/>
      <c r="AD281" s="153"/>
      <c r="AE281" s="153"/>
      <c r="AF281" s="153"/>
    </row>
    <row r="282" ht="14.5" spans="1:32">
      <c r="A282" s="212">
        <v>291</v>
      </c>
      <c r="B282" s="212" t="s">
        <v>64</v>
      </c>
      <c r="C282" s="214" t="s">
        <v>2373</v>
      </c>
      <c r="D282" s="204" t="s">
        <v>1917</v>
      </c>
      <c r="E282" s="212">
        <v>6000064638</v>
      </c>
      <c r="F282" s="214">
        <v>4</v>
      </c>
      <c r="G282" s="214">
        <v>4</v>
      </c>
      <c r="H282" s="214">
        <v>0</v>
      </c>
      <c r="I282" s="226">
        <v>46241</v>
      </c>
      <c r="J282" s="258" t="s">
        <v>2168</v>
      </c>
      <c r="K282" s="362" t="s">
        <v>2399</v>
      </c>
      <c r="L282" s="239" t="s">
        <v>66</v>
      </c>
      <c r="M282" s="254"/>
      <c r="N282" s="254"/>
      <c r="O282" s="254"/>
      <c r="P282" s="353">
        <f t="shared" ref="P282:P283" si="68">I282+1</f>
        <v>46242</v>
      </c>
      <c r="Q282" s="254"/>
      <c r="R282" s="212" t="s">
        <v>1920</v>
      </c>
      <c r="S282" s="354">
        <f t="shared" ref="S282:S283" si="69">I282+1</f>
        <v>46242</v>
      </c>
      <c r="T282" s="254"/>
      <c r="U282" s="214"/>
      <c r="V282" s="214"/>
      <c r="W282" s="254"/>
      <c r="X282" s="153"/>
      <c r="Y282" s="153"/>
      <c r="Z282" s="153"/>
      <c r="AA282" s="153"/>
      <c r="AB282" s="153"/>
      <c r="AC282" s="153"/>
      <c r="AD282" s="153"/>
      <c r="AE282" s="153"/>
      <c r="AF282" s="153"/>
    </row>
    <row r="283" ht="14.5" spans="1:32">
      <c r="A283" s="212">
        <v>293</v>
      </c>
      <c r="B283" s="212" t="s">
        <v>64</v>
      </c>
      <c r="C283" s="214" t="s">
        <v>2373</v>
      </c>
      <c r="D283" s="204" t="s">
        <v>1917</v>
      </c>
      <c r="E283" s="214">
        <v>6000064635</v>
      </c>
      <c r="F283" s="214">
        <v>6</v>
      </c>
      <c r="G283" s="214">
        <v>6</v>
      </c>
      <c r="H283" s="214">
        <v>0</v>
      </c>
      <c r="I283" s="226">
        <v>46242</v>
      </c>
      <c r="J283" s="239" t="s">
        <v>2167</v>
      </c>
      <c r="K283" s="352" t="s">
        <v>2400</v>
      </c>
      <c r="L283" s="239" t="s">
        <v>66</v>
      </c>
      <c r="M283" s="254"/>
      <c r="N283" s="254"/>
      <c r="O283" s="212" t="s">
        <v>1920</v>
      </c>
      <c r="P283" s="353">
        <f t="shared" si="68"/>
        <v>46243</v>
      </c>
      <c r="Q283" s="254"/>
      <c r="R283" s="212" t="s">
        <v>1920</v>
      </c>
      <c r="S283" s="354">
        <f t="shared" si="69"/>
        <v>46243</v>
      </c>
      <c r="T283" s="212" t="s">
        <v>68</v>
      </c>
      <c r="U283" s="214"/>
      <c r="V283" s="214"/>
      <c r="W283" s="254"/>
      <c r="X283" s="153"/>
      <c r="Y283" s="153"/>
      <c r="Z283" s="153"/>
      <c r="AA283" s="153"/>
      <c r="AB283" s="153"/>
      <c r="AC283" s="153"/>
      <c r="AD283" s="153"/>
      <c r="AE283" s="153"/>
      <c r="AF283" s="153"/>
    </row>
    <row r="284" ht="14.5" spans="1:32">
      <c r="A284" s="227">
        <v>294</v>
      </c>
      <c r="B284" s="212" t="s">
        <v>64</v>
      </c>
      <c r="C284" s="214" t="s">
        <v>2373</v>
      </c>
      <c r="D284" s="204" t="s">
        <v>1917</v>
      </c>
      <c r="E284" s="229">
        <v>6000064635</v>
      </c>
      <c r="F284" s="214">
        <v>1</v>
      </c>
      <c r="G284" s="214">
        <v>0</v>
      </c>
      <c r="H284" s="214">
        <v>1</v>
      </c>
      <c r="I284" s="355">
        <v>46242</v>
      </c>
      <c r="J284" s="269" t="s">
        <v>2167</v>
      </c>
      <c r="K284" s="352">
        <v>516309360826246</v>
      </c>
      <c r="L284" s="254" t="s">
        <v>2213</v>
      </c>
      <c r="M284" s="269" t="s">
        <v>2214</v>
      </c>
      <c r="N284" s="253" t="s">
        <v>2188</v>
      </c>
      <c r="O284" s="212" t="s">
        <v>2189</v>
      </c>
      <c r="P284" s="226">
        <v>46181</v>
      </c>
      <c r="Q284" s="247" t="s">
        <v>2190</v>
      </c>
      <c r="R284" s="212" t="s">
        <v>2189</v>
      </c>
      <c r="S284" s="226">
        <v>46181</v>
      </c>
      <c r="T284" s="212" t="s">
        <v>68</v>
      </c>
      <c r="U284" s="214" t="s">
        <v>78</v>
      </c>
      <c r="V284" s="214" t="s">
        <v>13</v>
      </c>
      <c r="W284" s="55"/>
      <c r="X284" s="55"/>
      <c r="Y284" s="214"/>
      <c r="Z284" s="214"/>
      <c r="AA284" s="214"/>
      <c r="AB284" s="214"/>
      <c r="AC284" s="214"/>
      <c r="AD284" s="214"/>
      <c r="AE284" s="214"/>
      <c r="AF284" s="214"/>
    </row>
    <row r="285" ht="14.5" spans="1:32">
      <c r="A285" s="214">
        <v>295</v>
      </c>
      <c r="B285" s="212" t="s">
        <v>64</v>
      </c>
      <c r="C285" s="214" t="s">
        <v>2373</v>
      </c>
      <c r="D285" s="204" t="s">
        <v>1917</v>
      </c>
      <c r="E285" s="214">
        <v>6000064635</v>
      </c>
      <c r="F285" s="214">
        <v>1</v>
      </c>
      <c r="G285" s="214">
        <v>1</v>
      </c>
      <c r="H285" s="214">
        <v>0</v>
      </c>
      <c r="I285" s="226">
        <v>46242</v>
      </c>
      <c r="J285" s="239" t="s">
        <v>2167</v>
      </c>
      <c r="K285" s="352">
        <v>516309360826247</v>
      </c>
      <c r="L285" s="239" t="s">
        <v>66</v>
      </c>
      <c r="M285" s="254"/>
      <c r="N285" s="254"/>
      <c r="O285" s="212" t="s">
        <v>1920</v>
      </c>
      <c r="P285" s="353">
        <f>I285+1</f>
        <v>46243</v>
      </c>
      <c r="Q285" s="254"/>
      <c r="R285" s="212" t="s">
        <v>1920</v>
      </c>
      <c r="S285" s="354">
        <f>I285+1</f>
        <v>46243</v>
      </c>
      <c r="T285" s="212" t="s">
        <v>68</v>
      </c>
      <c r="U285" s="214"/>
      <c r="V285" s="214"/>
      <c r="W285" s="254"/>
      <c r="X285" s="153"/>
      <c r="Y285" s="153"/>
      <c r="Z285" s="153"/>
      <c r="AA285" s="153"/>
      <c r="AB285" s="153"/>
      <c r="AC285" s="153"/>
      <c r="AD285" s="153"/>
      <c r="AE285" s="153"/>
      <c r="AF285" s="153"/>
    </row>
    <row r="286" ht="14.5" spans="1:32">
      <c r="A286" s="227">
        <v>296</v>
      </c>
      <c r="B286" s="212" t="s">
        <v>64</v>
      </c>
      <c r="C286" s="214" t="s">
        <v>2373</v>
      </c>
      <c r="D286" s="204" t="s">
        <v>1917</v>
      </c>
      <c r="E286" s="229">
        <v>6000064635</v>
      </c>
      <c r="F286" s="214">
        <v>1</v>
      </c>
      <c r="G286" s="214">
        <v>0</v>
      </c>
      <c r="H286" s="214">
        <v>1</v>
      </c>
      <c r="I286" s="355">
        <v>46242</v>
      </c>
      <c r="J286" s="269" t="s">
        <v>2167</v>
      </c>
      <c r="K286" s="352">
        <v>516309360826248</v>
      </c>
      <c r="L286" s="254" t="s">
        <v>2213</v>
      </c>
      <c r="M286" s="269" t="s">
        <v>2214</v>
      </c>
      <c r="N286" s="253" t="s">
        <v>2188</v>
      </c>
      <c r="O286" s="212" t="s">
        <v>2189</v>
      </c>
      <c r="P286" s="226">
        <v>46181</v>
      </c>
      <c r="Q286" s="247" t="s">
        <v>2190</v>
      </c>
      <c r="R286" s="212" t="s">
        <v>2189</v>
      </c>
      <c r="S286" s="226">
        <v>46181</v>
      </c>
      <c r="T286" s="212" t="s">
        <v>68</v>
      </c>
      <c r="U286" s="214" t="s">
        <v>78</v>
      </c>
      <c r="V286" s="214" t="s">
        <v>13</v>
      </c>
      <c r="W286" s="55"/>
      <c r="X286" s="55"/>
      <c r="Y286" s="214"/>
      <c r="Z286" s="214"/>
      <c r="AA286" s="214"/>
      <c r="AB286" s="214"/>
      <c r="AC286" s="214"/>
      <c r="AD286" s="214"/>
      <c r="AE286" s="214"/>
      <c r="AF286" s="214"/>
    </row>
    <row r="287" ht="14.5" spans="1:32">
      <c r="A287" s="212">
        <v>297</v>
      </c>
      <c r="B287" s="212" t="s">
        <v>64</v>
      </c>
      <c r="C287" s="214" t="s">
        <v>2373</v>
      </c>
      <c r="D287" s="204" t="s">
        <v>1917</v>
      </c>
      <c r="E287" s="214">
        <v>6000064635</v>
      </c>
      <c r="F287" s="214">
        <v>9</v>
      </c>
      <c r="G287" s="214">
        <v>9</v>
      </c>
      <c r="H287" s="214">
        <v>0</v>
      </c>
      <c r="I287" s="226">
        <v>46242</v>
      </c>
      <c r="J287" s="239" t="s">
        <v>2167</v>
      </c>
      <c r="K287" s="352" t="s">
        <v>2401</v>
      </c>
      <c r="L287" s="239" t="s">
        <v>66</v>
      </c>
      <c r="M287" s="254"/>
      <c r="N287" s="254"/>
      <c r="O287" s="212" t="s">
        <v>1920</v>
      </c>
      <c r="P287" s="353">
        <f t="shared" ref="P287:P291" si="70">I287+1</f>
        <v>46243</v>
      </c>
      <c r="Q287" s="254"/>
      <c r="R287" s="212" t="s">
        <v>1920</v>
      </c>
      <c r="S287" s="354">
        <f t="shared" ref="S287:S291" si="71">I287+1</f>
        <v>46243</v>
      </c>
      <c r="T287" s="212" t="s">
        <v>68</v>
      </c>
      <c r="U287" s="214"/>
      <c r="V287" s="214"/>
      <c r="W287" s="254"/>
      <c r="X287" s="153"/>
      <c r="Y287" s="153"/>
      <c r="Z287" s="153"/>
      <c r="AA287" s="153"/>
      <c r="AB287" s="153"/>
      <c r="AC287" s="153"/>
      <c r="AD287" s="153"/>
      <c r="AE287" s="153"/>
      <c r="AF287" s="153"/>
    </row>
    <row r="288" ht="14.5" spans="1:32">
      <c r="A288" s="214">
        <v>298</v>
      </c>
      <c r="B288" s="212" t="s">
        <v>64</v>
      </c>
      <c r="C288" s="214" t="s">
        <v>168</v>
      </c>
      <c r="D288" s="204" t="s">
        <v>1917</v>
      </c>
      <c r="E288" s="212">
        <v>6000064638</v>
      </c>
      <c r="F288" s="214">
        <v>10</v>
      </c>
      <c r="G288" s="214">
        <v>10</v>
      </c>
      <c r="H288" s="214">
        <v>0</v>
      </c>
      <c r="I288" s="226">
        <v>46244</v>
      </c>
      <c r="J288" s="258" t="s">
        <v>2168</v>
      </c>
      <c r="K288" s="362" t="s">
        <v>2402</v>
      </c>
      <c r="L288" s="239" t="s">
        <v>66</v>
      </c>
      <c r="M288" s="254"/>
      <c r="N288" s="254"/>
      <c r="O288" s="254"/>
      <c r="P288" s="353">
        <f t="shared" si="70"/>
        <v>46245</v>
      </c>
      <c r="Q288" s="254"/>
      <c r="R288" s="212" t="s">
        <v>1920</v>
      </c>
      <c r="S288" s="354">
        <f t="shared" si="71"/>
        <v>46245</v>
      </c>
      <c r="T288" s="254"/>
      <c r="U288" s="214"/>
      <c r="V288" s="214"/>
      <c r="W288" s="254"/>
      <c r="X288" s="153"/>
      <c r="Y288" s="153"/>
      <c r="Z288" s="153"/>
      <c r="AA288" s="153"/>
      <c r="AB288" s="153"/>
      <c r="AC288" s="153"/>
      <c r="AD288" s="153"/>
      <c r="AE288" s="153"/>
      <c r="AF288" s="153"/>
    </row>
    <row r="289" ht="14.5" spans="1:32">
      <c r="A289" s="212">
        <v>299</v>
      </c>
      <c r="B289" s="212" t="s">
        <v>64</v>
      </c>
      <c r="C289" s="214" t="s">
        <v>168</v>
      </c>
      <c r="D289" s="204" t="s">
        <v>1917</v>
      </c>
      <c r="E289" s="212">
        <v>6000064638</v>
      </c>
      <c r="F289" s="214">
        <v>6</v>
      </c>
      <c r="G289" s="214">
        <v>6</v>
      </c>
      <c r="H289" s="214">
        <v>0</v>
      </c>
      <c r="I289" s="226">
        <v>46245</v>
      </c>
      <c r="J289" s="258" t="s">
        <v>2168</v>
      </c>
      <c r="K289" s="362" t="s">
        <v>2403</v>
      </c>
      <c r="L289" s="239" t="s">
        <v>66</v>
      </c>
      <c r="M289" s="254"/>
      <c r="N289" s="254"/>
      <c r="O289" s="212" t="s">
        <v>1920</v>
      </c>
      <c r="P289" s="353">
        <f t="shared" si="70"/>
        <v>46246</v>
      </c>
      <c r="Q289" s="254"/>
      <c r="R289" s="212" t="s">
        <v>1920</v>
      </c>
      <c r="S289" s="354">
        <f t="shared" si="71"/>
        <v>46246</v>
      </c>
      <c r="T289" s="212" t="s">
        <v>68</v>
      </c>
      <c r="U289" s="214"/>
      <c r="V289" s="214"/>
      <c r="W289" s="254"/>
      <c r="X289" s="153"/>
      <c r="Y289" s="153"/>
      <c r="Z289" s="153"/>
      <c r="AA289" s="153"/>
      <c r="AB289" s="153"/>
      <c r="AC289" s="153"/>
      <c r="AD289" s="153"/>
      <c r="AE289" s="153"/>
      <c r="AF289" s="153"/>
    </row>
    <row r="290" ht="30" customHeight="1" spans="1:32">
      <c r="A290" s="214">
        <v>301</v>
      </c>
      <c r="B290" s="212" t="s">
        <v>64</v>
      </c>
      <c r="C290" s="214" t="s">
        <v>168</v>
      </c>
      <c r="D290" s="204" t="s">
        <v>1917</v>
      </c>
      <c r="E290" s="229">
        <v>6000064635</v>
      </c>
      <c r="F290" s="214">
        <v>1</v>
      </c>
      <c r="G290" s="214">
        <v>0</v>
      </c>
      <c r="H290" s="214">
        <v>1</v>
      </c>
      <c r="I290" s="355">
        <v>46246</v>
      </c>
      <c r="J290" s="269" t="s">
        <v>2167</v>
      </c>
      <c r="K290" s="352">
        <v>516309360826258</v>
      </c>
      <c r="L290" s="254" t="s">
        <v>2380</v>
      </c>
      <c r="M290" s="361" t="s">
        <v>2404</v>
      </c>
      <c r="N290" s="361" t="s">
        <v>111</v>
      </c>
      <c r="O290" s="212" t="s">
        <v>1920</v>
      </c>
      <c r="P290" s="353">
        <f t="shared" si="70"/>
        <v>46247</v>
      </c>
      <c r="Q290" s="40" t="s">
        <v>2381</v>
      </c>
      <c r="R290" s="212" t="s">
        <v>1920</v>
      </c>
      <c r="S290" s="354">
        <f t="shared" si="71"/>
        <v>46247</v>
      </c>
      <c r="T290" s="212" t="s">
        <v>68</v>
      </c>
      <c r="U290" s="37" t="s">
        <v>2177</v>
      </c>
      <c r="V290" s="240" t="s">
        <v>15</v>
      </c>
      <c r="W290" s="254"/>
      <c r="X290" s="153"/>
      <c r="Y290" s="153"/>
      <c r="Z290" s="153"/>
      <c r="AA290" s="153"/>
      <c r="AB290" s="153"/>
      <c r="AC290" s="153"/>
      <c r="AD290" s="153"/>
      <c r="AE290" s="153"/>
      <c r="AF290" s="153"/>
    </row>
    <row r="291" ht="14.5" spans="1:32">
      <c r="A291" s="212">
        <v>302</v>
      </c>
      <c r="B291" s="212" t="s">
        <v>64</v>
      </c>
      <c r="C291" s="214" t="s">
        <v>168</v>
      </c>
      <c r="D291" s="204" t="s">
        <v>1917</v>
      </c>
      <c r="E291" s="214">
        <v>6000064635</v>
      </c>
      <c r="F291" s="214">
        <v>1</v>
      </c>
      <c r="G291" s="214">
        <v>1</v>
      </c>
      <c r="H291" s="214">
        <v>0</v>
      </c>
      <c r="I291" s="226">
        <v>46246</v>
      </c>
      <c r="J291" s="239" t="s">
        <v>2167</v>
      </c>
      <c r="K291" s="352">
        <v>516309360826259</v>
      </c>
      <c r="L291" s="239" t="s">
        <v>66</v>
      </c>
      <c r="M291" s="254"/>
      <c r="N291" s="254"/>
      <c r="O291" s="212" t="s">
        <v>1920</v>
      </c>
      <c r="P291" s="353">
        <f t="shared" si="70"/>
        <v>46247</v>
      </c>
      <c r="Q291" s="254"/>
      <c r="R291" s="212" t="s">
        <v>1920</v>
      </c>
      <c r="S291" s="354">
        <f t="shared" si="71"/>
        <v>46247</v>
      </c>
      <c r="T291" s="212" t="s">
        <v>68</v>
      </c>
      <c r="U291" s="214"/>
      <c r="V291" s="214"/>
      <c r="W291" s="254"/>
      <c r="X291" s="153"/>
      <c r="Y291" s="153"/>
      <c r="Z291" s="153"/>
      <c r="AA291" s="153"/>
      <c r="AB291" s="153"/>
      <c r="AC291" s="153"/>
      <c r="AD291" s="153"/>
      <c r="AE291" s="153"/>
      <c r="AF291" s="153"/>
    </row>
    <row r="292" ht="14.5" spans="1:32">
      <c r="A292" s="227">
        <v>303</v>
      </c>
      <c r="B292" s="212" t="s">
        <v>64</v>
      </c>
      <c r="C292" s="214" t="s">
        <v>168</v>
      </c>
      <c r="D292" s="204" t="s">
        <v>1917</v>
      </c>
      <c r="E292" s="229">
        <v>6000064635</v>
      </c>
      <c r="F292" s="214">
        <v>1</v>
      </c>
      <c r="G292" s="214">
        <v>0</v>
      </c>
      <c r="H292" s="214">
        <v>1</v>
      </c>
      <c r="I292" s="355">
        <v>46246</v>
      </c>
      <c r="J292" s="269" t="s">
        <v>2167</v>
      </c>
      <c r="K292" s="352">
        <v>516309360826260</v>
      </c>
      <c r="L292" s="254" t="s">
        <v>2213</v>
      </c>
      <c r="M292" s="269" t="s">
        <v>2214</v>
      </c>
      <c r="N292" s="253" t="s">
        <v>2188</v>
      </c>
      <c r="O292" s="212" t="s">
        <v>2189</v>
      </c>
      <c r="P292" s="226">
        <v>46181</v>
      </c>
      <c r="Q292" s="247" t="s">
        <v>2190</v>
      </c>
      <c r="R292" s="212" t="s">
        <v>2189</v>
      </c>
      <c r="S292" s="226">
        <v>46181</v>
      </c>
      <c r="T292" s="212" t="s">
        <v>68</v>
      </c>
      <c r="U292" s="214" t="s">
        <v>78</v>
      </c>
      <c r="V292" s="214" t="s">
        <v>13</v>
      </c>
      <c r="W292" s="55"/>
      <c r="X292" s="55"/>
      <c r="Y292" s="214"/>
      <c r="Z292" s="214"/>
      <c r="AA292" s="214"/>
      <c r="AB292" s="214"/>
      <c r="AC292" s="214"/>
      <c r="AD292" s="214"/>
      <c r="AE292" s="214"/>
      <c r="AF292" s="214"/>
    </row>
    <row r="293" ht="16.5" spans="1:32">
      <c r="A293" s="214">
        <v>304</v>
      </c>
      <c r="B293" s="212" t="s">
        <v>64</v>
      </c>
      <c r="C293" s="214" t="s">
        <v>168</v>
      </c>
      <c r="D293" s="204" t="s">
        <v>1917</v>
      </c>
      <c r="E293" s="229">
        <v>6000064635</v>
      </c>
      <c r="F293" s="214">
        <v>1</v>
      </c>
      <c r="G293" s="214">
        <v>0</v>
      </c>
      <c r="H293" s="214">
        <v>1</v>
      </c>
      <c r="I293" s="355">
        <v>46246</v>
      </c>
      <c r="J293" s="269" t="s">
        <v>2167</v>
      </c>
      <c r="K293" s="352">
        <v>516309360826261</v>
      </c>
      <c r="L293" s="251" t="s">
        <v>2271</v>
      </c>
      <c r="M293" s="252" t="s">
        <v>2272</v>
      </c>
      <c r="N293" s="253" t="s">
        <v>2273</v>
      </c>
      <c r="O293" s="136" t="s">
        <v>67</v>
      </c>
      <c r="P293" s="375">
        <f t="shared" ref="P293:P300" si="72">I293+1</f>
        <v>46247</v>
      </c>
      <c r="Q293" s="253" t="s">
        <v>2274</v>
      </c>
      <c r="R293" s="136" t="s">
        <v>67</v>
      </c>
      <c r="S293" s="226">
        <v>46181</v>
      </c>
      <c r="T293" s="212" t="s">
        <v>68</v>
      </c>
      <c r="U293" s="240" t="s">
        <v>974</v>
      </c>
      <c r="V293" s="214" t="s">
        <v>13</v>
      </c>
      <c r="W293" s="37"/>
      <c r="X293" s="37"/>
      <c r="Y293" s="37"/>
      <c r="Z293" s="37"/>
      <c r="AA293" s="37"/>
      <c r="AB293" s="37"/>
      <c r="AC293" s="37"/>
      <c r="AD293" s="37"/>
      <c r="AE293" s="37"/>
      <c r="AF293" s="37"/>
    </row>
    <row r="294" ht="14.5" spans="1:32">
      <c r="A294" s="212">
        <v>305</v>
      </c>
      <c r="B294" s="212" t="s">
        <v>64</v>
      </c>
      <c r="C294" s="214" t="s">
        <v>168</v>
      </c>
      <c r="D294" s="204" t="s">
        <v>1917</v>
      </c>
      <c r="E294" s="214">
        <v>6000064635</v>
      </c>
      <c r="F294" s="214">
        <v>11</v>
      </c>
      <c r="G294" s="214">
        <v>11</v>
      </c>
      <c r="H294" s="214">
        <v>0</v>
      </c>
      <c r="I294" s="226">
        <v>46246</v>
      </c>
      <c r="J294" s="239" t="s">
        <v>2167</v>
      </c>
      <c r="K294" s="352" t="s">
        <v>2405</v>
      </c>
      <c r="L294" s="239" t="s">
        <v>66</v>
      </c>
      <c r="M294" s="254"/>
      <c r="N294" s="254"/>
      <c r="O294" s="212" t="s">
        <v>1920</v>
      </c>
      <c r="P294" s="353">
        <f t="shared" si="72"/>
        <v>46247</v>
      </c>
      <c r="Q294" s="254"/>
      <c r="R294" s="212" t="s">
        <v>1920</v>
      </c>
      <c r="S294" s="354">
        <f t="shared" ref="S294:S300" si="73">I294+1</f>
        <v>46247</v>
      </c>
      <c r="T294" s="212" t="s">
        <v>68</v>
      </c>
      <c r="U294" s="214"/>
      <c r="V294" s="214"/>
      <c r="W294" s="254"/>
      <c r="X294" s="153"/>
      <c r="Y294" s="153"/>
      <c r="Z294" s="153"/>
      <c r="AA294" s="153"/>
      <c r="AB294" s="153"/>
      <c r="AC294" s="153"/>
      <c r="AD294" s="153"/>
      <c r="AE294" s="153"/>
      <c r="AF294" s="153"/>
    </row>
    <row r="295" ht="14.5" spans="1:32">
      <c r="A295" s="214">
        <v>307</v>
      </c>
      <c r="B295" s="212" t="s">
        <v>64</v>
      </c>
      <c r="C295" s="214" t="s">
        <v>168</v>
      </c>
      <c r="D295" s="204" t="s">
        <v>1917</v>
      </c>
      <c r="E295" s="214">
        <v>6000064635</v>
      </c>
      <c r="F295" s="214">
        <v>6</v>
      </c>
      <c r="G295" s="214">
        <v>6</v>
      </c>
      <c r="H295" s="214">
        <v>0</v>
      </c>
      <c r="I295" s="226">
        <v>46247</v>
      </c>
      <c r="J295" s="239" t="s">
        <v>2167</v>
      </c>
      <c r="K295" s="352" t="s">
        <v>2406</v>
      </c>
      <c r="L295" s="239" t="s">
        <v>66</v>
      </c>
      <c r="M295" s="254"/>
      <c r="N295" s="254"/>
      <c r="O295" s="212" t="s">
        <v>1920</v>
      </c>
      <c r="P295" s="353">
        <f t="shared" si="72"/>
        <v>46248</v>
      </c>
      <c r="Q295" s="254"/>
      <c r="R295" s="212" t="s">
        <v>1920</v>
      </c>
      <c r="S295" s="354">
        <f t="shared" si="73"/>
        <v>46248</v>
      </c>
      <c r="T295" s="212" t="s">
        <v>68</v>
      </c>
      <c r="U295" s="214"/>
      <c r="V295" s="214"/>
      <c r="W295" s="254"/>
      <c r="X295" s="153"/>
      <c r="Y295" s="153"/>
      <c r="Z295" s="153"/>
      <c r="AA295" s="153"/>
      <c r="AB295" s="153"/>
      <c r="AC295" s="153"/>
      <c r="AD295" s="153"/>
      <c r="AE295" s="153"/>
      <c r="AF295" s="153"/>
    </row>
    <row r="296" ht="14.5" spans="1:32">
      <c r="A296" s="227">
        <v>308</v>
      </c>
      <c r="B296" s="212" t="s">
        <v>64</v>
      </c>
      <c r="C296" s="214" t="s">
        <v>168</v>
      </c>
      <c r="D296" s="204" t="s">
        <v>1917</v>
      </c>
      <c r="E296" s="229">
        <v>6000064635</v>
      </c>
      <c r="F296" s="214">
        <v>1</v>
      </c>
      <c r="G296" s="214">
        <v>0</v>
      </c>
      <c r="H296" s="214">
        <v>1</v>
      </c>
      <c r="I296" s="355">
        <v>46247</v>
      </c>
      <c r="J296" s="269" t="s">
        <v>2167</v>
      </c>
      <c r="K296" s="352">
        <v>516309360826279</v>
      </c>
      <c r="L296" s="254" t="s">
        <v>2364</v>
      </c>
      <c r="M296" s="74" t="s">
        <v>2392</v>
      </c>
      <c r="N296" s="361" t="s">
        <v>2366</v>
      </c>
      <c r="O296" s="212" t="s">
        <v>1920</v>
      </c>
      <c r="P296" s="353">
        <f t="shared" si="72"/>
        <v>46248</v>
      </c>
      <c r="Q296" s="361" t="s">
        <v>2367</v>
      </c>
      <c r="R296" s="212" t="s">
        <v>1920</v>
      </c>
      <c r="S296" s="354">
        <f t="shared" si="73"/>
        <v>46248</v>
      </c>
      <c r="T296" s="212" t="s">
        <v>68</v>
      </c>
      <c r="U296" s="383" t="s">
        <v>27</v>
      </c>
      <c r="V296" s="240" t="s">
        <v>15</v>
      </c>
      <c r="W296" s="254"/>
      <c r="X296" s="153"/>
      <c r="Y296" s="153"/>
      <c r="Z296" s="153"/>
      <c r="AA296" s="153"/>
      <c r="AB296" s="153"/>
      <c r="AC296" s="153"/>
      <c r="AD296" s="153"/>
      <c r="AE296" s="153"/>
      <c r="AF296" s="153"/>
    </row>
    <row r="297" ht="14.5" spans="1:32">
      <c r="A297" s="212">
        <v>309</v>
      </c>
      <c r="B297" s="212" t="s">
        <v>64</v>
      </c>
      <c r="C297" s="214" t="s">
        <v>168</v>
      </c>
      <c r="D297" s="204" t="s">
        <v>1917</v>
      </c>
      <c r="E297" s="214">
        <v>6000064635</v>
      </c>
      <c r="F297" s="214">
        <v>6</v>
      </c>
      <c r="G297" s="214">
        <v>6</v>
      </c>
      <c r="H297" s="214">
        <v>0</v>
      </c>
      <c r="I297" s="226">
        <v>46247</v>
      </c>
      <c r="J297" s="239" t="s">
        <v>2167</v>
      </c>
      <c r="K297" s="352" t="s">
        <v>2407</v>
      </c>
      <c r="L297" s="239" t="s">
        <v>66</v>
      </c>
      <c r="M297" s="254"/>
      <c r="N297" s="254"/>
      <c r="O297" s="212" t="s">
        <v>1920</v>
      </c>
      <c r="P297" s="353">
        <f t="shared" si="72"/>
        <v>46248</v>
      </c>
      <c r="Q297" s="254"/>
      <c r="R297" s="212" t="s">
        <v>1920</v>
      </c>
      <c r="S297" s="354">
        <f t="shared" si="73"/>
        <v>46248</v>
      </c>
      <c r="T297" s="212" t="s">
        <v>68</v>
      </c>
      <c r="U297" s="214"/>
      <c r="V297" s="214"/>
      <c r="W297" s="254"/>
      <c r="X297" s="153"/>
      <c r="Y297" s="153"/>
      <c r="Z297" s="153"/>
      <c r="AA297" s="153"/>
      <c r="AB297" s="153"/>
      <c r="AC297" s="153"/>
      <c r="AD297" s="153"/>
      <c r="AE297" s="153"/>
      <c r="AF297" s="153"/>
    </row>
    <row r="298" ht="14.5" spans="1:32">
      <c r="A298" s="214">
        <v>310</v>
      </c>
      <c r="B298" s="212" t="s">
        <v>64</v>
      </c>
      <c r="C298" s="214" t="s">
        <v>2373</v>
      </c>
      <c r="D298" s="204" t="s">
        <v>1917</v>
      </c>
      <c r="E298" s="214">
        <v>6000064635</v>
      </c>
      <c r="F298" s="214">
        <v>4</v>
      </c>
      <c r="G298" s="214">
        <v>4</v>
      </c>
      <c r="H298" s="214">
        <v>0</v>
      </c>
      <c r="I298" s="226">
        <v>46259</v>
      </c>
      <c r="J298" s="239" t="s">
        <v>2167</v>
      </c>
      <c r="K298" s="352" t="s">
        <v>2408</v>
      </c>
      <c r="L298" s="239" t="s">
        <v>66</v>
      </c>
      <c r="M298" s="254"/>
      <c r="N298" s="254"/>
      <c r="O298" s="212" t="s">
        <v>1920</v>
      </c>
      <c r="P298" s="353">
        <f t="shared" si="72"/>
        <v>46260</v>
      </c>
      <c r="Q298" s="254"/>
      <c r="R298" s="212" t="s">
        <v>1920</v>
      </c>
      <c r="S298" s="354">
        <f t="shared" si="73"/>
        <v>46260</v>
      </c>
      <c r="T298" s="254"/>
      <c r="U298" s="214"/>
      <c r="V298" s="214"/>
      <c r="W298" s="254"/>
      <c r="X298" s="153"/>
      <c r="Y298" s="153"/>
      <c r="Z298" s="153"/>
      <c r="AA298" s="153"/>
      <c r="AB298" s="64"/>
      <c r="AC298" s="153"/>
      <c r="AD298" s="153"/>
      <c r="AE298" s="153"/>
      <c r="AF298" s="153"/>
    </row>
    <row r="299" ht="14.5" spans="1:32">
      <c r="A299" s="227">
        <v>311</v>
      </c>
      <c r="B299" s="212" t="s">
        <v>64</v>
      </c>
      <c r="C299" s="214" t="s">
        <v>2373</v>
      </c>
      <c r="D299" s="204" t="s">
        <v>1917</v>
      </c>
      <c r="E299" s="229">
        <v>6000064635</v>
      </c>
      <c r="F299" s="214">
        <v>1</v>
      </c>
      <c r="G299" s="214">
        <v>0</v>
      </c>
      <c r="H299" s="214">
        <v>1</v>
      </c>
      <c r="I299" s="355">
        <v>46259</v>
      </c>
      <c r="J299" s="269" t="s">
        <v>2167</v>
      </c>
      <c r="K299" s="352">
        <v>516309360826290</v>
      </c>
      <c r="L299" s="254" t="s">
        <v>2334</v>
      </c>
      <c r="M299" s="211" t="s">
        <v>2194</v>
      </c>
      <c r="N299" s="297" t="s">
        <v>1035</v>
      </c>
      <c r="O299" s="212" t="s">
        <v>1920</v>
      </c>
      <c r="P299" s="353">
        <f t="shared" si="72"/>
        <v>46260</v>
      </c>
      <c r="Q299" s="250" t="s">
        <v>2195</v>
      </c>
      <c r="R299" s="212" t="s">
        <v>1920</v>
      </c>
      <c r="S299" s="354">
        <f t="shared" si="73"/>
        <v>46260</v>
      </c>
      <c r="T299" s="212" t="s">
        <v>68</v>
      </c>
      <c r="U299" s="214" t="s">
        <v>78</v>
      </c>
      <c r="V299" s="214" t="s">
        <v>13</v>
      </c>
      <c r="W299" s="254"/>
      <c r="X299" s="153"/>
      <c r="Y299" s="153"/>
      <c r="Z299" s="153"/>
      <c r="AA299" s="153"/>
      <c r="AB299" s="64"/>
      <c r="AC299" s="153"/>
      <c r="AD299" s="153"/>
      <c r="AE299" s="153"/>
      <c r="AF299" s="153"/>
    </row>
    <row r="300" ht="14.5" spans="1:32">
      <c r="A300" s="212">
        <v>312</v>
      </c>
      <c r="B300" s="212" t="s">
        <v>64</v>
      </c>
      <c r="C300" s="214" t="s">
        <v>2373</v>
      </c>
      <c r="D300" s="204" t="s">
        <v>1917</v>
      </c>
      <c r="E300" s="214">
        <v>6000064635</v>
      </c>
      <c r="F300" s="214">
        <v>1</v>
      </c>
      <c r="G300" s="214">
        <v>1</v>
      </c>
      <c r="H300" s="214">
        <v>0</v>
      </c>
      <c r="I300" s="226">
        <v>46259</v>
      </c>
      <c r="J300" s="239" t="s">
        <v>2167</v>
      </c>
      <c r="K300" s="352">
        <v>516309360826291</v>
      </c>
      <c r="L300" s="239" t="s">
        <v>66</v>
      </c>
      <c r="M300" s="214"/>
      <c r="N300" s="254"/>
      <c r="O300" s="212" t="s">
        <v>1920</v>
      </c>
      <c r="P300" s="353">
        <f t="shared" si="72"/>
        <v>46260</v>
      </c>
      <c r="Q300" s="254"/>
      <c r="R300" s="212" t="s">
        <v>1920</v>
      </c>
      <c r="S300" s="354">
        <f t="shared" si="73"/>
        <v>46260</v>
      </c>
      <c r="T300" s="212" t="s">
        <v>68</v>
      </c>
      <c r="U300" s="214"/>
      <c r="V300" s="214"/>
      <c r="W300" s="254"/>
      <c r="X300" s="153"/>
      <c r="Y300" s="153"/>
      <c r="Z300" s="153"/>
      <c r="AA300" s="153"/>
      <c r="AB300" s="64"/>
      <c r="AC300" s="153"/>
      <c r="AD300" s="153"/>
      <c r="AE300" s="153"/>
      <c r="AF300" s="153"/>
    </row>
    <row r="301" ht="14.5" spans="1:32">
      <c r="A301" s="214">
        <v>313</v>
      </c>
      <c r="B301" s="212" t="s">
        <v>64</v>
      </c>
      <c r="C301" s="214" t="s">
        <v>2373</v>
      </c>
      <c r="D301" s="204" t="s">
        <v>1917</v>
      </c>
      <c r="E301" s="229">
        <v>6000064635</v>
      </c>
      <c r="F301" s="214">
        <v>1</v>
      </c>
      <c r="G301" s="214">
        <v>0</v>
      </c>
      <c r="H301" s="214">
        <v>1</v>
      </c>
      <c r="I301" s="355">
        <v>46259</v>
      </c>
      <c r="J301" s="269" t="s">
        <v>2167</v>
      </c>
      <c r="K301" s="352">
        <v>516309360826292</v>
      </c>
      <c r="L301" s="254" t="s">
        <v>2409</v>
      </c>
      <c r="M301" s="319" t="s">
        <v>2237</v>
      </c>
      <c r="N301" s="319" t="s">
        <v>2238</v>
      </c>
      <c r="O301" s="190"/>
      <c r="P301" s="317"/>
      <c r="Q301" s="190" t="s">
        <v>2239</v>
      </c>
      <c r="R301" s="212" t="s">
        <v>1920</v>
      </c>
      <c r="S301" s="317"/>
      <c r="T301" s="212" t="s">
        <v>68</v>
      </c>
      <c r="U301" s="37" t="s">
        <v>28</v>
      </c>
      <c r="V301" s="214" t="s">
        <v>13</v>
      </c>
      <c r="W301" s="254"/>
      <c r="X301" s="153"/>
      <c r="Y301" s="153"/>
      <c r="Z301" s="153"/>
      <c r="AA301" s="153"/>
      <c r="AB301" s="64"/>
      <c r="AC301" s="153"/>
      <c r="AD301" s="153"/>
      <c r="AE301" s="153"/>
      <c r="AF301" s="153"/>
    </row>
    <row r="302" ht="14.5" spans="1:32">
      <c r="A302" s="212">
        <v>314</v>
      </c>
      <c r="B302" s="212" t="s">
        <v>64</v>
      </c>
      <c r="C302" s="214" t="s">
        <v>2373</v>
      </c>
      <c r="D302" s="204" t="s">
        <v>1917</v>
      </c>
      <c r="E302" s="214">
        <v>6000064635</v>
      </c>
      <c r="F302" s="214">
        <v>6</v>
      </c>
      <c r="G302" s="214">
        <v>6</v>
      </c>
      <c r="H302" s="214">
        <v>0</v>
      </c>
      <c r="I302" s="226">
        <v>46259</v>
      </c>
      <c r="J302" s="239" t="s">
        <v>2167</v>
      </c>
      <c r="K302" s="352" t="s">
        <v>2410</v>
      </c>
      <c r="L302" s="239" t="s">
        <v>66</v>
      </c>
      <c r="M302" s="214"/>
      <c r="N302" s="254"/>
      <c r="O302" s="212" t="s">
        <v>1920</v>
      </c>
      <c r="P302" s="353">
        <f>I302+1</f>
        <v>46260</v>
      </c>
      <c r="Q302" s="254"/>
      <c r="R302" s="212" t="s">
        <v>1920</v>
      </c>
      <c r="S302" s="354">
        <f>I302+1</f>
        <v>46260</v>
      </c>
      <c r="T302" s="212" t="s">
        <v>68</v>
      </c>
      <c r="U302" s="214"/>
      <c r="V302" s="214"/>
      <c r="W302" s="254"/>
      <c r="X302" s="153"/>
      <c r="Y302" s="153"/>
      <c r="Z302" s="153"/>
      <c r="AA302" s="153"/>
      <c r="AB302" s="64"/>
      <c r="AC302" s="153"/>
      <c r="AD302" s="153"/>
      <c r="AE302" s="153"/>
      <c r="AF302" s="153"/>
    </row>
    <row r="303" ht="14.5" spans="1:32">
      <c r="A303" s="227">
        <v>315</v>
      </c>
      <c r="B303" s="212" t="s">
        <v>64</v>
      </c>
      <c r="C303" s="214" t="s">
        <v>168</v>
      </c>
      <c r="D303" s="204" t="s">
        <v>1917</v>
      </c>
      <c r="E303" s="229">
        <v>6000064635</v>
      </c>
      <c r="F303" s="214">
        <v>1</v>
      </c>
      <c r="G303" s="214">
        <v>1</v>
      </c>
      <c r="H303" s="214">
        <v>1</v>
      </c>
      <c r="I303" s="355">
        <v>46259</v>
      </c>
      <c r="J303" s="269" t="s">
        <v>2167</v>
      </c>
      <c r="K303" s="352">
        <v>516309360826299</v>
      </c>
      <c r="L303" s="254" t="s">
        <v>2255</v>
      </c>
      <c r="M303" s="269" t="s">
        <v>2187</v>
      </c>
      <c r="N303" s="253" t="s">
        <v>2188</v>
      </c>
      <c r="O303" s="212" t="s">
        <v>2189</v>
      </c>
      <c r="P303" s="226">
        <v>46181</v>
      </c>
      <c r="Q303" s="247" t="s">
        <v>2190</v>
      </c>
      <c r="R303" s="212" t="s">
        <v>2189</v>
      </c>
      <c r="S303" s="226">
        <v>46181</v>
      </c>
      <c r="T303" s="212" t="s">
        <v>68</v>
      </c>
      <c r="U303" s="214" t="s">
        <v>78</v>
      </c>
      <c r="V303" s="214" t="s">
        <v>13</v>
      </c>
      <c r="W303" s="55"/>
      <c r="X303" s="55"/>
      <c r="Y303" s="214"/>
      <c r="Z303" s="214"/>
      <c r="AA303" s="214"/>
      <c r="AB303" s="214"/>
      <c r="AC303" s="214"/>
      <c r="AD303" s="214"/>
      <c r="AE303" s="214"/>
      <c r="AF303" s="214"/>
    </row>
    <row r="304" ht="14.5" spans="1:32">
      <c r="A304" s="212">
        <v>315</v>
      </c>
      <c r="B304" s="212" t="s">
        <v>64</v>
      </c>
      <c r="C304" s="214" t="s">
        <v>168</v>
      </c>
      <c r="D304" s="204" t="s">
        <v>1917</v>
      </c>
      <c r="E304" s="214">
        <v>6000064635</v>
      </c>
      <c r="F304" s="214">
        <v>5</v>
      </c>
      <c r="G304" s="214">
        <v>5</v>
      </c>
      <c r="H304" s="214">
        <v>0</v>
      </c>
      <c r="I304" s="226">
        <v>46259</v>
      </c>
      <c r="J304" s="239" t="s">
        <v>2167</v>
      </c>
      <c r="K304" s="352" t="s">
        <v>2411</v>
      </c>
      <c r="L304" s="254" t="s">
        <v>2412</v>
      </c>
      <c r="M304" s="361" t="s">
        <v>1928</v>
      </c>
      <c r="N304" s="40" t="s">
        <v>2413</v>
      </c>
      <c r="O304" s="212" t="s">
        <v>1920</v>
      </c>
      <c r="P304" s="353">
        <f t="shared" ref="P304:P305" si="74">I304+1</f>
        <v>46260</v>
      </c>
      <c r="Q304" s="40" t="s">
        <v>2414</v>
      </c>
      <c r="R304" s="212" t="s">
        <v>1920</v>
      </c>
      <c r="S304" s="354">
        <f t="shared" ref="S304:S305" si="75">I304+1</f>
        <v>46260</v>
      </c>
      <c r="T304" s="212" t="s">
        <v>68</v>
      </c>
      <c r="U304" s="214"/>
      <c r="V304" s="214"/>
      <c r="W304" s="254"/>
      <c r="X304" s="153"/>
      <c r="Y304" s="153"/>
      <c r="Z304" s="153"/>
      <c r="AA304" s="153"/>
      <c r="AB304" s="64"/>
      <c r="AC304" s="153"/>
      <c r="AD304" s="153"/>
      <c r="AE304" s="153"/>
      <c r="AF304" s="153"/>
    </row>
    <row r="305" ht="14.5" spans="1:32">
      <c r="A305" s="212">
        <v>317</v>
      </c>
      <c r="B305" s="212" t="s">
        <v>64</v>
      </c>
      <c r="C305" s="214" t="s">
        <v>168</v>
      </c>
      <c r="D305" s="204" t="s">
        <v>1917</v>
      </c>
      <c r="E305" s="214">
        <v>6000064635</v>
      </c>
      <c r="F305" s="214">
        <v>4</v>
      </c>
      <c r="G305" s="214">
        <v>4</v>
      </c>
      <c r="H305" s="214">
        <v>0</v>
      </c>
      <c r="I305" s="226">
        <v>46260</v>
      </c>
      <c r="J305" s="239" t="s">
        <v>2167</v>
      </c>
      <c r="K305" s="352" t="s">
        <v>2415</v>
      </c>
      <c r="L305" s="239" t="s">
        <v>66</v>
      </c>
      <c r="M305" s="214"/>
      <c r="N305" s="254"/>
      <c r="O305" s="212" t="s">
        <v>1920</v>
      </c>
      <c r="P305" s="353">
        <f t="shared" si="74"/>
        <v>46261</v>
      </c>
      <c r="Q305" s="254"/>
      <c r="R305" s="212" t="s">
        <v>1920</v>
      </c>
      <c r="S305" s="354">
        <f t="shared" si="75"/>
        <v>46261</v>
      </c>
      <c r="T305" s="212" t="s">
        <v>68</v>
      </c>
      <c r="U305" s="214"/>
      <c r="V305" s="214"/>
      <c r="W305" s="254"/>
      <c r="X305" s="153"/>
      <c r="Y305" s="153"/>
      <c r="Z305" s="153"/>
      <c r="AA305" s="153"/>
      <c r="AB305" s="64"/>
      <c r="AC305" s="153"/>
      <c r="AD305" s="153"/>
      <c r="AE305" s="153"/>
      <c r="AF305" s="153"/>
    </row>
    <row r="306" ht="14.5" spans="1:32">
      <c r="A306" s="227">
        <v>318</v>
      </c>
      <c r="B306" s="212" t="s">
        <v>64</v>
      </c>
      <c r="C306" s="214" t="s">
        <v>168</v>
      </c>
      <c r="D306" s="204" t="s">
        <v>1917</v>
      </c>
      <c r="E306" s="229">
        <v>6000064635</v>
      </c>
      <c r="F306" s="214">
        <v>1</v>
      </c>
      <c r="G306" s="214">
        <v>0</v>
      </c>
      <c r="H306" s="214">
        <v>1</v>
      </c>
      <c r="I306" s="355">
        <v>46260</v>
      </c>
      <c r="J306" s="269" t="s">
        <v>2167</v>
      </c>
      <c r="K306" s="352">
        <v>516309360826309</v>
      </c>
      <c r="L306" s="387" t="s">
        <v>2416</v>
      </c>
      <c r="M306" s="238" t="s">
        <v>1074</v>
      </c>
      <c r="N306" s="238" t="s">
        <v>2281</v>
      </c>
      <c r="O306" s="136"/>
      <c r="P306" s="240"/>
      <c r="Q306" s="239" t="s">
        <v>2218</v>
      </c>
      <c r="R306" s="136"/>
      <c r="S306" s="226">
        <v>46220</v>
      </c>
      <c r="T306" s="212" t="s">
        <v>68</v>
      </c>
      <c r="U306" s="212" t="s">
        <v>510</v>
      </c>
      <c r="V306" s="214" t="s">
        <v>13</v>
      </c>
      <c r="W306" s="40"/>
      <c r="X306" s="40"/>
      <c r="Y306" s="40"/>
      <c r="Z306" s="40"/>
      <c r="AA306" s="40"/>
      <c r="AB306" s="40"/>
      <c r="AC306" s="40"/>
      <c r="AD306" s="40"/>
      <c r="AE306" s="40"/>
      <c r="AF306" s="40"/>
    </row>
    <row r="307" ht="14.5" spans="1:32">
      <c r="A307" s="214">
        <v>319</v>
      </c>
      <c r="B307" s="212" t="s">
        <v>64</v>
      </c>
      <c r="C307" s="214" t="s">
        <v>1274</v>
      </c>
      <c r="D307" s="204" t="s">
        <v>1917</v>
      </c>
      <c r="E307" s="214">
        <v>6000064635</v>
      </c>
      <c r="F307" s="214">
        <v>1</v>
      </c>
      <c r="G307" s="214">
        <v>1</v>
      </c>
      <c r="H307" s="214">
        <v>0</v>
      </c>
      <c r="I307" s="226">
        <v>46260</v>
      </c>
      <c r="J307" s="239" t="s">
        <v>2167</v>
      </c>
      <c r="K307" s="352">
        <v>516309360826310</v>
      </c>
      <c r="L307" s="239" t="s">
        <v>66</v>
      </c>
      <c r="M307" s="214"/>
      <c r="N307" s="254"/>
      <c r="O307" s="212" t="s">
        <v>1920</v>
      </c>
      <c r="P307" s="353">
        <f t="shared" ref="P307:P308" si="76">I307+1</f>
        <v>46261</v>
      </c>
      <c r="Q307" s="254"/>
      <c r="R307" s="212" t="s">
        <v>1920</v>
      </c>
      <c r="S307" s="354">
        <f t="shared" ref="S307:S308" si="77">I307+1</f>
        <v>46261</v>
      </c>
      <c r="T307" s="212" t="s">
        <v>68</v>
      </c>
      <c r="U307" s="214"/>
      <c r="V307" s="214"/>
      <c r="W307" s="254"/>
      <c r="X307" s="153"/>
      <c r="Y307" s="153"/>
      <c r="Z307" s="153"/>
      <c r="AA307" s="153"/>
      <c r="AB307" s="64"/>
      <c r="AC307" s="153"/>
      <c r="AD307" s="153"/>
      <c r="AE307" s="153"/>
      <c r="AF307" s="153"/>
    </row>
    <row r="308" ht="14.5" spans="1:32">
      <c r="A308" s="212">
        <v>321</v>
      </c>
      <c r="B308" s="212" t="s">
        <v>64</v>
      </c>
      <c r="C308" s="214" t="s">
        <v>1274</v>
      </c>
      <c r="D308" s="204" t="s">
        <v>1917</v>
      </c>
      <c r="E308" s="214">
        <v>6000064635</v>
      </c>
      <c r="F308" s="214">
        <v>7</v>
      </c>
      <c r="G308" s="214">
        <v>7</v>
      </c>
      <c r="H308" s="214">
        <v>0</v>
      </c>
      <c r="I308" s="226">
        <v>46264</v>
      </c>
      <c r="J308" s="239" t="s">
        <v>2167</v>
      </c>
      <c r="K308" s="352" t="s">
        <v>2417</v>
      </c>
      <c r="L308" s="239" t="s">
        <v>66</v>
      </c>
      <c r="M308" s="214"/>
      <c r="N308" s="254"/>
      <c r="O308" s="212" t="s">
        <v>1920</v>
      </c>
      <c r="P308" s="353">
        <f t="shared" si="76"/>
        <v>46265</v>
      </c>
      <c r="Q308" s="254"/>
      <c r="R308" s="212" t="s">
        <v>1920</v>
      </c>
      <c r="S308" s="354">
        <f t="shared" si="77"/>
        <v>46265</v>
      </c>
      <c r="T308" s="212" t="s">
        <v>68</v>
      </c>
      <c r="U308" s="214"/>
      <c r="V308" s="214"/>
      <c r="W308" s="254"/>
      <c r="X308" s="153"/>
      <c r="Y308" s="153"/>
      <c r="Z308" s="153"/>
      <c r="AA308" s="153"/>
      <c r="AB308" s="64"/>
      <c r="AC308" s="153"/>
      <c r="AD308" s="153"/>
      <c r="AE308" s="153"/>
      <c r="AF308" s="153"/>
    </row>
    <row r="309" ht="14.5" spans="1:32">
      <c r="A309" s="214">
        <v>322</v>
      </c>
      <c r="B309" s="212" t="s">
        <v>64</v>
      </c>
      <c r="C309" s="214" t="s">
        <v>1274</v>
      </c>
      <c r="D309" s="204" t="s">
        <v>1917</v>
      </c>
      <c r="E309" s="229">
        <v>6000064635</v>
      </c>
      <c r="F309" s="214">
        <v>1</v>
      </c>
      <c r="G309" s="214">
        <v>0</v>
      </c>
      <c r="H309" s="214">
        <v>1</v>
      </c>
      <c r="I309" s="355">
        <v>46264</v>
      </c>
      <c r="J309" s="269" t="s">
        <v>2167</v>
      </c>
      <c r="K309" s="352">
        <v>516309360826318</v>
      </c>
      <c r="L309" s="254" t="s">
        <v>2213</v>
      </c>
      <c r="M309" s="269" t="s">
        <v>2214</v>
      </c>
      <c r="N309" s="253" t="s">
        <v>2188</v>
      </c>
      <c r="O309" s="212" t="s">
        <v>2189</v>
      </c>
      <c r="P309" s="226">
        <v>46181</v>
      </c>
      <c r="Q309" s="247" t="s">
        <v>2190</v>
      </c>
      <c r="R309" s="212" t="s">
        <v>2189</v>
      </c>
      <c r="S309" s="226">
        <v>46181</v>
      </c>
      <c r="T309" s="212" t="s">
        <v>68</v>
      </c>
      <c r="U309" s="214" t="s">
        <v>78</v>
      </c>
      <c r="V309" s="214" t="s">
        <v>13</v>
      </c>
      <c r="W309" s="55"/>
      <c r="X309" s="55"/>
      <c r="Y309" s="214"/>
      <c r="Z309" s="214"/>
      <c r="AA309" s="214"/>
      <c r="AB309" s="214"/>
      <c r="AC309" s="214"/>
      <c r="AD309" s="214"/>
      <c r="AE309" s="214"/>
      <c r="AF309" s="214"/>
    </row>
    <row r="310" ht="14.5" spans="1:32">
      <c r="A310" s="212">
        <v>323</v>
      </c>
      <c r="B310" s="212" t="s">
        <v>64</v>
      </c>
      <c r="C310" s="214" t="s">
        <v>1274</v>
      </c>
      <c r="D310" s="204" t="s">
        <v>1917</v>
      </c>
      <c r="E310" s="214">
        <v>6000064635</v>
      </c>
      <c r="F310" s="214">
        <v>2</v>
      </c>
      <c r="G310" s="214">
        <v>2</v>
      </c>
      <c r="H310" s="214">
        <v>0</v>
      </c>
      <c r="I310" s="226">
        <v>46264</v>
      </c>
      <c r="J310" s="239" t="s">
        <v>2167</v>
      </c>
      <c r="K310" s="352" t="s">
        <v>2418</v>
      </c>
      <c r="L310" s="239" t="s">
        <v>66</v>
      </c>
      <c r="M310" s="214"/>
      <c r="N310" s="254"/>
      <c r="O310" s="212" t="s">
        <v>1920</v>
      </c>
      <c r="P310" s="353">
        <f>I310+1</f>
        <v>46265</v>
      </c>
      <c r="Q310" s="254"/>
      <c r="R310" s="212" t="s">
        <v>1920</v>
      </c>
      <c r="S310" s="354">
        <f>I310+1</f>
        <v>46265</v>
      </c>
      <c r="T310" s="212" t="s">
        <v>68</v>
      </c>
      <c r="U310" s="214"/>
      <c r="V310" s="214"/>
      <c r="W310" s="254"/>
      <c r="X310" s="153"/>
      <c r="Y310" s="153"/>
      <c r="Z310" s="153"/>
      <c r="AA310" s="153"/>
      <c r="AB310" s="64"/>
      <c r="AC310" s="153"/>
      <c r="AD310" s="153"/>
      <c r="AE310" s="153"/>
      <c r="AF310" s="153"/>
    </row>
    <row r="311" ht="14.5" spans="1:32">
      <c r="A311" s="227">
        <v>324</v>
      </c>
      <c r="B311" s="212" t="s">
        <v>64</v>
      </c>
      <c r="C311" s="214" t="s">
        <v>1274</v>
      </c>
      <c r="D311" s="204" t="s">
        <v>1917</v>
      </c>
      <c r="E311" s="229">
        <v>6000064635</v>
      </c>
      <c r="F311" s="214">
        <v>1</v>
      </c>
      <c r="G311" s="214">
        <v>0</v>
      </c>
      <c r="H311" s="214">
        <v>1</v>
      </c>
      <c r="I311" s="355">
        <v>46264</v>
      </c>
      <c r="J311" s="269" t="s">
        <v>2167</v>
      </c>
      <c r="K311" s="352">
        <v>516309360826321</v>
      </c>
      <c r="L311" s="254" t="s">
        <v>2213</v>
      </c>
      <c r="M311" s="269" t="s">
        <v>2214</v>
      </c>
      <c r="N311" s="253" t="s">
        <v>2188</v>
      </c>
      <c r="O311" s="212" t="s">
        <v>2189</v>
      </c>
      <c r="P311" s="226">
        <v>46181</v>
      </c>
      <c r="Q311" s="247" t="s">
        <v>2190</v>
      </c>
      <c r="R311" s="212" t="s">
        <v>2189</v>
      </c>
      <c r="S311" s="226">
        <v>46181</v>
      </c>
      <c r="T311" s="212" t="s">
        <v>68</v>
      </c>
      <c r="U311" s="214" t="s">
        <v>78</v>
      </c>
      <c r="V311" s="214" t="s">
        <v>13</v>
      </c>
      <c r="W311" s="55"/>
      <c r="X311" s="55"/>
      <c r="Y311" s="214"/>
      <c r="Z311" s="214"/>
      <c r="AA311" s="214"/>
      <c r="AB311" s="214"/>
      <c r="AC311" s="214"/>
      <c r="AD311" s="214"/>
      <c r="AE311" s="214"/>
      <c r="AF311" s="214"/>
    </row>
    <row r="312" ht="14.5" spans="1:32">
      <c r="A312" s="214">
        <v>325</v>
      </c>
      <c r="B312" s="212" t="s">
        <v>64</v>
      </c>
      <c r="C312" s="214" t="s">
        <v>1274</v>
      </c>
      <c r="D312" s="204" t="s">
        <v>1917</v>
      </c>
      <c r="E312" s="214">
        <v>6000064635</v>
      </c>
      <c r="F312" s="214">
        <v>3</v>
      </c>
      <c r="G312" s="214">
        <v>3</v>
      </c>
      <c r="H312" s="214">
        <v>0</v>
      </c>
      <c r="I312" s="226">
        <v>46264</v>
      </c>
      <c r="J312" s="239" t="s">
        <v>2167</v>
      </c>
      <c r="K312" s="352" t="s">
        <v>2419</v>
      </c>
      <c r="L312" s="239" t="s">
        <v>66</v>
      </c>
      <c r="M312" s="214"/>
      <c r="N312" s="254"/>
      <c r="O312" s="212" t="s">
        <v>1920</v>
      </c>
      <c r="P312" s="353">
        <f t="shared" ref="P312:P313" si="78">I312+1</f>
        <v>46265</v>
      </c>
      <c r="Q312" s="254"/>
      <c r="R312" s="212" t="s">
        <v>1920</v>
      </c>
      <c r="S312" s="354">
        <f t="shared" ref="S312:S313" si="79">I312+1</f>
        <v>46265</v>
      </c>
      <c r="T312" s="212" t="s">
        <v>68</v>
      </c>
      <c r="U312" s="214"/>
      <c r="V312" s="214"/>
      <c r="W312" s="254"/>
      <c r="X312" s="153"/>
      <c r="Y312" s="153"/>
      <c r="Z312" s="153"/>
      <c r="AA312" s="153"/>
      <c r="AB312" s="64"/>
      <c r="AC312" s="153"/>
      <c r="AD312" s="153"/>
      <c r="AE312" s="153"/>
      <c r="AF312" s="153"/>
    </row>
    <row r="313" ht="14.5" spans="1:32">
      <c r="A313" s="212">
        <v>326</v>
      </c>
      <c r="B313" s="212" t="s">
        <v>64</v>
      </c>
      <c r="C313" s="55" t="s">
        <v>1274</v>
      </c>
      <c r="D313" s="204" t="s">
        <v>1917</v>
      </c>
      <c r="E313" s="26">
        <v>6000064638</v>
      </c>
      <c r="F313" s="55">
        <v>8</v>
      </c>
      <c r="G313" s="55">
        <v>8</v>
      </c>
      <c r="H313" s="214">
        <v>0</v>
      </c>
      <c r="I313" s="226">
        <v>46251</v>
      </c>
      <c r="J313" s="258" t="s">
        <v>2168</v>
      </c>
      <c r="K313" s="362" t="s">
        <v>2420</v>
      </c>
      <c r="L313" s="239" t="s">
        <v>66</v>
      </c>
      <c r="M313" s="55"/>
      <c r="N313" s="40"/>
      <c r="O313" s="212" t="s">
        <v>1920</v>
      </c>
      <c r="P313" s="353">
        <f t="shared" si="78"/>
        <v>46252</v>
      </c>
      <c r="Q313" s="40"/>
      <c r="R313" s="212" t="s">
        <v>1920</v>
      </c>
      <c r="S313" s="354">
        <f t="shared" si="79"/>
        <v>46252</v>
      </c>
      <c r="T313" s="212" t="s">
        <v>68</v>
      </c>
      <c r="U313" s="55"/>
      <c r="V313" s="55"/>
      <c r="W313" s="40"/>
      <c r="X313" s="64"/>
      <c r="Y313" s="64"/>
      <c r="Z313" s="64"/>
      <c r="AA313" s="64"/>
      <c r="AB313" s="64"/>
      <c r="AC313" s="153"/>
      <c r="AD313" s="153"/>
      <c r="AE313" s="153"/>
      <c r="AF313" s="153"/>
    </row>
    <row r="314" ht="14.5" spans="1:32">
      <c r="A314" s="227">
        <v>327</v>
      </c>
      <c r="B314" s="212" t="s">
        <v>64</v>
      </c>
      <c r="C314" s="55" t="s">
        <v>1274</v>
      </c>
      <c r="D314" s="204" t="s">
        <v>1917</v>
      </c>
      <c r="E314" s="26">
        <v>6000064638</v>
      </c>
      <c r="F314" s="55">
        <v>1</v>
      </c>
      <c r="G314" s="55">
        <v>0</v>
      </c>
      <c r="H314" s="214">
        <v>1</v>
      </c>
      <c r="I314" s="226">
        <v>46251</v>
      </c>
      <c r="J314" s="211" t="s">
        <v>2168</v>
      </c>
      <c r="K314" s="358">
        <v>516313360826203</v>
      </c>
      <c r="L314" s="387" t="s">
        <v>2421</v>
      </c>
      <c r="M314" s="211" t="s">
        <v>2422</v>
      </c>
      <c r="N314" s="244" t="s">
        <v>2423</v>
      </c>
      <c r="O314" s="272"/>
      <c r="P314" s="388"/>
      <c r="Q314" s="239" t="s">
        <v>2424</v>
      </c>
      <c r="R314" s="212"/>
      <c r="S314" s="226">
        <v>46233</v>
      </c>
      <c r="T314" s="212" t="s">
        <v>68</v>
      </c>
      <c r="U314" s="212" t="s">
        <v>510</v>
      </c>
      <c r="V314" s="214" t="s">
        <v>13</v>
      </c>
      <c r="W314" s="265"/>
      <c r="X314" s="265"/>
      <c r="Y314" s="265"/>
      <c r="Z314" s="265"/>
      <c r="AA314" s="265"/>
      <c r="AB314" s="265"/>
      <c r="AC314" s="265"/>
      <c r="AD314" s="265"/>
      <c r="AE314" s="265"/>
      <c r="AF314" s="265"/>
    </row>
    <row r="315" ht="14.5" spans="1:32">
      <c r="A315" s="214">
        <v>328</v>
      </c>
      <c r="B315" s="212" t="s">
        <v>64</v>
      </c>
      <c r="C315" s="55" t="s">
        <v>1274</v>
      </c>
      <c r="D315" s="204" t="s">
        <v>1917</v>
      </c>
      <c r="E315" s="26">
        <v>6000064638</v>
      </c>
      <c r="F315" s="55">
        <v>2</v>
      </c>
      <c r="G315" s="55">
        <v>2</v>
      </c>
      <c r="H315" s="214">
        <v>0</v>
      </c>
      <c r="I315" s="226">
        <v>46251</v>
      </c>
      <c r="J315" s="258" t="s">
        <v>2168</v>
      </c>
      <c r="K315" s="362" t="s">
        <v>2425</v>
      </c>
      <c r="L315" s="239" t="s">
        <v>66</v>
      </c>
      <c r="M315" s="55"/>
      <c r="N315" s="40"/>
      <c r="O315" s="212" t="s">
        <v>1920</v>
      </c>
      <c r="P315" s="353">
        <f t="shared" ref="P315:P318" si="80">I315+1</f>
        <v>46252</v>
      </c>
      <c r="Q315" s="40"/>
      <c r="R315" s="212" t="s">
        <v>1920</v>
      </c>
      <c r="S315" s="354">
        <f t="shared" ref="S315:S318" si="81">I315+1</f>
        <v>46252</v>
      </c>
      <c r="T315" s="212" t="s">
        <v>68</v>
      </c>
      <c r="U315" s="55"/>
      <c r="V315" s="55"/>
      <c r="W315" s="40"/>
      <c r="X315" s="64"/>
      <c r="Y315" s="64"/>
      <c r="Z315" s="64"/>
      <c r="AA315" s="64"/>
      <c r="AB315" s="64"/>
      <c r="AC315" s="153"/>
      <c r="AD315" s="153"/>
      <c r="AE315" s="153"/>
      <c r="AF315" s="153"/>
    </row>
    <row r="316" ht="14.5" spans="1:32">
      <c r="A316" s="212">
        <v>329</v>
      </c>
      <c r="B316" s="212" t="s">
        <v>64</v>
      </c>
      <c r="C316" s="55" t="s">
        <v>1361</v>
      </c>
      <c r="D316" s="204" t="s">
        <v>1917</v>
      </c>
      <c r="E316" s="26">
        <v>6000064638</v>
      </c>
      <c r="F316" s="55">
        <v>8</v>
      </c>
      <c r="G316" s="55">
        <v>8</v>
      </c>
      <c r="H316" s="214">
        <v>0</v>
      </c>
      <c r="I316" s="226">
        <v>46252</v>
      </c>
      <c r="J316" s="258" t="s">
        <v>2168</v>
      </c>
      <c r="K316" s="362" t="s">
        <v>2426</v>
      </c>
      <c r="L316" s="239" t="s">
        <v>66</v>
      </c>
      <c r="M316" s="55"/>
      <c r="N316" s="40"/>
      <c r="O316" s="212" t="s">
        <v>1920</v>
      </c>
      <c r="P316" s="353">
        <f t="shared" si="80"/>
        <v>46253</v>
      </c>
      <c r="Q316" s="40"/>
      <c r="R316" s="212" t="s">
        <v>1920</v>
      </c>
      <c r="S316" s="354">
        <f t="shared" si="81"/>
        <v>46253</v>
      </c>
      <c r="T316" s="212" t="s">
        <v>68</v>
      </c>
      <c r="U316" s="55"/>
      <c r="V316" s="55"/>
      <c r="W316" s="40"/>
      <c r="X316" s="64"/>
      <c r="Y316" s="64"/>
      <c r="Z316" s="64"/>
      <c r="AA316" s="64"/>
      <c r="AB316" s="64"/>
      <c r="AC316" s="153"/>
      <c r="AD316" s="153"/>
      <c r="AE316" s="153"/>
      <c r="AF316" s="153"/>
    </row>
    <row r="317" ht="14.5" spans="1:32">
      <c r="A317" s="227">
        <v>330</v>
      </c>
      <c r="B317" s="212" t="s">
        <v>64</v>
      </c>
      <c r="C317" s="55" t="s">
        <v>1361</v>
      </c>
      <c r="D317" s="204" t="s">
        <v>1917</v>
      </c>
      <c r="E317" s="26">
        <v>6000064638</v>
      </c>
      <c r="F317" s="55">
        <v>1</v>
      </c>
      <c r="G317" s="55">
        <v>0</v>
      </c>
      <c r="H317" s="214">
        <v>1</v>
      </c>
      <c r="I317" s="226">
        <v>46252</v>
      </c>
      <c r="J317" s="211" t="s">
        <v>2168</v>
      </c>
      <c r="K317" s="358">
        <v>516313360826214</v>
      </c>
      <c r="L317" s="40" t="s">
        <v>2427</v>
      </c>
      <c r="M317" s="62" t="s">
        <v>2428</v>
      </c>
      <c r="N317" s="40" t="s">
        <v>2429</v>
      </c>
      <c r="O317" s="212" t="s">
        <v>1920</v>
      </c>
      <c r="P317" s="353">
        <f t="shared" si="80"/>
        <v>46253</v>
      </c>
      <c r="Q317" s="62" t="s">
        <v>2430</v>
      </c>
      <c r="R317" s="212" t="s">
        <v>1920</v>
      </c>
      <c r="S317" s="354">
        <f t="shared" si="81"/>
        <v>46253</v>
      </c>
      <c r="T317" s="212" t="s">
        <v>68</v>
      </c>
      <c r="U317" s="214" t="s">
        <v>78</v>
      </c>
      <c r="V317" s="214" t="s">
        <v>13</v>
      </c>
      <c r="W317" s="40"/>
      <c r="X317" s="64"/>
      <c r="Y317" s="64"/>
      <c r="Z317" s="64"/>
      <c r="AA317" s="64"/>
      <c r="AB317" s="64"/>
      <c r="AC317" s="153"/>
      <c r="AD317" s="153"/>
      <c r="AE317" s="153"/>
      <c r="AF317" s="153"/>
    </row>
    <row r="318" ht="14.5" spans="1:32">
      <c r="A318" s="214">
        <v>331</v>
      </c>
      <c r="B318" s="212" t="s">
        <v>64</v>
      </c>
      <c r="C318" s="55" t="s">
        <v>1361</v>
      </c>
      <c r="D318" s="204" t="s">
        <v>1917</v>
      </c>
      <c r="E318" s="26">
        <v>6000064638</v>
      </c>
      <c r="F318" s="55">
        <v>3</v>
      </c>
      <c r="G318" s="55">
        <v>3</v>
      </c>
      <c r="H318" s="214">
        <v>0</v>
      </c>
      <c r="I318" s="226">
        <v>46252</v>
      </c>
      <c r="J318" s="258" t="s">
        <v>2168</v>
      </c>
      <c r="K318" s="362" t="s">
        <v>2431</v>
      </c>
      <c r="L318" s="239" t="s">
        <v>66</v>
      </c>
      <c r="M318" s="55"/>
      <c r="N318" s="40"/>
      <c r="O318" s="212" t="s">
        <v>1920</v>
      </c>
      <c r="P318" s="353">
        <f t="shared" si="80"/>
        <v>46253</v>
      </c>
      <c r="Q318" s="40"/>
      <c r="R318" s="212" t="s">
        <v>1920</v>
      </c>
      <c r="S318" s="354">
        <f t="shared" si="81"/>
        <v>46253</v>
      </c>
      <c r="T318" s="212" t="s">
        <v>68</v>
      </c>
      <c r="U318" s="55"/>
      <c r="V318" s="55"/>
      <c r="W318" s="40"/>
      <c r="X318" s="64"/>
      <c r="Y318" s="64"/>
      <c r="Z318" s="64"/>
      <c r="AA318" s="64"/>
      <c r="AB318" s="64"/>
      <c r="AC318" s="153"/>
      <c r="AD318" s="153"/>
      <c r="AE318" s="153"/>
      <c r="AF318" s="153"/>
    </row>
    <row r="319" ht="14.5" spans="1:32">
      <c r="A319" s="227">
        <v>332</v>
      </c>
      <c r="B319" s="212" t="s">
        <v>64</v>
      </c>
      <c r="C319" s="55" t="s">
        <v>1361</v>
      </c>
      <c r="D319" s="204" t="s">
        <v>1917</v>
      </c>
      <c r="E319" s="26">
        <v>6000064638</v>
      </c>
      <c r="F319" s="55">
        <v>1</v>
      </c>
      <c r="G319" s="55">
        <v>0</v>
      </c>
      <c r="H319" s="214">
        <v>1</v>
      </c>
      <c r="I319" s="226">
        <v>46252</v>
      </c>
      <c r="J319" s="211" t="s">
        <v>2168</v>
      </c>
      <c r="K319" s="358">
        <v>516313360826218</v>
      </c>
      <c r="L319" s="254" t="s">
        <v>2255</v>
      </c>
      <c r="M319" s="269" t="s">
        <v>2187</v>
      </c>
      <c r="N319" s="253" t="s">
        <v>2188</v>
      </c>
      <c r="O319" s="212" t="s">
        <v>2189</v>
      </c>
      <c r="P319" s="226">
        <v>46181</v>
      </c>
      <c r="Q319" s="247" t="s">
        <v>2190</v>
      </c>
      <c r="R319" s="212" t="s">
        <v>2189</v>
      </c>
      <c r="S319" s="226">
        <v>46181</v>
      </c>
      <c r="T319" s="212" t="s">
        <v>68</v>
      </c>
      <c r="U319" s="214" t="s">
        <v>78</v>
      </c>
      <c r="V319" s="214" t="s">
        <v>13</v>
      </c>
      <c r="W319" s="55"/>
      <c r="X319" s="55"/>
      <c r="Y319" s="214"/>
      <c r="Z319" s="214"/>
      <c r="AA319" s="214"/>
      <c r="AB319" s="214"/>
      <c r="AC319" s="214"/>
      <c r="AD319" s="214"/>
      <c r="AE319" s="214"/>
      <c r="AF319" s="214"/>
    </row>
    <row r="320" ht="14.5" spans="1:32">
      <c r="A320" s="212">
        <v>333</v>
      </c>
      <c r="B320" s="212" t="s">
        <v>64</v>
      </c>
      <c r="C320" s="55" t="s">
        <v>1361</v>
      </c>
      <c r="D320" s="204" t="s">
        <v>1917</v>
      </c>
      <c r="E320" s="26">
        <v>6000064638</v>
      </c>
      <c r="F320" s="55">
        <v>1</v>
      </c>
      <c r="G320" s="55">
        <v>1</v>
      </c>
      <c r="H320" s="214">
        <v>0</v>
      </c>
      <c r="I320" s="226">
        <v>46252</v>
      </c>
      <c r="J320" s="258" t="s">
        <v>2168</v>
      </c>
      <c r="K320" s="362">
        <v>516313360826219</v>
      </c>
      <c r="L320" s="239" t="s">
        <v>66</v>
      </c>
      <c r="M320" s="55"/>
      <c r="N320" s="40"/>
      <c r="O320" s="212" t="s">
        <v>1920</v>
      </c>
      <c r="P320" s="353">
        <f>I320+1</f>
        <v>46253</v>
      </c>
      <c r="Q320" s="40"/>
      <c r="R320" s="212" t="s">
        <v>1920</v>
      </c>
      <c r="S320" s="354">
        <f>I320+1</f>
        <v>46253</v>
      </c>
      <c r="T320" s="212" t="s">
        <v>68</v>
      </c>
      <c r="U320" s="55"/>
      <c r="V320" s="55"/>
      <c r="W320" s="40"/>
      <c r="X320" s="64"/>
      <c r="Y320" s="64"/>
      <c r="Z320" s="64"/>
      <c r="AA320" s="64"/>
      <c r="AB320" s="64"/>
      <c r="AC320" s="153"/>
      <c r="AD320" s="153"/>
      <c r="AE320" s="153"/>
      <c r="AF320" s="153"/>
    </row>
    <row r="321" ht="14.5" spans="1:32">
      <c r="A321" s="214">
        <v>334</v>
      </c>
      <c r="B321" s="212" t="s">
        <v>64</v>
      </c>
      <c r="C321" s="55" t="s">
        <v>1361</v>
      </c>
      <c r="D321" s="204" t="s">
        <v>1917</v>
      </c>
      <c r="E321" s="26">
        <v>6000064638</v>
      </c>
      <c r="F321" s="55">
        <v>1</v>
      </c>
      <c r="G321" s="55">
        <v>0</v>
      </c>
      <c r="H321" s="214">
        <v>1</v>
      </c>
      <c r="I321" s="226">
        <v>46252</v>
      </c>
      <c r="J321" s="211" t="s">
        <v>2168</v>
      </c>
      <c r="K321" s="358">
        <v>516313360826220</v>
      </c>
      <c r="L321" s="254" t="s">
        <v>2255</v>
      </c>
      <c r="M321" s="269" t="s">
        <v>2187</v>
      </c>
      <c r="N321" s="253" t="s">
        <v>2188</v>
      </c>
      <c r="O321" s="212" t="s">
        <v>2189</v>
      </c>
      <c r="P321" s="226">
        <v>46181</v>
      </c>
      <c r="Q321" s="247" t="s">
        <v>2190</v>
      </c>
      <c r="R321" s="212" t="s">
        <v>2189</v>
      </c>
      <c r="S321" s="226">
        <v>46181</v>
      </c>
      <c r="T321" s="212" t="s">
        <v>68</v>
      </c>
      <c r="U321" s="214" t="s">
        <v>78</v>
      </c>
      <c r="V321" s="214" t="s">
        <v>13</v>
      </c>
      <c r="W321" s="55"/>
      <c r="X321" s="55"/>
      <c r="Y321" s="214"/>
      <c r="Z321" s="214"/>
      <c r="AA321" s="214"/>
      <c r="AB321" s="214"/>
      <c r="AC321" s="214"/>
      <c r="AD321" s="214"/>
      <c r="AE321" s="214"/>
      <c r="AF321" s="214"/>
    </row>
    <row r="322" ht="14.5" spans="1:32">
      <c r="A322" s="227">
        <v>335</v>
      </c>
      <c r="B322" s="212" t="s">
        <v>64</v>
      </c>
      <c r="C322" s="55" t="s">
        <v>1361</v>
      </c>
      <c r="D322" s="204" t="s">
        <v>1917</v>
      </c>
      <c r="E322" s="26">
        <v>6000064638</v>
      </c>
      <c r="F322" s="55">
        <v>1</v>
      </c>
      <c r="G322" s="55">
        <v>0</v>
      </c>
      <c r="H322" s="214">
        <v>1</v>
      </c>
      <c r="I322" s="226">
        <v>46254</v>
      </c>
      <c r="J322" s="211" t="s">
        <v>2168</v>
      </c>
      <c r="K322" s="358">
        <v>516313360826221</v>
      </c>
      <c r="L322" s="254" t="s">
        <v>2255</v>
      </c>
      <c r="M322" s="269" t="s">
        <v>2187</v>
      </c>
      <c r="N322" s="253" t="s">
        <v>2188</v>
      </c>
      <c r="O322" s="212" t="s">
        <v>2189</v>
      </c>
      <c r="P322" s="226">
        <v>46181</v>
      </c>
      <c r="Q322" s="247" t="s">
        <v>2190</v>
      </c>
      <c r="R322" s="212" t="s">
        <v>2189</v>
      </c>
      <c r="S322" s="226">
        <v>46181</v>
      </c>
      <c r="T322" s="212" t="s">
        <v>68</v>
      </c>
      <c r="U322" s="214" t="s">
        <v>78</v>
      </c>
      <c r="V322" s="214" t="s">
        <v>13</v>
      </c>
      <c r="W322" s="55"/>
      <c r="X322" s="55"/>
      <c r="Y322" s="214"/>
      <c r="Z322" s="214"/>
      <c r="AA322" s="214"/>
      <c r="AB322" s="214"/>
      <c r="AC322" s="214"/>
      <c r="AD322" s="214"/>
      <c r="AE322" s="214"/>
      <c r="AF322" s="214"/>
    </row>
    <row r="323" ht="14.5" spans="1:32">
      <c r="A323" s="212">
        <v>336</v>
      </c>
      <c r="B323" s="212" t="s">
        <v>64</v>
      </c>
      <c r="C323" s="55" t="s">
        <v>1361</v>
      </c>
      <c r="D323" s="204" t="s">
        <v>1917</v>
      </c>
      <c r="E323" s="26">
        <v>6000064638</v>
      </c>
      <c r="F323" s="55">
        <v>2</v>
      </c>
      <c r="G323" s="55">
        <v>2</v>
      </c>
      <c r="H323" s="214">
        <v>0</v>
      </c>
      <c r="I323" s="226">
        <v>46254</v>
      </c>
      <c r="J323" s="258" t="s">
        <v>2168</v>
      </c>
      <c r="K323" s="362" t="s">
        <v>2432</v>
      </c>
      <c r="L323" s="239" t="s">
        <v>66</v>
      </c>
      <c r="M323" s="55"/>
      <c r="N323" s="40"/>
      <c r="O323" s="212" t="s">
        <v>1920</v>
      </c>
      <c r="P323" s="353">
        <f t="shared" ref="P323:P325" si="82">I323+1</f>
        <v>46255</v>
      </c>
      <c r="Q323" s="40"/>
      <c r="R323" s="212" t="s">
        <v>1920</v>
      </c>
      <c r="S323" s="354">
        <f t="shared" ref="S323:S325" si="83">I323+1</f>
        <v>46255</v>
      </c>
      <c r="T323" s="212" t="s">
        <v>68</v>
      </c>
      <c r="U323" s="55"/>
      <c r="V323" s="55"/>
      <c r="W323" s="40"/>
      <c r="X323" s="64"/>
      <c r="Y323" s="64"/>
      <c r="Z323" s="64"/>
      <c r="AA323" s="64"/>
      <c r="AB323" s="64"/>
      <c r="AC323" s="153"/>
      <c r="AD323" s="153"/>
      <c r="AE323" s="153"/>
      <c r="AF323" s="153"/>
    </row>
    <row r="324" ht="14.5" spans="1:32">
      <c r="A324" s="214">
        <v>337</v>
      </c>
      <c r="B324" s="212" t="s">
        <v>64</v>
      </c>
      <c r="C324" s="55" t="s">
        <v>1361</v>
      </c>
      <c r="D324" s="204" t="s">
        <v>1917</v>
      </c>
      <c r="E324" s="26">
        <v>6000064638</v>
      </c>
      <c r="F324" s="55">
        <v>1</v>
      </c>
      <c r="G324" s="55">
        <v>0</v>
      </c>
      <c r="H324" s="214">
        <v>1</v>
      </c>
      <c r="I324" s="226">
        <v>46254</v>
      </c>
      <c r="J324" s="211" t="s">
        <v>2168</v>
      </c>
      <c r="K324" s="358">
        <v>516313360826224</v>
      </c>
      <c r="L324" s="40" t="s">
        <v>2433</v>
      </c>
      <c r="M324" s="211" t="s">
        <v>2194</v>
      </c>
      <c r="N324" s="297" t="s">
        <v>1035</v>
      </c>
      <c r="O324" s="212" t="s">
        <v>1920</v>
      </c>
      <c r="P324" s="353">
        <f t="shared" si="82"/>
        <v>46255</v>
      </c>
      <c r="Q324" s="250" t="s">
        <v>2195</v>
      </c>
      <c r="R324" s="212" t="s">
        <v>1920</v>
      </c>
      <c r="S324" s="354">
        <f t="shared" si="83"/>
        <v>46255</v>
      </c>
      <c r="T324" s="212" t="s">
        <v>68</v>
      </c>
      <c r="U324" s="214" t="s">
        <v>78</v>
      </c>
      <c r="V324" s="214" t="s">
        <v>13</v>
      </c>
      <c r="W324" s="40"/>
      <c r="X324" s="64"/>
      <c r="Y324" s="64"/>
      <c r="Z324" s="64"/>
      <c r="AA324" s="64"/>
      <c r="AB324" s="64"/>
      <c r="AC324" s="153"/>
      <c r="AD324" s="153"/>
      <c r="AE324" s="153"/>
      <c r="AF324" s="153"/>
    </row>
    <row r="325" ht="14.5" spans="1:32">
      <c r="A325" s="212">
        <v>338</v>
      </c>
      <c r="B325" s="212" t="s">
        <v>64</v>
      </c>
      <c r="C325" s="55" t="s">
        <v>1361</v>
      </c>
      <c r="D325" s="204" t="s">
        <v>1917</v>
      </c>
      <c r="E325" s="26">
        <v>6000064638</v>
      </c>
      <c r="F325" s="55">
        <v>1</v>
      </c>
      <c r="G325" s="55">
        <v>1</v>
      </c>
      <c r="H325" s="214">
        <v>0</v>
      </c>
      <c r="I325" s="226">
        <v>46254</v>
      </c>
      <c r="J325" s="258" t="s">
        <v>2168</v>
      </c>
      <c r="K325" s="362">
        <v>516313360826225</v>
      </c>
      <c r="L325" s="239" t="s">
        <v>66</v>
      </c>
      <c r="M325" s="55"/>
      <c r="N325" s="40"/>
      <c r="O325" s="212" t="s">
        <v>1920</v>
      </c>
      <c r="P325" s="353">
        <f t="shared" si="82"/>
        <v>46255</v>
      </c>
      <c r="Q325" s="40"/>
      <c r="R325" s="212" t="s">
        <v>1920</v>
      </c>
      <c r="S325" s="354">
        <f t="shared" si="83"/>
        <v>46255</v>
      </c>
      <c r="T325" s="212" t="s">
        <v>68</v>
      </c>
      <c r="U325" s="55"/>
      <c r="V325" s="55"/>
      <c r="W325" s="40"/>
      <c r="X325" s="64"/>
      <c r="Y325" s="64"/>
      <c r="Z325" s="64"/>
      <c r="AA325" s="64"/>
      <c r="AB325" s="64"/>
      <c r="AC325" s="153"/>
      <c r="AD325" s="153"/>
      <c r="AE325" s="153"/>
      <c r="AF325" s="153"/>
    </row>
    <row r="326" ht="14.5" spans="1:32">
      <c r="A326" s="227">
        <v>339</v>
      </c>
      <c r="B326" s="212" t="s">
        <v>64</v>
      </c>
      <c r="C326" s="55" t="s">
        <v>1361</v>
      </c>
      <c r="D326" s="204" t="s">
        <v>1917</v>
      </c>
      <c r="E326" s="26">
        <v>6000064638</v>
      </c>
      <c r="F326" s="55">
        <v>1</v>
      </c>
      <c r="G326" s="55">
        <v>0</v>
      </c>
      <c r="H326" s="214">
        <v>1</v>
      </c>
      <c r="I326" s="226">
        <v>46254</v>
      </c>
      <c r="J326" s="211" t="s">
        <v>2168</v>
      </c>
      <c r="K326" s="358">
        <v>516313360826226</v>
      </c>
      <c r="L326" s="254" t="s">
        <v>2255</v>
      </c>
      <c r="M326" s="269" t="s">
        <v>2187</v>
      </c>
      <c r="N326" s="253" t="s">
        <v>2188</v>
      </c>
      <c r="O326" s="212" t="s">
        <v>2189</v>
      </c>
      <c r="P326" s="226">
        <v>46181</v>
      </c>
      <c r="Q326" s="247" t="s">
        <v>2190</v>
      </c>
      <c r="R326" s="212" t="s">
        <v>2189</v>
      </c>
      <c r="S326" s="226">
        <v>46181</v>
      </c>
      <c r="T326" s="212" t="s">
        <v>68</v>
      </c>
      <c r="U326" s="214" t="s">
        <v>78</v>
      </c>
      <c r="V326" s="214" t="s">
        <v>13</v>
      </c>
      <c r="W326" s="55"/>
      <c r="X326" s="55"/>
      <c r="Y326" s="214"/>
      <c r="Z326" s="214"/>
      <c r="AA326" s="214"/>
      <c r="AB326" s="214"/>
      <c r="AC326" s="214"/>
      <c r="AD326" s="214"/>
      <c r="AE326" s="214"/>
      <c r="AF326" s="214"/>
    </row>
    <row r="327" ht="14.5" spans="1:32">
      <c r="A327" s="214">
        <v>340</v>
      </c>
      <c r="B327" s="212" t="s">
        <v>64</v>
      </c>
      <c r="C327" s="50" t="s">
        <v>1274</v>
      </c>
      <c r="D327" s="204" t="s">
        <v>1917</v>
      </c>
      <c r="E327" s="371">
        <v>6000064470</v>
      </c>
      <c r="F327" s="55">
        <v>3</v>
      </c>
      <c r="G327" s="55">
        <v>3</v>
      </c>
      <c r="H327" s="214">
        <v>0</v>
      </c>
      <c r="I327" s="226">
        <v>46245</v>
      </c>
      <c r="J327" s="372" t="s">
        <v>2169</v>
      </c>
      <c r="K327" s="389" t="s">
        <v>2434</v>
      </c>
      <c r="L327" s="239" t="s">
        <v>66</v>
      </c>
      <c r="M327" s="50"/>
      <c r="N327" s="40"/>
      <c r="O327" s="212" t="s">
        <v>1920</v>
      </c>
      <c r="P327" s="353">
        <f t="shared" ref="P327:P330" si="84">I327+1</f>
        <v>46246</v>
      </c>
      <c r="Q327" s="40"/>
      <c r="R327" s="212" t="s">
        <v>1920</v>
      </c>
      <c r="S327" s="354">
        <f t="shared" ref="S327:S330" si="85">I327+1</f>
        <v>46246</v>
      </c>
      <c r="T327" s="212" t="s">
        <v>68</v>
      </c>
      <c r="U327" s="55"/>
      <c r="V327" s="55"/>
      <c r="W327" s="40"/>
      <c r="X327" s="64"/>
      <c r="Y327" s="64"/>
      <c r="Z327" s="64"/>
      <c r="AA327" s="64"/>
      <c r="AB327" s="64"/>
      <c r="AC327" s="153"/>
      <c r="AD327" s="153"/>
      <c r="AE327" s="153"/>
      <c r="AF327" s="153"/>
    </row>
    <row r="328" ht="14.5" spans="1:32">
      <c r="A328" s="227">
        <v>341</v>
      </c>
      <c r="B328" s="212" t="s">
        <v>64</v>
      </c>
      <c r="C328" s="50" t="s">
        <v>1274</v>
      </c>
      <c r="D328" s="204" t="s">
        <v>1917</v>
      </c>
      <c r="E328" s="371">
        <v>6000064470</v>
      </c>
      <c r="F328" s="55">
        <v>1</v>
      </c>
      <c r="G328" s="55">
        <v>0</v>
      </c>
      <c r="H328" s="214">
        <v>1</v>
      </c>
      <c r="I328" s="355">
        <v>46245</v>
      </c>
      <c r="J328" s="373" t="s">
        <v>2169</v>
      </c>
      <c r="K328" s="389">
        <v>516339090726112</v>
      </c>
      <c r="L328" s="62" t="s">
        <v>2435</v>
      </c>
      <c r="M328" s="254" t="s">
        <v>2185</v>
      </c>
      <c r="N328" s="34" t="s">
        <v>2181</v>
      </c>
      <c r="O328" s="212" t="s">
        <v>1920</v>
      </c>
      <c r="P328" s="353">
        <f t="shared" si="84"/>
        <v>46246</v>
      </c>
      <c r="Q328" s="34" t="s">
        <v>2182</v>
      </c>
      <c r="R328" s="212" t="s">
        <v>1920</v>
      </c>
      <c r="S328" s="354">
        <f t="shared" si="85"/>
        <v>46246</v>
      </c>
      <c r="T328" s="212" t="s">
        <v>68</v>
      </c>
      <c r="U328" s="212" t="s">
        <v>2176</v>
      </c>
      <c r="V328" s="214" t="s">
        <v>13</v>
      </c>
      <c r="W328" s="40"/>
      <c r="X328" s="64"/>
      <c r="Y328" s="64"/>
      <c r="Z328" s="64"/>
      <c r="AA328" s="64"/>
      <c r="AB328" s="64"/>
      <c r="AC328" s="153"/>
      <c r="AD328" s="153"/>
      <c r="AE328" s="153"/>
      <c r="AF328" s="153"/>
    </row>
    <row r="329" ht="14.5" spans="1:32">
      <c r="A329" s="227">
        <v>341</v>
      </c>
      <c r="B329" s="212" t="s">
        <v>64</v>
      </c>
      <c r="C329" s="50" t="s">
        <v>1274</v>
      </c>
      <c r="D329" s="204" t="s">
        <v>1917</v>
      </c>
      <c r="E329" s="371">
        <v>6000064470</v>
      </c>
      <c r="F329" s="55">
        <v>1</v>
      </c>
      <c r="G329" s="55">
        <v>0</v>
      </c>
      <c r="H329" s="214">
        <v>1</v>
      </c>
      <c r="I329" s="355">
        <v>46245</v>
      </c>
      <c r="J329" s="373" t="s">
        <v>2169</v>
      </c>
      <c r="K329" s="389">
        <v>516339090726112</v>
      </c>
      <c r="L329" s="62" t="s">
        <v>2436</v>
      </c>
      <c r="M329" s="254" t="s">
        <v>2185</v>
      </c>
      <c r="N329" s="34" t="s">
        <v>2181</v>
      </c>
      <c r="O329" s="212" t="s">
        <v>1920</v>
      </c>
      <c r="P329" s="353">
        <f t="shared" si="84"/>
        <v>46246</v>
      </c>
      <c r="Q329" s="34" t="s">
        <v>2182</v>
      </c>
      <c r="R329" s="212" t="s">
        <v>1920</v>
      </c>
      <c r="S329" s="354">
        <f t="shared" si="85"/>
        <v>46246</v>
      </c>
      <c r="T329" s="212" t="s">
        <v>68</v>
      </c>
      <c r="U329" s="212" t="s">
        <v>2176</v>
      </c>
      <c r="V329" s="214" t="s">
        <v>13</v>
      </c>
      <c r="W329" s="40"/>
      <c r="X329" s="64"/>
      <c r="Y329" s="64"/>
      <c r="Z329" s="64"/>
      <c r="AA329" s="64"/>
      <c r="AB329" s="64"/>
      <c r="AC329" s="153"/>
      <c r="AD329" s="153"/>
      <c r="AE329" s="153"/>
      <c r="AF329" s="153"/>
    </row>
    <row r="330" ht="14.5" spans="1:32">
      <c r="A330" s="212">
        <v>342</v>
      </c>
      <c r="B330" s="212" t="s">
        <v>64</v>
      </c>
      <c r="C330" s="50" t="s">
        <v>1274</v>
      </c>
      <c r="D330" s="204" t="s">
        <v>1917</v>
      </c>
      <c r="E330" s="371">
        <v>6000064470</v>
      </c>
      <c r="F330" s="55">
        <v>1</v>
      </c>
      <c r="G330" s="55">
        <v>1</v>
      </c>
      <c r="H330" s="214">
        <v>0</v>
      </c>
      <c r="I330" s="226">
        <v>46245</v>
      </c>
      <c r="J330" s="372" t="s">
        <v>2169</v>
      </c>
      <c r="K330" s="389">
        <v>516339090726113</v>
      </c>
      <c r="L330" s="239" t="s">
        <v>66</v>
      </c>
      <c r="M330" s="50"/>
      <c r="N330" s="40"/>
      <c r="O330" s="212" t="s">
        <v>1920</v>
      </c>
      <c r="P330" s="353">
        <f t="shared" si="84"/>
        <v>46246</v>
      </c>
      <c r="Q330" s="40"/>
      <c r="R330" s="212" t="s">
        <v>1920</v>
      </c>
      <c r="S330" s="354">
        <f t="shared" si="85"/>
        <v>46246</v>
      </c>
      <c r="T330" s="212" t="s">
        <v>68</v>
      </c>
      <c r="U330" s="55"/>
      <c r="V330" s="55"/>
      <c r="W330" s="40"/>
      <c r="X330" s="64"/>
      <c r="Y330" s="64"/>
      <c r="Z330" s="64"/>
      <c r="AA330" s="64"/>
      <c r="AB330" s="64"/>
      <c r="AC330" s="153"/>
      <c r="AD330" s="153"/>
      <c r="AE330" s="153"/>
      <c r="AF330" s="153"/>
    </row>
    <row r="331" ht="14.5" spans="1:32">
      <c r="A331" s="214">
        <v>343</v>
      </c>
      <c r="B331" s="212" t="s">
        <v>64</v>
      </c>
      <c r="C331" s="50" t="s">
        <v>1274</v>
      </c>
      <c r="D331" s="204" t="s">
        <v>1917</v>
      </c>
      <c r="E331" s="371">
        <v>6000064470</v>
      </c>
      <c r="F331" s="55">
        <v>1</v>
      </c>
      <c r="G331" s="55">
        <v>0</v>
      </c>
      <c r="H331" s="214">
        <v>1</v>
      </c>
      <c r="I331" s="355">
        <v>46245</v>
      </c>
      <c r="J331" s="373" t="s">
        <v>2169</v>
      </c>
      <c r="K331" s="389">
        <v>516339090726114</v>
      </c>
      <c r="L331" s="62" t="s">
        <v>2437</v>
      </c>
      <c r="M331" s="238" t="s">
        <v>1074</v>
      </c>
      <c r="N331" s="238" t="s">
        <v>2438</v>
      </c>
      <c r="O331" s="136"/>
      <c r="P331" s="240"/>
      <c r="Q331" s="239" t="s">
        <v>2218</v>
      </c>
      <c r="R331" s="136"/>
      <c r="S331" s="226">
        <v>46220</v>
      </c>
      <c r="T331" s="212" t="s">
        <v>68</v>
      </c>
      <c r="U331" s="212" t="s">
        <v>510</v>
      </c>
      <c r="V331" s="214" t="s">
        <v>13</v>
      </c>
      <c r="W331" s="40"/>
      <c r="X331" s="40"/>
      <c r="Y331" s="40"/>
      <c r="Z331" s="40"/>
      <c r="AA331" s="40"/>
      <c r="AB331" s="40"/>
      <c r="AC331" s="40"/>
      <c r="AD331" s="40"/>
      <c r="AE331" s="40"/>
      <c r="AF331" s="40"/>
    </row>
    <row r="332" ht="23.25" customHeight="1" spans="1:32">
      <c r="A332" s="212">
        <v>344</v>
      </c>
      <c r="B332" s="212" t="s">
        <v>64</v>
      </c>
      <c r="C332" s="50" t="s">
        <v>2373</v>
      </c>
      <c r="D332" s="204" t="s">
        <v>1917</v>
      </c>
      <c r="E332" s="50">
        <v>6000050679</v>
      </c>
      <c r="F332" s="50">
        <v>2</v>
      </c>
      <c r="G332" s="50">
        <v>2</v>
      </c>
      <c r="H332" s="214">
        <v>0</v>
      </c>
      <c r="I332" s="226">
        <v>46245</v>
      </c>
      <c r="J332" s="65" t="s">
        <v>2170</v>
      </c>
      <c r="K332" s="389" t="s">
        <v>2439</v>
      </c>
      <c r="L332" s="239" t="s">
        <v>66</v>
      </c>
      <c r="M332" s="50"/>
      <c r="N332" s="50"/>
      <c r="O332" s="212" t="s">
        <v>1920</v>
      </c>
      <c r="P332" s="353">
        <f>I332+1</f>
        <v>46246</v>
      </c>
      <c r="Q332" s="50"/>
      <c r="R332" s="212" t="s">
        <v>1920</v>
      </c>
      <c r="S332" s="354">
        <f>I332+1</f>
        <v>46246</v>
      </c>
      <c r="T332" s="212" t="s">
        <v>68</v>
      </c>
      <c r="U332" s="50"/>
      <c r="V332" s="50"/>
      <c r="W332" s="50"/>
      <c r="X332" s="155"/>
      <c r="Y332" s="155"/>
      <c r="Z332" s="155"/>
      <c r="AA332" s="155"/>
      <c r="AB332" s="155"/>
      <c r="AC332" s="153"/>
      <c r="AD332" s="153"/>
      <c r="AE332" s="153"/>
      <c r="AF332" s="153"/>
    </row>
    <row r="333" ht="34.5" customHeight="1" spans="1:32">
      <c r="A333" s="227">
        <v>345</v>
      </c>
      <c r="B333" s="212" t="s">
        <v>64</v>
      </c>
      <c r="C333" s="50" t="s">
        <v>2373</v>
      </c>
      <c r="D333" s="204" t="s">
        <v>1917</v>
      </c>
      <c r="E333" s="50">
        <v>6000050679</v>
      </c>
      <c r="F333" s="50">
        <v>1</v>
      </c>
      <c r="G333" s="50">
        <v>0</v>
      </c>
      <c r="H333" s="214">
        <v>1</v>
      </c>
      <c r="I333" s="355">
        <v>46245</v>
      </c>
      <c r="J333" s="390" t="s">
        <v>2170</v>
      </c>
      <c r="K333" s="389">
        <v>516301360826003</v>
      </c>
      <c r="L333" s="65" t="s">
        <v>2440</v>
      </c>
      <c r="M333" s="361" t="s">
        <v>1074</v>
      </c>
      <c r="N333" s="40" t="s">
        <v>2438</v>
      </c>
      <c r="O333" s="212"/>
      <c r="P333" s="353"/>
      <c r="Q333" s="40" t="s">
        <v>2218</v>
      </c>
      <c r="R333" s="50"/>
      <c r="S333" s="226">
        <v>46220</v>
      </c>
      <c r="T333" s="212" t="s">
        <v>68</v>
      </c>
      <c r="U333" s="212" t="s">
        <v>510</v>
      </c>
      <c r="V333" s="214" t="s">
        <v>13</v>
      </c>
      <c r="W333" s="50"/>
      <c r="X333" s="155"/>
      <c r="Y333" s="155"/>
      <c r="Z333" s="155"/>
      <c r="AA333" s="155"/>
      <c r="AB333" s="155"/>
      <c r="AC333" s="153"/>
      <c r="AD333" s="153"/>
      <c r="AE333" s="153"/>
      <c r="AF333" s="153"/>
    </row>
    <row r="334" ht="16.5" customHeight="1" spans="1:32">
      <c r="A334" s="214">
        <v>346</v>
      </c>
      <c r="B334" s="212" t="s">
        <v>64</v>
      </c>
      <c r="C334" s="50" t="s">
        <v>2373</v>
      </c>
      <c r="D334" s="204" t="s">
        <v>1917</v>
      </c>
      <c r="E334" s="50">
        <v>6000050679</v>
      </c>
      <c r="F334" s="50">
        <v>2</v>
      </c>
      <c r="G334" s="50">
        <v>2</v>
      </c>
      <c r="H334" s="214">
        <v>0</v>
      </c>
      <c r="I334" s="226">
        <v>46245</v>
      </c>
      <c r="J334" s="65" t="s">
        <v>2170</v>
      </c>
      <c r="K334" s="389" t="s">
        <v>2441</v>
      </c>
      <c r="L334" s="239" t="s">
        <v>66</v>
      </c>
      <c r="M334" s="50"/>
      <c r="N334" s="50"/>
      <c r="O334" s="212" t="s">
        <v>1920</v>
      </c>
      <c r="P334" s="353">
        <f>I334+1</f>
        <v>46246</v>
      </c>
      <c r="Q334" s="50"/>
      <c r="R334" s="212" t="s">
        <v>1920</v>
      </c>
      <c r="S334" s="354">
        <f>I334+1</f>
        <v>46246</v>
      </c>
      <c r="T334" s="212" t="s">
        <v>68</v>
      </c>
      <c r="U334" s="50"/>
      <c r="V334" s="50"/>
      <c r="W334" s="50"/>
      <c r="X334" s="155"/>
      <c r="Y334" s="155"/>
      <c r="Z334" s="155"/>
      <c r="AA334" s="155"/>
      <c r="AB334" s="155"/>
      <c r="AC334" s="153"/>
      <c r="AD334" s="153"/>
      <c r="AE334" s="153"/>
      <c r="AF334" s="153"/>
    </row>
    <row r="335" ht="27" customHeight="1" spans="1:32">
      <c r="A335" s="227">
        <v>347</v>
      </c>
      <c r="B335" s="212" t="s">
        <v>64</v>
      </c>
      <c r="C335" s="50" t="s">
        <v>2373</v>
      </c>
      <c r="D335" s="204" t="s">
        <v>1917</v>
      </c>
      <c r="E335" s="50">
        <v>6000050679</v>
      </c>
      <c r="F335" s="50">
        <v>1</v>
      </c>
      <c r="G335" s="50">
        <v>0</v>
      </c>
      <c r="H335" s="214">
        <v>1</v>
      </c>
      <c r="I335" s="355">
        <v>46245</v>
      </c>
      <c r="J335" s="390" t="s">
        <v>2170</v>
      </c>
      <c r="K335" s="389">
        <v>516301360826006</v>
      </c>
      <c r="L335" s="65" t="s">
        <v>2442</v>
      </c>
      <c r="M335" s="319" t="s">
        <v>2237</v>
      </c>
      <c r="N335" s="319" t="s">
        <v>2238</v>
      </c>
      <c r="O335" s="190"/>
      <c r="P335" s="317"/>
      <c r="Q335" s="190" t="s">
        <v>2239</v>
      </c>
      <c r="R335" s="212" t="s">
        <v>1920</v>
      </c>
      <c r="S335" s="317"/>
      <c r="T335" s="212" t="s">
        <v>68</v>
      </c>
      <c r="U335" s="37" t="s">
        <v>28</v>
      </c>
      <c r="V335" s="214" t="s">
        <v>13</v>
      </c>
      <c r="W335" s="50"/>
      <c r="X335" s="155"/>
      <c r="Y335" s="155"/>
      <c r="Z335" s="155"/>
      <c r="AA335" s="155"/>
      <c r="AB335" s="155"/>
      <c r="AC335" s="153"/>
      <c r="AD335" s="153"/>
      <c r="AE335" s="153"/>
      <c r="AF335" s="153"/>
    </row>
    <row r="336" ht="33" customHeight="1" spans="1:32">
      <c r="A336" s="227">
        <v>348</v>
      </c>
      <c r="B336" s="212" t="s">
        <v>64</v>
      </c>
      <c r="C336" s="50" t="s">
        <v>2373</v>
      </c>
      <c r="D336" s="204" t="s">
        <v>1917</v>
      </c>
      <c r="E336" s="50">
        <v>6000050679</v>
      </c>
      <c r="F336" s="50">
        <v>1</v>
      </c>
      <c r="G336" s="50">
        <v>0</v>
      </c>
      <c r="H336" s="214">
        <v>1</v>
      </c>
      <c r="I336" s="355">
        <v>46245</v>
      </c>
      <c r="J336" s="390" t="s">
        <v>2170</v>
      </c>
      <c r="K336" s="389">
        <v>516301360826007</v>
      </c>
      <c r="L336" s="65" t="s">
        <v>2443</v>
      </c>
      <c r="M336" s="211" t="s">
        <v>2194</v>
      </c>
      <c r="N336" s="297" t="s">
        <v>1035</v>
      </c>
      <c r="O336" s="136"/>
      <c r="P336" s="240"/>
      <c r="Q336" s="250" t="s">
        <v>2195</v>
      </c>
      <c r="R336" s="136"/>
      <c r="S336" s="226">
        <v>46253</v>
      </c>
      <c r="T336" s="212" t="s">
        <v>68</v>
      </c>
      <c r="U336" s="214" t="s">
        <v>78</v>
      </c>
      <c r="V336" s="214" t="s">
        <v>13</v>
      </c>
      <c r="W336" s="254"/>
      <c r="X336" s="153"/>
      <c r="Y336" s="153"/>
      <c r="Z336" s="153"/>
      <c r="AA336" s="153"/>
      <c r="AB336" s="153"/>
      <c r="AC336" s="153"/>
      <c r="AD336" s="153"/>
      <c r="AE336" s="153"/>
      <c r="AF336" s="153"/>
    </row>
    <row r="337" ht="33" customHeight="1" spans="1:32">
      <c r="A337" s="227">
        <v>348</v>
      </c>
      <c r="B337" s="212" t="s">
        <v>64</v>
      </c>
      <c r="C337" s="50" t="s">
        <v>2373</v>
      </c>
      <c r="D337" s="204" t="s">
        <v>1917</v>
      </c>
      <c r="E337" s="50">
        <v>6000050679</v>
      </c>
      <c r="F337" s="50">
        <v>10</v>
      </c>
      <c r="G337" s="50">
        <v>10</v>
      </c>
      <c r="H337" s="214">
        <v>1</v>
      </c>
      <c r="I337" s="355">
        <v>46245</v>
      </c>
      <c r="J337" s="390" t="s">
        <v>2170</v>
      </c>
      <c r="K337" s="389" t="s">
        <v>2444</v>
      </c>
      <c r="L337" s="65" t="s">
        <v>2443</v>
      </c>
      <c r="M337" s="211" t="s">
        <v>2194</v>
      </c>
      <c r="N337" s="297" t="s">
        <v>1035</v>
      </c>
      <c r="O337" s="136"/>
      <c r="P337" s="240"/>
      <c r="Q337" s="250" t="s">
        <v>2195</v>
      </c>
      <c r="R337" s="136"/>
      <c r="S337" s="226">
        <v>46253</v>
      </c>
      <c r="T337" s="212" t="s">
        <v>68</v>
      </c>
      <c r="U337" s="214" t="s">
        <v>78</v>
      </c>
      <c r="V337" s="214" t="s">
        <v>13</v>
      </c>
      <c r="W337" s="254"/>
      <c r="X337" s="153"/>
      <c r="Y337" s="153"/>
      <c r="Z337" s="153"/>
      <c r="AA337" s="153"/>
      <c r="AB337" s="153"/>
      <c r="AC337" s="153"/>
      <c r="AD337" s="153"/>
      <c r="AE337" s="153"/>
      <c r="AF337" s="153"/>
    </row>
    <row r="338" ht="14.5" spans="1:32">
      <c r="A338" s="214">
        <v>349</v>
      </c>
      <c r="B338" s="212" t="s">
        <v>64</v>
      </c>
      <c r="C338" s="50" t="s">
        <v>2373</v>
      </c>
      <c r="D338" s="204" t="s">
        <v>1917</v>
      </c>
      <c r="E338" s="50">
        <v>6000050679</v>
      </c>
      <c r="F338" s="55">
        <v>4</v>
      </c>
      <c r="G338" s="55">
        <v>4</v>
      </c>
      <c r="H338" s="214">
        <v>0</v>
      </c>
      <c r="I338" s="226">
        <v>46248</v>
      </c>
      <c r="J338" s="65" t="s">
        <v>2170</v>
      </c>
      <c r="K338" s="389" t="s">
        <v>2445</v>
      </c>
      <c r="L338" s="239" t="s">
        <v>66</v>
      </c>
      <c r="M338" s="50"/>
      <c r="N338" s="40"/>
      <c r="O338" s="212" t="s">
        <v>1920</v>
      </c>
      <c r="P338" s="353">
        <f>I338+1</f>
        <v>46249</v>
      </c>
      <c r="Q338" s="40"/>
      <c r="R338" s="212" t="s">
        <v>1920</v>
      </c>
      <c r="S338" s="354">
        <f>I338+1</f>
        <v>46249</v>
      </c>
      <c r="T338" s="212" t="s">
        <v>68</v>
      </c>
      <c r="U338" s="55"/>
      <c r="V338" s="55"/>
      <c r="W338" s="40"/>
      <c r="X338" s="64"/>
      <c r="Y338" s="64"/>
      <c r="Z338" s="64"/>
      <c r="AA338" s="64"/>
      <c r="AB338" s="64"/>
      <c r="AC338" s="153"/>
      <c r="AD338" s="153"/>
      <c r="AE338" s="153"/>
      <c r="AF338" s="153"/>
    </row>
    <row r="339" ht="14.5" spans="1:32">
      <c r="A339" s="227">
        <v>350</v>
      </c>
      <c r="B339" s="212" t="s">
        <v>64</v>
      </c>
      <c r="C339" s="50" t="s">
        <v>2373</v>
      </c>
      <c r="D339" s="204" t="s">
        <v>1917</v>
      </c>
      <c r="E339" s="50">
        <v>6000050679</v>
      </c>
      <c r="F339" s="55">
        <v>1</v>
      </c>
      <c r="G339" s="55">
        <v>0</v>
      </c>
      <c r="H339" s="214">
        <v>1</v>
      </c>
      <c r="I339" s="355">
        <v>46248</v>
      </c>
      <c r="J339" s="390" t="s">
        <v>2170</v>
      </c>
      <c r="K339" s="352">
        <v>516301360826022</v>
      </c>
      <c r="L339" s="254" t="s">
        <v>2446</v>
      </c>
      <c r="M339" s="211" t="s">
        <v>2194</v>
      </c>
      <c r="N339" s="297" t="s">
        <v>1035</v>
      </c>
      <c r="O339" s="136"/>
      <c r="P339" s="240"/>
      <c r="Q339" s="250" t="s">
        <v>2195</v>
      </c>
      <c r="R339" s="136"/>
      <c r="S339" s="226">
        <v>46253</v>
      </c>
      <c r="T339" s="212" t="s">
        <v>68</v>
      </c>
      <c r="U339" s="214" t="s">
        <v>78</v>
      </c>
      <c r="V339" s="214" t="s">
        <v>13</v>
      </c>
      <c r="W339" s="254"/>
      <c r="X339" s="153"/>
      <c r="Y339" s="153"/>
      <c r="Z339" s="153"/>
      <c r="AA339" s="153"/>
      <c r="AB339" s="153"/>
      <c r="AC339" s="153"/>
      <c r="AD339" s="153"/>
      <c r="AE339" s="153"/>
      <c r="AF339" s="153"/>
    </row>
    <row r="340" ht="14.5" spans="1:32">
      <c r="A340" s="212">
        <v>351</v>
      </c>
      <c r="B340" s="212" t="s">
        <v>64</v>
      </c>
      <c r="C340" s="50" t="s">
        <v>2373</v>
      </c>
      <c r="D340" s="204" t="s">
        <v>1917</v>
      </c>
      <c r="E340" s="50">
        <v>6000050679</v>
      </c>
      <c r="F340" s="55">
        <v>5</v>
      </c>
      <c r="G340" s="55">
        <v>5</v>
      </c>
      <c r="H340" s="214">
        <v>0</v>
      </c>
      <c r="I340" s="226">
        <v>46248</v>
      </c>
      <c r="J340" s="65" t="s">
        <v>2170</v>
      </c>
      <c r="K340" s="389" t="s">
        <v>2447</v>
      </c>
      <c r="L340" s="239" t="s">
        <v>66</v>
      </c>
      <c r="M340" s="50"/>
      <c r="N340" s="40"/>
      <c r="O340" s="212" t="s">
        <v>1920</v>
      </c>
      <c r="P340" s="353">
        <f>I340+1</f>
        <v>46249</v>
      </c>
      <c r="Q340" s="40"/>
      <c r="R340" s="212" t="s">
        <v>1920</v>
      </c>
      <c r="S340" s="354">
        <f>I340+1</f>
        <v>46249</v>
      </c>
      <c r="T340" s="212" t="s">
        <v>68</v>
      </c>
      <c r="U340" s="55"/>
      <c r="V340" s="55"/>
      <c r="W340" s="40"/>
      <c r="X340" s="64"/>
      <c r="Y340" s="64"/>
      <c r="Z340" s="64"/>
      <c r="AA340" s="64"/>
      <c r="AB340" s="64"/>
      <c r="AC340" s="153"/>
      <c r="AD340" s="153"/>
      <c r="AE340" s="153"/>
      <c r="AF340" s="153"/>
    </row>
    <row r="341" ht="14.5" spans="1:32">
      <c r="A341" s="214">
        <v>352</v>
      </c>
      <c r="B341" s="212" t="s">
        <v>64</v>
      </c>
      <c r="C341" s="50" t="s">
        <v>2373</v>
      </c>
      <c r="D341" s="204" t="s">
        <v>1917</v>
      </c>
      <c r="E341" s="50">
        <v>6000050679</v>
      </c>
      <c r="F341" s="55">
        <v>1</v>
      </c>
      <c r="G341" s="55">
        <v>0</v>
      </c>
      <c r="H341" s="214">
        <v>1</v>
      </c>
      <c r="I341" s="355">
        <v>46248</v>
      </c>
      <c r="J341" s="390" t="s">
        <v>2170</v>
      </c>
      <c r="K341" s="389">
        <v>516301360826028</v>
      </c>
      <c r="L341" s="254" t="s">
        <v>2213</v>
      </c>
      <c r="M341" s="269" t="s">
        <v>2214</v>
      </c>
      <c r="N341" s="253" t="s">
        <v>2188</v>
      </c>
      <c r="O341" s="212" t="s">
        <v>2189</v>
      </c>
      <c r="P341" s="226">
        <v>46181</v>
      </c>
      <c r="Q341" s="247" t="s">
        <v>2190</v>
      </c>
      <c r="R341" s="212" t="s">
        <v>2189</v>
      </c>
      <c r="S341" s="226">
        <v>46181</v>
      </c>
      <c r="T341" s="212" t="s">
        <v>68</v>
      </c>
      <c r="U341" s="214" t="s">
        <v>78</v>
      </c>
      <c r="V341" s="214" t="s">
        <v>13</v>
      </c>
      <c r="W341" s="55"/>
      <c r="X341" s="55"/>
      <c r="Y341" s="214"/>
      <c r="Z341" s="214"/>
      <c r="AA341" s="214"/>
      <c r="AB341" s="214"/>
      <c r="AC341" s="214"/>
      <c r="AD341" s="214"/>
      <c r="AE341" s="214"/>
      <c r="AF341" s="214"/>
    </row>
    <row r="342" ht="14.5" spans="1:32">
      <c r="A342" s="212">
        <v>353</v>
      </c>
      <c r="B342" s="212" t="s">
        <v>64</v>
      </c>
      <c r="C342" s="50" t="s">
        <v>2373</v>
      </c>
      <c r="D342" s="204" t="s">
        <v>1917</v>
      </c>
      <c r="E342" s="50">
        <v>6000050679</v>
      </c>
      <c r="F342" s="55">
        <v>5</v>
      </c>
      <c r="G342" s="55">
        <v>5</v>
      </c>
      <c r="H342" s="214">
        <v>0</v>
      </c>
      <c r="I342" s="226">
        <v>46248</v>
      </c>
      <c r="J342" s="65" t="s">
        <v>2170</v>
      </c>
      <c r="K342" s="352" t="s">
        <v>2448</v>
      </c>
      <c r="L342" s="40" t="s">
        <v>66</v>
      </c>
      <c r="M342" s="50"/>
      <c r="N342" s="40"/>
      <c r="O342" s="212" t="s">
        <v>1920</v>
      </c>
      <c r="P342" s="353">
        <f t="shared" ref="P342:P343" si="86">I342+1</f>
        <v>46249</v>
      </c>
      <c r="Q342" s="40"/>
      <c r="R342" s="40"/>
      <c r="S342" s="354">
        <f t="shared" ref="S342:S343" si="87">I342+1</f>
        <v>46249</v>
      </c>
      <c r="T342" s="212" t="s">
        <v>68</v>
      </c>
      <c r="U342" s="214"/>
      <c r="V342" s="214"/>
      <c r="W342" s="40"/>
      <c r="X342" s="64"/>
      <c r="Y342" s="64"/>
      <c r="Z342" s="64"/>
      <c r="AA342" s="64"/>
      <c r="AB342" s="64"/>
      <c r="AC342" s="153"/>
      <c r="AD342" s="153"/>
      <c r="AE342" s="153"/>
      <c r="AF342" s="153"/>
    </row>
    <row r="343" ht="14.5" spans="1:32">
      <c r="A343" s="212">
        <v>354</v>
      </c>
      <c r="B343" s="212" t="s">
        <v>64</v>
      </c>
      <c r="C343" s="50" t="s">
        <v>1274</v>
      </c>
      <c r="D343" s="204" t="s">
        <v>1917</v>
      </c>
      <c r="E343" s="50">
        <v>6000050679</v>
      </c>
      <c r="F343" s="55">
        <v>2</v>
      </c>
      <c r="G343" s="55">
        <v>2</v>
      </c>
      <c r="H343" s="214">
        <v>0</v>
      </c>
      <c r="I343" s="226">
        <v>46254</v>
      </c>
      <c r="J343" s="65" t="s">
        <v>2170</v>
      </c>
      <c r="K343" s="389" t="s">
        <v>2449</v>
      </c>
      <c r="L343" s="239" t="s">
        <v>66</v>
      </c>
      <c r="M343" s="50"/>
      <c r="N343" s="40"/>
      <c r="O343" s="212" t="s">
        <v>1920</v>
      </c>
      <c r="P343" s="353">
        <f t="shared" si="86"/>
        <v>46255</v>
      </c>
      <c r="Q343" s="40"/>
      <c r="R343" s="212" t="s">
        <v>1920</v>
      </c>
      <c r="S343" s="354">
        <f t="shared" si="87"/>
        <v>46255</v>
      </c>
      <c r="T343" s="212" t="s">
        <v>68</v>
      </c>
      <c r="U343" s="55"/>
      <c r="V343" s="55"/>
      <c r="W343" s="40"/>
      <c r="X343" s="64"/>
      <c r="Y343" s="64"/>
      <c r="Z343" s="64"/>
      <c r="AA343" s="64"/>
      <c r="AB343" s="64"/>
      <c r="AC343" s="153"/>
      <c r="AD343" s="153"/>
      <c r="AE343" s="153"/>
      <c r="AF343" s="153"/>
    </row>
    <row r="344" ht="14.5" spans="1:32">
      <c r="A344" s="214">
        <v>355</v>
      </c>
      <c r="B344" s="212" t="s">
        <v>64</v>
      </c>
      <c r="C344" s="50" t="s">
        <v>1274</v>
      </c>
      <c r="D344" s="204" t="s">
        <v>1917</v>
      </c>
      <c r="E344" s="391">
        <v>6000050679</v>
      </c>
      <c r="F344" s="55">
        <v>1</v>
      </c>
      <c r="G344" s="55">
        <v>0</v>
      </c>
      <c r="H344" s="214">
        <v>1</v>
      </c>
      <c r="I344" s="355">
        <v>46254</v>
      </c>
      <c r="J344" s="390" t="s">
        <v>2170</v>
      </c>
      <c r="K344" s="352">
        <v>516301360826036</v>
      </c>
      <c r="L344" s="254" t="s">
        <v>2255</v>
      </c>
      <c r="M344" s="269" t="s">
        <v>2187</v>
      </c>
      <c r="N344" s="253" t="s">
        <v>2188</v>
      </c>
      <c r="O344" s="212" t="s">
        <v>2189</v>
      </c>
      <c r="P344" s="226">
        <v>46181</v>
      </c>
      <c r="Q344" s="247" t="s">
        <v>2190</v>
      </c>
      <c r="R344" s="212" t="s">
        <v>2189</v>
      </c>
      <c r="S344" s="226">
        <v>46181</v>
      </c>
      <c r="T344" s="212" t="s">
        <v>68</v>
      </c>
      <c r="U344" s="214" t="s">
        <v>78</v>
      </c>
      <c r="V344" s="214" t="s">
        <v>13</v>
      </c>
      <c r="W344" s="55"/>
      <c r="X344" s="55"/>
      <c r="Y344" s="214"/>
      <c r="Z344" s="214"/>
      <c r="AA344" s="214"/>
      <c r="AB344" s="214"/>
      <c r="AC344" s="214"/>
      <c r="AD344" s="214"/>
      <c r="AE344" s="214"/>
      <c r="AF344" s="214"/>
    </row>
    <row r="345" ht="14.5" spans="1:32">
      <c r="A345" s="212">
        <v>356</v>
      </c>
      <c r="B345" s="212" t="s">
        <v>64</v>
      </c>
      <c r="C345" s="50" t="s">
        <v>1274</v>
      </c>
      <c r="D345" s="204" t="s">
        <v>1917</v>
      </c>
      <c r="E345" s="50">
        <v>6000050679</v>
      </c>
      <c r="F345" s="55">
        <v>2</v>
      </c>
      <c r="G345" s="55">
        <v>2</v>
      </c>
      <c r="H345" s="214">
        <v>0</v>
      </c>
      <c r="I345" s="226">
        <v>46254</v>
      </c>
      <c r="J345" s="65" t="s">
        <v>2170</v>
      </c>
      <c r="K345" s="389" t="s">
        <v>2450</v>
      </c>
      <c r="L345" s="239" t="s">
        <v>66</v>
      </c>
      <c r="M345" s="50"/>
      <c r="N345" s="40"/>
      <c r="O345" s="212" t="s">
        <v>1920</v>
      </c>
      <c r="P345" s="353">
        <f>I345+1</f>
        <v>46255</v>
      </c>
      <c r="Q345" s="40"/>
      <c r="R345" s="212" t="s">
        <v>1920</v>
      </c>
      <c r="S345" s="354">
        <f>I345+1</f>
        <v>46255</v>
      </c>
      <c r="T345" s="212" t="s">
        <v>68</v>
      </c>
      <c r="U345" s="55"/>
      <c r="V345" s="55"/>
      <c r="W345" s="40"/>
      <c r="X345" s="64"/>
      <c r="Y345" s="64"/>
      <c r="Z345" s="64"/>
      <c r="AA345" s="64"/>
      <c r="AB345" s="64"/>
      <c r="AC345" s="153"/>
      <c r="AD345" s="153"/>
      <c r="AE345" s="153"/>
      <c r="AF345" s="153"/>
    </row>
    <row r="346" ht="14.5" spans="1:32">
      <c r="A346" s="227">
        <v>357</v>
      </c>
      <c r="B346" s="212" t="s">
        <v>64</v>
      </c>
      <c r="C346" s="50" t="s">
        <v>1274</v>
      </c>
      <c r="D346" s="204" t="s">
        <v>1917</v>
      </c>
      <c r="E346" s="50">
        <v>6000050679</v>
      </c>
      <c r="F346" s="55">
        <v>1</v>
      </c>
      <c r="G346" s="55">
        <v>0</v>
      </c>
      <c r="H346" s="214">
        <v>1</v>
      </c>
      <c r="I346" s="355">
        <v>46254</v>
      </c>
      <c r="J346" s="390" t="s">
        <v>2170</v>
      </c>
      <c r="K346" s="389">
        <v>516301360826039</v>
      </c>
      <c r="L346" s="254" t="s">
        <v>2363</v>
      </c>
      <c r="M346" s="361" t="s">
        <v>1074</v>
      </c>
      <c r="N346" s="247" t="s">
        <v>2281</v>
      </c>
      <c r="O346" s="212"/>
      <c r="P346" s="353"/>
      <c r="Q346" s="40" t="s">
        <v>2218</v>
      </c>
      <c r="R346" s="212"/>
      <c r="S346" s="226">
        <v>46220</v>
      </c>
      <c r="T346" s="212" t="s">
        <v>68</v>
      </c>
      <c r="U346" s="240" t="s">
        <v>510</v>
      </c>
      <c r="V346" s="214" t="s">
        <v>13</v>
      </c>
      <c r="W346" s="40"/>
      <c r="X346" s="64"/>
      <c r="Y346" s="64"/>
      <c r="Z346" s="64"/>
      <c r="AA346" s="64"/>
      <c r="AB346" s="64"/>
      <c r="AC346" s="153"/>
      <c r="AD346" s="153"/>
      <c r="AE346" s="153"/>
      <c r="AF346" s="153"/>
    </row>
    <row r="347" ht="14.5" spans="1:32">
      <c r="A347" s="214">
        <v>358</v>
      </c>
      <c r="B347" s="212" t="s">
        <v>64</v>
      </c>
      <c r="C347" s="50" t="s">
        <v>1274</v>
      </c>
      <c r="D347" s="204" t="s">
        <v>1917</v>
      </c>
      <c r="E347" s="50">
        <v>6000050679</v>
      </c>
      <c r="F347" s="55">
        <v>5</v>
      </c>
      <c r="G347" s="55">
        <v>5</v>
      </c>
      <c r="H347" s="214">
        <v>0</v>
      </c>
      <c r="I347" s="226">
        <v>46254</v>
      </c>
      <c r="J347" s="65" t="s">
        <v>2170</v>
      </c>
      <c r="K347" s="389" t="s">
        <v>2451</v>
      </c>
      <c r="L347" s="239" t="s">
        <v>66</v>
      </c>
      <c r="M347" s="50"/>
      <c r="N347" s="40"/>
      <c r="O347" s="212" t="s">
        <v>1920</v>
      </c>
      <c r="P347" s="353">
        <f>I347+1</f>
        <v>46255</v>
      </c>
      <c r="Q347" s="40"/>
      <c r="R347" s="212" t="s">
        <v>1920</v>
      </c>
      <c r="S347" s="354">
        <f>I347+1</f>
        <v>46255</v>
      </c>
      <c r="T347" s="212" t="s">
        <v>68</v>
      </c>
      <c r="U347" s="55"/>
      <c r="V347" s="55"/>
      <c r="W347" s="40"/>
      <c r="X347" s="64"/>
      <c r="Y347" s="64"/>
      <c r="Z347" s="64"/>
      <c r="AA347" s="64"/>
      <c r="AB347" s="64"/>
      <c r="AC347" s="153"/>
      <c r="AD347" s="153"/>
      <c r="AE347" s="153"/>
      <c r="AF347" s="153"/>
    </row>
    <row r="348" ht="14.5" spans="1:32">
      <c r="A348" s="227">
        <v>359</v>
      </c>
      <c r="B348" s="212" t="s">
        <v>64</v>
      </c>
      <c r="C348" s="50" t="s">
        <v>1274</v>
      </c>
      <c r="D348" s="204" t="s">
        <v>1917</v>
      </c>
      <c r="E348" s="50">
        <v>6000050679</v>
      </c>
      <c r="F348" s="55">
        <v>1</v>
      </c>
      <c r="G348" s="55">
        <v>0</v>
      </c>
      <c r="H348" s="214">
        <v>1</v>
      </c>
      <c r="I348" s="355">
        <v>46254</v>
      </c>
      <c r="J348" s="390" t="s">
        <v>2170</v>
      </c>
      <c r="K348" s="352">
        <v>516301360826045</v>
      </c>
      <c r="L348" s="254" t="s">
        <v>2452</v>
      </c>
      <c r="M348" s="211" t="s">
        <v>2194</v>
      </c>
      <c r="N348" s="297" t="s">
        <v>1035</v>
      </c>
      <c r="O348" s="136"/>
      <c r="P348" s="240"/>
      <c r="Q348" s="250" t="s">
        <v>2195</v>
      </c>
      <c r="R348" s="136"/>
      <c r="S348" s="226">
        <v>46253</v>
      </c>
      <c r="T348" s="212" t="s">
        <v>68</v>
      </c>
      <c r="U348" s="214" t="s">
        <v>78</v>
      </c>
      <c r="V348" s="214" t="s">
        <v>13</v>
      </c>
      <c r="W348" s="254"/>
      <c r="X348" s="153"/>
      <c r="Y348" s="153"/>
      <c r="Z348" s="153"/>
      <c r="AA348" s="153"/>
      <c r="AB348" s="153"/>
      <c r="AC348" s="153"/>
      <c r="AD348" s="153"/>
      <c r="AE348" s="153"/>
      <c r="AF348" s="153"/>
    </row>
    <row r="349" ht="14.5" spans="1:32">
      <c r="A349" s="212">
        <v>360</v>
      </c>
      <c r="B349" s="212" t="s">
        <v>64</v>
      </c>
      <c r="C349" s="50" t="s">
        <v>1274</v>
      </c>
      <c r="D349" s="204" t="s">
        <v>1917</v>
      </c>
      <c r="E349" s="50">
        <v>6000050679</v>
      </c>
      <c r="F349" s="55">
        <v>5</v>
      </c>
      <c r="G349" s="55">
        <v>5</v>
      </c>
      <c r="H349" s="214">
        <v>0</v>
      </c>
      <c r="I349" s="226">
        <v>46254</v>
      </c>
      <c r="J349" s="65" t="s">
        <v>2170</v>
      </c>
      <c r="K349" s="389" t="s">
        <v>2453</v>
      </c>
      <c r="L349" s="239" t="s">
        <v>66</v>
      </c>
      <c r="M349" s="50"/>
      <c r="N349" s="40"/>
      <c r="O349" s="212" t="s">
        <v>1920</v>
      </c>
      <c r="P349" s="353">
        <f t="shared" ref="P349:P350" si="88">I349+1</f>
        <v>46255</v>
      </c>
      <c r="Q349" s="40"/>
      <c r="R349" s="212" t="s">
        <v>1920</v>
      </c>
      <c r="S349" s="354">
        <f t="shared" ref="S349:S350" si="89">I349+1</f>
        <v>46255</v>
      </c>
      <c r="T349" s="212" t="s">
        <v>68</v>
      </c>
      <c r="U349" s="55"/>
      <c r="V349" s="55"/>
      <c r="W349" s="40"/>
      <c r="X349" s="64"/>
      <c r="Y349" s="64"/>
      <c r="Z349" s="64"/>
      <c r="AA349" s="64"/>
      <c r="AB349" s="64"/>
      <c r="AC349" s="153"/>
      <c r="AD349" s="153"/>
      <c r="AE349" s="153"/>
      <c r="AF349" s="153"/>
    </row>
    <row r="350" ht="14.5" spans="1:32">
      <c r="A350" s="214">
        <v>361</v>
      </c>
      <c r="B350" s="212" t="s">
        <v>64</v>
      </c>
      <c r="C350" s="55" t="s">
        <v>168</v>
      </c>
      <c r="D350" s="204" t="s">
        <v>1917</v>
      </c>
      <c r="E350" s="50">
        <v>6000050679</v>
      </c>
      <c r="F350" s="55">
        <v>5</v>
      </c>
      <c r="G350" s="55">
        <v>5</v>
      </c>
      <c r="H350" s="214">
        <v>0</v>
      </c>
      <c r="I350" s="226">
        <v>46255</v>
      </c>
      <c r="J350" s="65" t="s">
        <v>2170</v>
      </c>
      <c r="K350" s="389" t="s">
        <v>2454</v>
      </c>
      <c r="L350" s="239" t="s">
        <v>66</v>
      </c>
      <c r="M350" s="55"/>
      <c r="N350" s="40"/>
      <c r="O350" s="212" t="s">
        <v>1920</v>
      </c>
      <c r="P350" s="353">
        <f t="shared" si="88"/>
        <v>46256</v>
      </c>
      <c r="Q350" s="40"/>
      <c r="R350" s="212" t="s">
        <v>1920</v>
      </c>
      <c r="S350" s="354">
        <f t="shared" si="89"/>
        <v>46256</v>
      </c>
      <c r="T350" s="212" t="s">
        <v>68</v>
      </c>
      <c r="U350" s="55"/>
      <c r="V350" s="55"/>
      <c r="W350" s="40"/>
      <c r="X350" s="64"/>
      <c r="Y350" s="64"/>
      <c r="Z350" s="64"/>
      <c r="AA350" s="64"/>
      <c r="AB350" s="64"/>
      <c r="AC350" s="153"/>
      <c r="AD350" s="153"/>
      <c r="AE350" s="153"/>
      <c r="AF350" s="153"/>
    </row>
    <row r="351" ht="14.5" spans="1:32">
      <c r="A351" s="227">
        <v>362</v>
      </c>
      <c r="B351" s="212" t="s">
        <v>64</v>
      </c>
      <c r="C351" s="55" t="s">
        <v>168</v>
      </c>
      <c r="D351" s="204" t="s">
        <v>1917</v>
      </c>
      <c r="E351" s="50">
        <v>6000050679</v>
      </c>
      <c r="F351" s="55">
        <v>1</v>
      </c>
      <c r="G351" s="55">
        <v>0</v>
      </c>
      <c r="H351" s="214">
        <v>1</v>
      </c>
      <c r="I351" s="355">
        <v>46255</v>
      </c>
      <c r="J351" s="390" t="s">
        <v>2170</v>
      </c>
      <c r="K351" s="352">
        <v>516301360826056</v>
      </c>
      <c r="L351" s="254" t="s">
        <v>2193</v>
      </c>
      <c r="M351" s="211" t="s">
        <v>2194</v>
      </c>
      <c r="N351" s="297" t="s">
        <v>1035</v>
      </c>
      <c r="O351" s="136"/>
      <c r="P351" s="240"/>
      <c r="Q351" s="250" t="s">
        <v>2195</v>
      </c>
      <c r="R351" s="136"/>
      <c r="S351" s="226">
        <v>46253</v>
      </c>
      <c r="T351" s="212" t="s">
        <v>68</v>
      </c>
      <c r="U351" s="214" t="s">
        <v>78</v>
      </c>
      <c r="V351" s="214" t="s">
        <v>13</v>
      </c>
      <c r="W351" s="254"/>
      <c r="X351" s="153"/>
      <c r="Y351" s="153"/>
      <c r="Z351" s="153"/>
      <c r="AA351" s="153"/>
      <c r="AB351" s="153"/>
      <c r="AC351" s="153"/>
      <c r="AD351" s="153"/>
      <c r="AE351" s="153"/>
      <c r="AF351" s="153"/>
    </row>
    <row r="352" ht="14.5" spans="1:32">
      <c r="A352" s="212">
        <v>363</v>
      </c>
      <c r="B352" s="212" t="s">
        <v>64</v>
      </c>
      <c r="C352" s="55" t="s">
        <v>168</v>
      </c>
      <c r="D352" s="204" t="s">
        <v>1917</v>
      </c>
      <c r="E352" s="50">
        <v>6000050679</v>
      </c>
      <c r="F352" s="55">
        <v>3</v>
      </c>
      <c r="G352" s="55">
        <v>3</v>
      </c>
      <c r="H352" s="214">
        <v>0</v>
      </c>
      <c r="I352" s="226">
        <v>46255</v>
      </c>
      <c r="J352" s="65" t="s">
        <v>2170</v>
      </c>
      <c r="K352" s="389" t="s">
        <v>2455</v>
      </c>
      <c r="L352" s="239" t="s">
        <v>66</v>
      </c>
      <c r="M352" s="55"/>
      <c r="N352" s="40"/>
      <c r="O352" s="212" t="s">
        <v>1920</v>
      </c>
      <c r="P352" s="353">
        <f>I352+1</f>
        <v>46256</v>
      </c>
      <c r="Q352" s="40"/>
      <c r="R352" s="212" t="s">
        <v>1920</v>
      </c>
      <c r="S352" s="354">
        <f>I352+1</f>
        <v>46256</v>
      </c>
      <c r="T352" s="212" t="s">
        <v>68</v>
      </c>
      <c r="U352" s="55"/>
      <c r="V352" s="55"/>
      <c r="W352" s="40"/>
      <c r="X352" s="64"/>
      <c r="Y352" s="64"/>
      <c r="Z352" s="64"/>
      <c r="AA352" s="64"/>
      <c r="AB352" s="64"/>
      <c r="AC352" s="153"/>
      <c r="AD352" s="153"/>
      <c r="AE352" s="153"/>
      <c r="AF352" s="153"/>
    </row>
    <row r="353" ht="14.5" spans="1:32">
      <c r="A353" s="214">
        <v>364</v>
      </c>
      <c r="B353" s="212" t="s">
        <v>64</v>
      </c>
      <c r="C353" s="55" t="s">
        <v>168</v>
      </c>
      <c r="D353" s="204" t="s">
        <v>1917</v>
      </c>
      <c r="E353" s="50">
        <v>6000050679</v>
      </c>
      <c r="F353" s="55">
        <v>1</v>
      </c>
      <c r="G353" s="55">
        <v>0</v>
      </c>
      <c r="H353" s="214">
        <v>1</v>
      </c>
      <c r="I353" s="355">
        <v>46255</v>
      </c>
      <c r="J353" s="390" t="s">
        <v>2170</v>
      </c>
      <c r="K353" s="389">
        <v>516301360826060</v>
      </c>
      <c r="L353" s="40" t="s">
        <v>2456</v>
      </c>
      <c r="M353" s="211" t="s">
        <v>2422</v>
      </c>
      <c r="N353" s="250" t="s">
        <v>2423</v>
      </c>
      <c r="O353" s="212"/>
      <c r="P353" s="226"/>
      <c r="Q353" s="239" t="s">
        <v>2424</v>
      </c>
      <c r="R353" s="212"/>
      <c r="S353" s="226">
        <v>46233</v>
      </c>
      <c r="T353" s="212" t="s">
        <v>68</v>
      </c>
      <c r="U353" s="212" t="s">
        <v>510</v>
      </c>
      <c r="V353" s="214" t="s">
        <v>13</v>
      </c>
      <c r="W353" s="40"/>
      <c r="X353" s="64"/>
      <c r="Y353" s="64"/>
      <c r="Z353" s="64"/>
      <c r="AA353" s="64"/>
      <c r="AB353" s="64"/>
      <c r="AC353" s="153"/>
      <c r="AD353" s="153"/>
      <c r="AE353" s="153"/>
      <c r="AF353" s="153"/>
    </row>
    <row r="354" ht="14.5" spans="1:32">
      <c r="A354" s="212">
        <v>365</v>
      </c>
      <c r="B354" s="212" t="s">
        <v>64</v>
      </c>
      <c r="C354" s="55" t="s">
        <v>168</v>
      </c>
      <c r="D354" s="204" t="s">
        <v>1917</v>
      </c>
      <c r="E354" s="50">
        <v>6000050679</v>
      </c>
      <c r="F354" s="55">
        <v>7</v>
      </c>
      <c r="G354" s="55">
        <v>7</v>
      </c>
      <c r="H354" s="214">
        <v>0</v>
      </c>
      <c r="I354" s="226">
        <v>46256</v>
      </c>
      <c r="J354" s="65" t="s">
        <v>2170</v>
      </c>
      <c r="K354" s="389" t="s">
        <v>2457</v>
      </c>
      <c r="L354" s="239" t="s">
        <v>66</v>
      </c>
      <c r="M354" s="55"/>
      <c r="N354" s="40"/>
      <c r="O354" s="212" t="s">
        <v>1920</v>
      </c>
      <c r="P354" s="353">
        <f t="shared" ref="P354:P355" si="90">I354+1</f>
        <v>46257</v>
      </c>
      <c r="Q354" s="40"/>
      <c r="R354" s="212" t="s">
        <v>1920</v>
      </c>
      <c r="S354" s="354">
        <f t="shared" ref="S354:S355" si="91">I354+1</f>
        <v>46257</v>
      </c>
      <c r="T354" s="212" t="s">
        <v>68</v>
      </c>
      <c r="U354" s="55"/>
      <c r="V354" s="55"/>
      <c r="W354" s="40"/>
      <c r="X354" s="64"/>
      <c r="Y354" s="64"/>
      <c r="Z354" s="64"/>
      <c r="AA354" s="64"/>
      <c r="AB354" s="64"/>
      <c r="AC354" s="153"/>
      <c r="AD354" s="153"/>
      <c r="AE354" s="153"/>
      <c r="AF354" s="153"/>
    </row>
    <row r="355" ht="14.5" spans="1:32">
      <c r="A355" s="227">
        <v>366</v>
      </c>
      <c r="B355" s="212" t="s">
        <v>64</v>
      </c>
      <c r="C355" s="55" t="s">
        <v>168</v>
      </c>
      <c r="D355" s="204" t="s">
        <v>1917</v>
      </c>
      <c r="E355" s="50">
        <v>6000050679</v>
      </c>
      <c r="F355" s="55">
        <v>1</v>
      </c>
      <c r="G355" s="55">
        <v>0</v>
      </c>
      <c r="H355" s="214">
        <v>1</v>
      </c>
      <c r="I355" s="355">
        <v>46256</v>
      </c>
      <c r="J355" s="390" t="s">
        <v>2170</v>
      </c>
      <c r="K355" s="389">
        <v>516301360826068</v>
      </c>
      <c r="L355" s="40" t="s">
        <v>2458</v>
      </c>
      <c r="M355" s="361" t="s">
        <v>1551</v>
      </c>
      <c r="N355" s="40" t="s">
        <v>2459</v>
      </c>
      <c r="O355" s="212" t="s">
        <v>1920</v>
      </c>
      <c r="P355" s="353">
        <f t="shared" si="90"/>
        <v>46257</v>
      </c>
      <c r="Q355" s="40" t="s">
        <v>2460</v>
      </c>
      <c r="R355" s="212" t="s">
        <v>1920</v>
      </c>
      <c r="S355" s="354">
        <f t="shared" si="91"/>
        <v>46257</v>
      </c>
      <c r="T355" s="212" t="s">
        <v>68</v>
      </c>
      <c r="U355" s="212" t="s">
        <v>510</v>
      </c>
      <c r="V355" s="214" t="s">
        <v>13</v>
      </c>
      <c r="W355" s="40"/>
      <c r="X355" s="64"/>
      <c r="Y355" s="64"/>
      <c r="Z355" s="64"/>
      <c r="AA355" s="64"/>
      <c r="AB355" s="64"/>
      <c r="AC355" s="153"/>
      <c r="AD355" s="153"/>
      <c r="AE355" s="153"/>
      <c r="AF355" s="153"/>
    </row>
    <row r="356" ht="14.5" spans="1:32">
      <c r="A356" s="214">
        <v>367</v>
      </c>
      <c r="B356" s="212" t="s">
        <v>64</v>
      </c>
      <c r="C356" s="55" t="s">
        <v>168</v>
      </c>
      <c r="D356" s="204" t="s">
        <v>1917</v>
      </c>
      <c r="E356" s="50">
        <v>6000050679</v>
      </c>
      <c r="F356" s="55">
        <v>1</v>
      </c>
      <c r="G356" s="55">
        <v>0</v>
      </c>
      <c r="H356" s="214">
        <v>1</v>
      </c>
      <c r="I356" s="355">
        <v>46256</v>
      </c>
      <c r="J356" s="390" t="s">
        <v>2170</v>
      </c>
      <c r="K356" s="389">
        <v>516301360826069</v>
      </c>
      <c r="L356" s="254" t="s">
        <v>2213</v>
      </c>
      <c r="M356" s="269" t="s">
        <v>2214</v>
      </c>
      <c r="N356" s="253" t="s">
        <v>2188</v>
      </c>
      <c r="O356" s="212" t="s">
        <v>2189</v>
      </c>
      <c r="P356" s="226">
        <v>46181</v>
      </c>
      <c r="Q356" s="247" t="s">
        <v>2190</v>
      </c>
      <c r="R356" s="212" t="s">
        <v>2189</v>
      </c>
      <c r="S356" s="226">
        <v>46181</v>
      </c>
      <c r="T356" s="212" t="s">
        <v>68</v>
      </c>
      <c r="U356" s="214" t="s">
        <v>78</v>
      </c>
      <c r="V356" s="214" t="s">
        <v>13</v>
      </c>
      <c r="W356" s="55"/>
      <c r="X356" s="55"/>
      <c r="Y356" s="214"/>
      <c r="Z356" s="214"/>
      <c r="AA356" s="214"/>
      <c r="AB356" s="214"/>
      <c r="AC356" s="214"/>
      <c r="AD356" s="214"/>
      <c r="AE356" s="214"/>
      <c r="AF356" s="214"/>
    </row>
    <row r="357" ht="14.5" spans="1:32">
      <c r="A357" s="212">
        <v>368</v>
      </c>
      <c r="B357" s="212" t="s">
        <v>64</v>
      </c>
      <c r="C357" s="55" t="s">
        <v>168</v>
      </c>
      <c r="D357" s="204" t="s">
        <v>1917</v>
      </c>
      <c r="E357" s="50">
        <v>6000050679</v>
      </c>
      <c r="F357" s="55">
        <v>4</v>
      </c>
      <c r="G357" s="55">
        <v>4</v>
      </c>
      <c r="H357" s="214">
        <v>0</v>
      </c>
      <c r="I357" s="226">
        <v>46256</v>
      </c>
      <c r="J357" s="65" t="s">
        <v>2170</v>
      </c>
      <c r="K357" s="389" t="s">
        <v>2461</v>
      </c>
      <c r="L357" s="239" t="s">
        <v>66</v>
      </c>
      <c r="M357" s="55"/>
      <c r="N357" s="40"/>
      <c r="O357" s="212" t="s">
        <v>1920</v>
      </c>
      <c r="P357" s="353">
        <f>I357+1</f>
        <v>46257</v>
      </c>
      <c r="Q357" s="40"/>
      <c r="R357" s="212" t="s">
        <v>1920</v>
      </c>
      <c r="S357" s="354">
        <f>I357+1</f>
        <v>46257</v>
      </c>
      <c r="T357" s="212" t="s">
        <v>68</v>
      </c>
      <c r="U357" s="55"/>
      <c r="V357" s="55"/>
      <c r="W357" s="40"/>
      <c r="X357" s="64"/>
      <c r="Y357" s="64"/>
      <c r="Z357" s="64"/>
      <c r="AA357" s="64"/>
      <c r="AB357" s="64"/>
      <c r="AC357" s="153"/>
      <c r="AD357" s="153"/>
      <c r="AE357" s="153"/>
      <c r="AF357" s="153"/>
    </row>
    <row r="358" ht="14.5" spans="1:32">
      <c r="A358" s="227">
        <v>369</v>
      </c>
      <c r="B358" s="212" t="s">
        <v>64</v>
      </c>
      <c r="C358" s="50" t="s">
        <v>1274</v>
      </c>
      <c r="D358" s="204" t="s">
        <v>1917</v>
      </c>
      <c r="E358" s="50">
        <v>6000050679</v>
      </c>
      <c r="F358" s="55">
        <v>1</v>
      </c>
      <c r="G358" s="55">
        <v>0</v>
      </c>
      <c r="H358" s="214">
        <v>1</v>
      </c>
      <c r="I358" s="355">
        <v>46259</v>
      </c>
      <c r="J358" s="390" t="s">
        <v>2170</v>
      </c>
      <c r="K358" s="352">
        <v>516301360826074</v>
      </c>
      <c r="L358" s="254" t="s">
        <v>2213</v>
      </c>
      <c r="M358" s="269" t="s">
        <v>2214</v>
      </c>
      <c r="N358" s="253" t="s">
        <v>2188</v>
      </c>
      <c r="O358" s="212" t="s">
        <v>2189</v>
      </c>
      <c r="P358" s="226">
        <v>46181</v>
      </c>
      <c r="Q358" s="247" t="s">
        <v>2190</v>
      </c>
      <c r="R358" s="212" t="s">
        <v>2189</v>
      </c>
      <c r="S358" s="226">
        <v>46181</v>
      </c>
      <c r="T358" s="212" t="s">
        <v>68</v>
      </c>
      <c r="U358" s="214" t="s">
        <v>78</v>
      </c>
      <c r="V358" s="214" t="s">
        <v>13</v>
      </c>
      <c r="W358" s="55"/>
      <c r="X358" s="55"/>
      <c r="Y358" s="214"/>
      <c r="Z358" s="214"/>
      <c r="AA358" s="214"/>
      <c r="AB358" s="214"/>
      <c r="AC358" s="214"/>
      <c r="AD358" s="214"/>
      <c r="AE358" s="214"/>
      <c r="AF358" s="214"/>
    </row>
    <row r="359" ht="14.5" spans="1:32">
      <c r="A359" s="214">
        <v>370</v>
      </c>
      <c r="B359" s="212" t="s">
        <v>64</v>
      </c>
      <c r="C359" s="50" t="s">
        <v>1274</v>
      </c>
      <c r="D359" s="204" t="s">
        <v>1917</v>
      </c>
      <c r="E359" s="50">
        <v>6000050679</v>
      </c>
      <c r="F359" s="55">
        <v>1</v>
      </c>
      <c r="G359" s="55">
        <v>0</v>
      </c>
      <c r="H359" s="214">
        <v>1</v>
      </c>
      <c r="I359" s="355">
        <v>46259</v>
      </c>
      <c r="J359" s="390" t="s">
        <v>2170</v>
      </c>
      <c r="K359" s="389">
        <v>516301360826075</v>
      </c>
      <c r="L359" s="254" t="s">
        <v>2446</v>
      </c>
      <c r="M359" s="211" t="s">
        <v>2194</v>
      </c>
      <c r="N359" s="297" t="s">
        <v>1035</v>
      </c>
      <c r="O359" s="136"/>
      <c r="P359" s="240"/>
      <c r="Q359" s="250" t="s">
        <v>2195</v>
      </c>
      <c r="R359" s="136"/>
      <c r="S359" s="226">
        <v>46253</v>
      </c>
      <c r="T359" s="212" t="s">
        <v>68</v>
      </c>
      <c r="U359" s="214" t="s">
        <v>78</v>
      </c>
      <c r="V359" s="214" t="s">
        <v>13</v>
      </c>
      <c r="W359" s="254"/>
      <c r="X359" s="153"/>
      <c r="Y359" s="153"/>
      <c r="Z359" s="153"/>
      <c r="AA359" s="153"/>
      <c r="AB359" s="153"/>
      <c r="AC359" s="153"/>
      <c r="AD359" s="153"/>
      <c r="AE359" s="153"/>
      <c r="AF359" s="153"/>
    </row>
    <row r="360" ht="14.5" spans="1:32">
      <c r="A360" s="212">
        <v>371</v>
      </c>
      <c r="B360" s="212" t="s">
        <v>64</v>
      </c>
      <c r="C360" s="50" t="s">
        <v>1274</v>
      </c>
      <c r="D360" s="204" t="s">
        <v>1917</v>
      </c>
      <c r="E360" s="50">
        <v>6000050679</v>
      </c>
      <c r="F360" s="55">
        <v>7</v>
      </c>
      <c r="G360" s="55">
        <v>7</v>
      </c>
      <c r="H360" s="214">
        <v>0</v>
      </c>
      <c r="I360" s="226">
        <v>46259</v>
      </c>
      <c r="J360" s="65" t="s">
        <v>2170</v>
      </c>
      <c r="K360" s="389" t="s">
        <v>2462</v>
      </c>
      <c r="L360" s="239" t="s">
        <v>66</v>
      </c>
      <c r="M360" s="50"/>
      <c r="N360" s="40"/>
      <c r="O360" s="212" t="s">
        <v>1920</v>
      </c>
      <c r="P360" s="353">
        <f t="shared" ref="P360:P361" si="92">I360+1</f>
        <v>46260</v>
      </c>
      <c r="Q360" s="40"/>
      <c r="R360" s="212" t="s">
        <v>1920</v>
      </c>
      <c r="S360" s="354">
        <f t="shared" ref="S360:S361" si="93">I360+1</f>
        <v>46260</v>
      </c>
      <c r="T360" s="212" t="s">
        <v>68</v>
      </c>
      <c r="U360" s="55"/>
      <c r="V360" s="55"/>
      <c r="W360" s="40"/>
      <c r="X360" s="64"/>
      <c r="Y360" s="64"/>
      <c r="Z360" s="64"/>
      <c r="AA360" s="64"/>
      <c r="AB360" s="64"/>
      <c r="AC360" s="153"/>
      <c r="AD360" s="153"/>
      <c r="AE360" s="153"/>
      <c r="AF360" s="153"/>
    </row>
    <row r="361" ht="14.5" spans="1:32">
      <c r="A361" s="212">
        <v>372</v>
      </c>
      <c r="B361" s="212" t="s">
        <v>64</v>
      </c>
      <c r="C361" s="50" t="s">
        <v>1274</v>
      </c>
      <c r="D361" s="204" t="s">
        <v>1917</v>
      </c>
      <c r="E361" s="50">
        <v>6000050679</v>
      </c>
      <c r="F361" s="55">
        <v>2</v>
      </c>
      <c r="G361" s="55">
        <v>2</v>
      </c>
      <c r="H361" s="214">
        <v>0</v>
      </c>
      <c r="I361" s="226">
        <v>46263</v>
      </c>
      <c r="J361" s="65" t="s">
        <v>2170</v>
      </c>
      <c r="K361" s="389" t="s">
        <v>2463</v>
      </c>
      <c r="L361" s="239" t="s">
        <v>66</v>
      </c>
      <c r="M361" s="50"/>
      <c r="N361" s="40"/>
      <c r="O361" s="212" t="s">
        <v>1920</v>
      </c>
      <c r="P361" s="353">
        <f t="shared" si="92"/>
        <v>46264</v>
      </c>
      <c r="Q361" s="40"/>
      <c r="R361" s="212" t="s">
        <v>1920</v>
      </c>
      <c r="S361" s="354">
        <f t="shared" si="93"/>
        <v>46264</v>
      </c>
      <c r="T361" s="212" t="s">
        <v>68</v>
      </c>
      <c r="U361" s="55"/>
      <c r="V361" s="55"/>
      <c r="W361" s="40"/>
      <c r="X361" s="64"/>
      <c r="Y361" s="64"/>
      <c r="Z361" s="64"/>
      <c r="AA361" s="64"/>
      <c r="AB361" s="64"/>
      <c r="AC361" s="153"/>
      <c r="AD361" s="153"/>
      <c r="AE361" s="153"/>
      <c r="AF361" s="153"/>
    </row>
    <row r="362" ht="14.5" spans="1:32">
      <c r="A362" s="214">
        <v>373</v>
      </c>
      <c r="B362" s="212" t="s">
        <v>64</v>
      </c>
      <c r="C362" s="50" t="s">
        <v>1274</v>
      </c>
      <c r="D362" s="204" t="s">
        <v>1917</v>
      </c>
      <c r="E362" s="50">
        <v>6000050679</v>
      </c>
      <c r="F362" s="55">
        <v>1</v>
      </c>
      <c r="G362" s="55">
        <v>0</v>
      </c>
      <c r="H362" s="214">
        <v>1</v>
      </c>
      <c r="I362" s="355">
        <v>46263</v>
      </c>
      <c r="J362" s="390" t="s">
        <v>2170</v>
      </c>
      <c r="K362" s="352">
        <v>516301360826085</v>
      </c>
      <c r="L362" s="254" t="s">
        <v>2213</v>
      </c>
      <c r="M362" s="269" t="s">
        <v>2214</v>
      </c>
      <c r="N362" s="253" t="s">
        <v>2188</v>
      </c>
      <c r="O362" s="212" t="s">
        <v>2189</v>
      </c>
      <c r="P362" s="226">
        <v>46181</v>
      </c>
      <c r="Q362" s="247" t="s">
        <v>2190</v>
      </c>
      <c r="R362" s="212" t="s">
        <v>2189</v>
      </c>
      <c r="S362" s="226">
        <v>46181</v>
      </c>
      <c r="T362" s="212" t="s">
        <v>68</v>
      </c>
      <c r="U362" s="214" t="s">
        <v>78</v>
      </c>
      <c r="V362" s="214" t="s">
        <v>13</v>
      </c>
      <c r="W362" s="55"/>
      <c r="X362" s="55"/>
      <c r="Y362" s="214"/>
      <c r="Z362" s="214"/>
      <c r="AA362" s="214"/>
      <c r="AB362" s="214"/>
      <c r="AC362" s="214"/>
      <c r="AD362" s="214"/>
      <c r="AE362" s="214"/>
      <c r="AF362" s="214"/>
    </row>
    <row r="363" ht="14.5" spans="1:32">
      <c r="A363" s="212">
        <v>374</v>
      </c>
      <c r="B363" s="212" t="s">
        <v>64</v>
      </c>
      <c r="C363" s="50" t="s">
        <v>1274</v>
      </c>
      <c r="D363" s="204" t="s">
        <v>1917</v>
      </c>
      <c r="E363" s="50">
        <v>6000050679</v>
      </c>
      <c r="F363" s="55">
        <v>4</v>
      </c>
      <c r="G363" s="55">
        <v>4</v>
      </c>
      <c r="H363" s="214">
        <v>0</v>
      </c>
      <c r="I363" s="226">
        <v>46263</v>
      </c>
      <c r="J363" s="65" t="s">
        <v>2170</v>
      </c>
      <c r="K363" s="389" t="s">
        <v>2464</v>
      </c>
      <c r="L363" s="239" t="s">
        <v>66</v>
      </c>
      <c r="M363" s="50"/>
      <c r="N363" s="40"/>
      <c r="O363" s="212" t="s">
        <v>1920</v>
      </c>
      <c r="P363" s="353">
        <f>I363+1</f>
        <v>46264</v>
      </c>
      <c r="Q363" s="40"/>
      <c r="R363" s="212" t="s">
        <v>1920</v>
      </c>
      <c r="S363" s="354">
        <f>I363+1</f>
        <v>46264</v>
      </c>
      <c r="T363" s="212" t="s">
        <v>68</v>
      </c>
      <c r="U363" s="55"/>
      <c r="V363" s="55"/>
      <c r="W363" s="40"/>
      <c r="X363" s="64"/>
      <c r="Y363" s="64"/>
      <c r="Z363" s="64"/>
      <c r="AA363" s="64"/>
      <c r="AB363" s="64"/>
      <c r="AC363" s="153"/>
      <c r="AD363" s="153"/>
      <c r="AE363" s="153"/>
      <c r="AF363" s="153"/>
    </row>
    <row r="364" ht="14.5" spans="1:32">
      <c r="A364" s="227">
        <v>375</v>
      </c>
      <c r="B364" s="212" t="s">
        <v>64</v>
      </c>
      <c r="C364" s="50" t="s">
        <v>1274</v>
      </c>
      <c r="D364" s="204" t="s">
        <v>1917</v>
      </c>
      <c r="E364" s="50">
        <v>6000050679</v>
      </c>
      <c r="F364" s="55">
        <v>1</v>
      </c>
      <c r="G364" s="55">
        <v>0</v>
      </c>
      <c r="H364" s="214">
        <v>1</v>
      </c>
      <c r="I364" s="355">
        <v>46263</v>
      </c>
      <c r="J364" s="390" t="s">
        <v>2170</v>
      </c>
      <c r="K364" s="352">
        <v>516301360826090</v>
      </c>
      <c r="L364" s="254" t="s">
        <v>2213</v>
      </c>
      <c r="M364" s="269" t="s">
        <v>2214</v>
      </c>
      <c r="N364" s="253" t="s">
        <v>2188</v>
      </c>
      <c r="O364" s="212" t="s">
        <v>2189</v>
      </c>
      <c r="P364" s="226">
        <v>46181</v>
      </c>
      <c r="Q364" s="247" t="s">
        <v>2190</v>
      </c>
      <c r="R364" s="212" t="s">
        <v>2189</v>
      </c>
      <c r="S364" s="226">
        <v>46181</v>
      </c>
      <c r="T364" s="212" t="s">
        <v>68</v>
      </c>
      <c r="U364" s="214" t="s">
        <v>78</v>
      </c>
      <c r="V364" s="214" t="s">
        <v>13</v>
      </c>
      <c r="W364" s="55"/>
      <c r="X364" s="55"/>
      <c r="Y364" s="214"/>
      <c r="Z364" s="214"/>
      <c r="AA364" s="214"/>
      <c r="AB364" s="214"/>
      <c r="AC364" s="214"/>
      <c r="AD364" s="214"/>
      <c r="AE364" s="214"/>
      <c r="AF364" s="214"/>
    </row>
    <row r="365" ht="14.5" spans="1:32">
      <c r="A365" s="214">
        <v>376</v>
      </c>
      <c r="B365" s="212" t="s">
        <v>64</v>
      </c>
      <c r="C365" s="50" t="s">
        <v>1274</v>
      </c>
      <c r="D365" s="204" t="s">
        <v>1917</v>
      </c>
      <c r="E365" s="50">
        <v>6000050679</v>
      </c>
      <c r="F365" s="55">
        <v>14</v>
      </c>
      <c r="G365" s="55">
        <v>14</v>
      </c>
      <c r="H365" s="214">
        <v>0</v>
      </c>
      <c r="I365" s="226">
        <v>46263</v>
      </c>
      <c r="J365" s="65" t="s">
        <v>2170</v>
      </c>
      <c r="K365" s="389" t="s">
        <v>2465</v>
      </c>
      <c r="L365" s="239" t="s">
        <v>66</v>
      </c>
      <c r="M365" s="50"/>
      <c r="N365" s="40"/>
      <c r="O365" s="212" t="s">
        <v>1920</v>
      </c>
      <c r="P365" s="353">
        <f>I365+1</f>
        <v>46264</v>
      </c>
      <c r="Q365" s="40"/>
      <c r="R365" s="212" t="s">
        <v>1920</v>
      </c>
      <c r="S365" s="354">
        <f>I365+1</f>
        <v>46264</v>
      </c>
      <c r="T365" s="212" t="s">
        <v>68</v>
      </c>
      <c r="U365" s="55"/>
      <c r="V365" s="55"/>
      <c r="W365" s="40"/>
      <c r="X365" s="64"/>
      <c r="Y365" s="64"/>
      <c r="Z365" s="64"/>
      <c r="AA365" s="64"/>
      <c r="AB365" s="64"/>
      <c r="AC365" s="153"/>
      <c r="AD365" s="153"/>
      <c r="AE365" s="153"/>
      <c r="AF365" s="153"/>
    </row>
    <row r="366" ht="14.5" spans="1:32">
      <c r="A366" s="227">
        <v>377</v>
      </c>
      <c r="B366" s="212" t="s">
        <v>64</v>
      </c>
      <c r="C366" s="50" t="s">
        <v>1274</v>
      </c>
      <c r="D366" s="204" t="s">
        <v>1917</v>
      </c>
      <c r="E366" s="50">
        <v>6000050679</v>
      </c>
      <c r="F366" s="55">
        <v>1</v>
      </c>
      <c r="G366" s="55">
        <v>0</v>
      </c>
      <c r="H366" s="214">
        <v>1</v>
      </c>
      <c r="I366" s="355">
        <v>46263</v>
      </c>
      <c r="J366" s="390" t="s">
        <v>2170</v>
      </c>
      <c r="K366" s="389">
        <v>516301360826105</v>
      </c>
      <c r="L366" s="254" t="s">
        <v>2255</v>
      </c>
      <c r="M366" s="269" t="s">
        <v>2187</v>
      </c>
      <c r="N366" s="253" t="s">
        <v>2188</v>
      </c>
      <c r="O366" s="212" t="s">
        <v>2189</v>
      </c>
      <c r="P366" s="226">
        <v>46181</v>
      </c>
      <c r="Q366" s="247" t="s">
        <v>2190</v>
      </c>
      <c r="R366" s="212" t="s">
        <v>2189</v>
      </c>
      <c r="S366" s="226">
        <v>46181</v>
      </c>
      <c r="T366" s="212" t="s">
        <v>68</v>
      </c>
      <c r="U366" s="214" t="s">
        <v>78</v>
      </c>
      <c r="V366" s="214" t="s">
        <v>13</v>
      </c>
      <c r="W366" s="55"/>
      <c r="X366" s="55"/>
      <c r="Y366" s="214"/>
      <c r="Z366" s="214"/>
      <c r="AA366" s="214"/>
      <c r="AB366" s="214"/>
      <c r="AC366" s="214"/>
      <c r="AD366" s="214"/>
      <c r="AE366" s="214"/>
      <c r="AF366" s="214"/>
    </row>
    <row r="367" ht="14.5" spans="1:32">
      <c r="A367" s="212">
        <v>378</v>
      </c>
      <c r="B367" s="212" t="s">
        <v>64</v>
      </c>
      <c r="C367" s="50" t="s">
        <v>1274</v>
      </c>
      <c r="D367" s="204" t="s">
        <v>1917</v>
      </c>
      <c r="E367" s="50">
        <v>6000050679</v>
      </c>
      <c r="F367" s="55">
        <v>1</v>
      </c>
      <c r="G367" s="55">
        <v>1</v>
      </c>
      <c r="H367" s="214">
        <v>0</v>
      </c>
      <c r="I367" s="226">
        <v>46263</v>
      </c>
      <c r="J367" s="65" t="s">
        <v>2170</v>
      </c>
      <c r="K367" s="352">
        <v>516301360826106</v>
      </c>
      <c r="L367" s="40" t="s">
        <v>66</v>
      </c>
      <c r="M367" s="50"/>
      <c r="N367" s="40"/>
      <c r="O367" s="212" t="s">
        <v>1920</v>
      </c>
      <c r="P367" s="353">
        <f t="shared" ref="P367:P369" si="94">I367+1</f>
        <v>46264</v>
      </c>
      <c r="Q367" s="40"/>
      <c r="R367" s="40"/>
      <c r="S367" s="354">
        <f t="shared" ref="S367:S369" si="95">I367+1</f>
        <v>46264</v>
      </c>
      <c r="T367" s="212" t="s">
        <v>68</v>
      </c>
      <c r="U367" s="214"/>
      <c r="V367" s="214"/>
      <c r="W367" s="40"/>
      <c r="X367" s="64"/>
      <c r="Y367" s="64"/>
      <c r="Z367" s="64"/>
      <c r="AA367" s="64"/>
      <c r="AB367" s="64"/>
      <c r="AC367" s="153"/>
      <c r="AD367" s="153"/>
      <c r="AE367" s="153"/>
      <c r="AF367" s="153"/>
    </row>
    <row r="368" ht="14.5" spans="1:32">
      <c r="A368" s="214">
        <v>379</v>
      </c>
      <c r="B368" s="212" t="s">
        <v>64</v>
      </c>
      <c r="C368" s="55" t="s">
        <v>1361</v>
      </c>
      <c r="D368" s="204" t="s">
        <v>1917</v>
      </c>
      <c r="E368" s="26">
        <v>6000064638</v>
      </c>
      <c r="F368" s="55">
        <v>5</v>
      </c>
      <c r="G368" s="55">
        <v>5</v>
      </c>
      <c r="H368" s="214">
        <v>0</v>
      </c>
      <c r="I368" s="226">
        <v>46260</v>
      </c>
      <c r="J368" s="258" t="s">
        <v>2168</v>
      </c>
      <c r="K368" s="362" t="s">
        <v>2466</v>
      </c>
      <c r="L368" s="239" t="s">
        <v>66</v>
      </c>
      <c r="M368" s="55"/>
      <c r="N368" s="40"/>
      <c r="O368" s="40"/>
      <c r="P368" s="353">
        <f t="shared" si="94"/>
        <v>46261</v>
      </c>
      <c r="Q368" s="40"/>
      <c r="R368" s="212" t="s">
        <v>1920</v>
      </c>
      <c r="S368" s="354">
        <f t="shared" si="95"/>
        <v>46261</v>
      </c>
      <c r="T368" s="40"/>
      <c r="U368" s="55"/>
      <c r="V368" s="55"/>
      <c r="W368" s="40"/>
      <c r="X368" s="392"/>
      <c r="Y368" s="392"/>
      <c r="Z368" s="392"/>
      <c r="AA368" s="392"/>
      <c r="AB368" s="392"/>
      <c r="AC368" s="392"/>
      <c r="AD368" s="393"/>
      <c r="AE368" s="393"/>
      <c r="AF368" s="393"/>
    </row>
    <row r="369" ht="14.5" spans="1:32">
      <c r="A369" s="227">
        <v>380</v>
      </c>
      <c r="B369" s="212" t="s">
        <v>64</v>
      </c>
      <c r="C369" s="394" t="s">
        <v>1361</v>
      </c>
      <c r="D369" s="204" t="s">
        <v>1917</v>
      </c>
      <c r="E369" s="26">
        <v>6000064638</v>
      </c>
      <c r="F369" s="394">
        <v>1</v>
      </c>
      <c r="G369" s="394">
        <v>0</v>
      </c>
      <c r="H369" s="214">
        <v>1</v>
      </c>
      <c r="I369" s="226">
        <v>46260</v>
      </c>
      <c r="J369" s="211" t="s">
        <v>2168</v>
      </c>
      <c r="K369" s="358">
        <v>516313360826232</v>
      </c>
      <c r="L369" s="254" t="s">
        <v>2364</v>
      </c>
      <c r="M369" s="74" t="s">
        <v>2392</v>
      </c>
      <c r="N369" s="361" t="s">
        <v>2366</v>
      </c>
      <c r="O369" s="212" t="s">
        <v>1920</v>
      </c>
      <c r="P369" s="353">
        <f t="shared" si="94"/>
        <v>46261</v>
      </c>
      <c r="Q369" s="361" t="s">
        <v>2367</v>
      </c>
      <c r="R369" s="212" t="s">
        <v>1920</v>
      </c>
      <c r="S369" s="354">
        <f t="shared" si="95"/>
        <v>46261</v>
      </c>
      <c r="T369" s="212" t="s">
        <v>68</v>
      </c>
      <c r="U369" s="383" t="s">
        <v>27</v>
      </c>
      <c r="V369" s="240" t="s">
        <v>15</v>
      </c>
      <c r="W369" s="387"/>
      <c r="X369" s="392"/>
      <c r="Y369" s="392"/>
      <c r="Z369" s="392"/>
      <c r="AA369" s="392"/>
      <c r="AB369" s="392"/>
      <c r="AC369" s="392"/>
      <c r="AD369" s="393"/>
      <c r="AE369" s="393"/>
      <c r="AF369" s="393"/>
    </row>
    <row r="370" ht="14.5" spans="1:32">
      <c r="A370" s="227">
        <v>381</v>
      </c>
      <c r="B370" s="212" t="s">
        <v>64</v>
      </c>
      <c r="C370" s="394" t="s">
        <v>1361</v>
      </c>
      <c r="D370" s="204" t="s">
        <v>1917</v>
      </c>
      <c r="E370" s="26">
        <v>6000064638</v>
      </c>
      <c r="F370" s="394">
        <v>1</v>
      </c>
      <c r="G370" s="394">
        <v>0</v>
      </c>
      <c r="H370" s="214">
        <v>1</v>
      </c>
      <c r="I370" s="226">
        <v>46260</v>
      </c>
      <c r="J370" s="211" t="s">
        <v>2168</v>
      </c>
      <c r="K370" s="358">
        <v>516313360826233</v>
      </c>
      <c r="L370" s="387" t="s">
        <v>2421</v>
      </c>
      <c r="M370" s="211" t="s">
        <v>2422</v>
      </c>
      <c r="N370" s="244" t="s">
        <v>2423</v>
      </c>
      <c r="O370" s="272"/>
      <c r="P370" s="388"/>
      <c r="Q370" s="239" t="s">
        <v>2424</v>
      </c>
      <c r="R370" s="212"/>
      <c r="S370" s="226">
        <v>46233</v>
      </c>
      <c r="T370" s="212" t="s">
        <v>68</v>
      </c>
      <c r="U370" s="212" t="s">
        <v>510</v>
      </c>
      <c r="V370" s="214" t="s">
        <v>13</v>
      </c>
      <c r="W370" s="265"/>
      <c r="X370" s="265"/>
      <c r="Y370" s="265"/>
      <c r="Z370" s="265"/>
      <c r="AA370" s="265"/>
      <c r="AB370" s="265"/>
      <c r="AC370" s="265"/>
      <c r="AD370" s="265"/>
      <c r="AE370" s="265"/>
      <c r="AF370" s="265"/>
    </row>
    <row r="371" ht="14.5" spans="1:32">
      <c r="A371" s="214">
        <v>382</v>
      </c>
      <c r="B371" s="212" t="s">
        <v>64</v>
      </c>
      <c r="C371" s="55" t="s">
        <v>1361</v>
      </c>
      <c r="D371" s="204" t="s">
        <v>1917</v>
      </c>
      <c r="E371" s="26">
        <v>6000064638</v>
      </c>
      <c r="F371" s="55">
        <v>1</v>
      </c>
      <c r="G371" s="55">
        <v>0</v>
      </c>
      <c r="H371" s="214">
        <v>0</v>
      </c>
      <c r="I371" s="226">
        <v>46260</v>
      </c>
      <c r="J371" s="258" t="s">
        <v>2168</v>
      </c>
      <c r="K371" s="362">
        <v>516313360826234</v>
      </c>
      <c r="L371" s="239" t="s">
        <v>66</v>
      </c>
      <c r="M371" s="55"/>
      <c r="N371" s="40"/>
      <c r="O371" s="40"/>
      <c r="P371" s="353">
        <f t="shared" ref="P371:P373" si="96">I371+1</f>
        <v>46261</v>
      </c>
      <c r="Q371" s="40"/>
      <c r="R371" s="212" t="s">
        <v>1920</v>
      </c>
      <c r="S371" s="354">
        <f t="shared" ref="S371:S373" si="97">I371+1</f>
        <v>46261</v>
      </c>
      <c r="T371" s="40"/>
      <c r="U371" s="55"/>
      <c r="V371" s="214"/>
      <c r="W371" s="40"/>
      <c r="X371" s="392"/>
      <c r="Y371" s="392"/>
      <c r="Z371" s="392"/>
      <c r="AA371" s="392"/>
      <c r="AB371" s="392"/>
      <c r="AC371" s="392"/>
      <c r="AD371" s="393"/>
      <c r="AE371" s="393"/>
      <c r="AF371" s="393"/>
    </row>
    <row r="372" ht="14.5" spans="1:32">
      <c r="A372" s="227">
        <v>383</v>
      </c>
      <c r="B372" s="212" t="s">
        <v>64</v>
      </c>
      <c r="C372" s="394" t="s">
        <v>1361</v>
      </c>
      <c r="D372" s="204" t="s">
        <v>1917</v>
      </c>
      <c r="E372" s="26">
        <v>6000064638</v>
      </c>
      <c r="F372" s="394">
        <v>1</v>
      </c>
      <c r="G372" s="394">
        <v>1</v>
      </c>
      <c r="H372" s="214">
        <v>1</v>
      </c>
      <c r="I372" s="226">
        <v>46260</v>
      </c>
      <c r="J372" s="211" t="s">
        <v>2168</v>
      </c>
      <c r="K372" s="352">
        <v>516313360826235</v>
      </c>
      <c r="L372" s="254" t="s">
        <v>2391</v>
      </c>
      <c r="M372" s="34"/>
      <c r="N372" s="34" t="s">
        <v>2467</v>
      </c>
      <c r="O372" s="212" t="s">
        <v>1920</v>
      </c>
      <c r="P372" s="353">
        <f t="shared" si="96"/>
        <v>46261</v>
      </c>
      <c r="Q372" s="34" t="s">
        <v>2468</v>
      </c>
      <c r="R372" s="387"/>
      <c r="S372" s="354">
        <f t="shared" si="97"/>
        <v>46261</v>
      </c>
      <c r="T372" s="387"/>
      <c r="U372" s="212" t="s">
        <v>78</v>
      </c>
      <c r="V372" s="214" t="s">
        <v>13</v>
      </c>
      <c r="W372" s="387"/>
      <c r="X372" s="392"/>
      <c r="Y372" s="392"/>
      <c r="Z372" s="392"/>
      <c r="AA372" s="392"/>
      <c r="AB372" s="392"/>
      <c r="AC372" s="392"/>
      <c r="AD372" s="393"/>
      <c r="AE372" s="393"/>
      <c r="AF372" s="393"/>
    </row>
    <row r="373" ht="14.5" spans="1:32">
      <c r="A373" s="212">
        <v>384</v>
      </c>
      <c r="B373" s="212" t="s">
        <v>64</v>
      </c>
      <c r="C373" s="55" t="s">
        <v>1361</v>
      </c>
      <c r="D373" s="204" t="s">
        <v>1917</v>
      </c>
      <c r="E373" s="26">
        <v>6000064638</v>
      </c>
      <c r="F373" s="55">
        <v>4</v>
      </c>
      <c r="G373" s="55">
        <v>4</v>
      </c>
      <c r="H373" s="214">
        <v>0</v>
      </c>
      <c r="I373" s="226">
        <v>46260</v>
      </c>
      <c r="J373" s="258" t="s">
        <v>2168</v>
      </c>
      <c r="K373" s="362" t="s">
        <v>2469</v>
      </c>
      <c r="L373" s="239" t="s">
        <v>66</v>
      </c>
      <c r="M373" s="55"/>
      <c r="N373" s="40"/>
      <c r="O373" s="40"/>
      <c r="P373" s="353">
        <f t="shared" si="96"/>
        <v>46261</v>
      </c>
      <c r="Q373" s="40"/>
      <c r="R373" s="212" t="s">
        <v>1920</v>
      </c>
      <c r="S373" s="354">
        <f t="shared" si="97"/>
        <v>46261</v>
      </c>
      <c r="T373" s="40"/>
      <c r="U373" s="55"/>
      <c r="V373" s="55"/>
      <c r="W373" s="40"/>
      <c r="X373" s="392"/>
      <c r="Y373" s="392"/>
      <c r="Z373" s="392"/>
      <c r="AA373" s="392"/>
      <c r="AB373" s="392"/>
      <c r="AC373" s="392"/>
      <c r="AD373" s="393"/>
      <c r="AE373" s="393"/>
      <c r="AF373" s="393"/>
    </row>
    <row r="374" ht="14.5" spans="1:32">
      <c r="A374" s="214">
        <v>385</v>
      </c>
      <c r="B374" s="212" t="s">
        <v>64</v>
      </c>
      <c r="C374" s="394" t="s">
        <v>1361</v>
      </c>
      <c r="D374" s="204" t="s">
        <v>1917</v>
      </c>
      <c r="E374" s="26">
        <v>6000064638</v>
      </c>
      <c r="F374" s="394">
        <v>1</v>
      </c>
      <c r="G374" s="394">
        <v>0</v>
      </c>
      <c r="H374" s="214">
        <v>1</v>
      </c>
      <c r="I374" s="226">
        <v>46260</v>
      </c>
      <c r="J374" s="211" t="s">
        <v>2168</v>
      </c>
      <c r="K374" s="358">
        <v>516313360826240</v>
      </c>
      <c r="L374" s="387" t="s">
        <v>2470</v>
      </c>
      <c r="M374" s="211" t="s">
        <v>2422</v>
      </c>
      <c r="N374" s="250" t="s">
        <v>2423</v>
      </c>
      <c r="O374" s="212"/>
      <c r="P374" s="226"/>
      <c r="Q374" s="239" t="s">
        <v>2424</v>
      </c>
      <c r="R374" s="212"/>
      <c r="S374" s="226">
        <v>46233</v>
      </c>
      <c r="T374" s="212" t="s">
        <v>68</v>
      </c>
      <c r="U374" s="212" t="s">
        <v>510</v>
      </c>
      <c r="V374" s="214" t="s">
        <v>13</v>
      </c>
      <c r="W374" s="387"/>
      <c r="X374" s="392"/>
      <c r="Y374" s="392"/>
      <c r="Z374" s="392"/>
      <c r="AA374" s="392"/>
      <c r="AB374" s="392"/>
      <c r="AC374" s="392"/>
      <c r="AD374" s="393"/>
      <c r="AE374" s="393"/>
      <c r="AF374" s="393"/>
    </row>
    <row r="375" ht="14.5" spans="1:32">
      <c r="A375" s="212">
        <v>386</v>
      </c>
      <c r="B375" s="212" t="s">
        <v>64</v>
      </c>
      <c r="C375" s="55" t="s">
        <v>1361</v>
      </c>
      <c r="D375" s="204" t="s">
        <v>1917</v>
      </c>
      <c r="E375" s="26">
        <v>6000064638</v>
      </c>
      <c r="F375" s="55">
        <v>5</v>
      </c>
      <c r="G375" s="55">
        <v>5</v>
      </c>
      <c r="H375" s="214">
        <v>0</v>
      </c>
      <c r="I375" s="226">
        <v>46260</v>
      </c>
      <c r="J375" s="258" t="s">
        <v>2168</v>
      </c>
      <c r="K375" s="362" t="s">
        <v>2471</v>
      </c>
      <c r="L375" s="239" t="s">
        <v>66</v>
      </c>
      <c r="M375" s="55"/>
      <c r="N375" s="40"/>
      <c r="O375" s="40"/>
      <c r="P375" s="353">
        <f t="shared" ref="P375:P376" si="98">I375+1</f>
        <v>46261</v>
      </c>
      <c r="Q375" s="40"/>
      <c r="R375" s="212" t="s">
        <v>1920</v>
      </c>
      <c r="S375" s="354">
        <f t="shared" ref="S375:S376" si="99">I375+1</f>
        <v>46261</v>
      </c>
      <c r="T375" s="40"/>
      <c r="U375" s="55"/>
      <c r="V375" s="55"/>
      <c r="W375" s="40"/>
      <c r="X375" s="392"/>
      <c r="Y375" s="392"/>
      <c r="Z375" s="392"/>
      <c r="AA375" s="392"/>
      <c r="AB375" s="392"/>
      <c r="AC375" s="392"/>
      <c r="AD375" s="393"/>
      <c r="AE375" s="393"/>
      <c r="AF375" s="393"/>
    </row>
    <row r="376" ht="14.5" spans="1:32">
      <c r="A376" s="214">
        <v>388</v>
      </c>
      <c r="B376" s="212" t="s">
        <v>64</v>
      </c>
      <c r="C376" s="214" t="s">
        <v>168</v>
      </c>
      <c r="D376" s="204" t="s">
        <v>1917</v>
      </c>
      <c r="E376" s="214">
        <v>6000064635</v>
      </c>
      <c r="F376" s="214">
        <v>3</v>
      </c>
      <c r="G376" s="214">
        <v>3</v>
      </c>
      <c r="H376" s="214">
        <v>0</v>
      </c>
      <c r="I376" s="226">
        <v>46268</v>
      </c>
      <c r="J376" s="239" t="s">
        <v>2167</v>
      </c>
      <c r="K376" s="352" t="s">
        <v>2472</v>
      </c>
      <c r="L376" s="239" t="s">
        <v>66</v>
      </c>
      <c r="M376" s="214"/>
      <c r="N376" s="395"/>
      <c r="O376" s="254"/>
      <c r="P376" s="353">
        <f t="shared" si="98"/>
        <v>46269</v>
      </c>
      <c r="Q376" s="395"/>
      <c r="R376" s="212" t="s">
        <v>1920</v>
      </c>
      <c r="S376" s="354">
        <f t="shared" si="99"/>
        <v>46269</v>
      </c>
      <c r="T376" s="212" t="s">
        <v>68</v>
      </c>
      <c r="U376" s="214"/>
      <c r="V376" s="214"/>
      <c r="W376" s="254"/>
      <c r="X376" s="396"/>
      <c r="Y376" s="396"/>
      <c r="Z376" s="396"/>
      <c r="AA376" s="396"/>
      <c r="AB376" s="396"/>
      <c r="AC376" s="396"/>
      <c r="AD376" s="396"/>
      <c r="AE376" s="396"/>
      <c r="AF376" s="396"/>
    </row>
    <row r="377" ht="14.5" spans="1:32">
      <c r="A377" s="227">
        <v>389</v>
      </c>
      <c r="B377" s="212" t="s">
        <v>64</v>
      </c>
      <c r="C377" s="397" t="s">
        <v>168</v>
      </c>
      <c r="D377" s="204" t="s">
        <v>1917</v>
      </c>
      <c r="E377" s="214">
        <v>6000064635</v>
      </c>
      <c r="F377" s="313">
        <v>1</v>
      </c>
      <c r="G377" s="313">
        <v>0</v>
      </c>
      <c r="H377" s="214">
        <v>1</v>
      </c>
      <c r="I377" s="226">
        <v>46268</v>
      </c>
      <c r="J377" s="269" t="s">
        <v>2167</v>
      </c>
      <c r="K377" s="398">
        <v>516309360926328</v>
      </c>
      <c r="L377" s="124" t="s">
        <v>2473</v>
      </c>
      <c r="M377" s="319" t="s">
        <v>2237</v>
      </c>
      <c r="N377" s="319" t="s">
        <v>2238</v>
      </c>
      <c r="O377" s="239"/>
      <c r="P377" s="317"/>
      <c r="Q377" s="239" t="s">
        <v>2239</v>
      </c>
      <c r="R377" s="212" t="s">
        <v>1920</v>
      </c>
      <c r="S377" s="317"/>
      <c r="T377" s="212" t="s">
        <v>68</v>
      </c>
      <c r="U377" s="55" t="s">
        <v>28</v>
      </c>
      <c r="V377" s="214" t="s">
        <v>13</v>
      </c>
      <c r="W377" s="40"/>
      <c r="X377" s="40"/>
      <c r="Y377" s="40"/>
      <c r="Z377" s="40"/>
      <c r="AA377" s="40"/>
      <c r="AB377" s="40"/>
      <c r="AC377" s="40"/>
      <c r="AD377" s="40"/>
      <c r="AE377" s="40"/>
      <c r="AF377" s="40"/>
    </row>
    <row r="378" ht="14.5" spans="1:32">
      <c r="A378" s="212">
        <v>390</v>
      </c>
      <c r="B378" s="212" t="s">
        <v>64</v>
      </c>
      <c r="C378" s="214" t="s">
        <v>168</v>
      </c>
      <c r="D378" s="204" t="s">
        <v>1917</v>
      </c>
      <c r="E378" s="214">
        <v>6000064635</v>
      </c>
      <c r="F378" s="214">
        <v>4</v>
      </c>
      <c r="G378" s="214">
        <v>4</v>
      </c>
      <c r="H378" s="214">
        <v>0</v>
      </c>
      <c r="I378" s="226">
        <v>46268</v>
      </c>
      <c r="J378" s="239" t="s">
        <v>2167</v>
      </c>
      <c r="K378" s="352" t="s">
        <v>2474</v>
      </c>
      <c r="L378" s="239" t="s">
        <v>66</v>
      </c>
      <c r="M378" s="214"/>
      <c r="N378" s="395"/>
      <c r="O378" s="254"/>
      <c r="P378" s="353">
        <f t="shared" ref="P378:P383" si="100">I378+1</f>
        <v>46269</v>
      </c>
      <c r="Q378" s="395"/>
      <c r="R378" s="212" t="s">
        <v>1920</v>
      </c>
      <c r="S378" s="354">
        <f t="shared" ref="S378:S383" si="101">I378+1</f>
        <v>46269</v>
      </c>
      <c r="T378" s="212" t="s">
        <v>68</v>
      </c>
      <c r="U378" s="214"/>
      <c r="V378" s="214"/>
      <c r="W378" s="254"/>
      <c r="X378" s="396"/>
      <c r="Y378" s="396"/>
      <c r="Z378" s="396"/>
      <c r="AA378" s="396"/>
      <c r="AB378" s="396"/>
      <c r="AC378" s="396"/>
      <c r="AD378" s="396"/>
      <c r="AE378" s="396"/>
      <c r="AF378" s="396"/>
    </row>
    <row r="379" ht="14.5" spans="1:32">
      <c r="A379" s="214">
        <v>391</v>
      </c>
      <c r="B379" s="212" t="s">
        <v>64</v>
      </c>
      <c r="C379" s="397" t="s">
        <v>168</v>
      </c>
      <c r="D379" s="204" t="s">
        <v>1917</v>
      </c>
      <c r="E379" s="214">
        <v>6000064635</v>
      </c>
      <c r="F379" s="313">
        <v>1</v>
      </c>
      <c r="G379" s="313">
        <v>0</v>
      </c>
      <c r="H379" s="214">
        <v>1</v>
      </c>
      <c r="I379" s="226">
        <v>46268</v>
      </c>
      <c r="J379" s="269" t="s">
        <v>2167</v>
      </c>
      <c r="K379" s="398">
        <v>516309360926333</v>
      </c>
      <c r="L379" s="124" t="s">
        <v>2475</v>
      </c>
      <c r="M379" s="361" t="s">
        <v>1074</v>
      </c>
      <c r="N379" s="247" t="s">
        <v>2281</v>
      </c>
      <c r="O379" s="124"/>
      <c r="P379" s="353">
        <f t="shared" si="100"/>
        <v>46269</v>
      </c>
      <c r="Q379" s="40" t="s">
        <v>2218</v>
      </c>
      <c r="R379" s="124"/>
      <c r="S379" s="354">
        <f t="shared" si="101"/>
        <v>46269</v>
      </c>
      <c r="T379" s="212" t="s">
        <v>68</v>
      </c>
      <c r="U379" s="240" t="s">
        <v>510</v>
      </c>
      <c r="V379" s="214" t="s">
        <v>13</v>
      </c>
      <c r="W379" s="124"/>
      <c r="X379" s="396"/>
      <c r="Y379" s="396"/>
      <c r="Z379" s="396"/>
      <c r="AA379" s="396"/>
      <c r="AB379" s="396"/>
      <c r="AC379" s="396"/>
      <c r="AD379" s="396"/>
      <c r="AE379" s="396"/>
      <c r="AF379" s="396"/>
    </row>
    <row r="380" ht="14.5" spans="1:32">
      <c r="A380" s="212">
        <v>392</v>
      </c>
      <c r="B380" s="212" t="s">
        <v>64</v>
      </c>
      <c r="C380" s="214" t="s">
        <v>168</v>
      </c>
      <c r="D380" s="204" t="s">
        <v>1917</v>
      </c>
      <c r="E380" s="214">
        <v>6000064635</v>
      </c>
      <c r="F380" s="214">
        <v>2</v>
      </c>
      <c r="G380" s="214">
        <v>2</v>
      </c>
      <c r="H380" s="214">
        <v>0</v>
      </c>
      <c r="I380" s="226">
        <v>46268</v>
      </c>
      <c r="J380" s="239" t="s">
        <v>2167</v>
      </c>
      <c r="K380" s="352" t="s">
        <v>2476</v>
      </c>
      <c r="L380" s="239" t="s">
        <v>66</v>
      </c>
      <c r="M380" s="214"/>
      <c r="N380" s="395"/>
      <c r="O380" s="254"/>
      <c r="P380" s="353">
        <f t="shared" si="100"/>
        <v>46269</v>
      </c>
      <c r="Q380" s="395"/>
      <c r="R380" s="212" t="s">
        <v>1920</v>
      </c>
      <c r="S380" s="354">
        <f t="shared" si="101"/>
        <v>46269</v>
      </c>
      <c r="T380" s="212" t="s">
        <v>68</v>
      </c>
      <c r="U380" s="214"/>
      <c r="V380" s="214"/>
      <c r="W380" s="254"/>
      <c r="X380" s="396"/>
      <c r="Y380" s="396"/>
      <c r="Z380" s="396"/>
      <c r="AA380" s="396"/>
      <c r="AB380" s="396"/>
      <c r="AC380" s="396"/>
      <c r="AD380" s="396"/>
      <c r="AE380" s="396"/>
      <c r="AF380" s="396"/>
    </row>
    <row r="381" ht="14.5" spans="1:32">
      <c r="A381" s="227">
        <v>393</v>
      </c>
      <c r="B381" s="212" t="s">
        <v>64</v>
      </c>
      <c r="C381" s="397" t="s">
        <v>168</v>
      </c>
      <c r="D381" s="204" t="s">
        <v>1917</v>
      </c>
      <c r="E381" s="214">
        <v>6000064635</v>
      </c>
      <c r="F381" s="313">
        <v>1</v>
      </c>
      <c r="G381" s="313">
        <v>0</v>
      </c>
      <c r="H381" s="214">
        <v>1</v>
      </c>
      <c r="I381" s="226">
        <v>46268</v>
      </c>
      <c r="J381" s="269" t="s">
        <v>2167</v>
      </c>
      <c r="K381" s="398">
        <v>516309360926336</v>
      </c>
      <c r="L381" s="124" t="s">
        <v>2477</v>
      </c>
      <c r="M381" s="361" t="s">
        <v>1551</v>
      </c>
      <c r="N381" s="40" t="s">
        <v>2478</v>
      </c>
      <c r="O381" s="212" t="s">
        <v>1920</v>
      </c>
      <c r="P381" s="353">
        <f t="shared" si="100"/>
        <v>46269</v>
      </c>
      <c r="Q381" s="40" t="s">
        <v>2460</v>
      </c>
      <c r="R381" s="212" t="s">
        <v>1920</v>
      </c>
      <c r="S381" s="354">
        <f t="shared" si="101"/>
        <v>46269</v>
      </c>
      <c r="T381" s="212" t="s">
        <v>68</v>
      </c>
      <c r="U381" s="212" t="s">
        <v>510</v>
      </c>
      <c r="V381" s="214" t="s">
        <v>13</v>
      </c>
      <c r="W381" s="124"/>
      <c r="X381" s="396"/>
      <c r="Y381" s="396"/>
      <c r="Z381" s="396"/>
      <c r="AA381" s="396"/>
      <c r="AB381" s="396"/>
      <c r="AC381" s="396"/>
      <c r="AD381" s="396"/>
      <c r="AE381" s="396"/>
      <c r="AF381" s="396"/>
    </row>
    <row r="382" ht="14.5" spans="1:32">
      <c r="A382" s="214">
        <v>394</v>
      </c>
      <c r="B382" s="212" t="s">
        <v>64</v>
      </c>
      <c r="C382" s="214" t="s">
        <v>168</v>
      </c>
      <c r="D382" s="204" t="s">
        <v>1917</v>
      </c>
      <c r="E382" s="214">
        <v>6000064635</v>
      </c>
      <c r="F382" s="214">
        <v>3</v>
      </c>
      <c r="G382" s="214">
        <v>3</v>
      </c>
      <c r="H382" s="214">
        <v>0</v>
      </c>
      <c r="I382" s="226">
        <v>46268</v>
      </c>
      <c r="J382" s="239" t="s">
        <v>2167</v>
      </c>
      <c r="K382" s="352" t="s">
        <v>2479</v>
      </c>
      <c r="L382" s="239" t="s">
        <v>66</v>
      </c>
      <c r="M382" s="214"/>
      <c r="N382" s="395"/>
      <c r="O382" s="254"/>
      <c r="P382" s="353">
        <f t="shared" si="100"/>
        <v>46269</v>
      </c>
      <c r="Q382" s="395"/>
      <c r="R382" s="212" t="s">
        <v>1920</v>
      </c>
      <c r="S382" s="354">
        <f t="shared" si="101"/>
        <v>46269</v>
      </c>
      <c r="T382" s="212" t="s">
        <v>68</v>
      </c>
      <c r="U382" s="214"/>
      <c r="V382" s="214"/>
      <c r="W382" s="254"/>
      <c r="X382" s="396"/>
      <c r="Y382" s="396"/>
      <c r="Z382" s="396"/>
      <c r="AA382" s="396"/>
      <c r="AB382" s="396"/>
      <c r="AC382" s="396"/>
      <c r="AD382" s="396"/>
      <c r="AE382" s="396"/>
      <c r="AF382" s="396"/>
    </row>
    <row r="383" ht="14.5" spans="1:32">
      <c r="A383" s="212">
        <v>396</v>
      </c>
      <c r="B383" s="212" t="s">
        <v>64</v>
      </c>
      <c r="C383" s="214" t="s">
        <v>168</v>
      </c>
      <c r="D383" s="204" t="s">
        <v>1917</v>
      </c>
      <c r="E383" s="50">
        <v>6000064884</v>
      </c>
      <c r="F383" s="50">
        <v>3</v>
      </c>
      <c r="G383" s="50">
        <v>3</v>
      </c>
      <c r="H383" s="214">
        <v>0</v>
      </c>
      <c r="I383" s="226">
        <v>46266</v>
      </c>
      <c r="J383" s="399" t="s">
        <v>2172</v>
      </c>
      <c r="K383" s="389" t="s">
        <v>2480</v>
      </c>
      <c r="L383" s="239" t="s">
        <v>66</v>
      </c>
      <c r="M383" s="50"/>
      <c r="N383" s="395"/>
      <c r="O383" s="254"/>
      <c r="P383" s="353">
        <f t="shared" si="100"/>
        <v>46267</v>
      </c>
      <c r="Q383" s="395"/>
      <c r="R383" s="212" t="s">
        <v>1920</v>
      </c>
      <c r="S383" s="354">
        <f t="shared" si="101"/>
        <v>46267</v>
      </c>
      <c r="T383" s="212" t="s">
        <v>68</v>
      </c>
      <c r="U383" s="214"/>
      <c r="V383" s="214"/>
      <c r="W383" s="254"/>
      <c r="X383" s="396"/>
      <c r="Y383" s="396"/>
      <c r="Z383" s="396"/>
      <c r="AA383" s="396"/>
      <c r="AB383" s="396"/>
      <c r="AC383" s="396"/>
      <c r="AD383" s="396"/>
      <c r="AE383" s="396"/>
      <c r="AF383" s="396"/>
    </row>
    <row r="384" ht="14.5" spans="1:32">
      <c r="A384" s="214">
        <v>397</v>
      </c>
      <c r="B384" s="212" t="s">
        <v>64</v>
      </c>
      <c r="C384" s="397" t="s">
        <v>168</v>
      </c>
      <c r="D384" s="204" t="s">
        <v>1917</v>
      </c>
      <c r="E384" s="67">
        <v>6000064884</v>
      </c>
      <c r="F384" s="67">
        <v>1</v>
      </c>
      <c r="G384" s="67">
        <v>0</v>
      </c>
      <c r="H384" s="214">
        <v>1</v>
      </c>
      <c r="I384" s="226">
        <v>46266</v>
      </c>
      <c r="J384" s="400" t="s">
        <v>2172</v>
      </c>
      <c r="K384" s="352">
        <v>516338360826004</v>
      </c>
      <c r="L384" s="38" t="s">
        <v>2481</v>
      </c>
      <c r="M384" s="211" t="s">
        <v>2194</v>
      </c>
      <c r="N384" s="297" t="s">
        <v>1035</v>
      </c>
      <c r="O384" s="136"/>
      <c r="P384" s="240"/>
      <c r="Q384" s="250" t="s">
        <v>2195</v>
      </c>
      <c r="R384" s="136"/>
      <c r="S384" s="226">
        <v>46253</v>
      </c>
      <c r="T384" s="212" t="s">
        <v>68</v>
      </c>
      <c r="U384" s="214" t="s">
        <v>78</v>
      </c>
      <c r="V384" s="214" t="s">
        <v>13</v>
      </c>
      <c r="W384" s="254"/>
      <c r="X384" s="153"/>
      <c r="Y384" s="153"/>
      <c r="Z384" s="153"/>
      <c r="AA384" s="153"/>
      <c r="AB384" s="153"/>
      <c r="AC384" s="153"/>
      <c r="AD384" s="153"/>
      <c r="AE384" s="153"/>
      <c r="AF384" s="153"/>
    </row>
    <row r="385" ht="14.5" spans="1:32">
      <c r="A385" s="227">
        <v>398</v>
      </c>
      <c r="B385" s="212" t="s">
        <v>64</v>
      </c>
      <c r="C385" s="397" t="s">
        <v>168</v>
      </c>
      <c r="D385" s="204" t="s">
        <v>1917</v>
      </c>
      <c r="E385" s="67">
        <v>6000064884</v>
      </c>
      <c r="F385" s="67">
        <v>1</v>
      </c>
      <c r="G385" s="67">
        <v>0</v>
      </c>
      <c r="H385" s="214">
        <v>1</v>
      </c>
      <c r="I385" s="226">
        <v>46266</v>
      </c>
      <c r="J385" s="400" t="s">
        <v>2172</v>
      </c>
      <c r="K385" s="401">
        <v>516338360826005</v>
      </c>
      <c r="L385" s="38" t="s">
        <v>2482</v>
      </c>
      <c r="M385" s="361" t="s">
        <v>1551</v>
      </c>
      <c r="N385" s="402" t="s">
        <v>2483</v>
      </c>
      <c r="O385" s="212" t="s">
        <v>1920</v>
      </c>
      <c r="P385" s="353">
        <f t="shared" ref="P385:P386" si="102">I385+1</f>
        <v>46267</v>
      </c>
      <c r="Q385" s="34" t="s">
        <v>2484</v>
      </c>
      <c r="R385" s="212" t="s">
        <v>1920</v>
      </c>
      <c r="S385" s="354">
        <f t="shared" ref="S385:S386" si="103">I385+1</f>
        <v>46267</v>
      </c>
      <c r="T385" s="212" t="s">
        <v>68</v>
      </c>
      <c r="U385" s="37" t="s">
        <v>28</v>
      </c>
      <c r="V385" s="214" t="s">
        <v>13</v>
      </c>
      <c r="W385" s="124"/>
      <c r="X385" s="396"/>
      <c r="Y385" s="396"/>
      <c r="Z385" s="396"/>
      <c r="AA385" s="396"/>
      <c r="AB385" s="396"/>
      <c r="AC385" s="396"/>
      <c r="AD385" s="396"/>
      <c r="AE385" s="396"/>
      <c r="AF385" s="396"/>
    </row>
    <row r="386" ht="14.5" spans="1:32">
      <c r="A386" s="227">
        <v>399</v>
      </c>
      <c r="B386" s="212" t="s">
        <v>64</v>
      </c>
      <c r="C386" s="397" t="s">
        <v>168</v>
      </c>
      <c r="D386" s="204" t="s">
        <v>1917</v>
      </c>
      <c r="E386" s="67">
        <v>6000064884</v>
      </c>
      <c r="F386" s="67">
        <v>1</v>
      </c>
      <c r="G386" s="67">
        <v>0</v>
      </c>
      <c r="H386" s="214">
        <v>1</v>
      </c>
      <c r="I386" s="226">
        <v>46266</v>
      </c>
      <c r="J386" s="400" t="s">
        <v>2172</v>
      </c>
      <c r="K386" s="401">
        <v>516338360826006</v>
      </c>
      <c r="L386" s="254" t="s">
        <v>2485</v>
      </c>
      <c r="M386" s="254" t="s">
        <v>2185</v>
      </c>
      <c r="N386" s="34" t="s">
        <v>2486</v>
      </c>
      <c r="O386" s="212" t="s">
        <v>1920</v>
      </c>
      <c r="P386" s="353">
        <f t="shared" si="102"/>
        <v>46267</v>
      </c>
      <c r="Q386" s="34" t="s">
        <v>2487</v>
      </c>
      <c r="R386" s="212" t="s">
        <v>1920</v>
      </c>
      <c r="S386" s="354">
        <f t="shared" si="103"/>
        <v>46267</v>
      </c>
      <c r="T386" s="212" t="s">
        <v>68</v>
      </c>
      <c r="U386" s="212" t="s">
        <v>2176</v>
      </c>
      <c r="V386" s="214" t="s">
        <v>13</v>
      </c>
      <c r="W386" s="124"/>
      <c r="X386" s="396"/>
      <c r="Y386" s="396"/>
      <c r="Z386" s="396"/>
      <c r="AA386" s="396"/>
      <c r="AB386" s="396"/>
      <c r="AC386" s="396"/>
      <c r="AD386" s="396"/>
      <c r="AE386" s="396"/>
      <c r="AF386" s="396"/>
    </row>
    <row r="387" ht="14.5" spans="1:32">
      <c r="A387" s="214">
        <v>400</v>
      </c>
      <c r="B387" s="212" t="s">
        <v>64</v>
      </c>
      <c r="C387" s="397" t="s">
        <v>168</v>
      </c>
      <c r="D387" s="204" t="s">
        <v>1917</v>
      </c>
      <c r="E387" s="67">
        <v>6000064884</v>
      </c>
      <c r="F387" s="67">
        <v>1</v>
      </c>
      <c r="G387" s="67">
        <v>0</v>
      </c>
      <c r="H387" s="214">
        <v>1</v>
      </c>
      <c r="I387" s="226">
        <v>46266</v>
      </c>
      <c r="J387" s="400" t="s">
        <v>2172</v>
      </c>
      <c r="K387" s="352">
        <v>516338360826007</v>
      </c>
      <c r="L387" s="254" t="s">
        <v>2446</v>
      </c>
      <c r="M387" s="211" t="s">
        <v>2194</v>
      </c>
      <c r="N387" s="297" t="s">
        <v>1035</v>
      </c>
      <c r="O387" s="136"/>
      <c r="P387" s="240"/>
      <c r="Q387" s="250" t="s">
        <v>2195</v>
      </c>
      <c r="R387" s="136"/>
      <c r="S387" s="226">
        <v>46253</v>
      </c>
      <c r="T387" s="212" t="s">
        <v>68</v>
      </c>
      <c r="U387" s="214" t="s">
        <v>78</v>
      </c>
      <c r="V387" s="214" t="s">
        <v>13</v>
      </c>
      <c r="W387" s="254"/>
      <c r="X387" s="153"/>
      <c r="Y387" s="153"/>
      <c r="Z387" s="153"/>
      <c r="AA387" s="153"/>
      <c r="AB387" s="153"/>
      <c r="AC387" s="153"/>
      <c r="AD387" s="153"/>
      <c r="AE387" s="153"/>
      <c r="AF387" s="153"/>
    </row>
    <row r="388" ht="14.5" spans="1:32">
      <c r="A388" s="212">
        <v>401</v>
      </c>
      <c r="B388" s="212" t="s">
        <v>64</v>
      </c>
      <c r="C388" s="214" t="s">
        <v>168</v>
      </c>
      <c r="D388" s="204" t="s">
        <v>1917</v>
      </c>
      <c r="E388" s="50">
        <v>6000064884</v>
      </c>
      <c r="F388" s="50">
        <v>2</v>
      </c>
      <c r="G388" s="50">
        <v>2</v>
      </c>
      <c r="H388" s="214">
        <v>0</v>
      </c>
      <c r="I388" s="226">
        <v>46266</v>
      </c>
      <c r="J388" s="399" t="s">
        <v>2172</v>
      </c>
      <c r="K388" s="389" t="s">
        <v>2488</v>
      </c>
      <c r="L388" s="239" t="s">
        <v>66</v>
      </c>
      <c r="M388" s="50"/>
      <c r="N388" s="45"/>
      <c r="O388" s="212"/>
      <c r="P388" s="353">
        <f>I388+1</f>
        <v>46267</v>
      </c>
      <c r="Q388" s="45"/>
      <c r="R388" s="212" t="s">
        <v>1920</v>
      </c>
      <c r="S388" s="354">
        <f>I388+1</f>
        <v>46267</v>
      </c>
      <c r="T388" s="212" t="s">
        <v>68</v>
      </c>
      <c r="U388" s="214"/>
      <c r="V388" s="214"/>
      <c r="W388" s="254"/>
      <c r="X388" s="396"/>
      <c r="Y388" s="396"/>
      <c r="Z388" s="396"/>
      <c r="AA388" s="396"/>
      <c r="AB388" s="396"/>
      <c r="AC388" s="396"/>
      <c r="AD388" s="396"/>
      <c r="AE388" s="396"/>
      <c r="AF388" s="396"/>
    </row>
    <row r="389" ht="14.5" spans="1:32">
      <c r="A389" s="212">
        <v>402</v>
      </c>
      <c r="B389" s="212" t="s">
        <v>64</v>
      </c>
      <c r="C389" s="214" t="s">
        <v>168</v>
      </c>
      <c r="D389" s="204" t="s">
        <v>1917</v>
      </c>
      <c r="E389" s="50">
        <v>6000064884</v>
      </c>
      <c r="F389" s="50">
        <v>1</v>
      </c>
      <c r="G389" s="50">
        <v>1</v>
      </c>
      <c r="H389" s="214">
        <v>0</v>
      </c>
      <c r="I389" s="226">
        <v>46266</v>
      </c>
      <c r="J389" s="399" t="s">
        <v>2172</v>
      </c>
      <c r="K389" s="389">
        <v>516338360826010</v>
      </c>
      <c r="L389" s="239" t="s">
        <v>66</v>
      </c>
      <c r="M389" s="50"/>
      <c r="N389" s="395"/>
      <c r="O389" s="254"/>
      <c r="P389" s="353"/>
      <c r="Q389" s="395"/>
      <c r="R389" s="212" t="s">
        <v>1920</v>
      </c>
      <c r="S389" s="354"/>
      <c r="T389" s="254"/>
      <c r="U389" s="214"/>
      <c r="V389" s="214"/>
      <c r="W389" s="254"/>
      <c r="X389" s="396"/>
      <c r="Y389" s="396"/>
      <c r="Z389" s="396"/>
      <c r="AA389" s="396"/>
      <c r="AB389" s="396"/>
      <c r="AC389" s="396"/>
      <c r="AD389" s="396"/>
      <c r="AE389" s="396"/>
      <c r="AF389" s="396"/>
    </row>
    <row r="390" ht="14.5" spans="1:32">
      <c r="A390" s="214">
        <v>403</v>
      </c>
      <c r="B390" s="212" t="s">
        <v>64</v>
      </c>
      <c r="C390" s="214" t="s">
        <v>168</v>
      </c>
      <c r="D390" s="204" t="s">
        <v>1917</v>
      </c>
      <c r="E390" s="50">
        <v>6000064884</v>
      </c>
      <c r="F390" s="50">
        <v>7</v>
      </c>
      <c r="G390" s="50">
        <v>7</v>
      </c>
      <c r="H390" s="214">
        <v>0</v>
      </c>
      <c r="I390" s="226">
        <v>46267</v>
      </c>
      <c r="J390" s="399" t="s">
        <v>2172</v>
      </c>
      <c r="K390" s="389" t="s">
        <v>2489</v>
      </c>
      <c r="L390" s="239" t="s">
        <v>66</v>
      </c>
      <c r="M390" s="50"/>
      <c r="N390" s="395"/>
      <c r="O390" s="254"/>
      <c r="P390" s="353">
        <f t="shared" ref="P390:P391" si="104">I390+1</f>
        <v>46268</v>
      </c>
      <c r="Q390" s="395"/>
      <c r="R390" s="212" t="s">
        <v>1920</v>
      </c>
      <c r="S390" s="354">
        <f t="shared" ref="S390:S391" si="105">I390+1</f>
        <v>46268</v>
      </c>
      <c r="T390" s="212" t="s">
        <v>68</v>
      </c>
      <c r="U390" s="214"/>
      <c r="V390" s="214"/>
      <c r="W390" s="254"/>
      <c r="X390" s="403"/>
      <c r="Y390" s="403"/>
      <c r="Z390" s="403"/>
      <c r="AA390" s="403"/>
      <c r="AB390" s="403"/>
      <c r="AC390" s="403"/>
      <c r="AD390" s="403"/>
      <c r="AE390" s="403"/>
      <c r="AF390" s="403"/>
    </row>
    <row r="391" ht="14.5" spans="1:32">
      <c r="A391" s="212">
        <v>404</v>
      </c>
      <c r="B391" s="212" t="s">
        <v>64</v>
      </c>
      <c r="C391" s="214" t="s">
        <v>168</v>
      </c>
      <c r="D391" s="204" t="s">
        <v>1917</v>
      </c>
      <c r="E391" s="50">
        <v>6000064884</v>
      </c>
      <c r="F391" s="50">
        <v>2</v>
      </c>
      <c r="G391" s="50">
        <v>2</v>
      </c>
      <c r="H391" s="214">
        <v>0</v>
      </c>
      <c r="I391" s="226">
        <v>46268</v>
      </c>
      <c r="J391" s="399" t="s">
        <v>2172</v>
      </c>
      <c r="K391" s="389" t="s">
        <v>2490</v>
      </c>
      <c r="L391" s="239" t="s">
        <v>66</v>
      </c>
      <c r="M391" s="50"/>
      <c r="N391" s="395"/>
      <c r="O391" s="254"/>
      <c r="P391" s="353">
        <f t="shared" si="104"/>
        <v>46269</v>
      </c>
      <c r="Q391" s="395"/>
      <c r="R391" s="212" t="s">
        <v>1920</v>
      </c>
      <c r="S391" s="354">
        <f t="shared" si="105"/>
        <v>46269</v>
      </c>
      <c r="T391" s="212" t="s">
        <v>68</v>
      </c>
      <c r="U391" s="214"/>
      <c r="V391" s="214"/>
      <c r="W391" s="254"/>
      <c r="X391" s="403"/>
      <c r="Y391" s="403"/>
      <c r="Z391" s="403"/>
      <c r="AA391" s="403"/>
      <c r="AB391" s="403"/>
      <c r="AC391" s="403"/>
      <c r="AD391" s="403"/>
      <c r="AE391" s="403"/>
      <c r="AF391" s="403"/>
    </row>
    <row r="392" ht="14.5" spans="1:32">
      <c r="A392" s="212">
        <v>405</v>
      </c>
      <c r="B392" s="212" t="s">
        <v>64</v>
      </c>
      <c r="C392" s="214" t="s">
        <v>168</v>
      </c>
      <c r="D392" s="204" t="s">
        <v>1917</v>
      </c>
      <c r="E392" s="50">
        <v>6000064884</v>
      </c>
      <c r="F392" s="50">
        <v>1</v>
      </c>
      <c r="G392" s="50">
        <v>1</v>
      </c>
      <c r="H392" s="214">
        <v>0</v>
      </c>
      <c r="I392" s="226">
        <v>46269</v>
      </c>
      <c r="J392" s="399" t="s">
        <v>2172</v>
      </c>
      <c r="K392" s="389">
        <v>516338360826020</v>
      </c>
      <c r="L392" s="239" t="s">
        <v>66</v>
      </c>
      <c r="M392" s="50"/>
      <c r="N392" s="395"/>
      <c r="O392" s="254"/>
      <c r="P392" s="353"/>
      <c r="Q392" s="395"/>
      <c r="R392" s="212" t="s">
        <v>1920</v>
      </c>
      <c r="S392" s="354"/>
      <c r="T392" s="254"/>
      <c r="U392" s="214"/>
      <c r="V392" s="214"/>
      <c r="W392" s="254"/>
      <c r="X392" s="403"/>
      <c r="Y392" s="403"/>
      <c r="Z392" s="403"/>
      <c r="AA392" s="403"/>
      <c r="AB392" s="403"/>
      <c r="AC392" s="403"/>
      <c r="AD392" s="403"/>
      <c r="AE392" s="403"/>
      <c r="AF392" s="403"/>
    </row>
    <row r="393" ht="14.5" spans="1:32">
      <c r="A393" s="212">
        <v>407</v>
      </c>
      <c r="B393" s="212" t="s">
        <v>64</v>
      </c>
      <c r="C393" s="214" t="s">
        <v>168</v>
      </c>
      <c r="D393" s="204" t="s">
        <v>1917</v>
      </c>
      <c r="E393" s="214">
        <v>6000064635</v>
      </c>
      <c r="F393" s="214">
        <v>6</v>
      </c>
      <c r="G393" s="214">
        <v>6</v>
      </c>
      <c r="H393" s="214">
        <v>0</v>
      </c>
      <c r="I393" s="226">
        <v>46269</v>
      </c>
      <c r="J393" s="239" t="s">
        <v>2167</v>
      </c>
      <c r="K393" s="352" t="s">
        <v>2491</v>
      </c>
      <c r="L393" s="239" t="s">
        <v>66</v>
      </c>
      <c r="M393" s="40"/>
      <c r="N393" s="40"/>
      <c r="O393" s="40"/>
      <c r="P393" s="353">
        <f t="shared" ref="P393:P397" si="106">I393+1</f>
        <v>46270</v>
      </c>
      <c r="Q393" s="40"/>
      <c r="R393" s="212" t="s">
        <v>1920</v>
      </c>
      <c r="S393" s="354">
        <f t="shared" ref="S393:S395" si="107">I393+1</f>
        <v>46270</v>
      </c>
      <c r="T393" s="212" t="s">
        <v>68</v>
      </c>
      <c r="U393" s="55"/>
      <c r="V393" s="55"/>
      <c r="W393" s="40"/>
    </row>
    <row r="394" ht="14.5" spans="1:32">
      <c r="A394" s="212">
        <v>408</v>
      </c>
      <c r="B394" s="212" t="s">
        <v>64</v>
      </c>
      <c r="C394" s="214" t="s">
        <v>2492</v>
      </c>
      <c r="D394" s="204" t="s">
        <v>1917</v>
      </c>
      <c r="E394" s="214">
        <v>6000064635</v>
      </c>
      <c r="F394" s="214">
        <v>7</v>
      </c>
      <c r="G394" s="214">
        <v>7</v>
      </c>
      <c r="H394" s="214">
        <v>0</v>
      </c>
      <c r="I394" s="226">
        <v>46273</v>
      </c>
      <c r="J394" s="239" t="s">
        <v>2167</v>
      </c>
      <c r="K394" s="352" t="s">
        <v>2493</v>
      </c>
      <c r="L394" s="239" t="s">
        <v>66</v>
      </c>
      <c r="M394" s="40"/>
      <c r="N394" s="40"/>
      <c r="O394" s="212" t="s">
        <v>1920</v>
      </c>
      <c r="P394" s="353">
        <f t="shared" si="106"/>
        <v>46274</v>
      </c>
      <c r="Q394" s="40"/>
      <c r="R394" s="212" t="s">
        <v>1920</v>
      </c>
      <c r="S394" s="354">
        <f t="shared" si="107"/>
        <v>46274</v>
      </c>
      <c r="T394" s="212" t="s">
        <v>68</v>
      </c>
      <c r="U394" s="55"/>
      <c r="V394" s="55"/>
      <c r="W394" s="40"/>
    </row>
    <row r="395" ht="14.5" spans="1:32">
      <c r="A395" s="214">
        <v>409</v>
      </c>
      <c r="B395" s="212" t="s">
        <v>64</v>
      </c>
      <c r="C395" s="397" t="s">
        <v>1361</v>
      </c>
      <c r="D395" s="204" t="s">
        <v>1917</v>
      </c>
      <c r="E395" s="214">
        <v>6000064635</v>
      </c>
      <c r="F395" s="313">
        <v>1</v>
      </c>
      <c r="G395" s="313">
        <v>0</v>
      </c>
      <c r="H395" s="214">
        <v>1</v>
      </c>
      <c r="I395" s="355">
        <v>46273</v>
      </c>
      <c r="J395" s="269" t="s">
        <v>2167</v>
      </c>
      <c r="K395" s="398">
        <v>516309360926353</v>
      </c>
      <c r="L395" s="124" t="s">
        <v>2494</v>
      </c>
      <c r="M395" s="34" t="s">
        <v>2495</v>
      </c>
      <c r="N395" s="34" t="s">
        <v>2496</v>
      </c>
      <c r="O395" s="212" t="s">
        <v>1920</v>
      </c>
      <c r="P395" s="353">
        <f t="shared" si="106"/>
        <v>46274</v>
      </c>
      <c r="Q395" s="34" t="s">
        <v>2497</v>
      </c>
      <c r="R395" s="212" t="s">
        <v>1920</v>
      </c>
      <c r="S395" s="354">
        <f t="shared" si="107"/>
        <v>46274</v>
      </c>
      <c r="T395" s="212" t="s">
        <v>68</v>
      </c>
      <c r="U395" s="37" t="s">
        <v>2177</v>
      </c>
      <c r="V395" s="240" t="s">
        <v>15</v>
      </c>
      <c r="W395" s="34"/>
    </row>
    <row r="396" ht="16.5" spans="1:32">
      <c r="A396" s="227">
        <v>410</v>
      </c>
      <c r="B396" s="212" t="s">
        <v>64</v>
      </c>
      <c r="C396" s="214" t="s">
        <v>171</v>
      </c>
      <c r="D396" s="204" t="s">
        <v>1917</v>
      </c>
      <c r="E396" s="214">
        <v>6000064635</v>
      </c>
      <c r="F396" s="37">
        <v>1</v>
      </c>
      <c r="G396" s="37">
        <v>0</v>
      </c>
      <c r="H396" s="214">
        <v>1</v>
      </c>
      <c r="I396" s="355">
        <v>46273</v>
      </c>
      <c r="J396" s="269" t="s">
        <v>2167</v>
      </c>
      <c r="K396" s="80">
        <v>516309360926355</v>
      </c>
      <c r="L396" s="251" t="s">
        <v>2271</v>
      </c>
      <c r="M396" s="252" t="s">
        <v>2272</v>
      </c>
      <c r="N396" s="253" t="s">
        <v>2273</v>
      </c>
      <c r="O396" s="136" t="s">
        <v>67</v>
      </c>
      <c r="P396" s="375">
        <f t="shared" si="106"/>
        <v>46274</v>
      </c>
      <c r="Q396" s="253" t="s">
        <v>2274</v>
      </c>
      <c r="R396" s="136" t="s">
        <v>67</v>
      </c>
      <c r="S396" s="226">
        <v>46181</v>
      </c>
      <c r="T396" s="212" t="s">
        <v>68</v>
      </c>
      <c r="U396" s="240" t="s">
        <v>974</v>
      </c>
      <c r="V396" s="214" t="s">
        <v>13</v>
      </c>
      <c r="W396" s="37"/>
      <c r="X396" s="37"/>
      <c r="Y396" s="37"/>
      <c r="Z396" s="37"/>
      <c r="AA396" s="37"/>
      <c r="AB396" s="37"/>
      <c r="AC396" s="37"/>
      <c r="AD396" s="37"/>
      <c r="AE396" s="37"/>
      <c r="AF396" s="37"/>
    </row>
    <row r="397" ht="15.5" spans="1:32">
      <c r="A397" s="227">
        <v>411</v>
      </c>
      <c r="B397" s="212" t="s">
        <v>64</v>
      </c>
      <c r="C397" s="397" t="s">
        <v>1361</v>
      </c>
      <c r="D397" s="204" t="s">
        <v>1917</v>
      </c>
      <c r="E397" s="214">
        <v>6000064635</v>
      </c>
      <c r="F397" s="37">
        <v>1</v>
      </c>
      <c r="G397" s="37">
        <v>0</v>
      </c>
      <c r="H397" s="214">
        <v>1</v>
      </c>
      <c r="I397" s="355">
        <v>46273</v>
      </c>
      <c r="J397" s="269" t="s">
        <v>2167</v>
      </c>
      <c r="K397" s="80">
        <v>516309360926355</v>
      </c>
      <c r="L397" s="387" t="s">
        <v>2498</v>
      </c>
      <c r="M397" s="404" t="s">
        <v>2499</v>
      </c>
      <c r="N397" s="404" t="s">
        <v>2500</v>
      </c>
      <c r="O397" s="212" t="s">
        <v>1920</v>
      </c>
      <c r="P397" s="353">
        <f t="shared" si="106"/>
        <v>46274</v>
      </c>
      <c r="Q397" s="404" t="s">
        <v>2501</v>
      </c>
      <c r="R397" s="212" t="s">
        <v>1920</v>
      </c>
      <c r="S397" s="354">
        <f>I397+1</f>
        <v>46274</v>
      </c>
      <c r="T397" s="212" t="s">
        <v>68</v>
      </c>
      <c r="U397" s="240" t="s">
        <v>970</v>
      </c>
      <c r="V397" s="240" t="s">
        <v>15</v>
      </c>
      <c r="W397" s="254"/>
      <c r="X397" s="153"/>
      <c r="Y397" s="153"/>
      <c r="Z397" s="153"/>
      <c r="AA397" s="153"/>
      <c r="AB397" s="153"/>
      <c r="AC397" s="153"/>
      <c r="AD397" s="153"/>
      <c r="AE397" s="153"/>
      <c r="AF397" s="153"/>
    </row>
    <row r="398" ht="14.5" spans="1:32">
      <c r="A398" s="214">
        <v>412</v>
      </c>
      <c r="B398" s="212" t="s">
        <v>64</v>
      </c>
      <c r="C398" s="214" t="s">
        <v>171</v>
      </c>
      <c r="D398" s="204" t="s">
        <v>1917</v>
      </c>
      <c r="E398" s="214">
        <v>6000064635</v>
      </c>
      <c r="F398" s="37">
        <v>1</v>
      </c>
      <c r="G398" s="37">
        <v>0</v>
      </c>
      <c r="H398" s="214">
        <v>1</v>
      </c>
      <c r="I398" s="355">
        <v>46273</v>
      </c>
      <c r="J398" s="269" t="s">
        <v>2167</v>
      </c>
      <c r="K398" s="352">
        <v>516309360926356</v>
      </c>
      <c r="L398" s="38" t="s">
        <v>2481</v>
      </c>
      <c r="M398" s="211" t="s">
        <v>2194</v>
      </c>
      <c r="N398" s="297" t="s">
        <v>1035</v>
      </c>
      <c r="O398" s="136"/>
      <c r="P398" s="240"/>
      <c r="Q398" s="250" t="s">
        <v>2195</v>
      </c>
      <c r="R398" s="136"/>
      <c r="S398" s="226">
        <v>46253</v>
      </c>
      <c r="T398" s="212" t="s">
        <v>68</v>
      </c>
      <c r="U398" s="214" t="s">
        <v>78</v>
      </c>
      <c r="V398" s="214" t="s">
        <v>13</v>
      </c>
      <c r="W398" s="254"/>
      <c r="X398" s="153"/>
      <c r="Y398" s="153"/>
      <c r="Z398" s="153"/>
      <c r="AA398" s="153"/>
      <c r="AB398" s="153"/>
      <c r="AC398" s="153"/>
      <c r="AD398" s="153"/>
      <c r="AE398" s="153"/>
      <c r="AF398" s="153"/>
    </row>
    <row r="399" ht="14.5" spans="1:32">
      <c r="A399" s="227">
        <v>413</v>
      </c>
      <c r="B399" s="212" t="s">
        <v>64</v>
      </c>
      <c r="C399" s="397" t="s">
        <v>2502</v>
      </c>
      <c r="D399" s="204" t="s">
        <v>1917</v>
      </c>
      <c r="E399" s="214">
        <v>6000064635</v>
      </c>
      <c r="F399" s="37">
        <v>1</v>
      </c>
      <c r="G399" s="37">
        <v>0</v>
      </c>
      <c r="H399" s="214">
        <v>1</v>
      </c>
      <c r="I399" s="355">
        <v>46273</v>
      </c>
      <c r="J399" s="269" t="s">
        <v>2167</v>
      </c>
      <c r="K399" s="80">
        <v>516309360926357</v>
      </c>
      <c r="L399" s="254" t="s">
        <v>2503</v>
      </c>
      <c r="M399" s="319" t="s">
        <v>2237</v>
      </c>
      <c r="N399" s="319" t="s">
        <v>2238</v>
      </c>
      <c r="O399" s="190"/>
      <c r="P399" s="317"/>
      <c r="Q399" s="190" t="s">
        <v>2239</v>
      </c>
      <c r="R399" s="190"/>
      <c r="S399" s="317"/>
      <c r="T399" s="321"/>
      <c r="U399" s="37" t="s">
        <v>28</v>
      </c>
      <c r="V399" s="214" t="s">
        <v>13</v>
      </c>
      <c r="W399" s="34"/>
    </row>
    <row r="400" ht="14.5" spans="1:32">
      <c r="A400" s="212">
        <v>414</v>
      </c>
      <c r="B400" s="212" t="s">
        <v>64</v>
      </c>
      <c r="C400" s="214" t="s">
        <v>171</v>
      </c>
      <c r="D400" s="204" t="s">
        <v>1917</v>
      </c>
      <c r="E400" s="214">
        <v>6000064635</v>
      </c>
      <c r="F400" s="55">
        <v>4</v>
      </c>
      <c r="G400" s="55">
        <v>4</v>
      </c>
      <c r="H400" s="214">
        <v>0</v>
      </c>
      <c r="I400" s="226">
        <v>46273</v>
      </c>
      <c r="J400" s="239" t="s">
        <v>2167</v>
      </c>
      <c r="K400" s="405" t="s">
        <v>2504</v>
      </c>
      <c r="L400" s="239" t="s">
        <v>66</v>
      </c>
      <c r="M400" s="40"/>
      <c r="N400" s="40"/>
      <c r="O400" s="212" t="s">
        <v>1920</v>
      </c>
      <c r="P400" s="353">
        <f>I400+1</f>
        <v>46274</v>
      </c>
      <c r="Q400" s="40"/>
      <c r="R400" s="212" t="s">
        <v>1920</v>
      </c>
      <c r="S400" s="354">
        <f>I400+1</f>
        <v>46274</v>
      </c>
      <c r="T400" s="212" t="s">
        <v>68</v>
      </c>
      <c r="U400" s="55"/>
      <c r="V400" s="55"/>
      <c r="W400" s="40"/>
    </row>
    <row r="401" ht="14.5" spans="1:32">
      <c r="A401" s="214">
        <v>415</v>
      </c>
      <c r="B401" s="406" t="s">
        <v>64</v>
      </c>
      <c r="C401" s="214" t="s">
        <v>171</v>
      </c>
      <c r="D401" s="204" t="s">
        <v>1917</v>
      </c>
      <c r="E401" s="363">
        <v>6000064635</v>
      </c>
      <c r="F401" s="266">
        <v>1</v>
      </c>
      <c r="G401" s="266">
        <v>0</v>
      </c>
      <c r="H401" s="214">
        <v>1</v>
      </c>
      <c r="I401" s="365">
        <v>46273</v>
      </c>
      <c r="J401" s="366" t="s">
        <v>2167</v>
      </c>
      <c r="K401" s="407">
        <v>516309360926362</v>
      </c>
      <c r="L401" s="124" t="s">
        <v>2505</v>
      </c>
      <c r="M401" s="238" t="s">
        <v>1074</v>
      </c>
      <c r="N401" s="238" t="s">
        <v>2281</v>
      </c>
      <c r="O401" s="136"/>
      <c r="P401" s="240"/>
      <c r="Q401" s="239" t="s">
        <v>2218</v>
      </c>
      <c r="R401" s="212" t="s">
        <v>1920</v>
      </c>
      <c r="S401" s="226">
        <v>46220</v>
      </c>
      <c r="T401" s="212" t="s">
        <v>68</v>
      </c>
      <c r="U401" s="240" t="s">
        <v>510</v>
      </c>
      <c r="V401" s="214" t="s">
        <v>13</v>
      </c>
      <c r="W401" s="40"/>
      <c r="X401" s="40"/>
      <c r="Y401" s="40"/>
      <c r="Z401" s="40"/>
      <c r="AA401" s="40"/>
      <c r="AB401" s="40"/>
      <c r="AC401" s="40"/>
      <c r="AD401" s="40"/>
      <c r="AE401" s="40"/>
      <c r="AF401" s="40"/>
    </row>
    <row r="402" ht="14.5" spans="1:32">
      <c r="A402" s="227">
        <v>416</v>
      </c>
      <c r="B402" s="241"/>
      <c r="C402" s="214" t="s">
        <v>171</v>
      </c>
      <c r="D402" s="204" t="s">
        <v>1917</v>
      </c>
      <c r="E402" s="241"/>
      <c r="F402" s="241"/>
      <c r="G402" s="241"/>
      <c r="H402" s="214">
        <v>1</v>
      </c>
      <c r="I402" s="241"/>
      <c r="J402" s="368"/>
      <c r="K402" s="369"/>
      <c r="L402" s="254" t="s">
        <v>2255</v>
      </c>
      <c r="M402" s="269" t="s">
        <v>2187</v>
      </c>
      <c r="N402" s="253" t="s">
        <v>2188</v>
      </c>
      <c r="O402" s="212" t="s">
        <v>2189</v>
      </c>
      <c r="P402" s="226">
        <v>46181</v>
      </c>
      <c r="Q402" s="247" t="s">
        <v>2190</v>
      </c>
      <c r="R402" s="212" t="s">
        <v>2189</v>
      </c>
      <c r="S402" s="226">
        <v>46181</v>
      </c>
      <c r="T402" s="212" t="s">
        <v>68</v>
      </c>
      <c r="U402" s="214" t="s">
        <v>78</v>
      </c>
      <c r="V402" s="214" t="s">
        <v>13</v>
      </c>
      <c r="W402" s="55"/>
      <c r="X402" s="55"/>
      <c r="Y402" s="214"/>
      <c r="Z402" s="214"/>
      <c r="AA402" s="214"/>
      <c r="AB402" s="214"/>
      <c r="AC402" s="214"/>
      <c r="AD402" s="214"/>
      <c r="AE402" s="214"/>
      <c r="AF402" s="214"/>
    </row>
    <row r="403" ht="14.5" spans="1:32">
      <c r="A403" s="214">
        <v>418</v>
      </c>
      <c r="B403" s="212" t="s">
        <v>64</v>
      </c>
      <c r="C403" s="214" t="s">
        <v>171</v>
      </c>
      <c r="D403" s="204" t="s">
        <v>1917</v>
      </c>
      <c r="E403" s="214">
        <v>6000064635</v>
      </c>
      <c r="F403" s="37">
        <v>1</v>
      </c>
      <c r="G403" s="37">
        <v>0</v>
      </c>
      <c r="H403" s="214">
        <v>1</v>
      </c>
      <c r="I403" s="355">
        <v>46273</v>
      </c>
      <c r="J403" s="269" t="s">
        <v>2167</v>
      </c>
      <c r="K403" s="80">
        <v>516309360926363</v>
      </c>
      <c r="L403" s="254" t="s">
        <v>2503</v>
      </c>
      <c r="M403" s="319" t="s">
        <v>2237</v>
      </c>
      <c r="N403" s="319" t="s">
        <v>2238</v>
      </c>
      <c r="O403" s="190"/>
      <c r="P403" s="317"/>
      <c r="Q403" s="190" t="s">
        <v>2239</v>
      </c>
      <c r="R403" s="190"/>
      <c r="S403" s="317"/>
      <c r="T403" s="321"/>
      <c r="U403" s="37" t="s">
        <v>28</v>
      </c>
      <c r="V403" s="214" t="s">
        <v>13</v>
      </c>
      <c r="W403" s="34"/>
    </row>
    <row r="404" ht="14.5" spans="1:32">
      <c r="A404" s="227">
        <v>419</v>
      </c>
      <c r="B404" s="212" t="s">
        <v>64</v>
      </c>
      <c r="C404" s="397" t="s">
        <v>2506</v>
      </c>
      <c r="D404" s="204" t="s">
        <v>1917</v>
      </c>
      <c r="E404" s="214">
        <v>6000064635</v>
      </c>
      <c r="F404" s="37">
        <v>1</v>
      </c>
      <c r="G404" s="37">
        <v>0</v>
      </c>
      <c r="H404" s="214">
        <v>1</v>
      </c>
      <c r="I404" s="355">
        <v>46273</v>
      </c>
      <c r="J404" s="269" t="s">
        <v>2167</v>
      </c>
      <c r="K404" s="80">
        <v>516309360926364</v>
      </c>
      <c r="L404" s="62" t="s">
        <v>2435</v>
      </c>
      <c r="M404" s="254" t="s">
        <v>2185</v>
      </c>
      <c r="N404" s="34" t="s">
        <v>2181</v>
      </c>
      <c r="O404" s="212" t="s">
        <v>1920</v>
      </c>
      <c r="P404" s="353">
        <f t="shared" ref="P404:P408" si="108">I404+1</f>
        <v>46274</v>
      </c>
      <c r="Q404" s="34" t="s">
        <v>2182</v>
      </c>
      <c r="R404" s="34"/>
      <c r="S404" s="354">
        <f t="shared" ref="S404:S406" si="109">I404+1</f>
        <v>46274</v>
      </c>
      <c r="T404" s="212" t="s">
        <v>68</v>
      </c>
      <c r="U404" s="212" t="s">
        <v>2176</v>
      </c>
      <c r="V404" s="214" t="s">
        <v>13</v>
      </c>
      <c r="W404" s="34"/>
    </row>
    <row r="405" ht="14.5" spans="1:32">
      <c r="A405" s="227">
        <v>420</v>
      </c>
      <c r="B405" s="212" t="s">
        <v>64</v>
      </c>
      <c r="C405" s="397" t="s">
        <v>2506</v>
      </c>
      <c r="D405" s="204" t="s">
        <v>1917</v>
      </c>
      <c r="E405" s="214">
        <v>6000064635</v>
      </c>
      <c r="F405" s="37">
        <v>1</v>
      </c>
      <c r="G405" s="37">
        <v>0</v>
      </c>
      <c r="H405" s="214">
        <v>1</v>
      </c>
      <c r="I405" s="355">
        <v>46273</v>
      </c>
      <c r="J405" s="269" t="s">
        <v>2167</v>
      </c>
      <c r="K405" s="80">
        <v>516309360926365</v>
      </c>
      <c r="L405" s="62" t="s">
        <v>2435</v>
      </c>
      <c r="M405" s="254" t="s">
        <v>2185</v>
      </c>
      <c r="N405" s="34" t="s">
        <v>2181</v>
      </c>
      <c r="O405" s="212" t="s">
        <v>1920</v>
      </c>
      <c r="P405" s="353">
        <f t="shared" si="108"/>
        <v>46274</v>
      </c>
      <c r="Q405" s="34" t="s">
        <v>2182</v>
      </c>
      <c r="R405" s="34"/>
      <c r="S405" s="354">
        <f t="shared" si="109"/>
        <v>46274</v>
      </c>
      <c r="T405" s="212" t="s">
        <v>68</v>
      </c>
      <c r="U405" s="212" t="s">
        <v>2176</v>
      </c>
      <c r="V405" s="214" t="s">
        <v>13</v>
      </c>
      <c r="W405" s="34"/>
    </row>
    <row r="406" ht="14.5" spans="1:32">
      <c r="A406" s="214">
        <v>421</v>
      </c>
      <c r="B406" s="212" t="s">
        <v>64</v>
      </c>
      <c r="C406" s="214" t="s">
        <v>2492</v>
      </c>
      <c r="D406" s="204" t="s">
        <v>1917</v>
      </c>
      <c r="E406" s="214">
        <v>6000064635</v>
      </c>
      <c r="F406" s="55">
        <v>4</v>
      </c>
      <c r="G406" s="55">
        <v>4</v>
      </c>
      <c r="H406" s="214">
        <v>0</v>
      </c>
      <c r="I406" s="226">
        <v>46273</v>
      </c>
      <c r="J406" s="239" t="s">
        <v>2167</v>
      </c>
      <c r="K406" s="405" t="s">
        <v>2507</v>
      </c>
      <c r="L406" s="239" t="s">
        <v>66</v>
      </c>
      <c r="M406" s="40"/>
      <c r="N406" s="40"/>
      <c r="O406" s="212" t="s">
        <v>1920</v>
      </c>
      <c r="P406" s="353">
        <f t="shared" si="108"/>
        <v>46274</v>
      </c>
      <c r="Q406" s="40"/>
      <c r="R406" s="212" t="s">
        <v>1920</v>
      </c>
      <c r="S406" s="354">
        <f t="shared" si="109"/>
        <v>46274</v>
      </c>
      <c r="T406" s="212" t="s">
        <v>68</v>
      </c>
      <c r="U406" s="55"/>
      <c r="V406" s="55"/>
      <c r="W406" s="40"/>
    </row>
    <row r="407" ht="16.5" spans="1:32">
      <c r="A407" s="227">
        <v>422</v>
      </c>
      <c r="B407" s="212" t="s">
        <v>64</v>
      </c>
      <c r="C407" s="397" t="s">
        <v>1361</v>
      </c>
      <c r="D407" s="204" t="s">
        <v>1917</v>
      </c>
      <c r="E407" s="214">
        <v>6000064635</v>
      </c>
      <c r="F407" s="37">
        <v>1</v>
      </c>
      <c r="G407" s="37">
        <v>0</v>
      </c>
      <c r="H407" s="214">
        <v>1</v>
      </c>
      <c r="I407" s="355">
        <v>46273</v>
      </c>
      <c r="J407" s="269" t="s">
        <v>2167</v>
      </c>
      <c r="K407" s="80">
        <v>516309360926370</v>
      </c>
      <c r="L407" s="251" t="s">
        <v>2271</v>
      </c>
      <c r="M407" s="252" t="s">
        <v>2272</v>
      </c>
      <c r="N407" s="253" t="s">
        <v>2273</v>
      </c>
      <c r="O407" s="136" t="s">
        <v>67</v>
      </c>
      <c r="P407" s="375">
        <f t="shared" si="108"/>
        <v>46274</v>
      </c>
      <c r="Q407" s="253" t="s">
        <v>2274</v>
      </c>
      <c r="R407" s="136" t="s">
        <v>67</v>
      </c>
      <c r="S407" s="226">
        <v>46181</v>
      </c>
      <c r="T407" s="212" t="s">
        <v>68</v>
      </c>
      <c r="U407" s="240" t="s">
        <v>974</v>
      </c>
      <c r="V407" s="214" t="s">
        <v>13</v>
      </c>
      <c r="W407" s="37"/>
      <c r="X407" s="37"/>
      <c r="Y407" s="37"/>
      <c r="Z407" s="37"/>
      <c r="AA407" s="37"/>
      <c r="AB407" s="37"/>
      <c r="AC407" s="37"/>
      <c r="AD407" s="37"/>
      <c r="AE407" s="37"/>
      <c r="AF407" s="37"/>
    </row>
    <row r="408" ht="14.5" spans="1:32">
      <c r="A408" s="212">
        <v>423</v>
      </c>
      <c r="B408" s="212" t="s">
        <v>64</v>
      </c>
      <c r="C408" s="214" t="s">
        <v>2492</v>
      </c>
      <c r="D408" s="204" t="s">
        <v>1917</v>
      </c>
      <c r="E408" s="214">
        <v>6000064635</v>
      </c>
      <c r="F408" s="55">
        <v>2</v>
      </c>
      <c r="G408" s="55">
        <v>2</v>
      </c>
      <c r="H408" s="214">
        <v>0</v>
      </c>
      <c r="I408" s="226">
        <v>46273</v>
      </c>
      <c r="J408" s="239" t="s">
        <v>2167</v>
      </c>
      <c r="K408" s="405" t="s">
        <v>2508</v>
      </c>
      <c r="L408" s="239" t="s">
        <v>66</v>
      </c>
      <c r="M408" s="40"/>
      <c r="N408" s="40"/>
      <c r="O408" s="212" t="s">
        <v>1920</v>
      </c>
      <c r="P408" s="353">
        <f t="shared" si="108"/>
        <v>46274</v>
      </c>
      <c r="Q408" s="40"/>
      <c r="R408" s="212" t="s">
        <v>1920</v>
      </c>
      <c r="S408" s="354">
        <f>I408+1</f>
        <v>46274</v>
      </c>
      <c r="T408" s="212" t="s">
        <v>68</v>
      </c>
      <c r="U408" s="55"/>
      <c r="V408" s="55"/>
      <c r="W408" s="40"/>
    </row>
    <row r="409" ht="14.5" spans="1:32">
      <c r="A409" s="214">
        <v>424</v>
      </c>
      <c r="B409" s="212" t="s">
        <v>64</v>
      </c>
      <c r="C409" s="214" t="s">
        <v>171</v>
      </c>
      <c r="D409" s="204" t="s">
        <v>1917</v>
      </c>
      <c r="E409" s="214">
        <v>6000064635</v>
      </c>
      <c r="F409" s="37">
        <v>1</v>
      </c>
      <c r="G409" s="37">
        <v>0</v>
      </c>
      <c r="H409" s="214">
        <v>1</v>
      </c>
      <c r="I409" s="355">
        <v>46273</v>
      </c>
      <c r="J409" s="269" t="s">
        <v>2167</v>
      </c>
      <c r="K409" s="352">
        <v>516309360926373</v>
      </c>
      <c r="L409" s="254" t="s">
        <v>2213</v>
      </c>
      <c r="M409" s="269" t="s">
        <v>2214</v>
      </c>
      <c r="N409" s="253" t="s">
        <v>2188</v>
      </c>
      <c r="O409" s="212" t="s">
        <v>2189</v>
      </c>
      <c r="P409" s="226">
        <v>46181</v>
      </c>
      <c r="Q409" s="247" t="s">
        <v>2190</v>
      </c>
      <c r="R409" s="212" t="s">
        <v>2189</v>
      </c>
      <c r="S409" s="226">
        <v>46181</v>
      </c>
      <c r="T409" s="212" t="s">
        <v>68</v>
      </c>
      <c r="U409" s="214" t="s">
        <v>78</v>
      </c>
      <c r="V409" s="214" t="s">
        <v>13</v>
      </c>
      <c r="W409" s="55"/>
      <c r="X409" s="55"/>
      <c r="Y409" s="214"/>
      <c r="Z409" s="214"/>
      <c r="AA409" s="214"/>
      <c r="AB409" s="214"/>
      <c r="AC409" s="214"/>
      <c r="AD409" s="214"/>
      <c r="AE409" s="214"/>
      <c r="AF409" s="214"/>
    </row>
    <row r="410" ht="14.5" spans="1:32">
      <c r="A410" s="227">
        <v>425</v>
      </c>
      <c r="B410" s="212" t="s">
        <v>64</v>
      </c>
      <c r="C410" s="214" t="s">
        <v>171</v>
      </c>
      <c r="D410" s="204" t="s">
        <v>1917</v>
      </c>
      <c r="E410" s="214">
        <v>6000064635</v>
      </c>
      <c r="F410" s="37">
        <v>1</v>
      </c>
      <c r="G410" s="37">
        <v>0</v>
      </c>
      <c r="H410" s="214">
        <v>1</v>
      </c>
      <c r="I410" s="355">
        <v>46273</v>
      </c>
      <c r="J410" s="269" t="s">
        <v>2167</v>
      </c>
      <c r="K410" s="352">
        <v>516309360926374</v>
      </c>
      <c r="L410" s="254" t="s">
        <v>2255</v>
      </c>
      <c r="M410" s="269" t="s">
        <v>2187</v>
      </c>
      <c r="N410" s="253" t="s">
        <v>2188</v>
      </c>
      <c r="O410" s="212" t="s">
        <v>2189</v>
      </c>
      <c r="P410" s="226">
        <v>46181</v>
      </c>
      <c r="Q410" s="247" t="s">
        <v>2190</v>
      </c>
      <c r="R410" s="212" t="s">
        <v>2189</v>
      </c>
      <c r="S410" s="226">
        <v>46181</v>
      </c>
      <c r="T410" s="212" t="s">
        <v>68</v>
      </c>
      <c r="U410" s="214" t="s">
        <v>78</v>
      </c>
      <c r="V410" s="214" t="s">
        <v>13</v>
      </c>
      <c r="W410" s="55"/>
      <c r="X410" s="55"/>
      <c r="Y410" s="214"/>
      <c r="Z410" s="214"/>
      <c r="AA410" s="214"/>
      <c r="AB410" s="214"/>
      <c r="AC410" s="214"/>
      <c r="AD410" s="214"/>
      <c r="AE410" s="214"/>
      <c r="AF410" s="214"/>
    </row>
    <row r="411" ht="14.5" spans="1:32">
      <c r="A411" s="212">
        <v>426</v>
      </c>
      <c r="B411" s="212" t="s">
        <v>64</v>
      </c>
      <c r="C411" s="214" t="s">
        <v>2492</v>
      </c>
      <c r="D411" s="204" t="s">
        <v>1917</v>
      </c>
      <c r="E411" s="214">
        <v>6000064635</v>
      </c>
      <c r="F411" s="55">
        <v>8</v>
      </c>
      <c r="G411" s="55">
        <v>8</v>
      </c>
      <c r="H411" s="214">
        <v>0</v>
      </c>
      <c r="I411" s="226">
        <v>46273</v>
      </c>
      <c r="J411" s="239" t="s">
        <v>2167</v>
      </c>
      <c r="K411" s="405" t="s">
        <v>2509</v>
      </c>
      <c r="L411" s="239" t="s">
        <v>66</v>
      </c>
      <c r="M411" s="40"/>
      <c r="N411" s="40"/>
      <c r="O411" s="212" t="s">
        <v>1920</v>
      </c>
      <c r="P411" s="353">
        <f t="shared" ref="P411:P412" si="110">I411+1</f>
        <v>46274</v>
      </c>
      <c r="Q411" s="40"/>
      <c r="R411" s="212" t="s">
        <v>1920</v>
      </c>
      <c r="S411" s="354">
        <f t="shared" ref="S411:S412" si="111">I411+1</f>
        <v>46274</v>
      </c>
      <c r="T411" s="212" t="s">
        <v>68</v>
      </c>
      <c r="U411" s="55"/>
      <c r="V411" s="55"/>
      <c r="W411" s="40"/>
    </row>
    <row r="412" ht="14.5" spans="1:32">
      <c r="A412" s="212">
        <v>428</v>
      </c>
      <c r="B412" s="212" t="s">
        <v>64</v>
      </c>
      <c r="C412" s="55" t="s">
        <v>1361</v>
      </c>
      <c r="D412" s="204" t="s">
        <v>1917</v>
      </c>
      <c r="E412" s="26">
        <v>6000064638</v>
      </c>
      <c r="F412" s="55">
        <v>6</v>
      </c>
      <c r="G412" s="55">
        <v>6</v>
      </c>
      <c r="H412" s="214">
        <v>0</v>
      </c>
      <c r="I412" s="226">
        <v>46260</v>
      </c>
      <c r="J412" s="258" t="s">
        <v>2168</v>
      </c>
      <c r="K412" s="362" t="s">
        <v>2510</v>
      </c>
      <c r="L412" s="239" t="s">
        <v>66</v>
      </c>
      <c r="M412" s="40"/>
      <c r="N412" s="40"/>
      <c r="O412" s="40"/>
      <c r="P412" s="353">
        <f t="shared" si="110"/>
        <v>46261</v>
      </c>
      <c r="Q412" s="40"/>
      <c r="R412" s="212" t="s">
        <v>1920</v>
      </c>
      <c r="S412" s="354">
        <f t="shared" si="111"/>
        <v>46261</v>
      </c>
      <c r="T412" s="40"/>
      <c r="U412" s="55"/>
      <c r="V412" s="55"/>
      <c r="W412" s="40"/>
    </row>
    <row r="413" ht="16.5" spans="1:32">
      <c r="A413" s="227">
        <v>429</v>
      </c>
      <c r="B413" s="212" t="s">
        <v>64</v>
      </c>
      <c r="C413" s="394" t="s">
        <v>1361</v>
      </c>
      <c r="D413" s="204" t="s">
        <v>1917</v>
      </c>
      <c r="E413" s="26">
        <v>6000064638</v>
      </c>
      <c r="F413" s="394">
        <v>1</v>
      </c>
      <c r="G413" s="394">
        <v>0</v>
      </c>
      <c r="H413" s="214">
        <v>1</v>
      </c>
      <c r="I413" s="226">
        <v>46260</v>
      </c>
      <c r="J413" s="211" t="s">
        <v>2168</v>
      </c>
      <c r="K413" s="358">
        <v>516313360826252</v>
      </c>
      <c r="L413" s="251" t="s">
        <v>2271</v>
      </c>
      <c r="M413" s="252" t="s">
        <v>2272</v>
      </c>
      <c r="N413" s="253" t="s">
        <v>2273</v>
      </c>
      <c r="O413" s="212" t="s">
        <v>2189</v>
      </c>
      <c r="P413" s="207">
        <v>46288</v>
      </c>
      <c r="Q413" s="253" t="s">
        <v>2274</v>
      </c>
      <c r="R413" s="212" t="s">
        <v>2189</v>
      </c>
      <c r="S413" s="207">
        <v>46288</v>
      </c>
      <c r="T413" s="212" t="s">
        <v>68</v>
      </c>
      <c r="U413" s="240" t="s">
        <v>974</v>
      </c>
      <c r="V413" s="214" t="s">
        <v>13</v>
      </c>
      <c r="W413" s="37"/>
      <c r="X413" s="37"/>
      <c r="Y413" s="37"/>
      <c r="Z413" s="37"/>
      <c r="AA413" s="37"/>
      <c r="AB413" s="37"/>
      <c r="AC413" s="37"/>
      <c r="AD413" s="37"/>
      <c r="AE413" s="37"/>
      <c r="AF413" s="37"/>
    </row>
    <row r="414" ht="14.5" spans="1:32">
      <c r="A414" s="214">
        <v>430</v>
      </c>
      <c r="B414" s="212" t="s">
        <v>64</v>
      </c>
      <c r="C414" s="55" t="s">
        <v>2492</v>
      </c>
      <c r="D414" s="204" t="s">
        <v>1917</v>
      </c>
      <c r="E414" s="26">
        <v>6000064638</v>
      </c>
      <c r="F414" s="55">
        <v>1</v>
      </c>
      <c r="G414" s="55">
        <v>1</v>
      </c>
      <c r="H414" s="214">
        <v>0</v>
      </c>
      <c r="I414" s="226">
        <v>46260</v>
      </c>
      <c r="J414" s="258" t="s">
        <v>2168</v>
      </c>
      <c r="K414" s="362">
        <v>516313360826253</v>
      </c>
      <c r="L414" s="239" t="s">
        <v>66</v>
      </c>
      <c r="M414" s="40"/>
      <c r="N414" s="40"/>
      <c r="O414" s="40"/>
      <c r="P414" s="353">
        <f>I414+1</f>
        <v>46261</v>
      </c>
      <c r="Q414" s="40"/>
      <c r="R414" s="212" t="s">
        <v>1920</v>
      </c>
      <c r="S414" s="354">
        <f>I414+1</f>
        <v>46261</v>
      </c>
      <c r="T414" s="40"/>
      <c r="U414" s="55"/>
      <c r="V414" s="55"/>
      <c r="W414" s="40"/>
    </row>
    <row r="415" ht="14.5" spans="1:32">
      <c r="A415" s="227">
        <v>431</v>
      </c>
      <c r="B415" s="212" t="s">
        <v>64</v>
      </c>
      <c r="C415" s="214" t="s">
        <v>171</v>
      </c>
      <c r="D415" s="204" t="s">
        <v>1917</v>
      </c>
      <c r="E415" s="26">
        <v>6000064638</v>
      </c>
      <c r="F415" s="394">
        <v>1</v>
      </c>
      <c r="G415" s="394">
        <v>0</v>
      </c>
      <c r="H415" s="214">
        <v>1</v>
      </c>
      <c r="I415" s="226">
        <v>46276</v>
      </c>
      <c r="J415" s="211" t="s">
        <v>2168</v>
      </c>
      <c r="K415" s="352">
        <v>516313360826254</v>
      </c>
      <c r="L415" s="387" t="s">
        <v>2511</v>
      </c>
      <c r="M415" s="211" t="s">
        <v>2194</v>
      </c>
      <c r="N415" s="297" t="s">
        <v>1035</v>
      </c>
      <c r="O415" s="136"/>
      <c r="P415" s="240"/>
      <c r="Q415" s="250" t="s">
        <v>2195</v>
      </c>
      <c r="R415" s="136"/>
      <c r="S415" s="226">
        <v>46253</v>
      </c>
      <c r="T415" s="212" t="s">
        <v>68</v>
      </c>
      <c r="U415" s="214" t="s">
        <v>78</v>
      </c>
      <c r="V415" s="214" t="s">
        <v>13</v>
      </c>
      <c r="W415" s="254"/>
      <c r="X415" s="153"/>
      <c r="Y415" s="153"/>
      <c r="Z415" s="153"/>
      <c r="AA415" s="153"/>
      <c r="AB415" s="153"/>
      <c r="AC415" s="153"/>
      <c r="AD415" s="153"/>
      <c r="AE415" s="153"/>
      <c r="AF415" s="153"/>
    </row>
    <row r="416" ht="14.5" spans="1:32">
      <c r="A416" s="212"/>
      <c r="B416" s="212" t="s">
        <v>64</v>
      </c>
      <c r="C416" s="214" t="s">
        <v>171</v>
      </c>
      <c r="D416" s="204" t="s">
        <v>1917</v>
      </c>
      <c r="E416" s="26">
        <v>6000064638</v>
      </c>
      <c r="F416" s="55">
        <v>1</v>
      </c>
      <c r="G416" s="55">
        <v>0</v>
      </c>
      <c r="H416" s="214">
        <v>0</v>
      </c>
      <c r="I416" s="226">
        <v>46276</v>
      </c>
      <c r="J416" s="258" t="s">
        <v>2168</v>
      </c>
      <c r="K416" s="352">
        <v>516313360826255</v>
      </c>
      <c r="L416" s="239" t="s">
        <v>66</v>
      </c>
      <c r="M416" s="258"/>
      <c r="N416" s="258"/>
      <c r="O416" s="28"/>
      <c r="P416" s="216"/>
      <c r="Q416" s="258"/>
      <c r="R416" s="212" t="s">
        <v>1920</v>
      </c>
      <c r="S416" s="226"/>
      <c r="T416" s="212"/>
      <c r="U416" s="214"/>
      <c r="V416" s="214"/>
      <c r="W416" s="254"/>
      <c r="X416" s="153"/>
      <c r="Y416" s="153"/>
      <c r="Z416" s="153"/>
      <c r="AA416" s="153"/>
      <c r="AB416" s="153"/>
      <c r="AC416" s="153"/>
      <c r="AD416" s="153"/>
      <c r="AE416" s="153"/>
      <c r="AF416" s="153"/>
    </row>
    <row r="417" ht="14.5" spans="1:32">
      <c r="A417" s="214">
        <v>433</v>
      </c>
      <c r="B417" s="212" t="s">
        <v>64</v>
      </c>
      <c r="C417" s="214" t="s">
        <v>171</v>
      </c>
      <c r="D417" s="204" t="s">
        <v>1917</v>
      </c>
      <c r="E417" s="26">
        <v>6000064638</v>
      </c>
      <c r="F417" s="394">
        <v>1</v>
      </c>
      <c r="G417" s="394">
        <v>0</v>
      </c>
      <c r="H417" s="214">
        <v>1</v>
      </c>
      <c r="I417" s="226">
        <v>46276</v>
      </c>
      <c r="J417" s="211" t="s">
        <v>2168</v>
      </c>
      <c r="K417" s="352">
        <v>516313360826256</v>
      </c>
      <c r="L417" s="387" t="s">
        <v>2511</v>
      </c>
      <c r="M417" s="211" t="s">
        <v>2194</v>
      </c>
      <c r="N417" s="297" t="s">
        <v>1035</v>
      </c>
      <c r="O417" s="136"/>
      <c r="P417" s="240"/>
      <c r="Q417" s="250" t="s">
        <v>2195</v>
      </c>
      <c r="R417" s="136"/>
      <c r="S417" s="226">
        <v>46253</v>
      </c>
      <c r="T417" s="212" t="s">
        <v>68</v>
      </c>
      <c r="U417" s="214" t="s">
        <v>78</v>
      </c>
      <c r="V417" s="214" t="s">
        <v>13</v>
      </c>
      <c r="W417" s="254"/>
      <c r="X417" s="153"/>
      <c r="Y417" s="153"/>
      <c r="Z417" s="153"/>
      <c r="AA417" s="153"/>
      <c r="AB417" s="153"/>
      <c r="AC417" s="153"/>
      <c r="AD417" s="153"/>
      <c r="AE417" s="153"/>
      <c r="AF417" s="153"/>
    </row>
    <row r="418" ht="14.5" spans="1:32">
      <c r="A418" s="227">
        <v>434</v>
      </c>
      <c r="B418" s="212" t="s">
        <v>64</v>
      </c>
      <c r="C418" s="214" t="s">
        <v>171</v>
      </c>
      <c r="D418" s="204" t="s">
        <v>1917</v>
      </c>
      <c r="E418" s="26">
        <v>6000064638</v>
      </c>
      <c r="F418" s="37">
        <v>1</v>
      </c>
      <c r="G418" s="37">
        <v>0</v>
      </c>
      <c r="H418" s="214">
        <v>1</v>
      </c>
      <c r="I418" s="226">
        <v>46276</v>
      </c>
      <c r="J418" s="211" t="s">
        <v>2168</v>
      </c>
      <c r="K418" s="358">
        <v>516313360926257</v>
      </c>
      <c r="L418" s="254" t="s">
        <v>2512</v>
      </c>
      <c r="M418" s="254" t="s">
        <v>2185</v>
      </c>
      <c r="N418" s="34" t="s">
        <v>2199</v>
      </c>
      <c r="O418" s="212" t="s">
        <v>1920</v>
      </c>
      <c r="P418" s="353">
        <f t="shared" ref="P418:P419" si="112">I418+1</f>
        <v>46277</v>
      </c>
      <c r="Q418" s="254" t="s">
        <v>122</v>
      </c>
      <c r="R418" s="212" t="s">
        <v>1920</v>
      </c>
      <c r="S418" s="354">
        <f t="shared" ref="S418:S419" si="113">I418+1</f>
        <v>46277</v>
      </c>
      <c r="T418" s="212" t="s">
        <v>68</v>
      </c>
      <c r="U418" s="214" t="s">
        <v>78</v>
      </c>
      <c r="V418" s="214" t="s">
        <v>13</v>
      </c>
      <c r="W418" s="34"/>
    </row>
    <row r="419" ht="14.5" spans="1:32">
      <c r="A419" s="212">
        <v>435</v>
      </c>
      <c r="B419" s="212" t="s">
        <v>64</v>
      </c>
      <c r="C419" s="55" t="s">
        <v>2492</v>
      </c>
      <c r="D419" s="204" t="s">
        <v>1917</v>
      </c>
      <c r="E419" s="26">
        <v>6000064638</v>
      </c>
      <c r="F419" s="55">
        <v>1</v>
      </c>
      <c r="G419" s="55">
        <v>1</v>
      </c>
      <c r="H419" s="214">
        <v>0</v>
      </c>
      <c r="I419" s="226">
        <v>46276</v>
      </c>
      <c r="J419" s="258" t="s">
        <v>2168</v>
      </c>
      <c r="K419" s="362">
        <v>516313360926258</v>
      </c>
      <c r="L419" s="239" t="s">
        <v>66</v>
      </c>
      <c r="M419" s="40"/>
      <c r="N419" s="40"/>
      <c r="O419" s="212" t="s">
        <v>1920</v>
      </c>
      <c r="P419" s="353">
        <f t="shared" si="112"/>
        <v>46277</v>
      </c>
      <c r="Q419" s="40"/>
      <c r="R419" s="212" t="s">
        <v>1920</v>
      </c>
      <c r="S419" s="354">
        <f t="shared" si="113"/>
        <v>46277</v>
      </c>
      <c r="T419" s="212" t="s">
        <v>68</v>
      </c>
      <c r="U419" s="55"/>
      <c r="V419" s="55"/>
      <c r="W419" s="40"/>
    </row>
    <row r="420" ht="14.5" spans="1:32">
      <c r="A420" s="214">
        <v>436</v>
      </c>
      <c r="B420" s="212" t="s">
        <v>64</v>
      </c>
      <c r="C420" s="214" t="s">
        <v>171</v>
      </c>
      <c r="D420" s="204" t="s">
        <v>1917</v>
      </c>
      <c r="E420" s="26">
        <v>6000064638</v>
      </c>
      <c r="F420" s="37">
        <v>1</v>
      </c>
      <c r="G420" s="37">
        <v>0</v>
      </c>
      <c r="H420" s="214">
        <v>1</v>
      </c>
      <c r="I420" s="226">
        <v>46276</v>
      </c>
      <c r="J420" s="211" t="s">
        <v>2168</v>
      </c>
      <c r="K420" s="352">
        <v>516313360926259</v>
      </c>
      <c r="L420" s="254" t="s">
        <v>2255</v>
      </c>
      <c r="M420" s="269" t="s">
        <v>2187</v>
      </c>
      <c r="N420" s="253" t="s">
        <v>2188</v>
      </c>
      <c r="O420" s="212" t="s">
        <v>2189</v>
      </c>
      <c r="P420" s="226">
        <v>46181</v>
      </c>
      <c r="Q420" s="247" t="s">
        <v>2190</v>
      </c>
      <c r="R420" s="212" t="s">
        <v>2189</v>
      </c>
      <c r="S420" s="226">
        <v>46181</v>
      </c>
      <c r="T420" s="212" t="s">
        <v>68</v>
      </c>
      <c r="U420" s="214" t="s">
        <v>78</v>
      </c>
      <c r="V420" s="214" t="s">
        <v>13</v>
      </c>
      <c r="W420" s="55"/>
      <c r="X420" s="55"/>
      <c r="Y420" s="214"/>
      <c r="Z420" s="214"/>
      <c r="AA420" s="214"/>
      <c r="AB420" s="214"/>
      <c r="AC420" s="214"/>
      <c r="AD420" s="214"/>
      <c r="AE420" s="214"/>
      <c r="AF420" s="214"/>
    </row>
    <row r="421" ht="14.5" spans="1:32">
      <c r="A421" s="212">
        <v>437</v>
      </c>
      <c r="B421" s="212" t="s">
        <v>64</v>
      </c>
      <c r="C421" s="55" t="s">
        <v>2492</v>
      </c>
      <c r="D421" s="204" t="s">
        <v>1917</v>
      </c>
      <c r="E421" s="26">
        <v>6000064638</v>
      </c>
      <c r="F421" s="55">
        <v>2</v>
      </c>
      <c r="G421" s="55">
        <v>2</v>
      </c>
      <c r="H421" s="214">
        <v>0</v>
      </c>
      <c r="I421" s="226">
        <v>46276</v>
      </c>
      <c r="J421" s="258" t="s">
        <v>2168</v>
      </c>
      <c r="K421" s="362" t="s">
        <v>2513</v>
      </c>
      <c r="L421" s="239" t="s">
        <v>66</v>
      </c>
      <c r="M421" s="40"/>
      <c r="N421" s="40"/>
      <c r="O421" s="212" t="s">
        <v>1920</v>
      </c>
      <c r="P421" s="353">
        <f>I421+1</f>
        <v>46277</v>
      </c>
      <c r="Q421" s="40"/>
      <c r="R421" s="212" t="s">
        <v>1920</v>
      </c>
      <c r="S421" s="354">
        <f>I421+1</f>
        <v>46277</v>
      </c>
      <c r="T421" s="212" t="s">
        <v>68</v>
      </c>
      <c r="U421" s="55"/>
      <c r="V421" s="55"/>
      <c r="W421" s="40"/>
    </row>
    <row r="422" ht="14.5" spans="1:32">
      <c r="A422" s="227">
        <v>438</v>
      </c>
      <c r="B422" s="212" t="s">
        <v>64</v>
      </c>
      <c r="C422" s="397" t="s">
        <v>2502</v>
      </c>
      <c r="D422" s="204" t="s">
        <v>1917</v>
      </c>
      <c r="E422" s="26">
        <v>6000064638</v>
      </c>
      <c r="F422" s="37">
        <v>1</v>
      </c>
      <c r="G422" s="37">
        <v>0</v>
      </c>
      <c r="H422" s="214">
        <v>1</v>
      </c>
      <c r="I422" s="226">
        <v>46276</v>
      </c>
      <c r="J422" s="211" t="s">
        <v>2168</v>
      </c>
      <c r="K422" s="358">
        <v>516313360926262</v>
      </c>
      <c r="L422" s="254" t="s">
        <v>2503</v>
      </c>
      <c r="M422" s="319" t="s">
        <v>2237</v>
      </c>
      <c r="N422" s="319" t="s">
        <v>2238</v>
      </c>
      <c r="O422" s="190"/>
      <c r="P422" s="317"/>
      <c r="Q422" s="190" t="s">
        <v>2239</v>
      </c>
      <c r="R422" s="190"/>
      <c r="S422" s="317"/>
      <c r="T422" s="321"/>
      <c r="U422" s="37" t="s">
        <v>28</v>
      </c>
      <c r="V422" s="214" t="s">
        <v>13</v>
      </c>
      <c r="W422" s="34"/>
    </row>
    <row r="423" ht="14.5" spans="1:32">
      <c r="A423" s="214">
        <v>439</v>
      </c>
      <c r="B423" s="212" t="s">
        <v>64</v>
      </c>
      <c r="C423" s="55" t="s">
        <v>2492</v>
      </c>
      <c r="D423" s="204" t="s">
        <v>1917</v>
      </c>
      <c r="E423" s="26">
        <v>6000064638</v>
      </c>
      <c r="F423" s="55">
        <v>2</v>
      </c>
      <c r="G423" s="55">
        <v>2</v>
      </c>
      <c r="H423" s="214">
        <v>0</v>
      </c>
      <c r="I423" s="226">
        <v>46276</v>
      </c>
      <c r="J423" s="258" t="s">
        <v>2168</v>
      </c>
      <c r="K423" s="362" t="s">
        <v>2514</v>
      </c>
      <c r="L423" s="239" t="s">
        <v>66</v>
      </c>
      <c r="M423" s="40"/>
      <c r="N423" s="40"/>
      <c r="O423" s="212" t="s">
        <v>1920</v>
      </c>
      <c r="P423" s="353">
        <f>I423+1</f>
        <v>46277</v>
      </c>
      <c r="Q423" s="40"/>
      <c r="R423" s="212" t="s">
        <v>1920</v>
      </c>
      <c r="S423" s="354">
        <f>I423+1</f>
        <v>46277</v>
      </c>
      <c r="T423" s="212" t="s">
        <v>68</v>
      </c>
      <c r="U423" s="55"/>
      <c r="V423" s="55"/>
      <c r="W423" s="40"/>
    </row>
    <row r="424" ht="14.5" spans="1:32">
      <c r="A424" s="227">
        <v>440</v>
      </c>
      <c r="B424" s="212" t="s">
        <v>64</v>
      </c>
      <c r="C424" s="394" t="s">
        <v>1361</v>
      </c>
      <c r="D424" s="204" t="s">
        <v>1917</v>
      </c>
      <c r="E424" s="26">
        <v>6000064638</v>
      </c>
      <c r="F424" s="37">
        <v>1</v>
      </c>
      <c r="G424" s="37">
        <v>0</v>
      </c>
      <c r="H424" s="214">
        <v>1</v>
      </c>
      <c r="I424" s="226">
        <v>46276</v>
      </c>
      <c r="J424" s="211" t="s">
        <v>2168</v>
      </c>
      <c r="K424" s="352">
        <v>516313360926265</v>
      </c>
      <c r="L424" s="254" t="s">
        <v>2213</v>
      </c>
      <c r="M424" s="269" t="s">
        <v>2214</v>
      </c>
      <c r="N424" s="253" t="s">
        <v>2188</v>
      </c>
      <c r="O424" s="212" t="s">
        <v>2189</v>
      </c>
      <c r="P424" s="226">
        <v>46181</v>
      </c>
      <c r="Q424" s="247" t="s">
        <v>2190</v>
      </c>
      <c r="R424" s="212" t="s">
        <v>2189</v>
      </c>
      <c r="S424" s="226">
        <v>46181</v>
      </c>
      <c r="T424" s="212" t="s">
        <v>68</v>
      </c>
      <c r="U424" s="214" t="s">
        <v>78</v>
      </c>
      <c r="V424" s="214" t="s">
        <v>13</v>
      </c>
      <c r="W424" s="55"/>
      <c r="X424" s="55"/>
      <c r="Y424" s="214"/>
      <c r="Z424" s="214"/>
      <c r="AA424" s="214"/>
      <c r="AB424" s="214"/>
      <c r="AC424" s="214"/>
      <c r="AD424" s="214"/>
      <c r="AE424" s="214"/>
      <c r="AF424" s="214"/>
    </row>
    <row r="425" ht="14.5" spans="1:32">
      <c r="A425" s="227">
        <v>441</v>
      </c>
      <c r="B425" s="212" t="s">
        <v>64</v>
      </c>
      <c r="C425" s="214" t="s">
        <v>171</v>
      </c>
      <c r="D425" s="204" t="s">
        <v>1917</v>
      </c>
      <c r="E425" s="26">
        <v>6000064638</v>
      </c>
      <c r="F425" s="37">
        <v>1</v>
      </c>
      <c r="G425" s="37">
        <v>0</v>
      </c>
      <c r="H425" s="214">
        <v>1</v>
      </c>
      <c r="I425" s="226">
        <v>46276</v>
      </c>
      <c r="J425" s="211" t="s">
        <v>2168</v>
      </c>
      <c r="K425" s="352">
        <v>516313360926266</v>
      </c>
      <c r="L425" s="254" t="s">
        <v>2303</v>
      </c>
      <c r="M425" s="211" t="s">
        <v>2194</v>
      </c>
      <c r="N425" s="297" t="s">
        <v>1035</v>
      </c>
      <c r="O425" s="136"/>
      <c r="P425" s="240"/>
      <c r="Q425" s="250" t="s">
        <v>2195</v>
      </c>
      <c r="R425" s="136"/>
      <c r="S425" s="226">
        <v>46253</v>
      </c>
      <c r="T425" s="212" t="s">
        <v>68</v>
      </c>
      <c r="U425" s="214" t="s">
        <v>78</v>
      </c>
      <c r="V425" s="214" t="s">
        <v>13</v>
      </c>
      <c r="W425" s="254"/>
      <c r="X425" s="153"/>
      <c r="Y425" s="153"/>
      <c r="Z425" s="153"/>
      <c r="AA425" s="153"/>
      <c r="AB425" s="153"/>
      <c r="AC425" s="153"/>
      <c r="AD425" s="153"/>
      <c r="AE425" s="153"/>
      <c r="AF425" s="153"/>
    </row>
    <row r="426" ht="14.5" spans="1:32">
      <c r="A426" s="214">
        <v>442</v>
      </c>
      <c r="B426" s="212" t="s">
        <v>64</v>
      </c>
      <c r="C426" s="55" t="s">
        <v>1361</v>
      </c>
      <c r="D426" s="204" t="s">
        <v>1917</v>
      </c>
      <c r="E426" s="26">
        <v>6000064638</v>
      </c>
      <c r="F426" s="55">
        <v>1</v>
      </c>
      <c r="G426" s="55">
        <v>1</v>
      </c>
      <c r="H426" s="214">
        <v>0</v>
      </c>
      <c r="I426" s="226">
        <v>46276</v>
      </c>
      <c r="J426" s="258" t="s">
        <v>2168</v>
      </c>
      <c r="K426" s="362">
        <v>516313360926267</v>
      </c>
      <c r="L426" s="239" t="s">
        <v>66</v>
      </c>
      <c r="M426" s="254"/>
      <c r="N426" s="40"/>
      <c r="O426" s="212" t="s">
        <v>1920</v>
      </c>
      <c r="P426" s="353">
        <f t="shared" ref="P426:P427" si="114">I426+1</f>
        <v>46277</v>
      </c>
      <c r="Q426" s="40"/>
      <c r="R426" s="212" t="s">
        <v>1920</v>
      </c>
      <c r="S426" s="354">
        <f t="shared" ref="S426:S427" si="115">I426+1</f>
        <v>46277</v>
      </c>
      <c r="T426" s="212" t="s">
        <v>68</v>
      </c>
      <c r="U426" s="55"/>
      <c r="V426" s="55"/>
      <c r="W426" s="40"/>
    </row>
    <row r="427" ht="14.5" spans="1:32">
      <c r="A427" s="227">
        <v>443</v>
      </c>
      <c r="B427" s="212" t="s">
        <v>64</v>
      </c>
      <c r="C427" s="394" t="s">
        <v>1361</v>
      </c>
      <c r="D427" s="204" t="s">
        <v>1917</v>
      </c>
      <c r="E427" s="26">
        <v>6000064638</v>
      </c>
      <c r="F427" s="37">
        <v>1</v>
      </c>
      <c r="G427" s="37">
        <v>0</v>
      </c>
      <c r="H427" s="214">
        <v>1</v>
      </c>
      <c r="I427" s="226">
        <v>46276</v>
      </c>
      <c r="J427" s="211" t="s">
        <v>2168</v>
      </c>
      <c r="K427" s="358">
        <v>516313360926268</v>
      </c>
      <c r="L427" s="254" t="s">
        <v>2380</v>
      </c>
      <c r="M427" s="254" t="s">
        <v>2515</v>
      </c>
      <c r="N427" s="34" t="s">
        <v>2516</v>
      </c>
      <c r="O427" s="212" t="s">
        <v>1920</v>
      </c>
      <c r="P427" s="353">
        <f t="shared" si="114"/>
        <v>46277</v>
      </c>
      <c r="Q427" s="34" t="s">
        <v>2517</v>
      </c>
      <c r="R427" s="212" t="s">
        <v>1920</v>
      </c>
      <c r="S427" s="354">
        <f t="shared" si="115"/>
        <v>46277</v>
      </c>
      <c r="T427" s="212" t="s">
        <v>68</v>
      </c>
      <c r="U427" s="37" t="s">
        <v>2177</v>
      </c>
      <c r="V427" s="240" t="s">
        <v>15</v>
      </c>
      <c r="W427" s="34"/>
    </row>
    <row r="428" ht="18" customHeight="1" spans="1:32">
      <c r="A428" s="214">
        <v>445</v>
      </c>
      <c r="B428" s="212" t="s">
        <v>64</v>
      </c>
      <c r="C428" s="55" t="s">
        <v>2492</v>
      </c>
      <c r="D428" s="204" t="s">
        <v>1917</v>
      </c>
      <c r="E428" s="214">
        <v>6000064635</v>
      </c>
      <c r="F428" s="214">
        <v>2</v>
      </c>
      <c r="G428" s="214">
        <v>2</v>
      </c>
      <c r="H428" s="214">
        <v>0</v>
      </c>
      <c r="I428" s="226">
        <v>46276</v>
      </c>
      <c r="J428" s="239" t="s">
        <v>2167</v>
      </c>
      <c r="K428" s="352" t="s">
        <v>2518</v>
      </c>
      <c r="L428" s="254" t="s">
        <v>2412</v>
      </c>
      <c r="M428" s="258" t="s">
        <v>2194</v>
      </c>
      <c r="N428" s="258" t="s">
        <v>1035</v>
      </c>
      <c r="O428" s="28"/>
      <c r="P428" s="216"/>
      <c r="Q428" s="258" t="s">
        <v>2195</v>
      </c>
      <c r="R428" s="28"/>
      <c r="S428" s="226">
        <v>46253</v>
      </c>
      <c r="T428" s="212" t="s">
        <v>68</v>
      </c>
      <c r="U428" s="214"/>
      <c r="V428" s="214"/>
      <c r="W428" s="254"/>
      <c r="X428" s="153"/>
      <c r="Y428" s="153"/>
      <c r="Z428" s="153"/>
      <c r="AA428" s="153"/>
      <c r="AB428" s="153"/>
      <c r="AC428" s="153"/>
      <c r="AD428" s="153"/>
      <c r="AE428" s="153"/>
      <c r="AF428" s="153"/>
    </row>
    <row r="429" ht="18" customHeight="1" spans="1:32">
      <c r="A429" s="214">
        <v>445</v>
      </c>
      <c r="B429" s="212" t="s">
        <v>64</v>
      </c>
      <c r="C429" s="394" t="s">
        <v>2492</v>
      </c>
      <c r="D429" s="204" t="s">
        <v>1917</v>
      </c>
      <c r="E429" s="214">
        <v>6000064635</v>
      </c>
      <c r="F429" s="313">
        <v>1</v>
      </c>
      <c r="G429" s="313">
        <v>0</v>
      </c>
      <c r="H429" s="214">
        <v>1</v>
      </c>
      <c r="I429" s="355">
        <v>46276</v>
      </c>
      <c r="J429" s="269" t="s">
        <v>2167</v>
      </c>
      <c r="K429" s="352">
        <v>516309360926385</v>
      </c>
      <c r="L429" s="254" t="s">
        <v>2519</v>
      </c>
      <c r="M429" s="211" t="s">
        <v>2194</v>
      </c>
      <c r="N429" s="297" t="s">
        <v>1035</v>
      </c>
      <c r="O429" s="136"/>
      <c r="P429" s="240"/>
      <c r="Q429" s="250" t="s">
        <v>2195</v>
      </c>
      <c r="R429" s="136"/>
      <c r="S429" s="226">
        <v>46253</v>
      </c>
      <c r="T429" s="212" t="s">
        <v>68</v>
      </c>
      <c r="U429" s="214" t="s">
        <v>78</v>
      </c>
      <c r="V429" s="214" t="s">
        <v>13</v>
      </c>
      <c r="W429" s="254"/>
      <c r="X429" s="153"/>
      <c r="Y429" s="153"/>
      <c r="Z429" s="153"/>
      <c r="AA429" s="153"/>
      <c r="AB429" s="153"/>
      <c r="AC429" s="153"/>
      <c r="AD429" s="153"/>
      <c r="AE429" s="153"/>
      <c r="AF429" s="153"/>
    </row>
    <row r="430" ht="14.5" spans="1:32">
      <c r="A430" s="227">
        <v>446</v>
      </c>
      <c r="B430" s="364" t="s">
        <v>64</v>
      </c>
      <c r="C430" s="408" t="s">
        <v>2492</v>
      </c>
      <c r="D430" s="204" t="s">
        <v>1917</v>
      </c>
      <c r="E430" s="363">
        <v>6000064635</v>
      </c>
      <c r="F430" s="409">
        <v>1</v>
      </c>
      <c r="G430" s="409">
        <v>0</v>
      </c>
      <c r="H430" s="214">
        <v>1</v>
      </c>
      <c r="I430" s="365">
        <v>46276</v>
      </c>
      <c r="J430" s="410" t="s">
        <v>2167</v>
      </c>
      <c r="K430" s="411">
        <v>516309360926386</v>
      </c>
      <c r="L430" s="254" t="s">
        <v>2446</v>
      </c>
      <c r="M430" s="211" t="s">
        <v>2194</v>
      </c>
      <c r="N430" s="297" t="s">
        <v>1035</v>
      </c>
      <c r="O430" s="136"/>
      <c r="P430" s="240"/>
      <c r="Q430" s="250" t="s">
        <v>2195</v>
      </c>
      <c r="R430" s="136"/>
      <c r="S430" s="226">
        <v>46253</v>
      </c>
      <c r="T430" s="212" t="s">
        <v>68</v>
      </c>
      <c r="U430" s="214" t="s">
        <v>78</v>
      </c>
      <c r="V430" s="214" t="s">
        <v>13</v>
      </c>
      <c r="W430" s="254"/>
      <c r="X430" s="153"/>
      <c r="Y430" s="153"/>
      <c r="Z430" s="153"/>
      <c r="AA430" s="153"/>
      <c r="AB430" s="153"/>
      <c r="AC430" s="153"/>
      <c r="AD430" s="153"/>
      <c r="AE430" s="153"/>
      <c r="AF430" s="153"/>
    </row>
    <row r="431" ht="14.5" spans="1:32">
      <c r="A431" s="227">
        <v>447</v>
      </c>
      <c r="B431" s="241"/>
      <c r="C431" s="241"/>
      <c r="D431" s="204" t="s">
        <v>1917</v>
      </c>
      <c r="E431" s="241"/>
      <c r="F431" s="241"/>
      <c r="G431" s="241"/>
      <c r="H431" s="214">
        <v>1</v>
      </c>
      <c r="I431" s="241"/>
      <c r="J431" s="368"/>
      <c r="K431" s="369"/>
      <c r="L431" s="254" t="s">
        <v>2213</v>
      </c>
      <c r="M431" s="269" t="s">
        <v>2214</v>
      </c>
      <c r="N431" s="253" t="s">
        <v>2188</v>
      </c>
      <c r="O431" s="212" t="s">
        <v>2189</v>
      </c>
      <c r="P431" s="226">
        <v>46181</v>
      </c>
      <c r="Q431" s="247" t="s">
        <v>2190</v>
      </c>
      <c r="R431" s="212" t="s">
        <v>2189</v>
      </c>
      <c r="S431" s="226">
        <v>46181</v>
      </c>
      <c r="T431" s="212" t="s">
        <v>68</v>
      </c>
      <c r="U431" s="214" t="s">
        <v>78</v>
      </c>
      <c r="V431" s="214" t="s">
        <v>13</v>
      </c>
      <c r="W431" s="55"/>
      <c r="X431" s="55"/>
      <c r="Y431" s="214"/>
      <c r="Z431" s="214"/>
      <c r="AA431" s="214"/>
      <c r="AB431" s="214"/>
      <c r="AC431" s="214"/>
      <c r="AD431" s="214"/>
      <c r="AE431" s="214"/>
      <c r="AF431" s="214"/>
    </row>
    <row r="432" ht="33" customHeight="1" spans="1:32">
      <c r="A432" s="214">
        <v>448</v>
      </c>
      <c r="B432" s="212" t="s">
        <v>64</v>
      </c>
      <c r="C432" s="394" t="s">
        <v>2492</v>
      </c>
      <c r="D432" s="204" t="s">
        <v>1917</v>
      </c>
      <c r="E432" s="214">
        <v>6000064635</v>
      </c>
      <c r="F432" s="313">
        <v>1</v>
      </c>
      <c r="G432" s="313">
        <v>0</v>
      </c>
      <c r="H432" s="214">
        <v>1</v>
      </c>
      <c r="I432" s="355">
        <v>46276</v>
      </c>
      <c r="J432" s="269" t="s">
        <v>2167</v>
      </c>
      <c r="K432" s="398">
        <v>516309360926387</v>
      </c>
      <c r="L432" s="114" t="s">
        <v>2520</v>
      </c>
      <c r="M432" s="361" t="s">
        <v>1551</v>
      </c>
      <c r="N432" s="34" t="s">
        <v>2521</v>
      </c>
      <c r="O432" s="212" t="s">
        <v>1920</v>
      </c>
      <c r="P432" s="353"/>
      <c r="Q432" s="34" t="s">
        <v>2522</v>
      </c>
      <c r="R432" s="34"/>
      <c r="S432" s="354"/>
      <c r="T432" s="34"/>
      <c r="U432" s="37" t="s">
        <v>28</v>
      </c>
      <c r="V432" s="214" t="s">
        <v>13</v>
      </c>
      <c r="W432" s="34"/>
    </row>
    <row r="433" ht="14.5" spans="1:32">
      <c r="A433" s="212">
        <v>449</v>
      </c>
      <c r="B433" s="212"/>
      <c r="C433" s="55" t="s">
        <v>2492</v>
      </c>
      <c r="D433" s="204" t="s">
        <v>1917</v>
      </c>
      <c r="E433" s="214">
        <v>6000064635</v>
      </c>
      <c r="F433" s="214">
        <v>1</v>
      </c>
      <c r="G433" s="214">
        <v>0</v>
      </c>
      <c r="H433" s="214">
        <v>0</v>
      </c>
      <c r="I433" s="226">
        <v>46276</v>
      </c>
      <c r="J433" s="239" t="s">
        <v>2167</v>
      </c>
      <c r="K433" s="352">
        <v>516309360926388</v>
      </c>
      <c r="L433" s="239" t="s">
        <v>66</v>
      </c>
      <c r="M433" s="40"/>
      <c r="N433" s="40"/>
      <c r="O433" s="212" t="s">
        <v>1920</v>
      </c>
      <c r="P433" s="353"/>
      <c r="Q433" s="40"/>
      <c r="R433" s="212" t="s">
        <v>1920</v>
      </c>
      <c r="S433" s="354"/>
      <c r="T433" s="40"/>
      <c r="U433" s="55"/>
      <c r="V433" s="55"/>
      <c r="W433" s="40"/>
    </row>
    <row r="434" ht="14.5" spans="1:32">
      <c r="A434" s="214">
        <v>451</v>
      </c>
      <c r="B434" s="212" t="s">
        <v>64</v>
      </c>
      <c r="C434" s="55" t="s">
        <v>168</v>
      </c>
      <c r="D434" s="204" t="s">
        <v>1917</v>
      </c>
      <c r="E434" s="50">
        <v>6000050679</v>
      </c>
      <c r="F434" s="55">
        <v>1</v>
      </c>
      <c r="G434" s="55">
        <v>0</v>
      </c>
      <c r="H434" s="214">
        <v>0</v>
      </c>
      <c r="I434" s="226">
        <v>46274</v>
      </c>
      <c r="J434" s="65" t="s">
        <v>2170</v>
      </c>
      <c r="K434" s="389">
        <v>516301360826107</v>
      </c>
      <c r="L434" s="239" t="s">
        <v>66</v>
      </c>
      <c r="M434" s="40"/>
      <c r="N434" s="40"/>
      <c r="O434" s="212" t="s">
        <v>1920</v>
      </c>
      <c r="P434" s="353">
        <f>I434+1</f>
        <v>46275</v>
      </c>
      <c r="Q434" s="40"/>
      <c r="R434" s="212" t="s">
        <v>1920</v>
      </c>
      <c r="S434" s="354">
        <f>I434+1</f>
        <v>46275</v>
      </c>
      <c r="T434" s="212" t="s">
        <v>68</v>
      </c>
      <c r="U434" s="55"/>
      <c r="V434" s="55"/>
      <c r="W434" s="40"/>
    </row>
    <row r="435" ht="14.5" spans="1:32">
      <c r="A435" s="227">
        <v>452</v>
      </c>
      <c r="B435" s="212" t="s">
        <v>64</v>
      </c>
      <c r="C435" s="55" t="s">
        <v>168</v>
      </c>
      <c r="D435" s="204" t="s">
        <v>1917</v>
      </c>
      <c r="E435" s="50">
        <v>6000050679</v>
      </c>
      <c r="F435" s="37">
        <v>1</v>
      </c>
      <c r="G435" s="37">
        <v>1</v>
      </c>
      <c r="H435" s="214">
        <v>1</v>
      </c>
      <c r="I435" s="355">
        <v>46274</v>
      </c>
      <c r="J435" s="390" t="s">
        <v>2170</v>
      </c>
      <c r="K435" s="389">
        <v>516301360826108</v>
      </c>
      <c r="L435" s="124" t="s">
        <v>2523</v>
      </c>
      <c r="M435" s="319" t="s">
        <v>2237</v>
      </c>
      <c r="N435" s="319" t="s">
        <v>2238</v>
      </c>
      <c r="O435" s="190"/>
      <c r="P435" s="317"/>
      <c r="Q435" s="190" t="s">
        <v>2239</v>
      </c>
      <c r="R435" s="212" t="s">
        <v>1920</v>
      </c>
      <c r="S435" s="317"/>
      <c r="T435" s="212" t="s">
        <v>68</v>
      </c>
      <c r="U435" s="37" t="s">
        <v>28</v>
      </c>
      <c r="V435" s="214" t="s">
        <v>13</v>
      </c>
      <c r="W435" s="34"/>
    </row>
    <row r="436" ht="14.5" spans="1:32">
      <c r="A436" s="212">
        <v>453</v>
      </c>
      <c r="B436" s="212" t="s">
        <v>64</v>
      </c>
      <c r="C436" s="55" t="s">
        <v>168</v>
      </c>
      <c r="D436" s="204" t="s">
        <v>1917</v>
      </c>
      <c r="E436" s="50">
        <v>6000050679</v>
      </c>
      <c r="F436" s="55">
        <v>7</v>
      </c>
      <c r="G436" s="55">
        <v>7</v>
      </c>
      <c r="H436" s="214">
        <v>0</v>
      </c>
      <c r="I436" s="226">
        <v>46274</v>
      </c>
      <c r="J436" s="65" t="s">
        <v>2170</v>
      </c>
      <c r="K436" s="389" t="s">
        <v>2524</v>
      </c>
      <c r="L436" s="239" t="s">
        <v>66</v>
      </c>
      <c r="M436" s="40"/>
      <c r="N436" s="40"/>
      <c r="O436" s="212" t="s">
        <v>1920</v>
      </c>
      <c r="P436" s="353">
        <f t="shared" ref="P436:P438" si="116">I436+1</f>
        <v>46275</v>
      </c>
      <c r="Q436" s="40"/>
      <c r="R436" s="40"/>
      <c r="S436" s="354">
        <f t="shared" ref="S436:S443" si="117">I436+1</f>
        <v>46275</v>
      </c>
      <c r="T436" s="212" t="s">
        <v>68</v>
      </c>
      <c r="U436" s="55"/>
      <c r="V436" s="214"/>
      <c r="W436" s="40"/>
    </row>
    <row r="437" ht="14.5" spans="1:32">
      <c r="A437" s="290"/>
      <c r="B437" s="212" t="s">
        <v>64</v>
      </c>
      <c r="C437" s="55" t="s">
        <v>1361</v>
      </c>
      <c r="D437" s="204" t="s">
        <v>1917</v>
      </c>
      <c r="E437" s="26">
        <v>6000064638</v>
      </c>
      <c r="F437" s="55">
        <v>1</v>
      </c>
      <c r="G437" s="55">
        <v>0</v>
      </c>
      <c r="H437" s="214">
        <v>1</v>
      </c>
      <c r="I437" s="226">
        <v>46277</v>
      </c>
      <c r="J437" s="211" t="s">
        <v>2168</v>
      </c>
      <c r="K437" s="352">
        <v>516313360926269</v>
      </c>
      <c r="L437" s="40" t="s">
        <v>2525</v>
      </c>
      <c r="M437" s="211" t="s">
        <v>2194</v>
      </c>
      <c r="N437" s="297" t="s">
        <v>1035</v>
      </c>
      <c r="O437" s="212" t="s">
        <v>1920</v>
      </c>
      <c r="P437" s="353">
        <f t="shared" si="116"/>
        <v>46278</v>
      </c>
      <c r="Q437" s="250" t="s">
        <v>2195</v>
      </c>
      <c r="R437" s="212" t="s">
        <v>1920</v>
      </c>
      <c r="S437" s="354">
        <f t="shared" si="117"/>
        <v>46278</v>
      </c>
      <c r="T437" s="212" t="s">
        <v>68</v>
      </c>
      <c r="U437" s="214" t="s">
        <v>78</v>
      </c>
      <c r="V437" s="214" t="s">
        <v>13</v>
      </c>
      <c r="W437" s="37"/>
      <c r="X437" s="34"/>
      <c r="Y437" s="37"/>
      <c r="Z437" s="34"/>
      <c r="AA437" s="34"/>
      <c r="AB437" s="34"/>
      <c r="AC437" s="34"/>
      <c r="AD437" s="34"/>
      <c r="AE437" s="37"/>
      <c r="AF437" s="34"/>
    </row>
    <row r="438" ht="14.5" spans="1:32">
      <c r="A438" s="412"/>
      <c r="B438" s="212" t="s">
        <v>64</v>
      </c>
      <c r="C438" s="55" t="s">
        <v>1361</v>
      </c>
      <c r="D438" s="204" t="s">
        <v>1917</v>
      </c>
      <c r="E438" s="26">
        <v>6000064638</v>
      </c>
      <c r="F438" s="55">
        <v>4</v>
      </c>
      <c r="G438" s="55">
        <v>4</v>
      </c>
      <c r="H438" s="214">
        <v>0</v>
      </c>
      <c r="I438" s="226">
        <v>46277</v>
      </c>
      <c r="J438" s="258" t="s">
        <v>2168</v>
      </c>
      <c r="K438" s="362" t="s">
        <v>2526</v>
      </c>
      <c r="L438" s="239" t="s">
        <v>66</v>
      </c>
      <c r="M438" s="40"/>
      <c r="N438" s="40"/>
      <c r="O438" s="212" t="s">
        <v>1920</v>
      </c>
      <c r="P438" s="353">
        <f t="shared" si="116"/>
        <v>46278</v>
      </c>
      <c r="Q438" s="40"/>
      <c r="R438" s="212" t="s">
        <v>1920</v>
      </c>
      <c r="S438" s="354">
        <f t="shared" si="117"/>
        <v>46278</v>
      </c>
      <c r="T438" s="212" t="s">
        <v>68</v>
      </c>
      <c r="U438" s="55"/>
      <c r="V438" s="55"/>
      <c r="W438" s="55"/>
      <c r="X438" s="34"/>
      <c r="Y438" s="37"/>
      <c r="Z438" s="34"/>
      <c r="AA438" s="34"/>
      <c r="AB438" s="34"/>
      <c r="AC438" s="34"/>
      <c r="AD438" s="34"/>
      <c r="AE438" s="37"/>
      <c r="AF438" s="34"/>
    </row>
    <row r="439" ht="15.5" spans="1:32">
      <c r="A439" s="290"/>
      <c r="B439" s="212" t="s">
        <v>64</v>
      </c>
      <c r="C439" s="55" t="s">
        <v>1361</v>
      </c>
      <c r="D439" s="204" t="s">
        <v>1917</v>
      </c>
      <c r="E439" s="26">
        <v>6000064638</v>
      </c>
      <c r="F439" s="55">
        <v>1</v>
      </c>
      <c r="G439" s="55">
        <v>0</v>
      </c>
      <c r="H439" s="214">
        <v>1</v>
      </c>
      <c r="I439" s="226">
        <v>46277</v>
      </c>
      <c r="J439" s="211" t="s">
        <v>2168</v>
      </c>
      <c r="K439" s="362">
        <v>516313360926274</v>
      </c>
      <c r="L439" s="40" t="s">
        <v>2527</v>
      </c>
      <c r="M439" s="404" t="s">
        <v>2499</v>
      </c>
      <c r="N439" s="404" t="s">
        <v>2500</v>
      </c>
      <c r="O439" s="212" t="s">
        <v>1920</v>
      </c>
      <c r="P439" s="353">
        <f>I438+1</f>
        <v>46278</v>
      </c>
      <c r="Q439" s="404" t="s">
        <v>2528</v>
      </c>
      <c r="R439" s="212" t="s">
        <v>1920</v>
      </c>
      <c r="S439" s="354">
        <f t="shared" si="117"/>
        <v>46278</v>
      </c>
      <c r="T439" s="212" t="s">
        <v>68</v>
      </c>
      <c r="U439" s="240" t="s">
        <v>970</v>
      </c>
      <c r="V439" s="240" t="s">
        <v>15</v>
      </c>
      <c r="W439" s="55"/>
      <c r="X439" s="40"/>
      <c r="Y439" s="55"/>
      <c r="Z439" s="40"/>
      <c r="AA439" s="34"/>
      <c r="AB439" s="34"/>
      <c r="AC439" s="34"/>
      <c r="AD439" s="34"/>
      <c r="AE439" s="37"/>
      <c r="AF439" s="34"/>
    </row>
    <row r="440" ht="15.5" spans="1:32">
      <c r="A440" s="412"/>
      <c r="B440" s="212" t="s">
        <v>64</v>
      </c>
      <c r="C440" s="55" t="s">
        <v>1361</v>
      </c>
      <c r="D440" s="204" t="s">
        <v>1917</v>
      </c>
      <c r="E440" s="26">
        <v>6000064638</v>
      </c>
      <c r="F440" s="55">
        <v>2</v>
      </c>
      <c r="G440" s="55">
        <v>2</v>
      </c>
      <c r="H440" s="214">
        <v>0</v>
      </c>
      <c r="I440" s="226">
        <v>46277</v>
      </c>
      <c r="J440" s="258" t="s">
        <v>2168</v>
      </c>
      <c r="K440" s="362" t="s">
        <v>2529</v>
      </c>
      <c r="L440" s="239" t="s">
        <v>66</v>
      </c>
      <c r="M440" s="404"/>
      <c r="N440" s="404"/>
      <c r="O440" s="212"/>
      <c r="P440" s="353"/>
      <c r="Q440" s="404"/>
      <c r="R440" s="212" t="s">
        <v>1920</v>
      </c>
      <c r="S440" s="354">
        <f t="shared" si="117"/>
        <v>46278</v>
      </c>
      <c r="T440" s="40"/>
      <c r="U440" s="55"/>
      <c r="V440" s="55"/>
      <c r="W440" s="55"/>
      <c r="X440" s="34"/>
      <c r="Y440" s="37"/>
      <c r="Z440" s="34"/>
      <c r="AA440" s="34"/>
      <c r="AB440" s="34"/>
      <c r="AC440" s="34"/>
      <c r="AD440" s="34"/>
      <c r="AE440" s="37"/>
      <c r="AF440" s="34"/>
    </row>
    <row r="441" ht="14.5" spans="1:32">
      <c r="A441" s="290"/>
      <c r="B441" s="212" t="s">
        <v>64</v>
      </c>
      <c r="C441" s="55" t="s">
        <v>1361</v>
      </c>
      <c r="D441" s="204" t="s">
        <v>1917</v>
      </c>
      <c r="E441" s="26">
        <v>6000064638</v>
      </c>
      <c r="F441" s="55">
        <v>1</v>
      </c>
      <c r="G441" s="55">
        <v>0</v>
      </c>
      <c r="H441" s="214">
        <v>1</v>
      </c>
      <c r="I441" s="226">
        <v>46277</v>
      </c>
      <c r="J441" s="211" t="s">
        <v>2168</v>
      </c>
      <c r="K441" s="362">
        <v>516313360926277</v>
      </c>
      <c r="L441" s="254" t="s">
        <v>2364</v>
      </c>
      <c r="M441" s="45" t="s">
        <v>2392</v>
      </c>
      <c r="N441" s="361" t="s">
        <v>2366</v>
      </c>
      <c r="O441" s="212" t="s">
        <v>1920</v>
      </c>
      <c r="P441" s="353">
        <f t="shared" ref="P441:P443" si="118">I441+1</f>
        <v>46278</v>
      </c>
      <c r="Q441" s="361" t="s">
        <v>2367</v>
      </c>
      <c r="R441" s="212" t="s">
        <v>1920</v>
      </c>
      <c r="S441" s="354">
        <f t="shared" si="117"/>
        <v>46278</v>
      </c>
      <c r="T441" s="212" t="s">
        <v>68</v>
      </c>
      <c r="U441" s="383" t="s">
        <v>27</v>
      </c>
      <c r="V441" s="240" t="s">
        <v>15</v>
      </c>
      <c r="W441" s="37"/>
      <c r="X441" s="34"/>
      <c r="Y441" s="37"/>
      <c r="Z441" s="34"/>
      <c r="AA441" s="34"/>
      <c r="AB441" s="34"/>
      <c r="AC441" s="34"/>
      <c r="AD441" s="34"/>
      <c r="AE441" s="37"/>
      <c r="AF441" s="34"/>
    </row>
    <row r="442" ht="14.5" spans="1:32">
      <c r="A442" s="412"/>
      <c r="B442" s="212" t="s">
        <v>64</v>
      </c>
      <c r="C442" s="55" t="s">
        <v>1361</v>
      </c>
      <c r="D442" s="204" t="s">
        <v>1917</v>
      </c>
      <c r="E442" s="26">
        <v>6000064638</v>
      </c>
      <c r="F442" s="55">
        <v>2</v>
      </c>
      <c r="G442" s="55">
        <v>2</v>
      </c>
      <c r="H442" s="214">
        <v>0</v>
      </c>
      <c r="I442" s="226">
        <v>46277</v>
      </c>
      <c r="J442" s="258" t="s">
        <v>2168</v>
      </c>
      <c r="K442" s="362" t="s">
        <v>2530</v>
      </c>
      <c r="L442" s="239" t="s">
        <v>66</v>
      </c>
      <c r="M442" s="40"/>
      <c r="N442" s="40"/>
      <c r="O442" s="212" t="s">
        <v>1920</v>
      </c>
      <c r="P442" s="353">
        <f t="shared" si="118"/>
        <v>46278</v>
      </c>
      <c r="Q442" s="40"/>
      <c r="R442" s="212" t="s">
        <v>1920</v>
      </c>
      <c r="S442" s="354">
        <f t="shared" si="117"/>
        <v>46278</v>
      </c>
      <c r="T442" s="212" t="s">
        <v>68</v>
      </c>
      <c r="U442" s="55"/>
      <c r="V442" s="55"/>
      <c r="W442" s="55"/>
      <c r="X442" s="387"/>
      <c r="Y442" s="394"/>
      <c r="Z442" s="387"/>
      <c r="AA442" s="34"/>
      <c r="AB442" s="34"/>
      <c r="AC442" s="34"/>
      <c r="AD442" s="34"/>
      <c r="AE442" s="37"/>
      <c r="AF442" s="34"/>
    </row>
    <row r="443" ht="14.5" spans="1:32">
      <c r="A443" s="412"/>
      <c r="B443" s="212" t="s">
        <v>64</v>
      </c>
      <c r="C443" s="55" t="s">
        <v>1361</v>
      </c>
      <c r="D443" s="204" t="s">
        <v>1917</v>
      </c>
      <c r="E443" s="26">
        <v>6000064638</v>
      </c>
      <c r="F443" s="55">
        <v>7</v>
      </c>
      <c r="G443" s="55">
        <v>7</v>
      </c>
      <c r="H443" s="214">
        <v>0</v>
      </c>
      <c r="I443" s="226">
        <v>46277</v>
      </c>
      <c r="J443" s="258" t="s">
        <v>2168</v>
      </c>
      <c r="K443" s="362" t="s">
        <v>2531</v>
      </c>
      <c r="L443" s="239" t="s">
        <v>66</v>
      </c>
      <c r="M443" s="40"/>
      <c r="N443" s="40"/>
      <c r="O443" s="212" t="s">
        <v>1920</v>
      </c>
      <c r="P443" s="353">
        <f t="shared" si="118"/>
        <v>46278</v>
      </c>
      <c r="Q443" s="40"/>
      <c r="R443" s="212" t="s">
        <v>1920</v>
      </c>
      <c r="S443" s="354">
        <f t="shared" si="117"/>
        <v>46278</v>
      </c>
      <c r="T443" s="212" t="s">
        <v>68</v>
      </c>
      <c r="U443" s="216"/>
      <c r="V443" s="55"/>
      <c r="W443" s="55"/>
      <c r="X443" s="40"/>
      <c r="Y443" s="55"/>
      <c r="Z443" s="40"/>
      <c r="AA443" s="34"/>
      <c r="AB443" s="34"/>
      <c r="AC443" s="34"/>
      <c r="AD443" s="34"/>
      <c r="AE443" s="37"/>
      <c r="AF443" s="34"/>
    </row>
    <row r="444" ht="14.5" spans="1:32">
      <c r="A444" s="227">
        <v>455</v>
      </c>
      <c r="B444" s="212" t="s">
        <v>64</v>
      </c>
      <c r="C444" s="55" t="s">
        <v>2532</v>
      </c>
      <c r="D444" s="204" t="s">
        <v>1917</v>
      </c>
      <c r="E444" s="50">
        <v>6000050679</v>
      </c>
      <c r="F444" s="37">
        <v>1</v>
      </c>
      <c r="G444" s="37">
        <v>0</v>
      </c>
      <c r="H444" s="214">
        <v>1</v>
      </c>
      <c r="I444" s="355">
        <v>46278</v>
      </c>
      <c r="J444" s="390" t="s">
        <v>2170</v>
      </c>
      <c r="K444" s="352">
        <v>516301360826116</v>
      </c>
      <c r="L444" s="254" t="s">
        <v>2446</v>
      </c>
      <c r="M444" s="211" t="s">
        <v>2194</v>
      </c>
      <c r="N444" s="297" t="s">
        <v>1035</v>
      </c>
      <c r="O444" s="136"/>
      <c r="P444" s="240"/>
      <c r="Q444" s="250" t="s">
        <v>2195</v>
      </c>
      <c r="R444" s="136"/>
      <c r="S444" s="226">
        <v>46253</v>
      </c>
      <c r="T444" s="212" t="s">
        <v>68</v>
      </c>
      <c r="U444" s="214" t="s">
        <v>78</v>
      </c>
      <c r="V444" s="214" t="s">
        <v>13</v>
      </c>
      <c r="W444" s="254"/>
      <c r="X444" s="153"/>
      <c r="Y444" s="153"/>
      <c r="Z444" s="153"/>
      <c r="AA444" s="153"/>
      <c r="AB444" s="153"/>
      <c r="AC444" s="153"/>
      <c r="AD444" s="153"/>
      <c r="AE444" s="153"/>
      <c r="AF444" s="153"/>
    </row>
    <row r="445" ht="14.5" spans="1:32">
      <c r="A445" s="212">
        <v>456</v>
      </c>
      <c r="B445" s="212" t="s">
        <v>64</v>
      </c>
      <c r="C445" s="55" t="s">
        <v>2532</v>
      </c>
      <c r="D445" s="204" t="s">
        <v>1917</v>
      </c>
      <c r="E445" s="50">
        <v>6000050679</v>
      </c>
      <c r="F445" s="55">
        <v>1</v>
      </c>
      <c r="G445" s="55">
        <v>1</v>
      </c>
      <c r="H445" s="214">
        <v>0</v>
      </c>
      <c r="I445" s="226">
        <v>46278</v>
      </c>
      <c r="J445" s="65" t="s">
        <v>2170</v>
      </c>
      <c r="K445" s="389">
        <v>516301360826117</v>
      </c>
      <c r="L445" s="239" t="s">
        <v>66</v>
      </c>
      <c r="M445" s="40"/>
      <c r="N445" s="40"/>
      <c r="O445" s="212" t="s">
        <v>1920</v>
      </c>
      <c r="P445" s="353">
        <f t="shared" ref="P445:P454" si="119">I445+1</f>
        <v>46279</v>
      </c>
      <c r="Q445" s="40"/>
      <c r="R445" s="212" t="s">
        <v>1920</v>
      </c>
      <c r="S445" s="354">
        <f t="shared" ref="S445:S455" si="120">I445+1</f>
        <v>46279</v>
      </c>
      <c r="T445" s="212" t="s">
        <v>68</v>
      </c>
      <c r="U445" s="55"/>
      <c r="V445" s="55"/>
      <c r="W445" s="40"/>
    </row>
    <row r="446" ht="14.5" spans="1:32">
      <c r="A446" s="214">
        <v>457</v>
      </c>
      <c r="B446" s="212" t="s">
        <v>64</v>
      </c>
      <c r="C446" s="55" t="s">
        <v>2532</v>
      </c>
      <c r="D446" s="204" t="s">
        <v>1917</v>
      </c>
      <c r="E446" s="50">
        <v>6000050679</v>
      </c>
      <c r="F446" s="37">
        <v>1</v>
      </c>
      <c r="G446" s="37">
        <v>0</v>
      </c>
      <c r="H446" s="214">
        <v>1</v>
      </c>
      <c r="I446" s="355">
        <v>46278</v>
      </c>
      <c r="J446" s="390" t="s">
        <v>2170</v>
      </c>
      <c r="K446" s="389">
        <v>516301360826118</v>
      </c>
      <c r="L446" s="254" t="s">
        <v>2364</v>
      </c>
      <c r="M446" s="74" t="s">
        <v>2392</v>
      </c>
      <c r="N446" s="384" t="s">
        <v>2398</v>
      </c>
      <c r="O446" s="212" t="s">
        <v>1920</v>
      </c>
      <c r="P446" s="353">
        <f t="shared" si="119"/>
        <v>46279</v>
      </c>
      <c r="Q446" s="361" t="s">
        <v>2367</v>
      </c>
      <c r="R446" s="212" t="s">
        <v>1920</v>
      </c>
      <c r="S446" s="354">
        <f t="shared" si="120"/>
        <v>46279</v>
      </c>
      <c r="T446" s="212" t="s">
        <v>68</v>
      </c>
      <c r="U446" s="383" t="s">
        <v>27</v>
      </c>
      <c r="V446" s="240" t="s">
        <v>15</v>
      </c>
      <c r="W446" s="34"/>
    </row>
    <row r="447" ht="14.5" spans="1:32">
      <c r="A447" s="212">
        <v>458</v>
      </c>
      <c r="B447" s="212" t="s">
        <v>64</v>
      </c>
      <c r="C447" s="55" t="s">
        <v>2532</v>
      </c>
      <c r="D447" s="204" t="s">
        <v>1917</v>
      </c>
      <c r="E447" s="50">
        <v>6000050679</v>
      </c>
      <c r="F447" s="55">
        <v>2</v>
      </c>
      <c r="G447" s="55">
        <v>2</v>
      </c>
      <c r="H447" s="214">
        <v>0</v>
      </c>
      <c r="I447" s="226">
        <v>46278</v>
      </c>
      <c r="J447" s="65" t="s">
        <v>2170</v>
      </c>
      <c r="K447" s="389" t="s">
        <v>2533</v>
      </c>
      <c r="L447" s="239" t="s">
        <v>66</v>
      </c>
      <c r="M447" s="40"/>
      <c r="N447" s="40"/>
      <c r="O447" s="212" t="s">
        <v>1920</v>
      </c>
      <c r="P447" s="353">
        <f t="shared" si="119"/>
        <v>46279</v>
      </c>
      <c r="Q447" s="40"/>
      <c r="R447" s="212" t="s">
        <v>1920</v>
      </c>
      <c r="S447" s="354">
        <f t="shared" si="120"/>
        <v>46279</v>
      </c>
      <c r="T447" s="212" t="s">
        <v>68</v>
      </c>
      <c r="U447" s="55"/>
      <c r="V447" s="55"/>
      <c r="W447" s="40"/>
    </row>
    <row r="448" ht="14.5" spans="1:32">
      <c r="A448" s="212">
        <v>458</v>
      </c>
      <c r="B448" s="212" t="s">
        <v>64</v>
      </c>
      <c r="C448" s="55" t="s">
        <v>2532</v>
      </c>
      <c r="D448" s="204" t="s">
        <v>1917</v>
      </c>
      <c r="E448" s="50">
        <v>6000050679</v>
      </c>
      <c r="F448" s="55">
        <v>2</v>
      </c>
      <c r="G448" s="55">
        <v>2</v>
      </c>
      <c r="H448" s="214">
        <v>0</v>
      </c>
      <c r="I448" s="226">
        <v>46294</v>
      </c>
      <c r="J448" s="65" t="s">
        <v>2170</v>
      </c>
      <c r="K448" s="389" t="s">
        <v>2534</v>
      </c>
      <c r="L448" s="239" t="s">
        <v>66</v>
      </c>
      <c r="M448" s="40"/>
      <c r="N448" s="40"/>
      <c r="O448" s="212" t="s">
        <v>1920</v>
      </c>
      <c r="P448" s="353">
        <f t="shared" si="119"/>
        <v>46295</v>
      </c>
      <c r="Q448" s="40"/>
      <c r="R448" s="212" t="s">
        <v>1920</v>
      </c>
      <c r="S448" s="354">
        <f t="shared" si="120"/>
        <v>46295</v>
      </c>
      <c r="T448" s="212" t="s">
        <v>68</v>
      </c>
      <c r="U448" s="55"/>
      <c r="V448" s="55"/>
      <c r="W448" s="40"/>
    </row>
    <row r="449" ht="14.5" spans="1:32">
      <c r="A449" s="212">
        <v>458</v>
      </c>
      <c r="B449" s="212" t="s">
        <v>64</v>
      </c>
      <c r="C449" s="55" t="s">
        <v>2535</v>
      </c>
      <c r="D449" s="204" t="s">
        <v>1917</v>
      </c>
      <c r="E449" s="50">
        <v>6000050679</v>
      </c>
      <c r="F449" s="55">
        <v>1</v>
      </c>
      <c r="G449" s="55">
        <v>1</v>
      </c>
      <c r="H449" s="214">
        <v>0</v>
      </c>
      <c r="I449" s="226">
        <v>46280</v>
      </c>
      <c r="J449" s="65" t="s">
        <v>2170</v>
      </c>
      <c r="K449" s="389">
        <v>516301360826123</v>
      </c>
      <c r="L449" s="239" t="s">
        <v>66</v>
      </c>
      <c r="M449" s="40"/>
      <c r="N449" s="40"/>
      <c r="O449" s="212" t="s">
        <v>1920</v>
      </c>
      <c r="P449" s="353">
        <f t="shared" si="119"/>
        <v>46281</v>
      </c>
      <c r="Q449" s="40"/>
      <c r="R449" s="212" t="s">
        <v>1920</v>
      </c>
      <c r="S449" s="354">
        <f t="shared" si="120"/>
        <v>46281</v>
      </c>
      <c r="T449" s="212" t="s">
        <v>68</v>
      </c>
      <c r="U449" s="55"/>
      <c r="V449" s="55"/>
      <c r="W449" s="40"/>
    </row>
    <row r="450" ht="14.5" spans="1:32">
      <c r="A450" s="212">
        <v>458</v>
      </c>
      <c r="B450" s="212" t="s">
        <v>64</v>
      </c>
      <c r="C450" s="55" t="s">
        <v>2532</v>
      </c>
      <c r="D450" s="204" t="s">
        <v>1917</v>
      </c>
      <c r="E450" s="50">
        <v>6000050679</v>
      </c>
      <c r="F450" s="55">
        <v>2</v>
      </c>
      <c r="G450" s="55">
        <v>2</v>
      </c>
      <c r="H450" s="214">
        <v>0</v>
      </c>
      <c r="I450" s="226">
        <v>46294</v>
      </c>
      <c r="J450" s="65" t="s">
        <v>2170</v>
      </c>
      <c r="K450" s="389" t="s">
        <v>2536</v>
      </c>
      <c r="L450" s="239" t="s">
        <v>66</v>
      </c>
      <c r="M450" s="40"/>
      <c r="N450" s="40"/>
      <c r="O450" s="212" t="s">
        <v>1920</v>
      </c>
      <c r="P450" s="353">
        <f t="shared" si="119"/>
        <v>46295</v>
      </c>
      <c r="Q450" s="40"/>
      <c r="R450" s="212" t="s">
        <v>1920</v>
      </c>
      <c r="S450" s="354">
        <f t="shared" si="120"/>
        <v>46295</v>
      </c>
      <c r="T450" s="212" t="s">
        <v>68</v>
      </c>
      <c r="U450" s="55"/>
      <c r="V450" s="55"/>
      <c r="W450" s="40"/>
    </row>
    <row r="451" ht="14.5" spans="1:32">
      <c r="A451" s="212">
        <v>458</v>
      </c>
      <c r="B451" s="212" t="s">
        <v>64</v>
      </c>
      <c r="C451" s="55" t="s">
        <v>2532</v>
      </c>
      <c r="D451" s="204" t="s">
        <v>1917</v>
      </c>
      <c r="E451" s="50">
        <v>6000050679</v>
      </c>
      <c r="F451" s="55">
        <v>1</v>
      </c>
      <c r="G451" s="55">
        <v>0</v>
      </c>
      <c r="H451" s="214">
        <v>0</v>
      </c>
      <c r="I451" s="226">
        <v>46294</v>
      </c>
      <c r="J451" s="65" t="s">
        <v>2170</v>
      </c>
      <c r="K451" s="389">
        <v>516301360826126</v>
      </c>
      <c r="L451" s="239" t="s">
        <v>66</v>
      </c>
      <c r="M451" s="40"/>
      <c r="N451" s="40"/>
      <c r="O451" s="212" t="s">
        <v>1920</v>
      </c>
      <c r="P451" s="353">
        <f t="shared" si="119"/>
        <v>46295</v>
      </c>
      <c r="Q451" s="40"/>
      <c r="R451" s="212" t="s">
        <v>1920</v>
      </c>
      <c r="S451" s="354">
        <f t="shared" si="120"/>
        <v>46295</v>
      </c>
      <c r="T451" s="212" t="s">
        <v>68</v>
      </c>
      <c r="U451" s="55"/>
      <c r="V451" s="55"/>
      <c r="W451" s="40"/>
    </row>
    <row r="452" ht="14.5" spans="1:32">
      <c r="A452" s="212">
        <v>458</v>
      </c>
      <c r="B452" s="212" t="s">
        <v>64</v>
      </c>
      <c r="C452" s="55" t="s">
        <v>2532</v>
      </c>
      <c r="D452" s="204" t="s">
        <v>1917</v>
      </c>
      <c r="E452" s="50">
        <v>6000050679</v>
      </c>
      <c r="F452" s="55">
        <v>2</v>
      </c>
      <c r="G452" s="55">
        <v>2</v>
      </c>
      <c r="H452" s="214">
        <v>0</v>
      </c>
      <c r="I452" s="226">
        <v>46294</v>
      </c>
      <c r="J452" s="65" t="s">
        <v>2170</v>
      </c>
      <c r="K452" s="389" t="s">
        <v>2537</v>
      </c>
      <c r="L452" s="239" t="s">
        <v>66</v>
      </c>
      <c r="M452" s="40"/>
      <c r="N452" s="40"/>
      <c r="O452" s="212" t="s">
        <v>1920</v>
      </c>
      <c r="P452" s="353">
        <f t="shared" si="119"/>
        <v>46295</v>
      </c>
      <c r="Q452" s="40"/>
      <c r="R452" s="212" t="s">
        <v>1920</v>
      </c>
      <c r="S452" s="354">
        <f t="shared" si="120"/>
        <v>46295</v>
      </c>
      <c r="T452" s="212" t="s">
        <v>68</v>
      </c>
      <c r="U452" s="55"/>
      <c r="V452" s="55"/>
      <c r="W452" s="40"/>
    </row>
    <row r="453" ht="14.5" spans="1:32">
      <c r="A453" s="212">
        <v>458</v>
      </c>
      <c r="B453" s="212" t="s">
        <v>64</v>
      </c>
      <c r="C453" s="55" t="s">
        <v>2538</v>
      </c>
      <c r="D453" s="204" t="s">
        <v>1917</v>
      </c>
      <c r="E453" s="50">
        <v>6000050679</v>
      </c>
      <c r="F453" s="55">
        <v>4</v>
      </c>
      <c r="G453" s="55">
        <v>4</v>
      </c>
      <c r="H453" s="214">
        <v>0</v>
      </c>
      <c r="I453" s="226">
        <v>46295</v>
      </c>
      <c r="J453" s="65" t="s">
        <v>2170</v>
      </c>
      <c r="K453" s="389" t="s">
        <v>2539</v>
      </c>
      <c r="L453" s="239" t="s">
        <v>66</v>
      </c>
      <c r="M453" s="40"/>
      <c r="N453" s="40"/>
      <c r="O453" s="212" t="s">
        <v>1920</v>
      </c>
      <c r="P453" s="353">
        <f t="shared" si="119"/>
        <v>46296</v>
      </c>
      <c r="Q453" s="40"/>
      <c r="R453" s="212" t="s">
        <v>1920</v>
      </c>
      <c r="S453" s="354">
        <f t="shared" si="120"/>
        <v>46296</v>
      </c>
      <c r="T453" s="212" t="s">
        <v>68</v>
      </c>
      <c r="U453" s="55"/>
      <c r="V453" s="55"/>
      <c r="W453" s="40"/>
    </row>
    <row r="454" ht="15.5" spans="1:32">
      <c r="A454" s="214">
        <v>466</v>
      </c>
      <c r="B454" s="212" t="s">
        <v>64</v>
      </c>
      <c r="C454" s="214" t="s">
        <v>1361</v>
      </c>
      <c r="D454" s="204" t="s">
        <v>1917</v>
      </c>
      <c r="E454" s="214">
        <v>6000064635</v>
      </c>
      <c r="F454" s="55">
        <v>1</v>
      </c>
      <c r="G454" s="55">
        <v>1</v>
      </c>
      <c r="H454" s="214">
        <v>0</v>
      </c>
      <c r="I454" s="226">
        <v>46281</v>
      </c>
      <c r="J454" s="239" t="s">
        <v>2167</v>
      </c>
      <c r="K454" s="405">
        <v>516309360926399</v>
      </c>
      <c r="L454" s="239" t="s">
        <v>66</v>
      </c>
      <c r="M454" s="404"/>
      <c r="N454" s="404"/>
      <c r="O454" s="212" t="s">
        <v>1920</v>
      </c>
      <c r="P454" s="353">
        <f t="shared" si="119"/>
        <v>46282</v>
      </c>
      <c r="Q454" s="404"/>
      <c r="R454" s="212" t="s">
        <v>1920</v>
      </c>
      <c r="S454" s="354">
        <f t="shared" si="120"/>
        <v>46282</v>
      </c>
      <c r="T454" s="212" t="s">
        <v>68</v>
      </c>
      <c r="U454" s="212"/>
      <c r="V454" s="212"/>
      <c r="W454" s="254"/>
      <c r="X454" s="153"/>
      <c r="Y454" s="153"/>
      <c r="Z454" s="153"/>
      <c r="AA454" s="153"/>
      <c r="AB454" s="153"/>
      <c r="AC454" s="153"/>
      <c r="AD454" s="153"/>
      <c r="AE454" s="153"/>
      <c r="AF454" s="153"/>
    </row>
    <row r="455" ht="15.5" spans="1:32">
      <c r="A455" s="227">
        <v>467</v>
      </c>
      <c r="B455" s="212" t="s">
        <v>64</v>
      </c>
      <c r="C455" s="397" t="s">
        <v>1361</v>
      </c>
      <c r="D455" s="204" t="s">
        <v>1917</v>
      </c>
      <c r="E455" s="214">
        <v>6000064635</v>
      </c>
      <c r="F455" s="37">
        <v>1</v>
      </c>
      <c r="G455" s="37">
        <v>0</v>
      </c>
      <c r="H455" s="214">
        <v>1</v>
      </c>
      <c r="I455" s="226">
        <v>46281</v>
      </c>
      <c r="J455" s="269" t="s">
        <v>2167</v>
      </c>
      <c r="K455" s="80">
        <v>516309360926400</v>
      </c>
      <c r="L455" s="387" t="s">
        <v>2498</v>
      </c>
      <c r="M455" s="404" t="s">
        <v>2499</v>
      </c>
      <c r="N455" s="404" t="s">
        <v>2500</v>
      </c>
      <c r="O455" s="212" t="s">
        <v>1920</v>
      </c>
      <c r="P455" s="353">
        <f>I454+1</f>
        <v>46282</v>
      </c>
      <c r="Q455" s="404" t="s">
        <v>2528</v>
      </c>
      <c r="R455" s="212" t="s">
        <v>1920</v>
      </c>
      <c r="S455" s="354">
        <f t="shared" si="120"/>
        <v>46282</v>
      </c>
      <c r="T455" s="212" t="s">
        <v>68</v>
      </c>
      <c r="U455" s="240" t="s">
        <v>970</v>
      </c>
      <c r="V455" s="240" t="s">
        <v>15</v>
      </c>
      <c r="W455" s="254"/>
      <c r="X455" s="153"/>
      <c r="Y455" s="153"/>
      <c r="Z455" s="153"/>
      <c r="AA455" s="153"/>
      <c r="AB455" s="153"/>
      <c r="AC455" s="153"/>
      <c r="AD455" s="153"/>
      <c r="AE455" s="153"/>
      <c r="AF455" s="153"/>
    </row>
    <row r="456" ht="14.5" spans="1:32">
      <c r="A456" s="227">
        <v>468</v>
      </c>
      <c r="B456" s="212" t="s">
        <v>64</v>
      </c>
      <c r="C456" s="397" t="s">
        <v>1361</v>
      </c>
      <c r="D456" s="204" t="s">
        <v>1917</v>
      </c>
      <c r="E456" s="214">
        <v>6000064635</v>
      </c>
      <c r="F456" s="37">
        <v>1</v>
      </c>
      <c r="G456" s="37">
        <v>0</v>
      </c>
      <c r="H456" s="214">
        <v>1</v>
      </c>
      <c r="I456" s="226">
        <v>46281</v>
      </c>
      <c r="J456" s="269" t="s">
        <v>2167</v>
      </c>
      <c r="K456" s="352">
        <v>516309360926401</v>
      </c>
      <c r="L456" s="254" t="s">
        <v>2193</v>
      </c>
      <c r="M456" s="211" t="s">
        <v>2194</v>
      </c>
      <c r="N456" s="297" t="s">
        <v>1035</v>
      </c>
      <c r="O456" s="136"/>
      <c r="P456" s="240"/>
      <c r="Q456" s="250" t="s">
        <v>2195</v>
      </c>
      <c r="R456" s="136"/>
      <c r="S456" s="226">
        <v>46253</v>
      </c>
      <c r="T456" s="212" t="s">
        <v>68</v>
      </c>
      <c r="U456" s="214" t="s">
        <v>78</v>
      </c>
      <c r="V456" s="214" t="s">
        <v>13</v>
      </c>
      <c r="W456" s="254"/>
      <c r="X456" s="153"/>
      <c r="Y456" s="153"/>
      <c r="Z456" s="153"/>
      <c r="AA456" s="153"/>
      <c r="AB456" s="153"/>
      <c r="AC456" s="153"/>
      <c r="AD456" s="153"/>
      <c r="AE456" s="153"/>
      <c r="AF456" s="153"/>
    </row>
    <row r="457" ht="15.5" spans="1:32">
      <c r="A457" s="214">
        <v>469</v>
      </c>
      <c r="B457" s="212" t="s">
        <v>64</v>
      </c>
      <c r="C457" s="214" t="s">
        <v>1361</v>
      </c>
      <c r="D457" s="204" t="s">
        <v>1917</v>
      </c>
      <c r="E457" s="214">
        <v>6000064635</v>
      </c>
      <c r="F457" s="55">
        <v>2</v>
      </c>
      <c r="G457" s="55">
        <v>2</v>
      </c>
      <c r="H457" s="214">
        <v>0</v>
      </c>
      <c r="I457" s="226">
        <v>46281</v>
      </c>
      <c r="J457" s="239" t="s">
        <v>2167</v>
      </c>
      <c r="K457" s="405" t="s">
        <v>2540</v>
      </c>
      <c r="L457" s="239" t="s">
        <v>66</v>
      </c>
      <c r="M457" s="404"/>
      <c r="N457" s="404"/>
      <c r="O457" s="212" t="s">
        <v>1920</v>
      </c>
      <c r="P457" s="353">
        <f>I457+1</f>
        <v>46282</v>
      </c>
      <c r="Q457" s="404"/>
      <c r="R457" s="212" t="s">
        <v>1920</v>
      </c>
      <c r="S457" s="354">
        <f>I457+1</f>
        <v>46282</v>
      </c>
      <c r="T457" s="212" t="s">
        <v>68</v>
      </c>
      <c r="U457" s="212"/>
      <c r="V457" s="212"/>
      <c r="W457" s="254"/>
      <c r="X457" s="153"/>
      <c r="Y457" s="153"/>
      <c r="Z457" s="153"/>
      <c r="AA457" s="153"/>
      <c r="AB457" s="153"/>
      <c r="AC457" s="153"/>
      <c r="AD457" s="153"/>
      <c r="AE457" s="153"/>
      <c r="AF457" s="153"/>
    </row>
    <row r="458" ht="15.5" spans="1:32">
      <c r="A458" s="212">
        <v>470</v>
      </c>
      <c r="B458" s="212" t="s">
        <v>64</v>
      </c>
      <c r="C458" s="214" t="s">
        <v>2541</v>
      </c>
      <c r="D458" s="204" t="s">
        <v>1917</v>
      </c>
      <c r="E458" s="50">
        <v>6000064884</v>
      </c>
      <c r="F458" s="55">
        <v>3</v>
      </c>
      <c r="G458" s="55">
        <v>3</v>
      </c>
      <c r="H458" s="214">
        <v>0</v>
      </c>
      <c r="I458" s="226">
        <v>46280</v>
      </c>
      <c r="J458" s="399" t="s">
        <v>2172</v>
      </c>
      <c r="K458" s="389" t="s">
        <v>2542</v>
      </c>
      <c r="L458" s="239" t="s">
        <v>66</v>
      </c>
      <c r="M458" s="404"/>
      <c r="N458" s="404"/>
      <c r="O458" s="212"/>
      <c r="P458" s="353"/>
      <c r="Q458" s="404"/>
      <c r="R458" s="212" t="s">
        <v>1920</v>
      </c>
      <c r="S458" s="354"/>
      <c r="T458" s="212"/>
      <c r="U458" s="212"/>
      <c r="V458" s="212"/>
      <c r="W458" s="254"/>
      <c r="X458" s="153"/>
      <c r="Y458" s="153"/>
      <c r="Z458" s="153"/>
      <c r="AA458" s="153"/>
      <c r="AB458" s="153"/>
      <c r="AC458" s="153"/>
      <c r="AD458" s="153"/>
      <c r="AE458" s="153"/>
      <c r="AF458" s="153"/>
    </row>
    <row r="459" ht="14.5" spans="1:32">
      <c r="A459" s="227">
        <v>471</v>
      </c>
      <c r="B459" s="212" t="s">
        <v>64</v>
      </c>
      <c r="C459" s="397" t="s">
        <v>2541</v>
      </c>
      <c r="D459" s="204" t="s">
        <v>1917</v>
      </c>
      <c r="E459" s="67">
        <v>6000064884</v>
      </c>
      <c r="F459" s="37">
        <v>1</v>
      </c>
      <c r="G459" s="37">
        <v>0</v>
      </c>
      <c r="H459" s="214">
        <v>1</v>
      </c>
      <c r="I459" s="226">
        <v>46280</v>
      </c>
      <c r="J459" s="400" t="s">
        <v>2172</v>
      </c>
      <c r="K459" s="352">
        <v>516338360926024</v>
      </c>
      <c r="L459" s="254" t="s">
        <v>2446</v>
      </c>
      <c r="M459" s="211" t="s">
        <v>2194</v>
      </c>
      <c r="N459" s="297" t="s">
        <v>1035</v>
      </c>
      <c r="O459" s="136"/>
      <c r="P459" s="240"/>
      <c r="Q459" s="250" t="s">
        <v>2195</v>
      </c>
      <c r="R459" s="136"/>
      <c r="S459" s="226">
        <v>46253</v>
      </c>
      <c r="T459" s="212" t="s">
        <v>68</v>
      </c>
      <c r="U459" s="214" t="s">
        <v>78</v>
      </c>
      <c r="V459" s="214" t="s">
        <v>13</v>
      </c>
      <c r="W459" s="254"/>
      <c r="X459" s="153"/>
      <c r="Y459" s="153"/>
      <c r="Z459" s="153"/>
      <c r="AA459" s="153"/>
      <c r="AB459" s="153"/>
      <c r="AC459" s="153"/>
      <c r="AD459" s="153"/>
      <c r="AE459" s="153"/>
      <c r="AF459" s="153"/>
    </row>
    <row r="460" ht="15.5" spans="1:32">
      <c r="A460" s="214">
        <v>472</v>
      </c>
      <c r="B460" s="212" t="s">
        <v>64</v>
      </c>
      <c r="C460" s="214" t="s">
        <v>2541</v>
      </c>
      <c r="D460" s="204" t="s">
        <v>1917</v>
      </c>
      <c r="E460" s="50">
        <v>6000064884</v>
      </c>
      <c r="F460" s="55">
        <v>3</v>
      </c>
      <c r="G460" s="55">
        <v>3</v>
      </c>
      <c r="H460" s="214">
        <v>0</v>
      </c>
      <c r="I460" s="226">
        <v>46280</v>
      </c>
      <c r="J460" s="399" t="s">
        <v>2172</v>
      </c>
      <c r="K460" s="405" t="s">
        <v>2543</v>
      </c>
      <c r="L460" s="239" t="s">
        <v>66</v>
      </c>
      <c r="M460" s="404"/>
      <c r="N460" s="404"/>
      <c r="O460" s="212"/>
      <c r="P460" s="353"/>
      <c r="Q460" s="404"/>
      <c r="R460" s="212" t="s">
        <v>1920</v>
      </c>
      <c r="S460" s="354"/>
      <c r="T460" s="212"/>
      <c r="U460" s="212"/>
      <c r="V460" s="212"/>
      <c r="W460" s="254"/>
      <c r="X460" s="153"/>
      <c r="Y460" s="153"/>
      <c r="Z460" s="153"/>
      <c r="AA460" s="153"/>
      <c r="AB460" s="153"/>
      <c r="AC460" s="153"/>
      <c r="AD460" s="153"/>
      <c r="AE460" s="153"/>
      <c r="AF460" s="153"/>
    </row>
    <row r="461" ht="14.5" spans="1:32">
      <c r="A461" s="227">
        <v>473</v>
      </c>
      <c r="B461" s="212" t="s">
        <v>64</v>
      </c>
      <c r="C461" s="397" t="s">
        <v>2541</v>
      </c>
      <c r="D461" s="204" t="s">
        <v>1917</v>
      </c>
      <c r="E461" s="413">
        <v>6000064884</v>
      </c>
      <c r="F461" s="37">
        <v>1</v>
      </c>
      <c r="G461" s="37">
        <v>0</v>
      </c>
      <c r="H461" s="214">
        <v>1</v>
      </c>
      <c r="I461" s="226">
        <v>46280</v>
      </c>
      <c r="J461" s="400" t="s">
        <v>2172</v>
      </c>
      <c r="K461" s="414">
        <v>516338360926028</v>
      </c>
      <c r="L461" s="254" t="s">
        <v>2544</v>
      </c>
      <c r="M461" s="254" t="s">
        <v>2185</v>
      </c>
      <c r="N461" s="34" t="s">
        <v>2199</v>
      </c>
      <c r="O461" s="212"/>
      <c r="P461" s="353"/>
      <c r="Q461" s="254" t="s">
        <v>122</v>
      </c>
      <c r="R461" s="212" t="s">
        <v>1920</v>
      </c>
      <c r="S461" s="354"/>
      <c r="T461" s="212" t="s">
        <v>68</v>
      </c>
      <c r="U461" s="214" t="s">
        <v>78</v>
      </c>
      <c r="V461" s="214" t="s">
        <v>13</v>
      </c>
      <c r="W461" s="254"/>
      <c r="X461" s="153"/>
      <c r="Y461" s="153"/>
      <c r="Z461" s="153"/>
      <c r="AA461" s="153"/>
      <c r="AB461" s="153"/>
      <c r="AC461" s="153"/>
      <c r="AD461" s="153"/>
      <c r="AE461" s="153"/>
      <c r="AF461" s="153"/>
    </row>
    <row r="462" ht="14.5" spans="1:32">
      <c r="A462" s="227">
        <v>474</v>
      </c>
      <c r="B462" s="212" t="s">
        <v>64</v>
      </c>
      <c r="C462" s="397" t="s">
        <v>2541</v>
      </c>
      <c r="D462" s="204" t="s">
        <v>1917</v>
      </c>
      <c r="E462" s="413">
        <v>6000064884</v>
      </c>
      <c r="F462" s="37">
        <v>1</v>
      </c>
      <c r="G462" s="37">
        <v>0</v>
      </c>
      <c r="H462" s="214">
        <v>1</v>
      </c>
      <c r="I462" s="226">
        <v>46280</v>
      </c>
      <c r="J462" s="400" t="s">
        <v>2172</v>
      </c>
      <c r="K462" s="414">
        <v>516338360926029</v>
      </c>
      <c r="L462" s="254" t="s">
        <v>2193</v>
      </c>
      <c r="M462" s="211" t="s">
        <v>2194</v>
      </c>
      <c r="N462" s="297" t="s">
        <v>1035</v>
      </c>
      <c r="O462" s="136"/>
      <c r="P462" s="240"/>
      <c r="Q462" s="250" t="s">
        <v>2195</v>
      </c>
      <c r="R462" s="136"/>
      <c r="S462" s="226">
        <v>46253</v>
      </c>
      <c r="T462" s="212" t="s">
        <v>68</v>
      </c>
      <c r="U462" s="214" t="s">
        <v>78</v>
      </c>
      <c r="V462" s="214" t="s">
        <v>13</v>
      </c>
      <c r="W462" s="254"/>
      <c r="X462" s="153"/>
      <c r="Y462" s="153"/>
      <c r="Z462" s="153"/>
      <c r="AA462" s="153"/>
      <c r="AB462" s="153"/>
      <c r="AC462" s="153"/>
      <c r="AD462" s="153"/>
      <c r="AE462" s="153"/>
      <c r="AF462" s="153"/>
    </row>
    <row r="463" ht="14.5" spans="1:32">
      <c r="A463" s="214">
        <v>475</v>
      </c>
      <c r="B463" s="212" t="s">
        <v>64</v>
      </c>
      <c r="C463" s="397" t="s">
        <v>2541</v>
      </c>
      <c r="D463" s="204" t="s">
        <v>1917</v>
      </c>
      <c r="E463" s="413">
        <v>6000064884</v>
      </c>
      <c r="F463" s="37">
        <v>1</v>
      </c>
      <c r="G463" s="37">
        <v>0</v>
      </c>
      <c r="H463" s="214">
        <v>1</v>
      </c>
      <c r="I463" s="226">
        <v>46281</v>
      </c>
      <c r="J463" s="400" t="s">
        <v>2172</v>
      </c>
      <c r="K463" s="414">
        <v>516338360926030</v>
      </c>
      <c r="L463" s="387" t="s">
        <v>2545</v>
      </c>
      <c r="M463" s="254" t="s">
        <v>2185</v>
      </c>
      <c r="N463" s="34" t="s">
        <v>2181</v>
      </c>
      <c r="O463" s="212"/>
      <c r="P463" s="353"/>
      <c r="Q463" s="34" t="s">
        <v>2182</v>
      </c>
      <c r="R463" s="212"/>
      <c r="S463" s="354"/>
      <c r="T463" s="212"/>
      <c r="U463" s="212" t="s">
        <v>2176</v>
      </c>
      <c r="V463" s="214" t="s">
        <v>13</v>
      </c>
      <c r="W463" s="254"/>
      <c r="X463" s="153"/>
      <c r="Y463" s="153"/>
      <c r="Z463" s="153"/>
      <c r="AA463" s="153"/>
      <c r="AB463" s="153"/>
      <c r="AC463" s="153"/>
      <c r="AD463" s="153"/>
      <c r="AE463" s="153"/>
      <c r="AF463" s="153"/>
    </row>
    <row r="464" ht="15.5" spans="1:32">
      <c r="A464" s="212">
        <v>476</v>
      </c>
      <c r="B464" s="212" t="s">
        <v>64</v>
      </c>
      <c r="C464" s="214" t="s">
        <v>2541</v>
      </c>
      <c r="D464" s="204" t="s">
        <v>1917</v>
      </c>
      <c r="E464" s="50">
        <v>6000064884</v>
      </c>
      <c r="F464" s="55">
        <v>1</v>
      </c>
      <c r="G464" s="55">
        <v>1</v>
      </c>
      <c r="H464" s="214">
        <v>0</v>
      </c>
      <c r="I464" s="226">
        <v>46281</v>
      </c>
      <c r="J464" s="399" t="s">
        <v>2172</v>
      </c>
      <c r="K464" s="405">
        <v>516338360926031</v>
      </c>
      <c r="L464" s="239" t="s">
        <v>66</v>
      </c>
      <c r="M464" s="404"/>
      <c r="N464" s="404"/>
      <c r="O464" s="212"/>
      <c r="P464" s="353"/>
      <c r="Q464" s="404"/>
      <c r="R464" s="212" t="s">
        <v>1920</v>
      </c>
      <c r="S464" s="354"/>
      <c r="T464" s="212"/>
      <c r="U464" s="212"/>
      <c r="V464" s="212"/>
      <c r="W464" s="254"/>
      <c r="X464" s="153"/>
      <c r="Y464" s="153"/>
      <c r="Z464" s="153"/>
      <c r="AA464" s="153"/>
      <c r="AB464" s="153"/>
      <c r="AC464" s="153"/>
      <c r="AD464" s="153"/>
      <c r="AE464" s="153"/>
      <c r="AF464" s="153"/>
    </row>
    <row r="465" ht="14.5" spans="1:32">
      <c r="A465" s="227">
        <v>477</v>
      </c>
      <c r="B465" s="212" t="s">
        <v>64</v>
      </c>
      <c r="C465" s="397" t="s">
        <v>2541</v>
      </c>
      <c r="D465" s="204" t="s">
        <v>1917</v>
      </c>
      <c r="E465" s="413">
        <v>6000064884</v>
      </c>
      <c r="F465" s="37">
        <v>1</v>
      </c>
      <c r="G465" s="37">
        <v>0</v>
      </c>
      <c r="H465" s="214">
        <v>1</v>
      </c>
      <c r="I465" s="226">
        <v>46281</v>
      </c>
      <c r="J465" s="400" t="s">
        <v>2172</v>
      </c>
      <c r="K465" s="80">
        <v>516338360926032</v>
      </c>
      <c r="L465" s="254" t="s">
        <v>2546</v>
      </c>
      <c r="M465" s="254" t="s">
        <v>2185</v>
      </c>
      <c r="N465" s="34" t="s">
        <v>2199</v>
      </c>
      <c r="O465" s="212"/>
      <c r="P465" s="353"/>
      <c r="Q465" s="254" t="s">
        <v>122</v>
      </c>
      <c r="R465" s="212" t="s">
        <v>1920</v>
      </c>
      <c r="S465" s="354"/>
      <c r="T465" s="212" t="s">
        <v>68</v>
      </c>
      <c r="U465" s="214" t="s">
        <v>78</v>
      </c>
      <c r="V465" s="214" t="s">
        <v>13</v>
      </c>
      <c r="W465" s="254"/>
      <c r="X465" s="153"/>
      <c r="Y465" s="153"/>
      <c r="Z465" s="153"/>
      <c r="AA465" s="153"/>
      <c r="AB465" s="153"/>
      <c r="AC465" s="153"/>
      <c r="AD465" s="153"/>
      <c r="AE465" s="153"/>
      <c r="AF465" s="153"/>
    </row>
    <row r="466" ht="14.5" spans="1:32">
      <c r="A466" s="214">
        <v>478</v>
      </c>
      <c r="B466" s="212" t="s">
        <v>64</v>
      </c>
      <c r="C466" s="397" t="s">
        <v>2541</v>
      </c>
      <c r="D466" s="204" t="s">
        <v>1917</v>
      </c>
      <c r="E466" s="413">
        <v>6000064884</v>
      </c>
      <c r="F466" s="37">
        <v>1</v>
      </c>
      <c r="G466" s="37">
        <v>0</v>
      </c>
      <c r="H466" s="214">
        <v>1</v>
      </c>
      <c r="I466" s="226">
        <v>46281</v>
      </c>
      <c r="J466" s="400" t="s">
        <v>2172</v>
      </c>
      <c r="K466" s="352">
        <v>516338360926033</v>
      </c>
      <c r="L466" s="254" t="s">
        <v>2255</v>
      </c>
      <c r="M466" s="269" t="s">
        <v>2187</v>
      </c>
      <c r="N466" s="253" t="s">
        <v>2188</v>
      </c>
      <c r="O466" s="212" t="s">
        <v>2189</v>
      </c>
      <c r="P466" s="226">
        <v>46181</v>
      </c>
      <c r="Q466" s="247" t="s">
        <v>2190</v>
      </c>
      <c r="R466" s="212" t="s">
        <v>2189</v>
      </c>
      <c r="S466" s="226">
        <v>46181</v>
      </c>
      <c r="T466" s="212" t="s">
        <v>68</v>
      </c>
      <c r="U466" s="214" t="s">
        <v>78</v>
      </c>
      <c r="V466" s="214" t="s">
        <v>13</v>
      </c>
      <c r="W466" s="55"/>
      <c r="X466" s="55"/>
      <c r="Y466" s="214"/>
      <c r="Z466" s="214"/>
      <c r="AA466" s="214"/>
      <c r="AB466" s="214"/>
      <c r="AC466" s="214"/>
      <c r="AD466" s="214"/>
      <c r="AE466" s="214"/>
      <c r="AF466" s="214"/>
    </row>
    <row r="467" ht="15.5" spans="1:32">
      <c r="A467" s="212">
        <v>479</v>
      </c>
      <c r="B467" s="212" t="s">
        <v>64</v>
      </c>
      <c r="C467" s="214" t="s">
        <v>2541</v>
      </c>
      <c r="D467" s="204" t="s">
        <v>1917</v>
      </c>
      <c r="E467" s="50">
        <v>6000064884</v>
      </c>
      <c r="F467" s="55">
        <v>2</v>
      </c>
      <c r="G467" s="55">
        <v>2</v>
      </c>
      <c r="H467" s="214">
        <v>0</v>
      </c>
      <c r="I467" s="226">
        <v>46281</v>
      </c>
      <c r="J467" s="399" t="s">
        <v>2172</v>
      </c>
      <c r="K467" s="405" t="s">
        <v>2547</v>
      </c>
      <c r="L467" s="239" t="s">
        <v>66</v>
      </c>
      <c r="M467" s="404"/>
      <c r="N467" s="404"/>
      <c r="O467" s="212"/>
      <c r="P467" s="353"/>
      <c r="Q467" s="404"/>
      <c r="R467" s="212" t="s">
        <v>1920</v>
      </c>
      <c r="S467" s="354"/>
      <c r="T467" s="212"/>
      <c r="U467" s="212"/>
      <c r="V467" s="212"/>
      <c r="W467" s="254"/>
      <c r="X467" s="153"/>
      <c r="Y467" s="153"/>
      <c r="Z467" s="153"/>
      <c r="AA467" s="153"/>
      <c r="AB467" s="153"/>
      <c r="AC467" s="153"/>
      <c r="AD467" s="153"/>
      <c r="AE467" s="153"/>
      <c r="AF467" s="153"/>
    </row>
    <row r="468" ht="14.5" spans="1:32">
      <c r="A468" s="227">
        <v>480</v>
      </c>
      <c r="B468" s="212" t="s">
        <v>64</v>
      </c>
      <c r="C468" s="397" t="s">
        <v>2541</v>
      </c>
      <c r="D468" s="204" t="s">
        <v>1917</v>
      </c>
      <c r="E468" s="413">
        <v>6000064884</v>
      </c>
      <c r="F468" s="37">
        <v>1</v>
      </c>
      <c r="G468" s="37">
        <v>0</v>
      </c>
      <c r="H468" s="214">
        <v>1</v>
      </c>
      <c r="I468" s="226">
        <v>46281</v>
      </c>
      <c r="J468" s="400" t="s">
        <v>2172</v>
      </c>
      <c r="K468" s="80">
        <v>516338360926036</v>
      </c>
      <c r="L468" s="254" t="s">
        <v>2548</v>
      </c>
      <c r="M468" s="254" t="s">
        <v>2185</v>
      </c>
      <c r="N468" s="34" t="s">
        <v>2199</v>
      </c>
      <c r="O468" s="212"/>
      <c r="P468" s="353"/>
      <c r="Q468" s="254" t="s">
        <v>122</v>
      </c>
      <c r="R468" s="212" t="s">
        <v>1920</v>
      </c>
      <c r="S468" s="354"/>
      <c r="T468" s="212" t="s">
        <v>68</v>
      </c>
      <c r="U468" s="214" t="s">
        <v>78</v>
      </c>
      <c r="V468" s="214" t="s">
        <v>13</v>
      </c>
      <c r="W468" s="254"/>
      <c r="X468" s="153"/>
      <c r="Y468" s="153"/>
      <c r="Z468" s="153"/>
      <c r="AA468" s="153"/>
      <c r="AB468" s="153"/>
      <c r="AC468" s="153"/>
      <c r="AD468" s="153"/>
      <c r="AE468" s="153"/>
      <c r="AF468" s="153"/>
    </row>
    <row r="469" ht="15.5" spans="1:32">
      <c r="A469" s="214">
        <v>481</v>
      </c>
      <c r="B469" s="212" t="s">
        <v>64</v>
      </c>
      <c r="C469" s="214" t="s">
        <v>2541</v>
      </c>
      <c r="D469" s="204" t="s">
        <v>1917</v>
      </c>
      <c r="E469" s="50">
        <v>6000064884</v>
      </c>
      <c r="F469" s="55">
        <v>4</v>
      </c>
      <c r="G469" s="55">
        <v>4</v>
      </c>
      <c r="H469" s="214">
        <v>0</v>
      </c>
      <c r="I469" s="226">
        <v>46281</v>
      </c>
      <c r="J469" s="399" t="s">
        <v>2172</v>
      </c>
      <c r="K469" s="405" t="s">
        <v>2549</v>
      </c>
      <c r="L469" s="239" t="s">
        <v>66</v>
      </c>
      <c r="M469" s="404"/>
      <c r="N469" s="404"/>
      <c r="O469" s="212"/>
      <c r="P469" s="353"/>
      <c r="Q469" s="404"/>
      <c r="R469" s="212" t="s">
        <v>1920</v>
      </c>
      <c r="S469" s="354"/>
      <c r="T469" s="212"/>
      <c r="U469" s="212"/>
      <c r="V469" s="212"/>
      <c r="W469" s="254"/>
      <c r="X469" s="153"/>
      <c r="Y469" s="153"/>
      <c r="Z469" s="153"/>
      <c r="AA469" s="153"/>
      <c r="AB469" s="153"/>
      <c r="AC469" s="153"/>
      <c r="AD469" s="153"/>
      <c r="AE469" s="153"/>
      <c r="AF469" s="153"/>
    </row>
    <row r="470" ht="15.5" spans="1:32">
      <c r="A470" s="212">
        <v>482</v>
      </c>
      <c r="B470" s="212" t="s">
        <v>64</v>
      </c>
      <c r="C470" s="214" t="s">
        <v>1361</v>
      </c>
      <c r="D470" s="204" t="s">
        <v>1917</v>
      </c>
      <c r="E470" s="214">
        <v>6000064635</v>
      </c>
      <c r="F470" s="55">
        <v>11</v>
      </c>
      <c r="G470" s="55">
        <v>11</v>
      </c>
      <c r="H470" s="214">
        <v>0</v>
      </c>
      <c r="I470" s="226">
        <v>46282</v>
      </c>
      <c r="J470" s="239" t="s">
        <v>2167</v>
      </c>
      <c r="K470" s="405">
        <v>516309360926404</v>
      </c>
      <c r="L470" s="239" t="s">
        <v>66</v>
      </c>
      <c r="M470" s="404"/>
      <c r="N470" s="404"/>
      <c r="O470" s="212" t="s">
        <v>1920</v>
      </c>
      <c r="P470" s="353">
        <f>I470+1</f>
        <v>46283</v>
      </c>
      <c r="Q470" s="404"/>
      <c r="R470" s="212" t="s">
        <v>1920</v>
      </c>
      <c r="S470" s="354">
        <f t="shared" ref="S470:S477" si="121">I470+1</f>
        <v>46283</v>
      </c>
      <c r="T470" s="212" t="s">
        <v>68</v>
      </c>
      <c r="U470" s="212"/>
      <c r="V470" s="212"/>
      <c r="W470" s="254"/>
      <c r="X470" s="153"/>
      <c r="Y470" s="153"/>
      <c r="Z470" s="153"/>
      <c r="AA470" s="153"/>
      <c r="AB470" s="153"/>
      <c r="AC470" s="153"/>
      <c r="AD470" s="153"/>
      <c r="AE470" s="153"/>
      <c r="AF470" s="153"/>
    </row>
    <row r="471" ht="15.5" spans="1:32">
      <c r="A471" s="227">
        <v>483</v>
      </c>
      <c r="B471" s="212" t="s">
        <v>64</v>
      </c>
      <c r="C471" s="397" t="s">
        <v>1361</v>
      </c>
      <c r="D471" s="204" t="s">
        <v>1917</v>
      </c>
      <c r="E471" s="214">
        <v>6000064635</v>
      </c>
      <c r="F471" s="37">
        <v>1</v>
      </c>
      <c r="G471" s="37">
        <v>0</v>
      </c>
      <c r="H471" s="214">
        <v>1</v>
      </c>
      <c r="I471" s="226">
        <v>46282</v>
      </c>
      <c r="J471" s="269" t="s">
        <v>2167</v>
      </c>
      <c r="K471" s="80">
        <v>516309360926405</v>
      </c>
      <c r="L471" s="387" t="s">
        <v>2498</v>
      </c>
      <c r="M471" s="404" t="s">
        <v>2499</v>
      </c>
      <c r="N471" s="404" t="s">
        <v>2500</v>
      </c>
      <c r="O471" s="212" t="s">
        <v>1920</v>
      </c>
      <c r="P471" s="353">
        <f>I470+1</f>
        <v>46283</v>
      </c>
      <c r="Q471" s="404" t="s">
        <v>2528</v>
      </c>
      <c r="R471" s="212" t="s">
        <v>1920</v>
      </c>
      <c r="S471" s="354">
        <f t="shared" si="121"/>
        <v>46283</v>
      </c>
      <c r="T471" s="212" t="s">
        <v>68</v>
      </c>
      <c r="U471" s="240" t="s">
        <v>970</v>
      </c>
      <c r="V471" s="240" t="s">
        <v>15</v>
      </c>
      <c r="W471" s="254"/>
      <c r="X471" s="153"/>
      <c r="Y471" s="153"/>
      <c r="Z471" s="153"/>
      <c r="AA471" s="153"/>
      <c r="AB471" s="153"/>
      <c r="AC471" s="153"/>
      <c r="AD471" s="153"/>
      <c r="AE471" s="153"/>
      <c r="AF471" s="153"/>
    </row>
    <row r="472" ht="15.5" spans="1:32">
      <c r="A472" s="214">
        <v>484</v>
      </c>
      <c r="B472" s="212" t="s">
        <v>64</v>
      </c>
      <c r="C472" s="214" t="s">
        <v>1361</v>
      </c>
      <c r="D472" s="204" t="s">
        <v>1917</v>
      </c>
      <c r="E472" s="214">
        <v>6000064635</v>
      </c>
      <c r="F472" s="55">
        <v>1</v>
      </c>
      <c r="G472" s="55">
        <v>1</v>
      </c>
      <c r="H472" s="214">
        <v>0</v>
      </c>
      <c r="I472" s="226">
        <v>46282</v>
      </c>
      <c r="J472" s="239" t="s">
        <v>2167</v>
      </c>
      <c r="K472" s="405">
        <v>516309360926406</v>
      </c>
      <c r="L472" s="239" t="s">
        <v>66</v>
      </c>
      <c r="M472" s="404"/>
      <c r="N472" s="404"/>
      <c r="O472" s="212" t="s">
        <v>1920</v>
      </c>
      <c r="P472" s="353">
        <f t="shared" ref="P472:P473" si="122">I472+1</f>
        <v>46283</v>
      </c>
      <c r="Q472" s="404"/>
      <c r="R472" s="212" t="s">
        <v>1920</v>
      </c>
      <c r="S472" s="354">
        <f t="shared" si="121"/>
        <v>46283</v>
      </c>
      <c r="T472" s="212" t="s">
        <v>68</v>
      </c>
      <c r="U472" s="212"/>
      <c r="V472" s="212"/>
      <c r="W472" s="254"/>
      <c r="X472" s="153"/>
      <c r="Y472" s="153"/>
      <c r="Z472" s="153"/>
      <c r="AA472" s="153"/>
      <c r="AB472" s="153"/>
      <c r="AC472" s="153"/>
      <c r="AD472" s="153"/>
      <c r="AE472" s="153"/>
      <c r="AF472" s="153"/>
    </row>
    <row r="473" ht="14.5" spans="1:32">
      <c r="A473" s="227">
        <v>485</v>
      </c>
      <c r="B473" s="212" t="s">
        <v>64</v>
      </c>
      <c r="C473" s="397" t="s">
        <v>1361</v>
      </c>
      <c r="D473" s="204" t="s">
        <v>1917</v>
      </c>
      <c r="E473" s="214">
        <v>6000064635</v>
      </c>
      <c r="F473" s="37">
        <v>1</v>
      </c>
      <c r="G473" s="37">
        <v>0</v>
      </c>
      <c r="H473" s="214">
        <v>1</v>
      </c>
      <c r="I473" s="226">
        <v>46282</v>
      </c>
      <c r="J473" s="269" t="s">
        <v>2167</v>
      </c>
      <c r="K473" s="80">
        <v>516309360926407</v>
      </c>
      <c r="L473" s="387" t="s">
        <v>2550</v>
      </c>
      <c r="M473" s="254" t="s">
        <v>2185</v>
      </c>
      <c r="N473" s="34" t="s">
        <v>2181</v>
      </c>
      <c r="O473" s="212" t="s">
        <v>1920</v>
      </c>
      <c r="P473" s="353">
        <f t="shared" si="122"/>
        <v>46283</v>
      </c>
      <c r="Q473" s="34" t="s">
        <v>2182</v>
      </c>
      <c r="R473" s="212"/>
      <c r="S473" s="354">
        <f t="shared" si="121"/>
        <v>46283</v>
      </c>
      <c r="T473" s="212" t="s">
        <v>68</v>
      </c>
      <c r="U473" s="212" t="s">
        <v>2176</v>
      </c>
      <c r="V473" s="214" t="s">
        <v>13</v>
      </c>
      <c r="W473" s="254"/>
      <c r="X473" s="153"/>
      <c r="Y473" s="153"/>
      <c r="Z473" s="153"/>
      <c r="AA473" s="153"/>
      <c r="AB473" s="153"/>
      <c r="AC473" s="153"/>
      <c r="AD473" s="153"/>
      <c r="AE473" s="153"/>
      <c r="AF473" s="153"/>
    </row>
    <row r="474" ht="15.5" spans="1:32">
      <c r="A474" s="227">
        <v>486</v>
      </c>
      <c r="B474" s="212" t="s">
        <v>64</v>
      </c>
      <c r="C474" s="397" t="s">
        <v>1361</v>
      </c>
      <c r="D474" s="204" t="s">
        <v>1917</v>
      </c>
      <c r="E474" s="214">
        <v>6000064635</v>
      </c>
      <c r="F474" s="37">
        <v>1</v>
      </c>
      <c r="G474" s="37">
        <v>0</v>
      </c>
      <c r="H474" s="214">
        <v>1</v>
      </c>
      <c r="I474" s="226">
        <v>46282</v>
      </c>
      <c r="J474" s="269" t="s">
        <v>2167</v>
      </c>
      <c r="K474" s="80">
        <v>516309360926408</v>
      </c>
      <c r="L474" s="387" t="s">
        <v>2498</v>
      </c>
      <c r="M474" s="404" t="s">
        <v>2499</v>
      </c>
      <c r="N474" s="404" t="s">
        <v>2500</v>
      </c>
      <c r="O474" s="212" t="s">
        <v>1920</v>
      </c>
      <c r="P474" s="353">
        <f>I473+1</f>
        <v>46283</v>
      </c>
      <c r="Q474" s="404" t="s">
        <v>2528</v>
      </c>
      <c r="R474" s="212" t="s">
        <v>1920</v>
      </c>
      <c r="S474" s="354">
        <f t="shared" si="121"/>
        <v>46283</v>
      </c>
      <c r="T474" s="212" t="s">
        <v>68</v>
      </c>
      <c r="U474" s="240" t="s">
        <v>970</v>
      </c>
      <c r="V474" s="240" t="s">
        <v>15</v>
      </c>
      <c r="W474" s="254"/>
      <c r="X474" s="153"/>
      <c r="Y474" s="153"/>
      <c r="Z474" s="153"/>
      <c r="AA474" s="153"/>
      <c r="AB474" s="153"/>
      <c r="AC474" s="153"/>
      <c r="AD474" s="153"/>
      <c r="AE474" s="153"/>
      <c r="AF474" s="153"/>
    </row>
    <row r="475" ht="15.5" spans="1:32">
      <c r="A475" s="214">
        <v>487</v>
      </c>
      <c r="B475" s="212" t="s">
        <v>64</v>
      </c>
      <c r="C475" s="214" t="s">
        <v>1361</v>
      </c>
      <c r="D475" s="204" t="s">
        <v>1917</v>
      </c>
      <c r="E475" s="214">
        <v>6000064635</v>
      </c>
      <c r="F475" s="55">
        <v>2</v>
      </c>
      <c r="G475" s="55">
        <v>2</v>
      </c>
      <c r="H475" s="214">
        <v>0</v>
      </c>
      <c r="I475" s="226">
        <v>46282</v>
      </c>
      <c r="J475" s="239" t="s">
        <v>2167</v>
      </c>
      <c r="K475" s="405" t="s">
        <v>2551</v>
      </c>
      <c r="L475" s="239" t="s">
        <v>66</v>
      </c>
      <c r="M475" s="404"/>
      <c r="N475" s="404"/>
      <c r="O475" s="212" t="s">
        <v>1920</v>
      </c>
      <c r="P475" s="353">
        <f>I475+1</f>
        <v>46283</v>
      </c>
      <c r="Q475" s="404"/>
      <c r="R475" s="212"/>
      <c r="S475" s="354">
        <f t="shared" si="121"/>
        <v>46283</v>
      </c>
      <c r="T475" s="212" t="s">
        <v>68</v>
      </c>
      <c r="U475" s="212"/>
      <c r="V475" s="212"/>
      <c r="W475" s="254"/>
      <c r="X475" s="153"/>
      <c r="Y475" s="153"/>
      <c r="Z475" s="153"/>
      <c r="AA475" s="153"/>
      <c r="AB475" s="153"/>
      <c r="AC475" s="153"/>
      <c r="AD475" s="153"/>
      <c r="AE475" s="153"/>
      <c r="AF475" s="153"/>
    </row>
    <row r="476" ht="15.5" spans="1:32">
      <c r="A476" s="227">
        <v>488</v>
      </c>
      <c r="B476" s="212" t="s">
        <v>64</v>
      </c>
      <c r="C476" s="397" t="s">
        <v>1361</v>
      </c>
      <c r="D476" s="204" t="s">
        <v>1917</v>
      </c>
      <c r="E476" s="214">
        <v>6000064635</v>
      </c>
      <c r="F476" s="37">
        <v>1</v>
      </c>
      <c r="G476" s="37">
        <v>0</v>
      </c>
      <c r="H476" s="214">
        <v>1</v>
      </c>
      <c r="I476" s="226">
        <v>46282</v>
      </c>
      <c r="J476" s="269" t="s">
        <v>2167</v>
      </c>
      <c r="K476" s="80">
        <v>516309360926411</v>
      </c>
      <c r="L476" s="387" t="s">
        <v>2498</v>
      </c>
      <c r="M476" s="404" t="s">
        <v>2499</v>
      </c>
      <c r="N476" s="404" t="s">
        <v>2500</v>
      </c>
      <c r="O476" s="212" t="s">
        <v>1920</v>
      </c>
      <c r="P476" s="353">
        <f>I475+1</f>
        <v>46283</v>
      </c>
      <c r="Q476" s="404" t="s">
        <v>2528</v>
      </c>
      <c r="R476" s="212" t="s">
        <v>1920</v>
      </c>
      <c r="S476" s="354">
        <f t="shared" si="121"/>
        <v>46283</v>
      </c>
      <c r="T476" s="212" t="s">
        <v>68</v>
      </c>
      <c r="U476" s="240" t="s">
        <v>970</v>
      </c>
      <c r="V476" s="240" t="s">
        <v>15</v>
      </c>
      <c r="W476" s="254"/>
      <c r="X476" s="153"/>
      <c r="Y476" s="153"/>
      <c r="Z476" s="153"/>
      <c r="AA476" s="153"/>
      <c r="AB476" s="153"/>
      <c r="AC476" s="153"/>
      <c r="AD476" s="153"/>
      <c r="AE476" s="153"/>
      <c r="AF476" s="153"/>
    </row>
    <row r="477" ht="15.5" spans="1:32">
      <c r="A477" s="212">
        <v>489</v>
      </c>
      <c r="B477" s="212" t="s">
        <v>64</v>
      </c>
      <c r="C477" s="214" t="s">
        <v>1361</v>
      </c>
      <c r="D477" s="204" t="s">
        <v>1917</v>
      </c>
      <c r="E477" s="214">
        <v>6000064635</v>
      </c>
      <c r="F477" s="55">
        <v>2</v>
      </c>
      <c r="G477" s="55">
        <v>2</v>
      </c>
      <c r="H477" s="214">
        <v>0</v>
      </c>
      <c r="I477" s="226">
        <v>46282</v>
      </c>
      <c r="J477" s="239" t="s">
        <v>2167</v>
      </c>
      <c r="K477" s="405" t="s">
        <v>2552</v>
      </c>
      <c r="L477" s="239" t="s">
        <v>66</v>
      </c>
      <c r="M477" s="404"/>
      <c r="N477" s="404"/>
      <c r="O477" s="212" t="s">
        <v>1920</v>
      </c>
      <c r="P477" s="353">
        <f>I477+1</f>
        <v>46283</v>
      </c>
      <c r="Q477" s="404"/>
      <c r="R477" s="212" t="s">
        <v>1920</v>
      </c>
      <c r="S477" s="354">
        <f t="shared" si="121"/>
        <v>46283</v>
      </c>
      <c r="T477" s="212" t="s">
        <v>68</v>
      </c>
      <c r="U477" s="212"/>
      <c r="V477" s="212"/>
      <c r="W477" s="254"/>
      <c r="X477" s="153"/>
      <c r="Y477" s="153"/>
      <c r="Z477" s="153"/>
      <c r="AA477" s="153"/>
      <c r="AB477" s="153"/>
      <c r="AC477" s="153"/>
      <c r="AD477" s="153"/>
      <c r="AE477" s="153"/>
      <c r="AF477" s="153"/>
    </row>
    <row r="478" ht="14.5" spans="1:32">
      <c r="A478" s="214">
        <v>490</v>
      </c>
      <c r="B478" s="212" t="s">
        <v>64</v>
      </c>
      <c r="C478" s="397" t="s">
        <v>1361</v>
      </c>
      <c r="D478" s="204" t="s">
        <v>1917</v>
      </c>
      <c r="E478" s="214">
        <v>6000064635</v>
      </c>
      <c r="F478" s="37">
        <v>1</v>
      </c>
      <c r="G478" s="37">
        <v>0</v>
      </c>
      <c r="H478" s="214">
        <v>1</v>
      </c>
      <c r="I478" s="226">
        <v>46282</v>
      </c>
      <c r="J478" s="269" t="s">
        <v>2167</v>
      </c>
      <c r="K478" s="352">
        <v>516309360926414</v>
      </c>
      <c r="L478" s="254" t="s">
        <v>2193</v>
      </c>
      <c r="M478" s="211" t="s">
        <v>2194</v>
      </c>
      <c r="N478" s="297" t="s">
        <v>1035</v>
      </c>
      <c r="O478" s="136"/>
      <c r="P478" s="240"/>
      <c r="Q478" s="250" t="s">
        <v>2195</v>
      </c>
      <c r="R478" s="136"/>
      <c r="S478" s="226">
        <v>46253</v>
      </c>
      <c r="T478" s="212" t="s">
        <v>68</v>
      </c>
      <c r="U478" s="214" t="s">
        <v>78</v>
      </c>
      <c r="V478" s="214" t="s">
        <v>13</v>
      </c>
      <c r="W478" s="254"/>
      <c r="X478" s="153"/>
      <c r="Y478" s="153"/>
      <c r="Z478" s="153"/>
      <c r="AA478" s="153"/>
      <c r="AB478" s="153"/>
      <c r="AC478" s="153"/>
      <c r="AD478" s="153"/>
      <c r="AE478" s="153"/>
      <c r="AF478" s="153"/>
    </row>
    <row r="479" ht="15.5" spans="1:32">
      <c r="A479" s="227">
        <v>491</v>
      </c>
      <c r="B479" s="212" t="s">
        <v>64</v>
      </c>
      <c r="C479" s="394" t="s">
        <v>2553</v>
      </c>
      <c r="D479" s="204" t="s">
        <v>1917</v>
      </c>
      <c r="E479" s="26">
        <v>6000064468</v>
      </c>
      <c r="F479" s="37">
        <v>1</v>
      </c>
      <c r="G479" s="37">
        <v>0</v>
      </c>
      <c r="H479" s="214">
        <v>1</v>
      </c>
      <c r="I479" s="226">
        <v>46282</v>
      </c>
      <c r="J479" s="211" t="s">
        <v>2171</v>
      </c>
      <c r="K479" s="358">
        <v>516339150926001</v>
      </c>
      <c r="L479" s="254" t="s">
        <v>2380</v>
      </c>
      <c r="M479" s="62" t="s">
        <v>2554</v>
      </c>
      <c r="N479" s="40" t="s">
        <v>2555</v>
      </c>
      <c r="O479" s="212" t="s">
        <v>1920</v>
      </c>
      <c r="P479" s="353">
        <f>I479+1</f>
        <v>46283</v>
      </c>
      <c r="Q479" s="404" t="s">
        <v>2556</v>
      </c>
      <c r="R479" s="212" t="s">
        <v>1920</v>
      </c>
      <c r="S479" s="354">
        <f>I479+1</f>
        <v>46283</v>
      </c>
      <c r="T479" s="212" t="s">
        <v>68</v>
      </c>
      <c r="U479" s="212" t="s">
        <v>2176</v>
      </c>
      <c r="V479" s="240" t="s">
        <v>15</v>
      </c>
      <c r="W479" s="34"/>
    </row>
    <row r="480" ht="14.5" spans="1:32">
      <c r="A480" s="212">
        <v>492</v>
      </c>
      <c r="B480" s="212" t="s">
        <v>64</v>
      </c>
      <c r="C480" s="55" t="s">
        <v>2553</v>
      </c>
      <c r="D480" s="204" t="s">
        <v>1917</v>
      </c>
      <c r="E480" s="26">
        <v>6000064468</v>
      </c>
      <c r="F480" s="55">
        <v>3</v>
      </c>
      <c r="G480" s="55">
        <v>3</v>
      </c>
      <c r="H480" s="214">
        <v>0</v>
      </c>
      <c r="I480" s="226">
        <v>46282</v>
      </c>
      <c r="J480" s="211" t="s">
        <v>2171</v>
      </c>
      <c r="K480" s="362" t="s">
        <v>2557</v>
      </c>
      <c r="L480" s="239" t="s">
        <v>66</v>
      </c>
      <c r="M480" s="40"/>
      <c r="N480" s="40"/>
      <c r="O480" s="212"/>
      <c r="P480" s="353"/>
      <c r="Q480" s="40"/>
      <c r="R480" s="212" t="s">
        <v>1920</v>
      </c>
      <c r="S480" s="354"/>
      <c r="T480" s="212" t="s">
        <v>68</v>
      </c>
      <c r="U480" s="55"/>
      <c r="V480" s="55"/>
      <c r="W480" s="40"/>
    </row>
    <row r="481" ht="14.5" spans="1:23">
      <c r="A481" s="214">
        <v>493</v>
      </c>
      <c r="B481" s="212" t="s">
        <v>64</v>
      </c>
      <c r="C481" s="394" t="s">
        <v>2553</v>
      </c>
      <c r="D481" s="204" t="s">
        <v>1917</v>
      </c>
      <c r="E481" s="26">
        <v>6000064468</v>
      </c>
      <c r="F481" s="37">
        <v>1</v>
      </c>
      <c r="G481" s="37">
        <v>0</v>
      </c>
      <c r="H481" s="214">
        <v>1</v>
      </c>
      <c r="I481" s="226">
        <v>46282</v>
      </c>
      <c r="J481" s="211" t="s">
        <v>2171</v>
      </c>
      <c r="K481" s="358">
        <v>516339150926005</v>
      </c>
      <c r="L481" s="387" t="s">
        <v>2558</v>
      </c>
      <c r="M481" s="254" t="s">
        <v>2185</v>
      </c>
      <c r="N481" s="34" t="s">
        <v>2181</v>
      </c>
      <c r="O481" s="212" t="s">
        <v>1920</v>
      </c>
      <c r="P481" s="353"/>
      <c r="Q481" s="34" t="s">
        <v>2182</v>
      </c>
      <c r="R481" s="212" t="s">
        <v>1920</v>
      </c>
      <c r="S481" s="354"/>
      <c r="T481" s="212" t="s">
        <v>68</v>
      </c>
      <c r="U481" s="212" t="s">
        <v>2176</v>
      </c>
      <c r="V481" s="214" t="s">
        <v>13</v>
      </c>
      <c r="W481" s="34"/>
    </row>
    <row r="482" ht="14.5" spans="1:23">
      <c r="A482" s="212">
        <v>494</v>
      </c>
      <c r="B482" s="212" t="s">
        <v>64</v>
      </c>
      <c r="C482" s="55" t="s">
        <v>475</v>
      </c>
      <c r="D482" s="204" t="s">
        <v>1917</v>
      </c>
      <c r="E482" s="26">
        <v>6000064468</v>
      </c>
      <c r="F482" s="55">
        <v>3</v>
      </c>
      <c r="G482" s="55">
        <v>3</v>
      </c>
      <c r="H482" s="214">
        <v>0</v>
      </c>
      <c r="I482" s="226">
        <v>46283</v>
      </c>
      <c r="J482" s="211" t="s">
        <v>2171</v>
      </c>
      <c r="K482" s="362" t="s">
        <v>2559</v>
      </c>
      <c r="L482" s="239" t="s">
        <v>66</v>
      </c>
      <c r="M482" s="40"/>
      <c r="N482" s="40"/>
      <c r="O482" s="212"/>
      <c r="P482" s="353"/>
      <c r="Q482" s="40"/>
      <c r="R482" s="212" t="s">
        <v>1920</v>
      </c>
      <c r="S482" s="354"/>
      <c r="T482" s="212" t="s">
        <v>68</v>
      </c>
      <c r="U482" s="55"/>
      <c r="V482" s="55"/>
      <c r="W482" s="40"/>
    </row>
    <row r="483" ht="14.5" spans="1:23">
      <c r="A483" s="227">
        <v>495</v>
      </c>
      <c r="B483" s="212" t="s">
        <v>64</v>
      </c>
      <c r="C483" s="394" t="s">
        <v>475</v>
      </c>
      <c r="D483" s="204" t="s">
        <v>1917</v>
      </c>
      <c r="E483" s="26">
        <v>6000064468</v>
      </c>
      <c r="F483" s="37">
        <v>1</v>
      </c>
      <c r="G483" s="37">
        <v>0</v>
      </c>
      <c r="H483" s="214">
        <v>1</v>
      </c>
      <c r="I483" s="226">
        <v>46283</v>
      </c>
      <c r="J483" s="211" t="s">
        <v>2171</v>
      </c>
      <c r="K483" s="358">
        <v>516339150926009</v>
      </c>
      <c r="L483" s="254" t="s">
        <v>2560</v>
      </c>
      <c r="M483" s="34" t="s">
        <v>2561</v>
      </c>
      <c r="N483" s="34" t="s">
        <v>2496</v>
      </c>
      <c r="O483" s="212"/>
      <c r="P483" s="353"/>
      <c r="Q483" s="34" t="s">
        <v>2497</v>
      </c>
      <c r="R483" s="212" t="s">
        <v>1920</v>
      </c>
      <c r="S483" s="354"/>
      <c r="T483" s="212" t="s">
        <v>68</v>
      </c>
      <c r="U483" s="37" t="s">
        <v>2177</v>
      </c>
      <c r="V483" s="240" t="s">
        <v>15</v>
      </c>
      <c r="W483" s="34"/>
    </row>
    <row r="484" ht="14.5" spans="1:23">
      <c r="A484" s="214">
        <v>496</v>
      </c>
      <c r="B484" s="212" t="s">
        <v>64</v>
      </c>
      <c r="C484" s="55" t="s">
        <v>475</v>
      </c>
      <c r="D484" s="204" t="s">
        <v>1917</v>
      </c>
      <c r="E484" s="26">
        <v>6000064468</v>
      </c>
      <c r="F484" s="55">
        <v>3</v>
      </c>
      <c r="G484" s="55">
        <v>3</v>
      </c>
      <c r="H484" s="214">
        <v>0</v>
      </c>
      <c r="I484" s="226">
        <v>46283</v>
      </c>
      <c r="J484" s="211" t="s">
        <v>2171</v>
      </c>
      <c r="K484" s="362" t="s">
        <v>2562</v>
      </c>
      <c r="L484" s="239" t="s">
        <v>66</v>
      </c>
      <c r="M484" s="40"/>
      <c r="N484" s="40"/>
      <c r="O484" s="212"/>
      <c r="P484" s="353"/>
      <c r="Q484" s="40"/>
      <c r="R484" s="212" t="s">
        <v>1920</v>
      </c>
      <c r="S484" s="354"/>
      <c r="T484" s="212" t="s">
        <v>68</v>
      </c>
      <c r="U484" s="55"/>
      <c r="V484" s="55"/>
      <c r="W484" s="40"/>
    </row>
    <row r="485" ht="14.5" spans="1:23">
      <c r="A485" s="212">
        <v>497</v>
      </c>
      <c r="B485" s="212" t="s">
        <v>64</v>
      </c>
      <c r="C485" s="55" t="s">
        <v>475</v>
      </c>
      <c r="D485" s="204" t="s">
        <v>1917</v>
      </c>
      <c r="E485" s="26">
        <v>6000064468</v>
      </c>
      <c r="F485" s="55">
        <v>1</v>
      </c>
      <c r="G485" s="55">
        <v>1</v>
      </c>
      <c r="H485" s="214">
        <v>0</v>
      </c>
      <c r="I485" s="226">
        <v>46283</v>
      </c>
      <c r="J485" s="211" t="s">
        <v>2171</v>
      </c>
      <c r="K485" s="362">
        <v>516339150926013</v>
      </c>
      <c r="L485" s="239" t="s">
        <v>66</v>
      </c>
      <c r="M485" s="40"/>
      <c r="N485" s="40"/>
      <c r="O485" s="212"/>
      <c r="P485" s="353"/>
      <c r="Q485" s="40"/>
      <c r="R485" s="212" t="s">
        <v>1920</v>
      </c>
      <c r="S485" s="354"/>
      <c r="T485" s="212" t="s">
        <v>68</v>
      </c>
      <c r="U485" s="55"/>
      <c r="V485" s="55"/>
      <c r="W485" s="40"/>
    </row>
    <row r="486" ht="14.5" spans="1:23">
      <c r="A486" s="227">
        <v>498</v>
      </c>
      <c r="B486" s="212" t="s">
        <v>64</v>
      </c>
      <c r="C486" s="394" t="s">
        <v>475</v>
      </c>
      <c r="D486" s="204" t="s">
        <v>1917</v>
      </c>
      <c r="E486" s="26">
        <v>6000064468</v>
      </c>
      <c r="F486" s="37">
        <v>1</v>
      </c>
      <c r="G486" s="37">
        <v>0</v>
      </c>
      <c r="H486" s="214">
        <v>1</v>
      </c>
      <c r="I486" s="226">
        <v>46283</v>
      </c>
      <c r="J486" s="211" t="s">
        <v>2171</v>
      </c>
      <c r="K486" s="358">
        <v>516339150926014</v>
      </c>
      <c r="L486" s="254" t="s">
        <v>2560</v>
      </c>
      <c r="M486" s="34" t="s">
        <v>2563</v>
      </c>
      <c r="N486" s="34" t="s">
        <v>2564</v>
      </c>
      <c r="O486" s="212" t="s">
        <v>1920</v>
      </c>
      <c r="P486" s="353"/>
      <c r="Q486" s="34" t="s">
        <v>2565</v>
      </c>
      <c r="R486" s="212" t="s">
        <v>1920</v>
      </c>
      <c r="S486" s="354"/>
      <c r="T486" s="212" t="s">
        <v>68</v>
      </c>
      <c r="U486" s="37" t="s">
        <v>2177</v>
      </c>
      <c r="V486" s="240" t="s">
        <v>15</v>
      </c>
      <c r="W486" s="34"/>
    </row>
    <row r="487" ht="14.5" spans="1:23">
      <c r="A487" s="214">
        <v>499</v>
      </c>
      <c r="B487" s="212" t="s">
        <v>64</v>
      </c>
      <c r="C487" s="55" t="s">
        <v>2566</v>
      </c>
      <c r="D487" s="204" t="s">
        <v>1917</v>
      </c>
      <c r="E487" s="26">
        <v>6000064468</v>
      </c>
      <c r="F487" s="55">
        <v>2</v>
      </c>
      <c r="G487" s="55">
        <v>2</v>
      </c>
      <c r="H487" s="214">
        <v>0</v>
      </c>
      <c r="I487" s="226">
        <v>46288</v>
      </c>
      <c r="J487" s="211" t="s">
        <v>2171</v>
      </c>
      <c r="K487" s="362" t="s">
        <v>2567</v>
      </c>
      <c r="L487" s="239" t="s">
        <v>66</v>
      </c>
      <c r="M487" s="40"/>
      <c r="N487" s="40"/>
      <c r="O487" s="212"/>
      <c r="P487" s="353"/>
      <c r="Q487" s="40"/>
      <c r="R487" s="212" t="s">
        <v>1920</v>
      </c>
      <c r="S487" s="354"/>
      <c r="T487" s="212" t="s">
        <v>68</v>
      </c>
      <c r="U487" s="55"/>
      <c r="V487" s="55"/>
      <c r="W487" s="40"/>
    </row>
    <row r="488" ht="14.5" spans="1:23">
      <c r="A488" s="227">
        <v>500</v>
      </c>
      <c r="B488" s="212" t="s">
        <v>64</v>
      </c>
      <c r="C488" s="397" t="s">
        <v>1361</v>
      </c>
      <c r="D488" s="204" t="s">
        <v>1917</v>
      </c>
      <c r="E488" s="26">
        <v>6000064468</v>
      </c>
      <c r="F488" s="37">
        <v>1</v>
      </c>
      <c r="G488" s="37">
        <v>0</v>
      </c>
      <c r="H488" s="214">
        <v>1</v>
      </c>
      <c r="I488" s="226">
        <v>46288</v>
      </c>
      <c r="J488" s="211" t="s">
        <v>2171</v>
      </c>
      <c r="K488" s="358" t="s">
        <v>2568</v>
      </c>
      <c r="L488" s="254" t="s">
        <v>2380</v>
      </c>
      <c r="M488" s="34" t="s">
        <v>2563</v>
      </c>
      <c r="N488" s="34" t="s">
        <v>2564</v>
      </c>
      <c r="O488" s="212" t="s">
        <v>1920</v>
      </c>
      <c r="P488" s="353"/>
      <c r="Q488" s="34" t="s">
        <v>2565</v>
      </c>
      <c r="R488" s="212" t="s">
        <v>1920</v>
      </c>
      <c r="S488" s="354"/>
      <c r="T488" s="212" t="s">
        <v>68</v>
      </c>
      <c r="U488" s="37" t="s">
        <v>2177</v>
      </c>
      <c r="V488" s="240" t="s">
        <v>15</v>
      </c>
      <c r="W488" s="34"/>
    </row>
    <row r="489" ht="14.5" spans="1:23">
      <c r="A489" s="212">
        <v>501</v>
      </c>
      <c r="B489" s="212" t="s">
        <v>64</v>
      </c>
      <c r="C489" s="55" t="s">
        <v>475</v>
      </c>
      <c r="D489" s="204" t="s">
        <v>1917</v>
      </c>
      <c r="E489" s="26">
        <v>6000064468</v>
      </c>
      <c r="F489" s="55">
        <v>1</v>
      </c>
      <c r="G489" s="55">
        <v>1</v>
      </c>
      <c r="H489" s="214">
        <v>0</v>
      </c>
      <c r="I489" s="226">
        <v>46288</v>
      </c>
      <c r="J489" s="211" t="s">
        <v>2171</v>
      </c>
      <c r="K489" s="362" t="s">
        <v>2569</v>
      </c>
      <c r="L489" s="239" t="s">
        <v>66</v>
      </c>
      <c r="M489" s="40"/>
      <c r="N489" s="40"/>
      <c r="O489" s="212"/>
      <c r="P489" s="353"/>
      <c r="Q489" s="40"/>
      <c r="R489" s="212" t="s">
        <v>1920</v>
      </c>
      <c r="S489" s="354"/>
      <c r="T489" s="212" t="s">
        <v>68</v>
      </c>
      <c r="U489" s="55"/>
      <c r="V489" s="55"/>
      <c r="W489" s="40"/>
    </row>
    <row r="490" ht="14.5" spans="1:23">
      <c r="A490" s="212">
        <v>501</v>
      </c>
      <c r="B490" s="212" t="s">
        <v>64</v>
      </c>
      <c r="C490" s="55" t="s">
        <v>475</v>
      </c>
      <c r="D490" s="204" t="s">
        <v>1917</v>
      </c>
      <c r="E490" s="26">
        <v>6000064468</v>
      </c>
      <c r="F490" s="55">
        <v>1</v>
      </c>
      <c r="G490" s="55">
        <v>1</v>
      </c>
      <c r="H490" s="214">
        <v>0</v>
      </c>
      <c r="I490" s="226">
        <v>46288</v>
      </c>
      <c r="J490" s="211" t="s">
        <v>2171</v>
      </c>
      <c r="K490" s="362" t="s">
        <v>2570</v>
      </c>
      <c r="L490" s="239" t="s">
        <v>66</v>
      </c>
      <c r="M490" s="40"/>
      <c r="N490" s="40"/>
      <c r="O490" s="212"/>
      <c r="P490" s="353"/>
      <c r="Q490" s="40"/>
      <c r="R490" s="212" t="s">
        <v>1920</v>
      </c>
      <c r="S490" s="354"/>
      <c r="T490" s="212" t="s">
        <v>68</v>
      </c>
      <c r="U490" s="55"/>
      <c r="V490" s="55"/>
      <c r="W490" s="40"/>
    </row>
    <row r="491" ht="14.5" spans="1:23">
      <c r="A491" s="212">
        <v>503</v>
      </c>
      <c r="B491" s="212" t="s">
        <v>64</v>
      </c>
      <c r="C491" s="214" t="s">
        <v>1361</v>
      </c>
      <c r="D491" s="204" t="s">
        <v>1917</v>
      </c>
      <c r="E491" s="26">
        <v>6000064468</v>
      </c>
      <c r="F491" s="55">
        <v>4</v>
      </c>
      <c r="G491" s="55">
        <v>4</v>
      </c>
      <c r="H491" s="214">
        <v>0</v>
      </c>
      <c r="I491" s="226">
        <v>46289</v>
      </c>
      <c r="J491" s="211" t="s">
        <v>2171</v>
      </c>
      <c r="K491" s="362" t="s">
        <v>2571</v>
      </c>
      <c r="L491" s="239" t="s">
        <v>66</v>
      </c>
      <c r="M491" s="40"/>
      <c r="N491" s="40"/>
      <c r="O491" s="212"/>
      <c r="P491" s="353"/>
      <c r="Q491" s="40"/>
      <c r="R491" s="212" t="s">
        <v>1920</v>
      </c>
      <c r="S491" s="354"/>
      <c r="T491" s="212" t="s">
        <v>68</v>
      </c>
      <c r="U491" s="55"/>
      <c r="V491" s="55"/>
      <c r="W491" s="40"/>
    </row>
    <row r="492" ht="14.5" spans="1:23">
      <c r="A492" s="227">
        <v>504</v>
      </c>
      <c r="B492" s="212" t="s">
        <v>64</v>
      </c>
      <c r="C492" s="397" t="s">
        <v>1361</v>
      </c>
      <c r="D492" s="204" t="s">
        <v>1917</v>
      </c>
      <c r="E492" s="26">
        <v>6000064468</v>
      </c>
      <c r="F492" s="37">
        <v>1</v>
      </c>
      <c r="G492" s="37">
        <v>0</v>
      </c>
      <c r="H492" s="214">
        <v>1</v>
      </c>
      <c r="I492" s="226">
        <v>46289</v>
      </c>
      <c r="J492" s="211" t="s">
        <v>2171</v>
      </c>
      <c r="K492" s="358" t="s">
        <v>2572</v>
      </c>
      <c r="L492" s="387" t="s">
        <v>2573</v>
      </c>
      <c r="M492" s="254" t="s">
        <v>2185</v>
      </c>
      <c r="N492" s="34" t="s">
        <v>2181</v>
      </c>
      <c r="O492" s="212" t="s">
        <v>1920</v>
      </c>
      <c r="P492" s="353"/>
      <c r="Q492" s="34" t="s">
        <v>2182</v>
      </c>
      <c r="R492" s="212" t="s">
        <v>1920</v>
      </c>
      <c r="S492" s="354"/>
      <c r="T492" s="212" t="s">
        <v>68</v>
      </c>
      <c r="U492" s="212" t="s">
        <v>2176</v>
      </c>
      <c r="V492" s="214" t="s">
        <v>13</v>
      </c>
      <c r="W492" s="34"/>
    </row>
    <row r="493" ht="14.5" spans="1:23">
      <c r="A493" s="214">
        <v>505</v>
      </c>
      <c r="B493" s="212" t="s">
        <v>64</v>
      </c>
      <c r="C493" s="397" t="s">
        <v>1361</v>
      </c>
      <c r="D493" s="204" t="s">
        <v>1917</v>
      </c>
      <c r="E493" s="26">
        <v>6000064468</v>
      </c>
      <c r="F493" s="37">
        <v>1</v>
      </c>
      <c r="G493" s="37">
        <v>0</v>
      </c>
      <c r="H493" s="214">
        <v>1</v>
      </c>
      <c r="I493" s="226">
        <v>46289</v>
      </c>
      <c r="J493" s="211" t="s">
        <v>2171</v>
      </c>
      <c r="K493" s="358" t="s">
        <v>2574</v>
      </c>
      <c r="L493" s="387" t="s">
        <v>2575</v>
      </c>
      <c r="M493" s="254" t="s">
        <v>2185</v>
      </c>
      <c r="N493" s="34" t="s">
        <v>2181</v>
      </c>
      <c r="O493" s="212" t="s">
        <v>1920</v>
      </c>
      <c r="P493" s="353"/>
      <c r="Q493" s="34" t="s">
        <v>2182</v>
      </c>
      <c r="R493" s="212" t="s">
        <v>1920</v>
      </c>
      <c r="S493" s="354"/>
      <c r="T493" s="212" t="s">
        <v>68</v>
      </c>
      <c r="U493" s="212" t="s">
        <v>2176</v>
      </c>
      <c r="V493" s="214" t="s">
        <v>13</v>
      </c>
      <c r="W493" s="34"/>
    </row>
    <row r="494" ht="14.5" spans="1:23">
      <c r="A494" s="212">
        <v>506</v>
      </c>
      <c r="B494" s="212" t="s">
        <v>64</v>
      </c>
      <c r="C494" s="214" t="s">
        <v>1361</v>
      </c>
      <c r="D494" s="204" t="s">
        <v>1917</v>
      </c>
      <c r="E494" s="26">
        <v>6000064468</v>
      </c>
      <c r="F494" s="55">
        <v>4</v>
      </c>
      <c r="G494" s="55">
        <v>4</v>
      </c>
      <c r="H494" s="214">
        <v>0</v>
      </c>
      <c r="I494" s="226">
        <v>46289</v>
      </c>
      <c r="J494" s="211" t="s">
        <v>2171</v>
      </c>
      <c r="K494" s="362" t="s">
        <v>2576</v>
      </c>
      <c r="L494" s="239" t="s">
        <v>66</v>
      </c>
      <c r="M494" s="40"/>
      <c r="N494" s="40"/>
      <c r="O494" s="212"/>
      <c r="P494" s="353"/>
      <c r="Q494" s="40"/>
      <c r="R494" s="212" t="s">
        <v>1920</v>
      </c>
      <c r="S494" s="354"/>
      <c r="T494" s="212" t="s">
        <v>68</v>
      </c>
      <c r="U494" s="55"/>
      <c r="V494" s="55"/>
      <c r="W494" s="40"/>
    </row>
    <row r="495" ht="14.5" spans="1:23">
      <c r="A495" s="212">
        <v>506</v>
      </c>
      <c r="B495" s="212" t="s">
        <v>64</v>
      </c>
      <c r="C495" s="214" t="s">
        <v>1361</v>
      </c>
      <c r="D495" s="204" t="s">
        <v>1917</v>
      </c>
      <c r="E495" s="26">
        <v>6000064468</v>
      </c>
      <c r="F495" s="55">
        <v>3</v>
      </c>
      <c r="G495" s="55">
        <v>3</v>
      </c>
      <c r="H495" s="214">
        <v>0</v>
      </c>
      <c r="I495" s="226">
        <v>46290</v>
      </c>
      <c r="J495" s="211" t="s">
        <v>2171</v>
      </c>
      <c r="K495" s="362" t="s">
        <v>2577</v>
      </c>
      <c r="L495" s="239" t="s">
        <v>66</v>
      </c>
      <c r="M495" s="40"/>
      <c r="N495" s="40"/>
      <c r="O495" s="212"/>
      <c r="P495" s="353"/>
      <c r="Q495" s="40"/>
      <c r="R495" s="212" t="s">
        <v>1920</v>
      </c>
      <c r="S495" s="354"/>
      <c r="T495" s="212" t="s">
        <v>68</v>
      </c>
      <c r="U495" s="55"/>
      <c r="V495" s="55"/>
      <c r="W495" s="40"/>
    </row>
    <row r="496" ht="14.5" spans="1:23">
      <c r="A496" s="212">
        <v>507</v>
      </c>
      <c r="B496" s="212" t="s">
        <v>64</v>
      </c>
      <c r="C496" s="214" t="s">
        <v>475</v>
      </c>
      <c r="D496" s="204" t="s">
        <v>1917</v>
      </c>
      <c r="E496" s="26">
        <v>6000064468</v>
      </c>
      <c r="F496" s="55">
        <v>10</v>
      </c>
      <c r="G496" s="55">
        <v>10</v>
      </c>
      <c r="H496" s="214">
        <v>0</v>
      </c>
      <c r="I496" s="226">
        <v>46294</v>
      </c>
      <c r="J496" s="211" t="s">
        <v>2171</v>
      </c>
      <c r="K496" s="362" t="s">
        <v>2578</v>
      </c>
      <c r="L496" s="239" t="s">
        <v>66</v>
      </c>
      <c r="M496" s="40"/>
      <c r="N496" s="40"/>
      <c r="O496" s="212"/>
      <c r="P496" s="353"/>
      <c r="Q496" s="40"/>
      <c r="R496" s="212" t="s">
        <v>1920</v>
      </c>
      <c r="S496" s="354"/>
      <c r="T496" s="212"/>
      <c r="U496" s="55"/>
      <c r="V496" s="55"/>
      <c r="W496" s="40"/>
    </row>
    <row r="497" ht="14.5" spans="1:32">
      <c r="A497" s="214">
        <v>508</v>
      </c>
      <c r="B497" s="212" t="s">
        <v>64</v>
      </c>
      <c r="C497" s="214" t="s">
        <v>475</v>
      </c>
      <c r="D497" s="204" t="s">
        <v>1917</v>
      </c>
      <c r="E497" s="371">
        <v>6000064470</v>
      </c>
      <c r="F497" s="55">
        <v>7</v>
      </c>
      <c r="G497" s="55">
        <v>7</v>
      </c>
      <c r="H497" s="214">
        <v>0</v>
      </c>
      <c r="I497" s="226">
        <v>46294</v>
      </c>
      <c r="J497" s="372" t="s">
        <v>2169</v>
      </c>
      <c r="K497" s="362" t="s">
        <v>2579</v>
      </c>
      <c r="L497" s="239" t="s">
        <v>66</v>
      </c>
      <c r="M497" s="40"/>
      <c r="N497" s="40"/>
      <c r="O497" s="212"/>
      <c r="P497" s="353"/>
      <c r="Q497" s="40"/>
      <c r="R497" s="212" t="s">
        <v>1920</v>
      </c>
      <c r="S497" s="354"/>
      <c r="T497" s="212"/>
      <c r="U497" s="55"/>
      <c r="V497" s="55"/>
      <c r="W497" s="40"/>
    </row>
    <row r="498" ht="14.5" spans="1:32">
      <c r="A498" s="227">
        <v>509</v>
      </c>
      <c r="B498" s="212" t="s">
        <v>64</v>
      </c>
      <c r="C498" s="397" t="s">
        <v>475</v>
      </c>
      <c r="D498" s="204" t="s">
        <v>1917</v>
      </c>
      <c r="E498" s="26">
        <v>6000054521</v>
      </c>
      <c r="F498" s="37">
        <v>1</v>
      </c>
      <c r="G498" s="37">
        <v>0</v>
      </c>
      <c r="H498" s="214">
        <v>1</v>
      </c>
      <c r="I498" s="226">
        <v>46294</v>
      </c>
      <c r="J498" s="211" t="s">
        <v>2173</v>
      </c>
      <c r="K498" s="358">
        <v>516315360926001</v>
      </c>
      <c r="L498" s="387" t="s">
        <v>2580</v>
      </c>
      <c r="M498" s="211" t="s">
        <v>2194</v>
      </c>
      <c r="N498" s="297" t="s">
        <v>1035</v>
      </c>
      <c r="O498" s="136"/>
      <c r="P498" s="240"/>
      <c r="Q498" s="250" t="s">
        <v>2195</v>
      </c>
      <c r="R498" s="136"/>
      <c r="S498" s="226">
        <v>46253</v>
      </c>
      <c r="T498" s="212" t="s">
        <v>68</v>
      </c>
      <c r="U498" s="214" t="s">
        <v>78</v>
      </c>
      <c r="V498" s="214" t="s">
        <v>13</v>
      </c>
      <c r="W498" s="254"/>
      <c r="X498" s="153"/>
      <c r="Y498" s="153"/>
      <c r="Z498" s="153"/>
      <c r="AA498" s="153"/>
      <c r="AB498" s="153"/>
      <c r="AC498" s="153"/>
      <c r="AD498" s="153"/>
      <c r="AE498" s="153"/>
      <c r="AF498" s="153"/>
    </row>
    <row r="499" ht="14.5" spans="1:32">
      <c r="A499" s="227">
        <v>509</v>
      </c>
      <c r="B499" s="212" t="s">
        <v>64</v>
      </c>
      <c r="C499" s="397" t="s">
        <v>475</v>
      </c>
      <c r="D499" s="204" t="s">
        <v>1917</v>
      </c>
      <c r="E499" s="26">
        <v>6000054521</v>
      </c>
      <c r="F499" s="37">
        <v>1</v>
      </c>
      <c r="G499" s="37">
        <v>0</v>
      </c>
      <c r="H499" s="214">
        <v>1</v>
      </c>
      <c r="I499" s="226">
        <v>46294</v>
      </c>
      <c r="J499" s="211" t="s">
        <v>2173</v>
      </c>
      <c r="K499" s="358">
        <v>516315360926002</v>
      </c>
      <c r="L499" s="387" t="s">
        <v>2580</v>
      </c>
      <c r="M499" s="211" t="s">
        <v>2194</v>
      </c>
      <c r="N499" s="297" t="s">
        <v>1035</v>
      </c>
      <c r="O499" s="136"/>
      <c r="P499" s="240"/>
      <c r="Q499" s="250" t="s">
        <v>2195</v>
      </c>
      <c r="R499" s="136"/>
      <c r="S499" s="226">
        <v>46253</v>
      </c>
      <c r="T499" s="212" t="s">
        <v>68</v>
      </c>
      <c r="U499" s="214" t="s">
        <v>78</v>
      </c>
      <c r="V499" s="214" t="s">
        <v>13</v>
      </c>
      <c r="W499" s="254"/>
      <c r="X499" s="153"/>
      <c r="Y499" s="153"/>
      <c r="Z499" s="153"/>
      <c r="AA499" s="153"/>
      <c r="AB499" s="153"/>
      <c r="AC499" s="153"/>
      <c r="AD499" s="153"/>
      <c r="AE499" s="153"/>
      <c r="AF499" s="153"/>
    </row>
    <row r="500" ht="14.5" spans="1:32">
      <c r="A500" s="227">
        <v>510</v>
      </c>
      <c r="B500" s="212" t="s">
        <v>64</v>
      </c>
      <c r="C500" s="397" t="s">
        <v>475</v>
      </c>
      <c r="D500" s="204" t="s">
        <v>1917</v>
      </c>
      <c r="E500" s="26">
        <v>6000054521</v>
      </c>
      <c r="F500" s="37">
        <v>1</v>
      </c>
      <c r="G500" s="37">
        <v>0</v>
      </c>
      <c r="H500" s="214">
        <v>1</v>
      </c>
      <c r="I500" s="226">
        <v>46294</v>
      </c>
      <c r="J500" s="211" t="s">
        <v>2173</v>
      </c>
      <c r="K500" s="358">
        <v>516315360926003</v>
      </c>
      <c r="L500" s="387" t="s">
        <v>2580</v>
      </c>
      <c r="M500" s="211" t="s">
        <v>2194</v>
      </c>
      <c r="N500" s="297" t="s">
        <v>1035</v>
      </c>
      <c r="O500" s="136"/>
      <c r="P500" s="240"/>
      <c r="Q500" s="250" t="s">
        <v>2195</v>
      </c>
      <c r="R500" s="136"/>
      <c r="S500" s="226">
        <v>46253</v>
      </c>
      <c r="T500" s="212" t="s">
        <v>68</v>
      </c>
      <c r="U500" s="214" t="s">
        <v>78</v>
      </c>
      <c r="V500" s="214" t="s">
        <v>13</v>
      </c>
      <c r="W500" s="254"/>
      <c r="X500" s="153"/>
      <c r="Y500" s="153"/>
      <c r="Z500" s="153"/>
      <c r="AA500" s="153"/>
      <c r="AB500" s="153"/>
      <c r="AC500" s="153"/>
      <c r="AD500" s="153"/>
      <c r="AE500" s="153"/>
      <c r="AF500" s="153"/>
    </row>
    <row r="501" ht="14.5" spans="1:32">
      <c r="A501" s="212">
        <v>510</v>
      </c>
      <c r="B501" s="212" t="s">
        <v>64</v>
      </c>
      <c r="C501" s="214" t="s">
        <v>475</v>
      </c>
      <c r="D501" s="204" t="s">
        <v>1917</v>
      </c>
      <c r="E501" s="26">
        <v>6000054521</v>
      </c>
      <c r="F501" s="55">
        <v>1</v>
      </c>
      <c r="G501" s="55">
        <v>0</v>
      </c>
      <c r="H501" s="214">
        <v>0</v>
      </c>
      <c r="I501" s="226">
        <v>46294</v>
      </c>
      <c r="J501" s="258" t="s">
        <v>2173</v>
      </c>
      <c r="K501" s="362">
        <v>516315360926004</v>
      </c>
      <c r="L501" s="239" t="s">
        <v>66</v>
      </c>
      <c r="M501" s="258" t="s">
        <v>2194</v>
      </c>
      <c r="N501" s="258" t="s">
        <v>1035</v>
      </c>
      <c r="O501" s="28"/>
      <c r="P501" s="216"/>
      <c r="Q501" s="258" t="s">
        <v>2195</v>
      </c>
      <c r="R501" s="28"/>
      <c r="S501" s="226">
        <v>46253</v>
      </c>
      <c r="T501" s="212" t="s">
        <v>68</v>
      </c>
      <c r="U501" s="214"/>
      <c r="V501" s="214"/>
      <c r="W501" s="254"/>
      <c r="X501" s="153"/>
      <c r="Y501" s="153"/>
      <c r="Z501" s="153"/>
      <c r="AA501" s="153"/>
      <c r="AB501" s="153"/>
      <c r="AC501" s="153"/>
      <c r="AD501" s="153"/>
      <c r="AE501" s="153"/>
      <c r="AF501" s="153"/>
    </row>
    <row r="502" ht="14.5" spans="1:32">
      <c r="A502" s="214">
        <v>511</v>
      </c>
      <c r="B502" s="212" t="s">
        <v>64</v>
      </c>
      <c r="C502" s="397" t="s">
        <v>475</v>
      </c>
      <c r="D502" s="204" t="s">
        <v>1917</v>
      </c>
      <c r="E502" s="26">
        <v>6000054521</v>
      </c>
      <c r="F502" s="37">
        <v>1</v>
      </c>
      <c r="G502" s="37">
        <v>0</v>
      </c>
      <c r="H502" s="214">
        <v>1</v>
      </c>
      <c r="I502" s="226">
        <v>46294</v>
      </c>
      <c r="J502" s="211" t="s">
        <v>2173</v>
      </c>
      <c r="K502" s="358">
        <v>516315360926005</v>
      </c>
      <c r="L502" s="387" t="s">
        <v>2580</v>
      </c>
      <c r="M502" s="211" t="s">
        <v>2194</v>
      </c>
      <c r="N502" s="297" t="s">
        <v>1035</v>
      </c>
      <c r="O502" s="136"/>
      <c r="P502" s="240"/>
      <c r="Q502" s="250" t="s">
        <v>2195</v>
      </c>
      <c r="R502" s="136"/>
      <c r="S502" s="226">
        <v>46253</v>
      </c>
      <c r="T502" s="212" t="s">
        <v>68</v>
      </c>
      <c r="U502" s="214" t="s">
        <v>78</v>
      </c>
      <c r="V502" s="214" t="s">
        <v>13</v>
      </c>
      <c r="W502" s="254"/>
      <c r="X502" s="153"/>
      <c r="Y502" s="153"/>
      <c r="Z502" s="153"/>
      <c r="AA502" s="153"/>
      <c r="AB502" s="153"/>
      <c r="AC502" s="153"/>
      <c r="AD502" s="153"/>
      <c r="AE502" s="153"/>
      <c r="AF502" s="153"/>
    </row>
    <row r="503" ht="14.5" spans="1:32">
      <c r="A503" s="214">
        <v>511</v>
      </c>
      <c r="B503" s="212" t="s">
        <v>64</v>
      </c>
      <c r="C503" s="214" t="s">
        <v>475</v>
      </c>
      <c r="D503" s="204" t="s">
        <v>1917</v>
      </c>
      <c r="E503" s="26">
        <v>6000054521</v>
      </c>
      <c r="F503" s="55">
        <v>2</v>
      </c>
      <c r="G503" s="55">
        <v>2</v>
      </c>
      <c r="H503" s="214">
        <v>0</v>
      </c>
      <c r="I503" s="226">
        <v>46294</v>
      </c>
      <c r="J503" s="258" t="s">
        <v>2173</v>
      </c>
      <c r="K503" s="362" t="s">
        <v>2581</v>
      </c>
      <c r="L503" s="239" t="s">
        <v>66</v>
      </c>
      <c r="M503" s="258" t="s">
        <v>2194</v>
      </c>
      <c r="N503" s="258" t="s">
        <v>1035</v>
      </c>
      <c r="O503" s="28"/>
      <c r="P503" s="216"/>
      <c r="Q503" s="258" t="s">
        <v>2195</v>
      </c>
      <c r="R503" s="28"/>
      <c r="S503" s="226">
        <v>46253</v>
      </c>
      <c r="T503" s="212" t="s">
        <v>68</v>
      </c>
      <c r="U503" s="214"/>
      <c r="V503" s="214"/>
      <c r="W503" s="254"/>
      <c r="X503" s="153"/>
      <c r="Y503" s="153"/>
      <c r="Z503" s="153"/>
      <c r="AA503" s="153"/>
      <c r="AB503" s="153"/>
      <c r="AC503" s="153"/>
      <c r="AD503" s="153"/>
      <c r="AE503" s="153"/>
      <c r="AF503" s="153"/>
    </row>
    <row r="504" ht="14.5" spans="1:32">
      <c r="A504" s="227">
        <v>512</v>
      </c>
      <c r="B504" s="212" t="s">
        <v>64</v>
      </c>
      <c r="C504" s="397" t="s">
        <v>475</v>
      </c>
      <c r="D504" s="204" t="s">
        <v>1917</v>
      </c>
      <c r="E504" s="26">
        <v>6000054521</v>
      </c>
      <c r="F504" s="37">
        <v>1</v>
      </c>
      <c r="G504" s="37">
        <v>0</v>
      </c>
      <c r="H504" s="214">
        <v>1</v>
      </c>
      <c r="I504" s="226">
        <v>46294</v>
      </c>
      <c r="J504" s="211" t="s">
        <v>2173</v>
      </c>
      <c r="K504" s="358">
        <v>516315360926008</v>
      </c>
      <c r="L504" s="387" t="s">
        <v>2580</v>
      </c>
      <c r="M504" s="211" t="s">
        <v>2194</v>
      </c>
      <c r="N504" s="297" t="s">
        <v>1035</v>
      </c>
      <c r="O504" s="136"/>
      <c r="P504" s="240"/>
      <c r="Q504" s="250" t="s">
        <v>2195</v>
      </c>
      <c r="R504" s="136"/>
      <c r="S504" s="226">
        <v>46253</v>
      </c>
      <c r="T504" s="212" t="s">
        <v>68</v>
      </c>
      <c r="U504" s="214" t="s">
        <v>78</v>
      </c>
      <c r="V504" s="214" t="s">
        <v>13</v>
      </c>
      <c r="W504" s="254"/>
      <c r="X504" s="153"/>
      <c r="Y504" s="153"/>
      <c r="Z504" s="153"/>
      <c r="AA504" s="153"/>
      <c r="AB504" s="153"/>
      <c r="AC504" s="153"/>
      <c r="AD504" s="153"/>
      <c r="AE504" s="153"/>
      <c r="AF504" s="153"/>
    </row>
    <row r="505" ht="14.5" spans="1:32">
      <c r="A505" s="227">
        <v>513</v>
      </c>
      <c r="B505" s="212" t="s">
        <v>64</v>
      </c>
      <c r="C505" s="397" t="s">
        <v>475</v>
      </c>
      <c r="D505" s="204" t="s">
        <v>1917</v>
      </c>
      <c r="E505" s="26">
        <v>6000054521</v>
      </c>
      <c r="F505" s="37">
        <v>1</v>
      </c>
      <c r="G505" s="37">
        <v>0</v>
      </c>
      <c r="H505" s="214">
        <v>1</v>
      </c>
      <c r="I505" s="226">
        <v>46294</v>
      </c>
      <c r="J505" s="211" t="s">
        <v>2173</v>
      </c>
      <c r="K505" s="358">
        <v>516315360926009</v>
      </c>
      <c r="L505" s="387" t="s">
        <v>2580</v>
      </c>
      <c r="M505" s="211" t="s">
        <v>2194</v>
      </c>
      <c r="N505" s="297" t="s">
        <v>1035</v>
      </c>
      <c r="O505" s="136"/>
      <c r="P505" s="240"/>
      <c r="Q505" s="250" t="s">
        <v>2195</v>
      </c>
      <c r="R505" s="136"/>
      <c r="S505" s="226">
        <v>46253</v>
      </c>
      <c r="T505" s="212" t="s">
        <v>68</v>
      </c>
      <c r="U505" s="214" t="s">
        <v>78</v>
      </c>
      <c r="V505" s="214" t="s">
        <v>13</v>
      </c>
      <c r="W505" s="254"/>
      <c r="X505" s="153"/>
      <c r="Y505" s="153"/>
      <c r="Z505" s="153"/>
      <c r="AA505" s="153"/>
      <c r="AB505" s="153"/>
      <c r="AC505" s="153"/>
      <c r="AD505" s="153"/>
      <c r="AE505" s="153"/>
      <c r="AF505" s="153"/>
    </row>
    <row r="506" ht="14.5" spans="1:32">
      <c r="A506" s="227">
        <v>513</v>
      </c>
      <c r="B506" s="212" t="s">
        <v>64</v>
      </c>
      <c r="C506" s="397" t="s">
        <v>475</v>
      </c>
      <c r="D506" s="204" t="s">
        <v>1917</v>
      </c>
      <c r="E506" s="26">
        <v>6000054521</v>
      </c>
      <c r="F506" s="37">
        <v>1</v>
      </c>
      <c r="G506" s="37">
        <v>0</v>
      </c>
      <c r="H506" s="214">
        <v>1</v>
      </c>
      <c r="I506" s="226">
        <v>46294</v>
      </c>
      <c r="J506" s="211" t="s">
        <v>2173</v>
      </c>
      <c r="K506" s="358">
        <v>516315360926010</v>
      </c>
      <c r="L506" s="387" t="s">
        <v>2580</v>
      </c>
      <c r="M506" s="211" t="s">
        <v>2194</v>
      </c>
      <c r="N506" s="297" t="s">
        <v>1035</v>
      </c>
      <c r="O506" s="136"/>
      <c r="P506" s="240"/>
      <c r="Q506" s="250" t="s">
        <v>2195</v>
      </c>
      <c r="R506" s="136"/>
      <c r="S506" s="226">
        <v>46253</v>
      </c>
      <c r="T506" s="212" t="s">
        <v>68</v>
      </c>
      <c r="U506" s="214" t="s">
        <v>78</v>
      </c>
      <c r="V506" s="214" t="s">
        <v>13</v>
      </c>
      <c r="W506" s="254"/>
      <c r="X506" s="153"/>
      <c r="Y506" s="153"/>
      <c r="Z506" s="153"/>
      <c r="AA506" s="153"/>
      <c r="AB506" s="153"/>
      <c r="AC506" s="153"/>
      <c r="AD506" s="153"/>
      <c r="AE506" s="153"/>
      <c r="AF506" s="153"/>
    </row>
    <row r="507" ht="14.5" spans="1:32">
      <c r="A507" s="214">
        <v>514</v>
      </c>
      <c r="B507" s="212" t="s">
        <v>64</v>
      </c>
      <c r="C507" s="397" t="s">
        <v>475</v>
      </c>
      <c r="D507" s="204" t="s">
        <v>1917</v>
      </c>
      <c r="E507" s="26">
        <v>6000054521</v>
      </c>
      <c r="F507" s="37">
        <v>1</v>
      </c>
      <c r="G507" s="37">
        <v>0</v>
      </c>
      <c r="H507" s="214">
        <v>1</v>
      </c>
      <c r="I507" s="226">
        <v>46294</v>
      </c>
      <c r="J507" s="211" t="s">
        <v>2173</v>
      </c>
      <c r="K507" s="358">
        <v>516315360926011</v>
      </c>
      <c r="L507" s="387" t="s">
        <v>2580</v>
      </c>
      <c r="M507" s="211" t="s">
        <v>2194</v>
      </c>
      <c r="N507" s="297" t="s">
        <v>1035</v>
      </c>
      <c r="O507" s="136"/>
      <c r="P507" s="240"/>
      <c r="Q507" s="250" t="s">
        <v>2195</v>
      </c>
      <c r="R507" s="136"/>
      <c r="S507" s="226">
        <v>46253</v>
      </c>
      <c r="T507" s="212" t="s">
        <v>68</v>
      </c>
      <c r="U507" s="214" t="s">
        <v>78</v>
      </c>
      <c r="V507" s="214" t="s">
        <v>13</v>
      </c>
      <c r="W507" s="254"/>
      <c r="X507" s="153"/>
      <c r="Y507" s="153"/>
      <c r="Z507" s="153"/>
      <c r="AA507" s="153"/>
      <c r="AB507" s="153"/>
      <c r="AC507" s="153"/>
      <c r="AD507" s="153"/>
      <c r="AE507" s="153"/>
      <c r="AF507" s="153"/>
    </row>
    <row r="508" ht="14.5" spans="1:32">
      <c r="A508" s="227">
        <v>515</v>
      </c>
      <c r="B508" s="212" t="s">
        <v>64</v>
      </c>
      <c r="C508" s="397" t="s">
        <v>475</v>
      </c>
      <c r="D508" s="204" t="s">
        <v>1917</v>
      </c>
      <c r="E508" s="26">
        <v>6000054521</v>
      </c>
      <c r="F508" s="37">
        <v>1</v>
      </c>
      <c r="G508" s="37">
        <v>0</v>
      </c>
      <c r="H508" s="214">
        <v>1</v>
      </c>
      <c r="I508" s="226">
        <v>46294</v>
      </c>
      <c r="J508" s="211" t="s">
        <v>2173</v>
      </c>
      <c r="K508" s="358">
        <v>516315360926012</v>
      </c>
      <c r="L508" s="387" t="s">
        <v>2580</v>
      </c>
      <c r="M508" s="211" t="s">
        <v>2194</v>
      </c>
      <c r="N508" s="297" t="s">
        <v>1035</v>
      </c>
      <c r="O508" s="136"/>
      <c r="P508" s="240"/>
      <c r="Q508" s="250" t="s">
        <v>2195</v>
      </c>
      <c r="R508" s="136"/>
      <c r="S508" s="226">
        <v>46253</v>
      </c>
      <c r="T508" s="212" t="s">
        <v>68</v>
      </c>
      <c r="U508" s="214" t="s">
        <v>78</v>
      </c>
      <c r="V508" s="214" t="s">
        <v>13</v>
      </c>
      <c r="W508" s="254"/>
      <c r="X508" s="153"/>
      <c r="Y508" s="153"/>
      <c r="Z508" s="153"/>
      <c r="AA508" s="153"/>
      <c r="AB508" s="153"/>
      <c r="AC508" s="153"/>
      <c r="AD508" s="153"/>
      <c r="AE508" s="153"/>
      <c r="AF508" s="153"/>
    </row>
    <row r="509" ht="14.5" spans="1:32">
      <c r="A509" s="227">
        <v>515</v>
      </c>
      <c r="B509" s="212" t="s">
        <v>64</v>
      </c>
      <c r="C509" s="397" t="s">
        <v>475</v>
      </c>
      <c r="D509" s="204" t="s">
        <v>1917</v>
      </c>
      <c r="E509" s="26">
        <v>6000054521</v>
      </c>
      <c r="F509" s="37">
        <v>1</v>
      </c>
      <c r="G509" s="37">
        <v>0</v>
      </c>
      <c r="H509" s="214">
        <v>1</v>
      </c>
      <c r="I509" s="226">
        <v>46294</v>
      </c>
      <c r="J509" s="211" t="s">
        <v>2173</v>
      </c>
      <c r="K509" s="358">
        <v>516315360926013</v>
      </c>
      <c r="L509" s="387" t="s">
        <v>2580</v>
      </c>
      <c r="M509" s="211" t="s">
        <v>2194</v>
      </c>
      <c r="N509" s="297" t="s">
        <v>1035</v>
      </c>
      <c r="O509" s="136"/>
      <c r="P509" s="240"/>
      <c r="Q509" s="250" t="s">
        <v>2195</v>
      </c>
      <c r="R509" s="136"/>
      <c r="S509" s="226">
        <v>46253</v>
      </c>
      <c r="T509" s="212" t="s">
        <v>68</v>
      </c>
      <c r="U509" s="214" t="s">
        <v>78</v>
      </c>
      <c r="V509" s="214" t="s">
        <v>13</v>
      </c>
      <c r="W509" s="254"/>
      <c r="X509" s="153"/>
      <c r="Y509" s="153"/>
      <c r="Z509" s="153"/>
      <c r="AA509" s="153"/>
      <c r="AB509" s="153"/>
      <c r="AC509" s="153"/>
      <c r="AD509" s="153"/>
      <c r="AE509" s="153"/>
      <c r="AF509" s="153"/>
    </row>
    <row r="510" ht="14.5" spans="1:32">
      <c r="A510" s="227">
        <v>516</v>
      </c>
      <c r="B510" s="212" t="s">
        <v>64</v>
      </c>
      <c r="C510" s="397" t="s">
        <v>475</v>
      </c>
      <c r="D510" s="204" t="s">
        <v>1917</v>
      </c>
      <c r="E510" s="26">
        <v>6000054521</v>
      </c>
      <c r="F510" s="37">
        <v>1</v>
      </c>
      <c r="G510" s="37">
        <v>0</v>
      </c>
      <c r="H510" s="214">
        <v>1</v>
      </c>
      <c r="I510" s="226">
        <v>46294</v>
      </c>
      <c r="J510" s="211" t="s">
        <v>2173</v>
      </c>
      <c r="K510" s="358">
        <v>516315360926014</v>
      </c>
      <c r="L510" s="387" t="s">
        <v>2580</v>
      </c>
      <c r="M510" s="211" t="s">
        <v>2194</v>
      </c>
      <c r="N510" s="297" t="s">
        <v>1035</v>
      </c>
      <c r="O510" s="136"/>
      <c r="P510" s="240"/>
      <c r="Q510" s="250" t="s">
        <v>2195</v>
      </c>
      <c r="R510" s="136"/>
      <c r="S510" s="226">
        <v>46253</v>
      </c>
      <c r="T510" s="212" t="s">
        <v>68</v>
      </c>
      <c r="U510" s="214" t="s">
        <v>78</v>
      </c>
      <c r="V510" s="214" t="s">
        <v>13</v>
      </c>
      <c r="W510" s="254"/>
      <c r="X510" s="153"/>
      <c r="Y510" s="153"/>
      <c r="Z510" s="153"/>
      <c r="AA510" s="153"/>
      <c r="AB510" s="153"/>
      <c r="AC510" s="153"/>
      <c r="AD510" s="153"/>
      <c r="AE510" s="153"/>
      <c r="AF510" s="153"/>
    </row>
    <row r="511" ht="27.75" customHeight="1" spans="1:32">
      <c r="A511" s="214">
        <v>517</v>
      </c>
      <c r="B511" s="212" t="s">
        <v>64</v>
      </c>
      <c r="C511" s="397" t="s">
        <v>475</v>
      </c>
      <c r="D511" s="204" t="s">
        <v>1917</v>
      </c>
      <c r="E511" s="26">
        <v>6000054521</v>
      </c>
      <c r="F511" s="37">
        <v>1</v>
      </c>
      <c r="G511" s="37">
        <v>0</v>
      </c>
      <c r="H511" s="214">
        <v>1</v>
      </c>
      <c r="I511" s="226">
        <v>46294</v>
      </c>
      <c r="J511" s="211" t="s">
        <v>2173</v>
      </c>
      <c r="K511" s="358">
        <v>516315360926015</v>
      </c>
      <c r="L511" s="387" t="s">
        <v>2580</v>
      </c>
      <c r="M511" s="211" t="s">
        <v>2194</v>
      </c>
      <c r="N511" s="297" t="s">
        <v>1035</v>
      </c>
      <c r="O511" s="136"/>
      <c r="P511" s="240"/>
      <c r="Q511" s="250" t="s">
        <v>2195</v>
      </c>
      <c r="R511" s="136"/>
      <c r="S511" s="226">
        <v>46253</v>
      </c>
      <c r="T511" s="212" t="s">
        <v>68</v>
      </c>
      <c r="U511" s="214" t="s">
        <v>78</v>
      </c>
      <c r="V511" s="214" t="s">
        <v>13</v>
      </c>
      <c r="W511" s="254"/>
      <c r="X511" s="153"/>
      <c r="Y511" s="153"/>
      <c r="Z511" s="153"/>
      <c r="AA511" s="153"/>
      <c r="AB511" s="153"/>
      <c r="AC511" s="153"/>
      <c r="AD511" s="153"/>
      <c r="AE511" s="153"/>
      <c r="AF511" s="153"/>
    </row>
    <row r="512" ht="27.75" customHeight="1" spans="1:32">
      <c r="A512" s="214">
        <v>517</v>
      </c>
      <c r="B512" s="212" t="s">
        <v>64</v>
      </c>
      <c r="C512" s="397" t="s">
        <v>475</v>
      </c>
      <c r="D512" s="204" t="s">
        <v>1917</v>
      </c>
      <c r="E512" s="26">
        <v>6000054521</v>
      </c>
      <c r="F512" s="37">
        <v>1</v>
      </c>
      <c r="G512" s="37">
        <v>0</v>
      </c>
      <c r="H512" s="214">
        <v>1</v>
      </c>
      <c r="I512" s="226">
        <v>46294</v>
      </c>
      <c r="J512" s="211" t="s">
        <v>2173</v>
      </c>
      <c r="K512" s="358">
        <v>516315360926016</v>
      </c>
      <c r="L512" s="387" t="s">
        <v>2580</v>
      </c>
      <c r="M512" s="211" t="s">
        <v>2194</v>
      </c>
      <c r="N512" s="297" t="s">
        <v>1035</v>
      </c>
      <c r="O512" s="136"/>
      <c r="P512" s="240"/>
      <c r="Q512" s="250" t="s">
        <v>2195</v>
      </c>
      <c r="R512" s="136"/>
      <c r="S512" s="226">
        <v>46253</v>
      </c>
      <c r="T512" s="212" t="s">
        <v>68</v>
      </c>
      <c r="U512" s="214" t="s">
        <v>78</v>
      </c>
      <c r="V512" s="214" t="s">
        <v>13</v>
      </c>
      <c r="W512" s="254"/>
      <c r="X512" s="153"/>
      <c r="Y512" s="153"/>
      <c r="Z512" s="153"/>
      <c r="AA512" s="153"/>
      <c r="AB512" s="153"/>
      <c r="AC512" s="153"/>
      <c r="AD512" s="153"/>
      <c r="AE512" s="153"/>
      <c r="AF512" s="153"/>
    </row>
    <row r="513" ht="14.5" spans="1:32">
      <c r="A513" s="64"/>
      <c r="B513" s="212" t="s">
        <v>64</v>
      </c>
      <c r="C513" s="214" t="s">
        <v>171</v>
      </c>
      <c r="D513" s="204" t="s">
        <v>1917</v>
      </c>
      <c r="E513" s="26">
        <v>6000064468</v>
      </c>
      <c r="F513" s="55">
        <v>1</v>
      </c>
      <c r="G513" s="55">
        <v>1</v>
      </c>
      <c r="H513" s="214">
        <v>0</v>
      </c>
      <c r="I513" s="226">
        <v>46295</v>
      </c>
      <c r="J513" s="211" t="s">
        <v>2171</v>
      </c>
      <c r="K513" s="362">
        <v>516339150926043</v>
      </c>
      <c r="L513" s="239" t="s">
        <v>66</v>
      </c>
      <c r="M513" s="64"/>
      <c r="N513" s="64"/>
      <c r="O513" s="64"/>
      <c r="P513" s="64"/>
      <c r="Q513" s="64"/>
      <c r="R513" s="212" t="s">
        <v>1920</v>
      </c>
      <c r="S513" s="64"/>
      <c r="T513" s="64"/>
      <c r="U513" s="40"/>
      <c r="V513" s="40"/>
      <c r="W513" s="64"/>
    </row>
    <row r="514" ht="14.5" spans="1:32">
      <c r="A514" s="214"/>
      <c r="B514" s="212" t="s">
        <v>64</v>
      </c>
      <c r="C514" s="214" t="s">
        <v>171</v>
      </c>
      <c r="D514" s="204" t="s">
        <v>1917</v>
      </c>
      <c r="E514" s="26">
        <v>6000064468</v>
      </c>
      <c r="F514" s="37">
        <v>1</v>
      </c>
      <c r="G514" s="37">
        <v>0</v>
      </c>
      <c r="H514" s="214">
        <v>1</v>
      </c>
      <c r="I514" s="226">
        <v>46295</v>
      </c>
      <c r="J514" s="211" t="s">
        <v>2171</v>
      </c>
      <c r="K514" s="358">
        <v>516339150926044</v>
      </c>
      <c r="L514" s="254" t="s">
        <v>2582</v>
      </c>
      <c r="M514" s="254" t="s">
        <v>2185</v>
      </c>
      <c r="N514" s="34" t="s">
        <v>2199</v>
      </c>
      <c r="O514" s="190"/>
      <c r="P514" s="317"/>
      <c r="Q514" s="254" t="s">
        <v>122</v>
      </c>
      <c r="R514" s="212" t="s">
        <v>1920</v>
      </c>
      <c r="S514" s="317"/>
      <c r="T514" s="212" t="s">
        <v>68</v>
      </c>
      <c r="U514" s="214" t="s">
        <v>78</v>
      </c>
      <c r="V514" s="214" t="s">
        <v>13</v>
      </c>
      <c r="W514" s="37"/>
      <c r="X514" s="40"/>
      <c r="Y514" s="55"/>
      <c r="Z514" s="40"/>
      <c r="AA514" s="34"/>
      <c r="AB514" s="34"/>
      <c r="AC514" s="34"/>
      <c r="AD514" s="34"/>
      <c r="AE514" s="37"/>
      <c r="AF514" s="34"/>
    </row>
    <row r="515" ht="14.5" spans="1:32">
      <c r="A515" s="214"/>
      <c r="B515" s="212" t="s">
        <v>64</v>
      </c>
      <c r="C515" s="214" t="s">
        <v>171</v>
      </c>
      <c r="D515" s="204" t="s">
        <v>1917</v>
      </c>
      <c r="E515" s="26">
        <v>6000064468</v>
      </c>
      <c r="F515" s="37">
        <v>1</v>
      </c>
      <c r="G515" s="37">
        <v>0</v>
      </c>
      <c r="H515" s="214">
        <v>1</v>
      </c>
      <c r="I515" s="226">
        <v>46295</v>
      </c>
      <c r="J515" s="211" t="s">
        <v>2171</v>
      </c>
      <c r="K515" s="358">
        <v>516339150926045</v>
      </c>
      <c r="L515" s="254" t="s">
        <v>2583</v>
      </c>
      <c r="M515" s="254" t="s">
        <v>2185</v>
      </c>
      <c r="N515" s="34" t="s">
        <v>2199</v>
      </c>
      <c r="O515" s="190"/>
      <c r="P515" s="317"/>
      <c r="Q515" s="254" t="s">
        <v>122</v>
      </c>
      <c r="R515" s="212" t="s">
        <v>1920</v>
      </c>
      <c r="S515" s="317"/>
      <c r="T515" s="212" t="s">
        <v>68</v>
      </c>
      <c r="U515" s="214" t="s">
        <v>78</v>
      </c>
      <c r="V515" s="214" t="s">
        <v>13</v>
      </c>
      <c r="W515" s="37"/>
      <c r="X515" s="48"/>
      <c r="Y515" s="302"/>
      <c r="Z515" s="48"/>
      <c r="AA515" s="34"/>
      <c r="AB515" s="34"/>
      <c r="AC515" s="34"/>
      <c r="AD515" s="34"/>
      <c r="AE515" s="37"/>
      <c r="AF515" s="34"/>
    </row>
    <row r="516" ht="14.5" spans="1:32">
      <c r="A516" s="214"/>
      <c r="B516" s="212" t="s">
        <v>64</v>
      </c>
      <c r="C516" s="214" t="s">
        <v>171</v>
      </c>
      <c r="D516" s="204" t="s">
        <v>1917</v>
      </c>
      <c r="E516" s="26">
        <v>6000064468</v>
      </c>
      <c r="F516" s="37">
        <v>1</v>
      </c>
      <c r="G516" s="37">
        <v>0</v>
      </c>
      <c r="H516" s="214">
        <v>1</v>
      </c>
      <c r="I516" s="226">
        <v>46295</v>
      </c>
      <c r="J516" s="211" t="s">
        <v>2171</v>
      </c>
      <c r="K516" s="358">
        <v>516339150926046</v>
      </c>
      <c r="L516" s="254" t="s">
        <v>2193</v>
      </c>
      <c r="M516" s="211" t="s">
        <v>2194</v>
      </c>
      <c r="N516" s="297" t="s">
        <v>1035</v>
      </c>
      <c r="O516" s="136"/>
      <c r="P516" s="240"/>
      <c r="Q516" s="250" t="s">
        <v>2195</v>
      </c>
      <c r="R516" s="136"/>
      <c r="S516" s="226">
        <v>46253</v>
      </c>
      <c r="T516" s="212" t="s">
        <v>68</v>
      </c>
      <c r="U516" s="214" t="s">
        <v>78</v>
      </c>
      <c r="V516" s="214" t="s">
        <v>13</v>
      </c>
      <c r="W516" s="37"/>
      <c r="X516" s="40"/>
      <c r="Y516" s="55"/>
      <c r="Z516" s="40"/>
      <c r="AA516" s="34"/>
      <c r="AB516" s="34"/>
      <c r="AC516" s="34"/>
      <c r="AD516" s="34"/>
      <c r="AE516" s="37"/>
      <c r="AF516" s="34"/>
    </row>
    <row r="517" ht="14.5" spans="1:32">
      <c r="A517" s="214"/>
      <c r="B517" s="212" t="s">
        <v>64</v>
      </c>
      <c r="C517" s="214" t="s">
        <v>171</v>
      </c>
      <c r="D517" s="204" t="s">
        <v>1917</v>
      </c>
      <c r="E517" s="26">
        <v>6000064468</v>
      </c>
      <c r="F517" s="26">
        <v>1</v>
      </c>
      <c r="G517" s="298">
        <v>1</v>
      </c>
      <c r="H517" s="214">
        <v>0</v>
      </c>
      <c r="I517" s="226">
        <v>46295</v>
      </c>
      <c r="J517" s="211" t="s">
        <v>2171</v>
      </c>
      <c r="K517" s="362">
        <v>516339150926047</v>
      </c>
      <c r="L517" s="239" t="s">
        <v>66</v>
      </c>
      <c r="M517" s="415"/>
      <c r="N517" s="415"/>
      <c r="O517" s="239"/>
      <c r="P517" s="299"/>
      <c r="Q517" s="416"/>
      <c r="R517" s="212" t="s">
        <v>1920</v>
      </c>
      <c r="S517" s="299"/>
      <c r="T517" s="382"/>
      <c r="U517" s="299"/>
      <c r="V517" s="299"/>
      <c r="W517" s="55"/>
      <c r="X517" s="48"/>
      <c r="Y517" s="302"/>
      <c r="Z517" s="48"/>
      <c r="AA517" s="34"/>
      <c r="AB517" s="34"/>
      <c r="AC517" s="34"/>
      <c r="AD517" s="34"/>
      <c r="AE517" s="37"/>
      <c r="AF517" s="34"/>
    </row>
    <row r="518" ht="14.5" spans="1:32">
      <c r="A518" s="214"/>
      <c r="B518" s="37"/>
      <c r="C518" s="214"/>
      <c r="D518" s="312"/>
      <c r="E518" s="312"/>
      <c r="F518" s="315"/>
      <c r="G518" s="312"/>
      <c r="H518" s="312"/>
      <c r="I518" s="317"/>
      <c r="J518" s="417"/>
      <c r="K518" s="418"/>
      <c r="L518" s="319"/>
      <c r="M518" s="319"/>
      <c r="N518" s="319"/>
      <c r="O518" s="190"/>
      <c r="P518" s="317"/>
      <c r="Q518" s="320"/>
      <c r="R518" s="190"/>
      <c r="S518" s="317"/>
      <c r="T518" s="321"/>
      <c r="U518" s="318"/>
      <c r="V518" s="318"/>
      <c r="W518" s="55"/>
      <c r="X518" s="186"/>
      <c r="Y518" s="186"/>
      <c r="Z518" s="55"/>
      <c r="AA518" s="34"/>
      <c r="AB518" s="34"/>
      <c r="AC518" s="34"/>
      <c r="AD518" s="34"/>
      <c r="AE518" s="37"/>
      <c r="AF518" s="34"/>
    </row>
    <row r="519" ht="14.5" spans="1:32">
      <c r="A519" s="214"/>
      <c r="B519" s="37"/>
      <c r="C519" s="214"/>
      <c r="D519" s="312"/>
      <c r="E519" s="312"/>
      <c r="F519" s="315"/>
      <c r="G519" s="312"/>
      <c r="H519" s="312"/>
      <c r="I519" s="317"/>
      <c r="J519" s="417"/>
      <c r="K519" s="418"/>
      <c r="L519" s="319"/>
      <c r="M519" s="319"/>
      <c r="N519" s="319"/>
      <c r="O519" s="190"/>
      <c r="P519" s="317"/>
      <c r="Q519" s="320"/>
      <c r="R519" s="190"/>
      <c r="S519" s="317"/>
      <c r="T519" s="321"/>
      <c r="U519" s="318"/>
      <c r="V519" s="318"/>
      <c r="W519" s="37"/>
      <c r="X519" s="186"/>
      <c r="Y519" s="186"/>
      <c r="Z519" s="37"/>
      <c r="AA519" s="34"/>
      <c r="AB519" s="34"/>
      <c r="AC519" s="34"/>
      <c r="AD519" s="34"/>
      <c r="AE519" s="37"/>
      <c r="AF519" s="34"/>
    </row>
    <row r="520" ht="14.5" spans="1:32">
      <c r="A520" s="214"/>
      <c r="B520" s="37"/>
      <c r="C520" s="214"/>
      <c r="D520" s="312"/>
      <c r="E520" s="312"/>
      <c r="F520" s="315"/>
      <c r="G520" s="312"/>
      <c r="H520" s="312"/>
      <c r="I520" s="317"/>
      <c r="J520" s="417"/>
      <c r="K520" s="418"/>
      <c r="L520" s="319"/>
      <c r="M520" s="319"/>
      <c r="N520" s="319"/>
      <c r="O520" s="190"/>
      <c r="P520" s="317"/>
      <c r="Q520" s="320"/>
      <c r="R520" s="190"/>
      <c r="S520" s="317"/>
      <c r="T520" s="321"/>
      <c r="U520" s="318"/>
      <c r="V520" s="318"/>
      <c r="W520" s="37"/>
      <c r="X520" s="186"/>
      <c r="Y520" s="186"/>
      <c r="Z520" s="37"/>
      <c r="AA520" s="34"/>
      <c r="AB520" s="34"/>
      <c r="AC520" s="34"/>
      <c r="AD520" s="34"/>
      <c r="AE520" s="37"/>
      <c r="AF520" s="34"/>
    </row>
    <row r="521" ht="14.5" spans="1:32">
      <c r="A521" s="214"/>
      <c r="B521" s="37"/>
      <c r="C521" s="214"/>
      <c r="D521" s="312"/>
      <c r="E521" s="312"/>
      <c r="F521" s="315"/>
      <c r="G521" s="312"/>
      <c r="H521" s="312"/>
      <c r="I521" s="317"/>
      <c r="J521" s="417"/>
      <c r="K521" s="418"/>
      <c r="L521" s="319"/>
      <c r="M521" s="319"/>
      <c r="N521" s="319"/>
      <c r="O521" s="190"/>
      <c r="P521" s="317"/>
      <c r="Q521" s="320"/>
      <c r="R521" s="190"/>
      <c r="S521" s="317"/>
      <c r="T521" s="321"/>
      <c r="U521" s="318"/>
      <c r="V521" s="318"/>
      <c r="W521" s="37"/>
      <c r="X521" s="186"/>
      <c r="Y521" s="186"/>
      <c r="Z521" s="37"/>
      <c r="AA521" s="34"/>
      <c r="AB521" s="34"/>
      <c r="AC521" s="34"/>
      <c r="AD521" s="34"/>
      <c r="AE521" s="37"/>
      <c r="AF521" s="34"/>
    </row>
    <row r="522" ht="14.5" spans="1:32">
      <c r="A522" s="214"/>
      <c r="B522" s="37"/>
      <c r="C522" s="214"/>
      <c r="D522" s="312"/>
      <c r="E522" s="312"/>
      <c r="F522" s="315"/>
      <c r="G522" s="312"/>
      <c r="H522" s="312"/>
      <c r="I522" s="317"/>
      <c r="J522" s="417"/>
      <c r="K522" s="418"/>
      <c r="L522" s="319"/>
      <c r="M522" s="319"/>
      <c r="N522" s="319"/>
      <c r="O522" s="190"/>
      <c r="P522" s="317"/>
      <c r="Q522" s="320"/>
      <c r="R522" s="190"/>
      <c r="S522" s="317"/>
      <c r="T522" s="321"/>
      <c r="U522" s="318"/>
      <c r="V522" s="318"/>
      <c r="W522" s="37"/>
      <c r="X522" s="186"/>
      <c r="Y522" s="186"/>
      <c r="Z522" s="37"/>
      <c r="AA522" s="34"/>
      <c r="AB522" s="34"/>
      <c r="AC522" s="34"/>
      <c r="AD522" s="34"/>
      <c r="AE522" s="37"/>
      <c r="AF522" s="34"/>
    </row>
    <row r="523" ht="14.5" spans="1:32">
      <c r="A523" s="214"/>
      <c r="B523" s="37"/>
      <c r="C523" s="214"/>
      <c r="D523" s="312"/>
      <c r="E523" s="312"/>
      <c r="F523" s="315"/>
      <c r="G523" s="312"/>
      <c r="H523" s="312"/>
      <c r="I523" s="317"/>
      <c r="J523" s="417"/>
      <c r="K523" s="418"/>
      <c r="L523" s="319"/>
      <c r="M523" s="319"/>
      <c r="N523" s="319"/>
      <c r="O523" s="190"/>
      <c r="P523" s="317"/>
      <c r="Q523" s="320"/>
      <c r="R523" s="190"/>
      <c r="S523" s="317"/>
      <c r="T523" s="321"/>
      <c r="U523" s="318"/>
      <c r="V523" s="318"/>
      <c r="W523" s="37"/>
      <c r="X523" s="186"/>
      <c r="Y523" s="186"/>
      <c r="Z523" s="37"/>
      <c r="AA523" s="34"/>
      <c r="AB523" s="34"/>
      <c r="AC523" s="34"/>
      <c r="AD523" s="34"/>
      <c r="AE523" s="37"/>
      <c r="AF523" s="34"/>
    </row>
    <row r="524" ht="14.5" spans="1:32">
      <c r="A524" s="214"/>
      <c r="B524" s="37"/>
      <c r="C524" s="214"/>
      <c r="D524" s="312"/>
      <c r="E524" s="312"/>
      <c r="F524" s="315"/>
      <c r="G524" s="312"/>
      <c r="H524" s="312"/>
      <c r="I524" s="317"/>
      <c r="J524" s="417"/>
      <c r="K524" s="418"/>
      <c r="L524" s="319"/>
      <c r="M524" s="319"/>
      <c r="N524" s="319"/>
      <c r="O524" s="190"/>
      <c r="P524" s="317"/>
      <c r="Q524" s="320"/>
      <c r="R524" s="190"/>
      <c r="S524" s="317"/>
      <c r="T524" s="321"/>
      <c r="U524" s="318"/>
      <c r="V524" s="318"/>
      <c r="W524" s="37"/>
      <c r="X524" s="186"/>
      <c r="Y524" s="186"/>
      <c r="Z524" s="37"/>
      <c r="AA524" s="34"/>
      <c r="AB524" s="34"/>
      <c r="AC524" s="34"/>
      <c r="AD524" s="34"/>
      <c r="AE524" s="37"/>
      <c r="AF524" s="34"/>
    </row>
    <row r="525" ht="14.5" spans="1:32">
      <c r="A525" s="214"/>
      <c r="B525" s="37"/>
      <c r="C525" s="214"/>
      <c r="D525" s="312"/>
      <c r="E525" s="312"/>
      <c r="F525" s="315"/>
      <c r="G525" s="312"/>
      <c r="H525" s="312"/>
      <c r="I525" s="317"/>
      <c r="J525" s="417"/>
      <c r="K525" s="418"/>
      <c r="L525" s="319"/>
      <c r="M525" s="319"/>
      <c r="N525" s="319"/>
      <c r="O525" s="190"/>
      <c r="P525" s="317"/>
      <c r="Q525" s="320"/>
      <c r="R525" s="190"/>
      <c r="S525" s="317"/>
      <c r="T525" s="321"/>
      <c r="U525" s="318"/>
      <c r="V525" s="318"/>
      <c r="W525" s="37"/>
      <c r="X525" s="186"/>
      <c r="Y525" s="186"/>
      <c r="Z525" s="37"/>
      <c r="AA525" s="34"/>
      <c r="AB525" s="34"/>
      <c r="AC525" s="34"/>
      <c r="AD525" s="34"/>
      <c r="AE525" s="37"/>
      <c r="AF525" s="34"/>
    </row>
    <row r="526" ht="14.5" spans="1:32">
      <c r="A526" s="214"/>
      <c r="B526" s="37"/>
      <c r="C526" s="214"/>
      <c r="D526" s="312"/>
      <c r="E526" s="312"/>
      <c r="F526" s="315"/>
      <c r="G526" s="312"/>
      <c r="H526" s="312"/>
      <c r="I526" s="317"/>
      <c r="J526" s="417"/>
      <c r="K526" s="418"/>
      <c r="L526" s="319"/>
      <c r="M526" s="319"/>
      <c r="N526" s="319"/>
      <c r="O526" s="190"/>
      <c r="P526" s="317"/>
      <c r="Q526" s="320"/>
      <c r="R526" s="190"/>
      <c r="S526" s="317"/>
      <c r="T526" s="321"/>
      <c r="U526" s="318"/>
      <c r="V526" s="318"/>
      <c r="W526" s="37"/>
      <c r="X526" s="186"/>
      <c r="Y526" s="186"/>
      <c r="Z526" s="37"/>
      <c r="AA526" s="34"/>
      <c r="AB526" s="34"/>
      <c r="AC526" s="34"/>
      <c r="AD526" s="34"/>
      <c r="AE526" s="37"/>
      <c r="AF526" s="34"/>
    </row>
    <row r="527" ht="14.5" spans="1:32">
      <c r="A527" s="214"/>
      <c r="B527" s="37"/>
      <c r="C527" s="214"/>
      <c r="D527" s="312"/>
      <c r="E527" s="312"/>
      <c r="F527" s="315"/>
      <c r="G527" s="312"/>
      <c r="H527" s="312"/>
      <c r="I527" s="317"/>
      <c r="J527" s="417"/>
      <c r="K527" s="418"/>
      <c r="L527" s="319"/>
      <c r="M527" s="319"/>
      <c r="N527" s="319"/>
      <c r="O527" s="190"/>
      <c r="P527" s="317"/>
      <c r="Q527" s="320"/>
      <c r="R527" s="190"/>
      <c r="S527" s="317"/>
      <c r="T527" s="321"/>
      <c r="U527" s="318"/>
      <c r="V527" s="318"/>
      <c r="W527" s="37"/>
      <c r="X527" s="186"/>
      <c r="Y527" s="186"/>
      <c r="Z527" s="37"/>
      <c r="AA527" s="34"/>
      <c r="AB527" s="34"/>
      <c r="AC527" s="34"/>
      <c r="AD527" s="34"/>
      <c r="AE527" s="37"/>
      <c r="AF527" s="34"/>
    </row>
    <row r="528" ht="14.5" spans="1:32">
      <c r="A528" s="214"/>
      <c r="B528" s="37"/>
      <c r="C528" s="214"/>
      <c r="D528" s="312"/>
      <c r="E528" s="312"/>
      <c r="F528" s="315"/>
      <c r="G528" s="312"/>
      <c r="H528" s="312"/>
      <c r="I528" s="317"/>
      <c r="J528" s="417"/>
      <c r="K528" s="418"/>
      <c r="L528" s="319"/>
      <c r="M528" s="319"/>
      <c r="N528" s="319"/>
      <c r="O528" s="190"/>
      <c r="P528" s="317"/>
      <c r="Q528" s="320"/>
      <c r="R528" s="190"/>
      <c r="S528" s="317"/>
      <c r="T528" s="321"/>
      <c r="U528" s="318"/>
      <c r="V528" s="318"/>
      <c r="W528" s="37"/>
      <c r="X528" s="186"/>
      <c r="Y528" s="186"/>
      <c r="Z528" s="37"/>
      <c r="AA528" s="34"/>
      <c r="AB528" s="34"/>
      <c r="AC528" s="34"/>
      <c r="AD528" s="34"/>
      <c r="AE528" s="37"/>
      <c r="AF528" s="34"/>
    </row>
    <row r="529" ht="14.5" spans="1:32">
      <c r="A529" s="214"/>
      <c r="B529" s="37"/>
      <c r="C529" s="214"/>
      <c r="D529" s="312"/>
      <c r="E529" s="312"/>
      <c r="F529" s="315"/>
      <c r="G529" s="312"/>
      <c r="H529" s="312"/>
      <c r="I529" s="317"/>
      <c r="J529" s="417"/>
      <c r="K529" s="418"/>
      <c r="L529" s="319"/>
      <c r="M529" s="319"/>
      <c r="N529" s="319"/>
      <c r="O529" s="190"/>
      <c r="P529" s="317"/>
      <c r="Q529" s="320"/>
      <c r="R529" s="190"/>
      <c r="S529" s="317"/>
      <c r="T529" s="321"/>
      <c r="U529" s="318"/>
      <c r="V529" s="318"/>
      <c r="W529" s="37"/>
      <c r="X529" s="186"/>
      <c r="Y529" s="186"/>
      <c r="Z529" s="37"/>
      <c r="AA529" s="34"/>
      <c r="AB529" s="34"/>
      <c r="AC529" s="34"/>
      <c r="AD529" s="34"/>
      <c r="AE529" s="37"/>
      <c r="AF529" s="34"/>
    </row>
    <row r="530" ht="14.5" spans="1:32">
      <c r="A530" s="214"/>
      <c r="B530" s="37"/>
      <c r="C530" s="214"/>
      <c r="D530" s="312"/>
      <c r="E530" s="312"/>
      <c r="F530" s="315"/>
      <c r="G530" s="312"/>
      <c r="H530" s="312"/>
      <c r="I530" s="317"/>
      <c r="J530" s="417"/>
      <c r="K530" s="418"/>
      <c r="L530" s="319"/>
      <c r="M530" s="319"/>
      <c r="N530" s="319"/>
      <c r="O530" s="190"/>
      <c r="P530" s="317"/>
      <c r="Q530" s="320"/>
      <c r="R530" s="190"/>
      <c r="S530" s="317"/>
      <c r="T530" s="321"/>
      <c r="U530" s="318"/>
      <c r="V530" s="318"/>
      <c r="W530" s="37"/>
      <c r="X530" s="186"/>
      <c r="Y530" s="186"/>
      <c r="Z530" s="37"/>
      <c r="AA530" s="34"/>
      <c r="AB530" s="34"/>
      <c r="AC530" s="34"/>
      <c r="AD530" s="34"/>
      <c r="AE530" s="37"/>
      <c r="AF530" s="34"/>
    </row>
    <row r="531" ht="14.5" spans="1:32">
      <c r="A531" s="214"/>
      <c r="B531" s="37"/>
      <c r="C531" s="214"/>
      <c r="D531" s="312"/>
      <c r="E531" s="312"/>
      <c r="F531" s="315"/>
      <c r="G531" s="312"/>
      <c r="H531" s="312"/>
      <c r="I531" s="317"/>
      <c r="J531" s="417"/>
      <c r="K531" s="418"/>
      <c r="L531" s="319"/>
      <c r="M531" s="319"/>
      <c r="N531" s="319"/>
      <c r="O531" s="190"/>
      <c r="P531" s="317"/>
      <c r="Q531" s="320"/>
      <c r="R531" s="190"/>
      <c r="S531" s="317"/>
      <c r="T531" s="321"/>
      <c r="U531" s="318"/>
      <c r="V531" s="318"/>
      <c r="W531" s="37"/>
      <c r="X531" s="186"/>
      <c r="Y531" s="186"/>
      <c r="Z531" s="37"/>
      <c r="AA531" s="34"/>
      <c r="AB531" s="34"/>
      <c r="AC531" s="34"/>
      <c r="AD531" s="34"/>
      <c r="AE531" s="37"/>
      <c r="AF531" s="34"/>
    </row>
    <row r="532" ht="14.5" spans="1:32">
      <c r="A532" s="214"/>
      <c r="B532" s="37"/>
      <c r="C532" s="214"/>
      <c r="D532" s="312"/>
      <c r="E532" s="312"/>
      <c r="F532" s="315"/>
      <c r="G532" s="312"/>
      <c r="H532" s="312"/>
      <c r="I532" s="317"/>
      <c r="J532" s="417"/>
      <c r="K532" s="418"/>
      <c r="L532" s="319"/>
      <c r="M532" s="319"/>
      <c r="N532" s="319"/>
      <c r="O532" s="190"/>
      <c r="P532" s="317"/>
      <c r="Q532" s="320"/>
      <c r="R532" s="190"/>
      <c r="S532" s="317"/>
      <c r="T532" s="321"/>
      <c r="U532" s="318"/>
      <c r="V532" s="318"/>
      <c r="W532" s="37"/>
      <c r="X532" s="186"/>
      <c r="Y532" s="186"/>
      <c r="Z532" s="37"/>
      <c r="AA532" s="34"/>
      <c r="AB532" s="34"/>
      <c r="AC532" s="34"/>
      <c r="AD532" s="34"/>
      <c r="AE532" s="37"/>
      <c r="AF532" s="34"/>
    </row>
    <row r="533" ht="14.5" spans="1:32">
      <c r="A533" s="214"/>
      <c r="B533" s="37"/>
      <c r="C533" s="214"/>
      <c r="D533" s="312"/>
      <c r="E533" s="312"/>
      <c r="F533" s="315"/>
      <c r="G533" s="312"/>
      <c r="H533" s="312"/>
      <c r="I533" s="317"/>
      <c r="J533" s="417"/>
      <c r="K533" s="418"/>
      <c r="L533" s="319"/>
      <c r="M533" s="319"/>
      <c r="N533" s="319"/>
      <c r="O533" s="190"/>
      <c r="P533" s="317"/>
      <c r="Q533" s="320"/>
      <c r="R533" s="190"/>
      <c r="S533" s="317"/>
      <c r="T533" s="321"/>
      <c r="U533" s="318"/>
      <c r="V533" s="318"/>
      <c r="W533" s="37"/>
      <c r="X533" s="186"/>
      <c r="Y533" s="186"/>
      <c r="Z533" s="37"/>
      <c r="AA533" s="34"/>
      <c r="AB533" s="34"/>
      <c r="AC533" s="34"/>
      <c r="AD533" s="34"/>
      <c r="AE533" s="37"/>
      <c r="AF533" s="34"/>
    </row>
    <row r="534" ht="14.5" spans="1:32">
      <c r="A534" s="214"/>
      <c r="B534" s="37"/>
      <c r="C534" s="214"/>
      <c r="D534" s="312"/>
      <c r="E534" s="312"/>
      <c r="F534" s="315"/>
      <c r="G534" s="312"/>
      <c r="H534" s="312"/>
      <c r="I534" s="317"/>
      <c r="J534" s="417"/>
      <c r="K534" s="418"/>
      <c r="L534" s="319"/>
      <c r="M534" s="319"/>
      <c r="N534" s="319"/>
      <c r="O534" s="190"/>
      <c r="P534" s="317"/>
      <c r="Q534" s="320"/>
      <c r="R534" s="190"/>
      <c r="S534" s="317"/>
      <c r="T534" s="321"/>
      <c r="U534" s="318"/>
      <c r="V534" s="318"/>
      <c r="W534" s="37"/>
      <c r="X534" s="186"/>
      <c r="Y534" s="186"/>
      <c r="Z534" s="37"/>
      <c r="AA534" s="34"/>
      <c r="AB534" s="34"/>
      <c r="AC534" s="34"/>
      <c r="AD534" s="34"/>
      <c r="AE534" s="37"/>
      <c r="AF534" s="34"/>
    </row>
    <row r="535" ht="14.5" spans="1:32">
      <c r="A535" s="214"/>
      <c r="B535" s="37"/>
      <c r="C535" s="214"/>
      <c r="D535" s="312"/>
      <c r="E535" s="312"/>
      <c r="F535" s="315"/>
      <c r="G535" s="312"/>
      <c r="H535" s="312"/>
      <c r="I535" s="317"/>
      <c r="J535" s="417"/>
      <c r="K535" s="418"/>
      <c r="L535" s="319"/>
      <c r="M535" s="319"/>
      <c r="N535" s="319"/>
      <c r="O535" s="190"/>
      <c r="P535" s="317"/>
      <c r="Q535" s="320"/>
      <c r="R535" s="190"/>
      <c r="S535" s="317"/>
      <c r="T535" s="321"/>
      <c r="U535" s="318"/>
      <c r="V535" s="318"/>
      <c r="W535" s="37"/>
      <c r="X535" s="186"/>
      <c r="Y535" s="186"/>
      <c r="Z535" s="37"/>
      <c r="AA535" s="34"/>
      <c r="AB535" s="34"/>
      <c r="AC535" s="34"/>
      <c r="AD535" s="34"/>
      <c r="AE535" s="37"/>
      <c r="AF535" s="34"/>
    </row>
    <row r="536" ht="14.5" spans="1:32">
      <c r="A536" s="214"/>
      <c r="B536" s="37"/>
      <c r="C536" s="214"/>
      <c r="D536" s="312"/>
      <c r="E536" s="312"/>
      <c r="F536" s="315"/>
      <c r="G536" s="312"/>
      <c r="H536" s="312"/>
      <c r="I536" s="317"/>
      <c r="J536" s="417"/>
      <c r="K536" s="418"/>
      <c r="L536" s="319"/>
      <c r="M536" s="319"/>
      <c r="N536" s="319"/>
      <c r="O536" s="190"/>
      <c r="P536" s="317"/>
      <c r="Q536" s="320"/>
      <c r="R536" s="190"/>
      <c r="S536" s="317"/>
      <c r="T536" s="321"/>
      <c r="U536" s="318"/>
      <c r="V536" s="318"/>
      <c r="W536" s="37"/>
      <c r="X536" s="186"/>
      <c r="Y536" s="186"/>
      <c r="Z536" s="37"/>
      <c r="AA536" s="34"/>
      <c r="AB536" s="34"/>
      <c r="AC536" s="34"/>
      <c r="AD536" s="34"/>
      <c r="AE536" s="37"/>
      <c r="AF536" s="34"/>
    </row>
    <row r="537" ht="14.5" spans="1:32">
      <c r="A537" s="214"/>
      <c r="B537" s="37"/>
      <c r="C537" s="214"/>
      <c r="D537" s="312"/>
      <c r="E537" s="312"/>
      <c r="F537" s="315"/>
      <c r="G537" s="312"/>
      <c r="H537" s="312"/>
      <c r="I537" s="317"/>
      <c r="J537" s="417"/>
      <c r="K537" s="418"/>
      <c r="L537" s="319"/>
      <c r="M537" s="319"/>
      <c r="N537" s="319"/>
      <c r="O537" s="190"/>
      <c r="P537" s="317"/>
      <c r="Q537" s="320"/>
      <c r="R537" s="190"/>
      <c r="S537" s="317"/>
      <c r="T537" s="321"/>
      <c r="U537" s="318"/>
      <c r="V537" s="318"/>
      <c r="W537" s="37"/>
      <c r="X537" s="186"/>
      <c r="Y537" s="186"/>
      <c r="Z537" s="37"/>
      <c r="AA537" s="34"/>
      <c r="AB537" s="34"/>
      <c r="AC537" s="34"/>
      <c r="AD537" s="34"/>
      <c r="AE537" s="37"/>
      <c r="AF537" s="34"/>
    </row>
    <row r="538" ht="14.5" spans="1:32">
      <c r="A538" s="214"/>
      <c r="B538" s="37"/>
      <c r="C538" s="214"/>
      <c r="D538" s="312"/>
      <c r="E538" s="312"/>
      <c r="F538" s="315"/>
      <c r="G538" s="312"/>
      <c r="H538" s="312"/>
      <c r="I538" s="317"/>
      <c r="J538" s="417"/>
      <c r="K538" s="418"/>
      <c r="L538" s="319"/>
      <c r="M538" s="319"/>
      <c r="N538" s="319"/>
      <c r="O538" s="190"/>
      <c r="P538" s="317"/>
      <c r="Q538" s="320"/>
      <c r="R538" s="190"/>
      <c r="S538" s="317"/>
      <c r="T538" s="321"/>
      <c r="U538" s="318"/>
      <c r="V538" s="318"/>
      <c r="W538" s="37"/>
      <c r="X538" s="186"/>
      <c r="Y538" s="186"/>
      <c r="Z538" s="37"/>
      <c r="AA538" s="34"/>
      <c r="AB538" s="34"/>
      <c r="AC538" s="34"/>
      <c r="AD538" s="34"/>
      <c r="AE538" s="37"/>
      <c r="AF538" s="34"/>
    </row>
    <row r="539" ht="14.5" spans="1:32">
      <c r="A539" s="214"/>
      <c r="B539" s="37"/>
      <c r="C539" s="214"/>
      <c r="D539" s="312"/>
      <c r="E539" s="312"/>
      <c r="F539" s="315"/>
      <c r="G539" s="312"/>
      <c r="H539" s="312"/>
      <c r="I539" s="317"/>
      <c r="J539" s="417"/>
      <c r="K539" s="418"/>
      <c r="L539" s="319"/>
      <c r="M539" s="319"/>
      <c r="N539" s="319"/>
      <c r="O539" s="190"/>
      <c r="P539" s="317"/>
      <c r="Q539" s="320"/>
      <c r="R539" s="190"/>
      <c r="S539" s="317"/>
      <c r="T539" s="321"/>
      <c r="U539" s="318"/>
      <c r="V539" s="318"/>
      <c r="W539" s="37"/>
      <c r="X539" s="186"/>
      <c r="Y539" s="186"/>
      <c r="Z539" s="37"/>
      <c r="AA539" s="34"/>
      <c r="AB539" s="34"/>
      <c r="AC539" s="34"/>
      <c r="AD539" s="34"/>
      <c r="AE539" s="37"/>
      <c r="AF539" s="34"/>
    </row>
    <row r="540" ht="14.5" spans="1:32">
      <c r="A540" s="214"/>
      <c r="B540" s="37"/>
      <c r="C540" s="214"/>
      <c r="D540" s="312"/>
      <c r="E540" s="312"/>
      <c r="F540" s="315"/>
      <c r="G540" s="312"/>
      <c r="H540" s="312"/>
      <c r="I540" s="317"/>
      <c r="J540" s="417"/>
      <c r="K540" s="418"/>
      <c r="L540" s="319"/>
      <c r="M540" s="319"/>
      <c r="N540" s="319"/>
      <c r="O540" s="190"/>
      <c r="P540" s="317"/>
      <c r="Q540" s="320"/>
      <c r="R540" s="190"/>
      <c r="S540" s="317"/>
      <c r="T540" s="321"/>
      <c r="U540" s="318"/>
      <c r="V540" s="318"/>
      <c r="W540" s="37"/>
      <c r="X540" s="186"/>
      <c r="Y540" s="186"/>
      <c r="Z540" s="37"/>
      <c r="AA540" s="34"/>
      <c r="AB540" s="34"/>
      <c r="AC540" s="34"/>
      <c r="AD540" s="34"/>
      <c r="AE540" s="37"/>
      <c r="AF540" s="34"/>
    </row>
    <row r="541" ht="14.5" spans="1:32">
      <c r="A541" s="214"/>
      <c r="B541" s="37"/>
      <c r="C541" s="214"/>
      <c r="D541" s="312"/>
      <c r="E541" s="312"/>
      <c r="F541" s="315"/>
      <c r="G541" s="312"/>
      <c r="H541" s="312"/>
      <c r="I541" s="317"/>
      <c r="J541" s="417"/>
      <c r="K541" s="418"/>
      <c r="L541" s="319"/>
      <c r="M541" s="319"/>
      <c r="N541" s="319"/>
      <c r="O541" s="190"/>
      <c r="P541" s="317"/>
      <c r="Q541" s="320"/>
      <c r="R541" s="190"/>
      <c r="S541" s="317"/>
      <c r="T541" s="321"/>
      <c r="U541" s="318"/>
      <c r="V541" s="318"/>
      <c r="W541" s="37"/>
      <c r="X541" s="186"/>
      <c r="Y541" s="186"/>
      <c r="Z541" s="37"/>
      <c r="AA541" s="34"/>
      <c r="AB541" s="34"/>
      <c r="AC541" s="34"/>
      <c r="AD541" s="34"/>
      <c r="AE541" s="37"/>
      <c r="AF541" s="34"/>
    </row>
    <row r="542" ht="14.5" spans="1:32">
      <c r="A542" s="214"/>
      <c r="B542" s="37"/>
      <c r="C542" s="214"/>
      <c r="D542" s="312"/>
      <c r="E542" s="312"/>
      <c r="F542" s="315"/>
      <c r="G542" s="312"/>
      <c r="H542" s="312"/>
      <c r="I542" s="317"/>
      <c r="J542" s="417"/>
      <c r="K542" s="418"/>
      <c r="L542" s="319"/>
      <c r="M542" s="319"/>
      <c r="N542" s="319"/>
      <c r="O542" s="190"/>
      <c r="P542" s="317"/>
      <c r="Q542" s="320"/>
      <c r="R542" s="190"/>
      <c r="S542" s="317"/>
      <c r="T542" s="321"/>
      <c r="U542" s="318"/>
      <c r="V542" s="318"/>
      <c r="W542" s="37"/>
      <c r="X542" s="186"/>
      <c r="Y542" s="186"/>
      <c r="Z542" s="37"/>
      <c r="AA542" s="34"/>
      <c r="AB542" s="34"/>
      <c r="AC542" s="34"/>
      <c r="AD542" s="34"/>
      <c r="AE542" s="37"/>
      <c r="AF542" s="34"/>
    </row>
    <row r="543" ht="14.5" spans="1:32">
      <c r="A543" s="214"/>
      <c r="B543" s="37"/>
      <c r="C543" s="214"/>
      <c r="D543" s="312"/>
      <c r="E543" s="312"/>
      <c r="F543" s="315"/>
      <c r="G543" s="312"/>
      <c r="H543" s="312"/>
      <c r="I543" s="317"/>
      <c r="J543" s="417"/>
      <c r="K543" s="418"/>
      <c r="L543" s="319"/>
      <c r="M543" s="319"/>
      <c r="N543" s="319"/>
      <c r="O543" s="190"/>
      <c r="P543" s="317"/>
      <c r="Q543" s="320"/>
      <c r="R543" s="190"/>
      <c r="S543" s="317"/>
      <c r="T543" s="321"/>
      <c r="U543" s="318"/>
      <c r="V543" s="318"/>
      <c r="W543" s="37"/>
      <c r="X543" s="186"/>
      <c r="Y543" s="186"/>
      <c r="Z543" s="37"/>
      <c r="AA543" s="34"/>
      <c r="AB543" s="34"/>
      <c r="AC543" s="34"/>
      <c r="AD543" s="34"/>
      <c r="AE543" s="37"/>
      <c r="AF543" s="34"/>
    </row>
    <row r="544" ht="14.5" spans="1:32">
      <c r="A544" s="214"/>
      <c r="B544" s="37"/>
      <c r="C544" s="214"/>
      <c r="D544" s="312"/>
      <c r="E544" s="312"/>
      <c r="F544" s="315"/>
      <c r="G544" s="312"/>
      <c r="H544" s="312"/>
      <c r="I544" s="317"/>
      <c r="J544" s="417"/>
      <c r="K544" s="418"/>
      <c r="L544" s="319"/>
      <c r="M544" s="319"/>
      <c r="N544" s="319"/>
      <c r="O544" s="190"/>
      <c r="P544" s="317"/>
      <c r="Q544" s="320"/>
      <c r="R544" s="190"/>
      <c r="S544" s="317"/>
      <c r="T544" s="321"/>
      <c r="U544" s="318"/>
      <c r="V544" s="318"/>
      <c r="W544" s="37"/>
      <c r="X544" s="186"/>
      <c r="Y544" s="186"/>
      <c r="Z544" s="37"/>
      <c r="AA544" s="34"/>
      <c r="AB544" s="34"/>
      <c r="AC544" s="34"/>
      <c r="AD544" s="34"/>
      <c r="AE544" s="37"/>
      <c r="AF544" s="34"/>
    </row>
    <row r="545" ht="14.5" spans="1:32">
      <c r="A545" s="214"/>
      <c r="B545" s="37"/>
      <c r="C545" s="214"/>
      <c r="D545" s="312"/>
      <c r="E545" s="312"/>
      <c r="F545" s="315"/>
      <c r="G545" s="312"/>
      <c r="H545" s="312"/>
      <c r="I545" s="317"/>
      <c r="J545" s="417"/>
      <c r="K545" s="418"/>
      <c r="L545" s="319"/>
      <c r="M545" s="319"/>
      <c r="N545" s="319"/>
      <c r="O545" s="190"/>
      <c r="P545" s="317"/>
      <c r="Q545" s="320"/>
      <c r="R545" s="190"/>
      <c r="S545" s="317"/>
      <c r="T545" s="321"/>
      <c r="U545" s="318"/>
      <c r="V545" s="318"/>
      <c r="W545" s="37"/>
      <c r="X545" s="186"/>
      <c r="Y545" s="186"/>
      <c r="Z545" s="37"/>
      <c r="AA545" s="34"/>
      <c r="AB545" s="34"/>
      <c r="AC545" s="34"/>
      <c r="AD545" s="34"/>
      <c r="AE545" s="37"/>
      <c r="AF545" s="34"/>
    </row>
    <row r="546" ht="14.5" spans="1:32">
      <c r="A546" s="214"/>
      <c r="B546" s="37"/>
      <c r="C546" s="214"/>
      <c r="D546" s="312"/>
      <c r="E546" s="312"/>
      <c r="F546" s="315"/>
      <c r="G546" s="312"/>
      <c r="H546" s="312"/>
      <c r="I546" s="317"/>
      <c r="J546" s="417"/>
      <c r="K546" s="418"/>
      <c r="L546" s="319"/>
      <c r="M546" s="319"/>
      <c r="N546" s="319"/>
      <c r="O546" s="190"/>
      <c r="P546" s="317"/>
      <c r="Q546" s="320"/>
      <c r="R546" s="190"/>
      <c r="S546" s="317"/>
      <c r="T546" s="321"/>
      <c r="U546" s="318"/>
      <c r="V546" s="318"/>
      <c r="W546" s="37"/>
      <c r="X546" s="186"/>
      <c r="Y546" s="186"/>
      <c r="Z546" s="37"/>
      <c r="AA546" s="34"/>
      <c r="AB546" s="34"/>
      <c r="AC546" s="34"/>
      <c r="AD546" s="34"/>
      <c r="AE546" s="37"/>
      <c r="AF546" s="34"/>
    </row>
    <row r="547" ht="14.5" spans="1:32">
      <c r="A547" s="214"/>
      <c r="B547" s="37"/>
      <c r="C547" s="214"/>
      <c r="D547" s="312"/>
      <c r="E547" s="312"/>
      <c r="F547" s="315"/>
      <c r="G547" s="312"/>
      <c r="H547" s="312"/>
      <c r="I547" s="317"/>
      <c r="J547" s="417"/>
      <c r="K547" s="418"/>
      <c r="L547" s="319"/>
      <c r="M547" s="319"/>
      <c r="N547" s="319"/>
      <c r="O547" s="190"/>
      <c r="P547" s="317"/>
      <c r="Q547" s="320"/>
      <c r="R547" s="190"/>
      <c r="S547" s="317"/>
      <c r="T547" s="321"/>
      <c r="U547" s="318"/>
      <c r="V547" s="318"/>
      <c r="W547" s="37"/>
      <c r="X547" s="186"/>
      <c r="Y547" s="186"/>
      <c r="Z547" s="37"/>
      <c r="AA547" s="34"/>
      <c r="AB547" s="34"/>
      <c r="AC547" s="34"/>
      <c r="AD547" s="34"/>
      <c r="AE547" s="37"/>
      <c r="AF547" s="34"/>
    </row>
    <row r="548" ht="14.5" spans="1:32">
      <c r="A548" s="214"/>
      <c r="B548" s="37"/>
      <c r="C548" s="214"/>
      <c r="D548" s="312"/>
      <c r="E548" s="312"/>
      <c r="F548" s="315"/>
      <c r="G548" s="312"/>
      <c r="H548" s="312"/>
      <c r="I548" s="317"/>
      <c r="J548" s="417"/>
      <c r="K548" s="418"/>
      <c r="L548" s="319"/>
      <c r="M548" s="319"/>
      <c r="N548" s="319"/>
      <c r="O548" s="190"/>
      <c r="P548" s="317"/>
      <c r="Q548" s="320"/>
      <c r="R548" s="190"/>
      <c r="S548" s="317"/>
      <c r="T548" s="321"/>
      <c r="U548" s="318"/>
      <c r="V548" s="318"/>
      <c r="W548" s="37"/>
      <c r="X548" s="186"/>
      <c r="Y548" s="186"/>
      <c r="Z548" s="37"/>
      <c r="AA548" s="34"/>
      <c r="AB548" s="34"/>
      <c r="AC548" s="34"/>
      <c r="AD548" s="34"/>
      <c r="AE548" s="37"/>
      <c r="AF548" s="34"/>
    </row>
    <row r="549" ht="14.5" spans="1:32">
      <c r="A549" s="214"/>
      <c r="B549" s="37"/>
      <c r="C549" s="214"/>
      <c r="D549" s="312"/>
      <c r="E549" s="312"/>
      <c r="F549" s="315"/>
      <c r="G549" s="312"/>
      <c r="H549" s="312"/>
      <c r="I549" s="317"/>
      <c r="J549" s="417"/>
      <c r="K549" s="418"/>
      <c r="L549" s="319"/>
      <c r="M549" s="319"/>
      <c r="N549" s="319"/>
      <c r="O549" s="190"/>
      <c r="P549" s="317"/>
      <c r="Q549" s="320"/>
      <c r="R549" s="190"/>
      <c r="S549" s="317"/>
      <c r="T549" s="321"/>
      <c r="U549" s="318"/>
      <c r="V549" s="318"/>
      <c r="W549" s="37"/>
      <c r="X549" s="186"/>
      <c r="Y549" s="186"/>
      <c r="Z549" s="37"/>
      <c r="AA549" s="34"/>
      <c r="AB549" s="34"/>
      <c r="AC549" s="34"/>
      <c r="AD549" s="34"/>
      <c r="AE549" s="37"/>
      <c r="AF549" s="34"/>
    </row>
    <row r="550" ht="14.5" spans="1:32">
      <c r="A550" s="214"/>
      <c r="B550" s="37"/>
      <c r="C550" s="214"/>
      <c r="D550" s="312"/>
      <c r="E550" s="312"/>
      <c r="F550" s="315"/>
      <c r="G550" s="312"/>
      <c r="H550" s="312"/>
      <c r="I550" s="317"/>
      <c r="J550" s="417"/>
      <c r="K550" s="418"/>
      <c r="L550" s="319"/>
      <c r="M550" s="319"/>
      <c r="N550" s="319"/>
      <c r="O550" s="190"/>
      <c r="P550" s="317"/>
      <c r="Q550" s="320"/>
      <c r="R550" s="190"/>
      <c r="S550" s="317"/>
      <c r="T550" s="321"/>
      <c r="U550" s="318"/>
      <c r="V550" s="318"/>
      <c r="W550" s="37"/>
      <c r="X550" s="186"/>
      <c r="Y550" s="186"/>
      <c r="Z550" s="37"/>
      <c r="AA550" s="34"/>
      <c r="AB550" s="34"/>
      <c r="AC550" s="34"/>
      <c r="AD550" s="34"/>
      <c r="AE550" s="37"/>
      <c r="AF550" s="34"/>
    </row>
    <row r="551" ht="14.5" spans="1:32">
      <c r="A551" s="214"/>
      <c r="B551" s="37"/>
      <c r="C551" s="214"/>
      <c r="D551" s="312"/>
      <c r="E551" s="312"/>
      <c r="F551" s="315"/>
      <c r="G551" s="312"/>
      <c r="H551" s="312"/>
      <c r="I551" s="317"/>
      <c r="J551" s="417"/>
      <c r="K551" s="418"/>
      <c r="L551" s="319"/>
      <c r="M551" s="319"/>
      <c r="N551" s="319"/>
      <c r="O551" s="190"/>
      <c r="P551" s="317"/>
      <c r="Q551" s="320"/>
      <c r="R551" s="190"/>
      <c r="S551" s="317"/>
      <c r="T551" s="321"/>
      <c r="U551" s="318"/>
      <c r="V551" s="318"/>
      <c r="W551" s="37"/>
      <c r="X551" s="186"/>
      <c r="Y551" s="186"/>
      <c r="Z551" s="37"/>
      <c r="AA551" s="34"/>
      <c r="AB551" s="34"/>
      <c r="AC551" s="34"/>
      <c r="AD551" s="34"/>
      <c r="AE551" s="37"/>
      <c r="AF551" s="34"/>
    </row>
    <row r="552" ht="14.5" spans="1:32">
      <c r="A552" s="214"/>
      <c r="B552" s="37"/>
      <c r="C552" s="214"/>
      <c r="D552" s="312"/>
      <c r="E552" s="312"/>
      <c r="F552" s="315"/>
      <c r="G552" s="312"/>
      <c r="H552" s="312"/>
      <c r="I552" s="317"/>
      <c r="J552" s="417"/>
      <c r="K552" s="418"/>
      <c r="L552" s="319"/>
      <c r="M552" s="319"/>
      <c r="N552" s="319"/>
      <c r="O552" s="190"/>
      <c r="P552" s="317"/>
      <c r="Q552" s="320"/>
      <c r="R552" s="190"/>
      <c r="S552" s="317"/>
      <c r="T552" s="321"/>
      <c r="U552" s="318"/>
      <c r="V552" s="318"/>
      <c r="W552" s="37"/>
      <c r="X552" s="186"/>
      <c r="Y552" s="186"/>
      <c r="Z552" s="37"/>
      <c r="AA552" s="34"/>
      <c r="AB552" s="34"/>
      <c r="AC552" s="34"/>
      <c r="AD552" s="34"/>
      <c r="AE552" s="37"/>
      <c r="AF552" s="34"/>
    </row>
    <row r="553" ht="14.5" spans="1:32">
      <c r="A553" s="214"/>
      <c r="B553" s="37"/>
      <c r="C553" s="214"/>
      <c r="D553" s="312"/>
      <c r="E553" s="312"/>
      <c r="F553" s="315"/>
      <c r="G553" s="312"/>
      <c r="H553" s="312"/>
      <c r="I553" s="317"/>
      <c r="J553" s="417"/>
      <c r="K553" s="418"/>
      <c r="L553" s="319"/>
      <c r="M553" s="319"/>
      <c r="N553" s="319"/>
      <c r="O553" s="190"/>
      <c r="P553" s="317"/>
      <c r="Q553" s="320"/>
      <c r="R553" s="190"/>
      <c r="S553" s="317"/>
      <c r="T553" s="321"/>
      <c r="U553" s="318"/>
      <c r="V553" s="318"/>
      <c r="W553" s="37"/>
      <c r="X553" s="186"/>
      <c r="Y553" s="186"/>
      <c r="Z553" s="37"/>
      <c r="AA553" s="34"/>
      <c r="AB553" s="34"/>
      <c r="AC553" s="34"/>
      <c r="AD553" s="34"/>
      <c r="AE553" s="37"/>
      <c r="AF553" s="34"/>
    </row>
    <row r="554" ht="14.5" spans="1:32">
      <c r="A554" s="214"/>
      <c r="B554" s="37"/>
      <c r="C554" s="214"/>
      <c r="D554" s="312"/>
      <c r="E554" s="312"/>
      <c r="F554" s="315"/>
      <c r="G554" s="312"/>
      <c r="H554" s="312"/>
      <c r="I554" s="317"/>
      <c r="J554" s="417"/>
      <c r="K554" s="418"/>
      <c r="L554" s="319"/>
      <c r="M554" s="319"/>
      <c r="N554" s="319"/>
      <c r="O554" s="190"/>
      <c r="P554" s="317"/>
      <c r="Q554" s="320"/>
      <c r="R554" s="190"/>
      <c r="S554" s="317"/>
      <c r="T554" s="321"/>
      <c r="U554" s="318"/>
      <c r="V554" s="318"/>
      <c r="W554" s="37"/>
      <c r="X554" s="186"/>
      <c r="Y554" s="186"/>
      <c r="Z554" s="37"/>
      <c r="AA554" s="34"/>
      <c r="AB554" s="34"/>
      <c r="AC554" s="34"/>
      <c r="AD554" s="34"/>
      <c r="AE554" s="37"/>
      <c r="AF554" s="34"/>
    </row>
    <row r="555" ht="14.5" spans="1:32">
      <c r="A555" s="214"/>
      <c r="B555" s="37"/>
      <c r="C555" s="214"/>
      <c r="D555" s="312"/>
      <c r="E555" s="312"/>
      <c r="F555" s="315"/>
      <c r="G555" s="312"/>
      <c r="H555" s="312"/>
      <c r="I555" s="317"/>
      <c r="J555" s="417"/>
      <c r="K555" s="418"/>
      <c r="L555" s="319"/>
      <c r="M555" s="319"/>
      <c r="N555" s="319"/>
      <c r="O555" s="190"/>
      <c r="P555" s="317"/>
      <c r="Q555" s="320"/>
      <c r="R555" s="190"/>
      <c r="S555" s="317"/>
      <c r="T555" s="321"/>
      <c r="U555" s="318"/>
      <c r="V555" s="318"/>
      <c r="W555" s="37"/>
      <c r="X555" s="186"/>
      <c r="Y555" s="186"/>
      <c r="Z555" s="37"/>
      <c r="AA555" s="34"/>
      <c r="AB555" s="34"/>
      <c r="AC555" s="34"/>
      <c r="AD555" s="34"/>
      <c r="AE555" s="37"/>
      <c r="AF555" s="34"/>
    </row>
    <row r="556" ht="14.5" spans="1:32">
      <c r="A556" s="214"/>
      <c r="B556" s="37"/>
      <c r="C556" s="214"/>
      <c r="D556" s="312"/>
      <c r="E556" s="312"/>
      <c r="F556" s="315"/>
      <c r="G556" s="312"/>
      <c r="H556" s="312"/>
      <c r="I556" s="317"/>
      <c r="J556" s="417"/>
      <c r="K556" s="418"/>
      <c r="L556" s="319"/>
      <c r="M556" s="319"/>
      <c r="N556" s="319"/>
      <c r="O556" s="190"/>
      <c r="P556" s="317"/>
      <c r="Q556" s="320"/>
      <c r="R556" s="190"/>
      <c r="S556" s="317"/>
      <c r="T556" s="321"/>
      <c r="U556" s="318"/>
      <c r="V556" s="318"/>
      <c r="W556" s="37"/>
      <c r="X556" s="186"/>
      <c r="Y556" s="186"/>
      <c r="Z556" s="37"/>
      <c r="AA556" s="34"/>
      <c r="AB556" s="34"/>
      <c r="AC556" s="34"/>
      <c r="AD556" s="34"/>
      <c r="AE556" s="37"/>
      <c r="AF556" s="34"/>
    </row>
    <row r="557" ht="14.5" spans="1:32">
      <c r="A557" s="214"/>
      <c r="B557" s="37"/>
      <c r="C557" s="214"/>
      <c r="D557" s="312"/>
      <c r="E557" s="312"/>
      <c r="F557" s="315"/>
      <c r="G557" s="312"/>
      <c r="H557" s="312"/>
      <c r="I557" s="317"/>
      <c r="J557" s="417"/>
      <c r="K557" s="418"/>
      <c r="L557" s="319"/>
      <c r="M557" s="319"/>
      <c r="N557" s="319"/>
      <c r="O557" s="190"/>
      <c r="P557" s="317"/>
      <c r="Q557" s="320"/>
      <c r="R557" s="190"/>
      <c r="S557" s="317"/>
      <c r="T557" s="321"/>
      <c r="U557" s="318"/>
      <c r="V557" s="318"/>
      <c r="W557" s="37"/>
      <c r="X557" s="186"/>
      <c r="Y557" s="186"/>
      <c r="Z557" s="37"/>
      <c r="AA557" s="34"/>
      <c r="AB557" s="34"/>
      <c r="AC557" s="34"/>
      <c r="AD557" s="34"/>
      <c r="AE557" s="37"/>
      <c r="AF557" s="34"/>
    </row>
    <row r="558" ht="14.5" spans="1:32">
      <c r="A558" s="214"/>
      <c r="B558" s="37"/>
      <c r="C558" s="214"/>
      <c r="D558" s="312"/>
      <c r="E558" s="312"/>
      <c r="F558" s="315"/>
      <c r="G558" s="312"/>
      <c r="H558" s="312"/>
      <c r="I558" s="317"/>
      <c r="J558" s="417"/>
      <c r="K558" s="418"/>
      <c r="L558" s="319"/>
      <c r="M558" s="319"/>
      <c r="N558" s="319"/>
      <c r="O558" s="190"/>
      <c r="P558" s="317"/>
      <c r="Q558" s="320"/>
      <c r="R558" s="190"/>
      <c r="S558" s="317"/>
      <c r="T558" s="321"/>
      <c r="U558" s="318"/>
      <c r="V558" s="318"/>
      <c r="W558" s="37"/>
      <c r="X558" s="186"/>
      <c r="Y558" s="186"/>
      <c r="Z558" s="37"/>
      <c r="AA558" s="34"/>
      <c r="AB558" s="34"/>
      <c r="AC558" s="34"/>
      <c r="AD558" s="34"/>
      <c r="AE558" s="37"/>
      <c r="AF558" s="34"/>
    </row>
    <row r="559" ht="14.5" spans="1:32">
      <c r="A559" s="214"/>
      <c r="B559" s="37"/>
      <c r="C559" s="214"/>
      <c r="D559" s="312"/>
      <c r="E559" s="312"/>
      <c r="F559" s="315"/>
      <c r="G559" s="312"/>
      <c r="H559" s="312"/>
      <c r="I559" s="317"/>
      <c r="J559" s="417"/>
      <c r="K559" s="418"/>
      <c r="L559" s="319"/>
      <c r="M559" s="319"/>
      <c r="N559" s="319"/>
      <c r="O559" s="190"/>
      <c r="P559" s="317"/>
      <c r="Q559" s="320"/>
      <c r="R559" s="190"/>
      <c r="S559" s="317"/>
      <c r="T559" s="321"/>
      <c r="U559" s="318"/>
      <c r="V559" s="318"/>
      <c r="W559" s="37"/>
      <c r="X559" s="186"/>
      <c r="Y559" s="186"/>
      <c r="Z559" s="37"/>
      <c r="AA559" s="34"/>
      <c r="AB559" s="34"/>
      <c r="AC559" s="34"/>
      <c r="AD559" s="34"/>
      <c r="AE559" s="37"/>
      <c r="AF559" s="34"/>
    </row>
    <row r="560" ht="14.5" spans="1:32">
      <c r="A560" s="214"/>
      <c r="B560" s="37"/>
      <c r="C560" s="214"/>
      <c r="D560" s="312"/>
      <c r="E560" s="312"/>
      <c r="F560" s="315"/>
      <c r="G560" s="312"/>
      <c r="H560" s="312"/>
      <c r="I560" s="317"/>
      <c r="J560" s="417"/>
      <c r="K560" s="418"/>
      <c r="L560" s="319"/>
      <c r="M560" s="319"/>
      <c r="N560" s="319"/>
      <c r="O560" s="190"/>
      <c r="P560" s="317"/>
      <c r="Q560" s="320"/>
      <c r="R560" s="190"/>
      <c r="S560" s="317"/>
      <c r="T560" s="321"/>
      <c r="U560" s="318"/>
      <c r="V560" s="318"/>
      <c r="W560" s="37"/>
      <c r="X560" s="186"/>
      <c r="Y560" s="186"/>
      <c r="Z560" s="37"/>
      <c r="AA560" s="34"/>
      <c r="AB560" s="34"/>
      <c r="AC560" s="34"/>
      <c r="AD560" s="34"/>
      <c r="AE560" s="37"/>
      <c r="AF560" s="34"/>
    </row>
    <row r="561" ht="14.5" spans="1:32">
      <c r="A561" s="214"/>
      <c r="B561" s="37"/>
      <c r="C561" s="214"/>
      <c r="D561" s="312"/>
      <c r="E561" s="312"/>
      <c r="F561" s="315"/>
      <c r="G561" s="312"/>
      <c r="H561" s="312"/>
      <c r="I561" s="317"/>
      <c r="J561" s="417"/>
      <c r="K561" s="418"/>
      <c r="L561" s="319"/>
      <c r="M561" s="319"/>
      <c r="N561" s="319"/>
      <c r="O561" s="190"/>
      <c r="P561" s="317"/>
      <c r="Q561" s="320"/>
      <c r="R561" s="190"/>
      <c r="S561" s="317"/>
      <c r="T561" s="321"/>
      <c r="U561" s="318"/>
      <c r="V561" s="318"/>
      <c r="W561" s="37"/>
      <c r="X561" s="186"/>
      <c r="Y561" s="186"/>
      <c r="Z561" s="37"/>
      <c r="AA561" s="34"/>
      <c r="AB561" s="34"/>
      <c r="AC561" s="34"/>
      <c r="AD561" s="34"/>
      <c r="AE561" s="37"/>
      <c r="AF561" s="34"/>
    </row>
    <row r="562" ht="14.5" spans="1:32">
      <c r="A562" s="214"/>
      <c r="B562" s="37"/>
      <c r="C562" s="214"/>
      <c r="D562" s="312"/>
      <c r="E562" s="312"/>
      <c r="F562" s="315"/>
      <c r="G562" s="312"/>
      <c r="H562" s="312"/>
      <c r="I562" s="317"/>
      <c r="J562" s="417"/>
      <c r="K562" s="418"/>
      <c r="L562" s="319"/>
      <c r="M562" s="319"/>
      <c r="N562" s="319"/>
      <c r="O562" s="190"/>
      <c r="P562" s="317"/>
      <c r="Q562" s="320"/>
      <c r="R562" s="190"/>
      <c r="S562" s="317"/>
      <c r="T562" s="321"/>
      <c r="U562" s="318"/>
      <c r="V562" s="318"/>
      <c r="W562" s="37"/>
      <c r="X562" s="186"/>
      <c r="Y562" s="186"/>
      <c r="Z562" s="37"/>
      <c r="AA562" s="34"/>
      <c r="AB562" s="34"/>
      <c r="AC562" s="34"/>
      <c r="AD562" s="34"/>
      <c r="AE562" s="37"/>
      <c r="AF562" s="34"/>
    </row>
    <row r="563" ht="14.5" spans="1:32">
      <c r="A563" s="214"/>
      <c r="B563" s="37"/>
      <c r="C563" s="214"/>
      <c r="D563" s="312"/>
      <c r="E563" s="312"/>
      <c r="F563" s="315"/>
      <c r="G563" s="312"/>
      <c r="H563" s="312"/>
      <c r="I563" s="317"/>
      <c r="J563" s="417"/>
      <c r="K563" s="418"/>
      <c r="L563" s="319"/>
      <c r="M563" s="319"/>
      <c r="N563" s="319"/>
      <c r="O563" s="190"/>
      <c r="P563" s="317"/>
      <c r="Q563" s="320"/>
      <c r="R563" s="190"/>
      <c r="S563" s="317"/>
      <c r="T563" s="321"/>
      <c r="U563" s="318"/>
      <c r="V563" s="318"/>
      <c r="W563" s="37"/>
      <c r="X563" s="186"/>
      <c r="Y563" s="186"/>
      <c r="Z563" s="37"/>
      <c r="AA563" s="34"/>
      <c r="AB563" s="34"/>
      <c r="AC563" s="34"/>
      <c r="AD563" s="34"/>
      <c r="AE563" s="37"/>
      <c r="AF563" s="34"/>
    </row>
    <row r="564" ht="14.5" spans="1:32">
      <c r="A564" s="214"/>
      <c r="B564" s="37"/>
      <c r="C564" s="214"/>
      <c r="D564" s="312"/>
      <c r="E564" s="312"/>
      <c r="F564" s="315"/>
      <c r="G564" s="312"/>
      <c r="H564" s="312"/>
      <c r="I564" s="317"/>
      <c r="J564" s="417"/>
      <c r="K564" s="418"/>
      <c r="L564" s="319"/>
      <c r="M564" s="319"/>
      <c r="N564" s="319"/>
      <c r="O564" s="190"/>
      <c r="P564" s="317"/>
      <c r="Q564" s="320"/>
      <c r="R564" s="190"/>
      <c r="S564" s="317"/>
      <c r="T564" s="321"/>
      <c r="U564" s="318"/>
      <c r="V564" s="318"/>
      <c r="W564" s="37"/>
      <c r="X564" s="186"/>
      <c r="Y564" s="186"/>
      <c r="Z564" s="37"/>
      <c r="AA564" s="34"/>
      <c r="AB564" s="34"/>
      <c r="AC564" s="34"/>
      <c r="AD564" s="34"/>
      <c r="AE564" s="37"/>
      <c r="AF564" s="34"/>
    </row>
    <row r="565" ht="14.5" spans="1:32">
      <c r="A565" s="214"/>
      <c r="B565" s="37"/>
      <c r="C565" s="214"/>
      <c r="D565" s="312"/>
      <c r="E565" s="312"/>
      <c r="F565" s="315"/>
      <c r="G565" s="312"/>
      <c r="H565" s="312"/>
      <c r="I565" s="317"/>
      <c r="J565" s="417"/>
      <c r="K565" s="418"/>
      <c r="L565" s="319"/>
      <c r="M565" s="319"/>
      <c r="N565" s="319"/>
      <c r="O565" s="190"/>
      <c r="P565" s="317"/>
      <c r="Q565" s="320"/>
      <c r="R565" s="190"/>
      <c r="S565" s="317"/>
      <c r="T565" s="321"/>
      <c r="U565" s="318"/>
      <c r="V565" s="318"/>
      <c r="W565" s="37"/>
      <c r="X565" s="186"/>
      <c r="Y565" s="186"/>
      <c r="Z565" s="37"/>
      <c r="AA565" s="34"/>
      <c r="AB565" s="34"/>
      <c r="AC565" s="34"/>
      <c r="AD565" s="34"/>
      <c r="AE565" s="37"/>
      <c r="AF565" s="34"/>
    </row>
    <row r="566" ht="14.5" spans="1:32">
      <c r="A566" s="214"/>
      <c r="B566" s="37"/>
      <c r="C566" s="214"/>
      <c r="D566" s="312"/>
      <c r="E566" s="312"/>
      <c r="F566" s="315"/>
      <c r="G566" s="312"/>
      <c r="H566" s="312"/>
      <c r="I566" s="317"/>
      <c r="J566" s="417"/>
      <c r="K566" s="418"/>
      <c r="L566" s="319"/>
      <c r="M566" s="319"/>
      <c r="N566" s="319"/>
      <c r="O566" s="190"/>
      <c r="P566" s="317"/>
      <c r="Q566" s="320"/>
      <c r="R566" s="190"/>
      <c r="S566" s="317"/>
      <c r="T566" s="321"/>
      <c r="U566" s="318"/>
      <c r="V566" s="318"/>
      <c r="W566" s="37"/>
      <c r="X566" s="186"/>
      <c r="Y566" s="186"/>
      <c r="Z566" s="37"/>
      <c r="AA566" s="34"/>
      <c r="AB566" s="34"/>
      <c r="AC566" s="34"/>
      <c r="AD566" s="34"/>
      <c r="AE566" s="37"/>
      <c r="AF566" s="34"/>
    </row>
    <row r="567" ht="14.5" spans="1:32">
      <c r="A567" s="214"/>
      <c r="B567" s="37"/>
      <c r="C567" s="214"/>
      <c r="D567" s="312"/>
      <c r="E567" s="312"/>
      <c r="F567" s="315"/>
      <c r="G567" s="312"/>
      <c r="H567" s="312"/>
      <c r="I567" s="317"/>
      <c r="J567" s="417"/>
      <c r="K567" s="418"/>
      <c r="L567" s="319"/>
      <c r="M567" s="319"/>
      <c r="N567" s="319"/>
      <c r="O567" s="190"/>
      <c r="P567" s="317"/>
      <c r="Q567" s="320"/>
      <c r="R567" s="190"/>
      <c r="S567" s="317"/>
      <c r="T567" s="321"/>
      <c r="U567" s="318"/>
      <c r="V567" s="318"/>
      <c r="W567" s="37"/>
      <c r="X567" s="186"/>
      <c r="Y567" s="186"/>
      <c r="Z567" s="37"/>
      <c r="AA567" s="34"/>
      <c r="AB567" s="34"/>
      <c r="AC567" s="34"/>
      <c r="AD567" s="34"/>
      <c r="AE567" s="37"/>
      <c r="AF567" s="34"/>
    </row>
    <row r="568" ht="14.5" spans="1:32">
      <c r="A568" s="214"/>
      <c r="B568" s="37"/>
      <c r="C568" s="214"/>
      <c r="D568" s="312"/>
      <c r="E568" s="312"/>
      <c r="F568" s="315"/>
      <c r="G568" s="312"/>
      <c r="H568" s="312"/>
      <c r="I568" s="317"/>
      <c r="J568" s="417"/>
      <c r="K568" s="418"/>
      <c r="L568" s="319"/>
      <c r="M568" s="319"/>
      <c r="N568" s="319"/>
      <c r="O568" s="190"/>
      <c r="P568" s="317"/>
      <c r="Q568" s="320"/>
      <c r="R568" s="190"/>
      <c r="S568" s="317"/>
      <c r="T568" s="321"/>
      <c r="U568" s="318"/>
      <c r="V568" s="318"/>
      <c r="W568" s="37"/>
      <c r="X568" s="186"/>
      <c r="Y568" s="186"/>
      <c r="Z568" s="37"/>
      <c r="AA568" s="34"/>
      <c r="AB568" s="34"/>
      <c r="AC568" s="34"/>
      <c r="AD568" s="34"/>
      <c r="AE568" s="37"/>
      <c r="AF568" s="34"/>
    </row>
    <row r="569" ht="14.5" spans="1:32">
      <c r="A569" s="214"/>
      <c r="B569" s="37"/>
      <c r="C569" s="214"/>
      <c r="D569" s="312"/>
      <c r="E569" s="312"/>
      <c r="F569" s="315"/>
      <c r="G569" s="312"/>
      <c r="H569" s="312"/>
      <c r="I569" s="317"/>
      <c r="J569" s="417"/>
      <c r="K569" s="418"/>
      <c r="L569" s="319"/>
      <c r="M569" s="319"/>
      <c r="N569" s="319"/>
      <c r="O569" s="190"/>
      <c r="P569" s="317"/>
      <c r="Q569" s="320"/>
      <c r="R569" s="190"/>
      <c r="S569" s="317"/>
      <c r="T569" s="321"/>
      <c r="U569" s="318"/>
      <c r="V569" s="318"/>
      <c r="W569" s="37"/>
      <c r="X569" s="186"/>
      <c r="Y569" s="186"/>
      <c r="Z569" s="37"/>
      <c r="AA569" s="34"/>
      <c r="AB569" s="34"/>
      <c r="AC569" s="34"/>
      <c r="AD569" s="34"/>
      <c r="AE569" s="37"/>
      <c r="AF569" s="34"/>
    </row>
    <row r="570" ht="14.5" spans="1:32">
      <c r="A570" s="214"/>
      <c r="B570" s="37"/>
      <c r="C570" s="214"/>
      <c r="D570" s="312"/>
      <c r="E570" s="312"/>
      <c r="F570" s="315"/>
      <c r="G570" s="312"/>
      <c r="H570" s="312"/>
      <c r="I570" s="317"/>
      <c r="J570" s="417"/>
      <c r="K570" s="418"/>
      <c r="L570" s="319"/>
      <c r="M570" s="319"/>
      <c r="N570" s="319"/>
      <c r="O570" s="190"/>
      <c r="P570" s="317"/>
      <c r="Q570" s="320"/>
      <c r="R570" s="190"/>
      <c r="S570" s="317"/>
      <c r="T570" s="321"/>
      <c r="U570" s="318"/>
      <c r="V570" s="318"/>
      <c r="W570" s="37"/>
      <c r="X570" s="186"/>
      <c r="Y570" s="186"/>
      <c r="Z570" s="37"/>
      <c r="AA570" s="34"/>
      <c r="AB570" s="34"/>
      <c r="AC570" s="34"/>
      <c r="AD570" s="34"/>
      <c r="AE570" s="37"/>
      <c r="AF570" s="34"/>
    </row>
    <row r="571" ht="14.5" spans="1:32">
      <c r="A571" s="214"/>
      <c r="B571" s="37"/>
      <c r="C571" s="214"/>
      <c r="D571" s="312"/>
      <c r="E571" s="312"/>
      <c r="F571" s="315"/>
      <c r="G571" s="312"/>
      <c r="H571" s="312"/>
      <c r="I571" s="317"/>
      <c r="J571" s="417"/>
      <c r="K571" s="418"/>
      <c r="L571" s="319"/>
      <c r="M571" s="319"/>
      <c r="N571" s="319"/>
      <c r="O571" s="190"/>
      <c r="P571" s="317"/>
      <c r="Q571" s="320"/>
      <c r="R571" s="190"/>
      <c r="S571" s="317"/>
      <c r="T571" s="321"/>
      <c r="U571" s="318"/>
      <c r="V571" s="318"/>
      <c r="W571" s="37"/>
      <c r="X571" s="186"/>
      <c r="Y571" s="186"/>
      <c r="Z571" s="37"/>
      <c r="AA571" s="34"/>
      <c r="AB571" s="34"/>
      <c r="AC571" s="34"/>
      <c r="AD571" s="34"/>
      <c r="AE571" s="37"/>
      <c r="AF571" s="34"/>
    </row>
    <row r="572" ht="14.5" spans="1:32">
      <c r="A572" s="214"/>
      <c r="B572" s="37"/>
      <c r="C572" s="214"/>
      <c r="D572" s="312"/>
      <c r="E572" s="312"/>
      <c r="F572" s="315"/>
      <c r="G572" s="312"/>
      <c r="H572" s="312"/>
      <c r="I572" s="317"/>
      <c r="J572" s="417"/>
      <c r="K572" s="418"/>
      <c r="L572" s="319"/>
      <c r="M572" s="319"/>
      <c r="N572" s="319"/>
      <c r="O572" s="190"/>
      <c r="P572" s="317"/>
      <c r="Q572" s="320"/>
      <c r="R572" s="190"/>
      <c r="S572" s="317"/>
      <c r="T572" s="321"/>
      <c r="U572" s="318"/>
      <c r="V572" s="318"/>
      <c r="W572" s="37"/>
      <c r="X572" s="186"/>
      <c r="Y572" s="186"/>
      <c r="Z572" s="37"/>
      <c r="AA572" s="34"/>
      <c r="AB572" s="34"/>
      <c r="AC572" s="34"/>
      <c r="AD572" s="34"/>
      <c r="AE572" s="37"/>
      <c r="AF572" s="34"/>
    </row>
    <row r="573" ht="14.5" spans="1:32">
      <c r="A573" s="214"/>
      <c r="B573" s="37"/>
      <c r="C573" s="214"/>
      <c r="D573" s="312"/>
      <c r="E573" s="312"/>
      <c r="F573" s="315"/>
      <c r="G573" s="312"/>
      <c r="H573" s="312"/>
      <c r="I573" s="317"/>
      <c r="J573" s="417"/>
      <c r="K573" s="418"/>
      <c r="L573" s="319"/>
      <c r="M573" s="319"/>
      <c r="N573" s="319"/>
      <c r="O573" s="190"/>
      <c r="P573" s="317"/>
      <c r="Q573" s="320"/>
      <c r="R573" s="190"/>
      <c r="S573" s="317"/>
      <c r="T573" s="321"/>
      <c r="U573" s="318"/>
      <c r="V573" s="318"/>
      <c r="W573" s="37"/>
      <c r="X573" s="186"/>
      <c r="Y573" s="186"/>
      <c r="Z573" s="37"/>
      <c r="AA573" s="34"/>
      <c r="AB573" s="34"/>
      <c r="AC573" s="34"/>
      <c r="AD573" s="34"/>
      <c r="AE573" s="37"/>
      <c r="AF573" s="34"/>
    </row>
    <row r="574" ht="14.5" spans="1:32">
      <c r="A574" s="214"/>
      <c r="B574" s="37"/>
      <c r="C574" s="214"/>
      <c r="D574" s="312"/>
      <c r="E574" s="312"/>
      <c r="F574" s="315"/>
      <c r="G574" s="312"/>
      <c r="H574" s="312"/>
      <c r="I574" s="317"/>
      <c r="J574" s="417"/>
      <c r="K574" s="418"/>
      <c r="L574" s="319"/>
      <c r="M574" s="319"/>
      <c r="N574" s="319"/>
      <c r="O574" s="190"/>
      <c r="P574" s="317"/>
      <c r="Q574" s="320"/>
      <c r="R574" s="190"/>
      <c r="S574" s="317"/>
      <c r="T574" s="321"/>
      <c r="U574" s="318"/>
      <c r="V574" s="318"/>
      <c r="W574" s="37"/>
      <c r="X574" s="186"/>
      <c r="Y574" s="186"/>
      <c r="Z574" s="37"/>
      <c r="AA574" s="34"/>
      <c r="AB574" s="34"/>
      <c r="AC574" s="34"/>
      <c r="AD574" s="34"/>
      <c r="AE574" s="37"/>
      <c r="AF574" s="34"/>
    </row>
    <row r="575" ht="14.5" spans="1:32">
      <c r="A575" s="214"/>
      <c r="B575" s="37"/>
      <c r="C575" s="214"/>
      <c r="D575" s="312"/>
      <c r="E575" s="312"/>
      <c r="F575" s="315"/>
      <c r="G575" s="312"/>
      <c r="H575" s="312"/>
      <c r="I575" s="317"/>
      <c r="J575" s="417"/>
      <c r="K575" s="418"/>
      <c r="L575" s="319"/>
      <c r="M575" s="319"/>
      <c r="N575" s="319"/>
      <c r="O575" s="190"/>
      <c r="P575" s="317"/>
      <c r="Q575" s="320"/>
      <c r="R575" s="190"/>
      <c r="S575" s="317"/>
      <c r="T575" s="321"/>
      <c r="U575" s="318"/>
      <c r="V575" s="318"/>
      <c r="W575" s="37"/>
      <c r="X575" s="186"/>
      <c r="Y575" s="186"/>
      <c r="Z575" s="37"/>
      <c r="AA575" s="34"/>
      <c r="AB575" s="34"/>
      <c r="AC575" s="34"/>
      <c r="AD575" s="34"/>
      <c r="AE575" s="37"/>
      <c r="AF575" s="34"/>
    </row>
    <row r="576" ht="14.5" spans="1:32">
      <c r="A576" s="214"/>
      <c r="B576" s="37"/>
      <c r="C576" s="214"/>
      <c r="D576" s="312"/>
      <c r="E576" s="312"/>
      <c r="F576" s="315"/>
      <c r="G576" s="312"/>
      <c r="H576" s="312"/>
      <c r="I576" s="317"/>
      <c r="J576" s="417"/>
      <c r="K576" s="418"/>
      <c r="L576" s="319"/>
      <c r="M576" s="319"/>
      <c r="N576" s="319"/>
      <c r="O576" s="190"/>
      <c r="P576" s="317"/>
      <c r="Q576" s="320"/>
      <c r="R576" s="190"/>
      <c r="S576" s="317"/>
      <c r="T576" s="321"/>
      <c r="U576" s="318"/>
      <c r="V576" s="318"/>
      <c r="W576" s="37"/>
      <c r="X576" s="186"/>
      <c r="Y576" s="186"/>
      <c r="Z576" s="37"/>
      <c r="AA576" s="34"/>
      <c r="AB576" s="34"/>
      <c r="AC576" s="34"/>
      <c r="AD576" s="34"/>
      <c r="AE576" s="37"/>
      <c r="AF576" s="34"/>
    </row>
    <row r="577" ht="14.5" spans="1:32">
      <c r="A577" s="214"/>
      <c r="B577" s="37"/>
      <c r="C577" s="214"/>
      <c r="D577" s="312"/>
      <c r="E577" s="312"/>
      <c r="F577" s="315"/>
      <c r="G577" s="312"/>
      <c r="H577" s="312"/>
      <c r="I577" s="317"/>
      <c r="J577" s="417"/>
      <c r="K577" s="418"/>
      <c r="L577" s="319"/>
      <c r="M577" s="319"/>
      <c r="N577" s="319"/>
      <c r="O577" s="190"/>
      <c r="P577" s="317"/>
      <c r="Q577" s="320"/>
      <c r="R577" s="190"/>
      <c r="S577" s="317"/>
      <c r="T577" s="321"/>
      <c r="U577" s="318"/>
      <c r="V577" s="318"/>
      <c r="W577" s="37"/>
      <c r="X577" s="186"/>
      <c r="Y577" s="186"/>
      <c r="Z577" s="37"/>
      <c r="AA577" s="34"/>
      <c r="AB577" s="34"/>
      <c r="AC577" s="34"/>
      <c r="AD577" s="34"/>
      <c r="AE577" s="37"/>
      <c r="AF577" s="34"/>
    </row>
    <row r="578" ht="14.5" spans="1:32">
      <c r="A578" s="214"/>
      <c r="B578" s="37"/>
      <c r="C578" s="214"/>
      <c r="D578" s="312"/>
      <c r="E578" s="312"/>
      <c r="F578" s="315"/>
      <c r="G578" s="312"/>
      <c r="H578" s="312"/>
      <c r="I578" s="317"/>
      <c r="J578" s="417"/>
      <c r="K578" s="418"/>
      <c r="L578" s="319"/>
      <c r="M578" s="319"/>
      <c r="N578" s="319"/>
      <c r="O578" s="190"/>
      <c r="P578" s="317"/>
      <c r="Q578" s="320"/>
      <c r="R578" s="190"/>
      <c r="S578" s="317"/>
      <c r="T578" s="321"/>
      <c r="U578" s="318"/>
      <c r="V578" s="318"/>
      <c r="W578" s="37"/>
      <c r="X578" s="186"/>
      <c r="Y578" s="186"/>
      <c r="Z578" s="37"/>
      <c r="AA578" s="34"/>
      <c r="AB578" s="34"/>
      <c r="AC578" s="34"/>
      <c r="AD578" s="34"/>
      <c r="AE578" s="37"/>
      <c r="AF578" s="34"/>
    </row>
    <row r="579" ht="14.5" spans="1:32">
      <c r="A579" s="214"/>
      <c r="B579" s="37"/>
      <c r="C579" s="214"/>
      <c r="D579" s="312"/>
      <c r="E579" s="312"/>
      <c r="F579" s="315"/>
      <c r="G579" s="312"/>
      <c r="H579" s="312"/>
      <c r="I579" s="317"/>
      <c r="J579" s="417"/>
      <c r="K579" s="418"/>
      <c r="L579" s="319"/>
      <c r="M579" s="319"/>
      <c r="N579" s="319"/>
      <c r="O579" s="190"/>
      <c r="P579" s="317"/>
      <c r="Q579" s="320"/>
      <c r="R579" s="190"/>
      <c r="S579" s="317"/>
      <c r="T579" s="321"/>
      <c r="U579" s="318"/>
      <c r="V579" s="318"/>
      <c r="W579" s="37"/>
      <c r="X579" s="186"/>
      <c r="Y579" s="186"/>
      <c r="Z579" s="37"/>
      <c r="AA579" s="34"/>
      <c r="AB579" s="34"/>
      <c r="AC579" s="34"/>
      <c r="AD579" s="34"/>
      <c r="AE579" s="37"/>
      <c r="AF579" s="34"/>
    </row>
    <row r="580" ht="14.5" spans="1:32">
      <c r="A580" s="214"/>
      <c r="B580" s="37"/>
      <c r="C580" s="214"/>
      <c r="D580" s="312"/>
      <c r="E580" s="312"/>
      <c r="F580" s="315"/>
      <c r="G580" s="312"/>
      <c r="H580" s="312"/>
      <c r="I580" s="317"/>
      <c r="J580" s="417"/>
      <c r="K580" s="418"/>
      <c r="L580" s="319"/>
      <c r="M580" s="319"/>
      <c r="N580" s="319"/>
      <c r="O580" s="190"/>
      <c r="P580" s="317"/>
      <c r="Q580" s="320"/>
      <c r="R580" s="190"/>
      <c r="S580" s="317"/>
      <c r="T580" s="321"/>
      <c r="U580" s="318"/>
      <c r="V580" s="318"/>
      <c r="W580" s="37"/>
      <c r="X580" s="186"/>
      <c r="Y580" s="186"/>
      <c r="Z580" s="37"/>
      <c r="AA580" s="34"/>
      <c r="AB580" s="34"/>
      <c r="AC580" s="34"/>
      <c r="AD580" s="34"/>
      <c r="AE580" s="37"/>
      <c r="AF580" s="34"/>
    </row>
    <row r="581" ht="14.5" spans="1:32">
      <c r="A581" s="214"/>
      <c r="B581" s="37"/>
      <c r="C581" s="214"/>
      <c r="D581" s="312"/>
      <c r="E581" s="312"/>
      <c r="F581" s="315"/>
      <c r="G581" s="312"/>
      <c r="H581" s="312"/>
      <c r="I581" s="317"/>
      <c r="J581" s="417"/>
      <c r="K581" s="418"/>
      <c r="L581" s="319"/>
      <c r="M581" s="319"/>
      <c r="N581" s="319"/>
      <c r="O581" s="190"/>
      <c r="P581" s="317"/>
      <c r="Q581" s="320"/>
      <c r="R581" s="190"/>
      <c r="S581" s="317"/>
      <c r="T581" s="321"/>
      <c r="U581" s="318"/>
      <c r="V581" s="318"/>
      <c r="W581" s="37"/>
      <c r="X581" s="186"/>
      <c r="Y581" s="186"/>
      <c r="Z581" s="37"/>
      <c r="AA581" s="34"/>
      <c r="AB581" s="34"/>
      <c r="AC581" s="34"/>
      <c r="AD581" s="34"/>
      <c r="AE581" s="37"/>
      <c r="AF581" s="34"/>
    </row>
    <row r="582" ht="14.5" spans="1:32">
      <c r="A582" s="214"/>
      <c r="B582" s="37"/>
      <c r="C582" s="214"/>
      <c r="D582" s="312"/>
      <c r="E582" s="312"/>
      <c r="F582" s="315"/>
      <c r="G582" s="312"/>
      <c r="H582" s="312"/>
      <c r="I582" s="317"/>
      <c r="J582" s="417"/>
      <c r="K582" s="418"/>
      <c r="L582" s="319"/>
      <c r="M582" s="319"/>
      <c r="N582" s="319"/>
      <c r="O582" s="190"/>
      <c r="P582" s="317"/>
      <c r="Q582" s="320"/>
      <c r="R582" s="190"/>
      <c r="S582" s="317"/>
      <c r="T582" s="321"/>
      <c r="U582" s="318"/>
      <c r="V582" s="318"/>
      <c r="W582" s="37"/>
      <c r="X582" s="186"/>
      <c r="Y582" s="186"/>
      <c r="Z582" s="37"/>
      <c r="AA582" s="34"/>
      <c r="AB582" s="34"/>
      <c r="AC582" s="34"/>
      <c r="AD582" s="34"/>
      <c r="AE582" s="37"/>
      <c r="AF582" s="34"/>
    </row>
    <row r="583" ht="14.5" spans="1:32">
      <c r="A583" s="214"/>
      <c r="B583" s="37"/>
      <c r="C583" s="214"/>
      <c r="D583" s="312"/>
      <c r="E583" s="312"/>
      <c r="F583" s="315"/>
      <c r="G583" s="312"/>
      <c r="H583" s="312"/>
      <c r="I583" s="317"/>
      <c r="J583" s="417"/>
      <c r="K583" s="418"/>
      <c r="L583" s="319"/>
      <c r="M583" s="319"/>
      <c r="N583" s="319"/>
      <c r="O583" s="190"/>
      <c r="P583" s="317"/>
      <c r="Q583" s="320"/>
      <c r="R583" s="190"/>
      <c r="S583" s="317"/>
      <c r="T583" s="321"/>
      <c r="U583" s="318"/>
      <c r="V583" s="318"/>
      <c r="W583" s="37"/>
      <c r="X583" s="186"/>
      <c r="Y583" s="186"/>
      <c r="Z583" s="37"/>
      <c r="AA583" s="34"/>
      <c r="AB583" s="34"/>
      <c r="AC583" s="34"/>
      <c r="AD583" s="34"/>
      <c r="AE583" s="37"/>
      <c r="AF583" s="34"/>
    </row>
    <row r="584" ht="14.5" spans="1:32">
      <c r="A584" s="214"/>
      <c r="B584" s="37"/>
      <c r="C584" s="214"/>
      <c r="D584" s="312"/>
      <c r="E584" s="312"/>
      <c r="F584" s="315"/>
      <c r="G584" s="312"/>
      <c r="H584" s="312"/>
      <c r="I584" s="317"/>
      <c r="J584" s="417"/>
      <c r="K584" s="418"/>
      <c r="L584" s="319"/>
      <c r="M584" s="319"/>
      <c r="N584" s="319"/>
      <c r="O584" s="190"/>
      <c r="P584" s="317"/>
      <c r="Q584" s="320"/>
      <c r="R584" s="190"/>
      <c r="S584" s="317"/>
      <c r="T584" s="321"/>
      <c r="U584" s="318"/>
      <c r="V584" s="318"/>
      <c r="W584" s="37"/>
      <c r="X584" s="186"/>
      <c r="Y584" s="186"/>
      <c r="Z584" s="37"/>
      <c r="AA584" s="34"/>
      <c r="AB584" s="34"/>
      <c r="AC584" s="34"/>
      <c r="AD584" s="34"/>
      <c r="AE584" s="37"/>
      <c r="AF584" s="34"/>
    </row>
    <row r="585" ht="14.5" spans="1:32">
      <c r="A585" s="214"/>
      <c r="B585" s="37"/>
      <c r="C585" s="214"/>
      <c r="D585" s="312"/>
      <c r="E585" s="312"/>
      <c r="F585" s="315"/>
      <c r="G585" s="312"/>
      <c r="H585" s="312"/>
      <c r="I585" s="317"/>
      <c r="J585" s="417"/>
      <c r="K585" s="418"/>
      <c r="L585" s="319"/>
      <c r="M585" s="319"/>
      <c r="N585" s="319"/>
      <c r="O585" s="190"/>
      <c r="P585" s="317"/>
      <c r="Q585" s="320"/>
      <c r="R585" s="190"/>
      <c r="S585" s="317"/>
      <c r="T585" s="321"/>
      <c r="U585" s="318"/>
      <c r="V585" s="318"/>
      <c r="W585" s="37"/>
      <c r="X585" s="186"/>
      <c r="Y585" s="186"/>
      <c r="Z585" s="37"/>
      <c r="AA585" s="34"/>
      <c r="AB585" s="34"/>
      <c r="AC585" s="34"/>
      <c r="AD585" s="34"/>
      <c r="AE585" s="37"/>
      <c r="AF585" s="34"/>
    </row>
    <row r="586" ht="14.5" spans="1:32">
      <c r="A586" s="214"/>
      <c r="B586" s="37"/>
      <c r="C586" s="214"/>
      <c r="D586" s="312"/>
      <c r="E586" s="312"/>
      <c r="F586" s="315"/>
      <c r="G586" s="312"/>
      <c r="H586" s="312"/>
      <c r="I586" s="317"/>
      <c r="J586" s="417"/>
      <c r="K586" s="418"/>
      <c r="L586" s="319"/>
      <c r="M586" s="319"/>
      <c r="N586" s="319"/>
      <c r="O586" s="190"/>
      <c r="P586" s="317"/>
      <c r="Q586" s="320"/>
      <c r="R586" s="190"/>
      <c r="S586" s="317"/>
      <c r="T586" s="321"/>
      <c r="U586" s="318"/>
      <c r="V586" s="318"/>
      <c r="W586" s="37"/>
      <c r="X586" s="186"/>
      <c r="Y586" s="186"/>
      <c r="Z586" s="37"/>
      <c r="AA586" s="34"/>
      <c r="AB586" s="34"/>
      <c r="AC586" s="34"/>
      <c r="AD586" s="34"/>
      <c r="AE586" s="37"/>
      <c r="AF586" s="34"/>
    </row>
    <row r="587" ht="14.5" spans="1:32">
      <c r="A587" s="214"/>
      <c r="B587" s="37"/>
      <c r="C587" s="214"/>
      <c r="D587" s="312"/>
      <c r="E587" s="312"/>
      <c r="F587" s="315"/>
      <c r="G587" s="312"/>
      <c r="H587" s="312"/>
      <c r="I587" s="317"/>
      <c r="J587" s="417"/>
      <c r="K587" s="418"/>
      <c r="L587" s="319"/>
      <c r="M587" s="319"/>
      <c r="N587" s="319"/>
      <c r="O587" s="190"/>
      <c r="P587" s="317"/>
      <c r="Q587" s="320"/>
      <c r="R587" s="190"/>
      <c r="S587" s="317"/>
      <c r="T587" s="321"/>
      <c r="U587" s="318"/>
      <c r="V587" s="318"/>
      <c r="W587" s="37"/>
      <c r="X587" s="186"/>
      <c r="Y587" s="186"/>
      <c r="Z587" s="37"/>
      <c r="AA587" s="34"/>
      <c r="AB587" s="34"/>
      <c r="AC587" s="34"/>
      <c r="AD587" s="34"/>
      <c r="AE587" s="37"/>
      <c r="AF587" s="34"/>
    </row>
    <row r="588" ht="14.5" spans="1:32">
      <c r="A588" s="214"/>
      <c r="B588" s="37"/>
      <c r="C588" s="214"/>
      <c r="D588" s="312"/>
      <c r="E588" s="312"/>
      <c r="F588" s="315"/>
      <c r="G588" s="312"/>
      <c r="H588" s="312"/>
      <c r="I588" s="317"/>
      <c r="J588" s="417"/>
      <c r="K588" s="418"/>
      <c r="L588" s="319"/>
      <c r="M588" s="319"/>
      <c r="N588" s="319"/>
      <c r="O588" s="190"/>
      <c r="P588" s="317"/>
      <c r="Q588" s="320"/>
      <c r="R588" s="190"/>
      <c r="S588" s="317"/>
      <c r="T588" s="321"/>
      <c r="U588" s="318"/>
      <c r="V588" s="318"/>
      <c r="W588" s="37"/>
      <c r="X588" s="186"/>
      <c r="Y588" s="186"/>
      <c r="Z588" s="37"/>
      <c r="AA588" s="34"/>
      <c r="AB588" s="34"/>
      <c r="AC588" s="34"/>
      <c r="AD588" s="34"/>
      <c r="AE588" s="37"/>
      <c r="AF588" s="34"/>
    </row>
    <row r="589" ht="14.5" spans="1:32">
      <c r="A589" s="214"/>
      <c r="B589" s="37"/>
      <c r="C589" s="214"/>
      <c r="D589" s="312"/>
      <c r="E589" s="312"/>
      <c r="F589" s="315"/>
      <c r="G589" s="312"/>
      <c r="H589" s="312"/>
      <c r="I589" s="317"/>
      <c r="J589" s="417"/>
      <c r="K589" s="418"/>
      <c r="L589" s="319"/>
      <c r="M589" s="319"/>
      <c r="N589" s="319"/>
      <c r="O589" s="190"/>
      <c r="P589" s="317"/>
      <c r="Q589" s="320"/>
      <c r="R589" s="190"/>
      <c r="S589" s="317"/>
      <c r="T589" s="321"/>
      <c r="U589" s="318"/>
      <c r="V589" s="318"/>
      <c r="W589" s="37"/>
      <c r="X589" s="186"/>
      <c r="Y589" s="186"/>
      <c r="Z589" s="37"/>
      <c r="AA589" s="34"/>
      <c r="AB589" s="34"/>
      <c r="AC589" s="34"/>
      <c r="AD589" s="34"/>
      <c r="AE589" s="37"/>
      <c r="AF589" s="34"/>
    </row>
    <row r="590" ht="14.5" spans="1:32">
      <c r="A590" s="214"/>
      <c r="B590" s="37"/>
      <c r="C590" s="214"/>
      <c r="D590" s="312"/>
      <c r="E590" s="312"/>
      <c r="F590" s="315"/>
      <c r="G590" s="312"/>
      <c r="H590" s="312"/>
      <c r="I590" s="317"/>
      <c r="J590" s="417"/>
      <c r="K590" s="418"/>
      <c r="L590" s="319"/>
      <c r="M590" s="319"/>
      <c r="N590" s="319"/>
      <c r="O590" s="190"/>
      <c r="P590" s="317"/>
      <c r="Q590" s="320"/>
      <c r="R590" s="190"/>
      <c r="S590" s="317"/>
      <c r="T590" s="321"/>
      <c r="U590" s="318"/>
      <c r="V590" s="318"/>
      <c r="W590" s="37"/>
      <c r="X590" s="186"/>
      <c r="Y590" s="186"/>
      <c r="Z590" s="37"/>
      <c r="AA590" s="34"/>
      <c r="AB590" s="34"/>
      <c r="AC590" s="34"/>
      <c r="AD590" s="34"/>
      <c r="AE590" s="37"/>
      <c r="AF590" s="34"/>
    </row>
    <row r="591" ht="14.5" spans="1:32">
      <c r="A591" s="214"/>
      <c r="B591" s="37"/>
      <c r="C591" s="214"/>
      <c r="D591" s="312"/>
      <c r="E591" s="312"/>
      <c r="F591" s="315"/>
      <c r="G591" s="312"/>
      <c r="H591" s="312"/>
      <c r="I591" s="317"/>
      <c r="J591" s="417"/>
      <c r="K591" s="418"/>
      <c r="L591" s="319"/>
      <c r="M591" s="319"/>
      <c r="N591" s="319"/>
      <c r="O591" s="190"/>
      <c r="P591" s="317"/>
      <c r="Q591" s="320"/>
      <c r="R591" s="190"/>
      <c r="S591" s="317"/>
      <c r="T591" s="321"/>
      <c r="U591" s="318"/>
      <c r="V591" s="318"/>
      <c r="W591" s="37"/>
      <c r="X591" s="186"/>
      <c r="Y591" s="186"/>
      <c r="Z591" s="37"/>
      <c r="AA591" s="34"/>
      <c r="AB591" s="34"/>
      <c r="AC591" s="34"/>
      <c r="AD591" s="34"/>
      <c r="AE591" s="37"/>
      <c r="AF591" s="34"/>
    </row>
    <row r="592" ht="14.5" spans="1:32">
      <c r="A592" s="214"/>
      <c r="B592" s="37"/>
      <c r="C592" s="214"/>
      <c r="D592" s="312"/>
      <c r="E592" s="312"/>
      <c r="F592" s="315"/>
      <c r="G592" s="312"/>
      <c r="H592" s="312"/>
      <c r="I592" s="317"/>
      <c r="J592" s="417"/>
      <c r="K592" s="418"/>
      <c r="L592" s="319"/>
      <c r="M592" s="319"/>
      <c r="N592" s="319"/>
      <c r="O592" s="190"/>
      <c r="P592" s="317"/>
      <c r="Q592" s="320"/>
      <c r="R592" s="190"/>
      <c r="S592" s="317"/>
      <c r="T592" s="321"/>
      <c r="U592" s="318"/>
      <c r="V592" s="318"/>
      <c r="W592" s="37"/>
      <c r="X592" s="186"/>
      <c r="Y592" s="186"/>
      <c r="Z592" s="37"/>
      <c r="AA592" s="34"/>
      <c r="AB592" s="34"/>
      <c r="AC592" s="34"/>
      <c r="AD592" s="34"/>
      <c r="AE592" s="37"/>
      <c r="AF592" s="34"/>
    </row>
    <row r="593" ht="14.5" spans="1:32">
      <c r="A593" s="214"/>
      <c r="B593" s="37"/>
      <c r="C593" s="214"/>
      <c r="D593" s="312"/>
      <c r="E593" s="312"/>
      <c r="F593" s="315"/>
      <c r="G593" s="312"/>
      <c r="H593" s="312"/>
      <c r="I593" s="317"/>
      <c r="J593" s="417"/>
      <c r="K593" s="418"/>
      <c r="L593" s="319"/>
      <c r="M593" s="319"/>
      <c r="N593" s="319"/>
      <c r="O593" s="190"/>
      <c r="P593" s="317"/>
      <c r="Q593" s="320"/>
      <c r="R593" s="190"/>
      <c r="S593" s="317"/>
      <c r="T593" s="321"/>
      <c r="U593" s="318"/>
      <c r="V593" s="318"/>
      <c r="W593" s="37"/>
      <c r="X593" s="186"/>
      <c r="Y593" s="186"/>
      <c r="Z593" s="37"/>
      <c r="AA593" s="34"/>
      <c r="AB593" s="34"/>
      <c r="AC593" s="34"/>
      <c r="AD593" s="34"/>
      <c r="AE593" s="37"/>
      <c r="AF593" s="34"/>
    </row>
    <row r="594" ht="14.5" spans="1:32">
      <c r="A594" s="214"/>
      <c r="B594" s="37"/>
      <c r="C594" s="214"/>
      <c r="D594" s="312"/>
      <c r="E594" s="312"/>
      <c r="F594" s="315"/>
      <c r="G594" s="312"/>
      <c r="H594" s="312"/>
      <c r="I594" s="317"/>
      <c r="J594" s="417"/>
      <c r="K594" s="418"/>
      <c r="L594" s="319"/>
      <c r="M594" s="319"/>
      <c r="N594" s="319"/>
      <c r="O594" s="190"/>
      <c r="P594" s="317"/>
      <c r="Q594" s="320"/>
      <c r="R594" s="190"/>
      <c r="S594" s="317"/>
      <c r="T594" s="321"/>
      <c r="U594" s="318"/>
      <c r="V594" s="318"/>
      <c r="W594" s="37"/>
      <c r="X594" s="186"/>
      <c r="Y594" s="186"/>
      <c r="Z594" s="37"/>
      <c r="AA594" s="34"/>
      <c r="AB594" s="34"/>
      <c r="AC594" s="34"/>
      <c r="AD594" s="34"/>
      <c r="AE594" s="37"/>
      <c r="AF594" s="34"/>
    </row>
    <row r="595" ht="14.5" spans="1:32">
      <c r="A595" s="214"/>
      <c r="B595" s="37"/>
      <c r="C595" s="214"/>
      <c r="D595" s="312"/>
      <c r="E595" s="312"/>
      <c r="F595" s="315"/>
      <c r="G595" s="312"/>
      <c r="H595" s="312"/>
      <c r="I595" s="317"/>
      <c r="J595" s="417"/>
      <c r="K595" s="418"/>
      <c r="L595" s="319"/>
      <c r="M595" s="319"/>
      <c r="N595" s="319"/>
      <c r="O595" s="190"/>
      <c r="P595" s="317"/>
      <c r="Q595" s="320"/>
      <c r="R595" s="190"/>
      <c r="S595" s="317"/>
      <c r="T595" s="321"/>
      <c r="U595" s="318"/>
      <c r="V595" s="318"/>
      <c r="W595" s="37"/>
      <c r="X595" s="186"/>
      <c r="Y595" s="186"/>
      <c r="Z595" s="37"/>
      <c r="AA595" s="34"/>
      <c r="AB595" s="34"/>
      <c r="AC595" s="34"/>
      <c r="AD595" s="34"/>
      <c r="AE595" s="37"/>
      <c r="AF595" s="34"/>
    </row>
    <row r="596" ht="14.5" spans="1:32">
      <c r="A596" s="214"/>
      <c r="B596" s="37"/>
      <c r="C596" s="214"/>
      <c r="D596" s="312"/>
      <c r="E596" s="312"/>
      <c r="F596" s="315"/>
      <c r="G596" s="312"/>
      <c r="H596" s="312"/>
      <c r="I596" s="317"/>
      <c r="J596" s="417"/>
      <c r="K596" s="418"/>
      <c r="L596" s="319"/>
      <c r="M596" s="319"/>
      <c r="N596" s="319"/>
      <c r="O596" s="190"/>
      <c r="P596" s="317"/>
      <c r="Q596" s="320"/>
      <c r="R596" s="190"/>
      <c r="S596" s="317"/>
      <c r="T596" s="321"/>
      <c r="U596" s="318"/>
      <c r="V596" s="318"/>
      <c r="W596" s="37"/>
      <c r="X596" s="186"/>
      <c r="Y596" s="186"/>
      <c r="Z596" s="37"/>
      <c r="AA596" s="34"/>
      <c r="AB596" s="34"/>
      <c r="AC596" s="34"/>
      <c r="AD596" s="34"/>
      <c r="AE596" s="37"/>
      <c r="AF596" s="34"/>
    </row>
    <row r="597" ht="14.5" spans="1:32">
      <c r="A597" s="214"/>
      <c r="B597" s="37"/>
      <c r="C597" s="214"/>
      <c r="D597" s="312"/>
      <c r="E597" s="312"/>
      <c r="F597" s="315"/>
      <c r="G597" s="312"/>
      <c r="H597" s="312"/>
      <c r="I597" s="317"/>
      <c r="J597" s="417"/>
      <c r="K597" s="418"/>
      <c r="L597" s="319"/>
      <c r="M597" s="319"/>
      <c r="N597" s="319"/>
      <c r="O597" s="190"/>
      <c r="P597" s="317"/>
      <c r="Q597" s="320"/>
      <c r="R597" s="190"/>
      <c r="S597" s="317"/>
      <c r="T597" s="321"/>
      <c r="U597" s="318"/>
      <c r="V597" s="318"/>
      <c r="W597" s="37"/>
      <c r="X597" s="186"/>
      <c r="Y597" s="186"/>
      <c r="Z597" s="37"/>
      <c r="AA597" s="34"/>
      <c r="AB597" s="34"/>
      <c r="AC597" s="34"/>
      <c r="AD597" s="34"/>
      <c r="AE597" s="37"/>
      <c r="AF597" s="34"/>
    </row>
    <row r="598" ht="14.5" spans="1:32">
      <c r="A598" s="214"/>
      <c r="B598" s="37"/>
      <c r="C598" s="214"/>
      <c r="D598" s="312"/>
      <c r="E598" s="312"/>
      <c r="F598" s="315"/>
      <c r="G598" s="312"/>
      <c r="H598" s="312"/>
      <c r="I598" s="317"/>
      <c r="J598" s="417"/>
      <c r="K598" s="418"/>
      <c r="L598" s="319"/>
      <c r="M598" s="319"/>
      <c r="N598" s="319"/>
      <c r="O598" s="190"/>
      <c r="P598" s="317"/>
      <c r="Q598" s="320"/>
      <c r="R598" s="190"/>
      <c r="S598" s="317"/>
      <c r="T598" s="321"/>
      <c r="U598" s="318"/>
      <c r="V598" s="318"/>
      <c r="W598" s="37"/>
      <c r="X598" s="186"/>
      <c r="Y598" s="186"/>
      <c r="Z598" s="37"/>
      <c r="AA598" s="34"/>
      <c r="AB598" s="34"/>
      <c r="AC598" s="34"/>
      <c r="AD598" s="34"/>
      <c r="AE598" s="37"/>
      <c r="AF598" s="34"/>
    </row>
    <row r="599" ht="14.5" spans="1:32">
      <c r="A599" s="214"/>
      <c r="B599" s="37"/>
      <c r="C599" s="214"/>
      <c r="D599" s="312"/>
      <c r="E599" s="312"/>
      <c r="F599" s="315"/>
      <c r="G599" s="312"/>
      <c r="H599" s="312"/>
      <c r="I599" s="317"/>
      <c r="J599" s="417"/>
      <c r="K599" s="418"/>
      <c r="L599" s="319"/>
      <c r="M599" s="319"/>
      <c r="N599" s="319"/>
      <c r="O599" s="190"/>
      <c r="P599" s="317"/>
      <c r="Q599" s="320"/>
      <c r="R599" s="190"/>
      <c r="S599" s="317"/>
      <c r="T599" s="321"/>
      <c r="U599" s="318"/>
      <c r="V599" s="318"/>
      <c r="W599" s="37"/>
      <c r="X599" s="186"/>
      <c r="Y599" s="186"/>
      <c r="Z599" s="37"/>
      <c r="AA599" s="34"/>
      <c r="AB599" s="34"/>
      <c r="AC599" s="34"/>
      <c r="AD599" s="34"/>
      <c r="AE599" s="37"/>
      <c r="AF599" s="34"/>
    </row>
    <row r="600" ht="14.5" spans="1:32">
      <c r="A600" s="214"/>
      <c r="B600" s="37"/>
      <c r="C600" s="214"/>
      <c r="D600" s="312"/>
      <c r="E600" s="312"/>
      <c r="F600" s="315"/>
      <c r="G600" s="312"/>
      <c r="H600" s="312"/>
      <c r="I600" s="317"/>
      <c r="J600" s="417"/>
      <c r="K600" s="418"/>
      <c r="L600" s="319"/>
      <c r="M600" s="319"/>
      <c r="N600" s="319"/>
      <c r="O600" s="190"/>
      <c r="P600" s="317"/>
      <c r="Q600" s="320"/>
      <c r="R600" s="190"/>
      <c r="S600" s="317"/>
      <c r="T600" s="321"/>
      <c r="U600" s="318"/>
      <c r="V600" s="318"/>
      <c r="W600" s="37"/>
      <c r="X600" s="186"/>
      <c r="Y600" s="186"/>
      <c r="Z600" s="37"/>
      <c r="AA600" s="34"/>
      <c r="AB600" s="34"/>
      <c r="AC600" s="34"/>
      <c r="AD600" s="34"/>
      <c r="AE600" s="37"/>
      <c r="AF600" s="34"/>
    </row>
    <row r="601" ht="14.5" spans="1:32">
      <c r="A601" s="214"/>
      <c r="B601" s="37"/>
      <c r="C601" s="214"/>
      <c r="D601" s="312"/>
      <c r="E601" s="312"/>
      <c r="F601" s="315"/>
      <c r="G601" s="312"/>
      <c r="H601" s="312"/>
      <c r="I601" s="317"/>
      <c r="J601" s="417"/>
      <c r="K601" s="418"/>
      <c r="L601" s="319"/>
      <c r="M601" s="319"/>
      <c r="N601" s="319"/>
      <c r="O601" s="190"/>
      <c r="P601" s="317"/>
      <c r="Q601" s="320"/>
      <c r="R601" s="190"/>
      <c r="S601" s="317"/>
      <c r="T601" s="321"/>
      <c r="U601" s="318"/>
      <c r="V601" s="318"/>
      <c r="W601" s="37"/>
      <c r="X601" s="186"/>
      <c r="Y601" s="186"/>
      <c r="Z601" s="37"/>
      <c r="AA601" s="34"/>
      <c r="AB601" s="34"/>
      <c r="AC601" s="34"/>
      <c r="AD601" s="34"/>
      <c r="AE601" s="37"/>
      <c r="AF601" s="34"/>
    </row>
    <row r="602" ht="14.5" spans="1:32">
      <c r="A602" s="214"/>
      <c r="B602" s="37"/>
      <c r="C602" s="214"/>
      <c r="D602" s="312"/>
      <c r="E602" s="312"/>
      <c r="F602" s="315"/>
      <c r="G602" s="312"/>
      <c r="H602" s="312"/>
      <c r="I602" s="317"/>
      <c r="J602" s="417"/>
      <c r="K602" s="418"/>
      <c r="L602" s="319"/>
      <c r="M602" s="319"/>
      <c r="N602" s="319"/>
      <c r="O602" s="190"/>
      <c r="P602" s="317"/>
      <c r="Q602" s="320"/>
      <c r="R602" s="190"/>
      <c r="S602" s="317"/>
      <c r="T602" s="321"/>
      <c r="U602" s="318"/>
      <c r="V602" s="318"/>
      <c r="W602" s="37"/>
      <c r="X602" s="186"/>
      <c r="Y602" s="186"/>
      <c r="Z602" s="37"/>
      <c r="AA602" s="34"/>
      <c r="AB602" s="34"/>
      <c r="AC602" s="34"/>
      <c r="AD602" s="34"/>
      <c r="AE602" s="37"/>
      <c r="AF602" s="34"/>
    </row>
    <row r="603" ht="14.5" spans="1:32">
      <c r="A603" s="214"/>
      <c r="B603" s="37"/>
      <c r="C603" s="214"/>
      <c r="D603" s="312"/>
      <c r="E603" s="312"/>
      <c r="F603" s="315"/>
      <c r="G603" s="312"/>
      <c r="H603" s="312"/>
      <c r="I603" s="317"/>
      <c r="J603" s="417"/>
      <c r="K603" s="418"/>
      <c r="L603" s="319"/>
      <c r="M603" s="319"/>
      <c r="N603" s="319"/>
      <c r="O603" s="190"/>
      <c r="P603" s="317"/>
      <c r="Q603" s="320"/>
      <c r="R603" s="190"/>
      <c r="S603" s="317"/>
      <c r="T603" s="321"/>
      <c r="U603" s="318"/>
      <c r="V603" s="318"/>
      <c r="W603" s="37"/>
      <c r="X603" s="186"/>
      <c r="Y603" s="186"/>
      <c r="Z603" s="37"/>
      <c r="AA603" s="34"/>
      <c r="AB603" s="34"/>
      <c r="AC603" s="34"/>
      <c r="AD603" s="34"/>
      <c r="AE603" s="37"/>
      <c r="AF603" s="34"/>
    </row>
    <row r="604" ht="14.5" spans="1:32">
      <c r="A604" s="214"/>
      <c r="B604" s="37"/>
      <c r="C604" s="214"/>
      <c r="D604" s="312"/>
      <c r="E604" s="312"/>
      <c r="F604" s="315"/>
      <c r="G604" s="312"/>
      <c r="H604" s="312"/>
      <c r="I604" s="317"/>
      <c r="J604" s="417"/>
      <c r="K604" s="418"/>
      <c r="L604" s="319"/>
      <c r="M604" s="319"/>
      <c r="N604" s="319"/>
      <c r="O604" s="190"/>
      <c r="P604" s="317"/>
      <c r="Q604" s="320"/>
      <c r="R604" s="190"/>
      <c r="S604" s="317"/>
      <c r="T604" s="321"/>
      <c r="U604" s="318"/>
      <c r="V604" s="318"/>
      <c r="W604" s="37"/>
      <c r="X604" s="186"/>
      <c r="Y604" s="186"/>
      <c r="Z604" s="37"/>
      <c r="AA604" s="34"/>
      <c r="AB604" s="34"/>
      <c r="AC604" s="34"/>
      <c r="AD604" s="34"/>
      <c r="AE604" s="37"/>
      <c r="AF604" s="34"/>
    </row>
    <row r="605" ht="14.5" spans="1:32">
      <c r="A605" s="214"/>
      <c r="B605" s="37"/>
      <c r="C605" s="214"/>
      <c r="D605" s="312"/>
      <c r="E605" s="312"/>
      <c r="F605" s="315"/>
      <c r="G605" s="312"/>
      <c r="H605" s="312"/>
      <c r="I605" s="317"/>
      <c r="J605" s="417"/>
      <c r="K605" s="418"/>
      <c r="L605" s="319"/>
      <c r="M605" s="319"/>
      <c r="N605" s="319"/>
      <c r="O605" s="190"/>
      <c r="P605" s="317"/>
      <c r="Q605" s="320"/>
      <c r="R605" s="190"/>
      <c r="S605" s="317"/>
      <c r="T605" s="321"/>
      <c r="U605" s="318"/>
      <c r="V605" s="318"/>
      <c r="W605" s="37"/>
      <c r="X605" s="186"/>
      <c r="Y605" s="186"/>
      <c r="Z605" s="37"/>
      <c r="AA605" s="34"/>
      <c r="AB605" s="34"/>
      <c r="AC605" s="34"/>
      <c r="AD605" s="34"/>
      <c r="AE605" s="37"/>
      <c r="AF605" s="34"/>
    </row>
    <row r="606" ht="14.5" spans="1:32">
      <c r="A606" s="214"/>
      <c r="B606" s="37"/>
      <c r="C606" s="214"/>
      <c r="D606" s="312"/>
      <c r="E606" s="312"/>
      <c r="F606" s="315"/>
      <c r="G606" s="312"/>
      <c r="H606" s="312"/>
      <c r="I606" s="317"/>
      <c r="J606" s="417"/>
      <c r="K606" s="418"/>
      <c r="L606" s="319"/>
      <c r="M606" s="319"/>
      <c r="N606" s="319"/>
      <c r="O606" s="190"/>
      <c r="P606" s="317"/>
      <c r="Q606" s="320"/>
      <c r="R606" s="190"/>
      <c r="S606" s="317"/>
      <c r="T606" s="321"/>
      <c r="U606" s="318"/>
      <c r="V606" s="318"/>
      <c r="W606" s="37"/>
      <c r="X606" s="186"/>
      <c r="Y606" s="186"/>
      <c r="Z606" s="37"/>
      <c r="AA606" s="34"/>
      <c r="AB606" s="34"/>
      <c r="AC606" s="34"/>
      <c r="AD606" s="34"/>
      <c r="AE606" s="37"/>
      <c r="AF606" s="34"/>
    </row>
    <row r="607" ht="14.5" spans="1:32">
      <c r="A607" s="214"/>
      <c r="B607" s="37"/>
      <c r="C607" s="214"/>
      <c r="D607" s="312"/>
      <c r="E607" s="312"/>
      <c r="F607" s="315"/>
      <c r="G607" s="312"/>
      <c r="H607" s="312"/>
      <c r="I607" s="317"/>
      <c r="J607" s="417"/>
      <c r="K607" s="418"/>
      <c r="L607" s="319"/>
      <c r="M607" s="319"/>
      <c r="N607" s="319"/>
      <c r="O607" s="190"/>
      <c r="P607" s="317"/>
      <c r="Q607" s="320"/>
      <c r="R607" s="190"/>
      <c r="S607" s="317"/>
      <c r="T607" s="321"/>
      <c r="U607" s="318"/>
      <c r="V607" s="318"/>
      <c r="W607" s="37"/>
      <c r="X607" s="186"/>
      <c r="Y607" s="186"/>
      <c r="Z607" s="37"/>
      <c r="AA607" s="34"/>
      <c r="AB607" s="34"/>
      <c r="AC607" s="34"/>
      <c r="AD607" s="34"/>
      <c r="AE607" s="37"/>
      <c r="AF607" s="34"/>
    </row>
    <row r="608" ht="14.5" spans="1:32">
      <c r="A608" s="214"/>
      <c r="B608" s="37"/>
      <c r="C608" s="214"/>
      <c r="D608" s="312"/>
      <c r="E608" s="312"/>
      <c r="F608" s="315"/>
      <c r="G608" s="312"/>
      <c r="H608" s="312"/>
      <c r="I608" s="317"/>
      <c r="J608" s="417"/>
      <c r="K608" s="418"/>
      <c r="L608" s="319"/>
      <c r="M608" s="319"/>
      <c r="N608" s="319"/>
      <c r="O608" s="190"/>
      <c r="P608" s="317"/>
      <c r="Q608" s="320"/>
      <c r="R608" s="190"/>
      <c r="S608" s="317"/>
      <c r="T608" s="321"/>
      <c r="U608" s="318"/>
      <c r="V608" s="318"/>
      <c r="W608" s="37"/>
      <c r="X608" s="186"/>
      <c r="Y608" s="186"/>
      <c r="Z608" s="37"/>
      <c r="AA608" s="34"/>
      <c r="AB608" s="34"/>
      <c r="AC608" s="34"/>
      <c r="AD608" s="34"/>
      <c r="AE608" s="37"/>
      <c r="AF608" s="34"/>
    </row>
    <row r="609" ht="14.5" spans="1:32">
      <c r="A609" s="214"/>
      <c r="B609" s="37"/>
      <c r="C609" s="214"/>
      <c r="D609" s="312"/>
      <c r="E609" s="312"/>
      <c r="F609" s="315"/>
      <c r="G609" s="312"/>
      <c r="H609" s="312"/>
      <c r="I609" s="317"/>
      <c r="J609" s="417"/>
      <c r="K609" s="418"/>
      <c r="L609" s="319"/>
      <c r="M609" s="319"/>
      <c r="N609" s="319"/>
      <c r="O609" s="190"/>
      <c r="P609" s="317"/>
      <c r="Q609" s="320"/>
      <c r="R609" s="190"/>
      <c r="S609" s="317"/>
      <c r="T609" s="321"/>
      <c r="U609" s="318"/>
      <c r="V609" s="318"/>
      <c r="W609" s="37"/>
      <c r="X609" s="186"/>
      <c r="Y609" s="186"/>
      <c r="Z609" s="37"/>
      <c r="AA609" s="34"/>
      <c r="AB609" s="34"/>
      <c r="AC609" s="34"/>
      <c r="AD609" s="34"/>
      <c r="AE609" s="37"/>
      <c r="AF609" s="34"/>
    </row>
    <row r="610" ht="14.5" spans="1:32">
      <c r="A610" s="214"/>
      <c r="B610" s="37"/>
      <c r="C610" s="214"/>
      <c r="D610" s="312"/>
      <c r="E610" s="312"/>
      <c r="F610" s="315"/>
      <c r="G610" s="312"/>
      <c r="H610" s="312"/>
      <c r="I610" s="317"/>
      <c r="J610" s="417"/>
      <c r="K610" s="418"/>
      <c r="L610" s="319"/>
      <c r="M610" s="319"/>
      <c r="N610" s="319"/>
      <c r="O610" s="190"/>
      <c r="P610" s="317"/>
      <c r="Q610" s="320"/>
      <c r="R610" s="190"/>
      <c r="S610" s="317"/>
      <c r="T610" s="321"/>
      <c r="U610" s="318"/>
      <c r="V610" s="318"/>
      <c r="W610" s="37"/>
      <c r="X610" s="186"/>
      <c r="Y610" s="186"/>
      <c r="Z610" s="37"/>
      <c r="AA610" s="34"/>
      <c r="AB610" s="34"/>
      <c r="AC610" s="34"/>
      <c r="AD610" s="34"/>
      <c r="AE610" s="37"/>
      <c r="AF610" s="34"/>
    </row>
    <row r="611" ht="14.5" spans="1:32">
      <c r="A611" s="214"/>
      <c r="B611" s="37"/>
      <c r="C611" s="214"/>
      <c r="D611" s="312"/>
      <c r="E611" s="312"/>
      <c r="F611" s="315"/>
      <c r="G611" s="312"/>
      <c r="H611" s="312"/>
      <c r="I611" s="317"/>
      <c r="J611" s="417"/>
      <c r="K611" s="418"/>
      <c r="L611" s="319"/>
      <c r="M611" s="319"/>
      <c r="N611" s="319"/>
      <c r="O611" s="190"/>
      <c r="P611" s="317"/>
      <c r="Q611" s="320"/>
      <c r="R611" s="190"/>
      <c r="S611" s="317"/>
      <c r="T611" s="321"/>
      <c r="U611" s="318"/>
      <c r="V611" s="318"/>
      <c r="W611" s="37"/>
      <c r="X611" s="186"/>
      <c r="Y611" s="186"/>
      <c r="Z611" s="37"/>
      <c r="AA611" s="34"/>
      <c r="AB611" s="34"/>
      <c r="AC611" s="34"/>
      <c r="AD611" s="34"/>
      <c r="AE611" s="37"/>
      <c r="AF611" s="34"/>
    </row>
    <row r="612" ht="14.5" spans="1:32">
      <c r="A612" s="214"/>
      <c r="B612" s="37"/>
      <c r="C612" s="214"/>
      <c r="D612" s="312"/>
      <c r="E612" s="312"/>
      <c r="F612" s="315"/>
      <c r="G612" s="312"/>
      <c r="H612" s="312"/>
      <c r="I612" s="317"/>
      <c r="J612" s="417"/>
      <c r="K612" s="418"/>
      <c r="L612" s="319"/>
      <c r="M612" s="319"/>
      <c r="N612" s="319"/>
      <c r="O612" s="190"/>
      <c r="P612" s="317"/>
      <c r="Q612" s="320"/>
      <c r="R612" s="190"/>
      <c r="S612" s="317"/>
      <c r="T612" s="321"/>
      <c r="U612" s="318"/>
      <c r="V612" s="318"/>
      <c r="W612" s="37"/>
      <c r="X612" s="186"/>
      <c r="Y612" s="186"/>
      <c r="Z612" s="37"/>
      <c r="AA612" s="34"/>
      <c r="AB612" s="34"/>
      <c r="AC612" s="34"/>
      <c r="AD612" s="34"/>
      <c r="AE612" s="37"/>
      <c r="AF612" s="34"/>
    </row>
    <row r="613" ht="14.5" spans="1:32">
      <c r="A613" s="214"/>
      <c r="B613" s="37"/>
      <c r="C613" s="214"/>
      <c r="D613" s="312"/>
      <c r="E613" s="312"/>
      <c r="F613" s="315"/>
      <c r="G613" s="312"/>
      <c r="H613" s="312"/>
      <c r="I613" s="317"/>
      <c r="J613" s="417"/>
      <c r="K613" s="418"/>
      <c r="L613" s="319"/>
      <c r="M613" s="319"/>
      <c r="N613" s="319"/>
      <c r="O613" s="190"/>
      <c r="P613" s="317"/>
      <c r="Q613" s="320"/>
      <c r="R613" s="190"/>
      <c r="S613" s="317"/>
      <c r="T613" s="321"/>
      <c r="U613" s="318"/>
      <c r="V613" s="318"/>
      <c r="W613" s="37"/>
      <c r="X613" s="186"/>
      <c r="Y613" s="186"/>
      <c r="Z613" s="37"/>
      <c r="AA613" s="34"/>
      <c r="AB613" s="34"/>
      <c r="AC613" s="34"/>
      <c r="AD613" s="34"/>
      <c r="AE613" s="37"/>
      <c r="AF613" s="34"/>
    </row>
    <row r="614" ht="14.5" spans="1:32">
      <c r="A614" s="214"/>
      <c r="B614" s="37"/>
      <c r="C614" s="214"/>
      <c r="D614" s="312"/>
      <c r="E614" s="312"/>
      <c r="F614" s="315"/>
      <c r="G614" s="312"/>
      <c r="H614" s="312"/>
      <c r="I614" s="317"/>
      <c r="J614" s="417"/>
      <c r="K614" s="418"/>
      <c r="L614" s="319"/>
      <c r="M614" s="319"/>
      <c r="N614" s="319"/>
      <c r="O614" s="190"/>
      <c r="P614" s="317"/>
      <c r="Q614" s="320"/>
      <c r="R614" s="190"/>
      <c r="S614" s="317"/>
      <c r="T614" s="321"/>
      <c r="U614" s="318"/>
      <c r="V614" s="318"/>
      <c r="W614" s="37"/>
      <c r="X614" s="186"/>
      <c r="Y614" s="186"/>
      <c r="Z614" s="37"/>
      <c r="AA614" s="34"/>
      <c r="AB614" s="34"/>
      <c r="AC614" s="34"/>
      <c r="AD614" s="34"/>
      <c r="AE614" s="37"/>
      <c r="AF614" s="34"/>
    </row>
    <row r="615" ht="14.5" spans="1:32">
      <c r="A615" s="214"/>
      <c r="B615" s="37"/>
      <c r="C615" s="214"/>
      <c r="D615" s="312"/>
      <c r="E615" s="312"/>
      <c r="F615" s="315"/>
      <c r="G615" s="312"/>
      <c r="H615" s="312"/>
      <c r="I615" s="317"/>
      <c r="J615" s="417"/>
      <c r="K615" s="418"/>
      <c r="L615" s="319"/>
      <c r="M615" s="319"/>
      <c r="N615" s="319"/>
      <c r="O615" s="190"/>
      <c r="P615" s="317"/>
      <c r="Q615" s="320"/>
      <c r="R615" s="190"/>
      <c r="S615" s="317"/>
      <c r="T615" s="321"/>
      <c r="U615" s="318"/>
      <c r="V615" s="318"/>
      <c r="W615" s="37"/>
      <c r="X615" s="186"/>
      <c r="Y615" s="186"/>
      <c r="Z615" s="37"/>
      <c r="AA615" s="34"/>
      <c r="AB615" s="34"/>
      <c r="AC615" s="34"/>
      <c r="AD615" s="34"/>
      <c r="AE615" s="37"/>
      <c r="AF615" s="34"/>
    </row>
    <row r="616" ht="14.5" spans="1:32">
      <c r="A616" s="214"/>
      <c r="B616" s="37"/>
      <c r="C616" s="214"/>
      <c r="D616" s="312"/>
      <c r="E616" s="312"/>
      <c r="F616" s="315"/>
      <c r="G616" s="312"/>
      <c r="H616" s="312"/>
      <c r="I616" s="317"/>
      <c r="J616" s="417"/>
      <c r="K616" s="418"/>
      <c r="L616" s="319"/>
      <c r="M616" s="319"/>
      <c r="N616" s="319"/>
      <c r="O616" s="190"/>
      <c r="P616" s="317"/>
      <c r="Q616" s="320"/>
      <c r="R616" s="190"/>
      <c r="S616" s="317"/>
      <c r="T616" s="321"/>
      <c r="U616" s="318"/>
      <c r="V616" s="318"/>
      <c r="W616" s="37"/>
      <c r="X616" s="186"/>
      <c r="Y616" s="186"/>
      <c r="Z616" s="37"/>
      <c r="AA616" s="34"/>
      <c r="AB616" s="34"/>
      <c r="AC616" s="34"/>
      <c r="AD616" s="34"/>
      <c r="AE616" s="37"/>
      <c r="AF616" s="34"/>
    </row>
    <row r="617" ht="14.5" spans="1:32">
      <c r="A617" s="214"/>
      <c r="B617" s="37"/>
      <c r="C617" s="214"/>
      <c r="D617" s="312"/>
      <c r="E617" s="312"/>
      <c r="F617" s="315"/>
      <c r="G617" s="312"/>
      <c r="H617" s="312"/>
      <c r="I617" s="317"/>
      <c r="J617" s="417"/>
      <c r="K617" s="418"/>
      <c r="L617" s="319"/>
      <c r="M617" s="319"/>
      <c r="N617" s="319"/>
      <c r="O617" s="190"/>
      <c r="P617" s="317"/>
      <c r="Q617" s="320"/>
      <c r="R617" s="190"/>
      <c r="S617" s="317"/>
      <c r="T617" s="321"/>
      <c r="U617" s="318"/>
      <c r="V617" s="318"/>
      <c r="W617" s="37"/>
      <c r="X617" s="186"/>
      <c r="Y617" s="186"/>
      <c r="Z617" s="37"/>
      <c r="AA617" s="34"/>
      <c r="AB617" s="34"/>
      <c r="AC617" s="34"/>
      <c r="AD617" s="34"/>
      <c r="AE617" s="37"/>
      <c r="AF617" s="34"/>
    </row>
    <row r="618" ht="14.5" spans="1:32">
      <c r="A618" s="214"/>
      <c r="B618" s="37"/>
      <c r="C618" s="214"/>
      <c r="D618" s="312"/>
      <c r="E618" s="312"/>
      <c r="F618" s="315"/>
      <c r="G618" s="312"/>
      <c r="H618" s="312"/>
      <c r="I618" s="317"/>
      <c r="J618" s="417"/>
      <c r="K618" s="418"/>
      <c r="L618" s="319"/>
      <c r="M618" s="319"/>
      <c r="N618" s="319"/>
      <c r="O618" s="190"/>
      <c r="P618" s="317"/>
      <c r="Q618" s="320"/>
      <c r="R618" s="190"/>
      <c r="S618" s="317"/>
      <c r="T618" s="321"/>
      <c r="U618" s="318"/>
      <c r="V618" s="318"/>
      <c r="W618" s="37"/>
      <c r="X618" s="186"/>
      <c r="Y618" s="186"/>
      <c r="Z618" s="37"/>
      <c r="AA618" s="34"/>
      <c r="AB618" s="34"/>
      <c r="AC618" s="34"/>
      <c r="AD618" s="34"/>
      <c r="AE618" s="37"/>
      <c r="AF618" s="34"/>
    </row>
    <row r="619" ht="14.5" spans="1:32">
      <c r="A619" s="214"/>
      <c r="B619" s="37"/>
      <c r="C619" s="214"/>
      <c r="D619" s="312"/>
      <c r="E619" s="312"/>
      <c r="F619" s="315"/>
      <c r="G619" s="312"/>
      <c r="H619" s="312"/>
      <c r="I619" s="317"/>
      <c r="J619" s="417"/>
      <c r="K619" s="418"/>
      <c r="L619" s="319"/>
      <c r="M619" s="319"/>
      <c r="N619" s="319"/>
      <c r="O619" s="190"/>
      <c r="P619" s="317"/>
      <c r="Q619" s="320"/>
      <c r="R619" s="190"/>
      <c r="S619" s="317"/>
      <c r="T619" s="321"/>
      <c r="U619" s="318"/>
      <c r="V619" s="318"/>
      <c r="W619" s="37"/>
      <c r="X619" s="186"/>
      <c r="Y619" s="186"/>
      <c r="Z619" s="37"/>
      <c r="AA619" s="34"/>
      <c r="AB619" s="34"/>
      <c r="AC619" s="34"/>
      <c r="AD619" s="34"/>
      <c r="AE619" s="37"/>
      <c r="AF619" s="34"/>
    </row>
    <row r="620" ht="14.5" spans="1:32">
      <c r="A620" s="214"/>
      <c r="B620" s="37"/>
      <c r="C620" s="214"/>
      <c r="D620" s="312"/>
      <c r="E620" s="312"/>
      <c r="F620" s="315"/>
      <c r="G620" s="312"/>
      <c r="H620" s="312"/>
      <c r="I620" s="317"/>
      <c r="J620" s="417"/>
      <c r="K620" s="418"/>
      <c r="L620" s="319"/>
      <c r="M620" s="319"/>
      <c r="N620" s="319"/>
      <c r="O620" s="190"/>
      <c r="P620" s="317"/>
      <c r="Q620" s="320"/>
      <c r="R620" s="190"/>
      <c r="S620" s="317"/>
      <c r="T620" s="321"/>
      <c r="U620" s="318"/>
      <c r="V620" s="318"/>
      <c r="W620" s="37"/>
      <c r="X620" s="186"/>
      <c r="Y620" s="186"/>
      <c r="Z620" s="37"/>
      <c r="AA620" s="34"/>
      <c r="AB620" s="34"/>
      <c r="AC620" s="34"/>
      <c r="AD620" s="34"/>
      <c r="AE620" s="37"/>
      <c r="AF620" s="34"/>
    </row>
    <row r="621" ht="14.5" spans="1:32">
      <c r="A621" s="214"/>
      <c r="B621" s="37"/>
      <c r="C621" s="214"/>
      <c r="D621" s="312"/>
      <c r="E621" s="312"/>
      <c r="F621" s="315"/>
      <c r="G621" s="312"/>
      <c r="H621" s="312"/>
      <c r="I621" s="317"/>
      <c r="J621" s="417"/>
      <c r="K621" s="418"/>
      <c r="L621" s="319"/>
      <c r="M621" s="319"/>
      <c r="N621" s="319"/>
      <c r="O621" s="190"/>
      <c r="P621" s="317"/>
      <c r="Q621" s="320"/>
      <c r="R621" s="190"/>
      <c r="S621" s="317"/>
      <c r="T621" s="321"/>
      <c r="U621" s="318"/>
      <c r="V621" s="318"/>
      <c r="W621" s="37"/>
      <c r="X621" s="186"/>
      <c r="Y621" s="186"/>
      <c r="Z621" s="37"/>
      <c r="AA621" s="34"/>
      <c r="AB621" s="34"/>
      <c r="AC621" s="34"/>
      <c r="AD621" s="34"/>
      <c r="AE621" s="37"/>
      <c r="AF621" s="34"/>
    </row>
    <row r="622" ht="14.5" spans="1:32">
      <c r="A622" s="214"/>
      <c r="B622" s="37"/>
      <c r="C622" s="214"/>
      <c r="D622" s="312"/>
      <c r="E622" s="312"/>
      <c r="F622" s="315"/>
      <c r="G622" s="312"/>
      <c r="H622" s="312"/>
      <c r="I622" s="317"/>
      <c r="J622" s="417"/>
      <c r="K622" s="418"/>
      <c r="L622" s="319"/>
      <c r="M622" s="319"/>
      <c r="N622" s="319"/>
      <c r="O622" s="190"/>
      <c r="P622" s="317"/>
      <c r="Q622" s="320"/>
      <c r="R622" s="190"/>
      <c r="S622" s="317"/>
      <c r="T622" s="321"/>
      <c r="U622" s="318"/>
      <c r="V622" s="318"/>
      <c r="W622" s="37"/>
      <c r="X622" s="186"/>
      <c r="Y622" s="186"/>
      <c r="Z622" s="37"/>
      <c r="AA622" s="34"/>
      <c r="AB622" s="34"/>
      <c r="AC622" s="34"/>
      <c r="AD622" s="34"/>
      <c r="AE622" s="37"/>
      <c r="AF622" s="34"/>
    </row>
    <row r="623" ht="14.5" spans="1:32">
      <c r="A623" s="214"/>
      <c r="B623" s="37"/>
      <c r="C623" s="214"/>
      <c r="D623" s="312"/>
      <c r="E623" s="312"/>
      <c r="F623" s="315"/>
      <c r="G623" s="312"/>
      <c r="H623" s="312"/>
      <c r="I623" s="317"/>
      <c r="J623" s="417"/>
      <c r="K623" s="418"/>
      <c r="L623" s="319"/>
      <c r="M623" s="319"/>
      <c r="N623" s="319"/>
      <c r="O623" s="190"/>
      <c r="P623" s="317"/>
      <c r="Q623" s="320"/>
      <c r="R623" s="190"/>
      <c r="S623" s="317"/>
      <c r="T623" s="321"/>
      <c r="U623" s="318"/>
      <c r="V623" s="318"/>
      <c r="W623" s="37"/>
      <c r="X623" s="186"/>
      <c r="Y623" s="186"/>
      <c r="Z623" s="37"/>
      <c r="AA623" s="34"/>
      <c r="AB623" s="34"/>
      <c r="AC623" s="34"/>
      <c r="AD623" s="34"/>
      <c r="AE623" s="37"/>
      <c r="AF623" s="34"/>
    </row>
    <row r="624" ht="14.5" spans="1:32">
      <c r="A624" s="214"/>
      <c r="B624" s="37"/>
      <c r="C624" s="214"/>
      <c r="D624" s="312"/>
      <c r="E624" s="312"/>
      <c r="F624" s="315"/>
      <c r="G624" s="312"/>
      <c r="H624" s="312"/>
      <c r="I624" s="317"/>
      <c r="J624" s="417"/>
      <c r="K624" s="418"/>
      <c r="L624" s="319"/>
      <c r="M624" s="319"/>
      <c r="N624" s="319"/>
      <c r="O624" s="190"/>
      <c r="P624" s="317"/>
      <c r="Q624" s="320"/>
      <c r="R624" s="190"/>
      <c r="S624" s="317"/>
      <c r="T624" s="321"/>
      <c r="U624" s="318"/>
      <c r="V624" s="318"/>
      <c r="W624" s="37"/>
      <c r="X624" s="186"/>
      <c r="Y624" s="186"/>
      <c r="Z624" s="37"/>
      <c r="AA624" s="34"/>
      <c r="AB624" s="34"/>
      <c r="AC624" s="34"/>
      <c r="AD624" s="34"/>
      <c r="AE624" s="37"/>
      <c r="AF624" s="34"/>
    </row>
    <row r="625" ht="14.5" spans="1:32">
      <c r="A625" s="214"/>
      <c r="B625" s="37"/>
      <c r="C625" s="214"/>
      <c r="D625" s="312"/>
      <c r="E625" s="312"/>
      <c r="F625" s="315"/>
      <c r="G625" s="312"/>
      <c r="H625" s="312"/>
      <c r="I625" s="317"/>
      <c r="J625" s="417"/>
      <c r="K625" s="418"/>
      <c r="L625" s="319"/>
      <c r="M625" s="319"/>
      <c r="N625" s="319"/>
      <c r="O625" s="190"/>
      <c r="P625" s="317"/>
      <c r="Q625" s="320"/>
      <c r="R625" s="190"/>
      <c r="S625" s="317"/>
      <c r="T625" s="321"/>
      <c r="U625" s="318"/>
      <c r="V625" s="318"/>
      <c r="W625" s="37"/>
      <c r="X625" s="186"/>
      <c r="Y625" s="186"/>
      <c r="Z625" s="37"/>
      <c r="AA625" s="34"/>
      <c r="AB625" s="34"/>
      <c r="AC625" s="34"/>
      <c r="AD625" s="34"/>
      <c r="AE625" s="37"/>
      <c r="AF625" s="34"/>
    </row>
    <row r="626" ht="14.5" spans="1:32">
      <c r="A626" s="214"/>
      <c r="B626" s="37"/>
      <c r="C626" s="214"/>
      <c r="D626" s="312"/>
      <c r="E626" s="312"/>
      <c r="F626" s="315"/>
      <c r="G626" s="312"/>
      <c r="H626" s="312"/>
      <c r="I626" s="317"/>
      <c r="J626" s="417"/>
      <c r="K626" s="418"/>
      <c r="L626" s="319"/>
      <c r="M626" s="319"/>
      <c r="N626" s="319"/>
      <c r="O626" s="190"/>
      <c r="P626" s="317"/>
      <c r="Q626" s="320"/>
      <c r="R626" s="190"/>
      <c r="S626" s="317"/>
      <c r="T626" s="321"/>
      <c r="U626" s="318"/>
      <c r="V626" s="318"/>
      <c r="W626" s="37"/>
      <c r="X626" s="186"/>
      <c r="Y626" s="186"/>
      <c r="Z626" s="37"/>
      <c r="AA626" s="34"/>
      <c r="AB626" s="34"/>
      <c r="AC626" s="34"/>
      <c r="AD626" s="34"/>
      <c r="AE626" s="37"/>
      <c r="AF626" s="34"/>
    </row>
    <row r="627" ht="14.5" spans="1:32">
      <c r="A627" s="214"/>
      <c r="B627" s="37"/>
      <c r="C627" s="214"/>
      <c r="D627" s="312"/>
      <c r="E627" s="312"/>
      <c r="F627" s="315"/>
      <c r="G627" s="312"/>
      <c r="H627" s="312"/>
      <c r="I627" s="317"/>
      <c r="J627" s="417"/>
      <c r="K627" s="418"/>
      <c r="L627" s="319"/>
      <c r="M627" s="319"/>
      <c r="N627" s="319"/>
      <c r="O627" s="190"/>
      <c r="P627" s="317"/>
      <c r="Q627" s="320"/>
      <c r="R627" s="190"/>
      <c r="S627" s="317"/>
      <c r="T627" s="321"/>
      <c r="U627" s="318"/>
      <c r="V627" s="318"/>
      <c r="W627" s="37"/>
      <c r="X627" s="186"/>
      <c r="Y627" s="186"/>
      <c r="Z627" s="37"/>
      <c r="AA627" s="34"/>
      <c r="AB627" s="34"/>
      <c r="AC627" s="34"/>
      <c r="AD627" s="34"/>
      <c r="AE627" s="37"/>
      <c r="AF627" s="34"/>
    </row>
    <row r="628" ht="14.5" spans="1:32">
      <c r="A628" s="214"/>
      <c r="B628" s="37"/>
      <c r="C628" s="214"/>
      <c r="D628" s="312"/>
      <c r="E628" s="312"/>
      <c r="F628" s="315"/>
      <c r="G628" s="312"/>
      <c r="H628" s="312"/>
      <c r="I628" s="317"/>
      <c r="J628" s="417"/>
      <c r="K628" s="418"/>
      <c r="L628" s="319"/>
      <c r="M628" s="319"/>
      <c r="N628" s="319"/>
      <c r="O628" s="190"/>
      <c r="P628" s="317"/>
      <c r="Q628" s="320"/>
      <c r="R628" s="190"/>
      <c r="S628" s="317"/>
      <c r="T628" s="321"/>
      <c r="U628" s="318"/>
      <c r="V628" s="318"/>
      <c r="W628" s="37"/>
      <c r="X628" s="186"/>
      <c r="Y628" s="186"/>
      <c r="Z628" s="37"/>
      <c r="AA628" s="34"/>
      <c r="AB628" s="34"/>
      <c r="AC628" s="34"/>
      <c r="AD628" s="34"/>
      <c r="AE628" s="37"/>
      <c r="AF628" s="34"/>
    </row>
    <row r="629" ht="14.5" spans="1:32">
      <c r="A629" s="214"/>
      <c r="B629" s="37"/>
      <c r="C629" s="214"/>
      <c r="D629" s="312"/>
      <c r="E629" s="312"/>
      <c r="F629" s="315"/>
      <c r="G629" s="312"/>
      <c r="H629" s="312"/>
      <c r="I629" s="317"/>
      <c r="J629" s="417"/>
      <c r="K629" s="418"/>
      <c r="L629" s="319"/>
      <c r="M629" s="319"/>
      <c r="N629" s="319"/>
      <c r="O629" s="190"/>
      <c r="P629" s="317"/>
      <c r="Q629" s="320"/>
      <c r="R629" s="190"/>
      <c r="S629" s="317"/>
      <c r="T629" s="321"/>
      <c r="U629" s="318"/>
      <c r="V629" s="318"/>
      <c r="W629" s="37"/>
      <c r="X629" s="186"/>
      <c r="Y629" s="186"/>
      <c r="Z629" s="37"/>
      <c r="AA629" s="34"/>
      <c r="AB629" s="34"/>
      <c r="AC629" s="34"/>
      <c r="AD629" s="34"/>
      <c r="AE629" s="37"/>
      <c r="AF629" s="34"/>
    </row>
    <row r="630" ht="14.5" spans="1:32">
      <c r="A630" s="214"/>
      <c r="B630" s="37"/>
      <c r="C630" s="214"/>
      <c r="D630" s="312"/>
      <c r="E630" s="312"/>
      <c r="F630" s="315"/>
      <c r="G630" s="312"/>
      <c r="H630" s="312"/>
      <c r="I630" s="317"/>
      <c r="J630" s="417"/>
      <c r="K630" s="418"/>
      <c r="L630" s="319"/>
      <c r="M630" s="319"/>
      <c r="N630" s="319"/>
      <c r="O630" s="190"/>
      <c r="P630" s="317"/>
      <c r="Q630" s="320"/>
      <c r="R630" s="190"/>
      <c r="S630" s="317"/>
      <c r="T630" s="321"/>
      <c r="U630" s="318"/>
      <c r="V630" s="318"/>
      <c r="W630" s="37"/>
      <c r="X630" s="186"/>
      <c r="Y630" s="186"/>
      <c r="Z630" s="37"/>
      <c r="AA630" s="34"/>
      <c r="AB630" s="34"/>
      <c r="AC630" s="34"/>
      <c r="AD630" s="34"/>
      <c r="AE630" s="37"/>
      <c r="AF630" s="34"/>
    </row>
    <row r="631" ht="14.5" spans="1:32">
      <c r="A631" s="214"/>
      <c r="B631" s="37"/>
      <c r="C631" s="214"/>
      <c r="D631" s="312"/>
      <c r="E631" s="312"/>
      <c r="F631" s="315"/>
      <c r="G631" s="312"/>
      <c r="H631" s="312"/>
      <c r="I631" s="317"/>
      <c r="J631" s="417"/>
      <c r="K631" s="418"/>
      <c r="L631" s="319"/>
      <c r="M631" s="319"/>
      <c r="N631" s="319"/>
      <c r="O631" s="190"/>
      <c r="P631" s="317"/>
      <c r="Q631" s="320"/>
      <c r="R631" s="190"/>
      <c r="S631" s="317"/>
      <c r="T631" s="321"/>
      <c r="U631" s="318"/>
      <c r="V631" s="318"/>
      <c r="W631" s="37"/>
      <c r="X631" s="186"/>
      <c r="Y631" s="186"/>
      <c r="Z631" s="37"/>
      <c r="AA631" s="34"/>
      <c r="AB631" s="34"/>
      <c r="AC631" s="34"/>
      <c r="AD631" s="34"/>
      <c r="AE631" s="37"/>
      <c r="AF631" s="34"/>
    </row>
    <row r="632" ht="14.5" spans="1:32">
      <c r="A632" s="214"/>
      <c r="B632" s="37"/>
      <c r="C632" s="214"/>
      <c r="D632" s="312"/>
      <c r="E632" s="312"/>
      <c r="F632" s="315"/>
      <c r="G632" s="312"/>
      <c r="H632" s="312"/>
      <c r="I632" s="317"/>
      <c r="J632" s="417"/>
      <c r="K632" s="418"/>
      <c r="L632" s="319"/>
      <c r="M632" s="319"/>
      <c r="N632" s="319"/>
      <c r="O632" s="190"/>
      <c r="P632" s="317"/>
      <c r="Q632" s="320"/>
      <c r="R632" s="190"/>
      <c r="S632" s="317"/>
      <c r="T632" s="321"/>
      <c r="U632" s="318"/>
      <c r="V632" s="318"/>
      <c r="W632" s="37"/>
      <c r="X632" s="186"/>
      <c r="Y632" s="186"/>
      <c r="Z632" s="37"/>
      <c r="AA632" s="34"/>
      <c r="AB632" s="34"/>
      <c r="AC632" s="34"/>
      <c r="AD632" s="34"/>
      <c r="AE632" s="37"/>
      <c r="AF632" s="34"/>
    </row>
    <row r="633" ht="14.5" spans="1:32">
      <c r="A633" s="214"/>
      <c r="B633" s="37"/>
      <c r="C633" s="214"/>
      <c r="D633" s="312"/>
      <c r="E633" s="312"/>
      <c r="F633" s="315"/>
      <c r="G633" s="312"/>
      <c r="H633" s="312"/>
      <c r="I633" s="317"/>
      <c r="J633" s="417"/>
      <c r="K633" s="418"/>
      <c r="L633" s="319"/>
      <c r="M633" s="319"/>
      <c r="N633" s="319"/>
      <c r="O633" s="190"/>
      <c r="P633" s="317"/>
      <c r="Q633" s="320"/>
      <c r="R633" s="190"/>
      <c r="S633" s="317"/>
      <c r="T633" s="321"/>
      <c r="U633" s="318"/>
      <c r="V633" s="318"/>
      <c r="W633" s="37"/>
      <c r="X633" s="186"/>
      <c r="Y633" s="186"/>
      <c r="Z633" s="37"/>
      <c r="AA633" s="34"/>
      <c r="AB633" s="34"/>
      <c r="AC633" s="34"/>
      <c r="AD633" s="34"/>
      <c r="AE633" s="37"/>
      <c r="AF633" s="34"/>
    </row>
    <row r="634" ht="14.5" spans="1:32">
      <c r="A634" s="214"/>
      <c r="B634" s="37"/>
      <c r="C634" s="214"/>
      <c r="D634" s="312"/>
      <c r="E634" s="312"/>
      <c r="F634" s="315"/>
      <c r="G634" s="312"/>
      <c r="H634" s="312"/>
      <c r="I634" s="317"/>
      <c r="J634" s="417"/>
      <c r="K634" s="418"/>
      <c r="L634" s="319"/>
      <c r="M634" s="319"/>
      <c r="N634" s="319"/>
      <c r="O634" s="190"/>
      <c r="P634" s="317"/>
      <c r="Q634" s="320"/>
      <c r="R634" s="190"/>
      <c r="S634" s="317"/>
      <c r="T634" s="321"/>
      <c r="U634" s="318"/>
      <c r="V634" s="318"/>
      <c r="W634" s="37"/>
      <c r="X634" s="186"/>
      <c r="Y634" s="186"/>
      <c r="Z634" s="37"/>
      <c r="AA634" s="34"/>
      <c r="AB634" s="34"/>
      <c r="AC634" s="34"/>
      <c r="AD634" s="34"/>
      <c r="AE634" s="37"/>
      <c r="AF634" s="34"/>
    </row>
    <row r="635" ht="14.5" spans="1:32">
      <c r="A635" s="214"/>
      <c r="B635" s="37"/>
      <c r="C635" s="214"/>
      <c r="D635" s="312"/>
      <c r="E635" s="312"/>
      <c r="F635" s="315"/>
      <c r="G635" s="312"/>
      <c r="H635" s="312"/>
      <c r="I635" s="317"/>
      <c r="J635" s="417"/>
      <c r="K635" s="418"/>
      <c r="L635" s="319"/>
      <c r="M635" s="319"/>
      <c r="N635" s="319"/>
      <c r="O635" s="190"/>
      <c r="P635" s="317"/>
      <c r="Q635" s="320"/>
      <c r="R635" s="190"/>
      <c r="S635" s="317"/>
      <c r="T635" s="321"/>
      <c r="U635" s="318"/>
      <c r="V635" s="318"/>
      <c r="W635" s="37"/>
      <c r="X635" s="186"/>
      <c r="Y635" s="186"/>
      <c r="Z635" s="37"/>
      <c r="AA635" s="34"/>
      <c r="AB635" s="34"/>
      <c r="AC635" s="34"/>
      <c r="AD635" s="34"/>
      <c r="AE635" s="37"/>
      <c r="AF635" s="34"/>
    </row>
    <row r="636" ht="14.5" spans="1:32">
      <c r="A636" s="214"/>
      <c r="B636" s="37"/>
      <c r="C636" s="214"/>
      <c r="D636" s="312"/>
      <c r="E636" s="312"/>
      <c r="F636" s="315"/>
      <c r="G636" s="312"/>
      <c r="H636" s="312"/>
      <c r="I636" s="317"/>
      <c r="J636" s="417"/>
      <c r="K636" s="418"/>
      <c r="L636" s="319"/>
      <c r="M636" s="319"/>
      <c r="N636" s="319"/>
      <c r="O636" s="190"/>
      <c r="P636" s="317"/>
      <c r="Q636" s="320"/>
      <c r="R636" s="190"/>
      <c r="S636" s="317"/>
      <c r="T636" s="321"/>
      <c r="U636" s="318"/>
      <c r="V636" s="318"/>
      <c r="W636" s="37"/>
      <c r="X636" s="186"/>
      <c r="Y636" s="186"/>
      <c r="Z636" s="37"/>
      <c r="AA636" s="34"/>
      <c r="AB636" s="34"/>
      <c r="AC636" s="34"/>
      <c r="AD636" s="34"/>
      <c r="AE636" s="37"/>
      <c r="AF636" s="34"/>
    </row>
    <row r="637" ht="14.5" spans="1:32">
      <c r="A637" s="214"/>
      <c r="B637" s="37"/>
      <c r="C637" s="214"/>
      <c r="D637" s="312"/>
      <c r="E637" s="312"/>
      <c r="F637" s="315"/>
      <c r="G637" s="312"/>
      <c r="H637" s="312"/>
      <c r="I637" s="317"/>
      <c r="J637" s="417"/>
      <c r="K637" s="418"/>
      <c r="L637" s="319"/>
      <c r="M637" s="319"/>
      <c r="N637" s="319"/>
      <c r="O637" s="190"/>
      <c r="P637" s="317"/>
      <c r="Q637" s="320"/>
      <c r="R637" s="190"/>
      <c r="S637" s="317"/>
      <c r="T637" s="321"/>
      <c r="U637" s="318"/>
      <c r="V637" s="318"/>
      <c r="W637" s="37"/>
      <c r="X637" s="186"/>
      <c r="Y637" s="186"/>
      <c r="Z637" s="37"/>
      <c r="AA637" s="34"/>
      <c r="AB637" s="34"/>
      <c r="AC637" s="34"/>
      <c r="AD637" s="34"/>
      <c r="AE637" s="37"/>
      <c r="AF637" s="34"/>
    </row>
    <row r="638" ht="14.5" spans="1:32">
      <c r="A638" s="214"/>
      <c r="B638" s="37"/>
      <c r="C638" s="214"/>
      <c r="D638" s="312"/>
      <c r="E638" s="312"/>
      <c r="F638" s="315"/>
      <c r="G638" s="312"/>
      <c r="H638" s="312"/>
      <c r="I638" s="317"/>
      <c r="J638" s="417"/>
      <c r="K638" s="418"/>
      <c r="L638" s="319"/>
      <c r="M638" s="319"/>
      <c r="N638" s="319"/>
      <c r="O638" s="190"/>
      <c r="P638" s="317"/>
      <c r="Q638" s="320"/>
      <c r="R638" s="190"/>
      <c r="S638" s="317"/>
      <c r="T638" s="321"/>
      <c r="U638" s="318"/>
      <c r="V638" s="318"/>
      <c r="W638" s="37"/>
      <c r="X638" s="186"/>
      <c r="Y638" s="186"/>
      <c r="Z638" s="37"/>
      <c r="AA638" s="34"/>
      <c r="AB638" s="34"/>
      <c r="AC638" s="34"/>
      <c r="AD638" s="34"/>
      <c r="AE638" s="37"/>
      <c r="AF638" s="34"/>
    </row>
    <row r="639" ht="14.5" spans="1:32">
      <c r="A639" s="214"/>
      <c r="B639" s="37"/>
      <c r="C639" s="214"/>
      <c r="D639" s="312"/>
      <c r="E639" s="312"/>
      <c r="F639" s="315"/>
      <c r="G639" s="312"/>
      <c r="H639" s="312"/>
      <c r="I639" s="317"/>
      <c r="J639" s="417"/>
      <c r="K639" s="418"/>
      <c r="L639" s="319"/>
      <c r="M639" s="319"/>
      <c r="N639" s="319"/>
      <c r="O639" s="190"/>
      <c r="P639" s="317"/>
      <c r="Q639" s="320"/>
      <c r="R639" s="190"/>
      <c r="S639" s="317"/>
      <c r="T639" s="321"/>
      <c r="U639" s="318"/>
      <c r="V639" s="318"/>
      <c r="W639" s="37"/>
      <c r="X639" s="186"/>
      <c r="Y639" s="186"/>
      <c r="Z639" s="37"/>
      <c r="AA639" s="34"/>
      <c r="AB639" s="34"/>
      <c r="AC639" s="34"/>
      <c r="AD639" s="34"/>
      <c r="AE639" s="37"/>
      <c r="AF639" s="34"/>
    </row>
    <row r="640" ht="14.5" spans="1:32">
      <c r="A640" s="214"/>
      <c r="B640" s="37"/>
      <c r="C640" s="214"/>
      <c r="D640" s="312"/>
      <c r="E640" s="312"/>
      <c r="F640" s="315"/>
      <c r="G640" s="312"/>
      <c r="H640" s="312"/>
      <c r="I640" s="317"/>
      <c r="J640" s="417"/>
      <c r="K640" s="418"/>
      <c r="L640" s="319"/>
      <c r="M640" s="319"/>
      <c r="N640" s="319"/>
      <c r="O640" s="190"/>
      <c r="P640" s="317"/>
      <c r="Q640" s="320"/>
      <c r="R640" s="190"/>
      <c r="S640" s="317"/>
      <c r="T640" s="321"/>
      <c r="U640" s="318"/>
      <c r="V640" s="318"/>
      <c r="W640" s="37"/>
      <c r="X640" s="186"/>
      <c r="Y640" s="186"/>
      <c r="Z640" s="37"/>
      <c r="AA640" s="34"/>
      <c r="AB640" s="34"/>
      <c r="AC640" s="34"/>
      <c r="AD640" s="34"/>
      <c r="AE640" s="37"/>
      <c r="AF640" s="34"/>
    </row>
    <row r="641" ht="14.5" spans="1:32">
      <c r="A641" s="214"/>
      <c r="B641" s="37"/>
      <c r="C641" s="214"/>
      <c r="D641" s="312"/>
      <c r="E641" s="312"/>
      <c r="F641" s="315"/>
      <c r="G641" s="312"/>
      <c r="H641" s="312"/>
      <c r="I641" s="317"/>
      <c r="J641" s="417"/>
      <c r="K641" s="418"/>
      <c r="L641" s="319"/>
      <c r="M641" s="319"/>
      <c r="N641" s="319"/>
      <c r="O641" s="190"/>
      <c r="P641" s="317"/>
      <c r="Q641" s="320"/>
      <c r="R641" s="190"/>
      <c r="S641" s="317"/>
      <c r="T641" s="321"/>
      <c r="U641" s="318"/>
      <c r="V641" s="318"/>
      <c r="W641" s="37"/>
      <c r="X641" s="186"/>
      <c r="Y641" s="186"/>
      <c r="Z641" s="37"/>
      <c r="AA641" s="34"/>
      <c r="AB641" s="34"/>
      <c r="AC641" s="34"/>
      <c r="AD641" s="34"/>
      <c r="AE641" s="37"/>
      <c r="AF641" s="34"/>
    </row>
    <row r="642" ht="14.5" spans="1:32">
      <c r="A642" s="214"/>
      <c r="B642" s="37"/>
      <c r="C642" s="214"/>
      <c r="D642" s="312"/>
      <c r="E642" s="312"/>
      <c r="F642" s="315"/>
      <c r="G642" s="312"/>
      <c r="H642" s="312"/>
      <c r="I642" s="317"/>
      <c r="J642" s="417"/>
      <c r="K642" s="418"/>
      <c r="L642" s="319"/>
      <c r="M642" s="319"/>
      <c r="N642" s="319"/>
      <c r="O642" s="190"/>
      <c r="P642" s="317"/>
      <c r="Q642" s="320"/>
      <c r="R642" s="190"/>
      <c r="S642" s="317"/>
      <c r="T642" s="321"/>
      <c r="U642" s="318"/>
      <c r="V642" s="318"/>
      <c r="W642" s="37"/>
      <c r="X642" s="186"/>
      <c r="Y642" s="186"/>
      <c r="Z642" s="37"/>
      <c r="AA642" s="34"/>
      <c r="AB642" s="34"/>
      <c r="AC642" s="34"/>
      <c r="AD642" s="34"/>
      <c r="AE642" s="37"/>
      <c r="AF642" s="34"/>
    </row>
    <row r="643" ht="14.5" spans="1:32">
      <c r="A643" s="214"/>
      <c r="B643" s="37"/>
      <c r="C643" s="214"/>
      <c r="D643" s="312"/>
      <c r="E643" s="312"/>
      <c r="F643" s="315"/>
      <c r="G643" s="312"/>
      <c r="H643" s="312"/>
      <c r="I643" s="317"/>
      <c r="J643" s="417"/>
      <c r="K643" s="418"/>
      <c r="L643" s="319"/>
      <c r="M643" s="319"/>
      <c r="N643" s="319"/>
      <c r="O643" s="190"/>
      <c r="P643" s="317"/>
      <c r="Q643" s="320"/>
      <c r="R643" s="190"/>
      <c r="S643" s="317"/>
      <c r="T643" s="321"/>
      <c r="U643" s="318"/>
      <c r="V643" s="318"/>
      <c r="W643" s="37"/>
      <c r="X643" s="186"/>
      <c r="Y643" s="186"/>
      <c r="Z643" s="37"/>
      <c r="AA643" s="34"/>
      <c r="AB643" s="34"/>
      <c r="AC643" s="34"/>
      <c r="AD643" s="34"/>
      <c r="AE643" s="37"/>
      <c r="AF643" s="34"/>
    </row>
    <row r="644" ht="14.5" spans="1:32">
      <c r="A644" s="214"/>
      <c r="B644" s="37"/>
      <c r="C644" s="214"/>
      <c r="D644" s="312"/>
      <c r="E644" s="312"/>
      <c r="F644" s="315"/>
      <c r="G644" s="312"/>
      <c r="H644" s="312"/>
      <c r="I644" s="317"/>
      <c r="J644" s="417"/>
      <c r="K644" s="418"/>
      <c r="L644" s="319"/>
      <c r="M644" s="319"/>
      <c r="N644" s="319"/>
      <c r="O644" s="190"/>
      <c r="P644" s="317"/>
      <c r="Q644" s="320"/>
      <c r="R644" s="190"/>
      <c r="S644" s="317"/>
      <c r="T644" s="321"/>
      <c r="U644" s="318"/>
      <c r="V644" s="318"/>
      <c r="W644" s="37"/>
      <c r="X644" s="186"/>
      <c r="Y644" s="186"/>
      <c r="Z644" s="37"/>
      <c r="AA644" s="34"/>
      <c r="AB644" s="34"/>
      <c r="AC644" s="34"/>
      <c r="AD644" s="34"/>
      <c r="AE644" s="37"/>
      <c r="AF644" s="34"/>
    </row>
    <row r="645" ht="14.5" spans="1:32">
      <c r="A645" s="214"/>
      <c r="B645" s="37"/>
      <c r="C645" s="214"/>
      <c r="D645" s="312"/>
      <c r="E645" s="312"/>
      <c r="F645" s="315"/>
      <c r="G645" s="312"/>
      <c r="H645" s="312"/>
      <c r="I645" s="317"/>
      <c r="J645" s="417"/>
      <c r="K645" s="418"/>
      <c r="L645" s="319"/>
      <c r="M645" s="319"/>
      <c r="N645" s="319"/>
      <c r="O645" s="190"/>
      <c r="P645" s="317"/>
      <c r="Q645" s="320"/>
      <c r="R645" s="190"/>
      <c r="S645" s="317"/>
      <c r="T645" s="321"/>
      <c r="U645" s="318"/>
      <c r="V645" s="318"/>
      <c r="W645" s="37"/>
      <c r="X645" s="186"/>
      <c r="Y645" s="186"/>
      <c r="Z645" s="37"/>
      <c r="AA645" s="34"/>
      <c r="AB645" s="34"/>
      <c r="AC645" s="34"/>
      <c r="AD645" s="34"/>
      <c r="AE645" s="37"/>
      <c r="AF645" s="34"/>
    </row>
    <row r="646" ht="14.5" spans="1:32">
      <c r="A646" s="214"/>
      <c r="B646" s="37"/>
      <c r="C646" s="214"/>
      <c r="D646" s="312"/>
      <c r="E646" s="312"/>
      <c r="F646" s="315"/>
      <c r="G646" s="312"/>
      <c r="H646" s="312"/>
      <c r="I646" s="317"/>
      <c r="J646" s="417"/>
      <c r="K646" s="418"/>
      <c r="L646" s="319"/>
      <c r="M646" s="319"/>
      <c r="N646" s="319"/>
      <c r="O646" s="190"/>
      <c r="P646" s="317"/>
      <c r="Q646" s="320"/>
      <c r="R646" s="190"/>
      <c r="S646" s="317"/>
      <c r="T646" s="321"/>
      <c r="U646" s="318"/>
      <c r="V646" s="318"/>
      <c r="W646" s="37"/>
      <c r="X646" s="186"/>
      <c r="Y646" s="186"/>
      <c r="Z646" s="37"/>
      <c r="AA646" s="34"/>
      <c r="AB646" s="34"/>
      <c r="AC646" s="34"/>
      <c r="AD646" s="34"/>
      <c r="AE646" s="37"/>
      <c r="AF646" s="34"/>
    </row>
    <row r="647" ht="14.5" spans="1:32">
      <c r="A647" s="214"/>
      <c r="B647" s="37"/>
      <c r="C647" s="214"/>
      <c r="D647" s="312"/>
      <c r="E647" s="312"/>
      <c r="F647" s="315"/>
      <c r="G647" s="312"/>
      <c r="H647" s="312"/>
      <c r="I647" s="317"/>
      <c r="J647" s="417"/>
      <c r="K647" s="418"/>
      <c r="L647" s="319"/>
      <c r="M647" s="319"/>
      <c r="N647" s="319"/>
      <c r="O647" s="190"/>
      <c r="P647" s="317"/>
      <c r="Q647" s="320"/>
      <c r="R647" s="190"/>
      <c r="S647" s="317"/>
      <c r="T647" s="321"/>
      <c r="U647" s="318"/>
      <c r="V647" s="318"/>
      <c r="W647" s="37"/>
      <c r="X647" s="186"/>
      <c r="Y647" s="186"/>
      <c r="Z647" s="37"/>
      <c r="AA647" s="34"/>
      <c r="AB647" s="34"/>
      <c r="AC647" s="34"/>
      <c r="AD647" s="34"/>
      <c r="AE647" s="37"/>
      <c r="AF647" s="34"/>
    </row>
    <row r="648" ht="14.5" spans="1:32">
      <c r="A648" s="214"/>
      <c r="B648" s="37"/>
      <c r="C648" s="214"/>
      <c r="D648" s="312"/>
      <c r="E648" s="312"/>
      <c r="F648" s="315"/>
      <c r="G648" s="312"/>
      <c r="H648" s="312"/>
      <c r="I648" s="317"/>
      <c r="J648" s="417"/>
      <c r="K648" s="418"/>
      <c r="L648" s="319"/>
      <c r="M648" s="319"/>
      <c r="N648" s="319"/>
      <c r="O648" s="190"/>
      <c r="P648" s="317"/>
      <c r="Q648" s="320"/>
      <c r="R648" s="190"/>
      <c r="S648" s="317"/>
      <c r="T648" s="321"/>
      <c r="U648" s="318"/>
      <c r="V648" s="318"/>
      <c r="W648" s="37"/>
      <c r="X648" s="186"/>
      <c r="Y648" s="186"/>
      <c r="Z648" s="37"/>
      <c r="AA648" s="34"/>
      <c r="AB648" s="34"/>
      <c r="AC648" s="34"/>
      <c r="AD648" s="34"/>
      <c r="AE648" s="37"/>
      <c r="AF648" s="34"/>
    </row>
    <row r="649" ht="14.5" spans="1:32">
      <c r="A649" s="214"/>
      <c r="B649" s="37"/>
      <c r="C649" s="214"/>
      <c r="D649" s="312"/>
      <c r="E649" s="312"/>
      <c r="F649" s="315"/>
      <c r="G649" s="312"/>
      <c r="H649" s="312"/>
      <c r="I649" s="317"/>
      <c r="J649" s="417"/>
      <c r="K649" s="418"/>
      <c r="L649" s="319"/>
      <c r="M649" s="319"/>
      <c r="N649" s="319"/>
      <c r="O649" s="190"/>
      <c r="P649" s="317"/>
      <c r="Q649" s="320"/>
      <c r="R649" s="190"/>
      <c r="S649" s="317"/>
      <c r="T649" s="321"/>
      <c r="U649" s="318"/>
      <c r="V649" s="318"/>
      <c r="W649" s="37"/>
      <c r="X649" s="186"/>
      <c r="Y649" s="186"/>
      <c r="Z649" s="37"/>
      <c r="AA649" s="34"/>
      <c r="AB649" s="34"/>
      <c r="AC649" s="34"/>
      <c r="AD649" s="34"/>
      <c r="AE649" s="37"/>
      <c r="AF649" s="34"/>
    </row>
    <row r="650" ht="14.5" spans="1:32">
      <c r="A650" s="214"/>
      <c r="B650" s="37"/>
      <c r="C650" s="214"/>
      <c r="D650" s="312"/>
      <c r="E650" s="312"/>
      <c r="F650" s="315"/>
      <c r="G650" s="312"/>
      <c r="H650" s="312"/>
      <c r="I650" s="317"/>
      <c r="J650" s="417"/>
      <c r="K650" s="418"/>
      <c r="L650" s="319"/>
      <c r="M650" s="319"/>
      <c r="N650" s="319"/>
      <c r="O650" s="190"/>
      <c r="P650" s="317"/>
      <c r="Q650" s="320"/>
      <c r="R650" s="190"/>
      <c r="S650" s="317"/>
      <c r="T650" s="321"/>
      <c r="U650" s="318"/>
      <c r="V650" s="318"/>
      <c r="W650" s="37"/>
      <c r="X650" s="186"/>
      <c r="Y650" s="186"/>
      <c r="Z650" s="37"/>
      <c r="AA650" s="34"/>
      <c r="AB650" s="34"/>
      <c r="AC650" s="34"/>
      <c r="AD650" s="34"/>
      <c r="AE650" s="37"/>
      <c r="AF650" s="34"/>
    </row>
    <row r="651" ht="14.5" spans="1:32">
      <c r="A651" s="214"/>
      <c r="B651" s="37"/>
      <c r="C651" s="214"/>
      <c r="D651" s="312"/>
      <c r="E651" s="312"/>
      <c r="F651" s="315"/>
      <c r="G651" s="312"/>
      <c r="H651" s="312"/>
      <c r="I651" s="317"/>
      <c r="J651" s="417"/>
      <c r="K651" s="418"/>
      <c r="L651" s="319"/>
      <c r="M651" s="319"/>
      <c r="N651" s="319"/>
      <c r="O651" s="190"/>
      <c r="P651" s="317"/>
      <c r="Q651" s="320"/>
      <c r="R651" s="190"/>
      <c r="S651" s="317"/>
      <c r="T651" s="321"/>
      <c r="U651" s="318"/>
      <c r="V651" s="318"/>
      <c r="W651" s="37"/>
      <c r="X651" s="186"/>
      <c r="Y651" s="186"/>
      <c r="Z651" s="37"/>
      <c r="AA651" s="34"/>
      <c r="AB651" s="34"/>
      <c r="AC651" s="34"/>
      <c r="AD651" s="34"/>
      <c r="AE651" s="37"/>
      <c r="AF651" s="34"/>
    </row>
    <row r="652" ht="14.5" spans="1:32">
      <c r="A652" s="214"/>
      <c r="B652" s="37"/>
      <c r="C652" s="214"/>
      <c r="D652" s="312"/>
      <c r="E652" s="312"/>
      <c r="F652" s="315"/>
      <c r="G652" s="312"/>
      <c r="H652" s="312"/>
      <c r="I652" s="317"/>
      <c r="J652" s="417"/>
      <c r="K652" s="418"/>
      <c r="L652" s="319"/>
      <c r="M652" s="319"/>
      <c r="N652" s="319"/>
      <c r="O652" s="190"/>
      <c r="P652" s="317"/>
      <c r="Q652" s="320"/>
      <c r="R652" s="190"/>
      <c r="S652" s="317"/>
      <c r="T652" s="321"/>
      <c r="U652" s="318"/>
      <c r="V652" s="318"/>
      <c r="W652" s="37"/>
      <c r="X652" s="186"/>
      <c r="Y652" s="186"/>
      <c r="Z652" s="37"/>
      <c r="AA652" s="34"/>
      <c r="AB652" s="34"/>
      <c r="AC652" s="34"/>
      <c r="AD652" s="34"/>
      <c r="AE652" s="37"/>
      <c r="AF652" s="34"/>
    </row>
    <row r="653" ht="14.5" spans="1:32">
      <c r="A653" s="214"/>
      <c r="B653" s="37"/>
      <c r="C653" s="214"/>
      <c r="D653" s="312"/>
      <c r="E653" s="312"/>
      <c r="F653" s="315"/>
      <c r="G653" s="312"/>
      <c r="H653" s="312"/>
      <c r="I653" s="317"/>
      <c r="J653" s="417"/>
      <c r="K653" s="418"/>
      <c r="L653" s="319"/>
      <c r="M653" s="319"/>
      <c r="N653" s="319"/>
      <c r="O653" s="190"/>
      <c r="P653" s="317"/>
      <c r="Q653" s="320"/>
      <c r="R653" s="190"/>
      <c r="S653" s="317"/>
      <c r="T653" s="321"/>
      <c r="U653" s="318"/>
      <c r="V653" s="318"/>
      <c r="W653" s="37"/>
      <c r="X653" s="186"/>
      <c r="Y653" s="186"/>
      <c r="Z653" s="37"/>
      <c r="AA653" s="34"/>
      <c r="AB653" s="34"/>
      <c r="AC653" s="34"/>
      <c r="AD653" s="34"/>
      <c r="AE653" s="37"/>
      <c r="AF653" s="34"/>
    </row>
    <row r="654" ht="14.5" spans="1:32">
      <c r="A654" s="214"/>
      <c r="B654" s="37"/>
      <c r="C654" s="214"/>
      <c r="D654" s="312"/>
      <c r="E654" s="312"/>
      <c r="F654" s="315"/>
      <c r="G654" s="312"/>
      <c r="H654" s="312"/>
      <c r="I654" s="317"/>
      <c r="J654" s="417"/>
      <c r="K654" s="418"/>
      <c r="L654" s="319"/>
      <c r="M654" s="319"/>
      <c r="N654" s="319"/>
      <c r="O654" s="190"/>
      <c r="P654" s="317"/>
      <c r="Q654" s="320"/>
      <c r="R654" s="190"/>
      <c r="S654" s="317"/>
      <c r="T654" s="321"/>
      <c r="U654" s="318"/>
      <c r="V654" s="318"/>
      <c r="W654" s="37"/>
      <c r="X654" s="186"/>
      <c r="Y654" s="186"/>
      <c r="Z654" s="37"/>
      <c r="AA654" s="34"/>
      <c r="AB654" s="34"/>
      <c r="AC654" s="34"/>
      <c r="AD654" s="34"/>
      <c r="AE654" s="37"/>
      <c r="AF654" s="34"/>
    </row>
    <row r="655" ht="14.5" spans="1:32">
      <c r="A655" s="214"/>
      <c r="B655" s="37"/>
      <c r="C655" s="214"/>
      <c r="D655" s="312"/>
      <c r="E655" s="312"/>
      <c r="F655" s="315"/>
      <c r="G655" s="312"/>
      <c r="H655" s="312"/>
      <c r="I655" s="317"/>
      <c r="J655" s="417"/>
      <c r="K655" s="418"/>
      <c r="L655" s="319"/>
      <c r="M655" s="319"/>
      <c r="N655" s="319"/>
      <c r="O655" s="190"/>
      <c r="P655" s="317"/>
      <c r="Q655" s="320"/>
      <c r="R655" s="190"/>
      <c r="S655" s="317"/>
      <c r="T655" s="321"/>
      <c r="U655" s="318"/>
      <c r="V655" s="318"/>
      <c r="W655" s="37"/>
      <c r="X655" s="186"/>
      <c r="Y655" s="186"/>
      <c r="Z655" s="37"/>
      <c r="AA655" s="34"/>
      <c r="AB655" s="34"/>
      <c r="AC655" s="34"/>
      <c r="AD655" s="34"/>
      <c r="AE655" s="37"/>
      <c r="AF655" s="34"/>
    </row>
    <row r="656" ht="14.5" spans="1:32">
      <c r="A656" s="214"/>
      <c r="B656" s="37"/>
      <c r="C656" s="214"/>
      <c r="D656" s="312"/>
      <c r="E656" s="312"/>
      <c r="F656" s="315"/>
      <c r="G656" s="312"/>
      <c r="H656" s="312"/>
      <c r="I656" s="317"/>
      <c r="J656" s="417"/>
      <c r="K656" s="418"/>
      <c r="L656" s="319"/>
      <c r="M656" s="319"/>
      <c r="N656" s="319"/>
      <c r="O656" s="190"/>
      <c r="P656" s="317"/>
      <c r="Q656" s="320"/>
      <c r="R656" s="190"/>
      <c r="S656" s="317"/>
      <c r="T656" s="321"/>
      <c r="U656" s="318"/>
      <c r="V656" s="318"/>
      <c r="W656" s="37"/>
      <c r="X656" s="186"/>
      <c r="Y656" s="186"/>
      <c r="Z656" s="37"/>
      <c r="AA656" s="34"/>
      <c r="AB656" s="34"/>
      <c r="AC656" s="34"/>
      <c r="AD656" s="34"/>
      <c r="AE656" s="37"/>
      <c r="AF656" s="34"/>
    </row>
    <row r="657" ht="14.5" spans="1:32">
      <c r="A657" s="214"/>
      <c r="B657" s="37"/>
      <c r="C657" s="214"/>
      <c r="D657" s="312"/>
      <c r="E657" s="312"/>
      <c r="F657" s="315"/>
      <c r="G657" s="312"/>
      <c r="H657" s="312"/>
      <c r="I657" s="317"/>
      <c r="J657" s="417"/>
      <c r="K657" s="418"/>
      <c r="L657" s="319"/>
      <c r="M657" s="319"/>
      <c r="N657" s="319"/>
      <c r="O657" s="190"/>
      <c r="P657" s="317"/>
      <c r="Q657" s="320"/>
      <c r="R657" s="190"/>
      <c r="S657" s="317"/>
      <c r="T657" s="321"/>
      <c r="U657" s="318"/>
      <c r="V657" s="318"/>
      <c r="W657" s="37"/>
      <c r="X657" s="186"/>
      <c r="Y657" s="186"/>
      <c r="Z657" s="37"/>
      <c r="AA657" s="34"/>
      <c r="AB657" s="34"/>
      <c r="AC657" s="34"/>
      <c r="AD657" s="34"/>
      <c r="AE657" s="37"/>
      <c r="AF657" s="34"/>
    </row>
    <row r="658" ht="14.5" spans="1:32">
      <c r="A658" s="214"/>
      <c r="B658" s="37"/>
      <c r="C658" s="214"/>
      <c r="D658" s="312"/>
      <c r="E658" s="312"/>
      <c r="F658" s="315"/>
      <c r="G658" s="312"/>
      <c r="H658" s="312"/>
      <c r="I658" s="317"/>
      <c r="J658" s="417"/>
      <c r="K658" s="418"/>
      <c r="L658" s="319"/>
      <c r="M658" s="319"/>
      <c r="N658" s="319"/>
      <c r="O658" s="190"/>
      <c r="P658" s="317"/>
      <c r="Q658" s="320"/>
      <c r="R658" s="190"/>
      <c r="S658" s="317"/>
      <c r="T658" s="321"/>
      <c r="U658" s="318"/>
      <c r="V658" s="318"/>
      <c r="W658" s="37"/>
      <c r="X658" s="186"/>
      <c r="Y658" s="186"/>
      <c r="Z658" s="37"/>
      <c r="AA658" s="34"/>
      <c r="AB658" s="34"/>
      <c r="AC658" s="34"/>
      <c r="AD658" s="34"/>
      <c r="AE658" s="37"/>
      <c r="AF658" s="34"/>
    </row>
    <row r="659" ht="14.5" spans="1:32">
      <c r="A659" s="214"/>
      <c r="B659" s="37"/>
      <c r="C659" s="214"/>
      <c r="D659" s="312"/>
      <c r="E659" s="312"/>
      <c r="F659" s="315"/>
      <c r="G659" s="312"/>
      <c r="H659" s="312"/>
      <c r="I659" s="317"/>
      <c r="J659" s="417"/>
      <c r="K659" s="418"/>
      <c r="L659" s="319"/>
      <c r="M659" s="319"/>
      <c r="N659" s="319"/>
      <c r="O659" s="190"/>
      <c r="P659" s="317"/>
      <c r="Q659" s="320"/>
      <c r="R659" s="190"/>
      <c r="S659" s="317"/>
      <c r="T659" s="321"/>
      <c r="U659" s="318"/>
      <c r="V659" s="318"/>
      <c r="W659" s="37"/>
      <c r="X659" s="186"/>
      <c r="Y659" s="186"/>
      <c r="Z659" s="37"/>
      <c r="AA659" s="34"/>
      <c r="AB659" s="34"/>
      <c r="AC659" s="34"/>
      <c r="AD659" s="34"/>
      <c r="AE659" s="37"/>
      <c r="AF659" s="34"/>
    </row>
    <row r="660" ht="14.5" spans="1:32">
      <c r="A660" s="214"/>
      <c r="B660" s="37"/>
      <c r="C660" s="214"/>
      <c r="D660" s="312"/>
      <c r="E660" s="312"/>
      <c r="F660" s="315"/>
      <c r="G660" s="312"/>
      <c r="H660" s="312"/>
      <c r="I660" s="317"/>
      <c r="J660" s="417"/>
      <c r="K660" s="418"/>
      <c r="L660" s="319"/>
      <c r="M660" s="319"/>
      <c r="N660" s="319"/>
      <c r="O660" s="190"/>
      <c r="P660" s="317"/>
      <c r="Q660" s="320"/>
      <c r="R660" s="190"/>
      <c r="S660" s="317"/>
      <c r="T660" s="321"/>
      <c r="U660" s="318"/>
      <c r="V660" s="318"/>
      <c r="W660" s="37"/>
      <c r="X660" s="186"/>
      <c r="Y660" s="186"/>
      <c r="Z660" s="37"/>
      <c r="AA660" s="34"/>
      <c r="AB660" s="34"/>
      <c r="AC660" s="34"/>
      <c r="AD660" s="34"/>
      <c r="AE660" s="37"/>
      <c r="AF660" s="34"/>
    </row>
    <row r="661" ht="14.5" spans="1:32">
      <c r="A661" s="214"/>
      <c r="B661" s="37"/>
      <c r="C661" s="214"/>
      <c r="D661" s="312"/>
      <c r="E661" s="312"/>
      <c r="F661" s="315"/>
      <c r="G661" s="312"/>
      <c r="H661" s="312"/>
      <c r="I661" s="317"/>
      <c r="J661" s="417"/>
      <c r="K661" s="418"/>
      <c r="L661" s="319"/>
      <c r="M661" s="319"/>
      <c r="N661" s="319"/>
      <c r="O661" s="190"/>
      <c r="P661" s="317"/>
      <c r="Q661" s="320"/>
      <c r="R661" s="190"/>
      <c r="S661" s="317"/>
      <c r="T661" s="321"/>
      <c r="U661" s="318"/>
      <c r="V661" s="318"/>
      <c r="W661" s="37"/>
      <c r="X661" s="186"/>
      <c r="Y661" s="186"/>
      <c r="Z661" s="37"/>
      <c r="AA661" s="34"/>
      <c r="AB661" s="34"/>
      <c r="AC661" s="34"/>
      <c r="AD661" s="34"/>
      <c r="AE661" s="37"/>
      <c r="AF661" s="34"/>
    </row>
    <row r="662" ht="14.5" spans="1:32">
      <c r="A662" s="214"/>
      <c r="B662" s="37"/>
      <c r="C662" s="214"/>
      <c r="D662" s="312"/>
      <c r="E662" s="312"/>
      <c r="F662" s="315"/>
      <c r="G662" s="312"/>
      <c r="H662" s="312"/>
      <c r="I662" s="317"/>
      <c r="J662" s="417"/>
      <c r="K662" s="418"/>
      <c r="L662" s="319"/>
      <c r="M662" s="319"/>
      <c r="N662" s="319"/>
      <c r="O662" s="190"/>
      <c r="P662" s="317"/>
      <c r="Q662" s="320"/>
      <c r="R662" s="190"/>
      <c r="S662" s="317"/>
      <c r="T662" s="321"/>
      <c r="U662" s="318"/>
      <c r="V662" s="318"/>
      <c r="W662" s="37"/>
      <c r="X662" s="186"/>
      <c r="Y662" s="186"/>
      <c r="Z662" s="37"/>
      <c r="AA662" s="34"/>
      <c r="AB662" s="34"/>
      <c r="AC662" s="34"/>
      <c r="AD662" s="34"/>
      <c r="AE662" s="37"/>
      <c r="AF662" s="34"/>
    </row>
    <row r="663" ht="14.5" spans="1:32">
      <c r="A663" s="214"/>
      <c r="B663" s="37"/>
      <c r="C663" s="214"/>
      <c r="D663" s="312"/>
      <c r="E663" s="312"/>
      <c r="F663" s="315"/>
      <c r="G663" s="312"/>
      <c r="H663" s="312"/>
      <c r="I663" s="317"/>
      <c r="J663" s="417"/>
      <c r="K663" s="418"/>
      <c r="L663" s="319"/>
      <c r="M663" s="319"/>
      <c r="N663" s="319"/>
      <c r="O663" s="190"/>
      <c r="P663" s="317"/>
      <c r="Q663" s="320"/>
      <c r="R663" s="190"/>
      <c r="S663" s="317"/>
      <c r="T663" s="321"/>
      <c r="U663" s="318"/>
      <c r="V663" s="318"/>
      <c r="W663" s="37"/>
      <c r="X663" s="186"/>
      <c r="Y663" s="186"/>
      <c r="Z663" s="37"/>
      <c r="AA663" s="34"/>
      <c r="AB663" s="34"/>
      <c r="AC663" s="34"/>
      <c r="AD663" s="34"/>
      <c r="AE663" s="37"/>
      <c r="AF663" s="34"/>
    </row>
    <row r="664" ht="14.5" spans="1:32">
      <c r="A664" s="214"/>
      <c r="B664" s="37"/>
      <c r="C664" s="214"/>
      <c r="D664" s="312"/>
      <c r="E664" s="312"/>
      <c r="F664" s="315"/>
      <c r="G664" s="312"/>
      <c r="H664" s="312"/>
      <c r="I664" s="317"/>
      <c r="J664" s="417"/>
      <c r="K664" s="418"/>
      <c r="L664" s="319"/>
      <c r="M664" s="319"/>
      <c r="N664" s="319"/>
      <c r="O664" s="190"/>
      <c r="P664" s="317"/>
      <c r="Q664" s="320"/>
      <c r="R664" s="190"/>
      <c r="S664" s="317"/>
      <c r="T664" s="321"/>
      <c r="U664" s="318"/>
      <c r="V664" s="318"/>
      <c r="W664" s="37"/>
      <c r="X664" s="186"/>
      <c r="Y664" s="186"/>
      <c r="Z664" s="37"/>
      <c r="AA664" s="34"/>
      <c r="AB664" s="34"/>
      <c r="AC664" s="34"/>
      <c r="AD664" s="34"/>
      <c r="AE664" s="37"/>
      <c r="AF664" s="34"/>
    </row>
    <row r="665" ht="14.5" spans="1:32">
      <c r="A665" s="214"/>
      <c r="B665" s="37"/>
      <c r="C665" s="214"/>
      <c r="D665" s="312"/>
      <c r="E665" s="312"/>
      <c r="F665" s="315"/>
      <c r="G665" s="312"/>
      <c r="H665" s="312"/>
      <c r="I665" s="317"/>
      <c r="J665" s="417"/>
      <c r="K665" s="418"/>
      <c r="L665" s="319"/>
      <c r="M665" s="319"/>
      <c r="N665" s="319"/>
      <c r="O665" s="190"/>
      <c r="P665" s="317"/>
      <c r="Q665" s="320"/>
      <c r="R665" s="190"/>
      <c r="S665" s="317"/>
      <c r="T665" s="321"/>
      <c r="U665" s="318"/>
      <c r="V665" s="318"/>
      <c r="W665" s="37"/>
      <c r="X665" s="186"/>
      <c r="Y665" s="186"/>
      <c r="Z665" s="37"/>
      <c r="AA665" s="34"/>
      <c r="AB665" s="34"/>
      <c r="AC665" s="34"/>
      <c r="AD665" s="34"/>
      <c r="AE665" s="37"/>
      <c r="AF665" s="34"/>
    </row>
    <row r="666" ht="14.5" spans="1:32">
      <c r="A666" s="214"/>
      <c r="B666" s="37"/>
      <c r="C666" s="214"/>
      <c r="D666" s="312"/>
      <c r="E666" s="312"/>
      <c r="F666" s="315"/>
      <c r="G666" s="312"/>
      <c r="H666" s="312"/>
      <c r="I666" s="317"/>
      <c r="J666" s="417"/>
      <c r="K666" s="418"/>
      <c r="L666" s="319"/>
      <c r="M666" s="319"/>
      <c r="N666" s="319"/>
      <c r="O666" s="190"/>
      <c r="P666" s="317"/>
      <c r="Q666" s="320"/>
      <c r="R666" s="190"/>
      <c r="S666" s="317"/>
      <c r="T666" s="321"/>
      <c r="U666" s="318"/>
      <c r="V666" s="318"/>
      <c r="W666" s="37"/>
      <c r="X666" s="186"/>
      <c r="Y666" s="186"/>
      <c r="Z666" s="37"/>
      <c r="AA666" s="34"/>
      <c r="AB666" s="34"/>
      <c r="AC666" s="34"/>
      <c r="AD666" s="34"/>
      <c r="AE666" s="37"/>
      <c r="AF666" s="34"/>
    </row>
    <row r="667" ht="14.5" spans="1:32">
      <c r="A667" s="214"/>
      <c r="B667" s="37"/>
      <c r="C667" s="214"/>
      <c r="D667" s="312"/>
      <c r="E667" s="312"/>
      <c r="F667" s="315"/>
      <c r="G667" s="312"/>
      <c r="H667" s="312"/>
      <c r="I667" s="317"/>
      <c r="J667" s="417"/>
      <c r="K667" s="418"/>
      <c r="L667" s="319"/>
      <c r="M667" s="319"/>
      <c r="N667" s="319"/>
      <c r="O667" s="190"/>
      <c r="P667" s="317"/>
      <c r="Q667" s="320"/>
      <c r="R667" s="190"/>
      <c r="S667" s="317"/>
      <c r="T667" s="321"/>
      <c r="U667" s="318"/>
      <c r="V667" s="318"/>
      <c r="W667" s="37"/>
      <c r="X667" s="186"/>
      <c r="Y667" s="186"/>
      <c r="Z667" s="37"/>
      <c r="AA667" s="34"/>
      <c r="AB667" s="34"/>
      <c r="AC667" s="34"/>
      <c r="AD667" s="34"/>
      <c r="AE667" s="37"/>
      <c r="AF667" s="34"/>
    </row>
    <row r="668" ht="14.5" spans="1:32">
      <c r="A668" s="214"/>
      <c r="B668" s="37"/>
      <c r="C668" s="214"/>
      <c r="D668" s="312"/>
      <c r="E668" s="312"/>
      <c r="F668" s="315"/>
      <c r="G668" s="312"/>
      <c r="H668" s="312"/>
      <c r="I668" s="317"/>
      <c r="J668" s="417"/>
      <c r="K668" s="418"/>
      <c r="L668" s="319"/>
      <c r="M668" s="319"/>
      <c r="N668" s="319"/>
      <c r="O668" s="190"/>
      <c r="P668" s="317"/>
      <c r="Q668" s="320"/>
      <c r="R668" s="190"/>
      <c r="S668" s="317"/>
      <c r="T668" s="321"/>
      <c r="U668" s="318"/>
      <c r="V668" s="318"/>
      <c r="W668" s="37"/>
      <c r="X668" s="186"/>
      <c r="Y668" s="186"/>
      <c r="Z668" s="37"/>
      <c r="AA668" s="34"/>
      <c r="AB668" s="34"/>
      <c r="AC668" s="34"/>
      <c r="AD668" s="34"/>
      <c r="AE668" s="37"/>
      <c r="AF668" s="34"/>
    </row>
    <row r="669" ht="14.5" spans="1:32">
      <c r="A669" s="214"/>
      <c r="B669" s="37"/>
      <c r="C669" s="214"/>
      <c r="D669" s="312"/>
      <c r="E669" s="312"/>
      <c r="F669" s="315"/>
      <c r="G669" s="312"/>
      <c r="H669" s="312"/>
      <c r="I669" s="317"/>
      <c r="J669" s="417"/>
      <c r="K669" s="418"/>
      <c r="L669" s="319"/>
      <c r="M669" s="319"/>
      <c r="N669" s="319"/>
      <c r="O669" s="190"/>
      <c r="P669" s="317"/>
      <c r="Q669" s="320"/>
      <c r="R669" s="190"/>
      <c r="S669" s="317"/>
      <c r="T669" s="321"/>
      <c r="U669" s="318"/>
      <c r="V669" s="318"/>
      <c r="W669" s="37"/>
      <c r="X669" s="186"/>
      <c r="Y669" s="186"/>
      <c r="Z669" s="37"/>
      <c r="AA669" s="34"/>
      <c r="AB669" s="34"/>
      <c r="AC669" s="34"/>
      <c r="AD669" s="34"/>
      <c r="AE669" s="37"/>
      <c r="AF669" s="34"/>
    </row>
    <row r="670" ht="14.5" spans="1:32">
      <c r="A670" s="214"/>
      <c r="B670" s="37"/>
      <c r="C670" s="214"/>
      <c r="D670" s="312"/>
      <c r="E670" s="312"/>
      <c r="F670" s="315"/>
      <c r="G670" s="312"/>
      <c r="H670" s="312"/>
      <c r="I670" s="317"/>
      <c r="J670" s="417"/>
      <c r="K670" s="418"/>
      <c r="L670" s="319"/>
      <c r="M670" s="319"/>
      <c r="N670" s="319"/>
      <c r="O670" s="190"/>
      <c r="P670" s="317"/>
      <c r="Q670" s="320"/>
      <c r="R670" s="190"/>
      <c r="S670" s="317"/>
      <c r="T670" s="321"/>
      <c r="U670" s="318"/>
      <c r="V670" s="318"/>
      <c r="W670" s="37"/>
      <c r="X670" s="186"/>
      <c r="Y670" s="186"/>
      <c r="Z670" s="37"/>
      <c r="AA670" s="34"/>
      <c r="AB670" s="34"/>
      <c r="AC670" s="34"/>
      <c r="AD670" s="34"/>
      <c r="AE670" s="37"/>
      <c r="AF670" s="34"/>
    </row>
    <row r="671" ht="14.5" spans="1:32">
      <c r="A671" s="214"/>
      <c r="B671" s="37"/>
      <c r="C671" s="214"/>
      <c r="D671" s="312"/>
      <c r="E671" s="312"/>
      <c r="F671" s="315"/>
      <c r="G671" s="312"/>
      <c r="H671" s="312"/>
      <c r="I671" s="317"/>
      <c r="J671" s="417"/>
      <c r="K671" s="418"/>
      <c r="L671" s="319"/>
      <c r="M671" s="319"/>
      <c r="N671" s="319"/>
      <c r="O671" s="190"/>
      <c r="P671" s="317"/>
      <c r="Q671" s="320"/>
      <c r="R671" s="190"/>
      <c r="S671" s="317"/>
      <c r="T671" s="321"/>
      <c r="U671" s="318"/>
      <c r="V671" s="318"/>
      <c r="W671" s="37"/>
      <c r="X671" s="186"/>
      <c r="Y671" s="186"/>
      <c r="Z671" s="37"/>
      <c r="AA671" s="34"/>
      <c r="AB671" s="34"/>
      <c r="AC671" s="34"/>
      <c r="AD671" s="34"/>
      <c r="AE671" s="37"/>
      <c r="AF671" s="34"/>
    </row>
    <row r="672" ht="14.5" spans="1:32">
      <c r="A672" s="214"/>
      <c r="B672" s="37"/>
      <c r="C672" s="214"/>
      <c r="D672" s="312"/>
      <c r="E672" s="312"/>
      <c r="F672" s="315"/>
      <c r="G672" s="312"/>
      <c r="H672" s="312"/>
      <c r="I672" s="317"/>
      <c r="J672" s="417"/>
      <c r="K672" s="418"/>
      <c r="L672" s="319"/>
      <c r="M672" s="319"/>
      <c r="N672" s="319"/>
      <c r="O672" s="190"/>
      <c r="P672" s="317"/>
      <c r="Q672" s="320"/>
      <c r="R672" s="190"/>
      <c r="S672" s="317"/>
      <c r="T672" s="321"/>
      <c r="U672" s="318"/>
      <c r="V672" s="318"/>
      <c r="W672" s="37"/>
      <c r="X672" s="186"/>
      <c r="Y672" s="186"/>
      <c r="Z672" s="37"/>
      <c r="AA672" s="34"/>
      <c r="AB672" s="34"/>
      <c r="AC672" s="34"/>
      <c r="AD672" s="34"/>
      <c r="AE672" s="37"/>
      <c r="AF672" s="34"/>
    </row>
    <row r="673" ht="14.5" spans="1:32">
      <c r="A673" s="214"/>
      <c r="B673" s="37"/>
      <c r="C673" s="214"/>
      <c r="D673" s="312"/>
      <c r="E673" s="312"/>
      <c r="F673" s="315"/>
      <c r="G673" s="312"/>
      <c r="H673" s="312"/>
      <c r="I673" s="317"/>
      <c r="J673" s="417"/>
      <c r="K673" s="418"/>
      <c r="L673" s="319"/>
      <c r="M673" s="319"/>
      <c r="N673" s="319"/>
      <c r="O673" s="190"/>
      <c r="P673" s="317"/>
      <c r="Q673" s="320"/>
      <c r="R673" s="190"/>
      <c r="S673" s="317"/>
      <c r="T673" s="321"/>
      <c r="U673" s="318"/>
      <c r="V673" s="318"/>
      <c r="W673" s="37"/>
      <c r="X673" s="186"/>
      <c r="Y673" s="186"/>
      <c r="Z673" s="37"/>
      <c r="AA673" s="34"/>
      <c r="AB673" s="34"/>
      <c r="AC673" s="34"/>
      <c r="AD673" s="34"/>
      <c r="AE673" s="37"/>
      <c r="AF673" s="34"/>
    </row>
    <row r="674" ht="14.5" spans="1:32">
      <c r="A674" s="214"/>
      <c r="B674" s="37"/>
      <c r="C674" s="214"/>
      <c r="D674" s="312"/>
      <c r="E674" s="312"/>
      <c r="F674" s="315"/>
      <c r="G674" s="312"/>
      <c r="H674" s="312"/>
      <c r="I674" s="317"/>
      <c r="J674" s="417"/>
      <c r="K674" s="418"/>
      <c r="L674" s="319"/>
      <c r="M674" s="319"/>
      <c r="N674" s="319"/>
      <c r="O674" s="190"/>
      <c r="P674" s="317"/>
      <c r="Q674" s="320"/>
      <c r="R674" s="190"/>
      <c r="S674" s="317"/>
      <c r="T674" s="321"/>
      <c r="U674" s="318"/>
      <c r="V674" s="318"/>
      <c r="W674" s="37"/>
      <c r="X674" s="186"/>
      <c r="Y674" s="186"/>
      <c r="Z674" s="37"/>
      <c r="AA674" s="34"/>
      <c r="AB674" s="34"/>
      <c r="AC674" s="34"/>
      <c r="AD674" s="34"/>
      <c r="AE674" s="37"/>
      <c r="AF674" s="34"/>
    </row>
    <row r="675" ht="14.5" spans="1:32">
      <c r="A675" s="214"/>
      <c r="B675" s="37"/>
      <c r="C675" s="214"/>
      <c r="D675" s="312"/>
      <c r="E675" s="312"/>
      <c r="F675" s="315"/>
      <c r="G675" s="312"/>
      <c r="H675" s="312"/>
      <c r="I675" s="317"/>
      <c r="J675" s="417"/>
      <c r="K675" s="418"/>
      <c r="L675" s="319"/>
      <c r="M675" s="319"/>
      <c r="N675" s="319"/>
      <c r="O675" s="190"/>
      <c r="P675" s="317"/>
      <c r="Q675" s="320"/>
      <c r="R675" s="190"/>
      <c r="S675" s="317"/>
      <c r="T675" s="321"/>
      <c r="U675" s="318"/>
      <c r="V675" s="318"/>
      <c r="W675" s="37"/>
      <c r="X675" s="186"/>
      <c r="Y675" s="186"/>
      <c r="Z675" s="37"/>
      <c r="AA675" s="34"/>
      <c r="AB675" s="34"/>
      <c r="AC675" s="34"/>
      <c r="AD675" s="34"/>
      <c r="AE675" s="37"/>
      <c r="AF675" s="34"/>
    </row>
    <row r="676" ht="14.5" spans="1:32">
      <c r="A676" s="214"/>
      <c r="B676" s="37"/>
      <c r="C676" s="214"/>
      <c r="D676" s="312"/>
      <c r="E676" s="312"/>
      <c r="F676" s="315"/>
      <c r="G676" s="312"/>
      <c r="H676" s="312"/>
      <c r="I676" s="317"/>
      <c r="J676" s="417"/>
      <c r="K676" s="418"/>
      <c r="L676" s="319"/>
      <c r="M676" s="319"/>
      <c r="N676" s="319"/>
      <c r="O676" s="190"/>
      <c r="P676" s="317"/>
      <c r="Q676" s="320"/>
      <c r="R676" s="190"/>
      <c r="S676" s="317"/>
      <c r="T676" s="321"/>
      <c r="U676" s="318"/>
      <c r="V676" s="318"/>
      <c r="W676" s="37"/>
      <c r="X676" s="186"/>
      <c r="Y676" s="186"/>
      <c r="Z676" s="37"/>
      <c r="AA676" s="34"/>
      <c r="AB676" s="34"/>
      <c r="AC676" s="34"/>
      <c r="AD676" s="34"/>
      <c r="AE676" s="37"/>
      <c r="AF676" s="34"/>
    </row>
    <row r="677" ht="14.5" spans="1:32">
      <c r="A677" s="214"/>
      <c r="B677" s="37"/>
      <c r="C677" s="214"/>
      <c r="D677" s="312"/>
      <c r="E677" s="312"/>
      <c r="F677" s="315"/>
      <c r="G677" s="312"/>
      <c r="H677" s="312"/>
      <c r="I677" s="317"/>
      <c r="J677" s="417"/>
      <c r="K677" s="418"/>
      <c r="L677" s="319"/>
      <c r="M677" s="319"/>
      <c r="N677" s="319"/>
      <c r="O677" s="190"/>
      <c r="P677" s="317"/>
      <c r="Q677" s="320"/>
      <c r="R677" s="190"/>
      <c r="S677" s="317"/>
      <c r="T677" s="321"/>
      <c r="U677" s="318"/>
      <c r="V677" s="318"/>
      <c r="W677" s="37"/>
      <c r="X677" s="186"/>
      <c r="Y677" s="186"/>
      <c r="Z677" s="37"/>
      <c r="AA677" s="34"/>
      <c r="AB677" s="34"/>
      <c r="AC677" s="34"/>
      <c r="AD677" s="34"/>
      <c r="AE677" s="37"/>
      <c r="AF677" s="34"/>
    </row>
    <row r="678" ht="14.5" spans="1:32">
      <c r="A678" s="214"/>
      <c r="B678" s="37"/>
      <c r="C678" s="214"/>
      <c r="D678" s="312"/>
      <c r="E678" s="312"/>
      <c r="F678" s="315"/>
      <c r="G678" s="312"/>
      <c r="H678" s="312"/>
      <c r="I678" s="317"/>
      <c r="J678" s="417"/>
      <c r="K678" s="418"/>
      <c r="L678" s="319"/>
      <c r="M678" s="319"/>
      <c r="N678" s="319"/>
      <c r="O678" s="190"/>
      <c r="P678" s="317"/>
      <c r="Q678" s="320"/>
      <c r="R678" s="190"/>
      <c r="S678" s="317"/>
      <c r="T678" s="321"/>
      <c r="U678" s="318"/>
      <c r="V678" s="318"/>
      <c r="W678" s="37"/>
      <c r="X678" s="186"/>
      <c r="Y678" s="186"/>
      <c r="Z678" s="37"/>
      <c r="AA678" s="34"/>
      <c r="AB678" s="34"/>
      <c r="AC678" s="34"/>
      <c r="AD678" s="34"/>
      <c r="AE678" s="37"/>
      <c r="AF678" s="34"/>
    </row>
    <row r="679" ht="14.5" spans="1:32">
      <c r="A679" s="214"/>
      <c r="B679" s="37"/>
      <c r="C679" s="214"/>
      <c r="D679" s="312"/>
      <c r="E679" s="312"/>
      <c r="F679" s="315"/>
      <c r="G679" s="312"/>
      <c r="H679" s="312"/>
      <c r="I679" s="317"/>
      <c r="J679" s="417"/>
      <c r="K679" s="418"/>
      <c r="L679" s="319"/>
      <c r="M679" s="319"/>
      <c r="N679" s="319"/>
      <c r="O679" s="190"/>
      <c r="P679" s="317"/>
      <c r="Q679" s="320"/>
      <c r="R679" s="190"/>
      <c r="S679" s="317"/>
      <c r="T679" s="321"/>
      <c r="U679" s="318"/>
      <c r="V679" s="318"/>
      <c r="W679" s="37"/>
      <c r="X679" s="186"/>
      <c r="Y679" s="186"/>
      <c r="Z679" s="37"/>
      <c r="AA679" s="34"/>
      <c r="AB679" s="34"/>
      <c r="AC679" s="34"/>
      <c r="AD679" s="34"/>
      <c r="AE679" s="37"/>
      <c r="AF679" s="34"/>
    </row>
    <row r="680" ht="14.5" spans="1:32">
      <c r="A680" s="214"/>
      <c r="B680" s="37"/>
      <c r="C680" s="214"/>
      <c r="D680" s="312"/>
      <c r="E680" s="312"/>
      <c r="F680" s="315"/>
      <c r="G680" s="312"/>
      <c r="H680" s="312"/>
      <c r="I680" s="317"/>
      <c r="J680" s="417"/>
      <c r="K680" s="418"/>
      <c r="L680" s="319"/>
      <c r="M680" s="319"/>
      <c r="N680" s="319"/>
      <c r="O680" s="190"/>
      <c r="P680" s="317"/>
      <c r="Q680" s="320"/>
      <c r="R680" s="190"/>
      <c r="S680" s="317"/>
      <c r="T680" s="321"/>
      <c r="U680" s="318"/>
      <c r="V680" s="318"/>
      <c r="W680" s="37"/>
      <c r="X680" s="186"/>
      <c r="Y680" s="186"/>
      <c r="Z680" s="37"/>
      <c r="AA680" s="34"/>
      <c r="AB680" s="34"/>
      <c r="AC680" s="34"/>
      <c r="AD680" s="34"/>
      <c r="AE680" s="37"/>
      <c r="AF680" s="34"/>
    </row>
    <row r="681" ht="14.5" spans="1:32">
      <c r="A681" s="214"/>
      <c r="B681" s="37"/>
      <c r="C681" s="214"/>
      <c r="D681" s="312"/>
      <c r="E681" s="312"/>
      <c r="F681" s="315"/>
      <c r="G681" s="312"/>
      <c r="H681" s="312"/>
      <c r="I681" s="317"/>
      <c r="J681" s="417"/>
      <c r="K681" s="418"/>
      <c r="L681" s="319"/>
      <c r="M681" s="319"/>
      <c r="N681" s="319"/>
      <c r="O681" s="190"/>
      <c r="P681" s="317"/>
      <c r="Q681" s="320"/>
      <c r="R681" s="190"/>
      <c r="S681" s="317"/>
      <c r="T681" s="321"/>
      <c r="U681" s="318"/>
      <c r="V681" s="318"/>
      <c r="W681" s="37"/>
      <c r="X681" s="186"/>
      <c r="Y681" s="186"/>
      <c r="Z681" s="37"/>
      <c r="AA681" s="34"/>
      <c r="AB681" s="34"/>
      <c r="AC681" s="34"/>
      <c r="AD681" s="34"/>
      <c r="AE681" s="37"/>
      <c r="AF681" s="34"/>
    </row>
    <row r="682" ht="14.5" spans="1:32">
      <c r="A682" s="214"/>
      <c r="B682" s="37"/>
      <c r="C682" s="214"/>
      <c r="D682" s="312"/>
      <c r="E682" s="312"/>
      <c r="F682" s="315"/>
      <c r="G682" s="312"/>
      <c r="H682" s="312"/>
      <c r="I682" s="317"/>
      <c r="J682" s="417"/>
      <c r="K682" s="418"/>
      <c r="L682" s="319"/>
      <c r="M682" s="319"/>
      <c r="N682" s="319"/>
      <c r="O682" s="190"/>
      <c r="P682" s="317"/>
      <c r="Q682" s="320"/>
      <c r="R682" s="190"/>
      <c r="S682" s="317"/>
      <c r="T682" s="321"/>
      <c r="U682" s="318"/>
      <c r="V682" s="318"/>
      <c r="W682" s="37"/>
      <c r="X682" s="186"/>
      <c r="Y682" s="186"/>
      <c r="Z682" s="37"/>
      <c r="AA682" s="34"/>
      <c r="AB682" s="34"/>
      <c r="AC682" s="34"/>
      <c r="AD682" s="34"/>
      <c r="AE682" s="37"/>
      <c r="AF682" s="34"/>
    </row>
    <row r="683" ht="14.5" spans="1:32">
      <c r="A683" s="214"/>
      <c r="B683" s="37"/>
      <c r="C683" s="214"/>
      <c r="D683" s="312"/>
      <c r="E683" s="312"/>
      <c r="F683" s="315"/>
      <c r="G683" s="312"/>
      <c r="H683" s="312"/>
      <c r="I683" s="317"/>
      <c r="J683" s="417"/>
      <c r="K683" s="418"/>
      <c r="L683" s="319"/>
      <c r="M683" s="319"/>
      <c r="N683" s="319"/>
      <c r="O683" s="190"/>
      <c r="P683" s="317"/>
      <c r="Q683" s="320"/>
      <c r="R683" s="190"/>
      <c r="S683" s="317"/>
      <c r="T683" s="321"/>
      <c r="U683" s="318"/>
      <c r="V683" s="318"/>
      <c r="W683" s="37"/>
      <c r="X683" s="186"/>
      <c r="Y683" s="186"/>
      <c r="Z683" s="37"/>
      <c r="AA683" s="34"/>
      <c r="AB683" s="34"/>
      <c r="AC683" s="34"/>
      <c r="AD683" s="34"/>
      <c r="AE683" s="37"/>
      <c r="AF683" s="34"/>
    </row>
    <row r="684" ht="14.5" spans="1:32">
      <c r="A684" s="214"/>
      <c r="B684" s="37"/>
      <c r="C684" s="214"/>
      <c r="D684" s="312"/>
      <c r="E684" s="312"/>
      <c r="F684" s="315"/>
      <c r="G684" s="312"/>
      <c r="H684" s="312"/>
      <c r="I684" s="317"/>
      <c r="J684" s="417"/>
      <c r="K684" s="418"/>
      <c r="L684" s="319"/>
      <c r="M684" s="319"/>
      <c r="N684" s="319"/>
      <c r="O684" s="190"/>
      <c r="P684" s="317"/>
      <c r="Q684" s="320"/>
      <c r="R684" s="190"/>
      <c r="S684" s="317"/>
      <c r="T684" s="321"/>
      <c r="U684" s="318"/>
      <c r="V684" s="318"/>
      <c r="W684" s="37"/>
      <c r="X684" s="186"/>
      <c r="Y684" s="186"/>
      <c r="Z684" s="37"/>
      <c r="AA684" s="34"/>
      <c r="AB684" s="34"/>
      <c r="AC684" s="34"/>
      <c r="AD684" s="34"/>
      <c r="AE684" s="37"/>
      <c r="AF684" s="34"/>
    </row>
    <row r="685" ht="14.5" spans="1:32">
      <c r="A685" s="214"/>
      <c r="B685" s="37"/>
      <c r="C685" s="214"/>
      <c r="D685" s="312"/>
      <c r="E685" s="312"/>
      <c r="F685" s="315"/>
      <c r="G685" s="312"/>
      <c r="H685" s="312"/>
      <c r="I685" s="317"/>
      <c r="J685" s="417"/>
      <c r="K685" s="418"/>
      <c r="L685" s="319"/>
      <c r="M685" s="319"/>
      <c r="N685" s="319"/>
      <c r="O685" s="190"/>
      <c r="P685" s="317"/>
      <c r="Q685" s="320"/>
      <c r="R685" s="190"/>
      <c r="S685" s="317"/>
      <c r="T685" s="321"/>
      <c r="U685" s="318"/>
      <c r="V685" s="318"/>
      <c r="W685" s="37"/>
      <c r="X685" s="186"/>
      <c r="Y685" s="186"/>
      <c r="Z685" s="37"/>
      <c r="AA685" s="34"/>
      <c r="AB685" s="34"/>
      <c r="AC685" s="34"/>
      <c r="AD685" s="34"/>
      <c r="AE685" s="37"/>
      <c r="AF685" s="34"/>
    </row>
    <row r="686" ht="14.5" spans="1:32">
      <c r="A686" s="214"/>
      <c r="B686" s="37"/>
      <c r="C686" s="214"/>
      <c r="D686" s="312"/>
      <c r="E686" s="312"/>
      <c r="F686" s="315"/>
      <c r="G686" s="312"/>
      <c r="H686" s="312"/>
      <c r="I686" s="317"/>
      <c r="J686" s="417"/>
      <c r="K686" s="418"/>
      <c r="L686" s="319"/>
      <c r="M686" s="319"/>
      <c r="N686" s="319"/>
      <c r="O686" s="190"/>
      <c r="P686" s="317"/>
      <c r="Q686" s="320"/>
      <c r="R686" s="190"/>
      <c r="S686" s="317"/>
      <c r="T686" s="321"/>
      <c r="U686" s="318"/>
      <c r="V686" s="318"/>
      <c r="W686" s="37"/>
      <c r="X686" s="186"/>
      <c r="Y686" s="186"/>
      <c r="Z686" s="37"/>
      <c r="AA686" s="34"/>
      <c r="AB686" s="34"/>
      <c r="AC686" s="34"/>
      <c r="AD686" s="34"/>
      <c r="AE686" s="37"/>
      <c r="AF686" s="34"/>
    </row>
    <row r="687" ht="14.5" spans="1:32">
      <c r="A687" s="214"/>
      <c r="B687" s="37"/>
      <c r="C687" s="214"/>
      <c r="D687" s="312"/>
      <c r="E687" s="312"/>
      <c r="F687" s="315"/>
      <c r="G687" s="312"/>
      <c r="H687" s="312"/>
      <c r="I687" s="317"/>
      <c r="J687" s="417"/>
      <c r="K687" s="418"/>
      <c r="L687" s="319"/>
      <c r="M687" s="319"/>
      <c r="N687" s="319"/>
      <c r="O687" s="190"/>
      <c r="P687" s="317"/>
      <c r="Q687" s="320"/>
      <c r="R687" s="190"/>
      <c r="S687" s="317"/>
      <c r="T687" s="321"/>
      <c r="U687" s="318"/>
      <c r="V687" s="318"/>
      <c r="W687" s="37"/>
      <c r="X687" s="186"/>
      <c r="Y687" s="186"/>
      <c r="Z687" s="37"/>
      <c r="AA687" s="34"/>
      <c r="AB687" s="34"/>
      <c r="AC687" s="34"/>
      <c r="AD687" s="34"/>
      <c r="AE687" s="37"/>
      <c r="AF687" s="34"/>
    </row>
    <row r="688" ht="14.5" spans="1:32">
      <c r="A688" s="214"/>
      <c r="B688" s="37"/>
      <c r="C688" s="214"/>
      <c r="D688" s="312"/>
      <c r="E688" s="312"/>
      <c r="F688" s="315"/>
      <c r="G688" s="312"/>
      <c r="H688" s="312"/>
      <c r="I688" s="317"/>
      <c r="J688" s="417"/>
      <c r="K688" s="418"/>
      <c r="L688" s="319"/>
      <c r="M688" s="319"/>
      <c r="N688" s="319"/>
      <c r="O688" s="190"/>
      <c r="P688" s="317"/>
      <c r="Q688" s="320"/>
      <c r="R688" s="190"/>
      <c r="S688" s="317"/>
      <c r="T688" s="321"/>
      <c r="U688" s="318"/>
      <c r="V688" s="318"/>
      <c r="W688" s="37"/>
      <c r="X688" s="186"/>
      <c r="Y688" s="186"/>
      <c r="Z688" s="37"/>
      <c r="AA688" s="34"/>
      <c r="AB688" s="34"/>
      <c r="AC688" s="34"/>
      <c r="AD688" s="34"/>
      <c r="AE688" s="37"/>
      <c r="AF688" s="34"/>
    </row>
    <row r="689" ht="14.5" spans="1:32">
      <c r="A689" s="214"/>
      <c r="B689" s="37"/>
      <c r="C689" s="214"/>
      <c r="D689" s="312"/>
      <c r="E689" s="312"/>
      <c r="F689" s="315"/>
      <c r="G689" s="312"/>
      <c r="H689" s="312"/>
      <c r="I689" s="317"/>
      <c r="J689" s="417"/>
      <c r="K689" s="418"/>
      <c r="L689" s="319"/>
      <c r="M689" s="319"/>
      <c r="N689" s="319"/>
      <c r="O689" s="190"/>
      <c r="P689" s="317"/>
      <c r="Q689" s="320"/>
      <c r="R689" s="190"/>
      <c r="S689" s="317"/>
      <c r="T689" s="321"/>
      <c r="U689" s="318"/>
      <c r="V689" s="318"/>
      <c r="W689" s="37"/>
      <c r="X689" s="186"/>
      <c r="Y689" s="186"/>
      <c r="Z689" s="37"/>
      <c r="AA689" s="34"/>
      <c r="AB689" s="34"/>
      <c r="AC689" s="34"/>
      <c r="AD689" s="34"/>
      <c r="AE689" s="37"/>
      <c r="AF689" s="34"/>
    </row>
    <row r="690" ht="14.5" spans="1:32">
      <c r="A690" s="214"/>
      <c r="B690" s="37"/>
      <c r="C690" s="214"/>
      <c r="D690" s="312"/>
      <c r="E690" s="312"/>
      <c r="F690" s="315"/>
      <c r="G690" s="312"/>
      <c r="H690" s="312"/>
      <c r="I690" s="317"/>
      <c r="J690" s="417"/>
      <c r="K690" s="418"/>
      <c r="L690" s="319"/>
      <c r="M690" s="319"/>
      <c r="N690" s="319"/>
      <c r="O690" s="190"/>
      <c r="P690" s="317"/>
      <c r="Q690" s="320"/>
      <c r="R690" s="190"/>
      <c r="S690" s="317"/>
      <c r="T690" s="321"/>
      <c r="U690" s="318"/>
      <c r="V690" s="318"/>
      <c r="W690" s="37"/>
      <c r="X690" s="186"/>
      <c r="Y690" s="186"/>
      <c r="Z690" s="37"/>
      <c r="AA690" s="34"/>
      <c r="AB690" s="34"/>
      <c r="AC690" s="34"/>
      <c r="AD690" s="34"/>
      <c r="AE690" s="37"/>
      <c r="AF690" s="34"/>
    </row>
    <row r="691" ht="14.5" spans="1:32">
      <c r="A691" s="214"/>
      <c r="B691" s="37"/>
      <c r="C691" s="214"/>
      <c r="D691" s="312"/>
      <c r="E691" s="312"/>
      <c r="F691" s="315"/>
      <c r="G691" s="312"/>
      <c r="H691" s="312"/>
      <c r="I691" s="317"/>
      <c r="J691" s="417"/>
      <c r="K691" s="418"/>
      <c r="L691" s="319"/>
      <c r="M691" s="319"/>
      <c r="N691" s="319"/>
      <c r="O691" s="190"/>
      <c r="P691" s="317"/>
      <c r="Q691" s="320"/>
      <c r="R691" s="190"/>
      <c r="S691" s="317"/>
      <c r="T691" s="321"/>
      <c r="U691" s="318"/>
      <c r="V691" s="318"/>
      <c r="W691" s="37"/>
      <c r="X691" s="186"/>
      <c r="Y691" s="186"/>
      <c r="Z691" s="37"/>
      <c r="AA691" s="34"/>
      <c r="AB691" s="34"/>
      <c r="AC691" s="34"/>
      <c r="AD691" s="34"/>
      <c r="AE691" s="37"/>
      <c r="AF691" s="34"/>
    </row>
    <row r="692" ht="14.5" spans="1:32">
      <c r="A692" s="214"/>
      <c r="B692" s="37"/>
      <c r="C692" s="214"/>
      <c r="D692" s="312"/>
      <c r="E692" s="312"/>
      <c r="F692" s="315"/>
      <c r="G692" s="312"/>
      <c r="H692" s="312"/>
      <c r="I692" s="317"/>
      <c r="J692" s="417"/>
      <c r="K692" s="418"/>
      <c r="L692" s="319"/>
      <c r="M692" s="319"/>
      <c r="N692" s="319"/>
      <c r="O692" s="190"/>
      <c r="P692" s="317"/>
      <c r="Q692" s="320"/>
      <c r="R692" s="190"/>
      <c r="S692" s="317"/>
      <c r="T692" s="321"/>
      <c r="U692" s="318"/>
      <c r="V692" s="318"/>
      <c r="W692" s="37"/>
      <c r="X692" s="186"/>
      <c r="Y692" s="186"/>
      <c r="Z692" s="37"/>
      <c r="AA692" s="34"/>
      <c r="AB692" s="34"/>
      <c r="AC692" s="34"/>
      <c r="AD692" s="34"/>
      <c r="AE692" s="37"/>
      <c r="AF692" s="34"/>
    </row>
    <row r="693" ht="14.5" spans="1:32">
      <c r="A693" s="214"/>
      <c r="B693" s="37"/>
      <c r="C693" s="214"/>
      <c r="D693" s="312"/>
      <c r="E693" s="312"/>
      <c r="F693" s="315"/>
      <c r="G693" s="312"/>
      <c r="H693" s="312"/>
      <c r="I693" s="317"/>
      <c r="J693" s="417"/>
      <c r="K693" s="418"/>
      <c r="L693" s="319"/>
      <c r="M693" s="319"/>
      <c r="N693" s="319"/>
      <c r="O693" s="190"/>
      <c r="P693" s="317"/>
      <c r="Q693" s="320"/>
      <c r="R693" s="190"/>
      <c r="S693" s="317"/>
      <c r="T693" s="321"/>
      <c r="U693" s="318"/>
      <c r="V693" s="318"/>
      <c r="W693" s="37"/>
      <c r="X693" s="186"/>
      <c r="Y693" s="186"/>
      <c r="Z693" s="37"/>
      <c r="AA693" s="34"/>
      <c r="AB693" s="34"/>
      <c r="AC693" s="34"/>
      <c r="AD693" s="34"/>
      <c r="AE693" s="37"/>
      <c r="AF693" s="34"/>
    </row>
    <row r="694" ht="14.5" spans="1:32">
      <c r="A694" s="214"/>
      <c r="B694" s="37"/>
      <c r="C694" s="214"/>
      <c r="D694" s="312"/>
      <c r="E694" s="312"/>
      <c r="F694" s="315"/>
      <c r="G694" s="312"/>
      <c r="H694" s="312"/>
      <c r="I694" s="317"/>
      <c r="J694" s="417"/>
      <c r="K694" s="418"/>
      <c r="L694" s="319"/>
      <c r="M694" s="319"/>
      <c r="N694" s="319"/>
      <c r="O694" s="190"/>
      <c r="P694" s="317"/>
      <c r="Q694" s="320"/>
      <c r="R694" s="190"/>
      <c r="S694" s="317"/>
      <c r="T694" s="321"/>
      <c r="U694" s="318"/>
      <c r="V694" s="318"/>
      <c r="W694" s="37"/>
      <c r="X694" s="186"/>
      <c r="Y694" s="186"/>
      <c r="Z694" s="37"/>
      <c r="AA694" s="34"/>
      <c r="AB694" s="34"/>
      <c r="AC694" s="34"/>
      <c r="AD694" s="34"/>
      <c r="AE694" s="37"/>
      <c r="AF694" s="34"/>
    </row>
    <row r="695" ht="14.5" spans="1:32">
      <c r="A695" s="214"/>
      <c r="B695" s="37"/>
      <c r="C695" s="214"/>
      <c r="D695" s="312"/>
      <c r="E695" s="312"/>
      <c r="F695" s="315"/>
      <c r="G695" s="312"/>
      <c r="H695" s="312"/>
      <c r="I695" s="317"/>
      <c r="J695" s="417"/>
      <c r="K695" s="418"/>
      <c r="L695" s="319"/>
      <c r="M695" s="319"/>
      <c r="N695" s="319"/>
      <c r="O695" s="190"/>
      <c r="P695" s="317"/>
      <c r="Q695" s="320"/>
      <c r="R695" s="190"/>
      <c r="S695" s="317"/>
      <c r="T695" s="321"/>
      <c r="U695" s="318"/>
      <c r="V695" s="318"/>
      <c r="W695" s="37"/>
      <c r="X695" s="186"/>
      <c r="Y695" s="186"/>
      <c r="Z695" s="37"/>
      <c r="AA695" s="34"/>
      <c r="AB695" s="34"/>
      <c r="AC695" s="34"/>
      <c r="AD695" s="34"/>
      <c r="AE695" s="37"/>
      <c r="AF695" s="34"/>
    </row>
    <row r="696" ht="14.5" spans="1:32">
      <c r="A696" s="214"/>
      <c r="B696" s="37"/>
      <c r="C696" s="214"/>
      <c r="D696" s="312"/>
      <c r="E696" s="312"/>
      <c r="F696" s="315"/>
      <c r="G696" s="312"/>
      <c r="H696" s="312"/>
      <c r="I696" s="317"/>
      <c r="J696" s="417"/>
      <c r="K696" s="418"/>
      <c r="L696" s="319"/>
      <c r="M696" s="319"/>
      <c r="N696" s="319"/>
      <c r="O696" s="190"/>
      <c r="P696" s="317"/>
      <c r="Q696" s="320"/>
      <c r="R696" s="190"/>
      <c r="S696" s="317"/>
      <c r="T696" s="321"/>
      <c r="U696" s="318"/>
      <c r="V696" s="318"/>
      <c r="W696" s="37"/>
      <c r="X696" s="186"/>
      <c r="Y696" s="186"/>
      <c r="Z696" s="37"/>
      <c r="AA696" s="34"/>
      <c r="AB696" s="34"/>
      <c r="AC696" s="34"/>
      <c r="AD696" s="34"/>
      <c r="AE696" s="37"/>
      <c r="AF696" s="34"/>
    </row>
    <row r="697" ht="14.5" spans="1:32">
      <c r="A697" s="214"/>
      <c r="B697" s="37"/>
      <c r="C697" s="214"/>
      <c r="D697" s="312"/>
      <c r="E697" s="312"/>
      <c r="F697" s="315"/>
      <c r="G697" s="312"/>
      <c r="H697" s="312"/>
      <c r="I697" s="317"/>
      <c r="J697" s="417"/>
      <c r="K697" s="418"/>
      <c r="L697" s="319"/>
      <c r="M697" s="319"/>
      <c r="N697" s="319"/>
      <c r="O697" s="190"/>
      <c r="P697" s="317"/>
      <c r="Q697" s="320"/>
      <c r="R697" s="190"/>
      <c r="S697" s="317"/>
      <c r="T697" s="321"/>
      <c r="U697" s="318"/>
      <c r="V697" s="318"/>
      <c r="W697" s="37"/>
      <c r="X697" s="186"/>
      <c r="Y697" s="186"/>
      <c r="Z697" s="37"/>
      <c r="AA697" s="34"/>
      <c r="AB697" s="34"/>
      <c r="AC697" s="34"/>
      <c r="AD697" s="34"/>
      <c r="AE697" s="37"/>
      <c r="AF697" s="34"/>
    </row>
    <row r="698" ht="14.5" spans="1:32">
      <c r="A698" s="214"/>
      <c r="B698" s="37"/>
      <c r="C698" s="214"/>
      <c r="D698" s="312"/>
      <c r="E698" s="312"/>
      <c r="F698" s="315"/>
      <c r="G698" s="312"/>
      <c r="H698" s="312"/>
      <c r="I698" s="317"/>
      <c r="J698" s="417"/>
      <c r="K698" s="418"/>
      <c r="L698" s="319"/>
      <c r="M698" s="319"/>
      <c r="N698" s="319"/>
      <c r="O698" s="190"/>
      <c r="P698" s="317"/>
      <c r="Q698" s="320"/>
      <c r="R698" s="190"/>
      <c r="S698" s="317"/>
      <c r="T698" s="321"/>
      <c r="U698" s="318"/>
      <c r="V698" s="318"/>
      <c r="W698" s="37"/>
      <c r="X698" s="186"/>
      <c r="Y698" s="186"/>
      <c r="Z698" s="37"/>
      <c r="AA698" s="34"/>
      <c r="AB698" s="34"/>
      <c r="AC698" s="34"/>
      <c r="AD698" s="34"/>
      <c r="AE698" s="37"/>
      <c r="AF698" s="34"/>
    </row>
    <row r="699" ht="14.5" spans="1:32">
      <c r="A699" s="214"/>
      <c r="B699" s="37"/>
      <c r="C699" s="214"/>
      <c r="D699" s="312"/>
      <c r="E699" s="312"/>
      <c r="F699" s="315"/>
      <c r="G699" s="312"/>
      <c r="H699" s="312"/>
      <c r="I699" s="317"/>
      <c r="J699" s="417"/>
      <c r="K699" s="418"/>
      <c r="L699" s="319"/>
      <c r="M699" s="319"/>
      <c r="N699" s="319"/>
      <c r="O699" s="190"/>
      <c r="P699" s="317"/>
      <c r="Q699" s="320"/>
      <c r="R699" s="190"/>
      <c r="S699" s="317"/>
      <c r="T699" s="321"/>
      <c r="U699" s="318"/>
      <c r="V699" s="318"/>
      <c r="W699" s="37"/>
      <c r="X699" s="186"/>
      <c r="Y699" s="186"/>
      <c r="Z699" s="37"/>
      <c r="AA699" s="34"/>
      <c r="AB699" s="34"/>
      <c r="AC699" s="34"/>
      <c r="AD699" s="34"/>
      <c r="AE699" s="37"/>
      <c r="AF699" s="34"/>
    </row>
    <row r="700" ht="14.5" spans="1:32">
      <c r="A700" s="214"/>
      <c r="B700" s="37"/>
      <c r="C700" s="214"/>
      <c r="D700" s="312"/>
      <c r="E700" s="312"/>
      <c r="F700" s="315"/>
      <c r="G700" s="312"/>
      <c r="H700" s="312"/>
      <c r="I700" s="317"/>
      <c r="J700" s="417"/>
      <c r="K700" s="418"/>
      <c r="L700" s="319"/>
      <c r="M700" s="319"/>
      <c r="N700" s="319"/>
      <c r="O700" s="190"/>
      <c r="P700" s="317"/>
      <c r="Q700" s="320"/>
      <c r="R700" s="190"/>
      <c r="S700" s="317"/>
      <c r="T700" s="321"/>
      <c r="U700" s="318"/>
      <c r="V700" s="318"/>
      <c r="W700" s="37"/>
      <c r="X700" s="186"/>
      <c r="Y700" s="186"/>
      <c r="Z700" s="37"/>
      <c r="AA700" s="34"/>
      <c r="AB700" s="34"/>
      <c r="AC700" s="34"/>
      <c r="AD700" s="34"/>
      <c r="AE700" s="37"/>
      <c r="AF700" s="34"/>
    </row>
    <row r="701" ht="14.5" spans="1:32">
      <c r="A701" s="214"/>
      <c r="B701" s="37"/>
      <c r="C701" s="214"/>
      <c r="D701" s="312"/>
      <c r="E701" s="312"/>
      <c r="F701" s="315"/>
      <c r="G701" s="312"/>
      <c r="H701" s="312"/>
      <c r="I701" s="317"/>
      <c r="J701" s="417"/>
      <c r="K701" s="418"/>
      <c r="L701" s="319"/>
      <c r="M701" s="319"/>
      <c r="N701" s="319"/>
      <c r="O701" s="190"/>
      <c r="P701" s="317"/>
      <c r="Q701" s="320"/>
      <c r="R701" s="190"/>
      <c r="S701" s="317"/>
      <c r="T701" s="321"/>
      <c r="U701" s="318"/>
      <c r="V701" s="318"/>
      <c r="W701" s="37"/>
      <c r="X701" s="186"/>
      <c r="Y701" s="186"/>
      <c r="Z701" s="37"/>
      <c r="AA701" s="34"/>
      <c r="AB701" s="34"/>
      <c r="AC701" s="34"/>
      <c r="AD701" s="34"/>
      <c r="AE701" s="37"/>
      <c r="AF701" s="34"/>
    </row>
    <row r="702" ht="14.5" spans="1:32">
      <c r="A702" s="214"/>
      <c r="B702" s="37"/>
      <c r="C702" s="214"/>
      <c r="D702" s="312"/>
      <c r="E702" s="312"/>
      <c r="F702" s="315"/>
      <c r="G702" s="312"/>
      <c r="H702" s="312"/>
      <c r="I702" s="317"/>
      <c r="J702" s="417"/>
      <c r="K702" s="418"/>
      <c r="L702" s="319"/>
      <c r="M702" s="319"/>
      <c r="N702" s="319"/>
      <c r="O702" s="190"/>
      <c r="P702" s="317"/>
      <c r="Q702" s="320"/>
      <c r="R702" s="190"/>
      <c r="S702" s="317"/>
      <c r="T702" s="321"/>
      <c r="U702" s="318"/>
      <c r="V702" s="318"/>
      <c r="W702" s="37"/>
      <c r="X702" s="186"/>
      <c r="Y702" s="186"/>
      <c r="Z702" s="37"/>
      <c r="AA702" s="34"/>
      <c r="AB702" s="34"/>
      <c r="AC702" s="34"/>
      <c r="AD702" s="34"/>
      <c r="AE702" s="37"/>
      <c r="AF702" s="34"/>
    </row>
    <row r="703" ht="14.5" spans="1:32">
      <c r="A703" s="214"/>
      <c r="B703" s="37"/>
      <c r="C703" s="214"/>
      <c r="D703" s="312"/>
      <c r="E703" s="312"/>
      <c r="F703" s="315"/>
      <c r="G703" s="312"/>
      <c r="H703" s="312"/>
      <c r="I703" s="317"/>
      <c r="J703" s="417"/>
      <c r="K703" s="418"/>
      <c r="L703" s="319"/>
      <c r="M703" s="319"/>
      <c r="N703" s="319"/>
      <c r="O703" s="190"/>
      <c r="P703" s="317"/>
      <c r="Q703" s="320"/>
      <c r="R703" s="190"/>
      <c r="S703" s="317"/>
      <c r="T703" s="321"/>
      <c r="U703" s="318"/>
      <c r="V703" s="318"/>
      <c r="W703" s="37"/>
      <c r="X703" s="186"/>
      <c r="Y703" s="186"/>
      <c r="Z703" s="37"/>
      <c r="AA703" s="34"/>
      <c r="AB703" s="34"/>
      <c r="AC703" s="34"/>
      <c r="AD703" s="34"/>
      <c r="AE703" s="37"/>
      <c r="AF703" s="34"/>
    </row>
    <row r="704" ht="14.5" spans="1:32">
      <c r="A704" s="214"/>
      <c r="B704" s="37"/>
      <c r="C704" s="214"/>
      <c r="D704" s="312"/>
      <c r="E704" s="312"/>
      <c r="F704" s="315"/>
      <c r="G704" s="312"/>
      <c r="H704" s="312"/>
      <c r="I704" s="317"/>
      <c r="J704" s="417"/>
      <c r="K704" s="418"/>
      <c r="L704" s="319"/>
      <c r="M704" s="319"/>
      <c r="N704" s="319"/>
      <c r="O704" s="190"/>
      <c r="P704" s="317"/>
      <c r="Q704" s="320"/>
      <c r="R704" s="190"/>
      <c r="S704" s="317"/>
      <c r="T704" s="321"/>
      <c r="U704" s="318"/>
      <c r="V704" s="318"/>
      <c r="W704" s="37"/>
      <c r="X704" s="186"/>
      <c r="Y704" s="186"/>
      <c r="Z704" s="37"/>
      <c r="AA704" s="34"/>
      <c r="AB704" s="34"/>
      <c r="AC704" s="34"/>
      <c r="AD704" s="34"/>
      <c r="AE704" s="37"/>
      <c r="AF704" s="34"/>
    </row>
    <row r="705" ht="14.5" spans="1:32">
      <c r="A705" s="214"/>
      <c r="B705" s="37"/>
      <c r="C705" s="214"/>
      <c r="D705" s="312"/>
      <c r="E705" s="312"/>
      <c r="F705" s="315"/>
      <c r="G705" s="312"/>
      <c r="H705" s="312"/>
      <c r="I705" s="317"/>
      <c r="J705" s="417"/>
      <c r="K705" s="418"/>
      <c r="L705" s="319"/>
      <c r="M705" s="319"/>
      <c r="N705" s="319"/>
      <c r="O705" s="190"/>
      <c r="P705" s="317"/>
      <c r="Q705" s="320"/>
      <c r="R705" s="190"/>
      <c r="S705" s="317"/>
      <c r="T705" s="321"/>
      <c r="U705" s="318"/>
      <c r="V705" s="318"/>
      <c r="W705" s="37"/>
      <c r="X705" s="186"/>
      <c r="Y705" s="186"/>
      <c r="Z705" s="37"/>
      <c r="AA705" s="34"/>
      <c r="AB705" s="34"/>
      <c r="AC705" s="34"/>
      <c r="AD705" s="34"/>
      <c r="AE705" s="37"/>
      <c r="AF705" s="34"/>
    </row>
    <row r="706" ht="14.5" spans="1:32">
      <c r="A706" s="214"/>
      <c r="B706" s="37"/>
      <c r="C706" s="214"/>
      <c r="D706" s="312"/>
      <c r="E706" s="312"/>
      <c r="F706" s="315"/>
      <c r="G706" s="312"/>
      <c r="H706" s="312"/>
      <c r="I706" s="317"/>
      <c r="J706" s="417"/>
      <c r="K706" s="418"/>
      <c r="L706" s="319"/>
      <c r="M706" s="319"/>
      <c r="N706" s="319"/>
      <c r="O706" s="190"/>
      <c r="P706" s="317"/>
      <c r="Q706" s="320"/>
      <c r="R706" s="190"/>
      <c r="S706" s="317"/>
      <c r="T706" s="321"/>
      <c r="U706" s="318"/>
      <c r="V706" s="318"/>
      <c r="W706" s="37"/>
      <c r="X706" s="186"/>
      <c r="Y706" s="186"/>
      <c r="Z706" s="37"/>
      <c r="AA706" s="34"/>
      <c r="AB706" s="34"/>
      <c r="AC706" s="34"/>
      <c r="AD706" s="34"/>
      <c r="AE706" s="37"/>
      <c r="AF706" s="34"/>
    </row>
    <row r="707" ht="14.5" spans="1:32">
      <c r="A707" s="214"/>
      <c r="B707" s="37"/>
      <c r="C707" s="214"/>
      <c r="D707" s="312"/>
      <c r="E707" s="312"/>
      <c r="F707" s="315"/>
      <c r="G707" s="312"/>
      <c r="H707" s="312"/>
      <c r="I707" s="317"/>
      <c r="J707" s="417"/>
      <c r="K707" s="418"/>
      <c r="L707" s="319"/>
      <c r="M707" s="319"/>
      <c r="N707" s="319"/>
      <c r="O707" s="190"/>
      <c r="P707" s="317"/>
      <c r="Q707" s="320"/>
      <c r="R707" s="190"/>
      <c r="S707" s="317"/>
      <c r="T707" s="321"/>
      <c r="U707" s="318"/>
      <c r="V707" s="318"/>
      <c r="W707" s="37"/>
      <c r="X707" s="186"/>
      <c r="Y707" s="186"/>
      <c r="Z707" s="37"/>
      <c r="AA707" s="34"/>
      <c r="AB707" s="34"/>
      <c r="AC707" s="34"/>
      <c r="AD707" s="34"/>
      <c r="AE707" s="37"/>
      <c r="AF707" s="34"/>
    </row>
    <row r="708" ht="14.5" spans="1:32">
      <c r="A708" s="214"/>
      <c r="B708" s="37"/>
      <c r="C708" s="214"/>
      <c r="D708" s="312"/>
      <c r="E708" s="312"/>
      <c r="F708" s="315"/>
      <c r="G708" s="312"/>
      <c r="H708" s="312"/>
      <c r="I708" s="317"/>
      <c r="J708" s="417"/>
      <c r="K708" s="418"/>
      <c r="L708" s="319"/>
      <c r="M708" s="319"/>
      <c r="N708" s="319"/>
      <c r="O708" s="190"/>
      <c r="P708" s="317"/>
      <c r="Q708" s="320"/>
      <c r="R708" s="190"/>
      <c r="S708" s="317"/>
      <c r="T708" s="321"/>
      <c r="U708" s="318"/>
      <c r="V708" s="318"/>
      <c r="W708" s="37"/>
      <c r="X708" s="186"/>
      <c r="Y708" s="186"/>
      <c r="Z708" s="37"/>
      <c r="AA708" s="34"/>
      <c r="AB708" s="34"/>
      <c r="AC708" s="34"/>
      <c r="AD708" s="34"/>
      <c r="AE708" s="37"/>
      <c r="AF708" s="34"/>
    </row>
    <row r="709" ht="14.5" spans="1:32">
      <c r="A709" s="214"/>
      <c r="B709" s="37"/>
      <c r="C709" s="214"/>
      <c r="D709" s="312"/>
      <c r="E709" s="312"/>
      <c r="F709" s="315"/>
      <c r="G709" s="312"/>
      <c r="H709" s="312"/>
      <c r="I709" s="317"/>
      <c r="J709" s="417"/>
      <c r="K709" s="418"/>
      <c r="L709" s="319"/>
      <c r="M709" s="319"/>
      <c r="N709" s="319"/>
      <c r="O709" s="190"/>
      <c r="P709" s="317"/>
      <c r="Q709" s="320"/>
      <c r="R709" s="190"/>
      <c r="S709" s="317"/>
      <c r="T709" s="321"/>
      <c r="U709" s="318"/>
      <c r="V709" s="318"/>
      <c r="W709" s="37"/>
      <c r="X709" s="186"/>
      <c r="Y709" s="186"/>
      <c r="Z709" s="37"/>
      <c r="AA709" s="34"/>
      <c r="AB709" s="34"/>
      <c r="AC709" s="34"/>
      <c r="AD709" s="34"/>
      <c r="AE709" s="37"/>
      <c r="AF709" s="34"/>
    </row>
    <row r="710" ht="14.5" spans="1:32">
      <c r="A710" s="214"/>
      <c r="B710" s="37"/>
      <c r="C710" s="214"/>
      <c r="D710" s="312"/>
      <c r="E710" s="312"/>
      <c r="F710" s="315"/>
      <c r="G710" s="312"/>
      <c r="H710" s="312"/>
      <c r="I710" s="317"/>
      <c r="J710" s="417"/>
      <c r="K710" s="418"/>
      <c r="L710" s="319"/>
      <c r="M710" s="319"/>
      <c r="N710" s="319"/>
      <c r="O710" s="190"/>
      <c r="P710" s="317"/>
      <c r="Q710" s="320"/>
      <c r="R710" s="190"/>
      <c r="S710" s="317"/>
      <c r="T710" s="321"/>
      <c r="U710" s="318"/>
      <c r="V710" s="318"/>
      <c r="W710" s="37"/>
      <c r="X710" s="186"/>
      <c r="Y710" s="186"/>
      <c r="Z710" s="37"/>
      <c r="AA710" s="34"/>
      <c r="AB710" s="34"/>
      <c r="AC710" s="34"/>
      <c r="AD710" s="34"/>
      <c r="AE710" s="37"/>
      <c r="AF710" s="34"/>
    </row>
    <row r="711" ht="14.5" spans="1:32">
      <c r="A711" s="214"/>
      <c r="B711" s="37"/>
      <c r="C711" s="214"/>
      <c r="D711" s="312"/>
      <c r="E711" s="312"/>
      <c r="F711" s="315"/>
      <c r="G711" s="312"/>
      <c r="H711" s="312"/>
      <c r="I711" s="317"/>
      <c r="J711" s="417"/>
      <c r="K711" s="418"/>
      <c r="L711" s="319"/>
      <c r="M711" s="319"/>
      <c r="N711" s="319"/>
      <c r="O711" s="190"/>
      <c r="P711" s="317"/>
      <c r="Q711" s="320"/>
      <c r="R711" s="190"/>
      <c r="S711" s="317"/>
      <c r="T711" s="321"/>
      <c r="U711" s="318"/>
      <c r="V711" s="318"/>
      <c r="W711" s="37"/>
      <c r="X711" s="186"/>
      <c r="Y711" s="186"/>
      <c r="Z711" s="37"/>
      <c r="AA711" s="34"/>
      <c r="AB711" s="34"/>
      <c r="AC711" s="34"/>
      <c r="AD711" s="34"/>
      <c r="AE711" s="37"/>
      <c r="AF711" s="34"/>
    </row>
    <row r="712" ht="14.5" spans="1:32">
      <c r="A712" s="214"/>
      <c r="B712" s="37"/>
      <c r="C712" s="214"/>
      <c r="D712" s="312"/>
      <c r="E712" s="312"/>
      <c r="F712" s="315"/>
      <c r="G712" s="312"/>
      <c r="H712" s="312"/>
      <c r="I712" s="317"/>
      <c r="J712" s="417"/>
      <c r="K712" s="418"/>
      <c r="L712" s="319"/>
      <c r="M712" s="319"/>
      <c r="N712" s="319"/>
      <c r="O712" s="190"/>
      <c r="P712" s="317"/>
      <c r="Q712" s="320"/>
      <c r="R712" s="190"/>
      <c r="S712" s="317"/>
      <c r="T712" s="321"/>
      <c r="U712" s="318"/>
      <c r="V712" s="318"/>
      <c r="W712" s="37"/>
      <c r="X712" s="186"/>
      <c r="Y712" s="186"/>
      <c r="Z712" s="37"/>
      <c r="AA712" s="34"/>
      <c r="AB712" s="34"/>
      <c r="AC712" s="34"/>
      <c r="AD712" s="34"/>
      <c r="AE712" s="37"/>
      <c r="AF712" s="34"/>
    </row>
    <row r="713" ht="14.5" spans="1:32">
      <c r="A713" s="214"/>
      <c r="B713" s="37"/>
      <c r="C713" s="214"/>
      <c r="D713" s="312"/>
      <c r="E713" s="312"/>
      <c r="F713" s="315"/>
      <c r="G713" s="312"/>
      <c r="H713" s="312"/>
      <c r="I713" s="317"/>
      <c r="J713" s="417"/>
      <c r="K713" s="418"/>
      <c r="L713" s="319"/>
      <c r="M713" s="319"/>
      <c r="N713" s="319"/>
      <c r="O713" s="190"/>
      <c r="P713" s="317"/>
      <c r="Q713" s="320"/>
      <c r="R713" s="190"/>
      <c r="S713" s="317"/>
      <c r="T713" s="321"/>
      <c r="U713" s="318"/>
      <c r="V713" s="318"/>
      <c r="W713" s="37"/>
      <c r="X713" s="186"/>
      <c r="Y713" s="186"/>
      <c r="Z713" s="37"/>
      <c r="AA713" s="34"/>
      <c r="AB713" s="34"/>
      <c r="AC713" s="34"/>
      <c r="AD713" s="34"/>
      <c r="AE713" s="37"/>
      <c r="AF713" s="34"/>
    </row>
    <row r="714" ht="14.5" spans="1:32">
      <c r="A714" s="214"/>
      <c r="B714" s="37"/>
      <c r="C714" s="214"/>
      <c r="D714" s="312"/>
      <c r="E714" s="312"/>
      <c r="F714" s="315"/>
      <c r="G714" s="312"/>
      <c r="H714" s="312"/>
      <c r="I714" s="317"/>
      <c r="J714" s="417"/>
      <c r="K714" s="418"/>
      <c r="L714" s="319"/>
      <c r="M714" s="319"/>
      <c r="N714" s="319"/>
      <c r="O714" s="190"/>
      <c r="P714" s="317"/>
      <c r="Q714" s="320"/>
      <c r="R714" s="190"/>
      <c r="S714" s="317"/>
      <c r="T714" s="321"/>
      <c r="U714" s="318"/>
      <c r="V714" s="318"/>
      <c r="W714" s="37"/>
      <c r="X714" s="186"/>
      <c r="Y714" s="186"/>
      <c r="Z714" s="37"/>
      <c r="AA714" s="34"/>
      <c r="AB714" s="34"/>
      <c r="AC714" s="34"/>
      <c r="AD714" s="34"/>
      <c r="AE714" s="37"/>
      <c r="AF714" s="34"/>
    </row>
    <row r="715" ht="14.5" spans="1:32">
      <c r="A715" s="214"/>
      <c r="B715" s="37"/>
      <c r="C715" s="214"/>
      <c r="D715" s="312"/>
      <c r="E715" s="312"/>
      <c r="F715" s="315"/>
      <c r="G715" s="312"/>
      <c r="H715" s="312"/>
      <c r="I715" s="317"/>
      <c r="J715" s="417"/>
      <c r="K715" s="418"/>
      <c r="L715" s="319"/>
      <c r="M715" s="319"/>
      <c r="N715" s="319"/>
      <c r="O715" s="190"/>
      <c r="P715" s="317"/>
      <c r="Q715" s="320"/>
      <c r="R715" s="190"/>
      <c r="S715" s="317"/>
      <c r="T715" s="321"/>
      <c r="U715" s="318"/>
      <c r="V715" s="318"/>
      <c r="W715" s="37"/>
      <c r="X715" s="186"/>
      <c r="Y715" s="186"/>
      <c r="Z715" s="37"/>
      <c r="AA715" s="34"/>
      <c r="AB715" s="34"/>
      <c r="AC715" s="34"/>
      <c r="AD715" s="34"/>
      <c r="AE715" s="37"/>
      <c r="AF715" s="34"/>
    </row>
    <row r="716" ht="14.5" spans="1:32">
      <c r="A716" s="214"/>
      <c r="B716" s="37"/>
      <c r="C716" s="214"/>
      <c r="D716" s="312"/>
      <c r="E716" s="312"/>
      <c r="F716" s="315"/>
      <c r="G716" s="312"/>
      <c r="H716" s="312"/>
      <c r="I716" s="317"/>
      <c r="J716" s="417"/>
      <c r="K716" s="418"/>
      <c r="L716" s="319"/>
      <c r="M716" s="319"/>
      <c r="N716" s="319"/>
      <c r="O716" s="190"/>
      <c r="P716" s="317"/>
      <c r="Q716" s="320"/>
      <c r="R716" s="190"/>
      <c r="S716" s="317"/>
      <c r="T716" s="321"/>
      <c r="U716" s="318"/>
      <c r="V716" s="318"/>
      <c r="W716" s="37"/>
      <c r="X716" s="186"/>
      <c r="Y716" s="186"/>
      <c r="Z716" s="37"/>
      <c r="AA716" s="34"/>
      <c r="AB716" s="34"/>
      <c r="AC716" s="34"/>
      <c r="AD716" s="34"/>
      <c r="AE716" s="37"/>
      <c r="AF716" s="34"/>
    </row>
    <row r="717" ht="14.5" spans="1:32">
      <c r="A717" s="214"/>
      <c r="B717" s="37"/>
      <c r="C717" s="214"/>
      <c r="D717" s="312"/>
      <c r="E717" s="312"/>
      <c r="F717" s="315"/>
      <c r="G717" s="312"/>
      <c r="H717" s="312"/>
      <c r="I717" s="317"/>
      <c r="J717" s="417"/>
      <c r="K717" s="418"/>
      <c r="L717" s="319"/>
      <c r="M717" s="319"/>
      <c r="N717" s="319"/>
      <c r="O717" s="190"/>
      <c r="P717" s="317"/>
      <c r="Q717" s="320"/>
      <c r="R717" s="190"/>
      <c r="S717" s="317"/>
      <c r="T717" s="321"/>
      <c r="U717" s="318"/>
      <c r="V717" s="318"/>
      <c r="W717" s="37"/>
      <c r="X717" s="186"/>
      <c r="Y717" s="186"/>
      <c r="Z717" s="37"/>
      <c r="AA717" s="34"/>
      <c r="AB717" s="34"/>
      <c r="AC717" s="34"/>
      <c r="AD717" s="34"/>
      <c r="AE717" s="37"/>
      <c r="AF717" s="34"/>
    </row>
    <row r="718" ht="14.5" spans="1:32">
      <c r="A718" s="214"/>
      <c r="B718" s="37"/>
      <c r="C718" s="214"/>
      <c r="D718" s="312"/>
      <c r="E718" s="312"/>
      <c r="F718" s="315"/>
      <c r="G718" s="312"/>
      <c r="H718" s="312"/>
      <c r="I718" s="317"/>
      <c r="J718" s="417"/>
      <c r="K718" s="418"/>
      <c r="L718" s="319"/>
      <c r="M718" s="319"/>
      <c r="N718" s="319"/>
      <c r="O718" s="190"/>
      <c r="P718" s="317"/>
      <c r="Q718" s="320"/>
      <c r="R718" s="190"/>
      <c r="S718" s="317"/>
      <c r="T718" s="321"/>
      <c r="U718" s="318"/>
      <c r="V718" s="318"/>
      <c r="W718" s="37"/>
      <c r="X718" s="186"/>
      <c r="Y718" s="186"/>
      <c r="Z718" s="37"/>
      <c r="AA718" s="34"/>
      <c r="AB718" s="34"/>
      <c r="AC718" s="34"/>
      <c r="AD718" s="34"/>
      <c r="AE718" s="37"/>
      <c r="AF718" s="34"/>
    </row>
    <row r="719" ht="14.5" spans="1:32">
      <c r="A719" s="214"/>
      <c r="B719" s="37"/>
      <c r="C719" s="214"/>
      <c r="D719" s="312"/>
      <c r="E719" s="312"/>
      <c r="F719" s="315"/>
      <c r="G719" s="312"/>
      <c r="H719" s="312"/>
      <c r="I719" s="317"/>
      <c r="J719" s="417"/>
      <c r="K719" s="418"/>
      <c r="L719" s="319"/>
      <c r="M719" s="319"/>
      <c r="N719" s="319"/>
      <c r="O719" s="190"/>
      <c r="P719" s="317"/>
      <c r="Q719" s="320"/>
      <c r="R719" s="190"/>
      <c r="S719" s="317"/>
      <c r="T719" s="321"/>
      <c r="U719" s="318"/>
      <c r="V719" s="318"/>
      <c r="W719" s="37"/>
      <c r="X719" s="186"/>
      <c r="Y719" s="186"/>
      <c r="Z719" s="37"/>
      <c r="AA719" s="34"/>
      <c r="AB719" s="34"/>
      <c r="AC719" s="34"/>
      <c r="AD719" s="34"/>
      <c r="AE719" s="37"/>
      <c r="AF719" s="34"/>
    </row>
    <row r="720" ht="14.5" spans="1:32">
      <c r="A720" s="214"/>
      <c r="B720" s="37"/>
      <c r="C720" s="214"/>
      <c r="D720" s="312"/>
      <c r="E720" s="312"/>
      <c r="F720" s="315"/>
      <c r="G720" s="312"/>
      <c r="H720" s="312"/>
      <c r="I720" s="317"/>
      <c r="J720" s="417"/>
      <c r="K720" s="418"/>
      <c r="L720" s="319"/>
      <c r="M720" s="319"/>
      <c r="N720" s="319"/>
      <c r="O720" s="190"/>
      <c r="P720" s="317"/>
      <c r="Q720" s="320"/>
      <c r="R720" s="190"/>
      <c r="S720" s="317"/>
      <c r="T720" s="321"/>
      <c r="U720" s="318"/>
      <c r="V720" s="318"/>
      <c r="W720" s="37"/>
      <c r="X720" s="186"/>
      <c r="Y720" s="186"/>
      <c r="Z720" s="37"/>
      <c r="AA720" s="34"/>
      <c r="AB720" s="34"/>
      <c r="AC720" s="34"/>
      <c r="AD720" s="34"/>
      <c r="AE720" s="37"/>
      <c r="AF720" s="34"/>
    </row>
    <row r="721" ht="14.5" spans="1:32">
      <c r="A721" s="214"/>
      <c r="B721" s="37"/>
      <c r="C721" s="214"/>
      <c r="D721" s="312"/>
      <c r="E721" s="312"/>
      <c r="F721" s="315"/>
      <c r="G721" s="312"/>
      <c r="H721" s="312"/>
      <c r="I721" s="317"/>
      <c r="J721" s="417"/>
      <c r="K721" s="418"/>
      <c r="L721" s="319"/>
      <c r="M721" s="319"/>
      <c r="N721" s="319"/>
      <c r="O721" s="190"/>
      <c r="P721" s="317"/>
      <c r="Q721" s="320"/>
      <c r="R721" s="190"/>
      <c r="S721" s="317"/>
      <c r="T721" s="321"/>
      <c r="U721" s="318"/>
      <c r="V721" s="318"/>
      <c r="W721" s="37"/>
      <c r="X721" s="186"/>
      <c r="Y721" s="186"/>
      <c r="Z721" s="37"/>
      <c r="AA721" s="34"/>
      <c r="AB721" s="34"/>
      <c r="AC721" s="34"/>
      <c r="AD721" s="34"/>
      <c r="AE721" s="37"/>
      <c r="AF721" s="34"/>
    </row>
    <row r="722" ht="14.5" spans="1:32">
      <c r="A722" s="214"/>
      <c r="B722" s="37"/>
      <c r="C722" s="214"/>
      <c r="D722" s="312"/>
      <c r="E722" s="312"/>
      <c r="F722" s="315"/>
      <c r="G722" s="312"/>
      <c r="H722" s="312"/>
      <c r="I722" s="317"/>
      <c r="J722" s="417"/>
      <c r="K722" s="418"/>
      <c r="L722" s="319"/>
      <c r="M722" s="319"/>
      <c r="N722" s="319"/>
      <c r="O722" s="190"/>
      <c r="P722" s="317"/>
      <c r="Q722" s="320"/>
      <c r="R722" s="190"/>
      <c r="S722" s="317"/>
      <c r="T722" s="321"/>
      <c r="U722" s="318"/>
      <c r="V722" s="318"/>
      <c r="W722" s="37"/>
      <c r="X722" s="186"/>
      <c r="Y722" s="186"/>
      <c r="Z722" s="37"/>
      <c r="AA722" s="34"/>
      <c r="AB722" s="34"/>
      <c r="AC722" s="34"/>
      <c r="AD722" s="34"/>
      <c r="AE722" s="37"/>
      <c r="AF722" s="34"/>
    </row>
    <row r="723" ht="14.5" spans="1:32">
      <c r="A723" s="214"/>
      <c r="B723" s="37"/>
      <c r="C723" s="214"/>
      <c r="D723" s="312"/>
      <c r="E723" s="312"/>
      <c r="F723" s="315"/>
      <c r="G723" s="312"/>
      <c r="H723" s="312"/>
      <c r="I723" s="317"/>
      <c r="J723" s="417"/>
      <c r="K723" s="418"/>
      <c r="L723" s="319"/>
      <c r="M723" s="319"/>
      <c r="N723" s="319"/>
      <c r="O723" s="190"/>
      <c r="P723" s="317"/>
      <c r="Q723" s="320"/>
      <c r="R723" s="190"/>
      <c r="S723" s="317"/>
      <c r="T723" s="321"/>
      <c r="U723" s="318"/>
      <c r="V723" s="318"/>
      <c r="W723" s="37"/>
      <c r="X723" s="186"/>
      <c r="Y723" s="186"/>
      <c r="Z723" s="37"/>
      <c r="AA723" s="34"/>
      <c r="AB723" s="34"/>
      <c r="AC723" s="34"/>
      <c r="AD723" s="34"/>
      <c r="AE723" s="37"/>
      <c r="AF723" s="34"/>
    </row>
    <row r="724" ht="14.5" spans="1:32">
      <c r="A724" s="214"/>
      <c r="B724" s="37"/>
      <c r="C724" s="214"/>
      <c r="D724" s="312"/>
      <c r="E724" s="312"/>
      <c r="F724" s="315"/>
      <c r="G724" s="312"/>
      <c r="H724" s="312"/>
      <c r="I724" s="317"/>
      <c r="J724" s="417"/>
      <c r="K724" s="418"/>
      <c r="L724" s="319"/>
      <c r="M724" s="319"/>
      <c r="N724" s="319"/>
      <c r="O724" s="190"/>
      <c r="P724" s="317"/>
      <c r="Q724" s="320"/>
      <c r="R724" s="190"/>
      <c r="S724" s="317"/>
      <c r="T724" s="321"/>
      <c r="U724" s="318"/>
      <c r="V724" s="318"/>
      <c r="W724" s="37"/>
      <c r="X724" s="186"/>
      <c r="Y724" s="186"/>
      <c r="Z724" s="37"/>
      <c r="AA724" s="34"/>
      <c r="AB724" s="34"/>
      <c r="AC724" s="34"/>
      <c r="AD724" s="34"/>
      <c r="AE724" s="37"/>
      <c r="AF724" s="34"/>
    </row>
    <row r="725" ht="14.5" spans="1:32">
      <c r="A725" s="214"/>
      <c r="B725" s="37"/>
      <c r="C725" s="214"/>
      <c r="D725" s="312"/>
      <c r="E725" s="312"/>
      <c r="F725" s="315"/>
      <c r="G725" s="312"/>
      <c r="H725" s="312"/>
      <c r="I725" s="317"/>
      <c r="J725" s="417"/>
      <c r="K725" s="418"/>
      <c r="L725" s="319"/>
      <c r="M725" s="319"/>
      <c r="N725" s="319"/>
      <c r="O725" s="190"/>
      <c r="P725" s="317"/>
      <c r="Q725" s="320"/>
      <c r="R725" s="190"/>
      <c r="S725" s="317"/>
      <c r="T725" s="321"/>
      <c r="U725" s="318"/>
      <c r="V725" s="318"/>
      <c r="W725" s="37"/>
      <c r="X725" s="186"/>
      <c r="Y725" s="186"/>
      <c r="Z725" s="37"/>
      <c r="AA725" s="34"/>
      <c r="AB725" s="34"/>
      <c r="AC725" s="34"/>
      <c r="AD725" s="34"/>
      <c r="AE725" s="37"/>
      <c r="AF725" s="34"/>
    </row>
    <row r="726" ht="14.5" spans="1:32">
      <c r="A726" s="214"/>
      <c r="B726" s="37"/>
      <c r="C726" s="214"/>
      <c r="D726" s="312"/>
      <c r="E726" s="312"/>
      <c r="F726" s="315"/>
      <c r="G726" s="312"/>
      <c r="H726" s="312"/>
      <c r="I726" s="317"/>
      <c r="J726" s="417"/>
      <c r="K726" s="418"/>
      <c r="L726" s="319"/>
      <c r="M726" s="319"/>
      <c r="N726" s="319"/>
      <c r="O726" s="190"/>
      <c r="P726" s="317"/>
      <c r="Q726" s="320"/>
      <c r="R726" s="190"/>
      <c r="S726" s="317"/>
      <c r="T726" s="321"/>
      <c r="U726" s="318"/>
      <c r="V726" s="318"/>
      <c r="W726" s="37"/>
      <c r="X726" s="186"/>
      <c r="Y726" s="186"/>
      <c r="Z726" s="37"/>
      <c r="AA726" s="34"/>
      <c r="AB726" s="34"/>
      <c r="AC726" s="34"/>
      <c r="AD726" s="34"/>
      <c r="AE726" s="37"/>
      <c r="AF726" s="34"/>
    </row>
    <row r="727" ht="14.5" spans="1:32">
      <c r="A727" s="214"/>
      <c r="B727" s="37"/>
      <c r="C727" s="214"/>
      <c r="D727" s="312"/>
      <c r="E727" s="312"/>
      <c r="F727" s="315"/>
      <c r="G727" s="312"/>
      <c r="H727" s="312"/>
      <c r="I727" s="317"/>
      <c r="J727" s="417"/>
      <c r="K727" s="418"/>
      <c r="L727" s="319"/>
      <c r="M727" s="319"/>
      <c r="N727" s="319"/>
      <c r="O727" s="190"/>
      <c r="P727" s="317"/>
      <c r="Q727" s="320"/>
      <c r="R727" s="190"/>
      <c r="S727" s="317"/>
      <c r="T727" s="321"/>
      <c r="U727" s="318"/>
      <c r="V727" s="318"/>
      <c r="W727" s="37"/>
      <c r="X727" s="186"/>
      <c r="Y727" s="186"/>
      <c r="Z727" s="37"/>
      <c r="AA727" s="34"/>
      <c r="AB727" s="34"/>
      <c r="AC727" s="34"/>
      <c r="AD727" s="34"/>
      <c r="AE727" s="37"/>
      <c r="AF727" s="34"/>
    </row>
    <row r="728" ht="17" spans="1:32">
      <c r="A728" s="290"/>
      <c r="B728" s="55"/>
      <c r="C728" s="214"/>
      <c r="D728" s="204"/>
      <c r="E728" s="228"/>
      <c r="F728" s="217"/>
      <c r="G728" s="217"/>
      <c r="H728" s="286"/>
      <c r="I728" s="226"/>
      <c r="J728" s="419"/>
      <c r="K728" s="420"/>
      <c r="L728" s="210" t="s">
        <v>2584</v>
      </c>
      <c r="M728" s="211"/>
      <c r="N728" s="211"/>
      <c r="O728" s="212"/>
      <c r="P728" s="226"/>
      <c r="Q728" s="211"/>
      <c r="R728" s="399"/>
      <c r="S728" s="226"/>
      <c r="T728" s="212"/>
      <c r="U728" s="213"/>
      <c r="V728" s="213"/>
      <c r="W728" s="212"/>
      <c r="X728" s="212"/>
      <c r="Y728" s="212"/>
      <c r="Z728" s="212"/>
      <c r="AA728" s="212"/>
      <c r="AB728" s="212"/>
      <c r="AC728" s="212"/>
      <c r="AD728" s="212"/>
      <c r="AE728" s="212"/>
      <c r="AF728" s="212"/>
    </row>
    <row r="729" ht="17" spans="1:32">
      <c r="A729" s="290"/>
      <c r="B729" s="55"/>
      <c r="C729" s="214"/>
      <c r="D729" s="204"/>
      <c r="E729" s="228"/>
      <c r="F729" s="217"/>
      <c r="G729" s="217"/>
      <c r="H729" s="286"/>
      <c r="I729" s="226"/>
      <c r="J729" s="419"/>
      <c r="K729" s="420"/>
      <c r="L729" s="211"/>
      <c r="M729" s="211"/>
      <c r="N729" s="297"/>
      <c r="O729" s="136"/>
      <c r="P729" s="240"/>
      <c r="Q729" s="250"/>
      <c r="R729" s="136"/>
      <c r="S729" s="226"/>
      <c r="T729" s="212"/>
      <c r="U729" s="287"/>
      <c r="V729" s="240"/>
      <c r="W729" s="287"/>
      <c r="X729" s="34"/>
      <c r="Y729" s="34"/>
      <c r="Z729" s="34"/>
      <c r="AA729" s="34"/>
      <c r="AB729" s="34"/>
      <c r="AC729" s="34"/>
      <c r="AD729" s="34"/>
      <c r="AE729" s="34"/>
      <c r="AF729" s="34"/>
    </row>
    <row r="730" ht="17" spans="1:32">
      <c r="A730" s="290"/>
      <c r="B730" s="55"/>
      <c r="C730" s="214"/>
      <c r="D730" s="204"/>
      <c r="E730" s="228"/>
      <c r="F730" s="217"/>
      <c r="G730" s="217"/>
      <c r="H730" s="286"/>
      <c r="I730" s="226"/>
      <c r="J730" s="419"/>
      <c r="K730" s="420"/>
      <c r="L730" s="211"/>
      <c r="M730" s="211"/>
      <c r="N730" s="297"/>
      <c r="O730" s="136"/>
      <c r="P730" s="240"/>
      <c r="Q730" s="250"/>
      <c r="R730" s="136"/>
      <c r="S730" s="226"/>
      <c r="T730" s="212"/>
      <c r="U730" s="287"/>
      <c r="V730" s="240"/>
      <c r="W730" s="287"/>
      <c r="X730" s="34"/>
      <c r="Y730" s="34"/>
      <c r="Z730" s="34"/>
      <c r="AA730" s="34"/>
      <c r="AB730" s="34"/>
      <c r="AC730" s="34"/>
      <c r="AD730" s="34"/>
      <c r="AE730" s="34"/>
      <c r="AF730" s="34"/>
    </row>
    <row r="731" ht="17" spans="1:32">
      <c r="A731" s="290"/>
      <c r="B731" s="55"/>
      <c r="C731" s="214"/>
      <c r="D731" s="204"/>
      <c r="E731" s="228"/>
      <c r="F731" s="217"/>
      <c r="G731" s="217"/>
      <c r="H731" s="286"/>
      <c r="I731" s="226"/>
      <c r="J731" s="419"/>
      <c r="K731" s="420"/>
      <c r="L731" s="210"/>
      <c r="M731" s="211"/>
      <c r="N731" s="211"/>
      <c r="O731" s="212"/>
      <c r="P731" s="226"/>
      <c r="Q731" s="211"/>
      <c r="R731" s="399"/>
      <c r="S731" s="226"/>
      <c r="T731" s="212"/>
      <c r="U731" s="213"/>
      <c r="V731" s="213"/>
      <c r="W731" s="212"/>
      <c r="X731" s="212"/>
      <c r="Y731" s="212"/>
      <c r="Z731" s="212"/>
      <c r="AA731" s="212"/>
      <c r="AB731" s="212"/>
      <c r="AC731" s="212"/>
      <c r="AD731" s="212"/>
      <c r="AE731" s="212"/>
      <c r="AF731" s="212"/>
    </row>
    <row r="732" ht="17" spans="1:32">
      <c r="A732" s="290"/>
      <c r="B732" s="55"/>
      <c r="C732" s="214"/>
      <c r="D732" s="204"/>
      <c r="E732" s="228"/>
      <c r="F732" s="217"/>
      <c r="G732" s="217"/>
      <c r="H732" s="286"/>
      <c r="I732" s="226"/>
      <c r="J732" s="419"/>
      <c r="K732" s="420"/>
      <c r="L732" s="296"/>
      <c r="M732" s="211"/>
      <c r="N732" s="250"/>
      <c r="O732" s="136"/>
      <c r="P732" s="240"/>
      <c r="Q732" s="239"/>
      <c r="R732" s="136"/>
      <c r="S732" s="226"/>
      <c r="T732" s="212"/>
      <c r="U732" s="24"/>
      <c r="V732" s="240"/>
      <c r="W732" s="240"/>
      <c r="X732" s="34"/>
      <c r="Y732" s="34"/>
      <c r="Z732" s="34"/>
      <c r="AA732" s="34"/>
      <c r="AB732" s="34"/>
      <c r="AC732" s="34"/>
      <c r="AD732" s="34"/>
      <c r="AE732" s="34"/>
      <c r="AF732" s="34"/>
    </row>
    <row r="733" ht="17" spans="1:32">
      <c r="A733" s="290"/>
      <c r="B733" s="55"/>
      <c r="C733" s="214"/>
      <c r="D733" s="204"/>
      <c r="E733" s="228"/>
      <c r="F733" s="217"/>
      <c r="G733" s="217"/>
      <c r="H733" s="286"/>
      <c r="I733" s="226"/>
      <c r="J733" s="419"/>
      <c r="K733" s="420"/>
      <c r="L733" s="210"/>
      <c r="M733" s="211"/>
      <c r="N733" s="211"/>
      <c r="O733" s="212"/>
      <c r="P733" s="226"/>
      <c r="Q733" s="211"/>
      <c r="R733" s="399"/>
      <c r="S733" s="226"/>
      <c r="T733" s="212"/>
      <c r="U733" s="213"/>
      <c r="V733" s="213"/>
      <c r="W733" s="212"/>
      <c r="X733" s="212"/>
      <c r="Y733" s="212"/>
      <c r="Z733" s="212"/>
      <c r="AA733" s="212"/>
      <c r="AB733" s="212"/>
      <c r="AC733" s="212"/>
      <c r="AD733" s="212"/>
      <c r="AE733" s="212"/>
      <c r="AF733" s="212"/>
    </row>
    <row r="734" ht="17" spans="1:32">
      <c r="A734" s="290"/>
      <c r="B734" s="55"/>
      <c r="C734" s="214"/>
      <c r="D734" s="204"/>
      <c r="E734" s="228"/>
      <c r="F734" s="217"/>
      <c r="G734" s="217"/>
      <c r="H734" s="286"/>
      <c r="I734" s="226"/>
      <c r="J734" s="419"/>
      <c r="K734" s="420"/>
      <c r="L734" s="210"/>
      <c r="M734" s="211"/>
      <c r="N734" s="211"/>
      <c r="O734" s="212"/>
      <c r="P734" s="226"/>
      <c r="Q734" s="211"/>
      <c r="R734" s="399"/>
      <c r="S734" s="226"/>
      <c r="T734" s="212"/>
      <c r="U734" s="213"/>
      <c r="V734" s="213"/>
      <c r="W734" s="212"/>
      <c r="X734" s="212"/>
      <c r="Y734" s="212"/>
      <c r="Z734" s="212"/>
      <c r="AA734" s="212"/>
      <c r="AB734" s="212"/>
      <c r="AC734" s="212"/>
      <c r="AD734" s="212"/>
      <c r="AE734" s="212"/>
      <c r="AF734" s="212"/>
    </row>
    <row r="735" ht="17" spans="1:32">
      <c r="A735" s="290"/>
      <c r="B735" s="55"/>
      <c r="C735" s="214"/>
      <c r="D735" s="204"/>
      <c r="E735" s="228"/>
      <c r="F735" s="217"/>
      <c r="G735" s="217"/>
      <c r="H735" s="286"/>
      <c r="I735" s="226"/>
      <c r="J735" s="419"/>
      <c r="K735" s="420"/>
      <c r="L735" s="296"/>
      <c r="M735" s="211"/>
      <c r="N735" s="250"/>
      <c r="O735" s="136"/>
      <c r="P735" s="240"/>
      <c r="Q735" s="239"/>
      <c r="R735" s="136"/>
      <c r="S735" s="226"/>
      <c r="T735" s="212"/>
      <c r="U735" s="24"/>
      <c r="V735" s="240"/>
      <c r="W735" s="34"/>
      <c r="X735" s="34"/>
      <c r="Y735" s="34"/>
      <c r="Z735" s="34"/>
      <c r="AA735" s="34"/>
      <c r="AB735" s="34"/>
      <c r="AC735" s="34"/>
      <c r="AD735" s="34"/>
      <c r="AE735" s="34"/>
      <c r="AF735" s="34"/>
    </row>
    <row r="736" ht="17" spans="1:32">
      <c r="A736" s="290"/>
      <c r="B736" s="55"/>
      <c r="C736" s="214"/>
      <c r="D736" s="204"/>
      <c r="E736" s="228"/>
      <c r="F736" s="217"/>
      <c r="G736" s="217"/>
      <c r="H736" s="286"/>
      <c r="I736" s="226"/>
      <c r="J736" s="419"/>
      <c r="K736" s="420"/>
      <c r="L736" s="210"/>
      <c r="M736" s="211"/>
      <c r="N736" s="211"/>
      <c r="O736" s="212"/>
      <c r="P736" s="226"/>
      <c r="Q736" s="211"/>
      <c r="R736" s="399"/>
      <c r="S736" s="226"/>
      <c r="T736" s="212"/>
      <c r="U736" s="213"/>
      <c r="V736" s="213"/>
      <c r="W736" s="212"/>
      <c r="X736" s="212"/>
      <c r="Y736" s="212"/>
      <c r="Z736" s="212"/>
      <c r="AA736" s="212"/>
      <c r="AB736" s="212"/>
      <c r="AC736" s="212"/>
      <c r="AD736" s="212"/>
      <c r="AE736" s="212"/>
      <c r="AF736" s="212"/>
    </row>
    <row r="737" ht="17" spans="1:32">
      <c r="A737" s="290"/>
      <c r="B737" s="55"/>
      <c r="C737" s="214"/>
      <c r="D737" s="204"/>
      <c r="E737" s="228"/>
      <c r="F737" s="217"/>
      <c r="G737" s="217"/>
      <c r="H737" s="286"/>
      <c r="I737" s="226"/>
      <c r="J737" s="419"/>
      <c r="K737" s="421"/>
      <c r="L737" s="211"/>
      <c r="M737" s="269"/>
      <c r="N737" s="253"/>
      <c r="O737" s="45"/>
      <c r="P737" s="45"/>
      <c r="Q737" s="247"/>
      <c r="R737" s="45"/>
      <c r="S737" s="226"/>
      <c r="T737" s="212"/>
      <c r="U737" s="287"/>
      <c r="V737" s="240"/>
      <c r="W737" s="55"/>
      <c r="X737" s="45"/>
      <c r="Y737" s="45"/>
      <c r="Z737" s="45"/>
      <c r="AA737" s="45"/>
      <c r="AB737" s="45"/>
      <c r="AC737" s="45"/>
      <c r="AD737" s="45"/>
      <c r="AE737" s="45"/>
      <c r="AF737" s="45"/>
    </row>
    <row r="738" ht="17" spans="1:32">
      <c r="A738" s="290"/>
      <c r="B738" s="55"/>
      <c r="C738" s="214"/>
      <c r="D738" s="204"/>
      <c r="E738" s="228"/>
      <c r="F738" s="217"/>
      <c r="G738" s="217"/>
      <c r="H738" s="286"/>
      <c r="I738" s="226"/>
      <c r="J738" s="419"/>
      <c r="K738" s="420"/>
      <c r="L738" s="210"/>
      <c r="M738" s="211"/>
      <c r="N738" s="211"/>
      <c r="O738" s="212"/>
      <c r="P738" s="226"/>
      <c r="Q738" s="211"/>
      <c r="R738" s="239"/>
      <c r="S738" s="226"/>
      <c r="T738" s="212"/>
      <c r="U738" s="213"/>
      <c r="V738" s="213"/>
      <c r="W738" s="214"/>
      <c r="X738" s="214"/>
      <c r="Y738" s="214"/>
      <c r="Z738" s="214"/>
      <c r="AA738" s="214"/>
      <c r="AB738" s="214"/>
      <c r="AC738" s="214"/>
      <c r="AD738" s="214"/>
      <c r="AE738" s="214"/>
      <c r="AF738" s="214"/>
    </row>
    <row r="739" ht="17" spans="1:32">
      <c r="A739" s="290"/>
      <c r="B739" s="55"/>
      <c r="C739" s="214"/>
      <c r="D739" s="204"/>
      <c r="E739" s="228"/>
      <c r="F739" s="217"/>
      <c r="G739" s="217"/>
      <c r="H739" s="286"/>
      <c r="I739" s="226"/>
      <c r="J739" s="419"/>
      <c r="K739" s="420"/>
      <c r="L739" s="251"/>
      <c r="M739" s="252"/>
      <c r="N739" s="253"/>
      <c r="O739" s="136"/>
      <c r="P739" s="240"/>
      <c r="Q739" s="253"/>
      <c r="R739" s="136"/>
      <c r="S739" s="226"/>
      <c r="T739" s="212"/>
      <c r="U739" s="240"/>
      <c r="V739" s="240"/>
      <c r="W739" s="34"/>
      <c r="X739" s="34"/>
      <c r="Y739" s="34"/>
      <c r="Z739" s="34"/>
      <c r="AA739" s="34"/>
      <c r="AB739" s="34"/>
      <c r="AC739" s="34"/>
      <c r="AD739" s="34"/>
      <c r="AE739" s="34"/>
      <c r="AF739" s="34"/>
    </row>
    <row r="740" ht="17" spans="1:32">
      <c r="A740" s="290"/>
      <c r="B740" s="55"/>
      <c r="C740" s="214"/>
      <c r="D740" s="204"/>
      <c r="E740" s="228"/>
      <c r="F740" s="217"/>
      <c r="G740" s="217"/>
      <c r="H740" s="286"/>
      <c r="I740" s="226"/>
      <c r="J740" s="419"/>
      <c r="K740" s="420"/>
      <c r="L740" s="210"/>
      <c r="M740" s="211"/>
      <c r="N740" s="211"/>
      <c r="O740" s="212"/>
      <c r="P740" s="226"/>
      <c r="Q740" s="211"/>
      <c r="R740" s="239"/>
      <c r="S740" s="226"/>
      <c r="T740" s="212"/>
      <c r="U740" s="213"/>
      <c r="V740" s="213"/>
      <c r="W740" s="214"/>
      <c r="X740" s="214"/>
      <c r="Y740" s="214"/>
      <c r="Z740" s="214"/>
      <c r="AA740" s="214"/>
      <c r="AB740" s="214"/>
      <c r="AC740" s="214"/>
      <c r="AD740" s="214"/>
      <c r="AE740" s="214"/>
      <c r="AF740" s="214"/>
    </row>
    <row r="741" ht="17" spans="1:32">
      <c r="A741" s="290"/>
      <c r="B741" s="55"/>
      <c r="C741" s="214"/>
      <c r="D741" s="204"/>
      <c r="E741" s="228"/>
      <c r="F741" s="217"/>
      <c r="G741" s="217"/>
      <c r="H741" s="286"/>
      <c r="I741" s="226"/>
      <c r="J741" s="419"/>
      <c r="K741" s="420"/>
      <c r="L741" s="211"/>
      <c r="M741" s="211"/>
      <c r="N741" s="250"/>
      <c r="O741" s="212"/>
      <c r="P741" s="226"/>
      <c r="Q741" s="62"/>
      <c r="R741" s="399"/>
      <c r="S741" s="226"/>
      <c r="T741" s="212"/>
      <c r="U741" s="287"/>
      <c r="V741" s="240"/>
      <c r="W741" s="212"/>
      <c r="X741" s="212"/>
      <c r="Y741" s="212"/>
      <c r="Z741" s="212"/>
      <c r="AA741" s="212"/>
      <c r="AB741" s="212"/>
      <c r="AC741" s="212"/>
      <c r="AD741" s="212"/>
      <c r="AE741" s="212"/>
      <c r="AF741" s="212"/>
    </row>
    <row r="742" ht="17" spans="1:32">
      <c r="A742" s="290"/>
      <c r="B742" s="55"/>
      <c r="C742" s="214"/>
      <c r="D742" s="204"/>
      <c r="E742" s="228"/>
      <c r="F742" s="217"/>
      <c r="G742" s="217"/>
      <c r="H742" s="286"/>
      <c r="I742" s="226"/>
      <c r="J742" s="419"/>
      <c r="K742" s="420"/>
      <c r="L742" s="210"/>
      <c r="M742" s="211"/>
      <c r="N742" s="211"/>
      <c r="O742" s="212"/>
      <c r="P742" s="226"/>
      <c r="Q742" s="211"/>
      <c r="R742" s="399"/>
      <c r="S742" s="226"/>
      <c r="T742" s="212"/>
      <c r="U742" s="213"/>
      <c r="V742" s="213"/>
      <c r="W742" s="212"/>
      <c r="X742" s="212"/>
      <c r="Y742" s="212"/>
      <c r="Z742" s="212"/>
      <c r="AA742" s="212"/>
      <c r="AB742" s="212"/>
      <c r="AC742" s="212"/>
      <c r="AD742" s="212"/>
      <c r="AE742" s="212"/>
      <c r="AF742" s="212"/>
    </row>
    <row r="743" ht="16.5" spans="1:32">
      <c r="A743" s="290"/>
      <c r="B743" s="55"/>
      <c r="C743" s="214"/>
      <c r="D743" s="204"/>
      <c r="E743" s="267"/>
      <c r="F743" s="55"/>
      <c r="G743" s="55"/>
      <c r="H743" s="55"/>
      <c r="I743" s="226"/>
      <c r="J743" s="419"/>
      <c r="K743" s="420"/>
      <c r="L743" s="210"/>
      <c r="M743" s="211"/>
      <c r="N743" s="211"/>
      <c r="O743" s="212"/>
      <c r="P743" s="226"/>
      <c r="Q743" s="211"/>
      <c r="R743" s="399"/>
      <c r="S743" s="226"/>
      <c r="T743" s="212"/>
      <c r="U743" s="213"/>
      <c r="V743" s="213"/>
      <c r="W743" s="212"/>
      <c r="X743" s="212"/>
      <c r="Y743" s="212"/>
      <c r="Z743" s="212"/>
      <c r="AA743" s="212"/>
      <c r="AB743" s="212"/>
      <c r="AC743" s="212"/>
      <c r="AD743" s="212"/>
      <c r="AE743" s="212"/>
      <c r="AF743" s="212"/>
    </row>
    <row r="744" ht="17" spans="1:32">
      <c r="A744" s="290"/>
      <c r="B744" s="55"/>
      <c r="C744" s="214"/>
      <c r="D744" s="204"/>
      <c r="E744" s="228"/>
      <c r="F744" s="217"/>
      <c r="G744" s="217"/>
      <c r="H744" s="286"/>
      <c r="I744" s="226"/>
      <c r="J744" s="419"/>
      <c r="K744" s="420"/>
      <c r="L744" s="210"/>
      <c r="M744" s="211"/>
      <c r="N744" s="211"/>
      <c r="O744" s="212"/>
      <c r="P744" s="226"/>
      <c r="Q744" s="211"/>
      <c r="R744" s="399"/>
      <c r="S744" s="226"/>
      <c r="T744" s="212"/>
      <c r="U744" s="213"/>
      <c r="V744" s="213"/>
      <c r="W744" s="212"/>
      <c r="X744" s="212"/>
      <c r="Y744" s="212"/>
      <c r="Z744" s="212"/>
      <c r="AA744" s="212"/>
      <c r="AB744" s="212"/>
      <c r="AC744" s="212"/>
      <c r="AD744" s="212"/>
      <c r="AE744" s="212"/>
      <c r="AF744" s="212"/>
    </row>
    <row r="745" ht="17" spans="1:32">
      <c r="A745" s="290"/>
      <c r="B745" s="55"/>
      <c r="C745" s="214"/>
      <c r="D745" s="204"/>
      <c r="E745" s="228"/>
      <c r="F745" s="217"/>
      <c r="G745" s="217"/>
      <c r="H745" s="286"/>
      <c r="I745" s="226"/>
      <c r="J745" s="419"/>
      <c r="K745" s="420"/>
      <c r="L745" s="296"/>
      <c r="M745" s="211"/>
      <c r="N745" s="250"/>
      <c r="O745" s="136"/>
      <c r="P745" s="240"/>
      <c r="Q745" s="239"/>
      <c r="R745" s="136"/>
      <c r="S745" s="226"/>
      <c r="T745" s="212"/>
      <c r="U745" s="24"/>
      <c r="V745" s="240"/>
      <c r="W745" s="34"/>
      <c r="X745" s="34"/>
      <c r="Y745" s="34"/>
      <c r="Z745" s="34"/>
      <c r="AA745" s="34"/>
      <c r="AB745" s="34"/>
      <c r="AC745" s="34"/>
      <c r="AD745" s="34"/>
      <c r="AE745" s="34"/>
      <c r="AF745" s="34"/>
    </row>
    <row r="746" ht="17" spans="1:32">
      <c r="A746" s="290"/>
      <c r="B746" s="55"/>
      <c r="C746" s="214"/>
      <c r="D746" s="204"/>
      <c r="E746" s="228"/>
      <c r="F746" s="217"/>
      <c r="G746" s="217"/>
      <c r="H746" s="286"/>
      <c r="I746" s="226"/>
      <c r="J746" s="419"/>
      <c r="K746" s="420"/>
      <c r="L746" s="210"/>
      <c r="M746" s="211"/>
      <c r="N746" s="211"/>
      <c r="O746" s="212"/>
      <c r="P746" s="226"/>
      <c r="Q746" s="211"/>
      <c r="R746" s="422"/>
      <c r="S746" s="226"/>
      <c r="T746" s="212"/>
      <c r="U746" s="213"/>
      <c r="V746" s="213"/>
      <c r="W746" s="212"/>
      <c r="X746" s="212"/>
      <c r="Y746" s="212"/>
      <c r="Z746" s="212"/>
      <c r="AA746" s="212"/>
      <c r="AB746" s="212"/>
      <c r="AC746" s="212"/>
      <c r="AD746" s="212"/>
      <c r="AE746" s="212"/>
      <c r="AF746" s="212"/>
    </row>
    <row r="747" ht="17" spans="1:32">
      <c r="A747" s="290"/>
      <c r="B747" s="55"/>
      <c r="C747" s="214"/>
      <c r="D747" s="204"/>
      <c r="E747" s="228"/>
      <c r="F747" s="217"/>
      <c r="G747" s="217"/>
      <c r="H747" s="286"/>
      <c r="I747" s="226"/>
      <c r="J747" s="419"/>
      <c r="K747" s="421"/>
      <c r="L747" s="211"/>
      <c r="M747" s="269"/>
      <c r="N747" s="253"/>
      <c r="O747" s="45"/>
      <c r="P747" s="45"/>
      <c r="Q747" s="247"/>
      <c r="R747" s="45"/>
      <c r="S747" s="226"/>
      <c r="T747" s="212"/>
      <c r="U747" s="287"/>
      <c r="V747" s="240"/>
      <c r="W747" s="55"/>
      <c r="X747" s="45"/>
      <c r="Y747" s="45"/>
      <c r="Z747" s="45"/>
      <c r="AA747" s="45"/>
      <c r="AB747" s="45"/>
      <c r="AC747" s="45"/>
      <c r="AD747" s="45"/>
      <c r="AE747" s="45"/>
      <c r="AF747" s="45"/>
    </row>
    <row r="748" ht="17" spans="1:32">
      <c r="A748" s="290"/>
      <c r="B748" s="55"/>
      <c r="C748" s="214"/>
      <c r="D748" s="204"/>
      <c r="E748" s="228"/>
      <c r="F748" s="217"/>
      <c r="G748" s="217"/>
      <c r="H748" s="286"/>
      <c r="I748" s="226"/>
      <c r="J748" s="419"/>
      <c r="K748" s="420"/>
      <c r="L748" s="210"/>
      <c r="M748" s="211"/>
      <c r="N748" s="211"/>
      <c r="O748" s="212"/>
      <c r="P748" s="226"/>
      <c r="Q748" s="211"/>
      <c r="R748" s="399"/>
      <c r="S748" s="226"/>
      <c r="T748" s="212"/>
      <c r="U748" s="213"/>
      <c r="V748" s="213"/>
      <c r="W748" s="212"/>
      <c r="X748" s="212"/>
      <c r="Y748" s="212"/>
      <c r="Z748" s="212"/>
      <c r="AA748" s="212"/>
      <c r="AB748" s="212"/>
      <c r="AC748" s="212"/>
      <c r="AD748" s="212"/>
      <c r="AE748" s="212"/>
      <c r="AF748" s="212"/>
    </row>
    <row r="749" ht="17" spans="1:32">
      <c r="A749" s="290"/>
      <c r="B749" s="55"/>
      <c r="C749" s="214"/>
      <c r="D749" s="204"/>
      <c r="E749" s="228"/>
      <c r="F749" s="217"/>
      <c r="G749" s="217"/>
      <c r="H749" s="286"/>
      <c r="I749" s="226"/>
      <c r="J749" s="419"/>
      <c r="K749" s="421"/>
      <c r="L749" s="211"/>
      <c r="M749" s="269"/>
      <c r="N749" s="253"/>
      <c r="O749" s="45"/>
      <c r="P749" s="45"/>
      <c r="Q749" s="247"/>
      <c r="R749" s="45"/>
      <c r="S749" s="226"/>
      <c r="T749" s="212"/>
      <c r="U749" s="287"/>
      <c r="V749" s="240"/>
      <c r="W749" s="55"/>
      <c r="X749" s="45"/>
      <c r="Y749" s="45"/>
      <c r="Z749" s="45"/>
      <c r="AA749" s="45"/>
      <c r="AB749" s="45"/>
      <c r="AC749" s="45"/>
      <c r="AD749" s="45"/>
      <c r="AE749" s="45"/>
      <c r="AF749" s="45"/>
    </row>
    <row r="750" ht="17" spans="1:32">
      <c r="A750" s="290"/>
      <c r="B750" s="55"/>
      <c r="C750" s="214"/>
      <c r="D750" s="204"/>
      <c r="E750" s="228"/>
      <c r="F750" s="217"/>
      <c r="G750" s="217"/>
      <c r="H750" s="286"/>
      <c r="I750" s="226"/>
      <c r="J750" s="419"/>
      <c r="K750" s="420"/>
      <c r="L750" s="211"/>
      <c r="M750" s="211"/>
      <c r="N750" s="297"/>
      <c r="O750" s="136"/>
      <c r="P750" s="240"/>
      <c r="Q750" s="250"/>
      <c r="R750" s="136"/>
      <c r="S750" s="226"/>
      <c r="T750" s="212"/>
      <c r="U750" s="287"/>
      <c r="V750" s="240"/>
      <c r="W750" s="34"/>
      <c r="X750" s="34"/>
      <c r="Y750" s="34"/>
      <c r="Z750" s="34"/>
      <c r="AA750" s="34"/>
      <c r="AB750" s="34"/>
      <c r="AC750" s="34"/>
      <c r="AD750" s="34"/>
      <c r="AE750" s="34"/>
      <c r="AF750" s="34"/>
    </row>
    <row r="751" ht="17" spans="1:32">
      <c r="A751" s="290"/>
      <c r="B751" s="55"/>
      <c r="C751" s="214"/>
      <c r="D751" s="204"/>
      <c r="E751" s="228"/>
      <c r="F751" s="217"/>
      <c r="G751" s="217"/>
      <c r="H751" s="286"/>
      <c r="I751" s="226"/>
      <c r="J751" s="419"/>
      <c r="K751" s="420"/>
      <c r="L751" s="210"/>
      <c r="M751" s="211"/>
      <c r="N751" s="211"/>
      <c r="O751" s="212"/>
      <c r="P751" s="226"/>
      <c r="Q751" s="211"/>
      <c r="R751" s="399"/>
      <c r="S751" s="226"/>
      <c r="T751" s="212"/>
      <c r="U751" s="213"/>
      <c r="V751" s="213"/>
      <c r="W751" s="212"/>
      <c r="X751" s="212"/>
      <c r="Y751" s="212"/>
      <c r="Z751" s="212"/>
      <c r="AA751" s="212"/>
      <c r="AB751" s="212"/>
      <c r="AC751" s="212"/>
      <c r="AD751" s="212"/>
      <c r="AE751" s="212"/>
      <c r="AF751" s="212"/>
    </row>
    <row r="752" ht="17" spans="1:32">
      <c r="A752" s="290"/>
      <c r="B752" s="55"/>
      <c r="C752" s="214"/>
      <c r="D752" s="204"/>
      <c r="E752" s="228"/>
      <c r="F752" s="217"/>
      <c r="G752" s="217"/>
      <c r="H752" s="286"/>
      <c r="I752" s="226"/>
      <c r="J752" s="419"/>
      <c r="K752" s="420"/>
      <c r="L752" s="210"/>
      <c r="M752" s="211"/>
      <c r="N752" s="211"/>
      <c r="O752" s="212"/>
      <c r="P752" s="226"/>
      <c r="Q752" s="211"/>
      <c r="R752" s="399"/>
      <c r="S752" s="226"/>
      <c r="T752" s="212"/>
      <c r="U752" s="213"/>
      <c r="V752" s="213"/>
      <c r="W752" s="214"/>
      <c r="X752" s="214"/>
      <c r="Y752" s="214"/>
      <c r="Z752" s="214"/>
      <c r="AA752" s="214"/>
      <c r="AB752" s="214"/>
      <c r="AC752" s="214"/>
      <c r="AD752" s="214"/>
      <c r="AE752" s="214"/>
      <c r="AF752" s="214"/>
    </row>
    <row r="753" ht="17" spans="1:32">
      <c r="A753" s="290"/>
      <c r="B753" s="55"/>
      <c r="C753" s="214"/>
      <c r="D753" s="204"/>
      <c r="E753" s="228"/>
      <c r="F753" s="217"/>
      <c r="G753" s="217"/>
      <c r="H753" s="286"/>
      <c r="I753" s="226"/>
      <c r="J753" s="419"/>
      <c r="K753" s="421"/>
      <c r="L753" s="211"/>
      <c r="M753" s="269"/>
      <c r="N753" s="253"/>
      <c r="O753" s="45"/>
      <c r="P753" s="45"/>
      <c r="Q753" s="247"/>
      <c r="R753" s="45"/>
      <c r="S753" s="226"/>
      <c r="T753" s="212"/>
      <c r="U753" s="287"/>
      <c r="V753" s="240"/>
      <c r="W753" s="55"/>
      <c r="X753" s="45"/>
      <c r="Y753" s="45"/>
      <c r="Z753" s="45"/>
      <c r="AA753" s="45"/>
      <c r="AB753" s="45"/>
      <c r="AC753" s="45"/>
      <c r="AD753" s="45"/>
      <c r="AE753" s="45"/>
      <c r="AF753" s="45"/>
    </row>
    <row r="754" ht="17" spans="1:32">
      <c r="A754" s="290"/>
      <c r="B754" s="55"/>
      <c r="C754" s="214"/>
      <c r="D754" s="204"/>
      <c r="E754" s="228"/>
      <c r="F754" s="217"/>
      <c r="G754" s="217"/>
      <c r="H754" s="286"/>
      <c r="I754" s="226"/>
      <c r="J754" s="419"/>
      <c r="K754" s="420"/>
      <c r="L754" s="210"/>
      <c r="M754" s="211"/>
      <c r="N754" s="211"/>
      <c r="O754" s="212"/>
      <c r="P754" s="226"/>
      <c r="Q754" s="211"/>
      <c r="R754" s="399"/>
      <c r="S754" s="226"/>
      <c r="T754" s="212"/>
      <c r="U754" s="213"/>
      <c r="V754" s="213"/>
      <c r="W754" s="212"/>
      <c r="X754" s="212"/>
      <c r="Y754" s="212"/>
      <c r="Z754" s="212"/>
      <c r="AA754" s="212"/>
      <c r="AB754" s="212"/>
      <c r="AC754" s="212"/>
      <c r="AD754" s="212"/>
      <c r="AE754" s="212"/>
      <c r="AF754" s="212"/>
    </row>
    <row r="755" ht="17" spans="1:32">
      <c r="A755" s="290"/>
      <c r="B755" s="55"/>
      <c r="C755" s="214"/>
      <c r="D755" s="204"/>
      <c r="E755" s="228"/>
      <c r="F755" s="217"/>
      <c r="G755" s="217"/>
      <c r="H755" s="286"/>
      <c r="I755" s="226"/>
      <c r="J755" s="419"/>
      <c r="K755" s="421"/>
      <c r="L755" s="211"/>
      <c r="M755" s="269"/>
      <c r="N755" s="253"/>
      <c r="O755" s="45"/>
      <c r="P755" s="45"/>
      <c r="Q755" s="247"/>
      <c r="R755" s="45"/>
      <c r="S755" s="226"/>
      <c r="T755" s="212"/>
      <c r="U755" s="287"/>
      <c r="V755" s="240"/>
      <c r="W755" s="55"/>
      <c r="X755" s="45"/>
      <c r="Y755" s="45"/>
      <c r="Z755" s="45"/>
      <c r="AA755" s="45"/>
      <c r="AB755" s="45"/>
      <c r="AC755" s="45"/>
      <c r="AD755" s="45"/>
      <c r="AE755" s="45"/>
      <c r="AF755" s="45"/>
    </row>
    <row r="756" ht="17" spans="1:32">
      <c r="A756" s="290"/>
      <c r="B756" s="55"/>
      <c r="C756" s="214"/>
      <c r="D756" s="204"/>
      <c r="E756" s="228"/>
      <c r="F756" s="217"/>
      <c r="G756" s="217"/>
      <c r="H756" s="286"/>
      <c r="I756" s="226"/>
      <c r="J756" s="419"/>
      <c r="K756" s="420"/>
      <c r="L756" s="210"/>
      <c r="M756" s="211"/>
      <c r="N756" s="211"/>
      <c r="O756" s="212"/>
      <c r="P756" s="226"/>
      <c r="Q756" s="211"/>
      <c r="R756" s="239"/>
      <c r="S756" s="226"/>
      <c r="T756" s="212"/>
      <c r="U756" s="213"/>
      <c r="V756" s="213"/>
      <c r="W756" s="214"/>
      <c r="X756" s="214"/>
      <c r="Y756" s="214"/>
      <c r="Z756" s="214"/>
      <c r="AA756" s="214"/>
      <c r="AB756" s="214"/>
      <c r="AC756" s="214"/>
      <c r="AD756" s="214"/>
      <c r="AE756" s="214"/>
      <c r="AF756" s="214"/>
    </row>
    <row r="757" ht="17" spans="1:32">
      <c r="A757" s="290"/>
      <c r="B757" s="55"/>
      <c r="C757" s="214"/>
      <c r="D757" s="204"/>
      <c r="E757" s="228"/>
      <c r="F757" s="217"/>
      <c r="G757" s="217"/>
      <c r="H757" s="286"/>
      <c r="I757" s="226"/>
      <c r="J757" s="419"/>
      <c r="K757" s="420"/>
      <c r="L757" s="211"/>
      <c r="M757" s="211"/>
      <c r="N757" s="297"/>
      <c r="O757" s="136"/>
      <c r="P757" s="240"/>
      <c r="Q757" s="250"/>
      <c r="R757" s="136"/>
      <c r="S757" s="226"/>
      <c r="T757" s="212"/>
      <c r="U757" s="287"/>
      <c r="V757" s="240"/>
      <c r="W757" s="34"/>
      <c r="X757" s="34"/>
      <c r="Y757" s="34"/>
      <c r="Z757" s="34"/>
      <c r="AA757" s="34"/>
      <c r="AB757" s="34"/>
      <c r="AC757" s="34"/>
      <c r="AD757" s="34"/>
      <c r="AE757" s="34"/>
      <c r="AF757" s="34"/>
    </row>
    <row r="758" ht="17" spans="1:32">
      <c r="A758" s="290"/>
      <c r="B758" s="55"/>
      <c r="C758" s="214"/>
      <c r="D758" s="204"/>
      <c r="E758" s="228"/>
      <c r="F758" s="217"/>
      <c r="G758" s="217"/>
      <c r="H758" s="286"/>
      <c r="I758" s="226"/>
      <c r="J758" s="419"/>
      <c r="K758" s="420"/>
      <c r="L758" s="210"/>
      <c r="M758" s="211"/>
      <c r="N758" s="211"/>
      <c r="O758" s="212"/>
      <c r="P758" s="226"/>
      <c r="Q758" s="211"/>
      <c r="R758" s="399"/>
      <c r="S758" s="226"/>
      <c r="T758" s="212"/>
      <c r="U758" s="213"/>
      <c r="V758" s="213"/>
      <c r="W758" s="212"/>
      <c r="X758" s="212"/>
      <c r="Y758" s="212"/>
      <c r="Z758" s="212"/>
      <c r="AA758" s="212"/>
      <c r="AB758" s="212"/>
      <c r="AC758" s="212"/>
      <c r="AD758" s="212"/>
      <c r="AE758" s="212"/>
      <c r="AF758" s="212"/>
    </row>
    <row r="759" ht="17" spans="1:32">
      <c r="A759" s="290"/>
      <c r="B759" s="55"/>
      <c r="C759" s="214"/>
      <c r="D759" s="204"/>
      <c r="E759" s="228"/>
      <c r="F759" s="217"/>
      <c r="G759" s="217"/>
      <c r="H759" s="286"/>
      <c r="I759" s="226"/>
      <c r="J759" s="419"/>
      <c r="K759" s="420"/>
      <c r="L759" s="211"/>
      <c r="M759" s="211"/>
      <c r="N759" s="250"/>
      <c r="O759" s="212"/>
      <c r="P759" s="226"/>
      <c r="Q759" s="62"/>
      <c r="R759" s="239"/>
      <c r="S759" s="226"/>
      <c r="T759" s="212"/>
      <c r="U759" s="287"/>
      <c r="V759" s="240"/>
      <c r="W759" s="214"/>
      <c r="X759" s="214"/>
      <c r="Y759" s="214"/>
      <c r="Z759" s="214"/>
      <c r="AA759" s="214"/>
      <c r="AB759" s="214"/>
      <c r="AC759" s="214"/>
      <c r="AD759" s="214"/>
      <c r="AE759" s="214"/>
      <c r="AF759" s="214"/>
    </row>
    <row r="760" ht="17" spans="1:32">
      <c r="A760" s="290"/>
      <c r="B760" s="55"/>
      <c r="C760" s="214"/>
      <c r="D760" s="204"/>
      <c r="E760" s="228"/>
      <c r="F760" s="217"/>
      <c r="G760" s="217"/>
      <c r="H760" s="286"/>
      <c r="I760" s="226"/>
      <c r="J760" s="419"/>
      <c r="K760" s="420"/>
      <c r="L760" s="210"/>
      <c r="M760" s="211"/>
      <c r="N760" s="211"/>
      <c r="O760" s="212"/>
      <c r="P760" s="226"/>
      <c r="Q760" s="211"/>
      <c r="R760" s="399"/>
      <c r="S760" s="226"/>
      <c r="T760" s="212"/>
      <c r="U760" s="213"/>
      <c r="V760" s="213"/>
      <c r="W760" s="212"/>
      <c r="X760" s="212"/>
      <c r="Y760" s="212"/>
      <c r="Z760" s="212"/>
      <c r="AA760" s="212"/>
      <c r="AB760" s="212"/>
      <c r="AC760" s="212"/>
      <c r="AD760" s="212"/>
      <c r="AE760" s="212"/>
      <c r="AF760" s="212"/>
    </row>
    <row r="761" ht="16.5" spans="1:32">
      <c r="A761" s="290"/>
      <c r="B761" s="55"/>
      <c r="C761" s="214"/>
      <c r="D761" s="204"/>
      <c r="E761" s="267"/>
      <c r="F761" s="55"/>
      <c r="G761" s="55"/>
      <c r="H761" s="55"/>
      <c r="I761" s="226"/>
      <c r="J761" s="419"/>
      <c r="K761" s="420"/>
      <c r="L761" s="211"/>
      <c r="M761" s="269"/>
      <c r="N761" s="253"/>
      <c r="O761" s="212"/>
      <c r="P761" s="226"/>
      <c r="Q761" s="247"/>
      <c r="R761" s="239"/>
      <c r="S761" s="226"/>
      <c r="T761" s="212"/>
      <c r="U761" s="287"/>
      <c r="V761" s="240"/>
      <c r="W761" s="214"/>
      <c r="X761" s="214"/>
      <c r="Y761" s="214"/>
      <c r="Z761" s="214"/>
      <c r="AA761" s="214"/>
      <c r="AB761" s="214"/>
      <c r="AC761" s="214"/>
      <c r="AD761" s="214"/>
      <c r="AE761" s="214"/>
      <c r="AF761" s="214"/>
    </row>
    <row r="762" ht="16.5" spans="1:32">
      <c r="A762" s="290"/>
      <c r="B762" s="55"/>
      <c r="C762" s="214"/>
      <c r="D762" s="204"/>
      <c r="E762" s="267"/>
      <c r="F762" s="55"/>
      <c r="G762" s="55"/>
      <c r="H762" s="55"/>
      <c r="I762" s="226"/>
      <c r="J762" s="419"/>
      <c r="K762" s="421"/>
      <c r="L762" s="211"/>
      <c r="M762" s="269"/>
      <c r="N762" s="253"/>
      <c r="O762" s="45"/>
      <c r="P762" s="45"/>
      <c r="Q762" s="247"/>
      <c r="R762" s="45"/>
      <c r="S762" s="226"/>
      <c r="T762" s="212"/>
      <c r="U762" s="287"/>
      <c r="V762" s="240"/>
      <c r="W762" s="55"/>
      <c r="X762" s="45"/>
      <c r="Y762" s="45"/>
      <c r="Z762" s="45"/>
      <c r="AA762" s="45"/>
      <c r="AB762" s="45"/>
      <c r="AC762" s="45"/>
      <c r="AD762" s="45"/>
      <c r="AE762" s="45"/>
      <c r="AF762" s="45"/>
    </row>
    <row r="763" ht="16.5" spans="1:32">
      <c r="A763" s="290"/>
      <c r="B763" s="55"/>
      <c r="C763" s="214"/>
      <c r="D763" s="204"/>
      <c r="E763" s="267"/>
      <c r="F763" s="55"/>
      <c r="G763" s="55"/>
      <c r="H763" s="55"/>
      <c r="I763" s="226"/>
      <c r="J763" s="419"/>
      <c r="K763" s="420"/>
      <c r="L763" s="210"/>
      <c r="M763" s="211"/>
      <c r="N763" s="211"/>
      <c r="O763" s="212"/>
      <c r="P763" s="226"/>
      <c r="Q763" s="211"/>
      <c r="R763" s="239"/>
      <c r="S763" s="226"/>
      <c r="T763" s="212"/>
      <c r="U763" s="213"/>
      <c r="V763" s="213"/>
      <c r="W763" s="214"/>
      <c r="X763" s="214"/>
      <c r="Y763" s="214"/>
      <c r="Z763" s="214"/>
      <c r="AA763" s="214"/>
      <c r="AB763" s="214"/>
      <c r="AC763" s="214"/>
      <c r="AD763" s="214"/>
      <c r="AE763" s="214"/>
      <c r="AF763" s="214"/>
    </row>
    <row r="764" ht="17" spans="1:32">
      <c r="A764" s="290"/>
      <c r="B764" s="55"/>
      <c r="C764" s="214"/>
      <c r="D764" s="204"/>
      <c r="E764" s="228"/>
      <c r="F764" s="217"/>
      <c r="G764" s="217"/>
      <c r="H764" s="286"/>
      <c r="I764" s="226"/>
      <c r="J764" s="419"/>
      <c r="K764" s="420"/>
      <c r="L764" s="210"/>
      <c r="M764" s="211"/>
      <c r="N764" s="211"/>
      <c r="O764" s="212"/>
      <c r="P764" s="226"/>
      <c r="Q764" s="211"/>
      <c r="R764" s="239"/>
      <c r="S764" s="226"/>
      <c r="T764" s="212"/>
      <c r="U764" s="213"/>
      <c r="V764" s="213"/>
      <c r="W764" s="214"/>
      <c r="X764" s="214"/>
      <c r="Y764" s="214"/>
      <c r="Z764" s="214"/>
      <c r="AA764" s="214"/>
      <c r="AB764" s="214"/>
      <c r="AC764" s="214"/>
      <c r="AD764" s="214"/>
      <c r="AE764" s="214"/>
      <c r="AF764" s="214"/>
    </row>
    <row r="765" ht="17" spans="1:32">
      <c r="A765" s="290"/>
      <c r="B765" s="55"/>
      <c r="C765" s="214"/>
      <c r="D765" s="204"/>
      <c r="E765" s="228"/>
      <c r="F765" s="217"/>
      <c r="G765" s="217"/>
      <c r="H765" s="286"/>
      <c r="I765" s="226"/>
      <c r="J765" s="419"/>
      <c r="K765" s="421"/>
      <c r="L765" s="211"/>
      <c r="M765" s="269"/>
      <c r="N765" s="253"/>
      <c r="O765" s="45"/>
      <c r="P765" s="45"/>
      <c r="Q765" s="247"/>
      <c r="R765" s="45"/>
      <c r="S765" s="226"/>
      <c r="T765" s="212"/>
      <c r="U765" s="287"/>
      <c r="V765" s="240"/>
      <c r="W765" s="55"/>
      <c r="X765" s="45"/>
      <c r="Y765" s="45"/>
      <c r="Z765" s="45"/>
      <c r="AA765" s="45"/>
      <c r="AB765" s="45"/>
      <c r="AC765" s="45"/>
      <c r="AD765" s="45"/>
      <c r="AE765" s="45"/>
      <c r="AF765" s="45"/>
    </row>
    <row r="766" ht="17" spans="1:32">
      <c r="A766" s="290"/>
      <c r="B766" s="55"/>
      <c r="C766" s="214"/>
      <c r="D766" s="204"/>
      <c r="E766" s="228"/>
      <c r="F766" s="217"/>
      <c r="G766" s="217"/>
      <c r="H766" s="286"/>
      <c r="I766" s="226"/>
      <c r="J766" s="419"/>
      <c r="K766" s="420"/>
      <c r="L766" s="210"/>
      <c r="M766" s="211"/>
      <c r="N766" s="211"/>
      <c r="O766" s="212"/>
      <c r="P766" s="226"/>
      <c r="Q766" s="211"/>
      <c r="R766" s="239"/>
      <c r="S766" s="226"/>
      <c r="T766" s="212"/>
      <c r="U766" s="213"/>
      <c r="V766" s="213"/>
      <c r="W766" s="55"/>
      <c r="X766" s="55"/>
      <c r="Y766" s="55"/>
      <c r="Z766" s="55"/>
      <c r="AA766" s="55"/>
      <c r="AB766" s="55"/>
      <c r="AC766" s="55"/>
      <c r="AD766" s="55"/>
      <c r="AE766" s="55"/>
      <c r="AF766" s="55"/>
    </row>
    <row r="767" ht="17" spans="1:32">
      <c r="A767" s="290"/>
      <c r="B767" s="55"/>
      <c r="C767" s="214"/>
      <c r="D767" s="204"/>
      <c r="E767" s="228"/>
      <c r="F767" s="217"/>
      <c r="G767" s="217"/>
      <c r="H767" s="286"/>
      <c r="I767" s="226"/>
      <c r="J767" s="419"/>
      <c r="K767" s="420"/>
      <c r="L767" s="211"/>
      <c r="M767" s="211"/>
      <c r="N767" s="250"/>
      <c r="O767" s="212"/>
      <c r="P767" s="226"/>
      <c r="Q767" s="62"/>
      <c r="R767" s="239"/>
      <c r="S767" s="226"/>
      <c r="T767" s="212"/>
      <c r="U767" s="287"/>
      <c r="V767" s="240"/>
      <c r="W767" s="214"/>
      <c r="X767" s="214"/>
      <c r="Y767" s="214"/>
      <c r="Z767" s="214"/>
      <c r="AA767" s="214"/>
      <c r="AB767" s="214"/>
      <c r="AC767" s="214"/>
      <c r="AD767" s="214"/>
      <c r="AE767" s="214"/>
      <c r="AF767" s="214"/>
    </row>
    <row r="768" ht="17" spans="1:32">
      <c r="A768" s="290"/>
      <c r="B768" s="55"/>
      <c r="C768" s="214"/>
      <c r="D768" s="204"/>
      <c r="E768" s="228"/>
      <c r="F768" s="217"/>
      <c r="G768" s="217"/>
      <c r="H768" s="286"/>
      <c r="I768" s="226"/>
      <c r="J768" s="419"/>
      <c r="K768" s="420"/>
      <c r="L768" s="210"/>
      <c r="M768" s="211"/>
      <c r="N768" s="211"/>
      <c r="O768" s="212"/>
      <c r="P768" s="226"/>
      <c r="Q768" s="211"/>
      <c r="R768" s="239"/>
      <c r="S768" s="226"/>
      <c r="T768" s="212"/>
      <c r="U768" s="213"/>
      <c r="V768" s="213"/>
      <c r="W768" s="214"/>
      <c r="X768" s="214"/>
      <c r="Y768" s="214"/>
      <c r="Z768" s="214"/>
      <c r="AA768" s="214"/>
      <c r="AB768" s="214"/>
      <c r="AC768" s="214"/>
      <c r="AD768" s="214"/>
      <c r="AE768" s="214"/>
      <c r="AF768" s="214"/>
    </row>
    <row r="769" ht="16.5" spans="1:32">
      <c r="A769" s="290"/>
      <c r="B769" s="55"/>
      <c r="C769" s="214"/>
      <c r="D769" s="204"/>
      <c r="E769" s="267"/>
      <c r="F769" s="55"/>
      <c r="G769" s="55"/>
      <c r="H769" s="55"/>
      <c r="I769" s="226"/>
      <c r="J769" s="419"/>
      <c r="K769" s="420"/>
      <c r="L769" s="210"/>
      <c r="M769" s="211"/>
      <c r="N769" s="211"/>
      <c r="O769" s="212"/>
      <c r="P769" s="226"/>
      <c r="Q769" s="211"/>
      <c r="R769" s="239"/>
      <c r="S769" s="226"/>
      <c r="T769" s="212"/>
      <c r="U769" s="213"/>
      <c r="V769" s="213"/>
      <c r="W769" s="55"/>
      <c r="X769" s="55"/>
      <c r="Y769" s="55"/>
      <c r="Z769" s="55"/>
      <c r="AA769" s="55"/>
      <c r="AB769" s="55"/>
      <c r="AC769" s="55"/>
      <c r="AD769" s="55"/>
      <c r="AE769" s="55"/>
      <c r="AF769" s="55"/>
    </row>
    <row r="770" ht="16.5" spans="1:32">
      <c r="A770" s="290"/>
      <c r="B770" s="55"/>
      <c r="C770" s="214"/>
      <c r="D770" s="204"/>
      <c r="E770" s="267"/>
      <c r="F770" s="55"/>
      <c r="G770" s="55"/>
      <c r="H770" s="55"/>
      <c r="I770" s="226"/>
      <c r="J770" s="419"/>
      <c r="K770" s="420"/>
      <c r="L770" s="210"/>
      <c r="M770" s="211"/>
      <c r="N770" s="211"/>
      <c r="O770" s="212"/>
      <c r="P770" s="226"/>
      <c r="Q770" s="211"/>
      <c r="R770" s="239"/>
      <c r="S770" s="226"/>
      <c r="T770" s="212"/>
      <c r="U770" s="213"/>
      <c r="V770" s="213"/>
      <c r="W770" s="214"/>
      <c r="X770" s="214"/>
      <c r="Y770" s="214"/>
      <c r="Z770" s="214"/>
      <c r="AA770" s="214"/>
      <c r="AB770" s="214"/>
      <c r="AC770" s="214"/>
      <c r="AD770" s="214"/>
      <c r="AE770" s="214"/>
      <c r="AF770" s="214"/>
    </row>
    <row r="771" ht="16.5" spans="1:32">
      <c r="A771" s="290"/>
      <c r="B771" s="55"/>
      <c r="C771" s="214"/>
      <c r="D771" s="204"/>
      <c r="E771" s="267"/>
      <c r="F771" s="55"/>
      <c r="G771" s="55"/>
      <c r="H771" s="55"/>
      <c r="I771" s="226"/>
      <c r="J771" s="419"/>
      <c r="K771" s="421"/>
      <c r="L771" s="211"/>
      <c r="M771" s="269"/>
      <c r="N771" s="253"/>
      <c r="O771" s="45"/>
      <c r="P771" s="45"/>
      <c r="Q771" s="247"/>
      <c r="R771" s="45"/>
      <c r="S771" s="226"/>
      <c r="T771" s="212"/>
      <c r="U771" s="287"/>
      <c r="V771" s="240"/>
      <c r="W771" s="55"/>
      <c r="X771" s="45"/>
      <c r="Y771" s="45"/>
      <c r="Z771" s="45"/>
      <c r="AA771" s="45"/>
      <c r="AB771" s="45"/>
      <c r="AC771" s="45"/>
      <c r="AD771" s="45"/>
      <c r="AE771" s="45"/>
      <c r="AF771" s="45"/>
    </row>
    <row r="772" ht="17" spans="1:32">
      <c r="A772" s="290"/>
      <c r="B772" s="55"/>
      <c r="C772" s="214"/>
      <c r="D772" s="204"/>
      <c r="E772" s="228"/>
      <c r="F772" s="217"/>
      <c r="G772" s="217"/>
      <c r="H772" s="286"/>
      <c r="I772" s="226"/>
      <c r="J772" s="419"/>
      <c r="K772" s="420"/>
      <c r="L772" s="210"/>
      <c r="M772" s="211"/>
      <c r="N772" s="211"/>
      <c r="O772" s="212"/>
      <c r="P772" s="226"/>
      <c r="Q772" s="211"/>
      <c r="R772" s="399"/>
      <c r="S772" s="226"/>
      <c r="T772" s="212"/>
      <c r="U772" s="213"/>
      <c r="V772" s="213"/>
      <c r="W772" s="212"/>
      <c r="X772" s="212"/>
      <c r="Y772" s="212"/>
      <c r="Z772" s="212"/>
      <c r="AA772" s="212"/>
      <c r="AB772" s="212"/>
      <c r="AC772" s="212"/>
      <c r="AD772" s="212"/>
      <c r="AE772" s="212"/>
      <c r="AF772" s="212"/>
    </row>
    <row r="773" ht="17" spans="1:32">
      <c r="A773" s="290"/>
      <c r="B773" s="55"/>
      <c r="C773" s="214"/>
      <c r="D773" s="204"/>
      <c r="E773" s="228"/>
      <c r="F773" s="217"/>
      <c r="G773" s="217"/>
      <c r="H773" s="286"/>
      <c r="I773" s="226"/>
      <c r="J773" s="419"/>
      <c r="K773" s="420"/>
      <c r="L773" s="211"/>
      <c r="M773" s="211"/>
      <c r="N773" s="297"/>
      <c r="O773" s="136"/>
      <c r="P773" s="240"/>
      <c r="Q773" s="250"/>
      <c r="R773" s="136"/>
      <c r="S773" s="226"/>
      <c r="T773" s="212"/>
      <c r="U773" s="287"/>
      <c r="V773" s="240"/>
      <c r="W773" s="34"/>
      <c r="X773" s="34"/>
      <c r="Y773" s="34"/>
      <c r="Z773" s="34"/>
      <c r="AA773" s="34"/>
      <c r="AB773" s="34"/>
      <c r="AC773" s="34"/>
      <c r="AD773" s="34"/>
      <c r="AE773" s="34"/>
      <c r="AF773" s="34"/>
    </row>
    <row r="774" ht="17" spans="1:32">
      <c r="A774" s="290"/>
      <c r="B774" s="55"/>
      <c r="C774" s="214"/>
      <c r="D774" s="204"/>
      <c r="E774" s="228"/>
      <c r="F774" s="217"/>
      <c r="G774" s="217"/>
      <c r="H774" s="286"/>
      <c r="I774" s="226"/>
      <c r="J774" s="419"/>
      <c r="K774" s="420"/>
      <c r="L774" s="210"/>
      <c r="M774" s="211"/>
      <c r="N774" s="211"/>
      <c r="O774" s="212"/>
      <c r="P774" s="226"/>
      <c r="Q774" s="211"/>
      <c r="R774" s="239"/>
      <c r="S774" s="226"/>
      <c r="T774" s="212"/>
      <c r="U774" s="213"/>
      <c r="V774" s="213"/>
      <c r="W774" s="214"/>
      <c r="X774" s="214"/>
      <c r="Y774" s="214"/>
      <c r="Z774" s="214"/>
      <c r="AA774" s="214"/>
      <c r="AB774" s="214"/>
      <c r="AC774" s="214"/>
      <c r="AD774" s="214"/>
      <c r="AE774" s="214"/>
      <c r="AF774" s="214"/>
    </row>
    <row r="775" ht="17" spans="1:32">
      <c r="A775" s="290"/>
      <c r="B775" s="55"/>
      <c r="C775" s="214"/>
      <c r="D775" s="204"/>
      <c r="E775" s="228"/>
      <c r="F775" s="217"/>
      <c r="G775" s="217"/>
      <c r="H775" s="286"/>
      <c r="I775" s="226"/>
      <c r="J775" s="419"/>
      <c r="K775" s="420"/>
      <c r="L775" s="211"/>
      <c r="M775" s="211"/>
      <c r="N775" s="297"/>
      <c r="O775" s="136"/>
      <c r="P775" s="240"/>
      <c r="Q775" s="250"/>
      <c r="R775" s="136"/>
      <c r="S775" s="226"/>
      <c r="T775" s="212"/>
      <c r="U775" s="287"/>
      <c r="V775" s="240"/>
      <c r="W775" s="34"/>
      <c r="X775" s="34"/>
      <c r="Y775" s="34"/>
      <c r="Z775" s="34"/>
      <c r="AA775" s="34"/>
      <c r="AB775" s="34"/>
      <c r="AC775" s="34"/>
      <c r="AD775" s="34"/>
      <c r="AE775" s="34"/>
      <c r="AF775" s="34"/>
    </row>
    <row r="776" ht="17" spans="1:32">
      <c r="A776" s="290"/>
      <c r="B776" s="55"/>
      <c r="C776" s="214"/>
      <c r="D776" s="204"/>
      <c r="E776" s="228"/>
      <c r="F776" s="217"/>
      <c r="G776" s="217"/>
      <c r="H776" s="286"/>
      <c r="I776" s="226"/>
      <c r="J776" s="419"/>
      <c r="K776" s="420"/>
      <c r="L776" s="210"/>
      <c r="M776" s="211"/>
      <c r="N776" s="211"/>
      <c r="O776" s="212"/>
      <c r="P776" s="226"/>
      <c r="Q776" s="211"/>
      <c r="R776" s="239"/>
      <c r="S776" s="226"/>
      <c r="T776" s="212"/>
      <c r="U776" s="213"/>
      <c r="V776" s="213"/>
      <c r="W776" s="55"/>
      <c r="X776" s="55"/>
      <c r="Y776" s="55"/>
      <c r="Z776" s="55"/>
      <c r="AA776" s="55"/>
      <c r="AB776" s="55"/>
      <c r="AC776" s="55"/>
      <c r="AD776" s="55"/>
      <c r="AE776" s="55"/>
      <c r="AF776" s="55"/>
    </row>
    <row r="777" ht="16.5" spans="1:32">
      <c r="A777" s="290"/>
      <c r="B777" s="55"/>
      <c r="C777" s="214"/>
      <c r="D777" s="204"/>
      <c r="E777" s="267"/>
      <c r="F777" s="214"/>
      <c r="G777" s="214"/>
      <c r="H777" s="214"/>
      <c r="I777" s="226"/>
      <c r="J777" s="419"/>
      <c r="K777" s="420"/>
      <c r="L777" s="210"/>
      <c r="M777" s="211"/>
      <c r="N777" s="211"/>
      <c r="O777" s="212"/>
      <c r="P777" s="226"/>
      <c r="Q777" s="211"/>
      <c r="R777" s="399"/>
      <c r="S777" s="226"/>
      <c r="T777" s="212"/>
      <c r="U777" s="213"/>
      <c r="V777" s="213"/>
      <c r="W777" s="212"/>
      <c r="X777" s="212"/>
      <c r="Y777" s="212"/>
      <c r="Z777" s="212"/>
      <c r="AA777" s="212"/>
      <c r="AB777" s="212"/>
      <c r="AC777" s="212"/>
      <c r="AD777" s="212"/>
      <c r="AE777" s="212"/>
      <c r="AF777" s="212"/>
    </row>
    <row r="778" ht="17" spans="1:32">
      <c r="A778" s="290"/>
      <c r="B778" s="55"/>
      <c r="C778" s="214"/>
      <c r="D778" s="204"/>
      <c r="E778" s="228"/>
      <c r="F778" s="217"/>
      <c r="G778" s="217"/>
      <c r="H778" s="286"/>
      <c r="I778" s="226"/>
      <c r="J778" s="419"/>
      <c r="K778" s="421"/>
      <c r="L778" s="211"/>
      <c r="M778" s="269"/>
      <c r="N778" s="253"/>
      <c r="O778" s="45"/>
      <c r="P778" s="45"/>
      <c r="Q778" s="247"/>
      <c r="R778" s="45"/>
      <c r="S778" s="226"/>
      <c r="T778" s="212"/>
      <c r="U778" s="287"/>
      <c r="V778" s="240"/>
      <c r="W778" s="55"/>
      <c r="X778" s="45"/>
      <c r="Y778" s="45"/>
      <c r="Z778" s="45"/>
      <c r="AA778" s="45"/>
      <c r="AB778" s="45"/>
      <c r="AC778" s="45"/>
      <c r="AD778" s="45"/>
      <c r="AE778" s="45"/>
      <c r="AF778" s="45"/>
    </row>
    <row r="779" ht="17" spans="1:32">
      <c r="A779" s="290"/>
      <c r="B779" s="55"/>
      <c r="C779" s="214"/>
      <c r="D779" s="204"/>
      <c r="E779" s="228"/>
      <c r="F779" s="217"/>
      <c r="G779" s="217"/>
      <c r="H779" s="286"/>
      <c r="I779" s="226"/>
      <c r="J779" s="419"/>
      <c r="K779" s="420"/>
      <c r="L779" s="210"/>
      <c r="M779" s="114"/>
      <c r="N779" s="250"/>
      <c r="O779" s="212"/>
      <c r="P779" s="226"/>
      <c r="Q779" s="151"/>
      <c r="R779" s="212"/>
      <c r="S779" s="226"/>
      <c r="T779" s="212"/>
      <c r="U779" s="212"/>
      <c r="V779" s="240"/>
      <c r="W779" s="214"/>
      <c r="X779" s="214"/>
      <c r="Y779" s="214"/>
      <c r="Z779" s="214"/>
      <c r="AA779" s="214"/>
      <c r="AB779" s="214"/>
      <c r="AC779" s="214"/>
      <c r="AD779" s="214"/>
      <c r="AE779" s="214"/>
      <c r="AF779" s="214"/>
    </row>
    <row r="780" ht="17" spans="1:32">
      <c r="A780" s="290"/>
      <c r="B780" s="55"/>
      <c r="C780" s="214"/>
      <c r="D780" s="204"/>
      <c r="E780" s="228"/>
      <c r="F780" s="217"/>
      <c r="G780" s="217"/>
      <c r="H780" s="286"/>
      <c r="I780" s="226"/>
      <c r="J780" s="419"/>
      <c r="K780" s="420"/>
      <c r="L780" s="210"/>
      <c r="M780" s="211"/>
      <c r="N780" s="211"/>
      <c r="O780" s="212"/>
      <c r="P780" s="226"/>
      <c r="Q780" s="211"/>
      <c r="R780" s="239"/>
      <c r="S780" s="226"/>
      <c r="T780" s="212"/>
      <c r="U780" s="213"/>
      <c r="V780" s="213"/>
      <c r="W780" s="55"/>
      <c r="X780" s="55"/>
      <c r="Y780" s="55"/>
      <c r="Z780" s="55"/>
      <c r="AA780" s="55"/>
      <c r="AB780" s="55"/>
      <c r="AC780" s="55"/>
      <c r="AD780" s="55"/>
      <c r="AE780" s="55"/>
      <c r="AF780" s="55"/>
    </row>
    <row r="781" ht="17" spans="1:32">
      <c r="A781" s="290"/>
      <c r="B781" s="55"/>
      <c r="C781" s="214"/>
      <c r="D781" s="204"/>
      <c r="E781" s="228"/>
      <c r="F781" s="217"/>
      <c r="G781" s="217"/>
      <c r="H781" s="286"/>
      <c r="I781" s="226"/>
      <c r="J781" s="419"/>
      <c r="K781" s="420"/>
      <c r="L781" s="296"/>
      <c r="M781" s="211"/>
      <c r="N781" s="250"/>
      <c r="O781" s="136"/>
      <c r="P781" s="240"/>
      <c r="Q781" s="239"/>
      <c r="R781" s="136"/>
      <c r="S781" s="226"/>
      <c r="T781" s="212"/>
      <c r="U781" s="24"/>
      <c r="V781" s="240"/>
      <c r="W781" s="34"/>
      <c r="X781" s="34"/>
      <c r="Y781" s="34"/>
      <c r="Z781" s="34"/>
      <c r="AA781" s="34"/>
      <c r="AB781" s="34"/>
      <c r="AC781" s="34"/>
      <c r="AD781" s="34"/>
      <c r="AE781" s="34"/>
      <c r="AF781" s="34"/>
    </row>
    <row r="782" ht="17" spans="1:32">
      <c r="A782" s="290"/>
      <c r="B782" s="55"/>
      <c r="C782" s="214"/>
      <c r="D782" s="204"/>
      <c r="E782" s="228"/>
      <c r="F782" s="217"/>
      <c r="G782" s="217"/>
      <c r="H782" s="286"/>
      <c r="I782" s="226"/>
      <c r="J782" s="419"/>
      <c r="K782" s="420"/>
      <c r="L782" s="210"/>
      <c r="M782" s="211"/>
      <c r="N782" s="211"/>
      <c r="O782" s="212"/>
      <c r="P782" s="226"/>
      <c r="Q782" s="211"/>
      <c r="R782" s="239"/>
      <c r="S782" s="226"/>
      <c r="T782" s="212"/>
      <c r="U782" s="213"/>
      <c r="V782" s="213"/>
      <c r="W782" s="212"/>
      <c r="X782" s="212"/>
      <c r="Y782" s="212"/>
      <c r="Z782" s="212"/>
      <c r="AA782" s="212"/>
      <c r="AB782" s="212"/>
      <c r="AC782" s="212"/>
      <c r="AD782" s="212"/>
      <c r="AE782" s="212"/>
      <c r="AF782" s="212"/>
    </row>
    <row r="783" ht="17" spans="1:32">
      <c r="A783" s="290"/>
      <c r="B783" s="55"/>
      <c r="C783" s="214"/>
      <c r="D783" s="204"/>
      <c r="E783" s="228"/>
      <c r="F783" s="217"/>
      <c r="G783" s="217"/>
      <c r="H783" s="286"/>
      <c r="I783" s="226"/>
      <c r="J783" s="419"/>
      <c r="K783" s="420"/>
      <c r="L783" s="255"/>
      <c r="M783" s="238"/>
      <c r="N783" s="114"/>
      <c r="O783" s="136"/>
      <c r="P783" s="240"/>
      <c r="Q783" s="239"/>
      <c r="R783" s="136"/>
      <c r="S783" s="226"/>
      <c r="T783" s="212"/>
      <c r="U783" s="24"/>
      <c r="V783" s="240"/>
      <c r="W783" s="34"/>
      <c r="X783" s="34"/>
      <c r="Y783" s="34"/>
      <c r="Z783" s="34"/>
      <c r="AA783" s="34"/>
      <c r="AB783" s="34"/>
      <c r="AC783" s="34"/>
      <c r="AD783" s="34"/>
      <c r="AE783" s="34"/>
      <c r="AF783" s="34"/>
    </row>
    <row r="784" ht="17" spans="1:32">
      <c r="A784" s="290"/>
      <c r="B784" s="55"/>
      <c r="C784" s="212"/>
      <c r="D784" s="204"/>
      <c r="E784" s="228"/>
      <c r="F784" s="217"/>
      <c r="G784" s="217"/>
      <c r="H784" s="286"/>
      <c r="I784" s="226"/>
      <c r="J784" s="419"/>
      <c r="K784" s="420"/>
      <c r="L784" s="210"/>
      <c r="M784" s="211"/>
      <c r="N784" s="211"/>
      <c r="O784" s="212"/>
      <c r="P784" s="226"/>
      <c r="Q784" s="211"/>
      <c r="R784" s="399"/>
      <c r="S784" s="226"/>
      <c r="T784" s="212"/>
      <c r="U784" s="213"/>
      <c r="V784" s="213"/>
      <c r="W784" s="212"/>
      <c r="X784" s="212"/>
      <c r="Y784" s="212"/>
      <c r="Z784" s="212"/>
      <c r="AA784" s="212"/>
      <c r="AB784" s="212"/>
      <c r="AC784" s="212"/>
      <c r="AD784" s="212"/>
      <c r="AE784" s="212"/>
      <c r="AF784" s="212"/>
    </row>
    <row r="785" ht="17" spans="1:32">
      <c r="A785" s="290"/>
      <c r="B785" s="55"/>
      <c r="C785" s="212"/>
      <c r="D785" s="204"/>
      <c r="E785" s="228"/>
      <c r="F785" s="217"/>
      <c r="G785" s="217"/>
      <c r="H785" s="286"/>
      <c r="I785" s="226"/>
      <c r="J785" s="419"/>
      <c r="K785" s="420"/>
      <c r="L785" s="255"/>
      <c r="M785" s="238"/>
      <c r="N785" s="114"/>
      <c r="O785" s="136"/>
      <c r="P785" s="240"/>
      <c r="Q785" s="239"/>
      <c r="R785" s="136"/>
      <c r="S785" s="226"/>
      <c r="T785" s="212"/>
      <c r="U785" s="24"/>
      <c r="V785" s="240"/>
      <c r="W785" s="34"/>
      <c r="X785" s="34"/>
      <c r="Y785" s="34"/>
      <c r="Z785" s="34"/>
      <c r="AA785" s="34"/>
      <c r="AB785" s="34"/>
      <c r="AC785" s="34"/>
      <c r="AD785" s="34"/>
      <c r="AE785" s="34"/>
      <c r="AF785" s="34"/>
    </row>
    <row r="786" ht="17" spans="1:32">
      <c r="A786" s="290"/>
      <c r="B786" s="55"/>
      <c r="C786" s="212"/>
      <c r="D786" s="204"/>
      <c r="E786" s="228"/>
      <c r="F786" s="217"/>
      <c r="G786" s="217"/>
      <c r="H786" s="286"/>
      <c r="I786" s="226"/>
      <c r="J786" s="419"/>
      <c r="K786" s="420"/>
      <c r="L786" s="210"/>
      <c r="M786" s="211"/>
      <c r="N786" s="211"/>
      <c r="O786" s="212"/>
      <c r="P786" s="226"/>
      <c r="Q786" s="211"/>
      <c r="R786" s="239"/>
      <c r="S786" s="226"/>
      <c r="T786" s="212"/>
      <c r="U786" s="213"/>
      <c r="V786" s="213"/>
      <c r="W786" s="214"/>
      <c r="X786" s="214"/>
      <c r="Y786" s="214"/>
      <c r="Z786" s="214"/>
      <c r="AA786" s="214"/>
      <c r="AB786" s="214"/>
      <c r="AC786" s="214"/>
      <c r="AD786" s="214"/>
      <c r="AE786" s="214"/>
      <c r="AF786" s="214"/>
    </row>
    <row r="787" ht="16.5" spans="1:32">
      <c r="A787" s="290"/>
      <c r="B787" s="55"/>
      <c r="C787" s="212"/>
      <c r="D787" s="204"/>
      <c r="E787" s="267"/>
      <c r="F787" s="298"/>
      <c r="G787" s="298"/>
      <c r="H787" s="299"/>
      <c r="I787" s="226"/>
      <c r="J787" s="419"/>
      <c r="K787" s="420"/>
      <c r="L787" s="210"/>
      <c r="M787" s="211"/>
      <c r="N787" s="211"/>
      <c r="O787" s="212"/>
      <c r="P787" s="226"/>
      <c r="Q787" s="211"/>
      <c r="R787" s="239"/>
      <c r="S787" s="226"/>
      <c r="T787" s="212"/>
      <c r="U787" s="213"/>
      <c r="V787" s="213"/>
      <c r="W787" s="212"/>
      <c r="X787" s="212"/>
      <c r="Y787" s="212"/>
      <c r="Z787" s="212"/>
      <c r="AA787" s="212"/>
      <c r="AB787" s="212"/>
      <c r="AC787" s="212"/>
      <c r="AD787" s="212"/>
      <c r="AE787" s="212"/>
      <c r="AF787" s="212"/>
    </row>
    <row r="788" ht="16.5" spans="1:32">
      <c r="A788" s="290"/>
      <c r="B788" s="55"/>
      <c r="C788" s="212"/>
      <c r="D788" s="204"/>
      <c r="E788" s="267"/>
      <c r="F788" s="298"/>
      <c r="G788" s="298"/>
      <c r="H788" s="299"/>
      <c r="I788" s="226"/>
      <c r="J788" s="419"/>
      <c r="K788" s="421"/>
      <c r="L788" s="211"/>
      <c r="M788" s="269"/>
      <c r="N788" s="253"/>
      <c r="O788" s="45"/>
      <c r="P788" s="45"/>
      <c r="Q788" s="247"/>
      <c r="R788" s="45"/>
      <c r="S788" s="226"/>
      <c r="T788" s="212"/>
      <c r="U788" s="287"/>
      <c r="V788" s="240"/>
      <c r="W788" s="55"/>
      <c r="X788" s="45"/>
      <c r="Y788" s="45"/>
      <c r="Z788" s="45"/>
      <c r="AA788" s="45"/>
      <c r="AB788" s="45"/>
      <c r="AC788" s="45"/>
      <c r="AD788" s="45"/>
      <c r="AE788" s="45"/>
      <c r="AF788" s="45"/>
    </row>
    <row r="789" ht="16.5" spans="1:32">
      <c r="A789" s="290"/>
      <c r="B789" s="55"/>
      <c r="C789" s="212"/>
      <c r="D789" s="204"/>
      <c r="E789" s="267"/>
      <c r="F789" s="298"/>
      <c r="G789" s="298"/>
      <c r="H789" s="299"/>
      <c r="I789" s="226"/>
      <c r="J789" s="419"/>
      <c r="K789" s="420"/>
      <c r="L789" s="210"/>
      <c r="M789" s="211"/>
      <c r="N789" s="211"/>
      <c r="O789" s="212"/>
      <c r="P789" s="226"/>
      <c r="Q789" s="211"/>
      <c r="R789" s="239"/>
      <c r="S789" s="226"/>
      <c r="T789" s="212"/>
      <c r="U789" s="213"/>
      <c r="V789" s="213"/>
      <c r="W789" s="214"/>
      <c r="X789" s="214"/>
      <c r="Y789" s="214"/>
      <c r="Z789" s="214"/>
      <c r="AA789" s="214"/>
      <c r="AB789" s="214"/>
      <c r="AC789" s="214"/>
      <c r="AD789" s="214"/>
      <c r="AE789" s="214"/>
      <c r="AF789" s="214"/>
    </row>
    <row r="790" ht="16.5" spans="1:32">
      <c r="A790" s="290"/>
      <c r="B790" s="55"/>
      <c r="C790" s="214"/>
      <c r="D790" s="204"/>
      <c r="E790" s="267"/>
      <c r="F790" s="298"/>
      <c r="G790" s="298"/>
      <c r="H790" s="299"/>
      <c r="I790" s="226"/>
      <c r="J790" s="419"/>
      <c r="K790" s="420"/>
      <c r="L790" s="300"/>
      <c r="M790" s="211"/>
      <c r="N790" s="250"/>
      <c r="O790" s="212"/>
      <c r="P790" s="226"/>
      <c r="Q790" s="239"/>
      <c r="R790" s="212"/>
      <c r="S790" s="226"/>
      <c r="T790" s="212"/>
      <c r="U790" s="212"/>
      <c r="V790" s="240"/>
      <c r="W790" s="423"/>
      <c r="X790" s="214"/>
      <c r="Y790" s="214"/>
      <c r="Z790" s="214"/>
      <c r="AA790" s="214"/>
      <c r="AB790" s="214"/>
      <c r="AC790" s="214"/>
      <c r="AD790" s="214"/>
      <c r="AE790" s="214"/>
      <c r="AF790" s="214"/>
    </row>
    <row r="791" ht="16.5" spans="1:32">
      <c r="A791" s="290"/>
      <c r="B791" s="55"/>
      <c r="C791" s="212"/>
      <c r="D791" s="204"/>
      <c r="E791" s="267"/>
      <c r="F791" s="298"/>
      <c r="G791" s="298"/>
      <c r="H791" s="299"/>
      <c r="I791" s="226"/>
      <c r="J791" s="419"/>
      <c r="K791" s="421"/>
      <c r="L791" s="211"/>
      <c r="M791" s="269"/>
      <c r="N791" s="253"/>
      <c r="O791" s="45"/>
      <c r="P791" s="45"/>
      <c r="Q791" s="247"/>
      <c r="R791" s="45"/>
      <c r="S791" s="226"/>
      <c r="T791" s="212"/>
      <c r="U791" s="287"/>
      <c r="V791" s="240"/>
      <c r="W791" s="55"/>
      <c r="X791" s="45"/>
      <c r="Y791" s="45"/>
      <c r="Z791" s="45"/>
      <c r="AA791" s="45"/>
      <c r="AB791" s="45"/>
      <c r="AC791" s="45"/>
      <c r="AD791" s="45"/>
      <c r="AE791" s="45"/>
      <c r="AF791" s="45"/>
    </row>
    <row r="792" ht="16.5" spans="1:32">
      <c r="A792" s="290"/>
      <c r="B792" s="55"/>
      <c r="C792" s="212"/>
      <c r="D792" s="204"/>
      <c r="E792" s="267"/>
      <c r="F792" s="298"/>
      <c r="G792" s="298"/>
      <c r="H792" s="299"/>
      <c r="I792" s="226"/>
      <c r="J792" s="419"/>
      <c r="K792" s="420"/>
      <c r="L792" s="210"/>
      <c r="M792" s="211"/>
      <c r="N792" s="211"/>
      <c r="O792" s="212"/>
      <c r="P792" s="226"/>
      <c r="Q792" s="211"/>
      <c r="R792" s="239"/>
      <c r="S792" s="226"/>
      <c r="T792" s="212"/>
      <c r="U792" s="213"/>
      <c r="V792" s="213"/>
      <c r="W792" s="212"/>
      <c r="X792" s="212"/>
      <c r="Y792" s="212"/>
      <c r="Z792" s="212"/>
      <c r="AA792" s="212"/>
      <c r="AB792" s="212"/>
      <c r="AC792" s="212"/>
      <c r="AD792" s="212"/>
      <c r="AE792" s="212"/>
      <c r="AF792" s="212"/>
    </row>
    <row r="793" ht="16.5" spans="1:32">
      <c r="A793" s="290"/>
      <c r="B793" s="55"/>
      <c r="C793" s="212"/>
      <c r="D793" s="204"/>
      <c r="E793" s="267"/>
      <c r="F793" s="298"/>
      <c r="G793" s="298"/>
      <c r="H793" s="299"/>
      <c r="I793" s="226"/>
      <c r="J793" s="419"/>
      <c r="K793" s="421"/>
      <c r="L793" s="211"/>
      <c r="M793" s="269"/>
      <c r="N793" s="253"/>
      <c r="O793" s="45"/>
      <c r="P793" s="45"/>
      <c r="Q793" s="247"/>
      <c r="R793" s="45"/>
      <c r="S793" s="226"/>
      <c r="T793" s="212"/>
      <c r="U793" s="287"/>
      <c r="V793" s="240"/>
      <c r="W793" s="55"/>
      <c r="X793" s="45"/>
      <c r="Y793" s="45"/>
      <c r="Z793" s="45"/>
      <c r="AA793" s="45"/>
      <c r="AB793" s="45"/>
      <c r="AC793" s="45"/>
      <c r="AD793" s="45"/>
      <c r="AE793" s="45"/>
      <c r="AF793" s="45"/>
    </row>
    <row r="794" ht="16.5" spans="1:32">
      <c r="A794" s="290"/>
      <c r="B794" s="55"/>
      <c r="C794" s="212"/>
      <c r="D794" s="204"/>
      <c r="E794" s="267"/>
      <c r="F794" s="298"/>
      <c r="G794" s="298"/>
      <c r="H794" s="299"/>
      <c r="I794" s="226"/>
      <c r="J794" s="419"/>
      <c r="K794" s="420"/>
      <c r="L794" s="210"/>
      <c r="M794" s="211"/>
      <c r="N794" s="211"/>
      <c r="O794" s="212"/>
      <c r="P794" s="226"/>
      <c r="Q794" s="211"/>
      <c r="R794" s="239"/>
      <c r="S794" s="226"/>
      <c r="T794" s="212"/>
      <c r="U794" s="213"/>
      <c r="V794" s="213"/>
      <c r="W794" s="214"/>
      <c r="X794" s="214"/>
      <c r="Y794" s="214"/>
      <c r="Z794" s="214"/>
      <c r="AA794" s="214"/>
      <c r="AB794" s="214"/>
      <c r="AC794" s="214"/>
      <c r="AD794" s="214"/>
      <c r="AE794" s="214"/>
      <c r="AF794" s="214"/>
    </row>
    <row r="795" ht="17" spans="1:32">
      <c r="A795" s="290"/>
      <c r="B795" s="55"/>
      <c r="C795" s="212"/>
      <c r="D795" s="204"/>
      <c r="E795" s="228"/>
      <c r="F795" s="217"/>
      <c r="G795" s="217"/>
      <c r="H795" s="286"/>
      <c r="I795" s="226"/>
      <c r="J795" s="419"/>
      <c r="K795" s="420"/>
      <c r="L795" s="210"/>
      <c r="M795" s="211"/>
      <c r="N795" s="211"/>
      <c r="O795" s="212"/>
      <c r="P795" s="226"/>
      <c r="Q795" s="211"/>
      <c r="R795" s="239"/>
      <c r="S795" s="226"/>
      <c r="T795" s="212"/>
      <c r="U795" s="213"/>
      <c r="V795" s="213"/>
      <c r="W795" s="55"/>
      <c r="X795" s="55"/>
      <c r="Y795" s="55"/>
      <c r="Z795" s="55"/>
      <c r="AA795" s="55"/>
      <c r="AB795" s="55"/>
      <c r="AC795" s="55"/>
      <c r="AD795" s="55"/>
      <c r="AE795" s="55"/>
      <c r="AF795" s="55"/>
    </row>
    <row r="796" ht="17" spans="1:32">
      <c r="A796" s="290"/>
      <c r="B796" s="55"/>
      <c r="C796" s="212"/>
      <c r="D796" s="204"/>
      <c r="E796" s="228"/>
      <c r="F796" s="217"/>
      <c r="G796" s="217"/>
      <c r="H796" s="286"/>
      <c r="I796" s="226"/>
      <c r="J796" s="419"/>
      <c r="K796" s="420"/>
      <c r="L796" s="255"/>
      <c r="M796" s="238"/>
      <c r="N796" s="114"/>
      <c r="O796" s="136"/>
      <c r="P796" s="240"/>
      <c r="Q796" s="239"/>
      <c r="R796" s="136"/>
      <c r="S796" s="226"/>
      <c r="T796" s="212"/>
      <c r="U796" s="24"/>
      <c r="V796" s="240"/>
      <c r="W796" s="34"/>
      <c r="X796" s="34"/>
      <c r="Y796" s="34"/>
      <c r="Z796" s="34"/>
      <c r="AA796" s="34"/>
      <c r="AB796" s="34"/>
      <c r="AC796" s="34"/>
      <c r="AD796" s="34"/>
      <c r="AE796" s="34"/>
      <c r="AF796" s="34"/>
    </row>
    <row r="797" ht="17" spans="1:32">
      <c r="A797" s="290"/>
      <c r="B797" s="55"/>
      <c r="C797" s="212"/>
      <c r="D797" s="204"/>
      <c r="E797" s="228"/>
      <c r="F797" s="217"/>
      <c r="G797" s="217"/>
      <c r="H797" s="286"/>
      <c r="I797" s="226"/>
      <c r="J797" s="419"/>
      <c r="K797" s="420"/>
      <c r="L797" s="210"/>
      <c r="M797" s="211"/>
      <c r="N797" s="211"/>
      <c r="O797" s="212"/>
      <c r="P797" s="226"/>
      <c r="Q797" s="211"/>
      <c r="R797" s="239"/>
      <c r="S797" s="226"/>
      <c r="T797" s="212"/>
      <c r="U797" s="213"/>
      <c r="V797" s="213"/>
      <c r="W797" s="55"/>
      <c r="X797" s="55"/>
      <c r="Y797" s="55"/>
      <c r="Z797" s="55"/>
      <c r="AA797" s="55"/>
      <c r="AB797" s="55"/>
      <c r="AC797" s="55"/>
      <c r="AD797" s="55"/>
      <c r="AE797" s="55"/>
      <c r="AF797" s="55"/>
    </row>
    <row r="798" ht="17" spans="1:32">
      <c r="A798" s="290"/>
      <c r="B798" s="55"/>
      <c r="C798" s="212"/>
      <c r="D798" s="204"/>
      <c r="E798" s="228"/>
      <c r="F798" s="217"/>
      <c r="G798" s="217"/>
      <c r="H798" s="286"/>
      <c r="I798" s="226"/>
      <c r="J798" s="419"/>
      <c r="K798" s="420"/>
      <c r="L798" s="255"/>
      <c r="M798" s="238"/>
      <c r="N798" s="114"/>
      <c r="O798" s="136"/>
      <c r="P798" s="240"/>
      <c r="Q798" s="239"/>
      <c r="R798" s="136"/>
      <c r="S798" s="226"/>
      <c r="T798" s="212"/>
      <c r="U798" s="24"/>
      <c r="V798" s="240"/>
      <c r="W798" s="34"/>
      <c r="X798" s="34"/>
      <c r="Y798" s="34"/>
      <c r="Z798" s="34"/>
      <c r="AA798" s="34"/>
      <c r="AB798" s="34"/>
      <c r="AC798" s="34"/>
      <c r="AD798" s="34"/>
      <c r="AE798" s="34"/>
      <c r="AF798" s="34"/>
    </row>
    <row r="799" ht="17" spans="1:32">
      <c r="A799" s="290"/>
      <c r="B799" s="55"/>
      <c r="C799" s="212"/>
      <c r="D799" s="204"/>
      <c r="E799" s="228"/>
      <c r="F799" s="217"/>
      <c r="G799" s="217"/>
      <c r="H799" s="286"/>
      <c r="I799" s="226"/>
      <c r="J799" s="419"/>
      <c r="K799" s="420"/>
      <c r="L799" s="210"/>
      <c r="M799" s="211"/>
      <c r="N799" s="211"/>
      <c r="O799" s="212"/>
      <c r="P799" s="226"/>
      <c r="Q799" s="211"/>
      <c r="R799" s="239"/>
      <c r="S799" s="226"/>
      <c r="T799" s="212"/>
      <c r="U799" s="213"/>
      <c r="V799" s="213"/>
      <c r="W799" s="55"/>
      <c r="X799" s="55"/>
      <c r="Y799" s="55"/>
      <c r="Z799" s="55"/>
      <c r="AA799" s="55"/>
      <c r="AB799" s="55"/>
      <c r="AC799" s="55"/>
      <c r="AD799" s="55"/>
      <c r="AE799" s="55"/>
      <c r="AF799" s="55"/>
    </row>
    <row r="800" ht="17" spans="1:32">
      <c r="A800" s="290"/>
      <c r="B800" s="55"/>
      <c r="C800" s="212"/>
      <c r="D800" s="204"/>
      <c r="E800" s="228"/>
      <c r="F800" s="217"/>
      <c r="G800" s="217"/>
      <c r="H800" s="286"/>
      <c r="I800" s="226"/>
      <c r="J800" s="419"/>
      <c r="K800" s="420"/>
      <c r="L800" s="211"/>
      <c r="M800" s="211"/>
      <c r="N800" s="297"/>
      <c r="O800" s="136"/>
      <c r="P800" s="240"/>
      <c r="Q800" s="250"/>
      <c r="R800" s="136"/>
      <c r="S800" s="226"/>
      <c r="T800" s="212"/>
      <c r="U800" s="287"/>
      <c r="V800" s="240"/>
      <c r="W800" s="34"/>
      <c r="X800" s="34"/>
      <c r="Y800" s="34"/>
      <c r="Z800" s="34"/>
      <c r="AA800" s="34"/>
      <c r="AB800" s="34"/>
      <c r="AC800" s="34"/>
      <c r="AD800" s="34"/>
      <c r="AE800" s="34"/>
      <c r="AF800" s="34"/>
    </row>
    <row r="801" ht="17" spans="1:32">
      <c r="A801" s="290"/>
      <c r="B801" s="55"/>
      <c r="C801" s="214"/>
      <c r="D801" s="204"/>
      <c r="E801" s="228"/>
      <c r="F801" s="217"/>
      <c r="G801" s="217"/>
      <c r="H801" s="217"/>
      <c r="I801" s="226"/>
      <c r="J801" s="419"/>
      <c r="K801" s="420"/>
      <c r="L801" s="210"/>
      <c r="M801" s="211"/>
      <c r="N801" s="211"/>
      <c r="O801" s="212"/>
      <c r="P801" s="226"/>
      <c r="Q801" s="211"/>
      <c r="R801" s="239"/>
      <c r="S801" s="226"/>
      <c r="T801" s="212"/>
      <c r="U801" s="213"/>
      <c r="V801" s="213"/>
      <c r="W801" s="214"/>
      <c r="X801" s="214"/>
      <c r="Y801" s="214"/>
      <c r="Z801" s="214"/>
      <c r="AA801" s="214"/>
      <c r="AB801" s="214"/>
      <c r="AC801" s="214"/>
      <c r="AD801" s="214"/>
      <c r="AE801" s="214"/>
      <c r="AF801" s="214"/>
    </row>
    <row r="802" ht="17" spans="1:32">
      <c r="A802" s="290"/>
      <c r="B802" s="55"/>
      <c r="C802" s="424"/>
      <c r="D802" s="204"/>
      <c r="E802" s="228"/>
      <c r="F802" s="217"/>
      <c r="G802" s="217"/>
      <c r="H802" s="286"/>
      <c r="I802" s="226"/>
      <c r="J802" s="419"/>
      <c r="K802" s="420"/>
      <c r="L802" s="211"/>
      <c r="M802" s="211"/>
      <c r="N802" s="250"/>
      <c r="O802" s="212"/>
      <c r="P802" s="226"/>
      <c r="Q802" s="62"/>
      <c r="R802" s="239"/>
      <c r="S802" s="226"/>
      <c r="T802" s="212"/>
      <c r="U802" s="287"/>
      <c r="V802" s="240"/>
      <c r="W802" s="214"/>
      <c r="X802" s="214"/>
      <c r="Y802" s="214"/>
      <c r="Z802" s="214"/>
      <c r="AA802" s="214"/>
      <c r="AB802" s="214"/>
      <c r="AC802" s="214"/>
      <c r="AD802" s="214"/>
      <c r="AE802" s="214"/>
      <c r="AF802" s="214"/>
    </row>
    <row r="803" ht="17" spans="1:32">
      <c r="A803" s="290"/>
      <c r="B803" s="55"/>
      <c r="C803" s="424"/>
      <c r="D803" s="204"/>
      <c r="E803" s="228"/>
      <c r="F803" s="217"/>
      <c r="G803" s="217"/>
      <c r="H803" s="286"/>
      <c r="I803" s="226"/>
      <c r="J803" s="419"/>
      <c r="K803" s="420"/>
      <c r="L803" s="210"/>
      <c r="M803" s="211"/>
      <c r="N803" s="211"/>
      <c r="O803" s="212"/>
      <c r="P803" s="226"/>
      <c r="Q803" s="211"/>
      <c r="R803" s="399"/>
      <c r="S803" s="226"/>
      <c r="T803" s="212"/>
      <c r="U803" s="213"/>
      <c r="V803" s="213"/>
      <c r="W803" s="212"/>
      <c r="X803" s="212"/>
      <c r="Y803" s="212"/>
      <c r="Z803" s="212"/>
      <c r="AA803" s="212"/>
      <c r="AB803" s="212"/>
      <c r="AC803" s="212"/>
      <c r="AD803" s="212"/>
      <c r="AE803" s="212"/>
      <c r="AF803" s="212"/>
    </row>
    <row r="804" ht="17" spans="1:32">
      <c r="A804" s="290"/>
      <c r="B804" s="55"/>
      <c r="C804" s="424"/>
      <c r="D804" s="204"/>
      <c r="E804" s="228"/>
      <c r="F804" s="217"/>
      <c r="G804" s="217"/>
      <c r="H804" s="286"/>
      <c r="I804" s="226"/>
      <c r="J804" s="419"/>
      <c r="K804" s="420"/>
      <c r="L804" s="210"/>
      <c r="M804" s="211"/>
      <c r="N804" s="211"/>
      <c r="O804" s="212"/>
      <c r="P804" s="226"/>
      <c r="Q804" s="211"/>
      <c r="R804" s="239"/>
      <c r="S804" s="226"/>
      <c r="T804" s="212"/>
      <c r="U804" s="213"/>
      <c r="V804" s="213"/>
      <c r="W804" s="55"/>
      <c r="X804" s="55"/>
      <c r="Y804" s="55"/>
      <c r="Z804" s="55"/>
      <c r="AA804" s="55"/>
      <c r="AB804" s="55"/>
      <c r="AC804" s="55"/>
      <c r="AD804" s="55"/>
      <c r="AE804" s="55"/>
      <c r="AF804" s="55"/>
    </row>
    <row r="805" ht="17" spans="1:32">
      <c r="A805" s="290"/>
      <c r="B805" s="55"/>
      <c r="C805" s="424"/>
      <c r="D805" s="204"/>
      <c r="E805" s="228"/>
      <c r="F805" s="217"/>
      <c r="G805" s="217"/>
      <c r="H805" s="286"/>
      <c r="I805" s="226"/>
      <c r="J805" s="419"/>
      <c r="K805" s="420"/>
      <c r="L805" s="211"/>
      <c r="M805" s="211"/>
      <c r="N805" s="297"/>
      <c r="O805" s="136"/>
      <c r="P805" s="240"/>
      <c r="Q805" s="250"/>
      <c r="R805" s="136"/>
      <c r="S805" s="226"/>
      <c r="T805" s="212"/>
      <c r="U805" s="287"/>
      <c r="V805" s="240"/>
      <c r="W805" s="34"/>
      <c r="X805" s="34"/>
      <c r="Y805" s="34"/>
      <c r="Z805" s="34"/>
      <c r="AA805" s="34"/>
      <c r="AB805" s="34"/>
      <c r="AC805" s="34"/>
      <c r="AD805" s="34"/>
      <c r="AE805" s="34"/>
      <c r="AF805" s="34"/>
    </row>
    <row r="806" ht="17" spans="1:32">
      <c r="A806" s="290"/>
      <c r="B806" s="55"/>
      <c r="C806" s="424"/>
      <c r="D806" s="204"/>
      <c r="E806" s="228"/>
      <c r="F806" s="217"/>
      <c r="G806" s="217"/>
      <c r="H806" s="286"/>
      <c r="I806" s="226"/>
      <c r="J806" s="419"/>
      <c r="K806" s="420"/>
      <c r="L806" s="210"/>
      <c r="M806" s="211"/>
      <c r="N806" s="211"/>
      <c r="O806" s="212"/>
      <c r="P806" s="226"/>
      <c r="Q806" s="211"/>
      <c r="R806" s="239"/>
      <c r="S806" s="226"/>
      <c r="T806" s="212"/>
      <c r="U806" s="213"/>
      <c r="V806" s="213"/>
      <c r="W806" s="55"/>
      <c r="X806" s="55"/>
      <c r="Y806" s="55"/>
      <c r="Z806" s="55"/>
      <c r="AA806" s="55"/>
      <c r="AB806" s="55"/>
      <c r="AC806" s="55"/>
      <c r="AD806" s="55"/>
      <c r="AE806" s="55"/>
      <c r="AF806" s="55"/>
    </row>
    <row r="807" ht="17" spans="1:32">
      <c r="A807" s="290"/>
      <c r="B807" s="55"/>
      <c r="C807" s="424"/>
      <c r="D807" s="204"/>
      <c r="E807" s="228"/>
      <c r="F807" s="217"/>
      <c r="G807" s="217"/>
      <c r="H807" s="286"/>
      <c r="I807" s="226"/>
      <c r="J807" s="419"/>
      <c r="K807" s="420"/>
      <c r="L807" s="296"/>
      <c r="M807" s="211"/>
      <c r="N807" s="250"/>
      <c r="O807" s="136"/>
      <c r="P807" s="240"/>
      <c r="Q807" s="239"/>
      <c r="R807" s="136"/>
      <c r="S807" s="226"/>
      <c r="T807" s="212"/>
      <c r="U807" s="24"/>
      <c r="V807" s="240"/>
      <c r="W807" s="34"/>
      <c r="X807" s="34"/>
      <c r="Y807" s="34"/>
      <c r="Z807" s="34"/>
      <c r="AA807" s="34"/>
      <c r="AB807" s="34"/>
      <c r="AC807" s="34"/>
      <c r="AD807" s="34"/>
      <c r="AE807" s="34"/>
      <c r="AF807" s="34"/>
    </row>
    <row r="808" ht="17" spans="1:32">
      <c r="A808" s="290"/>
      <c r="B808" s="55"/>
      <c r="C808" s="424"/>
      <c r="D808" s="204"/>
      <c r="E808" s="228"/>
      <c r="F808" s="217"/>
      <c r="G808" s="217"/>
      <c r="H808" s="286"/>
      <c r="I808" s="226"/>
      <c r="J808" s="419"/>
      <c r="K808" s="420"/>
      <c r="L808" s="210"/>
      <c r="M808" s="211"/>
      <c r="N808" s="211"/>
      <c r="O808" s="212"/>
      <c r="P808" s="226"/>
      <c r="Q808" s="211"/>
      <c r="R808" s="239"/>
      <c r="S808" s="226"/>
      <c r="T808" s="212"/>
      <c r="U808" s="213"/>
      <c r="V808" s="213"/>
      <c r="W808" s="212"/>
      <c r="X808" s="212"/>
      <c r="Y808" s="212"/>
      <c r="Z808" s="212"/>
      <c r="AA808" s="212"/>
      <c r="AB808" s="212"/>
      <c r="AC808" s="212"/>
      <c r="AD808" s="212"/>
      <c r="AE808" s="212"/>
      <c r="AF808" s="212"/>
    </row>
    <row r="809" ht="17" spans="1:32">
      <c r="A809" s="290"/>
      <c r="B809" s="55"/>
      <c r="C809" s="424"/>
      <c r="D809" s="204"/>
      <c r="E809" s="228"/>
      <c r="F809" s="217"/>
      <c r="G809" s="217"/>
      <c r="H809" s="286"/>
      <c r="I809" s="226"/>
      <c r="J809" s="419"/>
      <c r="K809" s="420"/>
      <c r="L809" s="211"/>
      <c r="M809" s="211"/>
      <c r="N809" s="297"/>
      <c r="O809" s="136"/>
      <c r="P809" s="240"/>
      <c r="Q809" s="250"/>
      <c r="R809" s="136"/>
      <c r="S809" s="226"/>
      <c r="T809" s="212"/>
      <c r="U809" s="287"/>
      <c r="V809" s="240"/>
      <c r="W809" s="34"/>
      <c r="X809" s="34"/>
      <c r="Y809" s="34"/>
      <c r="Z809" s="34"/>
      <c r="AA809" s="34"/>
      <c r="AB809" s="34"/>
      <c r="AC809" s="34"/>
      <c r="AD809" s="34"/>
      <c r="AE809" s="34"/>
      <c r="AF809" s="34"/>
    </row>
    <row r="810" ht="17" spans="1:32">
      <c r="A810" s="290"/>
      <c r="B810" s="55"/>
      <c r="C810" s="424"/>
      <c r="D810" s="204"/>
      <c r="E810" s="228"/>
      <c r="F810" s="217"/>
      <c r="G810" s="217"/>
      <c r="H810" s="286"/>
      <c r="I810" s="226"/>
      <c r="J810" s="419"/>
      <c r="K810" s="420"/>
      <c r="L810" s="210"/>
      <c r="M810" s="211"/>
      <c r="N810" s="211"/>
      <c r="O810" s="212"/>
      <c r="P810" s="226"/>
      <c r="Q810" s="211"/>
      <c r="R810" s="239"/>
      <c r="S810" s="226"/>
      <c r="T810" s="212"/>
      <c r="U810" s="213"/>
      <c r="V810" s="213"/>
      <c r="W810" s="55"/>
      <c r="X810" s="55"/>
      <c r="Y810" s="55"/>
      <c r="Z810" s="55"/>
      <c r="AA810" s="55"/>
      <c r="AB810" s="55"/>
      <c r="AC810" s="55"/>
      <c r="AD810" s="55"/>
      <c r="AE810" s="55"/>
      <c r="AF810" s="55"/>
    </row>
    <row r="811" ht="45" customHeight="1" spans="1:32">
      <c r="A811" s="290"/>
      <c r="B811" s="55"/>
      <c r="C811" s="424"/>
      <c r="D811" s="204"/>
      <c r="E811" s="228"/>
      <c r="F811" s="217"/>
      <c r="G811" s="217"/>
      <c r="H811" s="286"/>
      <c r="I811" s="226"/>
      <c r="J811" s="419"/>
      <c r="K811" s="420"/>
      <c r="L811" s="211"/>
      <c r="M811" s="211"/>
      <c r="N811" s="297"/>
      <c r="O811" s="136"/>
      <c r="P811" s="240"/>
      <c r="Q811" s="250"/>
      <c r="R811" s="136"/>
      <c r="S811" s="226"/>
      <c r="T811" s="212"/>
      <c r="U811" s="287"/>
      <c r="V811" s="240"/>
      <c r="W811" s="34"/>
      <c r="X811" s="34"/>
      <c r="Y811" s="34"/>
      <c r="Z811" s="34"/>
      <c r="AA811" s="34"/>
      <c r="AB811" s="34"/>
      <c r="AC811" s="34"/>
      <c r="AD811" s="34"/>
      <c r="AE811" s="34"/>
      <c r="AF811" s="34"/>
    </row>
    <row r="812" ht="17" spans="1:32">
      <c r="A812" s="290"/>
      <c r="B812" s="55"/>
      <c r="C812" s="424"/>
      <c r="D812" s="204"/>
      <c r="E812" s="228"/>
      <c r="F812" s="217"/>
      <c r="G812" s="217"/>
      <c r="H812" s="286"/>
      <c r="I812" s="226"/>
      <c r="J812" s="419"/>
      <c r="K812" s="420"/>
      <c r="L812" s="210"/>
      <c r="M812" s="211"/>
      <c r="N812" s="211"/>
      <c r="O812" s="212"/>
      <c r="P812" s="226"/>
      <c r="Q812" s="211"/>
      <c r="R812" s="44"/>
      <c r="S812" s="226"/>
      <c r="T812" s="212"/>
      <c r="U812" s="213"/>
      <c r="V812" s="213"/>
      <c r="W812" s="44"/>
      <c r="X812" s="44"/>
      <c r="Y812" s="44"/>
      <c r="Z812" s="44"/>
      <c r="AA812" s="44"/>
      <c r="AB812" s="44"/>
      <c r="AC812" s="44"/>
      <c r="AD812" s="44"/>
      <c r="AE812" s="44"/>
      <c r="AF812" s="44"/>
    </row>
    <row r="813" ht="16.5" spans="1:32">
      <c r="A813" s="290"/>
      <c r="B813" s="55"/>
      <c r="C813" s="424"/>
      <c r="D813" s="204"/>
      <c r="E813" s="267"/>
      <c r="F813" s="217"/>
      <c r="G813" s="217"/>
      <c r="H813" s="286"/>
      <c r="I813" s="226"/>
      <c r="J813" s="419"/>
      <c r="K813" s="420"/>
      <c r="L813" s="210"/>
      <c r="M813" s="211"/>
      <c r="N813" s="211"/>
      <c r="O813" s="212"/>
      <c r="P813" s="226"/>
      <c r="Q813" s="211"/>
      <c r="R813" s="239"/>
      <c r="S813" s="226"/>
      <c r="T813" s="212"/>
      <c r="U813" s="213"/>
      <c r="V813" s="213"/>
      <c r="W813" s="214"/>
      <c r="X813" s="214"/>
      <c r="Y813" s="214"/>
      <c r="Z813" s="214"/>
      <c r="AA813" s="214"/>
      <c r="AB813" s="214"/>
      <c r="AC813" s="214"/>
      <c r="AD813" s="214"/>
      <c r="AE813" s="214"/>
      <c r="AF813" s="214"/>
    </row>
    <row r="814" ht="16.5" spans="1:32">
      <c r="A814" s="290"/>
      <c r="B814" s="55"/>
      <c r="C814" s="424"/>
      <c r="D814" s="204"/>
      <c r="E814" s="267"/>
      <c r="F814" s="217"/>
      <c r="G814" s="217"/>
      <c r="H814" s="286"/>
      <c r="I814" s="226"/>
      <c r="J814" s="419"/>
      <c r="K814" s="420"/>
      <c r="L814" s="211"/>
      <c r="M814" s="114"/>
      <c r="N814" s="253"/>
      <c r="O814" s="136"/>
      <c r="P814" s="240"/>
      <c r="Q814" s="151"/>
      <c r="R814" s="136"/>
      <c r="S814" s="226"/>
      <c r="T814" s="212"/>
      <c r="U814" s="287"/>
      <c r="V814" s="240"/>
      <c r="W814" s="34"/>
      <c r="X814" s="34"/>
      <c r="Y814" s="34"/>
      <c r="Z814" s="34"/>
      <c r="AA814" s="34"/>
      <c r="AB814" s="34"/>
      <c r="AC814" s="34"/>
      <c r="AD814" s="34"/>
      <c r="AE814" s="34"/>
      <c r="AF814" s="34"/>
    </row>
    <row r="815" ht="16.5" spans="1:32">
      <c r="A815" s="290"/>
      <c r="B815" s="55"/>
      <c r="C815" s="424"/>
      <c r="D815" s="204"/>
      <c r="E815" s="267"/>
      <c r="F815" s="217"/>
      <c r="G815" s="217"/>
      <c r="H815" s="286"/>
      <c r="I815" s="226"/>
      <c r="J815" s="419"/>
      <c r="K815" s="421"/>
      <c r="L815" s="211"/>
      <c r="M815" s="269"/>
      <c r="N815" s="253"/>
      <c r="O815" s="45"/>
      <c r="P815" s="45"/>
      <c r="Q815" s="247"/>
      <c r="R815" s="45"/>
      <c r="S815" s="226"/>
      <c r="T815" s="212"/>
      <c r="U815" s="287"/>
      <c r="V815" s="240"/>
      <c r="W815" s="55"/>
      <c r="X815" s="45"/>
      <c r="Y815" s="45"/>
      <c r="Z815" s="45"/>
      <c r="AA815" s="45"/>
      <c r="AB815" s="45"/>
      <c r="AC815" s="45"/>
      <c r="AD815" s="45"/>
      <c r="AE815" s="45"/>
      <c r="AF815" s="45"/>
    </row>
    <row r="816" ht="16.5" spans="1:32">
      <c r="A816" s="290"/>
      <c r="B816" s="55"/>
      <c r="C816" s="424"/>
      <c r="D816" s="204"/>
      <c r="E816" s="267"/>
      <c r="F816" s="217"/>
      <c r="G816" s="217"/>
      <c r="H816" s="286"/>
      <c r="I816" s="226"/>
      <c r="J816" s="419"/>
      <c r="K816" s="420"/>
      <c r="L816" s="211"/>
      <c r="M816" s="114"/>
      <c r="N816" s="253"/>
      <c r="O816" s="136"/>
      <c r="P816" s="240"/>
      <c r="Q816" s="151"/>
      <c r="R816" s="136"/>
      <c r="S816" s="226"/>
      <c r="T816" s="212"/>
      <c r="U816" s="287"/>
      <c r="V816" s="240"/>
      <c r="W816" s="34"/>
      <c r="X816" s="34"/>
      <c r="Y816" s="34"/>
      <c r="Z816" s="34"/>
      <c r="AA816" s="34"/>
      <c r="AB816" s="34"/>
      <c r="AC816" s="34"/>
      <c r="AD816" s="34"/>
      <c r="AE816" s="34"/>
      <c r="AF816" s="34"/>
    </row>
    <row r="817" ht="16.5" spans="1:32">
      <c r="A817" s="290"/>
      <c r="B817" s="55"/>
      <c r="C817" s="424"/>
      <c r="D817" s="204"/>
      <c r="E817" s="267"/>
      <c r="F817" s="217"/>
      <c r="G817" s="217"/>
      <c r="H817" s="286"/>
      <c r="I817" s="226"/>
      <c r="J817" s="419"/>
      <c r="K817" s="420"/>
      <c r="L817" s="210"/>
      <c r="M817" s="211"/>
      <c r="N817" s="211"/>
      <c r="O817" s="212"/>
      <c r="P817" s="226"/>
      <c r="Q817" s="211"/>
      <c r="R817" s="239"/>
      <c r="S817" s="226"/>
      <c r="T817" s="212"/>
      <c r="U817" s="213"/>
      <c r="V817" s="213"/>
      <c r="W817" s="55"/>
      <c r="X817" s="55"/>
      <c r="Y817" s="55"/>
      <c r="Z817" s="55"/>
      <c r="AA817" s="55"/>
      <c r="AB817" s="55"/>
      <c r="AC817" s="55"/>
      <c r="AD817" s="55"/>
      <c r="AE817" s="55"/>
      <c r="AF817" s="55"/>
    </row>
    <row r="818" ht="16.5" spans="1:32">
      <c r="A818" s="290"/>
      <c r="B818" s="55"/>
      <c r="C818" s="424"/>
      <c r="D818" s="204"/>
      <c r="E818" s="267"/>
      <c r="F818" s="217"/>
      <c r="G818" s="217"/>
      <c r="H818" s="286"/>
      <c r="I818" s="226"/>
      <c r="J818" s="419"/>
      <c r="K818" s="421"/>
      <c r="L818" s="211"/>
      <c r="M818" s="269"/>
      <c r="N818" s="253"/>
      <c r="O818" s="45"/>
      <c r="P818" s="45"/>
      <c r="Q818" s="247"/>
      <c r="R818" s="45"/>
      <c r="S818" s="226"/>
      <c r="T818" s="212"/>
      <c r="U818" s="287"/>
      <c r="V818" s="240"/>
      <c r="W818" s="55"/>
      <c r="X818" s="45"/>
      <c r="Y818" s="45"/>
      <c r="Z818" s="45"/>
      <c r="AA818" s="45"/>
      <c r="AB818" s="45"/>
      <c r="AC818" s="45"/>
      <c r="AD818" s="45"/>
      <c r="AE818" s="45"/>
      <c r="AF818" s="45"/>
    </row>
    <row r="819" ht="16.5" spans="1:32">
      <c r="A819" s="290"/>
      <c r="B819" s="55"/>
      <c r="C819" s="424"/>
      <c r="D819" s="204"/>
      <c r="E819" s="267"/>
      <c r="F819" s="217"/>
      <c r="G819" s="217"/>
      <c r="H819" s="286"/>
      <c r="I819" s="226"/>
      <c r="J819" s="419"/>
      <c r="K819" s="420"/>
      <c r="L819" s="210"/>
      <c r="M819" s="211"/>
      <c r="N819" s="211"/>
      <c r="O819" s="212"/>
      <c r="P819" s="226"/>
      <c r="Q819" s="211"/>
      <c r="R819" s="239"/>
      <c r="S819" s="226"/>
      <c r="T819" s="212"/>
      <c r="U819" s="213"/>
      <c r="V819" s="213"/>
      <c r="W819" s="214"/>
      <c r="X819" s="214"/>
      <c r="Y819" s="214"/>
      <c r="Z819" s="214"/>
      <c r="AA819" s="214"/>
      <c r="AB819" s="214"/>
      <c r="AC819" s="214"/>
      <c r="AD819" s="214"/>
      <c r="AE819" s="214"/>
      <c r="AF819" s="214"/>
    </row>
    <row r="820" ht="16.5" spans="1:32">
      <c r="A820" s="290"/>
      <c r="B820" s="55"/>
      <c r="C820" s="424"/>
      <c r="D820" s="204"/>
      <c r="E820" s="267"/>
      <c r="F820" s="217"/>
      <c r="G820" s="217"/>
      <c r="H820" s="286"/>
      <c r="I820" s="226"/>
      <c r="J820" s="419"/>
      <c r="K820" s="421"/>
      <c r="L820" s="211"/>
      <c r="M820" s="269"/>
      <c r="N820" s="253"/>
      <c r="O820" s="45"/>
      <c r="P820" s="45"/>
      <c r="Q820" s="247"/>
      <c r="R820" s="45"/>
      <c r="S820" s="226"/>
      <c r="T820" s="212"/>
      <c r="U820" s="287"/>
      <c r="V820" s="240"/>
      <c r="W820" s="55"/>
      <c r="X820" s="45"/>
      <c r="Y820" s="45"/>
      <c r="Z820" s="45"/>
      <c r="AA820" s="45"/>
      <c r="AB820" s="45"/>
      <c r="AC820" s="45"/>
      <c r="AD820" s="45"/>
      <c r="AE820" s="45"/>
      <c r="AF820" s="45"/>
    </row>
    <row r="821" ht="16.5" spans="1:32">
      <c r="A821" s="290"/>
      <c r="B821" s="55"/>
      <c r="C821" s="424"/>
      <c r="D821" s="204"/>
      <c r="E821" s="267"/>
      <c r="F821" s="217"/>
      <c r="G821" s="217"/>
      <c r="H821" s="286"/>
      <c r="I821" s="226"/>
      <c r="J821" s="419"/>
      <c r="K821" s="420"/>
      <c r="L821" s="210"/>
      <c r="M821" s="211"/>
      <c r="N821" s="211"/>
      <c r="O821" s="45"/>
      <c r="P821" s="45"/>
      <c r="Q821" s="211"/>
      <c r="R821" s="45"/>
      <c r="S821" s="226"/>
      <c r="T821" s="212"/>
      <c r="U821" s="213"/>
      <c r="V821" s="213"/>
      <c r="W821" s="45"/>
      <c r="X821" s="45"/>
      <c r="Y821" s="45"/>
      <c r="Z821" s="45"/>
      <c r="AA821" s="45"/>
      <c r="AB821" s="45"/>
      <c r="AC821" s="45"/>
      <c r="AD821" s="45"/>
      <c r="AE821" s="45"/>
      <c r="AF821" s="45"/>
    </row>
    <row r="822" ht="16.5" spans="1:32">
      <c r="A822" s="290"/>
      <c r="B822" s="55"/>
      <c r="C822" s="214"/>
      <c r="D822" s="204"/>
      <c r="E822" s="267"/>
      <c r="F822" s="217"/>
      <c r="G822" s="217"/>
      <c r="H822" s="286"/>
      <c r="I822" s="226"/>
      <c r="J822" s="419"/>
      <c r="K822" s="421"/>
      <c r="L822" s="211"/>
      <c r="M822" s="269"/>
      <c r="N822" s="253"/>
      <c r="O822" s="45"/>
      <c r="P822" s="45"/>
      <c r="Q822" s="247"/>
      <c r="R822" s="45"/>
      <c r="S822" s="226"/>
      <c r="T822" s="212"/>
      <c r="U822" s="287"/>
      <c r="V822" s="240"/>
      <c r="W822" s="55"/>
      <c r="X822" s="45"/>
      <c r="Y822" s="45"/>
      <c r="Z822" s="45"/>
      <c r="AA822" s="45"/>
      <c r="AB822" s="45"/>
      <c r="AC822" s="45"/>
      <c r="AD822" s="45"/>
      <c r="AE822" s="45"/>
      <c r="AF822" s="45"/>
    </row>
    <row r="823" ht="16.5" spans="1:32">
      <c r="A823" s="290"/>
      <c r="B823" s="55"/>
      <c r="C823" s="214"/>
      <c r="D823" s="204"/>
      <c r="E823" s="267"/>
      <c r="F823" s="217"/>
      <c r="G823" s="217"/>
      <c r="H823" s="286"/>
      <c r="I823" s="226"/>
      <c r="J823" s="419"/>
      <c r="K823" s="420"/>
      <c r="L823" s="211"/>
      <c r="M823" s="211"/>
      <c r="N823" s="250"/>
      <c r="O823" s="212"/>
      <c r="P823" s="226"/>
      <c r="Q823" s="62"/>
      <c r="R823" s="239"/>
      <c r="S823" s="226"/>
      <c r="T823" s="212"/>
      <c r="U823" s="287"/>
      <c r="V823" s="240"/>
      <c r="W823" s="214"/>
      <c r="X823" s="214"/>
      <c r="Y823" s="214"/>
      <c r="Z823" s="214"/>
      <c r="AA823" s="214"/>
      <c r="AB823" s="214"/>
      <c r="AC823" s="214"/>
      <c r="AD823" s="214"/>
      <c r="AE823" s="214"/>
      <c r="AF823" s="214"/>
    </row>
    <row r="824" ht="17" spans="1:32">
      <c r="A824" s="290"/>
      <c r="B824" s="55"/>
      <c r="C824" s="214"/>
      <c r="D824" s="204"/>
      <c r="E824" s="267"/>
      <c r="F824" s="217"/>
      <c r="G824" s="217"/>
      <c r="H824" s="286"/>
      <c r="I824" s="226"/>
      <c r="J824" s="419"/>
      <c r="K824" s="420"/>
      <c r="L824" s="296"/>
      <c r="M824" s="211"/>
      <c r="N824" s="250"/>
      <c r="O824" s="136"/>
      <c r="P824" s="240"/>
      <c r="Q824" s="239"/>
      <c r="R824" s="136"/>
      <c r="S824" s="226"/>
      <c r="T824" s="212"/>
      <c r="U824" s="24"/>
      <c r="V824" s="240"/>
      <c r="W824" s="34"/>
      <c r="X824" s="34"/>
      <c r="Y824" s="34"/>
      <c r="Z824" s="34"/>
      <c r="AA824" s="34"/>
      <c r="AB824" s="34"/>
      <c r="AC824" s="34"/>
      <c r="AD824" s="34"/>
      <c r="AE824" s="34"/>
      <c r="AF824" s="34"/>
    </row>
    <row r="825" ht="17" spans="1:32">
      <c r="A825" s="290"/>
      <c r="B825" s="55"/>
      <c r="C825" s="214"/>
      <c r="D825" s="204"/>
      <c r="E825" s="228"/>
      <c r="F825" s="217"/>
      <c r="G825" s="217"/>
      <c r="H825" s="286"/>
      <c r="I825" s="226"/>
      <c r="J825" s="419"/>
      <c r="K825" s="420"/>
      <c r="L825" s="210"/>
      <c r="M825" s="211"/>
      <c r="N825" s="211"/>
      <c r="O825" s="212"/>
      <c r="P825" s="226"/>
      <c r="Q825" s="211"/>
      <c r="R825" s="269"/>
      <c r="S825" s="226"/>
      <c r="T825" s="212"/>
      <c r="U825" s="213"/>
      <c r="V825" s="213"/>
      <c r="W825" s="269"/>
      <c r="X825" s="269"/>
      <c r="Y825" s="269"/>
      <c r="Z825" s="269"/>
      <c r="AA825" s="269"/>
      <c r="AB825" s="269"/>
      <c r="AC825" s="269"/>
      <c r="AD825" s="269"/>
      <c r="AE825" s="269"/>
      <c r="AF825" s="269"/>
    </row>
    <row r="826" ht="16.5" spans="1:32">
      <c r="A826" s="290"/>
      <c r="B826" s="55"/>
      <c r="C826" s="214"/>
      <c r="D826" s="204"/>
      <c r="E826" s="267"/>
      <c r="F826" s="217"/>
      <c r="G826" s="217"/>
      <c r="H826" s="286"/>
      <c r="I826" s="226"/>
      <c r="J826" s="419"/>
      <c r="K826" s="420"/>
      <c r="L826" s="210"/>
      <c r="M826" s="211"/>
      <c r="N826" s="211"/>
      <c r="O826" s="212"/>
      <c r="P826" s="226"/>
      <c r="Q826" s="211"/>
      <c r="R826" s="289"/>
      <c r="S826" s="226"/>
      <c r="T826" s="212"/>
      <c r="U826" s="213"/>
      <c r="V826" s="213"/>
      <c r="W826" s="289"/>
      <c r="X826" s="289"/>
      <c r="Y826" s="289"/>
      <c r="Z826" s="289"/>
      <c r="AA826" s="289"/>
      <c r="AB826" s="289"/>
      <c r="AC826" s="289"/>
      <c r="AD826" s="289"/>
      <c r="AE826" s="289"/>
      <c r="AF826" s="289"/>
    </row>
    <row r="827" ht="16.5" spans="1:32">
      <c r="A827" s="290"/>
      <c r="B827" s="55"/>
      <c r="C827" s="214"/>
      <c r="D827" s="204"/>
      <c r="E827" s="267"/>
      <c r="F827" s="217"/>
      <c r="G827" s="217"/>
      <c r="H827" s="286"/>
      <c r="I827" s="226"/>
      <c r="J827" s="419"/>
      <c r="K827" s="420"/>
      <c r="L827" s="211"/>
      <c r="M827" s="211"/>
      <c r="N827" s="250"/>
      <c r="O827" s="212"/>
      <c r="P827" s="226"/>
      <c r="Q827" s="62"/>
      <c r="R827" s="239"/>
      <c r="S827" s="226"/>
      <c r="T827" s="212"/>
      <c r="U827" s="287"/>
      <c r="V827" s="240"/>
      <c r="W827" s="214"/>
      <c r="X827" s="214"/>
      <c r="Y827" s="214"/>
      <c r="Z827" s="214"/>
      <c r="AA827" s="214"/>
      <c r="AB827" s="214"/>
      <c r="AC827" s="214"/>
      <c r="AD827" s="214"/>
      <c r="AE827" s="214"/>
      <c r="AF827" s="214"/>
    </row>
    <row r="828" ht="16.5" spans="1:32">
      <c r="A828" s="290"/>
      <c r="B828" s="55"/>
      <c r="C828" s="214"/>
      <c r="D828" s="204"/>
      <c r="E828" s="267"/>
      <c r="F828" s="217"/>
      <c r="G828" s="217"/>
      <c r="H828" s="286"/>
      <c r="I828" s="226"/>
      <c r="J828" s="419"/>
      <c r="K828" s="420"/>
      <c r="L828" s="210"/>
      <c r="M828" s="211"/>
      <c r="N828" s="211"/>
      <c r="O828" s="212"/>
      <c r="P828" s="226"/>
      <c r="Q828" s="211"/>
      <c r="R828" s="289"/>
      <c r="S828" s="226"/>
      <c r="T828" s="212"/>
      <c r="U828" s="213"/>
      <c r="V828" s="213"/>
      <c r="W828" s="289"/>
      <c r="X828" s="289"/>
      <c r="Y828" s="289"/>
      <c r="Z828" s="289"/>
      <c r="AA828" s="289"/>
      <c r="AB828" s="289"/>
      <c r="AC828" s="289"/>
      <c r="AD828" s="289"/>
      <c r="AE828" s="289"/>
      <c r="AF828" s="289"/>
    </row>
    <row r="829" ht="16.5" spans="1:32">
      <c r="A829" s="290"/>
      <c r="B829" s="55"/>
      <c r="C829" s="214"/>
      <c r="D829" s="204"/>
      <c r="E829" s="267"/>
      <c r="F829" s="217"/>
      <c r="G829" s="217"/>
      <c r="H829" s="286"/>
      <c r="I829" s="226"/>
      <c r="J829" s="419"/>
      <c r="K829" s="420"/>
      <c r="L829" s="211"/>
      <c r="M829" s="211"/>
      <c r="N829" s="250"/>
      <c r="O829" s="212"/>
      <c r="P829" s="226"/>
      <c r="Q829" s="151"/>
      <c r="R829" s="239"/>
      <c r="S829" s="226"/>
      <c r="T829" s="212"/>
      <c r="U829" s="287"/>
      <c r="V829" s="240"/>
      <c r="W829" s="214"/>
      <c r="X829" s="214"/>
      <c r="Y829" s="214"/>
      <c r="Z829" s="214"/>
      <c r="AA829" s="214"/>
      <c r="AB829" s="214"/>
      <c r="AC829" s="214"/>
      <c r="AD829" s="214"/>
      <c r="AE829" s="214"/>
      <c r="AF829" s="214"/>
    </row>
    <row r="830" ht="17" spans="1:32">
      <c r="A830" s="290"/>
      <c r="B830" s="55"/>
      <c r="C830" s="214"/>
      <c r="D830" s="204"/>
      <c r="E830" s="228"/>
      <c r="F830" s="217"/>
      <c r="G830" s="217"/>
      <c r="H830" s="286"/>
      <c r="I830" s="226"/>
      <c r="J830" s="419"/>
      <c r="K830" s="420"/>
      <c r="L830" s="210"/>
      <c r="M830" s="211"/>
      <c r="N830" s="211"/>
      <c r="O830" s="212"/>
      <c r="P830" s="226"/>
      <c r="Q830" s="211"/>
      <c r="R830" s="239"/>
      <c r="S830" s="226"/>
      <c r="T830" s="212"/>
      <c r="U830" s="213"/>
      <c r="V830" s="213"/>
      <c r="W830" s="55"/>
      <c r="X830" s="55"/>
      <c r="Y830" s="55"/>
      <c r="Z830" s="55"/>
      <c r="AA830" s="55"/>
      <c r="AB830" s="55"/>
      <c r="AC830" s="55"/>
      <c r="AD830" s="55"/>
      <c r="AE830" s="55"/>
      <c r="AF830" s="55"/>
    </row>
    <row r="831" ht="17" spans="1:32">
      <c r="A831" s="290"/>
      <c r="B831" s="55"/>
      <c r="C831" s="214"/>
      <c r="D831" s="204"/>
      <c r="E831" s="228"/>
      <c r="F831" s="217"/>
      <c r="G831" s="217"/>
      <c r="H831" s="286"/>
      <c r="I831" s="226"/>
      <c r="J831" s="419"/>
      <c r="K831" s="421"/>
      <c r="L831" s="211"/>
      <c r="M831" s="269"/>
      <c r="N831" s="253"/>
      <c r="O831" s="45"/>
      <c r="P831" s="45"/>
      <c r="Q831" s="247"/>
      <c r="R831" s="45"/>
      <c r="S831" s="226"/>
      <c r="T831" s="212"/>
      <c r="U831" s="287"/>
      <c r="V831" s="240"/>
      <c r="W831" s="55"/>
      <c r="X831" s="45"/>
      <c r="Y831" s="45"/>
      <c r="Z831" s="45"/>
      <c r="AA831" s="45"/>
      <c r="AB831" s="45"/>
      <c r="AC831" s="45"/>
      <c r="AD831" s="45"/>
      <c r="AE831" s="45"/>
      <c r="AF831" s="45"/>
    </row>
    <row r="832" ht="17" spans="1:32">
      <c r="A832" s="290"/>
      <c r="B832" s="55"/>
      <c r="C832" s="424"/>
      <c r="D832" s="204"/>
      <c r="E832" s="228"/>
      <c r="F832" s="217"/>
      <c r="G832" s="217"/>
      <c r="H832" s="286"/>
      <c r="I832" s="226"/>
      <c r="J832" s="419"/>
      <c r="K832" s="420"/>
      <c r="L832" s="210"/>
      <c r="M832" s="211"/>
      <c r="N832" s="211"/>
      <c r="O832" s="212"/>
      <c r="P832" s="226"/>
      <c r="Q832" s="211"/>
      <c r="R832" s="239"/>
      <c r="S832" s="226"/>
      <c r="T832" s="212"/>
      <c r="U832" s="213"/>
      <c r="V832" s="213"/>
      <c r="W832" s="212"/>
      <c r="X832" s="212"/>
      <c r="Y832" s="212"/>
      <c r="Z832" s="212"/>
      <c r="AA832" s="212"/>
      <c r="AB832" s="212"/>
      <c r="AC832" s="212"/>
      <c r="AD832" s="212"/>
      <c r="AE832" s="212"/>
      <c r="AF832" s="212"/>
    </row>
    <row r="833" ht="16.5" spans="1:32">
      <c r="A833" s="290"/>
      <c r="B833" s="55"/>
      <c r="C833" s="424"/>
      <c r="D833" s="204"/>
      <c r="E833" s="267"/>
      <c r="F833" s="298"/>
      <c r="G833" s="298"/>
      <c r="H833" s="298"/>
      <c r="I833" s="226"/>
      <c r="J833" s="419"/>
      <c r="K833" s="420"/>
      <c r="L833" s="210"/>
      <c r="M833" s="211"/>
      <c r="N833" s="211"/>
      <c r="O833" s="212"/>
      <c r="P833" s="226"/>
      <c r="Q833" s="211"/>
      <c r="R833" s="399"/>
      <c r="S833" s="226"/>
      <c r="T833" s="212"/>
      <c r="U833" s="213"/>
      <c r="V833" s="213"/>
      <c r="W833" s="212"/>
      <c r="X833" s="212"/>
      <c r="Y833" s="212"/>
      <c r="Z833" s="212"/>
      <c r="AA833" s="212"/>
      <c r="AB833" s="212"/>
      <c r="AC833" s="212"/>
      <c r="AD833" s="212"/>
      <c r="AE833" s="212"/>
      <c r="AF833" s="212"/>
    </row>
    <row r="834" ht="17" spans="1:32">
      <c r="A834" s="290"/>
      <c r="B834" s="55"/>
      <c r="C834" s="424"/>
      <c r="D834" s="204"/>
      <c r="E834" s="301"/>
      <c r="F834" s="286"/>
      <c r="G834" s="286"/>
      <c r="H834" s="286"/>
      <c r="I834" s="226"/>
      <c r="J834" s="419"/>
      <c r="K834" s="421"/>
      <c r="L834" s="211"/>
      <c r="M834" s="269"/>
      <c r="N834" s="253"/>
      <c r="O834" s="45"/>
      <c r="P834" s="45"/>
      <c r="Q834" s="247"/>
      <c r="R834" s="45"/>
      <c r="S834" s="226"/>
      <c r="T834" s="212"/>
      <c r="U834" s="287"/>
      <c r="V834" s="240"/>
      <c r="W834" s="55"/>
      <c r="X834" s="45"/>
      <c r="Y834" s="45"/>
      <c r="Z834" s="45"/>
      <c r="AA834" s="45"/>
      <c r="AB834" s="45"/>
      <c r="AC834" s="45"/>
      <c r="AD834" s="45"/>
      <c r="AE834" s="45"/>
      <c r="AF834" s="45"/>
    </row>
    <row r="835" ht="17" spans="1:32">
      <c r="A835" s="290"/>
      <c r="B835" s="55"/>
      <c r="C835" s="424"/>
      <c r="D835" s="204"/>
      <c r="E835" s="301"/>
      <c r="F835" s="286"/>
      <c r="G835" s="286"/>
      <c r="H835" s="286"/>
      <c r="I835" s="226"/>
      <c r="J835" s="419"/>
      <c r="K835" s="420"/>
      <c r="L835" s="114"/>
      <c r="M835" s="114"/>
      <c r="N835" s="238"/>
      <c r="O835" s="212"/>
      <c r="P835" s="226"/>
      <c r="Q835" s="256"/>
      <c r="R835" s="212"/>
      <c r="S835" s="226"/>
      <c r="T835" s="212"/>
      <c r="U835" s="37"/>
      <c r="V835" s="216"/>
      <c r="W835" s="214"/>
      <c r="X835" s="214"/>
      <c r="Y835" s="214"/>
      <c r="Z835" s="214"/>
      <c r="AA835" s="214"/>
      <c r="AB835" s="214"/>
      <c r="AC835" s="214"/>
      <c r="AD835" s="214"/>
      <c r="AE835" s="214"/>
      <c r="AF835" s="214"/>
    </row>
    <row r="836" ht="17" spans="1:32">
      <c r="A836" s="290"/>
      <c r="B836" s="55"/>
      <c r="C836" s="424"/>
      <c r="D836" s="204"/>
      <c r="E836" s="228"/>
      <c r="F836" s="217"/>
      <c r="G836" s="217"/>
      <c r="H836" s="286"/>
      <c r="I836" s="226"/>
      <c r="J836" s="419"/>
      <c r="K836" s="420"/>
      <c r="L836" s="210"/>
      <c r="M836" s="211"/>
      <c r="N836" s="211"/>
      <c r="O836" s="212"/>
      <c r="P836" s="226"/>
      <c r="Q836" s="211"/>
      <c r="R836" s="399"/>
      <c r="S836" s="226"/>
      <c r="T836" s="212"/>
      <c r="U836" s="213"/>
      <c r="V836" s="213"/>
      <c r="W836" s="212"/>
      <c r="X836" s="212"/>
      <c r="Y836" s="212"/>
      <c r="Z836" s="212"/>
      <c r="AA836" s="212"/>
      <c r="AB836" s="212"/>
      <c r="AC836" s="212"/>
      <c r="AD836" s="212"/>
      <c r="AE836" s="212"/>
      <c r="AF836" s="212"/>
    </row>
    <row r="837" ht="17" spans="1:32">
      <c r="A837" s="290"/>
      <c r="B837" s="55"/>
      <c r="C837" s="214"/>
      <c r="D837" s="204"/>
      <c r="E837" s="228"/>
      <c r="F837" s="217"/>
      <c r="G837" s="217"/>
      <c r="H837" s="286"/>
      <c r="I837" s="226"/>
      <c r="J837" s="419"/>
      <c r="K837" s="421"/>
      <c r="L837" s="211"/>
      <c r="M837" s="269"/>
      <c r="N837" s="253"/>
      <c r="O837" s="45"/>
      <c r="P837" s="45"/>
      <c r="Q837" s="247"/>
      <c r="R837" s="45"/>
      <c r="S837" s="226"/>
      <c r="T837" s="212"/>
      <c r="U837" s="287"/>
      <c r="V837" s="240"/>
      <c r="W837" s="55"/>
      <c r="X837" s="45"/>
      <c r="Y837" s="45"/>
      <c r="Z837" s="45"/>
      <c r="AA837" s="45"/>
      <c r="AB837" s="45"/>
      <c r="AC837" s="45"/>
      <c r="AD837" s="45"/>
      <c r="AE837" s="45"/>
      <c r="AF837" s="45"/>
    </row>
    <row r="838" ht="17" spans="1:32">
      <c r="A838" s="290"/>
      <c r="B838" s="55"/>
      <c r="C838" s="214"/>
      <c r="D838" s="204"/>
      <c r="E838" s="228"/>
      <c r="F838" s="217"/>
      <c r="G838" s="217"/>
      <c r="H838" s="286"/>
      <c r="I838" s="226"/>
      <c r="J838" s="419"/>
      <c r="K838" s="420"/>
      <c r="L838" s="210"/>
      <c r="M838" s="211"/>
      <c r="N838" s="211"/>
      <c r="O838" s="212"/>
      <c r="P838" s="226"/>
      <c r="Q838" s="211"/>
      <c r="R838" s="399"/>
      <c r="S838" s="226"/>
      <c r="T838" s="212"/>
      <c r="U838" s="213"/>
      <c r="V838" s="213"/>
      <c r="W838" s="212"/>
      <c r="X838" s="212"/>
      <c r="Y838" s="212"/>
      <c r="Z838" s="212"/>
      <c r="AA838" s="212"/>
      <c r="AB838" s="212"/>
      <c r="AC838" s="212"/>
      <c r="AD838" s="212"/>
      <c r="AE838" s="212"/>
      <c r="AF838" s="212"/>
    </row>
    <row r="839" ht="17" spans="1:32">
      <c r="A839" s="290"/>
      <c r="B839" s="55"/>
      <c r="C839" s="214"/>
      <c r="D839" s="204"/>
      <c r="E839" s="228"/>
      <c r="F839" s="217"/>
      <c r="G839" s="217"/>
      <c r="H839" s="286"/>
      <c r="I839" s="226"/>
      <c r="J839" s="419"/>
      <c r="K839" s="420"/>
      <c r="L839" s="296"/>
      <c r="M839" s="211"/>
      <c r="N839" s="250"/>
      <c r="O839" s="136"/>
      <c r="P839" s="240"/>
      <c r="Q839" s="239"/>
      <c r="R839" s="136"/>
      <c r="S839" s="226"/>
      <c r="T839" s="212"/>
      <c r="U839" s="24"/>
      <c r="V839" s="240"/>
      <c r="W839" s="34"/>
      <c r="X839" s="34"/>
      <c r="Y839" s="34"/>
      <c r="Z839" s="34"/>
      <c r="AA839" s="34"/>
      <c r="AB839" s="34"/>
      <c r="AC839" s="34"/>
      <c r="AD839" s="34"/>
      <c r="AE839" s="34"/>
      <c r="AF839" s="34"/>
    </row>
    <row r="840" ht="17" spans="1:32">
      <c r="A840" s="290"/>
      <c r="B840" s="55"/>
      <c r="C840" s="214"/>
      <c r="D840" s="204"/>
      <c r="E840" s="228"/>
      <c r="F840" s="217"/>
      <c r="G840" s="217"/>
      <c r="H840" s="286"/>
      <c r="I840" s="226"/>
      <c r="J840" s="425"/>
      <c r="K840" s="420"/>
      <c r="L840" s="210"/>
      <c r="M840" s="211"/>
      <c r="N840" s="211"/>
      <c r="O840" s="212"/>
      <c r="P840" s="226"/>
      <c r="Q840" s="211"/>
      <c r="R840" s="239"/>
      <c r="S840" s="226"/>
      <c r="T840" s="212"/>
      <c r="U840" s="213"/>
      <c r="V840" s="213"/>
      <c r="W840" s="214"/>
      <c r="X840" s="214"/>
      <c r="Y840" s="214"/>
      <c r="Z840" s="214"/>
      <c r="AA840" s="214"/>
      <c r="AB840" s="214"/>
      <c r="AC840" s="214"/>
      <c r="AD840" s="214"/>
      <c r="AE840" s="214"/>
      <c r="AF840" s="214"/>
    </row>
    <row r="841" ht="17" spans="1:32">
      <c r="A841" s="290"/>
      <c r="B841" s="55"/>
      <c r="C841" s="214"/>
      <c r="D841" s="204"/>
      <c r="E841" s="228"/>
      <c r="F841" s="217"/>
      <c r="G841" s="217"/>
      <c r="H841" s="286"/>
      <c r="I841" s="226"/>
      <c r="J841" s="425"/>
      <c r="K841" s="420"/>
      <c r="L841" s="211"/>
      <c r="M841" s="114"/>
      <c r="N841" s="253"/>
      <c r="O841" s="136"/>
      <c r="P841" s="240"/>
      <c r="Q841" s="151"/>
      <c r="R841" s="136"/>
      <c r="S841" s="226"/>
      <c r="T841" s="212"/>
      <c r="U841" s="287"/>
      <c r="V841" s="240"/>
      <c r="W841" s="34"/>
      <c r="X841" s="34"/>
      <c r="Y841" s="34"/>
      <c r="Z841" s="34"/>
      <c r="AA841" s="34"/>
      <c r="AB841" s="34"/>
      <c r="AC841" s="34"/>
      <c r="AD841" s="34"/>
      <c r="AE841" s="34"/>
      <c r="AF841" s="34"/>
    </row>
    <row r="842" ht="17" spans="1:32">
      <c r="A842" s="290"/>
      <c r="B842" s="55"/>
      <c r="C842" s="214"/>
      <c r="D842" s="204"/>
      <c r="E842" s="228"/>
      <c r="F842" s="298"/>
      <c r="G842" s="298"/>
      <c r="H842" s="298"/>
      <c r="I842" s="226"/>
      <c r="J842" s="425"/>
      <c r="K842" s="420"/>
      <c r="L842" s="210"/>
      <c r="M842" s="211"/>
      <c r="N842" s="211"/>
      <c r="O842" s="212"/>
      <c r="P842" s="226"/>
      <c r="Q842" s="211"/>
      <c r="R842" s="239"/>
      <c r="S842" s="226"/>
      <c r="T842" s="212"/>
      <c r="U842" s="213"/>
      <c r="V842" s="213"/>
      <c r="W842" s="214"/>
      <c r="X842" s="214"/>
      <c r="Y842" s="214"/>
      <c r="Z842" s="214"/>
      <c r="AA842" s="214"/>
      <c r="AB842" s="214"/>
      <c r="AC842" s="214"/>
      <c r="AD842" s="214"/>
      <c r="AE842" s="214"/>
      <c r="AF842" s="214"/>
    </row>
    <row r="843" ht="17" spans="1:32">
      <c r="A843" s="290"/>
      <c r="B843" s="55"/>
      <c r="C843" s="214"/>
      <c r="D843" s="204"/>
      <c r="E843" s="228"/>
      <c r="F843" s="217"/>
      <c r="G843" s="217"/>
      <c r="H843" s="286"/>
      <c r="I843" s="226"/>
      <c r="J843" s="425"/>
      <c r="K843" s="420"/>
      <c r="L843" s="296"/>
      <c r="M843" s="211"/>
      <c r="N843" s="250"/>
      <c r="O843" s="136"/>
      <c r="P843" s="240"/>
      <c r="Q843" s="239"/>
      <c r="R843" s="136"/>
      <c r="S843" s="226"/>
      <c r="T843" s="212"/>
      <c r="U843" s="24"/>
      <c r="V843" s="240"/>
      <c r="W843" s="34"/>
      <c r="X843" s="34"/>
      <c r="Y843" s="34"/>
      <c r="Z843" s="34"/>
      <c r="AA843" s="34"/>
      <c r="AB843" s="34"/>
      <c r="AC843" s="34"/>
      <c r="AD843" s="34"/>
      <c r="AE843" s="34"/>
      <c r="AF843" s="34"/>
    </row>
    <row r="844" ht="17" spans="1:32">
      <c r="A844" s="290"/>
      <c r="B844" s="55"/>
      <c r="C844" s="214"/>
      <c r="D844" s="204"/>
      <c r="E844" s="228"/>
      <c r="F844" s="217"/>
      <c r="G844" s="217"/>
      <c r="H844" s="286"/>
      <c r="I844" s="226"/>
      <c r="J844" s="425"/>
      <c r="K844" s="420"/>
      <c r="L844" s="211"/>
      <c r="M844" s="114"/>
      <c r="N844" s="253"/>
      <c r="O844" s="136"/>
      <c r="P844" s="240"/>
      <c r="Q844" s="151"/>
      <c r="R844" s="136"/>
      <c r="S844" s="226"/>
      <c r="T844" s="212"/>
      <c r="U844" s="287"/>
      <c r="V844" s="240"/>
      <c r="W844" s="34"/>
      <c r="X844" s="34"/>
      <c r="Y844" s="34"/>
      <c r="Z844" s="34"/>
      <c r="AA844" s="34"/>
      <c r="AB844" s="34"/>
      <c r="AC844" s="34"/>
      <c r="AD844" s="34"/>
      <c r="AE844" s="34"/>
      <c r="AF844" s="34"/>
    </row>
    <row r="845" ht="17" spans="1:32">
      <c r="A845" s="290"/>
      <c r="B845" s="55"/>
      <c r="C845" s="214"/>
      <c r="D845" s="204"/>
      <c r="E845" s="228"/>
      <c r="F845" s="298"/>
      <c r="G845" s="298"/>
      <c r="H845" s="298"/>
      <c r="I845" s="226"/>
      <c r="J845" s="425"/>
      <c r="K845" s="420"/>
      <c r="L845" s="210"/>
      <c r="M845" s="211"/>
      <c r="N845" s="211"/>
      <c r="O845" s="212"/>
      <c r="P845" s="226"/>
      <c r="Q845" s="211"/>
      <c r="R845" s="239"/>
      <c r="S845" s="226"/>
      <c r="T845" s="212"/>
      <c r="U845" s="213"/>
      <c r="V845" s="213"/>
      <c r="W845" s="214"/>
      <c r="X845" s="214"/>
      <c r="Y845" s="214"/>
      <c r="Z845" s="214"/>
      <c r="AA845" s="214"/>
      <c r="AB845" s="214"/>
      <c r="AC845" s="214"/>
      <c r="AD845" s="214"/>
      <c r="AE845" s="214"/>
      <c r="AF845" s="214"/>
    </row>
    <row r="846" ht="17" spans="1:32">
      <c r="A846" s="290"/>
      <c r="B846" s="55"/>
      <c r="C846" s="214"/>
      <c r="D846" s="204"/>
      <c r="E846" s="228"/>
      <c r="F846" s="217"/>
      <c r="G846" s="217"/>
      <c r="H846" s="286"/>
      <c r="I846" s="226"/>
      <c r="J846" s="425"/>
      <c r="K846" s="420"/>
      <c r="L846" s="296"/>
      <c r="M846" s="211"/>
      <c r="N846" s="250"/>
      <c r="O846" s="136"/>
      <c r="P846" s="240"/>
      <c r="Q846" s="239"/>
      <c r="R846" s="136"/>
      <c r="S846" s="226"/>
      <c r="T846" s="212"/>
      <c r="U846" s="24"/>
      <c r="V846" s="240"/>
      <c r="W846" s="34"/>
      <c r="X846" s="34"/>
      <c r="Y846" s="34"/>
      <c r="Z846" s="34"/>
      <c r="AA846" s="34"/>
      <c r="AB846" s="34"/>
      <c r="AC846" s="34"/>
      <c r="AD846" s="34"/>
      <c r="AE846" s="34"/>
      <c r="AF846" s="34"/>
    </row>
    <row r="847" ht="17" spans="1:32">
      <c r="A847" s="290"/>
      <c r="B847" s="55"/>
      <c r="C847" s="214"/>
      <c r="D847" s="204"/>
      <c r="E847" s="228"/>
      <c r="F847" s="298"/>
      <c r="G847" s="298"/>
      <c r="H847" s="298"/>
      <c r="I847" s="226"/>
      <c r="J847" s="425"/>
      <c r="K847" s="420"/>
      <c r="L847" s="210"/>
      <c r="M847" s="211"/>
      <c r="N847" s="211"/>
      <c r="O847" s="212"/>
      <c r="P847" s="226"/>
      <c r="Q847" s="211"/>
      <c r="R847" s="239"/>
      <c r="S847" s="226"/>
      <c r="T847" s="212"/>
      <c r="U847" s="213"/>
      <c r="V847" s="213"/>
      <c r="W847" s="214"/>
      <c r="X847" s="214"/>
      <c r="Y847" s="214"/>
      <c r="Z847" s="214"/>
      <c r="AA847" s="214"/>
      <c r="AB847" s="214"/>
      <c r="AC847" s="214"/>
      <c r="AD847" s="214"/>
      <c r="AE847" s="214"/>
      <c r="AF847" s="214"/>
    </row>
    <row r="848" ht="16.5" spans="1:32">
      <c r="A848" s="290"/>
      <c r="B848" s="55"/>
      <c r="C848" s="214"/>
      <c r="D848" s="204"/>
      <c r="E848" s="267"/>
      <c r="F848" s="298"/>
      <c r="G848" s="298"/>
      <c r="H848" s="298"/>
      <c r="I848" s="226"/>
      <c r="J848" s="419"/>
      <c r="K848" s="421"/>
      <c r="L848" s="211"/>
      <c r="M848" s="269"/>
      <c r="N848" s="253"/>
      <c r="O848" s="45"/>
      <c r="P848" s="45"/>
      <c r="Q848" s="247"/>
      <c r="R848" s="45"/>
      <c r="S848" s="226"/>
      <c r="T848" s="212"/>
      <c r="U848" s="287"/>
      <c r="V848" s="240"/>
      <c r="W848" s="55"/>
      <c r="X848" s="45"/>
      <c r="Y848" s="45"/>
      <c r="Z848" s="45"/>
      <c r="AA848" s="45"/>
      <c r="AB848" s="45"/>
      <c r="AC848" s="45"/>
      <c r="AD848" s="45"/>
      <c r="AE848" s="45"/>
      <c r="AF848" s="45"/>
    </row>
    <row r="849" ht="16.5" spans="1:32">
      <c r="A849" s="290"/>
      <c r="B849" s="55"/>
      <c r="C849" s="214"/>
      <c r="D849" s="204"/>
      <c r="E849" s="267"/>
      <c r="F849" s="298"/>
      <c r="G849" s="298"/>
      <c r="H849" s="298"/>
      <c r="I849" s="226"/>
      <c r="J849" s="419"/>
      <c r="K849" s="420"/>
      <c r="L849" s="210"/>
      <c r="M849" s="211"/>
      <c r="N849" s="211"/>
      <c r="O849" s="212"/>
      <c r="P849" s="226"/>
      <c r="Q849" s="211"/>
      <c r="R849" s="399"/>
      <c r="S849" s="226"/>
      <c r="T849" s="212"/>
      <c r="U849" s="213"/>
      <c r="V849" s="213"/>
      <c r="W849" s="212"/>
      <c r="X849" s="212"/>
      <c r="Y849" s="212"/>
      <c r="Z849" s="212"/>
      <c r="AA849" s="212"/>
      <c r="AB849" s="212"/>
      <c r="AC849" s="212"/>
      <c r="AD849" s="212"/>
      <c r="AE849" s="212"/>
      <c r="AF849" s="212"/>
    </row>
    <row r="850" ht="16.5" spans="1:32">
      <c r="A850" s="290"/>
      <c r="B850" s="55"/>
      <c r="C850" s="214"/>
      <c r="D850" s="204"/>
      <c r="E850" s="267"/>
      <c r="F850" s="298"/>
      <c r="G850" s="298"/>
      <c r="H850" s="298"/>
      <c r="I850" s="226"/>
      <c r="J850" s="419"/>
      <c r="K850" s="420"/>
      <c r="L850" s="211"/>
      <c r="M850" s="211"/>
      <c r="N850" s="250"/>
      <c r="O850" s="212"/>
      <c r="P850" s="226"/>
      <c r="Q850" s="62"/>
      <c r="R850" s="239"/>
      <c r="S850" s="226"/>
      <c r="T850" s="212"/>
      <c r="U850" s="287"/>
      <c r="V850" s="240"/>
      <c r="W850" s="214"/>
      <c r="X850" s="214"/>
      <c r="Y850" s="214"/>
      <c r="Z850" s="214"/>
      <c r="AA850" s="214"/>
      <c r="AB850" s="214"/>
      <c r="AC850" s="214"/>
      <c r="AD850" s="214"/>
      <c r="AE850" s="214"/>
      <c r="AF850" s="214"/>
    </row>
    <row r="851" ht="16.5" spans="1:32">
      <c r="A851" s="290"/>
      <c r="B851" s="55"/>
      <c r="C851" s="214"/>
      <c r="D851" s="204"/>
      <c r="E851" s="267"/>
      <c r="F851" s="298"/>
      <c r="G851" s="298"/>
      <c r="H851" s="298"/>
      <c r="I851" s="226"/>
      <c r="J851" s="419"/>
      <c r="K851" s="420"/>
      <c r="L851" s="210"/>
      <c r="M851" s="211"/>
      <c r="N851" s="211"/>
      <c r="O851" s="212"/>
      <c r="P851" s="226"/>
      <c r="Q851" s="211"/>
      <c r="R851" s="399"/>
      <c r="S851" s="226"/>
      <c r="T851" s="212"/>
      <c r="U851" s="213"/>
      <c r="V851" s="213"/>
      <c r="W851" s="212"/>
      <c r="X851" s="212"/>
      <c r="Y851" s="212"/>
      <c r="Z851" s="212"/>
      <c r="AA851" s="212"/>
      <c r="AB851" s="212"/>
      <c r="AC851" s="212"/>
      <c r="AD851" s="212"/>
      <c r="AE851" s="212"/>
      <c r="AF851" s="212"/>
    </row>
    <row r="852" ht="16.5" spans="1:32">
      <c r="A852" s="290"/>
      <c r="B852" s="55"/>
      <c r="C852" s="214"/>
      <c r="D852" s="204"/>
      <c r="E852" s="267"/>
      <c r="F852" s="298"/>
      <c r="G852" s="298"/>
      <c r="H852" s="298"/>
      <c r="I852" s="226"/>
      <c r="J852" s="419"/>
      <c r="K852" s="421"/>
      <c r="L852" s="211"/>
      <c r="M852" s="269"/>
      <c r="N852" s="253"/>
      <c r="O852" s="45"/>
      <c r="P852" s="45"/>
      <c r="Q852" s="247"/>
      <c r="R852" s="45"/>
      <c r="S852" s="226"/>
      <c r="T852" s="212"/>
      <c r="U852" s="287"/>
      <c r="V852" s="240"/>
      <c r="W852" s="55"/>
      <c r="X852" s="45"/>
      <c r="Y852" s="45"/>
      <c r="Z852" s="45"/>
      <c r="AA852" s="45"/>
      <c r="AB852" s="45"/>
      <c r="AC852" s="45"/>
      <c r="AD852" s="45"/>
      <c r="AE852" s="45"/>
      <c r="AF852" s="45"/>
    </row>
    <row r="853" ht="16.5" spans="1:32">
      <c r="A853" s="290"/>
      <c r="B853" s="55"/>
      <c r="C853" s="214"/>
      <c r="D853" s="204"/>
      <c r="E853" s="267"/>
      <c r="F853" s="298"/>
      <c r="G853" s="298"/>
      <c r="H853" s="298"/>
      <c r="I853" s="226"/>
      <c r="J853" s="419"/>
      <c r="K853" s="420"/>
      <c r="L853" s="210"/>
      <c r="M853" s="211"/>
      <c r="N853" s="211"/>
      <c r="O853" s="212"/>
      <c r="P853" s="226"/>
      <c r="Q853" s="211"/>
      <c r="R853" s="399"/>
      <c r="S853" s="226"/>
      <c r="T853" s="212"/>
      <c r="U853" s="213"/>
      <c r="V853" s="213"/>
      <c r="W853" s="212"/>
      <c r="X853" s="212"/>
      <c r="Y853" s="212"/>
      <c r="Z853" s="212"/>
      <c r="AA853" s="212"/>
      <c r="AB853" s="212"/>
      <c r="AC853" s="212"/>
      <c r="AD853" s="212"/>
      <c r="AE853" s="212"/>
      <c r="AF853" s="212"/>
    </row>
    <row r="854" ht="16.5" spans="1:32">
      <c r="A854" s="290"/>
      <c r="B854" s="55"/>
      <c r="C854" s="214"/>
      <c r="D854" s="204"/>
      <c r="E854" s="267"/>
      <c r="F854" s="298"/>
      <c r="G854" s="298"/>
      <c r="H854" s="298"/>
      <c r="I854" s="226"/>
      <c r="J854" s="419"/>
      <c r="K854" s="420"/>
      <c r="L854" s="211"/>
      <c r="M854" s="114"/>
      <c r="N854" s="253"/>
      <c r="O854" s="136"/>
      <c r="P854" s="240"/>
      <c r="Q854" s="151"/>
      <c r="R854" s="136"/>
      <c r="S854" s="226"/>
      <c r="T854" s="212"/>
      <c r="U854" s="287"/>
      <c r="V854" s="240"/>
      <c r="W854" s="34"/>
      <c r="X854" s="34"/>
      <c r="Y854" s="34"/>
      <c r="Z854" s="34"/>
      <c r="AA854" s="34"/>
      <c r="AB854" s="34"/>
      <c r="AC854" s="34"/>
      <c r="AD854" s="34"/>
      <c r="AE854" s="34"/>
      <c r="AF854" s="34"/>
    </row>
    <row r="855" ht="16.5" spans="1:32">
      <c r="A855" s="290"/>
      <c r="B855" s="55"/>
      <c r="C855" s="214"/>
      <c r="D855" s="204"/>
      <c r="E855" s="267"/>
      <c r="F855" s="298"/>
      <c r="G855" s="298"/>
      <c r="H855" s="298"/>
      <c r="I855" s="226"/>
      <c r="J855" s="419"/>
      <c r="K855" s="420"/>
      <c r="L855" s="210"/>
      <c r="M855" s="211"/>
      <c r="N855" s="211"/>
      <c r="O855" s="212"/>
      <c r="P855" s="226"/>
      <c r="Q855" s="211"/>
      <c r="R855" s="239"/>
      <c r="S855" s="226"/>
      <c r="T855" s="212"/>
      <c r="U855" s="213"/>
      <c r="V855" s="213"/>
      <c r="W855" s="55"/>
      <c r="X855" s="55"/>
      <c r="Y855" s="55"/>
      <c r="Z855" s="55"/>
      <c r="AA855" s="55"/>
      <c r="AB855" s="55"/>
      <c r="AC855" s="55"/>
      <c r="AD855" s="55"/>
      <c r="AE855" s="55"/>
      <c r="AF855" s="55"/>
    </row>
    <row r="856" ht="16.5" spans="1:32">
      <c r="A856" s="290"/>
      <c r="B856" s="55"/>
      <c r="C856" s="214"/>
      <c r="D856" s="204"/>
      <c r="E856" s="267"/>
      <c r="F856" s="298"/>
      <c r="G856" s="298"/>
      <c r="H856" s="298"/>
      <c r="I856" s="226"/>
      <c r="J856" s="419"/>
      <c r="K856" s="420"/>
      <c r="L856" s="211"/>
      <c r="M856" s="211"/>
      <c r="N856" s="250"/>
      <c r="O856" s="212"/>
      <c r="P856" s="226"/>
      <c r="Q856" s="151"/>
      <c r="R856" s="239"/>
      <c r="S856" s="226"/>
      <c r="T856" s="212"/>
      <c r="U856" s="287"/>
      <c r="V856" s="240"/>
      <c r="W856" s="214"/>
      <c r="X856" s="214"/>
      <c r="Y856" s="214"/>
      <c r="Z856" s="214"/>
      <c r="AA856" s="214"/>
      <c r="AB856" s="214"/>
      <c r="AC856" s="214"/>
      <c r="AD856" s="214"/>
      <c r="AE856" s="214"/>
      <c r="AF856" s="214"/>
    </row>
    <row r="857" ht="16.5" spans="1:32">
      <c r="A857" s="290"/>
      <c r="B857" s="55"/>
      <c r="C857" s="214"/>
      <c r="D857" s="204"/>
      <c r="E857" s="267"/>
      <c r="F857" s="298"/>
      <c r="G857" s="298"/>
      <c r="H857" s="298"/>
      <c r="I857" s="226"/>
      <c r="J857" s="419"/>
      <c r="K857" s="420"/>
      <c r="L857" s="210"/>
      <c r="M857" s="211"/>
      <c r="N857" s="211"/>
      <c r="O857" s="212"/>
      <c r="P857" s="226"/>
      <c r="Q857" s="211"/>
      <c r="R857" s="239"/>
      <c r="S857" s="226"/>
      <c r="T857" s="212"/>
      <c r="U857" s="213"/>
      <c r="V857" s="213"/>
      <c r="W857" s="55"/>
      <c r="X857" s="55"/>
      <c r="Y857" s="55"/>
      <c r="Z857" s="55"/>
      <c r="AA857" s="55"/>
      <c r="AB857" s="55"/>
      <c r="AC857" s="55"/>
      <c r="AD857" s="55"/>
      <c r="AE857" s="55"/>
      <c r="AF857" s="55"/>
    </row>
    <row r="858" ht="17" spans="1:32">
      <c r="A858" s="290"/>
      <c r="B858" s="55"/>
      <c r="C858" s="214"/>
      <c r="D858" s="204"/>
      <c r="E858" s="228"/>
      <c r="F858" s="217"/>
      <c r="G858" s="217"/>
      <c r="H858" s="286"/>
      <c r="I858" s="226"/>
      <c r="J858" s="419"/>
      <c r="K858" s="420"/>
      <c r="L858" s="210"/>
      <c r="M858" s="211"/>
      <c r="N858" s="211"/>
      <c r="O858" s="212"/>
      <c r="P858" s="226"/>
      <c r="Q858" s="211"/>
      <c r="R858" s="239"/>
      <c r="S858" s="226"/>
      <c r="T858" s="212"/>
      <c r="U858" s="213"/>
      <c r="V858" s="213"/>
      <c r="W858" s="55"/>
      <c r="X858" s="55"/>
      <c r="Y858" s="55"/>
      <c r="Z858" s="55"/>
      <c r="AA858" s="55"/>
      <c r="AB858" s="55"/>
      <c r="AC858" s="55"/>
      <c r="AD858" s="55"/>
      <c r="AE858" s="55"/>
      <c r="AF858" s="55"/>
    </row>
    <row r="859" ht="17" spans="1:32">
      <c r="A859" s="290"/>
      <c r="B859" s="55"/>
      <c r="C859" s="214"/>
      <c r="D859" s="204"/>
      <c r="E859" s="228"/>
      <c r="F859" s="217"/>
      <c r="G859" s="217"/>
      <c r="H859" s="286"/>
      <c r="I859" s="226"/>
      <c r="J859" s="419"/>
      <c r="K859" s="421"/>
      <c r="L859" s="211"/>
      <c r="M859" s="269"/>
      <c r="N859" s="253"/>
      <c r="O859" s="45"/>
      <c r="P859" s="45"/>
      <c r="Q859" s="247"/>
      <c r="R859" s="45"/>
      <c r="S859" s="226"/>
      <c r="T859" s="212"/>
      <c r="U859" s="287"/>
      <c r="V859" s="240"/>
      <c r="W859" s="55"/>
      <c r="X859" s="45"/>
      <c r="Y859" s="45"/>
      <c r="Z859" s="45"/>
      <c r="AA859" s="45"/>
      <c r="AB859" s="45"/>
      <c r="AC859" s="45"/>
      <c r="AD859" s="45"/>
      <c r="AE859" s="45"/>
      <c r="AF859" s="45"/>
    </row>
    <row r="860" ht="17" spans="1:32">
      <c r="A860" s="290"/>
      <c r="B860" s="55"/>
      <c r="C860" s="214"/>
      <c r="D860" s="204"/>
      <c r="E860" s="228"/>
      <c r="F860" s="217"/>
      <c r="G860" s="217"/>
      <c r="H860" s="286"/>
      <c r="I860" s="226"/>
      <c r="J860" s="419"/>
      <c r="K860" s="420"/>
      <c r="L860" s="210"/>
      <c r="M860" s="211"/>
      <c r="N860" s="211"/>
      <c r="O860" s="212"/>
      <c r="P860" s="226"/>
      <c r="Q860" s="211"/>
      <c r="R860" s="239"/>
      <c r="S860" s="226"/>
      <c r="T860" s="212"/>
      <c r="U860" s="213"/>
      <c r="V860" s="213"/>
      <c r="W860" s="55"/>
      <c r="X860" s="55"/>
      <c r="Y860" s="55"/>
      <c r="Z860" s="55"/>
      <c r="AA860" s="55"/>
      <c r="AB860" s="55"/>
      <c r="AC860" s="55"/>
      <c r="AD860" s="55"/>
      <c r="AE860" s="55"/>
      <c r="AF860" s="55"/>
    </row>
    <row r="861" ht="17" spans="1:32">
      <c r="A861" s="290"/>
      <c r="B861" s="55"/>
      <c r="C861" s="214"/>
      <c r="D861" s="204"/>
      <c r="E861" s="228"/>
      <c r="F861" s="217"/>
      <c r="G861" s="217"/>
      <c r="H861" s="286"/>
      <c r="I861" s="226"/>
      <c r="J861" s="419"/>
      <c r="K861" s="420"/>
      <c r="L861" s="211"/>
      <c r="M861" s="211"/>
      <c r="N861" s="297"/>
      <c r="O861" s="136"/>
      <c r="P861" s="240"/>
      <c r="Q861" s="250"/>
      <c r="R861" s="136"/>
      <c r="S861" s="226"/>
      <c r="T861" s="212"/>
      <c r="U861" s="287"/>
      <c r="V861" s="240"/>
      <c r="W861" s="34"/>
      <c r="X861" s="34"/>
      <c r="Y861" s="34"/>
      <c r="Z861" s="34"/>
      <c r="AA861" s="34"/>
      <c r="AB861" s="34"/>
      <c r="AC861" s="34"/>
      <c r="AD861" s="34"/>
      <c r="AE861" s="34"/>
      <c r="AF861" s="34"/>
    </row>
    <row r="862" ht="17" spans="1:32">
      <c r="A862" s="290"/>
      <c r="B862" s="55"/>
      <c r="C862" s="214"/>
      <c r="D862" s="204"/>
      <c r="E862" s="228"/>
      <c r="F862" s="217"/>
      <c r="G862" s="217"/>
      <c r="H862" s="286"/>
      <c r="I862" s="226"/>
      <c r="J862" s="419"/>
      <c r="K862" s="420"/>
      <c r="L862" s="210"/>
      <c r="M862" s="211"/>
      <c r="N862" s="211"/>
      <c r="O862" s="212"/>
      <c r="P862" s="226"/>
      <c r="Q862" s="211"/>
      <c r="R862" s="239"/>
      <c r="S862" s="226"/>
      <c r="T862" s="212"/>
      <c r="U862" s="213"/>
      <c r="V862" s="213"/>
      <c r="W862" s="55"/>
      <c r="X862" s="55"/>
      <c r="Y862" s="55"/>
      <c r="Z862" s="55"/>
      <c r="AA862" s="55"/>
      <c r="AB862" s="55"/>
      <c r="AC862" s="55"/>
      <c r="AD862" s="55"/>
      <c r="AE862" s="55"/>
      <c r="AF862" s="55"/>
    </row>
    <row r="863" ht="17" spans="1:32">
      <c r="A863" s="290"/>
      <c r="B863" s="55"/>
      <c r="C863" s="214"/>
      <c r="D863" s="204"/>
      <c r="E863" s="228"/>
      <c r="F863" s="268"/>
      <c r="G863" s="268"/>
      <c r="H863" s="285"/>
      <c r="I863" s="226"/>
      <c r="J863" s="425"/>
      <c r="K863" s="420"/>
      <c r="L863" s="210"/>
      <c r="M863" s="211"/>
      <c r="N863" s="211"/>
      <c r="O863" s="212"/>
      <c r="P863" s="226"/>
      <c r="Q863" s="211"/>
      <c r="R863" s="239"/>
      <c r="S863" s="226"/>
      <c r="T863" s="212"/>
      <c r="U863" s="213"/>
      <c r="V863" s="213"/>
      <c r="W863" s="214"/>
      <c r="X863" s="214"/>
      <c r="Y863" s="214"/>
      <c r="Z863" s="214"/>
      <c r="AA863" s="214"/>
      <c r="AB863" s="214"/>
      <c r="AC863" s="214"/>
      <c r="AD863" s="214"/>
      <c r="AE863" s="214"/>
      <c r="AF863" s="214"/>
    </row>
    <row r="864" ht="17" spans="1:32">
      <c r="A864" s="290"/>
      <c r="B864" s="55"/>
      <c r="C864" s="214"/>
      <c r="D864" s="204"/>
      <c r="E864" s="228"/>
      <c r="F864" s="268"/>
      <c r="G864" s="268"/>
      <c r="H864" s="285"/>
      <c r="I864" s="226"/>
      <c r="J864" s="425"/>
      <c r="K864" s="420"/>
      <c r="L864" s="211"/>
      <c r="M864" s="114"/>
      <c r="N864" s="253"/>
      <c r="O864" s="136"/>
      <c r="P864" s="240"/>
      <c r="Q864" s="151"/>
      <c r="R864" s="136"/>
      <c r="S864" s="226"/>
      <c r="T864" s="212"/>
      <c r="U864" s="287"/>
      <c r="V864" s="240"/>
      <c r="W864" s="34"/>
      <c r="X864" s="34"/>
      <c r="Y864" s="34"/>
      <c r="Z864" s="34"/>
      <c r="AA864" s="34"/>
      <c r="AB864" s="34"/>
      <c r="AC864" s="34"/>
      <c r="AD864" s="34"/>
      <c r="AE864" s="34"/>
      <c r="AF864" s="34"/>
    </row>
    <row r="865" ht="17" spans="1:32">
      <c r="A865" s="290"/>
      <c r="B865" s="55"/>
      <c r="C865" s="214"/>
      <c r="D865" s="204"/>
      <c r="E865" s="228"/>
      <c r="F865" s="268"/>
      <c r="G865" s="268"/>
      <c r="H865" s="285"/>
      <c r="I865" s="226"/>
      <c r="J865" s="425"/>
      <c r="K865" s="420"/>
      <c r="L865" s="210"/>
      <c r="M865" s="211"/>
      <c r="N865" s="211"/>
      <c r="O865" s="212"/>
      <c r="P865" s="226"/>
      <c r="Q865" s="211"/>
      <c r="R865" s="239"/>
      <c r="S865" s="226"/>
      <c r="T865" s="212"/>
      <c r="U865" s="213"/>
      <c r="V865" s="213"/>
      <c r="W865" s="214"/>
      <c r="X865" s="214"/>
      <c r="Y865" s="214"/>
      <c r="Z865" s="214"/>
      <c r="AA865" s="214"/>
      <c r="AB865" s="214"/>
      <c r="AC865" s="214"/>
      <c r="AD865" s="214"/>
      <c r="AE865" s="214"/>
      <c r="AF865" s="214"/>
    </row>
    <row r="866" ht="17" spans="1:32">
      <c r="A866" s="290"/>
      <c r="B866" s="55"/>
      <c r="C866" s="214"/>
      <c r="D866" s="204"/>
      <c r="E866" s="228"/>
      <c r="F866" s="268"/>
      <c r="G866" s="268"/>
      <c r="H866" s="285"/>
      <c r="I866" s="226"/>
      <c r="J866" s="425"/>
      <c r="K866" s="421"/>
      <c r="L866" s="211"/>
      <c r="M866" s="269"/>
      <c r="N866" s="253"/>
      <c r="O866" s="45"/>
      <c r="P866" s="45"/>
      <c r="Q866" s="247"/>
      <c r="R866" s="45"/>
      <c r="S866" s="226"/>
      <c r="T866" s="212"/>
      <c r="U866" s="287"/>
      <c r="V866" s="240"/>
      <c r="W866" s="55"/>
      <c r="X866" s="45"/>
      <c r="Y866" s="45"/>
      <c r="Z866" s="45"/>
      <c r="AA866" s="45"/>
      <c r="AB866" s="45"/>
      <c r="AC866" s="45"/>
      <c r="AD866" s="45"/>
      <c r="AE866" s="45"/>
      <c r="AF866" s="45"/>
    </row>
    <row r="867" ht="17" spans="1:32">
      <c r="A867" s="290"/>
      <c r="B867" s="55"/>
      <c r="C867" s="214"/>
      <c r="D867" s="204"/>
      <c r="E867" s="228"/>
      <c r="F867" s="268"/>
      <c r="G867" s="268"/>
      <c r="H867" s="285"/>
      <c r="I867" s="226"/>
      <c r="J867" s="425"/>
      <c r="K867" s="420"/>
      <c r="L867" s="210"/>
      <c r="M867" s="211"/>
      <c r="N867" s="211"/>
      <c r="O867" s="212"/>
      <c r="P867" s="226"/>
      <c r="Q867" s="211"/>
      <c r="R867" s="239"/>
      <c r="S867" s="226"/>
      <c r="T867" s="212"/>
      <c r="U867" s="213"/>
      <c r="V867" s="213"/>
      <c r="W867" s="214"/>
      <c r="X867" s="214"/>
      <c r="Y867" s="214"/>
      <c r="Z867" s="214"/>
      <c r="AA867" s="214"/>
      <c r="AB867" s="214"/>
      <c r="AC867" s="214"/>
      <c r="AD867" s="214"/>
      <c r="AE867" s="214"/>
      <c r="AF867" s="214"/>
    </row>
    <row r="868" ht="17" spans="1:32">
      <c r="A868" s="290"/>
      <c r="B868" s="55"/>
      <c r="C868" s="214"/>
      <c r="D868" s="204"/>
      <c r="E868" s="228"/>
      <c r="F868" s="268"/>
      <c r="G868" s="268"/>
      <c r="H868" s="285"/>
      <c r="I868" s="226"/>
      <c r="J868" s="425"/>
      <c r="K868" s="421"/>
      <c r="L868" s="211"/>
      <c r="M868" s="269"/>
      <c r="N868" s="253"/>
      <c r="O868" s="45"/>
      <c r="P868" s="45"/>
      <c r="Q868" s="247"/>
      <c r="R868" s="45"/>
      <c r="S868" s="226"/>
      <c r="T868" s="212"/>
      <c r="U868" s="287"/>
      <c r="V868" s="240"/>
      <c r="W868" s="55"/>
      <c r="X868" s="45"/>
      <c r="Y868" s="45"/>
      <c r="Z868" s="45"/>
      <c r="AA868" s="45"/>
      <c r="AB868" s="45"/>
      <c r="AC868" s="45"/>
      <c r="AD868" s="45"/>
      <c r="AE868" s="45"/>
      <c r="AF868" s="45"/>
    </row>
    <row r="869" ht="17" spans="1:32">
      <c r="A869" s="290"/>
      <c r="B869" s="55"/>
      <c r="C869" s="214"/>
      <c r="D869" s="204"/>
      <c r="E869" s="228"/>
      <c r="F869" s="268"/>
      <c r="G869" s="268"/>
      <c r="H869" s="286"/>
      <c r="I869" s="226"/>
      <c r="J869" s="419"/>
      <c r="K869" s="421"/>
      <c r="L869" s="211"/>
      <c r="M869" s="269"/>
      <c r="N869" s="253"/>
      <c r="O869" s="45"/>
      <c r="P869" s="45"/>
      <c r="Q869" s="247"/>
      <c r="R869" s="45"/>
      <c r="S869" s="226"/>
      <c r="T869" s="212"/>
      <c r="U869" s="287"/>
      <c r="V869" s="240"/>
      <c r="W869" s="55"/>
      <c r="X869" s="45"/>
      <c r="Y869" s="45"/>
      <c r="Z869" s="45"/>
      <c r="AA869" s="45"/>
      <c r="AB869" s="45"/>
      <c r="AC869" s="45"/>
      <c r="AD869" s="45"/>
      <c r="AE869" s="45"/>
      <c r="AF869" s="45"/>
    </row>
    <row r="870" ht="17" spans="1:32">
      <c r="A870" s="290"/>
      <c r="B870" s="55"/>
      <c r="C870" s="214"/>
      <c r="D870" s="204"/>
      <c r="E870" s="228"/>
      <c r="F870" s="217"/>
      <c r="G870" s="217"/>
      <c r="H870" s="286"/>
      <c r="I870" s="226"/>
      <c r="J870" s="419"/>
      <c r="K870" s="420"/>
      <c r="L870" s="210"/>
      <c r="M870" s="211"/>
      <c r="N870" s="211"/>
      <c r="O870" s="212"/>
      <c r="P870" s="226"/>
      <c r="Q870" s="211"/>
      <c r="R870" s="239"/>
      <c r="S870" s="226"/>
      <c r="T870" s="212"/>
      <c r="U870" s="213"/>
      <c r="V870" s="213"/>
      <c r="W870" s="55"/>
      <c r="X870" s="55"/>
      <c r="Y870" s="55"/>
      <c r="Z870" s="55"/>
      <c r="AA870" s="55"/>
      <c r="AB870" s="55"/>
      <c r="AC870" s="55"/>
      <c r="AD870" s="55"/>
      <c r="AE870" s="55"/>
      <c r="AF870" s="55"/>
    </row>
    <row r="871" ht="17" spans="1:32">
      <c r="A871" s="290"/>
      <c r="B871" s="55"/>
      <c r="C871" s="214"/>
      <c r="D871" s="204"/>
      <c r="E871" s="228"/>
      <c r="F871" s="268"/>
      <c r="G871" s="217"/>
      <c r="H871" s="286"/>
      <c r="I871" s="226"/>
      <c r="J871" s="419"/>
      <c r="K871" s="421"/>
      <c r="L871" s="211"/>
      <c r="M871" s="269"/>
      <c r="N871" s="253"/>
      <c r="O871" s="45"/>
      <c r="P871" s="45"/>
      <c r="Q871" s="247"/>
      <c r="R871" s="45"/>
      <c r="S871" s="226"/>
      <c r="T871" s="212"/>
      <c r="U871" s="287"/>
      <c r="V871" s="240"/>
      <c r="W871" s="55"/>
      <c r="X871" s="45"/>
      <c r="Y871" s="45"/>
      <c r="Z871" s="45"/>
      <c r="AA871" s="45"/>
      <c r="AB871" s="45"/>
      <c r="AC871" s="45"/>
      <c r="AD871" s="45"/>
      <c r="AE871" s="45"/>
      <c r="AF871" s="45"/>
    </row>
    <row r="872" ht="17" spans="1:32">
      <c r="A872" s="290"/>
      <c r="B872" s="55"/>
      <c r="C872" s="214"/>
      <c r="D872" s="204"/>
      <c r="E872" s="228"/>
      <c r="F872" s="217"/>
      <c r="G872" s="217"/>
      <c r="H872" s="286"/>
      <c r="I872" s="226"/>
      <c r="J872" s="419"/>
      <c r="K872" s="420"/>
      <c r="L872" s="210"/>
      <c r="M872" s="211"/>
      <c r="N872" s="211"/>
      <c r="O872" s="212"/>
      <c r="P872" s="226"/>
      <c r="Q872" s="211"/>
      <c r="R872" s="239"/>
      <c r="S872" s="226"/>
      <c r="T872" s="212"/>
      <c r="U872" s="213"/>
      <c r="V872" s="213"/>
      <c r="W872" s="55"/>
      <c r="X872" s="55"/>
      <c r="Y872" s="55"/>
      <c r="Z872" s="55"/>
      <c r="AA872" s="55"/>
      <c r="AB872" s="55"/>
      <c r="AC872" s="55"/>
      <c r="AD872" s="55"/>
      <c r="AE872" s="55"/>
      <c r="AF872" s="55"/>
    </row>
    <row r="873" ht="17" spans="1:32">
      <c r="A873" s="290"/>
      <c r="B873" s="55"/>
      <c r="C873" s="214"/>
      <c r="D873" s="204"/>
      <c r="E873" s="228"/>
      <c r="F873" s="268"/>
      <c r="G873" s="217"/>
      <c r="H873" s="286"/>
      <c r="I873" s="226"/>
      <c r="J873" s="419"/>
      <c r="K873" s="420"/>
      <c r="L873" s="255"/>
      <c r="M873" s="114"/>
      <c r="N873" s="238"/>
      <c r="O873" s="212"/>
      <c r="P873" s="226"/>
      <c r="Q873" s="256"/>
      <c r="R873" s="239"/>
      <c r="S873" s="226"/>
      <c r="T873" s="212"/>
      <c r="U873" s="240"/>
      <c r="V873" s="216"/>
      <c r="W873" s="55"/>
      <c r="X873" s="55"/>
      <c r="Y873" s="55"/>
      <c r="Z873" s="55"/>
      <c r="AA873" s="55"/>
      <c r="AB873" s="55"/>
      <c r="AC873" s="55"/>
      <c r="AD873" s="55"/>
      <c r="AE873" s="55"/>
      <c r="AF873" s="55"/>
    </row>
    <row r="874" ht="17" spans="1:32">
      <c r="A874" s="290"/>
      <c r="B874" s="55"/>
      <c r="C874" s="214"/>
      <c r="D874" s="204"/>
      <c r="E874" s="228"/>
      <c r="F874" s="217"/>
      <c r="G874" s="217"/>
      <c r="H874" s="286"/>
      <c r="I874" s="226"/>
      <c r="J874" s="419"/>
      <c r="K874" s="420"/>
      <c r="L874" s="210"/>
      <c r="M874" s="211"/>
      <c r="N874" s="211"/>
      <c r="O874" s="212"/>
      <c r="P874" s="226"/>
      <c r="Q874" s="211"/>
      <c r="R874" s="239"/>
      <c r="S874" s="226"/>
      <c r="T874" s="212"/>
      <c r="U874" s="213"/>
      <c r="V874" s="213"/>
      <c r="W874" s="55"/>
      <c r="X874" s="55"/>
      <c r="Y874" s="55"/>
      <c r="Z874" s="55"/>
      <c r="AA874" s="55"/>
      <c r="AB874" s="55"/>
      <c r="AC874" s="55"/>
      <c r="AD874" s="55"/>
      <c r="AE874" s="55"/>
      <c r="AF874" s="55"/>
    </row>
    <row r="875" ht="17" spans="1:32">
      <c r="A875" s="290"/>
      <c r="B875" s="55"/>
      <c r="C875" s="214"/>
      <c r="D875" s="204"/>
      <c r="E875" s="228"/>
      <c r="F875" s="268"/>
      <c r="G875" s="217"/>
      <c r="H875" s="286"/>
      <c r="I875" s="226"/>
      <c r="J875" s="419"/>
      <c r="K875" s="420"/>
      <c r="L875" s="255"/>
      <c r="M875" s="114"/>
      <c r="N875" s="238"/>
      <c r="O875" s="212"/>
      <c r="P875" s="226"/>
      <c r="Q875" s="256"/>
      <c r="R875" s="239"/>
      <c r="S875" s="226"/>
      <c r="T875" s="212"/>
      <c r="U875" s="240"/>
      <c r="V875" s="216"/>
      <c r="W875" s="55"/>
      <c r="X875" s="55"/>
      <c r="Y875" s="55"/>
      <c r="Z875" s="55"/>
      <c r="AA875" s="55"/>
      <c r="AB875" s="55"/>
      <c r="AC875" s="55"/>
      <c r="AD875" s="55"/>
      <c r="AE875" s="55"/>
      <c r="AF875" s="55"/>
    </row>
    <row r="876" ht="17" spans="1:32">
      <c r="A876" s="290"/>
      <c r="B876" s="55"/>
      <c r="C876" s="214"/>
      <c r="D876" s="204"/>
      <c r="E876" s="228"/>
      <c r="F876" s="298"/>
      <c r="G876" s="298"/>
      <c r="H876" s="299"/>
      <c r="I876" s="226"/>
      <c r="J876" s="419"/>
      <c r="K876" s="420"/>
      <c r="L876" s="210"/>
      <c r="M876" s="211"/>
      <c r="N876" s="211"/>
      <c r="O876" s="212"/>
      <c r="P876" s="226"/>
      <c r="Q876" s="211"/>
      <c r="R876" s="239"/>
      <c r="S876" s="226"/>
      <c r="T876" s="212"/>
      <c r="U876" s="213"/>
      <c r="V876" s="213"/>
      <c r="W876" s="55"/>
      <c r="X876" s="55"/>
      <c r="Y876" s="55"/>
      <c r="Z876" s="55"/>
      <c r="AA876" s="55"/>
      <c r="AB876" s="55"/>
      <c r="AC876" s="55"/>
      <c r="AD876" s="55"/>
      <c r="AE876" s="55"/>
      <c r="AF876" s="55"/>
    </row>
    <row r="877" ht="17" spans="1:32">
      <c r="A877" s="290"/>
      <c r="B877" s="55"/>
      <c r="C877" s="214"/>
      <c r="D877" s="204"/>
      <c r="E877" s="228"/>
      <c r="F877" s="268"/>
      <c r="G877" s="217"/>
      <c r="H877" s="286"/>
      <c r="I877" s="226"/>
      <c r="J877" s="419"/>
      <c r="K877" s="420"/>
      <c r="L877" s="296"/>
      <c r="M877" s="211"/>
      <c r="N877" s="250"/>
      <c r="O877" s="136"/>
      <c r="P877" s="240"/>
      <c r="Q877" s="239"/>
      <c r="R877" s="136"/>
      <c r="S877" s="226"/>
      <c r="T877" s="212"/>
      <c r="U877" s="24"/>
      <c r="V877" s="240"/>
      <c r="W877" s="34"/>
      <c r="X877" s="34"/>
      <c r="Y877" s="34"/>
      <c r="Z877" s="34"/>
      <c r="AA877" s="34"/>
      <c r="AB877" s="34"/>
      <c r="AC877" s="34"/>
      <c r="AD877" s="34"/>
      <c r="AE877" s="34"/>
      <c r="AF877" s="34"/>
    </row>
    <row r="878" ht="17" spans="1:32">
      <c r="A878" s="290"/>
      <c r="B878" s="55"/>
      <c r="C878" s="214"/>
      <c r="D878" s="204"/>
      <c r="E878" s="228"/>
      <c r="F878" s="298"/>
      <c r="G878" s="298"/>
      <c r="H878" s="299"/>
      <c r="I878" s="226"/>
      <c r="J878" s="419"/>
      <c r="K878" s="420"/>
      <c r="L878" s="210"/>
      <c r="M878" s="211"/>
      <c r="N878" s="211"/>
      <c r="O878" s="212"/>
      <c r="P878" s="226"/>
      <c r="Q878" s="211"/>
      <c r="R878" s="239"/>
      <c r="S878" s="226"/>
      <c r="T878" s="212"/>
      <c r="U878" s="213"/>
      <c r="V878" s="213"/>
      <c r="W878" s="55"/>
      <c r="X878" s="55"/>
      <c r="Y878" s="55"/>
      <c r="Z878" s="55"/>
      <c r="AA878" s="55"/>
      <c r="AB878" s="55"/>
      <c r="AC878" s="55"/>
      <c r="AD878" s="55"/>
      <c r="AE878" s="55"/>
      <c r="AF878" s="55"/>
    </row>
    <row r="879" ht="17" spans="1:32">
      <c r="A879" s="290"/>
      <c r="B879" s="55"/>
      <c r="C879" s="214"/>
      <c r="D879" s="204"/>
      <c r="E879" s="228"/>
      <c r="F879" s="268"/>
      <c r="G879" s="217"/>
      <c r="H879" s="286"/>
      <c r="I879" s="226"/>
      <c r="J879" s="419"/>
      <c r="K879" s="420"/>
      <c r="L879" s="211"/>
      <c r="M879" s="211"/>
      <c r="N879" s="297"/>
      <c r="O879" s="136"/>
      <c r="P879" s="240"/>
      <c r="Q879" s="250"/>
      <c r="R879" s="136"/>
      <c r="S879" s="226"/>
      <c r="T879" s="212"/>
      <c r="U879" s="287"/>
      <c r="V879" s="240"/>
      <c r="W879" s="34"/>
      <c r="X879" s="34"/>
      <c r="Y879" s="34"/>
      <c r="Z879" s="34"/>
      <c r="AA879" s="34"/>
      <c r="AB879" s="34"/>
      <c r="AC879" s="34"/>
      <c r="AD879" s="34"/>
      <c r="AE879" s="34"/>
      <c r="AF879" s="34"/>
    </row>
    <row r="880" ht="17" spans="1:32">
      <c r="A880" s="290"/>
      <c r="B880" s="55"/>
      <c r="C880" s="214"/>
      <c r="D880" s="204"/>
      <c r="E880" s="228"/>
      <c r="F880" s="298"/>
      <c r="G880" s="298"/>
      <c r="H880" s="299"/>
      <c r="I880" s="226"/>
      <c r="J880" s="419"/>
      <c r="K880" s="420"/>
      <c r="L880" s="210"/>
      <c r="M880" s="211"/>
      <c r="N880" s="211"/>
      <c r="O880" s="212"/>
      <c r="P880" s="226"/>
      <c r="Q880" s="211"/>
      <c r="R880" s="239"/>
      <c r="S880" s="226"/>
      <c r="T880" s="212"/>
      <c r="U880" s="213"/>
      <c r="V880" s="213"/>
      <c r="W880" s="55"/>
      <c r="X880" s="55"/>
      <c r="Y880" s="55"/>
      <c r="Z880" s="55"/>
      <c r="AA880" s="55"/>
      <c r="AB880" s="55"/>
      <c r="AC880" s="55"/>
      <c r="AD880" s="55"/>
      <c r="AE880" s="55"/>
      <c r="AF880" s="55"/>
    </row>
    <row r="881" ht="17" spans="1:32">
      <c r="A881" s="290"/>
      <c r="B881" s="55"/>
      <c r="C881" s="214"/>
      <c r="D881" s="204"/>
      <c r="E881" s="228"/>
      <c r="F881" s="298"/>
      <c r="G881" s="298"/>
      <c r="H881" s="299"/>
      <c r="I881" s="226"/>
      <c r="J881" s="419"/>
      <c r="K881" s="420"/>
      <c r="L881" s="210"/>
      <c r="M881" s="211"/>
      <c r="N881" s="211"/>
      <c r="O881" s="212"/>
      <c r="P881" s="226"/>
      <c r="Q881" s="211"/>
      <c r="R881" s="239"/>
      <c r="S881" s="226"/>
      <c r="T881" s="212"/>
      <c r="U881" s="213"/>
      <c r="V881" s="213"/>
      <c r="W881" s="55"/>
      <c r="X881" s="55"/>
      <c r="Y881" s="55"/>
      <c r="Z881" s="55"/>
      <c r="AA881" s="55"/>
      <c r="AB881" s="55"/>
      <c r="AC881" s="55"/>
      <c r="AD881" s="55"/>
      <c r="AE881" s="55"/>
      <c r="AF881" s="55"/>
    </row>
    <row r="882" ht="17" spans="1:32">
      <c r="A882" s="290"/>
      <c r="B882" s="55"/>
      <c r="C882" s="214"/>
      <c r="D882" s="204"/>
      <c r="E882" s="228"/>
      <c r="F882" s="268"/>
      <c r="G882" s="217"/>
      <c r="H882" s="286"/>
      <c r="I882" s="226"/>
      <c r="J882" s="419"/>
      <c r="K882" s="421"/>
      <c r="L882" s="211"/>
      <c r="M882" s="269"/>
      <c r="N882" s="253"/>
      <c r="O882" s="45"/>
      <c r="P882" s="45"/>
      <c r="Q882" s="247"/>
      <c r="R882" s="45"/>
      <c r="S882" s="226"/>
      <c r="T882" s="212"/>
      <c r="U882" s="287"/>
      <c r="V882" s="240"/>
      <c r="W882" s="55"/>
      <c r="X882" s="45"/>
      <c r="Y882" s="45"/>
      <c r="Z882" s="45"/>
      <c r="AA882" s="45"/>
      <c r="AB882" s="45"/>
      <c r="AC882" s="45"/>
      <c r="AD882" s="45"/>
      <c r="AE882" s="45"/>
      <c r="AF882" s="45"/>
    </row>
    <row r="883" ht="17" spans="1:32">
      <c r="A883" s="290"/>
      <c r="B883" s="55"/>
      <c r="C883" s="214"/>
      <c r="D883" s="204"/>
      <c r="E883" s="228"/>
      <c r="F883" s="298"/>
      <c r="G883" s="298"/>
      <c r="H883" s="299"/>
      <c r="I883" s="226"/>
      <c r="J883" s="419"/>
      <c r="K883" s="420"/>
      <c r="L883" s="210"/>
      <c r="M883" s="211"/>
      <c r="N883" s="211"/>
      <c r="O883" s="212"/>
      <c r="P883" s="226"/>
      <c r="Q883" s="211"/>
      <c r="R883" s="239"/>
      <c r="S883" s="226"/>
      <c r="T883" s="212"/>
      <c r="U883" s="213"/>
      <c r="V883" s="213"/>
      <c r="W883" s="55"/>
      <c r="X883" s="55"/>
      <c r="Y883" s="55"/>
      <c r="Z883" s="55"/>
      <c r="AA883" s="55"/>
      <c r="AB883" s="55"/>
      <c r="AC883" s="55"/>
      <c r="AD883" s="55"/>
      <c r="AE883" s="55"/>
      <c r="AF883" s="55"/>
    </row>
    <row r="884" ht="17" spans="1:32">
      <c r="A884" s="290"/>
      <c r="B884" s="55"/>
      <c r="C884" s="214"/>
      <c r="D884" s="204"/>
      <c r="E884" s="228"/>
      <c r="F884" s="298"/>
      <c r="G884" s="298"/>
      <c r="H884" s="299"/>
      <c r="I884" s="226"/>
      <c r="J884" s="425"/>
      <c r="K884" s="420"/>
      <c r="L884" s="210"/>
      <c r="M884" s="211"/>
      <c r="N884" s="211"/>
      <c r="O884" s="212"/>
      <c r="P884" s="226"/>
      <c r="Q884" s="211"/>
      <c r="R884" s="239"/>
      <c r="S884" s="226"/>
      <c r="T884" s="212"/>
      <c r="U884" s="213"/>
      <c r="V884" s="213"/>
      <c r="W884" s="55"/>
      <c r="X884" s="55"/>
      <c r="Y884" s="55"/>
      <c r="Z884" s="55"/>
      <c r="AA884" s="55"/>
      <c r="AB884" s="55"/>
      <c r="AC884" s="55"/>
      <c r="AD884" s="55"/>
      <c r="AE884" s="55"/>
      <c r="AF884" s="55"/>
    </row>
    <row r="885" ht="17" spans="1:32">
      <c r="A885" s="290"/>
      <c r="B885" s="55"/>
      <c r="C885" s="214"/>
      <c r="D885" s="204"/>
      <c r="E885" s="228"/>
      <c r="F885" s="298"/>
      <c r="G885" s="298"/>
      <c r="H885" s="299"/>
      <c r="I885" s="226"/>
      <c r="J885" s="425"/>
      <c r="K885" s="420"/>
      <c r="L885" s="210"/>
      <c r="M885" s="211"/>
      <c r="N885" s="211"/>
      <c r="O885" s="212"/>
      <c r="P885" s="226"/>
      <c r="Q885" s="211"/>
      <c r="R885" s="239"/>
      <c r="S885" s="226"/>
      <c r="T885" s="212"/>
      <c r="U885" s="213"/>
      <c r="V885" s="213"/>
      <c r="W885" s="55"/>
      <c r="X885" s="55"/>
      <c r="Y885" s="55"/>
      <c r="Z885" s="55"/>
      <c r="AA885" s="55"/>
      <c r="AB885" s="55"/>
      <c r="AC885" s="55"/>
      <c r="AD885" s="55"/>
      <c r="AE885" s="55"/>
      <c r="AF885" s="55"/>
    </row>
    <row r="886" ht="17" spans="1:32">
      <c r="A886" s="290"/>
      <c r="B886" s="55"/>
      <c r="C886" s="214"/>
      <c r="D886" s="204"/>
      <c r="E886" s="228"/>
      <c r="F886" s="298"/>
      <c r="G886" s="298"/>
      <c r="H886" s="299"/>
      <c r="I886" s="226"/>
      <c r="J886" s="425"/>
      <c r="K886" s="420"/>
      <c r="L886" s="296"/>
      <c r="M886" s="211"/>
      <c r="N886" s="250"/>
      <c r="O886" s="136"/>
      <c r="P886" s="240"/>
      <c r="Q886" s="239"/>
      <c r="R886" s="136"/>
      <c r="S886" s="226"/>
      <c r="T886" s="212"/>
      <c r="U886" s="24"/>
      <c r="V886" s="240"/>
      <c r="W886" s="34"/>
      <c r="X886" s="34"/>
      <c r="Y886" s="34"/>
      <c r="Z886" s="34"/>
      <c r="AA886" s="34"/>
      <c r="AB886" s="34"/>
      <c r="AC886" s="34"/>
      <c r="AD886" s="34"/>
      <c r="AE886" s="34"/>
      <c r="AF886" s="34"/>
    </row>
    <row r="887" ht="17" spans="1:32">
      <c r="A887" s="290"/>
      <c r="B887" s="55"/>
      <c r="C887" s="214"/>
      <c r="D887" s="204"/>
      <c r="E887" s="228"/>
      <c r="F887" s="298"/>
      <c r="G887" s="298"/>
      <c r="H887" s="299"/>
      <c r="I887" s="226"/>
      <c r="J887" s="425"/>
      <c r="K887" s="420"/>
      <c r="L887" s="210"/>
      <c r="M887" s="211"/>
      <c r="N887" s="211"/>
      <c r="O887" s="212"/>
      <c r="P887" s="226"/>
      <c r="Q887" s="211"/>
      <c r="R887" s="239"/>
      <c r="S887" s="226"/>
      <c r="T887" s="212"/>
      <c r="U887" s="213"/>
      <c r="V887" s="213"/>
      <c r="W887" s="55"/>
      <c r="X887" s="55"/>
      <c r="Y887" s="55"/>
      <c r="Z887" s="55"/>
      <c r="AA887" s="55"/>
      <c r="AB887" s="55"/>
      <c r="AC887" s="55"/>
      <c r="AD887" s="55"/>
      <c r="AE887" s="55"/>
      <c r="AF887" s="55"/>
    </row>
    <row r="888" ht="17" spans="1:32">
      <c r="A888" s="290"/>
      <c r="B888" s="55"/>
      <c r="C888" s="214"/>
      <c r="D888" s="204"/>
      <c r="E888" s="228"/>
      <c r="F888" s="298"/>
      <c r="G888" s="298"/>
      <c r="H888" s="299"/>
      <c r="I888" s="226"/>
      <c r="J888" s="425"/>
      <c r="K888" s="420"/>
      <c r="L888" s="255"/>
      <c r="M888" s="114"/>
      <c r="N888" s="238"/>
      <c r="O888" s="212"/>
      <c r="P888" s="226"/>
      <c r="Q888" s="256"/>
      <c r="R888" s="239"/>
      <c r="S888" s="226"/>
      <c r="T888" s="212"/>
      <c r="U888" s="240"/>
      <c r="V888" s="216"/>
      <c r="W888" s="55"/>
      <c r="X888" s="55"/>
      <c r="Y888" s="55"/>
      <c r="Z888" s="55"/>
      <c r="AA888" s="55"/>
      <c r="AB888" s="55"/>
      <c r="AC888" s="55"/>
      <c r="AD888" s="55"/>
      <c r="AE888" s="55"/>
      <c r="AF888" s="55"/>
    </row>
    <row r="889" ht="17" spans="1:32">
      <c r="A889" s="290"/>
      <c r="B889" s="55"/>
      <c r="C889" s="214"/>
      <c r="D889" s="204"/>
      <c r="E889" s="228"/>
      <c r="F889" s="298"/>
      <c r="G889" s="298"/>
      <c r="H889" s="299"/>
      <c r="I889" s="226"/>
      <c r="J889" s="425"/>
      <c r="K889" s="420"/>
      <c r="L889" s="210"/>
      <c r="M889" s="211"/>
      <c r="N889" s="211"/>
      <c r="O889" s="212"/>
      <c r="P889" s="226"/>
      <c r="Q889" s="211"/>
      <c r="R889" s="239"/>
      <c r="S889" s="226"/>
      <c r="T889" s="212"/>
      <c r="U889" s="213"/>
      <c r="V889" s="213"/>
      <c r="W889" s="55"/>
      <c r="X889" s="55"/>
      <c r="Y889" s="55"/>
      <c r="Z889" s="55"/>
      <c r="AA889" s="55"/>
      <c r="AB889" s="55"/>
      <c r="AC889" s="55"/>
      <c r="AD889" s="55"/>
      <c r="AE889" s="55"/>
      <c r="AF889" s="55"/>
    </row>
    <row r="890" ht="17" spans="1:32">
      <c r="A890" s="290"/>
      <c r="B890" s="55"/>
      <c r="C890" s="214"/>
      <c r="D890" s="204"/>
      <c r="E890" s="228"/>
      <c r="F890" s="298"/>
      <c r="G890" s="298"/>
      <c r="H890" s="299"/>
      <c r="I890" s="226"/>
      <c r="J890" s="425"/>
      <c r="K890" s="420"/>
      <c r="L890" s="296"/>
      <c r="M890" s="211"/>
      <c r="N890" s="250"/>
      <c r="O890" s="136"/>
      <c r="P890" s="240"/>
      <c r="Q890" s="239"/>
      <c r="R890" s="136"/>
      <c r="S890" s="226"/>
      <c r="T890" s="212"/>
      <c r="U890" s="24"/>
      <c r="V890" s="240"/>
      <c r="W890" s="55"/>
      <c r="X890" s="55"/>
      <c r="Y890" s="55"/>
      <c r="Z890" s="55"/>
      <c r="AA890" s="55"/>
      <c r="AB890" s="55"/>
      <c r="AC890" s="55"/>
      <c r="AD890" s="55"/>
      <c r="AE890" s="55"/>
      <c r="AF890" s="55"/>
    </row>
    <row r="891" ht="17" spans="1:32">
      <c r="A891" s="290"/>
      <c r="B891" s="55"/>
      <c r="C891" s="214"/>
      <c r="D891" s="204"/>
      <c r="E891" s="228"/>
      <c r="F891" s="298"/>
      <c r="G891" s="298"/>
      <c r="H891" s="299"/>
      <c r="I891" s="226"/>
      <c r="J891" s="425"/>
      <c r="K891" s="420"/>
      <c r="L891" s="210"/>
      <c r="M891" s="211"/>
      <c r="N891" s="211"/>
      <c r="O891" s="212"/>
      <c r="P891" s="226"/>
      <c r="Q891" s="211"/>
      <c r="R891" s="239"/>
      <c r="S891" s="226"/>
      <c r="T891" s="212"/>
      <c r="U891" s="213"/>
      <c r="V891" s="213"/>
      <c r="W891" s="55"/>
      <c r="X891" s="55"/>
      <c r="Y891" s="55"/>
      <c r="Z891" s="55"/>
      <c r="AA891" s="55"/>
      <c r="AB891" s="55"/>
      <c r="AC891" s="55"/>
      <c r="AD891" s="55"/>
      <c r="AE891" s="55"/>
      <c r="AF891" s="55"/>
    </row>
    <row r="892" ht="17" spans="1:32">
      <c r="A892" s="290"/>
      <c r="B892" s="55"/>
      <c r="C892" s="214"/>
      <c r="D892" s="204"/>
      <c r="E892" s="228"/>
      <c r="F892" s="298"/>
      <c r="G892" s="298"/>
      <c r="H892" s="299"/>
      <c r="I892" s="226"/>
      <c r="J892" s="425"/>
      <c r="K892" s="420"/>
      <c r="L892" s="211"/>
      <c r="M892" s="114"/>
      <c r="N892" s="253"/>
      <c r="O892" s="136"/>
      <c r="P892" s="240"/>
      <c r="Q892" s="151"/>
      <c r="R892" s="136"/>
      <c r="S892" s="226"/>
      <c r="T892" s="212"/>
      <c r="U892" s="287"/>
      <c r="V892" s="240"/>
      <c r="W892" s="34"/>
      <c r="X892" s="34"/>
      <c r="Y892" s="34"/>
      <c r="Z892" s="34"/>
      <c r="AA892" s="34"/>
      <c r="AB892" s="34"/>
      <c r="AC892" s="34"/>
      <c r="AD892" s="34"/>
      <c r="AE892" s="34"/>
      <c r="AF892" s="34"/>
    </row>
    <row r="893" ht="17" spans="1:32">
      <c r="A893" s="290"/>
      <c r="B893" s="55"/>
      <c r="C893" s="214"/>
      <c r="D893" s="204"/>
      <c r="E893" s="228"/>
      <c r="F893" s="298"/>
      <c r="G893" s="298"/>
      <c r="H893" s="299"/>
      <c r="I893" s="226"/>
      <c r="J893" s="425"/>
      <c r="K893" s="420"/>
      <c r="L893" s="210"/>
      <c r="M893" s="211"/>
      <c r="N893" s="211"/>
      <c r="O893" s="212"/>
      <c r="P893" s="226"/>
      <c r="Q893" s="211"/>
      <c r="R893" s="239"/>
      <c r="S893" s="226"/>
      <c r="T893" s="212"/>
      <c r="U893" s="213"/>
      <c r="V893" s="213"/>
      <c r="W893" s="55"/>
      <c r="X893" s="55"/>
      <c r="Y893" s="55"/>
      <c r="Z893" s="55"/>
      <c r="AA893" s="55"/>
      <c r="AB893" s="55"/>
      <c r="AC893" s="55"/>
      <c r="AD893" s="55"/>
      <c r="AE893" s="55"/>
      <c r="AF893" s="55"/>
    </row>
    <row r="894" ht="16.5" spans="1:32">
      <c r="A894" s="290"/>
      <c r="B894" s="55"/>
      <c r="C894" s="214"/>
      <c r="D894" s="204"/>
      <c r="E894" s="267"/>
      <c r="F894" s="298"/>
      <c r="G894" s="298"/>
      <c r="H894" s="299"/>
      <c r="I894" s="226"/>
      <c r="J894" s="419"/>
      <c r="K894" s="420"/>
      <c r="L894" s="292"/>
      <c r="M894" s="247"/>
      <c r="N894" s="247"/>
      <c r="O894" s="136"/>
      <c r="P894" s="240"/>
      <c r="Q894" s="239"/>
      <c r="R894" s="136"/>
      <c r="S894" s="426"/>
      <c r="T894" s="240"/>
      <c r="U894" s="24"/>
      <c r="V894" s="240"/>
      <c r="W894" s="240"/>
      <c r="X894" s="34"/>
      <c r="Y894" s="34"/>
      <c r="Z894" s="34"/>
      <c r="AA894" s="34"/>
      <c r="AB894" s="34"/>
      <c r="AC894" s="34"/>
      <c r="AD894" s="34"/>
      <c r="AE894" s="34"/>
      <c r="AF894" s="34"/>
    </row>
    <row r="895" ht="16.5" spans="1:32">
      <c r="A895" s="290"/>
      <c r="B895" s="55"/>
      <c r="C895" s="214"/>
      <c r="D895" s="204"/>
      <c r="E895" s="267"/>
      <c r="F895" s="298"/>
      <c r="G895" s="298"/>
      <c r="H895" s="299"/>
      <c r="I895" s="226"/>
      <c r="J895" s="419"/>
      <c r="K895" s="420"/>
      <c r="L895" s="210"/>
      <c r="M895" s="211"/>
      <c r="N895" s="211"/>
      <c r="O895" s="212"/>
      <c r="P895" s="226"/>
      <c r="Q895" s="211"/>
      <c r="R895" s="239"/>
      <c r="S895" s="226"/>
      <c r="T895" s="212"/>
      <c r="U895" s="213"/>
      <c r="V895" s="213"/>
      <c r="W895" s="55"/>
      <c r="X895" s="55"/>
      <c r="Y895" s="55"/>
      <c r="Z895" s="55"/>
      <c r="AA895" s="55"/>
      <c r="AB895" s="55"/>
      <c r="AC895" s="55"/>
      <c r="AD895" s="55"/>
      <c r="AE895" s="55"/>
      <c r="AF895" s="55"/>
    </row>
    <row r="896" ht="16.5" spans="1:32">
      <c r="A896" s="290"/>
      <c r="B896" s="55"/>
      <c r="C896" s="214"/>
      <c r="D896" s="204"/>
      <c r="E896" s="267"/>
      <c r="F896" s="298"/>
      <c r="G896" s="298"/>
      <c r="H896" s="299"/>
      <c r="I896" s="226"/>
      <c r="J896" s="419"/>
      <c r="K896" s="421"/>
      <c r="L896" s="211"/>
      <c r="M896" s="269"/>
      <c r="N896" s="253"/>
      <c r="O896" s="45"/>
      <c r="P896" s="45"/>
      <c r="Q896" s="247"/>
      <c r="R896" s="45"/>
      <c r="S896" s="226"/>
      <c r="T896" s="212"/>
      <c r="U896" s="287"/>
      <c r="V896" s="240"/>
      <c r="W896" s="55"/>
      <c r="X896" s="45"/>
      <c r="Y896" s="45"/>
      <c r="Z896" s="45"/>
      <c r="AA896" s="45"/>
      <c r="AB896" s="45"/>
      <c r="AC896" s="45"/>
      <c r="AD896" s="45"/>
      <c r="AE896" s="45"/>
      <c r="AF896" s="45"/>
    </row>
    <row r="897" ht="16.5" spans="1:32">
      <c r="A897" s="290"/>
      <c r="B897" s="55"/>
      <c r="C897" s="214"/>
      <c r="D897" s="204"/>
      <c r="E897" s="267"/>
      <c r="F897" s="298"/>
      <c r="G897" s="298"/>
      <c r="H897" s="299"/>
      <c r="I897" s="226"/>
      <c r="J897" s="419"/>
      <c r="K897" s="420"/>
      <c r="L897" s="210"/>
      <c r="M897" s="211"/>
      <c r="N897" s="211"/>
      <c r="O897" s="212"/>
      <c r="P897" s="226"/>
      <c r="Q897" s="211"/>
      <c r="R897" s="239"/>
      <c r="S897" s="226"/>
      <c r="T897" s="212"/>
      <c r="U897" s="213"/>
      <c r="V897" s="213"/>
      <c r="W897" s="55"/>
      <c r="X897" s="55"/>
      <c r="Y897" s="55"/>
      <c r="Z897" s="55"/>
      <c r="AA897" s="55"/>
      <c r="AB897" s="55"/>
      <c r="AC897" s="55"/>
      <c r="AD897" s="55"/>
      <c r="AE897" s="55"/>
      <c r="AF897" s="55"/>
    </row>
    <row r="898" ht="16.5" spans="1:32">
      <c r="A898" s="290"/>
      <c r="B898" s="55"/>
      <c r="C898" s="214"/>
      <c r="D898" s="204"/>
      <c r="E898" s="267"/>
      <c r="F898" s="298"/>
      <c r="G898" s="298"/>
      <c r="H898" s="299"/>
      <c r="I898" s="226"/>
      <c r="J898" s="419"/>
      <c r="K898" s="420"/>
      <c r="L898" s="211"/>
      <c r="M898" s="211"/>
      <c r="N898" s="297"/>
      <c r="O898" s="136"/>
      <c r="P898" s="240"/>
      <c r="Q898" s="250"/>
      <c r="R898" s="136"/>
      <c r="S898" s="226"/>
      <c r="T898" s="212"/>
      <c r="U898" s="287"/>
      <c r="V898" s="240"/>
      <c r="W898" s="34"/>
      <c r="X898" s="34"/>
      <c r="Y898" s="34"/>
      <c r="Z898" s="34"/>
      <c r="AA898" s="34"/>
      <c r="AB898" s="34"/>
      <c r="AC898" s="34"/>
      <c r="AD898" s="34"/>
      <c r="AE898" s="34"/>
      <c r="AF898" s="34"/>
    </row>
    <row r="899" ht="17" spans="1:32">
      <c r="A899" s="290"/>
      <c r="B899" s="55"/>
      <c r="C899" s="214"/>
      <c r="D899" s="204"/>
      <c r="E899" s="228"/>
      <c r="F899" s="298"/>
      <c r="G899" s="298"/>
      <c r="H899" s="299"/>
      <c r="I899" s="226"/>
      <c r="J899" s="425"/>
      <c r="K899" s="420"/>
      <c r="L899" s="210"/>
      <c r="M899" s="211"/>
      <c r="N899" s="211"/>
      <c r="O899" s="212"/>
      <c r="P899" s="226"/>
      <c r="Q899" s="211"/>
      <c r="R899" s="44"/>
      <c r="S899" s="226"/>
      <c r="T899" s="212"/>
      <c r="U899" s="213"/>
      <c r="V899" s="213"/>
      <c r="W899" s="44"/>
      <c r="X899" s="44"/>
      <c r="Y899" s="44"/>
      <c r="Z899" s="44"/>
      <c r="AA899" s="44"/>
      <c r="AB899" s="44"/>
      <c r="AC899" s="44"/>
      <c r="AD899" s="44"/>
      <c r="AE899" s="44"/>
      <c r="AF899" s="44"/>
    </row>
    <row r="900" ht="16.5" spans="1:32">
      <c r="A900" s="290"/>
      <c r="B900" s="55"/>
      <c r="C900" s="214"/>
      <c r="D900" s="204"/>
      <c r="E900" s="267"/>
      <c r="F900" s="298"/>
      <c r="G900" s="298"/>
      <c r="H900" s="299"/>
      <c r="I900" s="226"/>
      <c r="J900" s="419"/>
      <c r="K900" s="420"/>
      <c r="L900" s="210"/>
      <c r="M900" s="211"/>
      <c r="N900" s="211"/>
      <c r="O900" s="212"/>
      <c r="P900" s="226"/>
      <c r="Q900" s="211"/>
      <c r="R900" s="239"/>
      <c r="S900" s="226"/>
      <c r="T900" s="212"/>
      <c r="U900" s="213"/>
      <c r="V900" s="213"/>
      <c r="W900" s="55"/>
      <c r="X900" s="55"/>
      <c r="Y900" s="55"/>
      <c r="Z900" s="55"/>
      <c r="AA900" s="55"/>
      <c r="AB900" s="55"/>
      <c r="AC900" s="55"/>
      <c r="AD900" s="55"/>
      <c r="AE900" s="55"/>
      <c r="AF900" s="55"/>
    </row>
    <row r="901" ht="16.5" spans="1:32">
      <c r="A901" s="290"/>
      <c r="B901" s="55"/>
      <c r="C901" s="214"/>
      <c r="D901" s="204"/>
      <c r="E901" s="267"/>
      <c r="F901" s="298"/>
      <c r="G901" s="298"/>
      <c r="H901" s="299"/>
      <c r="I901" s="226"/>
      <c r="J901" s="419"/>
      <c r="K901" s="420"/>
      <c r="L901" s="211"/>
      <c r="M901" s="211"/>
      <c r="N901" s="297"/>
      <c r="O901" s="136"/>
      <c r="P901" s="240"/>
      <c r="Q901" s="250"/>
      <c r="R901" s="136"/>
      <c r="S901" s="226"/>
      <c r="T901" s="212"/>
      <c r="U901" s="287"/>
      <c r="V901" s="240"/>
      <c r="W901" s="34"/>
      <c r="X901" s="34"/>
      <c r="Y901" s="34"/>
      <c r="Z901" s="34"/>
      <c r="AA901" s="34"/>
      <c r="AB901" s="34"/>
      <c r="AC901" s="34"/>
      <c r="AD901" s="34"/>
      <c r="AE901" s="34"/>
      <c r="AF901" s="34"/>
    </row>
    <row r="902" ht="16.5" spans="1:32">
      <c r="A902" s="290"/>
      <c r="B902" s="55"/>
      <c r="C902" s="214"/>
      <c r="D902" s="204"/>
      <c r="E902" s="267"/>
      <c r="F902" s="298"/>
      <c r="G902" s="298"/>
      <c r="H902" s="299"/>
      <c r="I902" s="226"/>
      <c r="J902" s="419"/>
      <c r="K902" s="420"/>
      <c r="L902" s="238"/>
      <c r="M902" s="247"/>
      <c r="N902" s="247"/>
      <c r="O902" s="136"/>
      <c r="P902" s="240"/>
      <c r="Q902" s="239"/>
      <c r="R902" s="136"/>
      <c r="S902" s="226"/>
      <c r="T902" s="212"/>
      <c r="U902" s="24"/>
      <c r="V902" s="240"/>
      <c r="W902" s="34"/>
      <c r="X902" s="34"/>
      <c r="Y902" s="34"/>
      <c r="Z902" s="34"/>
      <c r="AA902" s="34"/>
      <c r="AB902" s="34"/>
      <c r="AC902" s="34"/>
      <c r="AD902" s="34"/>
      <c r="AE902" s="34"/>
      <c r="AF902" s="34"/>
    </row>
    <row r="903" ht="16.5" spans="1:32">
      <c r="A903" s="290"/>
      <c r="B903" s="55"/>
      <c r="C903" s="214"/>
      <c r="D903" s="204"/>
      <c r="E903" s="267"/>
      <c r="F903" s="298"/>
      <c r="G903" s="298"/>
      <c r="H903" s="299"/>
      <c r="I903" s="226"/>
      <c r="J903" s="419"/>
      <c r="K903" s="421"/>
      <c r="L903" s="211"/>
      <c r="M903" s="269"/>
      <c r="N903" s="253"/>
      <c r="O903" s="45"/>
      <c r="P903" s="45"/>
      <c r="Q903" s="247"/>
      <c r="R903" s="45"/>
      <c r="S903" s="226"/>
      <c r="T903" s="212"/>
      <c r="U903" s="287"/>
      <c r="V903" s="240"/>
      <c r="W903" s="55"/>
      <c r="X903" s="45"/>
      <c r="Y903" s="45"/>
      <c r="Z903" s="45"/>
      <c r="AA903" s="45"/>
      <c r="AB903" s="45"/>
      <c r="AC903" s="45"/>
      <c r="AD903" s="45"/>
      <c r="AE903" s="45"/>
      <c r="AF903" s="45"/>
    </row>
    <row r="904" ht="16.5" spans="1:32">
      <c r="A904" s="290"/>
      <c r="B904" s="55"/>
      <c r="C904" s="214"/>
      <c r="D904" s="204"/>
      <c r="E904" s="267"/>
      <c r="F904" s="298"/>
      <c r="G904" s="298"/>
      <c r="H904" s="299"/>
      <c r="I904" s="226"/>
      <c r="J904" s="419"/>
      <c r="K904" s="420"/>
      <c r="L904" s="211"/>
      <c r="M904" s="211"/>
      <c r="N904" s="297"/>
      <c r="O904" s="136"/>
      <c r="P904" s="240"/>
      <c r="Q904" s="250"/>
      <c r="R904" s="136"/>
      <c r="S904" s="226"/>
      <c r="T904" s="212"/>
      <c r="U904" s="287"/>
      <c r="V904" s="240"/>
      <c r="W904" s="34"/>
      <c r="X904" s="34"/>
      <c r="Y904" s="34"/>
      <c r="Z904" s="34"/>
      <c r="AA904" s="34"/>
      <c r="AB904" s="34"/>
      <c r="AC904" s="34"/>
      <c r="AD904" s="34"/>
      <c r="AE904" s="34"/>
      <c r="AF904" s="34"/>
    </row>
    <row r="905" ht="16.5" spans="1:32">
      <c r="A905" s="290"/>
      <c r="B905" s="55"/>
      <c r="C905" s="214"/>
      <c r="D905" s="204"/>
      <c r="E905" s="267"/>
      <c r="F905" s="298"/>
      <c r="G905" s="298"/>
      <c r="H905" s="299"/>
      <c r="I905" s="226"/>
      <c r="J905" s="419"/>
      <c r="K905" s="420"/>
      <c r="L905" s="210"/>
      <c r="M905" s="211"/>
      <c r="N905" s="211"/>
      <c r="O905" s="212"/>
      <c r="P905" s="226"/>
      <c r="Q905" s="211"/>
      <c r="R905" s="239"/>
      <c r="S905" s="226"/>
      <c r="T905" s="212"/>
      <c r="U905" s="213"/>
      <c r="V905" s="213"/>
      <c r="W905" s="55"/>
      <c r="X905" s="55"/>
      <c r="Y905" s="55"/>
      <c r="Z905" s="55"/>
      <c r="AA905" s="55"/>
      <c r="AB905" s="55"/>
      <c r="AC905" s="55"/>
      <c r="AD905" s="55"/>
      <c r="AE905" s="55"/>
      <c r="AF905" s="55"/>
    </row>
    <row r="906" ht="16.5" spans="1:32">
      <c r="A906" s="290"/>
      <c r="B906" s="55"/>
      <c r="C906" s="214"/>
      <c r="D906" s="204"/>
      <c r="E906" s="267"/>
      <c r="F906" s="298"/>
      <c r="G906" s="298"/>
      <c r="H906" s="299"/>
      <c r="I906" s="226"/>
      <c r="J906" s="419"/>
      <c r="K906" s="421"/>
      <c r="L906" s="239"/>
      <c r="M906" s="238"/>
      <c r="N906" s="250"/>
      <c r="O906" s="212"/>
      <c r="P906" s="226"/>
      <c r="Q906" s="239"/>
      <c r="R906" s="239"/>
      <c r="S906" s="226"/>
      <c r="T906" s="212"/>
      <c r="U906" s="212"/>
      <c r="V906" s="240"/>
      <c r="W906" s="214"/>
      <c r="X906" s="214"/>
      <c r="Y906" s="214"/>
      <c r="Z906" s="214"/>
      <c r="AA906" s="214"/>
      <c r="AB906" s="214"/>
      <c r="AC906" s="214"/>
      <c r="AD906" s="214"/>
      <c r="AE906" s="214"/>
      <c r="AF906" s="214"/>
    </row>
    <row r="907" ht="17" spans="1:32">
      <c r="A907" s="290"/>
      <c r="B907" s="55"/>
      <c r="C907" s="214"/>
      <c r="D907" s="204"/>
      <c r="E907" s="228"/>
      <c r="F907" s="298"/>
      <c r="G907" s="298"/>
      <c r="H907" s="299"/>
      <c r="I907" s="226"/>
      <c r="J907" s="425"/>
      <c r="K907" s="420"/>
      <c r="L907" s="210"/>
      <c r="M907" s="211"/>
      <c r="N907" s="211"/>
      <c r="O907" s="212"/>
      <c r="P907" s="226"/>
      <c r="Q907" s="211"/>
      <c r="R907" s="239"/>
      <c r="S907" s="226"/>
      <c r="T907" s="212"/>
      <c r="U907" s="213"/>
      <c r="V907" s="213"/>
      <c r="W907" s="214"/>
      <c r="X907" s="214"/>
      <c r="Y907" s="214"/>
      <c r="Z907" s="214"/>
      <c r="AA907" s="214"/>
      <c r="AB907" s="214"/>
      <c r="AC907" s="214"/>
      <c r="AD907" s="214"/>
      <c r="AE907" s="214"/>
      <c r="AF907" s="214"/>
    </row>
    <row r="908" ht="17" spans="1:32">
      <c r="A908" s="290"/>
      <c r="B908" s="55"/>
      <c r="C908" s="214"/>
      <c r="D908" s="204"/>
      <c r="E908" s="228"/>
      <c r="F908" s="298"/>
      <c r="G908" s="298"/>
      <c r="H908" s="299"/>
      <c r="I908" s="226"/>
      <c r="J908" s="425"/>
      <c r="K908" s="421"/>
      <c r="L908" s="211"/>
      <c r="M908" s="269"/>
      <c r="N908" s="253"/>
      <c r="O908" s="45"/>
      <c r="P908" s="45"/>
      <c r="Q908" s="247"/>
      <c r="R908" s="45"/>
      <c r="S908" s="226"/>
      <c r="T908" s="212"/>
      <c r="U908" s="287"/>
      <c r="V908" s="240"/>
      <c r="W908" s="55"/>
      <c r="X908" s="45"/>
      <c r="Y908" s="45"/>
      <c r="Z908" s="45"/>
      <c r="AA908" s="45"/>
      <c r="AB908" s="45"/>
      <c r="AC908" s="45"/>
      <c r="AD908" s="45"/>
      <c r="AE908" s="45"/>
      <c r="AF908" s="45"/>
    </row>
    <row r="909" ht="17" spans="1:32">
      <c r="A909" s="290"/>
      <c r="B909" s="55"/>
      <c r="C909" s="214"/>
      <c r="D909" s="204"/>
      <c r="E909" s="228"/>
      <c r="F909" s="298"/>
      <c r="G909" s="298"/>
      <c r="H909" s="299"/>
      <c r="I909" s="226"/>
      <c r="J909" s="425"/>
      <c r="K909" s="420"/>
      <c r="L909" s="210"/>
      <c r="M909" s="211"/>
      <c r="N909" s="211"/>
      <c r="O909" s="212"/>
      <c r="P909" s="226"/>
      <c r="Q909" s="211"/>
      <c r="R909" s="239"/>
      <c r="S909" s="226"/>
      <c r="T909" s="212"/>
      <c r="U909" s="213"/>
      <c r="V909" s="213"/>
      <c r="W909" s="214"/>
      <c r="X909" s="214"/>
      <c r="Y909" s="214"/>
      <c r="Z909" s="214"/>
      <c r="AA909" s="214"/>
      <c r="AB909" s="214"/>
      <c r="AC909" s="214"/>
      <c r="AD909" s="214"/>
      <c r="AE909" s="214"/>
      <c r="AF909" s="214"/>
    </row>
    <row r="910" ht="17" spans="1:32">
      <c r="A910" s="290"/>
      <c r="B910" s="55"/>
      <c r="C910" s="214"/>
      <c r="D910" s="204"/>
      <c r="E910" s="228"/>
      <c r="F910" s="298"/>
      <c r="G910" s="298"/>
      <c r="H910" s="299"/>
      <c r="I910" s="226"/>
      <c r="J910" s="425"/>
      <c r="K910" s="420"/>
      <c r="L910" s="210"/>
      <c r="M910" s="211"/>
      <c r="N910" s="211"/>
      <c r="O910" s="212"/>
      <c r="P910" s="226"/>
      <c r="Q910" s="211"/>
      <c r="R910" s="239"/>
      <c r="S910" s="226"/>
      <c r="T910" s="212"/>
      <c r="U910" s="213"/>
      <c r="V910" s="213"/>
      <c r="W910" s="213"/>
      <c r="X910" s="214"/>
      <c r="Y910" s="214"/>
      <c r="Z910" s="214"/>
      <c r="AA910" s="214"/>
      <c r="AB910" s="214"/>
      <c r="AC910" s="214"/>
      <c r="AD910" s="214"/>
      <c r="AE910" s="214"/>
      <c r="AF910" s="214"/>
    </row>
    <row r="911" ht="16.5" spans="1:32">
      <c r="A911" s="290"/>
      <c r="B911" s="55"/>
      <c r="C911" s="214"/>
      <c r="D911" s="204"/>
      <c r="E911" s="267"/>
      <c r="F911" s="298"/>
      <c r="G911" s="298"/>
      <c r="H911" s="299"/>
      <c r="I911" s="226"/>
      <c r="J911" s="419"/>
      <c r="K911" s="420"/>
      <c r="L911" s="210"/>
      <c r="M911" s="211"/>
      <c r="N911" s="211"/>
      <c r="O911" s="212"/>
      <c r="P911" s="226"/>
      <c r="Q911" s="211"/>
      <c r="R911" s="239"/>
      <c r="S911" s="226"/>
      <c r="T911" s="212"/>
      <c r="U911" s="213"/>
      <c r="V911" s="213"/>
      <c r="W911" s="55"/>
      <c r="X911" s="55"/>
      <c r="Y911" s="55"/>
      <c r="Z911" s="55"/>
      <c r="AA911" s="55"/>
      <c r="AB911" s="55"/>
      <c r="AC911" s="55"/>
      <c r="AD911" s="55"/>
      <c r="AE911" s="55"/>
      <c r="AF911" s="55"/>
    </row>
    <row r="912" ht="17" spans="1:32">
      <c r="A912" s="290"/>
      <c r="B912" s="55"/>
      <c r="C912" s="214"/>
      <c r="D912" s="204"/>
      <c r="E912" s="228"/>
      <c r="F912" s="298"/>
      <c r="G912" s="298"/>
      <c r="H912" s="299"/>
      <c r="I912" s="226"/>
      <c r="J912" s="419"/>
      <c r="K912" s="420"/>
      <c r="L912" s="210"/>
      <c r="M912" s="211"/>
      <c r="N912" s="211"/>
      <c r="O912" s="214"/>
      <c r="P912" s="226"/>
      <c r="Q912" s="211"/>
      <c r="R912" s="239"/>
      <c r="S912" s="226"/>
      <c r="T912" s="212"/>
      <c r="U912" s="213"/>
      <c r="V912" s="213"/>
      <c r="W912" s="55"/>
      <c r="X912" s="55"/>
      <c r="Y912" s="55"/>
      <c r="Z912" s="55"/>
      <c r="AA912" s="55"/>
      <c r="AB912" s="55"/>
      <c r="AC912" s="55"/>
      <c r="AD912" s="55"/>
      <c r="AE912" s="55"/>
      <c r="AF912" s="55"/>
    </row>
    <row r="913" ht="17" spans="1:32">
      <c r="A913" s="231"/>
      <c r="B913" s="231"/>
      <c r="C913" s="363"/>
      <c r="D913" s="233"/>
      <c r="E913" s="294"/>
      <c r="F913" s="304"/>
      <c r="G913" s="304"/>
      <c r="H913" s="305"/>
      <c r="I913" s="235"/>
      <c r="J913" s="427"/>
      <c r="K913" s="428"/>
      <c r="L913" s="296"/>
      <c r="M913" s="211"/>
      <c r="N913" s="250"/>
      <c r="O913" s="136"/>
      <c r="P913" s="240"/>
      <c r="Q913" s="239"/>
      <c r="R913" s="136"/>
      <c r="S913" s="235"/>
      <c r="T913" s="212"/>
      <c r="U913" s="24"/>
      <c r="V913" s="240"/>
      <c r="W913" s="34"/>
      <c r="X913" s="34"/>
      <c r="Y913" s="34"/>
      <c r="Z913" s="34"/>
      <c r="AA913" s="34"/>
      <c r="AB913" s="34"/>
      <c r="AC913" s="34"/>
      <c r="AD913" s="34"/>
      <c r="AE913" s="34"/>
      <c r="AF913" s="34"/>
    </row>
    <row r="914" ht="14.5" spans="1:32">
      <c r="A914" s="241"/>
      <c r="B914" s="241"/>
      <c r="C914" s="241"/>
      <c r="D914" s="241"/>
      <c r="E914" s="241"/>
      <c r="F914" s="241"/>
      <c r="G914" s="241"/>
      <c r="H914" s="241"/>
      <c r="I914" s="241"/>
      <c r="J914" s="368"/>
      <c r="K914" s="369"/>
      <c r="L914" s="292"/>
      <c r="M914" s="247"/>
      <c r="N914" s="247"/>
      <c r="O914" s="136"/>
      <c r="P914" s="240"/>
      <c r="Q914" s="239"/>
      <c r="R914" s="136"/>
      <c r="S914" s="241"/>
      <c r="T914" s="212"/>
      <c r="U914" s="24"/>
      <c r="V914" s="240"/>
      <c r="W914" s="34"/>
      <c r="X914" s="34"/>
      <c r="Y914" s="34"/>
      <c r="Z914" s="34"/>
      <c r="AA914" s="34"/>
      <c r="AB914" s="34"/>
      <c r="AC914" s="34"/>
      <c r="AD914" s="34"/>
      <c r="AE914" s="34"/>
      <c r="AF914" s="34"/>
    </row>
    <row r="915" ht="17" spans="1:32">
      <c r="A915" s="231"/>
      <c r="B915" s="231"/>
      <c r="C915" s="363"/>
      <c r="D915" s="233"/>
      <c r="E915" s="294"/>
      <c r="F915" s="304"/>
      <c r="G915" s="304"/>
      <c r="H915" s="305"/>
      <c r="I915" s="235"/>
      <c r="J915" s="427"/>
      <c r="K915" s="428"/>
      <c r="L915" s="296"/>
      <c r="M915" s="211"/>
      <c r="N915" s="250"/>
      <c r="O915" s="136"/>
      <c r="P915" s="240"/>
      <c r="Q915" s="239"/>
      <c r="R915" s="136"/>
      <c r="S915" s="235"/>
      <c r="T915" s="212"/>
      <c r="U915" s="24"/>
      <c r="V915" s="240"/>
      <c r="W915" s="34"/>
      <c r="X915" s="34"/>
      <c r="Y915" s="34"/>
      <c r="Z915" s="34"/>
      <c r="AA915" s="34"/>
      <c r="AB915" s="34"/>
      <c r="AC915" s="34"/>
      <c r="AD915" s="34"/>
      <c r="AE915" s="34"/>
      <c r="AF915" s="34"/>
    </row>
    <row r="916" ht="14.5" spans="1:32">
      <c r="A916" s="241"/>
      <c r="B916" s="241"/>
      <c r="C916" s="241"/>
      <c r="D916" s="241"/>
      <c r="E916" s="241"/>
      <c r="F916" s="241"/>
      <c r="G916" s="241"/>
      <c r="H916" s="241"/>
      <c r="I916" s="241"/>
      <c r="J916" s="368"/>
      <c r="K916" s="369"/>
      <c r="L916" s="292"/>
      <c r="M916" s="247"/>
      <c r="N916" s="247"/>
      <c r="O916" s="136"/>
      <c r="P916" s="240"/>
      <c r="Q916" s="239"/>
      <c r="R916" s="136"/>
      <c r="S916" s="241"/>
      <c r="T916" s="212"/>
      <c r="U916" s="24"/>
      <c r="V916" s="240"/>
      <c r="W916" s="34"/>
      <c r="X916" s="34"/>
      <c r="Y916" s="34"/>
      <c r="Z916" s="34"/>
      <c r="AA916" s="34"/>
      <c r="AB916" s="34"/>
      <c r="AC916" s="34"/>
      <c r="AD916" s="34"/>
      <c r="AE916" s="34"/>
      <c r="AF916" s="34"/>
    </row>
    <row r="917" ht="17" spans="1:32">
      <c r="A917" s="231"/>
      <c r="B917" s="231"/>
      <c r="C917" s="363"/>
      <c r="D917" s="233"/>
      <c r="E917" s="294"/>
      <c r="F917" s="304"/>
      <c r="G917" s="304"/>
      <c r="H917" s="305"/>
      <c r="I917" s="235"/>
      <c r="J917" s="427"/>
      <c r="K917" s="428"/>
      <c r="L917" s="296"/>
      <c r="M917" s="211"/>
      <c r="N917" s="250"/>
      <c r="O917" s="136"/>
      <c r="P917" s="240"/>
      <c r="Q917" s="239"/>
      <c r="R917" s="136"/>
      <c r="S917" s="235"/>
      <c r="T917" s="212"/>
      <c r="U917" s="24"/>
      <c r="V917" s="240"/>
      <c r="W917" s="34"/>
      <c r="X917" s="34"/>
      <c r="Y917" s="34"/>
      <c r="Z917" s="34"/>
      <c r="AA917" s="34"/>
      <c r="AB917" s="34"/>
      <c r="AC917" s="34"/>
      <c r="AD917" s="34"/>
      <c r="AE917" s="34"/>
      <c r="AF917" s="34"/>
    </row>
    <row r="918" ht="14.5" spans="1:32">
      <c r="A918" s="241"/>
      <c r="B918" s="241"/>
      <c r="C918" s="241"/>
      <c r="D918" s="241"/>
      <c r="E918" s="241"/>
      <c r="F918" s="241"/>
      <c r="G918" s="241"/>
      <c r="H918" s="241"/>
      <c r="I918" s="241"/>
      <c r="J918" s="368"/>
      <c r="K918" s="369"/>
      <c r="L918" s="292"/>
      <c r="M918" s="247"/>
      <c r="N918" s="247"/>
      <c r="O918" s="136"/>
      <c r="P918" s="240"/>
      <c r="Q918" s="239"/>
      <c r="R918" s="136"/>
      <c r="S918" s="241"/>
      <c r="T918" s="212"/>
      <c r="U918" s="24"/>
      <c r="V918" s="240"/>
      <c r="W918" s="34"/>
      <c r="X918" s="34"/>
      <c r="Y918" s="34"/>
      <c r="Z918" s="34"/>
      <c r="AA918" s="34"/>
      <c r="AB918" s="34"/>
      <c r="AC918" s="34"/>
      <c r="AD918" s="34"/>
      <c r="AE918" s="34"/>
      <c r="AF918" s="34"/>
    </row>
    <row r="919" ht="17" spans="1:32">
      <c r="A919" s="231"/>
      <c r="B919" s="231"/>
      <c r="C919" s="363"/>
      <c r="D919" s="233"/>
      <c r="E919" s="294"/>
      <c r="F919" s="304"/>
      <c r="G919" s="304"/>
      <c r="H919" s="305"/>
      <c r="I919" s="235"/>
      <c r="J919" s="427"/>
      <c r="K919" s="428"/>
      <c r="L919" s="296"/>
      <c r="M919" s="211"/>
      <c r="N919" s="250"/>
      <c r="O919" s="136"/>
      <c r="P919" s="240"/>
      <c r="Q919" s="239"/>
      <c r="R919" s="136"/>
      <c r="S919" s="235"/>
      <c r="T919" s="212"/>
      <c r="U919" s="24"/>
      <c r="V919" s="240"/>
      <c r="W919" s="34"/>
      <c r="X919" s="34"/>
      <c r="Y919" s="34"/>
      <c r="Z919" s="34"/>
      <c r="AA919" s="34"/>
      <c r="AB919" s="34"/>
      <c r="AC919" s="34"/>
      <c r="AD919" s="34"/>
      <c r="AE919" s="34"/>
      <c r="AF919" s="34"/>
    </row>
    <row r="920" ht="14.5" spans="1:32">
      <c r="A920" s="241"/>
      <c r="B920" s="241"/>
      <c r="C920" s="241"/>
      <c r="D920" s="241"/>
      <c r="E920" s="241"/>
      <c r="F920" s="241"/>
      <c r="G920" s="241"/>
      <c r="H920" s="241"/>
      <c r="I920" s="241"/>
      <c r="J920" s="368"/>
      <c r="K920" s="369"/>
      <c r="L920" s="292"/>
      <c r="M920" s="247"/>
      <c r="N920" s="247"/>
      <c r="O920" s="136"/>
      <c r="P920" s="240"/>
      <c r="Q920" s="239"/>
      <c r="R920" s="136"/>
      <c r="S920" s="241"/>
      <c r="T920" s="212"/>
      <c r="U920" s="24"/>
      <c r="V920" s="240"/>
      <c r="W920" s="34"/>
      <c r="X920" s="34"/>
      <c r="Y920" s="34"/>
      <c r="Z920" s="34"/>
      <c r="AA920" s="34"/>
      <c r="AB920" s="34"/>
      <c r="AC920" s="34"/>
      <c r="AD920" s="34"/>
      <c r="AE920" s="34"/>
      <c r="AF920" s="34"/>
    </row>
    <row r="921" ht="17" spans="1:32">
      <c r="A921" s="231"/>
      <c r="B921" s="231"/>
      <c r="C921" s="363"/>
      <c r="D921" s="233"/>
      <c r="E921" s="294"/>
      <c r="F921" s="304"/>
      <c r="G921" s="304"/>
      <c r="H921" s="305"/>
      <c r="I921" s="235"/>
      <c r="J921" s="427"/>
      <c r="K921" s="428"/>
      <c r="L921" s="296"/>
      <c r="M921" s="211"/>
      <c r="N921" s="250"/>
      <c r="O921" s="136"/>
      <c r="P921" s="240"/>
      <c r="Q921" s="239"/>
      <c r="R921" s="136"/>
      <c r="S921" s="235"/>
      <c r="T921" s="212"/>
      <c r="U921" s="24"/>
      <c r="V921" s="240"/>
      <c r="W921" s="34"/>
      <c r="X921" s="34"/>
      <c r="Y921" s="34"/>
      <c r="Z921" s="34"/>
      <c r="AA921" s="34"/>
      <c r="AB921" s="34"/>
      <c r="AC921" s="34"/>
      <c r="AD921" s="34"/>
      <c r="AE921" s="34"/>
      <c r="AF921" s="34"/>
    </row>
    <row r="922" ht="14.5" spans="1:32">
      <c r="A922" s="241"/>
      <c r="B922" s="241"/>
      <c r="C922" s="241"/>
      <c r="D922" s="241"/>
      <c r="E922" s="241"/>
      <c r="F922" s="241"/>
      <c r="G922" s="241"/>
      <c r="H922" s="241"/>
      <c r="I922" s="241"/>
      <c r="J922" s="368"/>
      <c r="K922" s="369"/>
      <c r="L922" s="292"/>
      <c r="M922" s="247"/>
      <c r="N922" s="247"/>
      <c r="O922" s="136"/>
      <c r="P922" s="240"/>
      <c r="Q922" s="239"/>
      <c r="R922" s="136"/>
      <c r="S922" s="241"/>
      <c r="T922" s="212"/>
      <c r="U922" s="24"/>
      <c r="V922" s="240"/>
      <c r="W922" s="34"/>
      <c r="X922" s="34"/>
      <c r="Y922" s="34"/>
      <c r="Z922" s="34"/>
      <c r="AA922" s="34"/>
      <c r="AB922" s="34"/>
      <c r="AC922" s="34"/>
      <c r="AD922" s="34"/>
      <c r="AE922" s="34"/>
      <c r="AF922" s="34"/>
    </row>
    <row r="923" ht="17" spans="1:32">
      <c r="A923" s="40"/>
      <c r="B923" s="55"/>
      <c r="C923" s="55"/>
      <c r="D923" s="204"/>
      <c r="E923" s="228"/>
      <c r="F923" s="298"/>
      <c r="G923" s="298"/>
      <c r="H923" s="299"/>
      <c r="I923" s="226"/>
      <c r="J923" s="425"/>
      <c r="K923" s="420"/>
      <c r="L923" s="210"/>
      <c r="M923" s="211"/>
      <c r="N923" s="211"/>
      <c r="O923" s="136"/>
      <c r="P923" s="240"/>
      <c r="Q923" s="239"/>
      <c r="R923" s="136"/>
      <c r="S923" s="226"/>
      <c r="T923" s="212"/>
      <c r="U923" s="213"/>
      <c r="V923" s="213"/>
      <c r="W923" s="34"/>
      <c r="X923" s="34"/>
      <c r="Y923" s="34"/>
      <c r="Z923" s="34"/>
      <c r="AA923" s="34"/>
      <c r="AB923" s="34"/>
      <c r="AC923" s="34"/>
      <c r="AD923" s="34"/>
      <c r="AE923" s="34"/>
      <c r="AF923" s="34"/>
    </row>
    <row r="924" ht="17" spans="1:32">
      <c r="A924" s="290"/>
      <c r="B924" s="55"/>
      <c r="C924" s="214"/>
      <c r="D924" s="204"/>
      <c r="E924" s="228"/>
      <c r="F924" s="268"/>
      <c r="G924" s="217"/>
      <c r="H924" s="286"/>
      <c r="I924" s="226"/>
      <c r="J924" s="419"/>
      <c r="K924" s="420"/>
      <c r="L924" s="292"/>
      <c r="M924" s="247"/>
      <c r="N924" s="247"/>
      <c r="O924" s="136"/>
      <c r="P924" s="240"/>
      <c r="Q924" s="239"/>
      <c r="R924" s="136"/>
      <c r="S924" s="226"/>
      <c r="T924" s="212"/>
      <c r="U924" s="24"/>
      <c r="V924" s="240"/>
      <c r="W924" s="34"/>
      <c r="X924" s="34"/>
      <c r="Y924" s="34"/>
      <c r="Z924" s="34"/>
      <c r="AA924" s="34"/>
      <c r="AB924" s="34"/>
      <c r="AC924" s="34"/>
      <c r="AD924" s="34"/>
      <c r="AE924" s="34"/>
      <c r="AF924" s="34"/>
    </row>
    <row r="925" ht="17" spans="1:32">
      <c r="A925" s="290"/>
      <c r="B925" s="55"/>
      <c r="C925" s="214"/>
      <c r="D925" s="204"/>
      <c r="E925" s="228"/>
      <c r="F925" s="298"/>
      <c r="G925" s="298"/>
      <c r="H925" s="299"/>
      <c r="I925" s="226"/>
      <c r="J925" s="419"/>
      <c r="K925" s="420"/>
      <c r="L925" s="210"/>
      <c r="M925" s="211"/>
      <c r="N925" s="211"/>
      <c r="O925" s="214"/>
      <c r="P925" s="226"/>
      <c r="Q925" s="211"/>
      <c r="R925" s="239"/>
      <c r="S925" s="226"/>
      <c r="T925" s="212"/>
      <c r="U925" s="213"/>
      <c r="V925" s="213"/>
      <c r="W925" s="55"/>
      <c r="X925" s="55"/>
      <c r="Y925" s="55"/>
      <c r="Z925" s="55"/>
      <c r="AA925" s="55"/>
      <c r="AB925" s="55"/>
      <c r="AC925" s="55"/>
      <c r="AD925" s="55"/>
      <c r="AE925" s="55"/>
      <c r="AF925" s="55"/>
    </row>
    <row r="926" ht="17" spans="1:32">
      <c r="A926" s="290"/>
      <c r="B926" s="55"/>
      <c r="C926" s="214"/>
      <c r="D926" s="204"/>
      <c r="E926" s="228"/>
      <c r="F926" s="298"/>
      <c r="G926" s="298"/>
      <c r="H926" s="299"/>
      <c r="I926" s="226"/>
      <c r="J926" s="419"/>
      <c r="K926" s="420"/>
      <c r="L926" s="210"/>
      <c r="M926" s="211"/>
      <c r="N926" s="211"/>
      <c r="O926" s="214"/>
      <c r="P926" s="226"/>
      <c r="Q926" s="211"/>
      <c r="R926" s="239"/>
      <c r="S926" s="226"/>
      <c r="T926" s="212"/>
      <c r="U926" s="213"/>
      <c r="V926" s="213"/>
      <c r="W926" s="55"/>
      <c r="X926" s="55"/>
      <c r="Y926" s="55"/>
      <c r="Z926" s="55"/>
      <c r="AA926" s="55"/>
      <c r="AB926" s="55"/>
      <c r="AC926" s="55"/>
      <c r="AD926" s="55"/>
      <c r="AE926" s="55"/>
      <c r="AF926" s="55"/>
    </row>
    <row r="927" ht="17" spans="1:32">
      <c r="A927" s="290"/>
      <c r="B927" s="55"/>
      <c r="C927" s="214"/>
      <c r="D927" s="204"/>
      <c r="E927" s="228"/>
      <c r="F927" s="268"/>
      <c r="G927" s="217"/>
      <c r="H927" s="286"/>
      <c r="I927" s="226"/>
      <c r="J927" s="419"/>
      <c r="K927" s="421"/>
      <c r="L927" s="211"/>
      <c r="M927" s="269"/>
      <c r="N927" s="253"/>
      <c r="O927" s="45"/>
      <c r="P927" s="45"/>
      <c r="Q927" s="247"/>
      <c r="R927" s="45"/>
      <c r="S927" s="226"/>
      <c r="T927" s="212"/>
      <c r="U927" s="287"/>
      <c r="V927" s="240"/>
      <c r="W927" s="55"/>
      <c r="X927" s="45"/>
      <c r="Y927" s="45"/>
      <c r="Z927" s="45"/>
      <c r="AA927" s="45"/>
      <c r="AB927" s="45"/>
      <c r="AC927" s="45"/>
      <c r="AD927" s="45"/>
      <c r="AE927" s="45"/>
      <c r="AF927" s="45"/>
    </row>
    <row r="928" ht="17" spans="1:32">
      <c r="A928" s="290"/>
      <c r="B928" s="55"/>
      <c r="C928" s="214"/>
      <c r="D928" s="204"/>
      <c r="E928" s="228"/>
      <c r="F928" s="298"/>
      <c r="G928" s="298"/>
      <c r="H928" s="299"/>
      <c r="I928" s="226"/>
      <c r="J928" s="419"/>
      <c r="K928" s="420"/>
      <c r="L928" s="210"/>
      <c r="M928" s="211"/>
      <c r="N928" s="211"/>
      <c r="O928" s="214"/>
      <c r="P928" s="226"/>
      <c r="Q928" s="211"/>
      <c r="R928" s="239"/>
      <c r="S928" s="226"/>
      <c r="T928" s="212"/>
      <c r="U928" s="213"/>
      <c r="V928" s="213"/>
      <c r="W928" s="55"/>
      <c r="X928" s="55"/>
      <c r="Y928" s="55"/>
      <c r="Z928" s="55"/>
      <c r="AA928" s="55"/>
      <c r="AB928" s="55"/>
      <c r="AC928" s="55"/>
      <c r="AD928" s="55"/>
      <c r="AE928" s="55"/>
      <c r="AF928" s="55"/>
    </row>
    <row r="929" ht="17" spans="1:32">
      <c r="A929" s="290"/>
      <c r="B929" s="55"/>
      <c r="C929" s="214"/>
      <c r="D929" s="204"/>
      <c r="E929" s="228"/>
      <c r="F929" s="268"/>
      <c r="G929" s="217"/>
      <c r="H929" s="286"/>
      <c r="I929" s="226"/>
      <c r="J929" s="419"/>
      <c r="K929" s="420"/>
      <c r="L929" s="211"/>
      <c r="M929" s="211"/>
      <c r="N929" s="250"/>
      <c r="O929" s="212"/>
      <c r="P929" s="226"/>
      <c r="Q929" s="151"/>
      <c r="R929" s="239"/>
      <c r="S929" s="226"/>
      <c r="T929" s="212"/>
      <c r="U929" s="287"/>
      <c r="V929" s="240"/>
      <c r="W929" s="55"/>
      <c r="X929" s="55"/>
      <c r="Y929" s="55"/>
      <c r="Z929" s="55"/>
      <c r="AA929" s="55"/>
      <c r="AB929" s="55"/>
      <c r="AC929" s="55"/>
      <c r="AD929" s="55"/>
      <c r="AE929" s="55"/>
      <c r="AF929" s="55"/>
    </row>
    <row r="930" ht="17" spans="1:32">
      <c r="A930" s="290"/>
      <c r="B930" s="55"/>
      <c r="C930" s="214"/>
      <c r="D930" s="204"/>
      <c r="E930" s="228"/>
      <c r="F930" s="298"/>
      <c r="G930" s="298"/>
      <c r="H930" s="299"/>
      <c r="I930" s="226"/>
      <c r="J930" s="419"/>
      <c r="K930" s="420"/>
      <c r="L930" s="210"/>
      <c r="M930" s="211"/>
      <c r="N930" s="211"/>
      <c r="O930" s="214"/>
      <c r="P930" s="226"/>
      <c r="Q930" s="211"/>
      <c r="R930" s="239"/>
      <c r="S930" s="226"/>
      <c r="T930" s="212"/>
      <c r="U930" s="213"/>
      <c r="V930" s="213"/>
      <c r="W930" s="55"/>
      <c r="X930" s="55"/>
      <c r="Y930" s="55"/>
      <c r="Z930" s="55"/>
      <c r="AA930" s="55"/>
      <c r="AB930" s="55"/>
      <c r="AC930" s="55"/>
      <c r="AD930" s="55"/>
      <c r="AE930" s="55"/>
      <c r="AF930" s="55"/>
    </row>
    <row r="931" ht="17" spans="1:32">
      <c r="A931" s="290"/>
      <c r="B931" s="55"/>
      <c r="C931" s="214"/>
      <c r="D931" s="204"/>
      <c r="E931" s="228"/>
      <c r="F931" s="298"/>
      <c r="G931" s="298"/>
      <c r="H931" s="299"/>
      <c r="I931" s="226"/>
      <c r="J931" s="419"/>
      <c r="K931" s="420"/>
      <c r="L931" s="210"/>
      <c r="M931" s="211"/>
      <c r="N931" s="211"/>
      <c r="O931" s="211"/>
      <c r="P931" s="211"/>
      <c r="Q931" s="211"/>
      <c r="R931" s="239"/>
      <c r="S931" s="226"/>
      <c r="T931" s="212"/>
      <c r="U931" s="213"/>
      <c r="V931" s="213"/>
      <c r="W931" s="211"/>
      <c r="X931" s="55"/>
      <c r="Y931" s="55"/>
      <c r="Z931" s="55"/>
      <c r="AA931" s="55"/>
      <c r="AB931" s="55"/>
      <c r="AC931" s="55"/>
      <c r="AD931" s="55"/>
      <c r="AE931" s="55"/>
      <c r="AF931" s="55"/>
    </row>
    <row r="932" ht="17" spans="1:32">
      <c r="A932" s="290"/>
      <c r="B932" s="55"/>
      <c r="C932" s="55"/>
      <c r="D932" s="204"/>
      <c r="E932" s="228"/>
      <c r="F932" s="298"/>
      <c r="G932" s="298"/>
      <c r="H932" s="299"/>
      <c r="I932" s="226"/>
      <c r="J932" s="425"/>
      <c r="K932" s="420"/>
      <c r="L932" s="210"/>
      <c r="M932" s="211"/>
      <c r="N932" s="211"/>
      <c r="O932" s="212"/>
      <c r="P932" s="226"/>
      <c r="Q932" s="211"/>
      <c r="R932" s="239"/>
      <c r="S932" s="226"/>
      <c r="T932" s="212"/>
      <c r="U932" s="213"/>
      <c r="V932" s="213"/>
      <c r="W932" s="55"/>
      <c r="X932" s="55"/>
      <c r="Y932" s="55"/>
      <c r="Z932" s="55"/>
      <c r="AA932" s="55"/>
      <c r="AB932" s="55"/>
      <c r="AC932" s="55"/>
      <c r="AD932" s="55"/>
      <c r="AE932" s="55"/>
      <c r="AF932" s="55"/>
    </row>
    <row r="933" ht="17" spans="1:32">
      <c r="A933" s="290"/>
      <c r="B933" s="55"/>
      <c r="C933" s="55"/>
      <c r="D933" s="204"/>
      <c r="E933" s="228"/>
      <c r="F933" s="298"/>
      <c r="G933" s="298"/>
      <c r="H933" s="299"/>
      <c r="I933" s="226"/>
      <c r="J933" s="425"/>
      <c r="K933" s="420"/>
      <c r="L933" s="211"/>
      <c r="M933" s="211"/>
      <c r="N933" s="297"/>
      <c r="O933" s="136"/>
      <c r="P933" s="240"/>
      <c r="Q933" s="250"/>
      <c r="R933" s="136"/>
      <c r="S933" s="226"/>
      <c r="T933" s="212"/>
      <c r="U933" s="287"/>
      <c r="V933" s="240"/>
      <c r="W933" s="34"/>
      <c r="X933" s="34"/>
      <c r="Y933" s="34"/>
      <c r="Z933" s="34"/>
      <c r="AA933" s="34"/>
      <c r="AB933" s="34"/>
      <c r="AC933" s="34"/>
      <c r="AD933" s="34"/>
      <c r="AE933" s="34"/>
      <c r="AF933" s="34"/>
    </row>
    <row r="934" ht="17" spans="1:32">
      <c r="A934" s="290"/>
      <c r="B934" s="55"/>
      <c r="C934" s="55"/>
      <c r="D934" s="204"/>
      <c r="E934" s="228"/>
      <c r="F934" s="298"/>
      <c r="G934" s="298"/>
      <c r="H934" s="299"/>
      <c r="I934" s="226"/>
      <c r="J934" s="425"/>
      <c r="K934" s="420"/>
      <c r="L934" s="307"/>
      <c r="M934" s="211"/>
      <c r="N934" s="308"/>
      <c r="O934" s="136"/>
      <c r="P934" s="240"/>
      <c r="Q934" s="252"/>
      <c r="R934" s="136"/>
      <c r="S934" s="226"/>
      <c r="T934" s="212"/>
      <c r="U934" s="24"/>
      <c r="V934" s="37"/>
      <c r="W934" s="34"/>
      <c r="X934" s="34"/>
      <c r="Y934" s="34"/>
      <c r="Z934" s="34"/>
      <c r="AA934" s="34"/>
      <c r="AB934" s="34"/>
      <c r="AC934" s="34"/>
      <c r="AD934" s="34"/>
      <c r="AE934" s="34"/>
      <c r="AF934" s="34"/>
    </row>
    <row r="935" ht="17" spans="1:32">
      <c r="A935" s="290"/>
      <c r="B935" s="55"/>
      <c r="C935" s="55"/>
      <c r="D935" s="204"/>
      <c r="E935" s="228"/>
      <c r="F935" s="298"/>
      <c r="G935" s="298"/>
      <c r="H935" s="299"/>
      <c r="I935" s="226"/>
      <c r="J935" s="425"/>
      <c r="K935" s="420"/>
      <c r="L935" s="307"/>
      <c r="M935" s="211"/>
      <c r="N935" s="308"/>
      <c r="O935" s="136"/>
      <c r="P935" s="240"/>
      <c r="Q935" s="252"/>
      <c r="R935" s="136"/>
      <c r="S935" s="226"/>
      <c r="T935" s="212"/>
      <c r="U935" s="24"/>
      <c r="V935" s="37"/>
      <c r="W935" s="34"/>
      <c r="X935" s="34"/>
      <c r="Y935" s="34"/>
      <c r="Z935" s="34"/>
      <c r="AA935" s="34"/>
      <c r="AB935" s="34"/>
      <c r="AC935" s="34"/>
      <c r="AD935" s="34"/>
      <c r="AE935" s="34"/>
      <c r="AF935" s="34"/>
    </row>
    <row r="936" ht="17" spans="1:32">
      <c r="A936" s="290"/>
      <c r="B936" s="55"/>
      <c r="C936" s="55"/>
      <c r="D936" s="204"/>
      <c r="E936" s="228"/>
      <c r="F936" s="298"/>
      <c r="G936" s="298"/>
      <c r="H936" s="299"/>
      <c r="I936" s="226"/>
      <c r="J936" s="425"/>
      <c r="K936" s="420"/>
      <c r="L936" s="210"/>
      <c r="M936" s="211"/>
      <c r="N936" s="211"/>
      <c r="O936" s="212"/>
      <c r="P936" s="226"/>
      <c r="Q936" s="211"/>
      <c r="R936" s="239"/>
      <c r="S936" s="226"/>
      <c r="T936" s="212"/>
      <c r="U936" s="213"/>
      <c r="V936" s="213"/>
      <c r="W936" s="55"/>
      <c r="X936" s="55"/>
      <c r="Y936" s="55"/>
      <c r="Z936" s="55"/>
      <c r="AA936" s="55"/>
      <c r="AB936" s="55"/>
      <c r="AC936" s="55"/>
      <c r="AD936" s="55"/>
      <c r="AE936" s="55"/>
      <c r="AF936" s="55"/>
    </row>
    <row r="937" ht="17" spans="1:32">
      <c r="A937" s="290"/>
      <c r="B937" s="55"/>
      <c r="C937" s="214"/>
      <c r="D937" s="204"/>
      <c r="E937" s="228"/>
      <c r="F937" s="298"/>
      <c r="G937" s="298"/>
      <c r="H937" s="299"/>
      <c r="I937" s="226"/>
      <c r="J937" s="419"/>
      <c r="K937" s="429"/>
      <c r="L937" s="210"/>
      <c r="M937" s="211"/>
      <c r="N937" s="211"/>
      <c r="O937" s="214"/>
      <c r="P937" s="226"/>
      <c r="Q937" s="211"/>
      <c r="R937" s="239"/>
      <c r="S937" s="226"/>
      <c r="T937" s="212"/>
      <c r="U937" s="213"/>
      <c r="V937" s="213"/>
      <c r="W937" s="55"/>
      <c r="X937" s="55"/>
      <c r="Y937" s="55"/>
      <c r="Z937" s="55"/>
      <c r="AA937" s="55"/>
      <c r="AB937" s="55"/>
      <c r="AC937" s="55"/>
      <c r="AD937" s="55"/>
      <c r="AE937" s="55"/>
      <c r="AF937" s="55"/>
    </row>
    <row r="938" ht="17" spans="1:32">
      <c r="A938" s="290"/>
      <c r="B938" s="55"/>
      <c r="C938" s="214"/>
      <c r="D938" s="204"/>
      <c r="E938" s="228"/>
      <c r="F938" s="298"/>
      <c r="G938" s="298"/>
      <c r="H938" s="299"/>
      <c r="I938" s="226"/>
      <c r="J938" s="430"/>
      <c r="K938" s="429"/>
      <c r="L938" s="211"/>
      <c r="M938" s="269"/>
      <c r="N938" s="253"/>
      <c r="O938" s="45"/>
      <c r="P938" s="45"/>
      <c r="Q938" s="247"/>
      <c r="R938" s="45"/>
      <c r="S938" s="226"/>
      <c r="T938" s="212"/>
      <c r="U938" s="287"/>
      <c r="V938" s="240"/>
      <c r="W938" s="55"/>
      <c r="X938" s="45"/>
      <c r="Y938" s="45"/>
      <c r="Z938" s="45"/>
      <c r="AA938" s="45"/>
      <c r="AB938" s="45"/>
      <c r="AC938" s="45"/>
      <c r="AD938" s="45"/>
      <c r="AE938" s="45"/>
      <c r="AF938" s="45"/>
    </row>
    <row r="939" ht="17" spans="1:32">
      <c r="A939" s="290"/>
      <c r="B939" s="55"/>
      <c r="C939" s="214"/>
      <c r="D939" s="204"/>
      <c r="E939" s="228"/>
      <c r="F939" s="298"/>
      <c r="G939" s="298"/>
      <c r="H939" s="299"/>
      <c r="I939" s="226"/>
      <c r="J939" s="419"/>
      <c r="K939" s="429"/>
      <c r="L939" s="210"/>
      <c r="M939" s="211"/>
      <c r="N939" s="211"/>
      <c r="O939" s="214"/>
      <c r="P939" s="226"/>
      <c r="Q939" s="211"/>
      <c r="R939" s="239"/>
      <c r="S939" s="226"/>
      <c r="T939" s="212"/>
      <c r="U939" s="213"/>
      <c r="V939" s="213"/>
      <c r="W939" s="55"/>
      <c r="X939" s="55"/>
      <c r="Y939" s="55"/>
      <c r="Z939" s="55"/>
      <c r="AA939" s="55"/>
      <c r="AB939" s="55"/>
      <c r="AC939" s="55"/>
      <c r="AD939" s="55"/>
      <c r="AE939" s="55"/>
      <c r="AF939" s="55"/>
    </row>
    <row r="940" ht="17" spans="1:32">
      <c r="A940" s="290"/>
      <c r="B940" s="55"/>
      <c r="C940" s="214"/>
      <c r="D940" s="204"/>
      <c r="E940" s="228"/>
      <c r="F940" s="298"/>
      <c r="G940" s="298"/>
      <c r="H940" s="299"/>
      <c r="I940" s="226"/>
      <c r="J940" s="419"/>
      <c r="K940" s="429"/>
      <c r="L940" s="307"/>
      <c r="M940" s="211"/>
      <c r="N940" s="308"/>
      <c r="O940" s="136"/>
      <c r="P940" s="240"/>
      <c r="Q940" s="252"/>
      <c r="R940" s="136"/>
      <c r="S940" s="226"/>
      <c r="T940" s="212"/>
      <c r="U940" s="24"/>
      <c r="V940" s="37"/>
      <c r="W940" s="34"/>
      <c r="X940" s="34"/>
      <c r="Y940" s="34"/>
      <c r="Z940" s="34"/>
      <c r="AA940" s="34"/>
      <c r="AB940" s="34"/>
      <c r="AC940" s="34"/>
      <c r="AD940" s="34"/>
      <c r="AE940" s="34"/>
      <c r="AF940" s="34"/>
    </row>
    <row r="941" ht="17" spans="1:32">
      <c r="A941" s="290"/>
      <c r="B941" s="55"/>
      <c r="C941" s="214"/>
      <c r="D941" s="204"/>
      <c r="E941" s="228"/>
      <c r="F941" s="298"/>
      <c r="G941" s="298"/>
      <c r="H941" s="299"/>
      <c r="I941" s="226"/>
      <c r="J941" s="419"/>
      <c r="K941" s="429"/>
      <c r="L941" s="210"/>
      <c r="M941" s="211"/>
      <c r="N941" s="211"/>
      <c r="O941" s="214"/>
      <c r="P941" s="226"/>
      <c r="Q941" s="211"/>
      <c r="R941" s="239"/>
      <c r="S941" s="226"/>
      <c r="T941" s="212"/>
      <c r="U941" s="213"/>
      <c r="V941" s="213"/>
      <c r="W941" s="55"/>
      <c r="X941" s="55"/>
      <c r="Y941" s="55"/>
      <c r="Z941" s="55"/>
      <c r="AA941" s="55"/>
      <c r="AB941" s="55"/>
      <c r="AC941" s="55"/>
      <c r="AD941" s="55"/>
      <c r="AE941" s="55"/>
      <c r="AF941" s="55"/>
    </row>
    <row r="942" ht="17" spans="1:32">
      <c r="A942" s="290"/>
      <c r="B942" s="55"/>
      <c r="C942" s="214"/>
      <c r="D942" s="204"/>
      <c r="E942" s="228"/>
      <c r="F942" s="298"/>
      <c r="G942" s="298"/>
      <c r="H942" s="299"/>
      <c r="I942" s="226"/>
      <c r="J942" s="419"/>
      <c r="K942" s="429"/>
      <c r="L942" s="210"/>
      <c r="M942" s="430"/>
      <c r="N942" s="211"/>
      <c r="O942" s="214"/>
      <c r="P942" s="226"/>
      <c r="Q942" s="211"/>
      <c r="R942" s="239"/>
      <c r="S942" s="226"/>
      <c r="T942" s="212"/>
      <c r="U942" s="213"/>
      <c r="V942" s="213"/>
      <c r="W942" s="55"/>
      <c r="X942" s="55"/>
      <c r="Y942" s="55"/>
      <c r="Z942" s="55"/>
      <c r="AA942" s="55"/>
      <c r="AB942" s="55"/>
      <c r="AC942" s="55"/>
      <c r="AD942" s="55"/>
      <c r="AE942" s="55"/>
      <c r="AF942" s="55"/>
    </row>
    <row r="943" ht="17" spans="1:32">
      <c r="A943" s="290"/>
      <c r="B943" s="55"/>
      <c r="C943" s="214"/>
      <c r="D943" s="204"/>
      <c r="E943" s="228"/>
      <c r="F943" s="298"/>
      <c r="G943" s="298"/>
      <c r="H943" s="299"/>
      <c r="I943" s="226"/>
      <c r="J943" s="419"/>
      <c r="K943" s="420"/>
      <c r="L943" s="210"/>
      <c r="M943" s="211"/>
      <c r="N943" s="211"/>
      <c r="O943" s="136"/>
      <c r="P943" s="240"/>
      <c r="Q943" s="252"/>
      <c r="R943" s="136"/>
      <c r="S943" s="226"/>
      <c r="T943" s="212"/>
      <c r="U943" s="213"/>
      <c r="V943" s="213"/>
      <c r="W943" s="34"/>
      <c r="X943" s="34"/>
      <c r="Y943" s="34"/>
      <c r="Z943" s="34"/>
      <c r="AA943" s="34"/>
      <c r="AB943" s="34"/>
      <c r="AC943" s="34"/>
      <c r="AD943" s="34"/>
      <c r="AE943" s="34"/>
      <c r="AF943" s="34"/>
    </row>
    <row r="944" ht="17" spans="1:32">
      <c r="A944" s="290"/>
      <c r="B944" s="55"/>
      <c r="C944" s="214"/>
      <c r="D944" s="204"/>
      <c r="E944" s="228"/>
      <c r="F944" s="298"/>
      <c r="G944" s="298"/>
      <c r="H944" s="299"/>
      <c r="I944" s="226"/>
      <c r="J944" s="419"/>
      <c r="K944" s="420"/>
      <c r="L944" s="307"/>
      <c r="M944" s="211"/>
      <c r="N944" s="308"/>
      <c r="O944" s="136"/>
      <c r="P944" s="240"/>
      <c r="Q944" s="252"/>
      <c r="R944" s="136"/>
      <c r="S944" s="226"/>
      <c r="T944" s="212"/>
      <c r="U944" s="24"/>
      <c r="V944" s="37"/>
      <c r="W944" s="34"/>
      <c r="X944" s="34"/>
      <c r="Y944" s="34"/>
      <c r="Z944" s="34"/>
      <c r="AA944" s="34"/>
      <c r="AB944" s="34"/>
      <c r="AC944" s="34"/>
      <c r="AD944" s="34"/>
      <c r="AE944" s="34"/>
      <c r="AF944" s="34"/>
    </row>
    <row r="945" ht="17" spans="1:32">
      <c r="A945" s="290"/>
      <c r="B945" s="55"/>
      <c r="C945" s="214"/>
      <c r="D945" s="204"/>
      <c r="E945" s="228"/>
      <c r="F945" s="298"/>
      <c r="G945" s="298"/>
      <c r="H945" s="299"/>
      <c r="I945" s="226"/>
      <c r="J945" s="419"/>
      <c r="K945" s="420"/>
      <c r="L945" s="210"/>
      <c r="M945" s="211"/>
      <c r="N945" s="211"/>
      <c r="O945" s="214"/>
      <c r="P945" s="226"/>
      <c r="Q945" s="211"/>
      <c r="R945" s="239"/>
      <c r="S945" s="226"/>
      <c r="T945" s="212"/>
      <c r="U945" s="213"/>
      <c r="V945" s="213"/>
      <c r="W945" s="55"/>
      <c r="X945" s="55"/>
      <c r="Y945" s="55"/>
      <c r="Z945" s="55"/>
      <c r="AA945" s="55"/>
      <c r="AB945" s="55"/>
      <c r="AC945" s="55"/>
      <c r="AD945" s="55"/>
      <c r="AE945" s="55"/>
      <c r="AF945" s="55"/>
    </row>
    <row r="946" ht="17" spans="1:32">
      <c r="A946" s="290"/>
      <c r="B946" s="55"/>
      <c r="C946" s="214"/>
      <c r="D946" s="204"/>
      <c r="E946" s="228"/>
      <c r="F946" s="298"/>
      <c r="G946" s="298"/>
      <c r="H946" s="299"/>
      <c r="I946" s="226"/>
      <c r="J946" s="419"/>
      <c r="K946" s="420"/>
      <c r="L946" s="210"/>
      <c r="M946" s="211"/>
      <c r="N946" s="211"/>
      <c r="O946" s="214"/>
      <c r="P946" s="226"/>
      <c r="Q946" s="211"/>
      <c r="R946" s="239"/>
      <c r="S946" s="226"/>
      <c r="T946" s="212"/>
      <c r="U946" s="213"/>
      <c r="V946" s="213"/>
      <c r="W946" s="55"/>
      <c r="X946" s="55"/>
      <c r="Y946" s="55"/>
      <c r="Z946" s="55"/>
      <c r="AA946" s="55"/>
      <c r="AB946" s="55"/>
      <c r="AC946" s="55"/>
      <c r="AD946" s="55"/>
      <c r="AE946" s="55"/>
      <c r="AF946" s="55"/>
    </row>
    <row r="947" ht="17" spans="1:32">
      <c r="A947" s="290"/>
      <c r="B947" s="55"/>
      <c r="C947" s="55"/>
      <c r="D947" s="204"/>
      <c r="E947" s="228"/>
      <c r="F947" s="298"/>
      <c r="G947" s="298"/>
      <c r="H947" s="299"/>
      <c r="I947" s="226"/>
      <c r="J947" s="425"/>
      <c r="K947" s="420"/>
      <c r="L947" s="210"/>
      <c r="M947" s="211"/>
      <c r="N947" s="211"/>
      <c r="O947" s="239"/>
      <c r="P947" s="299"/>
      <c r="Q947" s="211"/>
      <c r="R947" s="239"/>
      <c r="S947" s="226"/>
      <c r="T947" s="212"/>
      <c r="U947" s="213"/>
      <c r="V947" s="213"/>
      <c r="W947" s="55"/>
      <c r="X947" s="55"/>
      <c r="Y947" s="55"/>
      <c r="Z947" s="55"/>
      <c r="AA947" s="55"/>
      <c r="AB947" s="55"/>
      <c r="AC947" s="55"/>
      <c r="AD947" s="55"/>
      <c r="AE947" s="55"/>
      <c r="AF947" s="55"/>
    </row>
    <row r="948" ht="24" customHeight="1" spans="1:32">
      <c r="A948" s="290"/>
      <c r="B948" s="55"/>
      <c r="C948" s="214"/>
      <c r="D948" s="204"/>
      <c r="E948" s="267"/>
      <c r="F948" s="285"/>
      <c r="G948" s="298"/>
      <c r="H948" s="298"/>
      <c r="I948" s="310"/>
      <c r="J948" s="419"/>
      <c r="K948" s="420"/>
      <c r="L948" s="210"/>
      <c r="M948" s="211"/>
      <c r="N948" s="211"/>
      <c r="O948" s="239"/>
      <c r="P948" s="299"/>
      <c r="Q948" s="211"/>
      <c r="R948" s="239"/>
      <c r="S948" s="310"/>
      <c r="T948" s="212"/>
      <c r="U948" s="213"/>
      <c r="V948" s="213"/>
      <c r="W948" s="55"/>
      <c r="X948" s="55"/>
      <c r="Y948" s="55"/>
      <c r="Z948" s="55"/>
      <c r="AA948" s="55"/>
      <c r="AB948" s="55"/>
      <c r="AC948" s="55"/>
      <c r="AD948" s="55"/>
      <c r="AE948" s="55"/>
      <c r="AF948" s="55"/>
    </row>
    <row r="949" ht="24" customHeight="1" spans="1:32">
      <c r="A949" s="290"/>
      <c r="B949" s="55"/>
      <c r="C949" s="214"/>
      <c r="D949" s="204"/>
      <c r="E949" s="267"/>
      <c r="F949" s="285"/>
      <c r="G949" s="298"/>
      <c r="H949" s="298"/>
      <c r="I949" s="310"/>
      <c r="J949" s="419"/>
      <c r="K949" s="420"/>
      <c r="L949" s="210"/>
      <c r="M949" s="211"/>
      <c r="N949" s="211"/>
      <c r="O949" s="211"/>
      <c r="P949" s="211"/>
      <c r="Q949" s="211"/>
      <c r="R949" s="239"/>
      <c r="S949" s="310"/>
      <c r="T949" s="212"/>
      <c r="U949" s="213"/>
      <c r="V949" s="213"/>
      <c r="W949" s="55"/>
      <c r="X949" s="55"/>
      <c r="Y949" s="55"/>
      <c r="Z949" s="55"/>
      <c r="AA949" s="55"/>
      <c r="AB949" s="55"/>
      <c r="AC949" s="55"/>
      <c r="AD949" s="55"/>
      <c r="AE949" s="55"/>
      <c r="AF949" s="55"/>
    </row>
    <row r="950" ht="24" customHeight="1" spans="1:32">
      <c r="A950" s="290"/>
      <c r="B950" s="55"/>
      <c r="C950" s="214"/>
      <c r="D950" s="204"/>
      <c r="E950" s="267"/>
      <c r="F950" s="285"/>
      <c r="G950" s="298"/>
      <c r="H950" s="298"/>
      <c r="I950" s="310"/>
      <c r="J950" s="419"/>
      <c r="K950" s="420"/>
      <c r="L950" s="210"/>
      <c r="M950" s="211"/>
      <c r="N950" s="211"/>
      <c r="O950" s="211"/>
      <c r="P950" s="211"/>
      <c r="Q950" s="211"/>
      <c r="R950" s="239"/>
      <c r="S950" s="310"/>
      <c r="T950" s="212"/>
      <c r="U950" s="213"/>
      <c r="V950" s="213"/>
      <c r="W950" s="55"/>
      <c r="X950" s="55"/>
      <c r="Y950" s="55"/>
      <c r="Z950" s="55"/>
      <c r="AA950" s="55"/>
      <c r="AB950" s="55"/>
      <c r="AC950" s="55"/>
      <c r="AD950" s="55"/>
      <c r="AE950" s="55"/>
      <c r="AF950" s="55"/>
    </row>
    <row r="951" ht="17" spans="1:32">
      <c r="A951" s="290"/>
      <c r="B951" s="55"/>
      <c r="C951" s="55"/>
      <c r="D951" s="204"/>
      <c r="E951" s="228"/>
      <c r="F951" s="285"/>
      <c r="G951" s="298"/>
      <c r="H951" s="298"/>
      <c r="I951" s="226"/>
      <c r="J951" s="425"/>
      <c r="K951" s="420"/>
      <c r="L951" s="210"/>
      <c r="M951" s="211"/>
      <c r="N951" s="211"/>
      <c r="O951" s="239"/>
      <c r="P951" s="299"/>
      <c r="Q951" s="211"/>
      <c r="R951" s="239"/>
      <c r="S951" s="226"/>
      <c r="T951" s="212"/>
      <c r="U951" s="213"/>
      <c r="V951" s="213"/>
      <c r="W951" s="55"/>
      <c r="X951" s="55"/>
      <c r="Y951" s="55"/>
      <c r="Z951" s="55"/>
      <c r="AA951" s="55"/>
      <c r="AB951" s="55"/>
      <c r="AC951" s="55"/>
      <c r="AD951" s="55"/>
      <c r="AE951" s="55"/>
      <c r="AF951" s="55"/>
    </row>
    <row r="952" ht="17" spans="1:32">
      <c r="A952" s="290"/>
      <c r="B952" s="55"/>
      <c r="C952" s="55"/>
      <c r="D952" s="204"/>
      <c r="E952" s="228"/>
      <c r="F952" s="285"/>
      <c r="G952" s="298"/>
      <c r="H952" s="298"/>
      <c r="I952" s="226"/>
      <c r="J952" s="425"/>
      <c r="K952" s="421"/>
      <c r="L952" s="211"/>
      <c r="M952" s="269"/>
      <c r="N952" s="253"/>
      <c r="O952" s="45"/>
      <c r="P952" s="45"/>
      <c r="Q952" s="247"/>
      <c r="R952" s="45"/>
      <c r="S952" s="226"/>
      <c r="T952" s="212"/>
      <c r="U952" s="287"/>
      <c r="V952" s="240"/>
      <c r="W952" s="55"/>
      <c r="X952" s="55"/>
      <c r="Y952" s="55"/>
      <c r="Z952" s="55"/>
      <c r="AA952" s="55"/>
      <c r="AB952" s="55"/>
      <c r="AC952" s="55"/>
      <c r="AD952" s="55"/>
      <c r="AE952" s="55"/>
      <c r="AF952" s="55"/>
    </row>
    <row r="953" ht="17" spans="1:32">
      <c r="A953" s="290"/>
      <c r="B953" s="55"/>
      <c r="C953" s="55"/>
      <c r="D953" s="204"/>
      <c r="E953" s="228"/>
      <c r="F953" s="285"/>
      <c r="G953" s="298"/>
      <c r="H953" s="298"/>
      <c r="I953" s="226"/>
      <c r="J953" s="425"/>
      <c r="K953" s="420"/>
      <c r="L953" s="210"/>
      <c r="M953" s="211"/>
      <c r="N953" s="211"/>
      <c r="O953" s="239"/>
      <c r="P953" s="299"/>
      <c r="Q953" s="211"/>
      <c r="R953" s="239"/>
      <c r="S953" s="226"/>
      <c r="T953" s="212"/>
      <c r="U953" s="213"/>
      <c r="V953" s="213"/>
      <c r="W953" s="55"/>
      <c r="X953" s="55"/>
      <c r="Y953" s="55"/>
      <c r="Z953" s="55"/>
      <c r="AA953" s="55"/>
      <c r="AB953" s="55"/>
      <c r="AC953" s="55"/>
      <c r="AD953" s="55"/>
      <c r="AE953" s="55"/>
      <c r="AF953" s="55"/>
    </row>
    <row r="954" ht="16.5" spans="1:32">
      <c r="A954" s="290"/>
      <c r="B954" s="55"/>
      <c r="C954" s="214"/>
      <c r="D954" s="204"/>
      <c r="E954" s="205"/>
      <c r="F954" s="268"/>
      <c r="G954" s="217"/>
      <c r="H954" s="286"/>
      <c r="I954" s="207"/>
      <c r="J954" s="419"/>
      <c r="K954" s="429"/>
      <c r="L954" s="211"/>
      <c r="M954" s="211"/>
      <c r="N954" s="297"/>
      <c r="O954" s="136"/>
      <c r="P954" s="240"/>
      <c r="Q954" s="250"/>
      <c r="R954" s="136"/>
      <c r="S954" s="226"/>
      <c r="T954" s="212"/>
      <c r="U954" s="287"/>
      <c r="V954" s="240"/>
      <c r="W954" s="55"/>
      <c r="X954" s="55"/>
      <c r="Y954" s="55"/>
      <c r="Z954" s="55"/>
      <c r="AA954" s="55"/>
      <c r="AB954" s="55"/>
      <c r="AC954" s="55"/>
      <c r="AD954" s="55"/>
      <c r="AE954" s="55"/>
      <c r="AF954" s="55"/>
    </row>
    <row r="955" ht="16.5" customHeight="1" spans="1:32">
      <c r="A955" s="290"/>
      <c r="B955" s="55"/>
      <c r="C955" s="214"/>
      <c r="D955" s="204"/>
      <c r="E955" s="205"/>
      <c r="F955" s="268"/>
      <c r="G955" s="217"/>
      <c r="H955" s="286"/>
      <c r="I955" s="207"/>
      <c r="J955" s="419"/>
      <c r="K955" s="429"/>
      <c r="L955" s="307"/>
      <c r="M955" s="211"/>
      <c r="N955" s="308"/>
      <c r="O955" s="239"/>
      <c r="P955" s="299"/>
      <c r="Q955" s="252"/>
      <c r="R955" s="239"/>
      <c r="S955" s="226"/>
      <c r="T955" s="212"/>
      <c r="U955" s="24"/>
      <c r="V955" s="37"/>
      <c r="W955" s="55"/>
      <c r="X955" s="55"/>
      <c r="Y955" s="55"/>
      <c r="Z955" s="55"/>
      <c r="AA955" s="55"/>
      <c r="AB955" s="55"/>
      <c r="AC955" s="55"/>
      <c r="AD955" s="55"/>
      <c r="AE955" s="55"/>
      <c r="AF955" s="55"/>
    </row>
    <row r="956" ht="16.5" customHeight="1" spans="1:32">
      <c r="A956" s="290"/>
      <c r="B956" s="55"/>
      <c r="C956" s="214"/>
      <c r="D956" s="204"/>
      <c r="E956" s="228"/>
      <c r="F956" s="311"/>
      <c r="G956" s="311"/>
      <c r="H956" s="309"/>
      <c r="I956" s="207"/>
      <c r="J956" s="419"/>
      <c r="K956" s="429"/>
      <c r="L956" s="210"/>
      <c r="M956" s="211"/>
      <c r="N956" s="211"/>
      <c r="O956" s="211"/>
      <c r="P956" s="211"/>
      <c r="Q956" s="211"/>
      <c r="R956" s="239"/>
      <c r="S956" s="226"/>
      <c r="T956" s="212"/>
      <c r="U956" s="213"/>
      <c r="V956" s="213"/>
      <c r="W956" s="211"/>
      <c r="X956" s="55"/>
      <c r="Y956" s="55"/>
      <c r="Z956" s="55"/>
      <c r="AA956" s="55"/>
      <c r="AB956" s="55"/>
      <c r="AC956" s="55"/>
      <c r="AD956" s="55"/>
      <c r="AE956" s="55"/>
      <c r="AF956" s="55"/>
    </row>
    <row r="957" ht="16.5" customHeight="1" spans="1:32">
      <c r="A957" s="290"/>
      <c r="B957" s="55"/>
      <c r="C957" s="214"/>
      <c r="D957" s="204"/>
      <c r="E957" s="205"/>
      <c r="F957" s="268"/>
      <c r="G957" s="217"/>
      <c r="H957" s="286"/>
      <c r="I957" s="207"/>
      <c r="J957" s="419"/>
      <c r="K957" s="429"/>
      <c r="L957" s="307"/>
      <c r="M957" s="211"/>
      <c r="N957" s="308"/>
      <c r="O957" s="239"/>
      <c r="P957" s="299"/>
      <c r="Q957" s="252"/>
      <c r="R957" s="239"/>
      <c r="S957" s="226"/>
      <c r="T957" s="212"/>
      <c r="U957" s="24"/>
      <c r="V957" s="37"/>
      <c r="W957" s="55"/>
      <c r="X957" s="55"/>
      <c r="Y957" s="55"/>
      <c r="Z957" s="55"/>
      <c r="AA957" s="55"/>
      <c r="AB957" s="55"/>
      <c r="AC957" s="55"/>
      <c r="AD957" s="55"/>
      <c r="AE957" s="55"/>
      <c r="AF957" s="55"/>
    </row>
    <row r="958" ht="16.5" customHeight="1" spans="1:32">
      <c r="A958" s="290"/>
      <c r="B958" s="55"/>
      <c r="C958" s="214"/>
      <c r="D958" s="204"/>
      <c r="E958" s="205"/>
      <c r="F958" s="268"/>
      <c r="G958" s="217"/>
      <c r="H958" s="286"/>
      <c r="I958" s="207"/>
      <c r="J958" s="419"/>
      <c r="K958" s="429"/>
      <c r="L958" s="296"/>
      <c r="M958" s="211"/>
      <c r="N958" s="250"/>
      <c r="O958" s="136"/>
      <c r="P958" s="240"/>
      <c r="Q958" s="239"/>
      <c r="R958" s="136"/>
      <c r="S958" s="226"/>
      <c r="T958" s="212"/>
      <c r="U958" s="24"/>
      <c r="V958" s="240"/>
      <c r="W958" s="55"/>
      <c r="X958" s="55"/>
      <c r="Y958" s="55"/>
      <c r="Z958" s="55"/>
      <c r="AA958" s="55"/>
      <c r="AB958" s="55"/>
      <c r="AC958" s="55"/>
      <c r="AD958" s="55"/>
      <c r="AE958" s="55"/>
      <c r="AF958" s="55"/>
    </row>
    <row r="959" ht="16.5" customHeight="1" spans="1:32">
      <c r="A959" s="290"/>
      <c r="B959" s="55"/>
      <c r="C959" s="214"/>
      <c r="D959" s="204"/>
      <c r="E959" s="228"/>
      <c r="F959" s="311"/>
      <c r="G959" s="311"/>
      <c r="H959" s="309"/>
      <c r="I959" s="207"/>
      <c r="J959" s="419"/>
      <c r="K959" s="429"/>
      <c r="L959" s="210"/>
      <c r="M959" s="211"/>
      <c r="N959" s="211"/>
      <c r="O959" s="211"/>
      <c r="P959" s="211"/>
      <c r="Q959" s="211"/>
      <c r="R959" s="239"/>
      <c r="S959" s="226"/>
      <c r="T959" s="212"/>
      <c r="U959" s="213"/>
      <c r="V959" s="213"/>
      <c r="W959" s="211"/>
      <c r="X959" s="55"/>
      <c r="Y959" s="55"/>
      <c r="Z959" s="55"/>
      <c r="AA959" s="55"/>
      <c r="AB959" s="55"/>
      <c r="AC959" s="55"/>
      <c r="AD959" s="55"/>
      <c r="AE959" s="55"/>
      <c r="AF959" s="55"/>
    </row>
    <row r="960" ht="16.5" customHeight="1" spans="1:32">
      <c r="A960" s="290"/>
      <c r="B960" s="55"/>
      <c r="C960" s="214"/>
      <c r="D960" s="204"/>
      <c r="E960" s="205"/>
      <c r="F960" s="268"/>
      <c r="G960" s="217"/>
      <c r="H960" s="286"/>
      <c r="I960" s="207"/>
      <c r="J960" s="419"/>
      <c r="K960" s="429"/>
      <c r="L960" s="296"/>
      <c r="M960" s="211"/>
      <c r="N960" s="250"/>
      <c r="O960" s="136"/>
      <c r="P960" s="240"/>
      <c r="Q960" s="239"/>
      <c r="R960" s="136"/>
      <c r="S960" s="226"/>
      <c r="T960" s="212"/>
      <c r="U960" s="24"/>
      <c r="V960" s="240"/>
      <c r="W960" s="55"/>
      <c r="X960" s="55"/>
      <c r="Y960" s="55"/>
      <c r="Z960" s="55"/>
      <c r="AA960" s="55"/>
      <c r="AB960" s="55"/>
      <c r="AC960" s="55"/>
      <c r="AD960" s="55"/>
      <c r="AE960" s="55"/>
      <c r="AF960" s="55"/>
    </row>
    <row r="961" ht="16.5" customHeight="1" spans="1:32">
      <c r="A961" s="290"/>
      <c r="B961" s="55"/>
      <c r="C961" s="55"/>
      <c r="D961" s="204"/>
      <c r="E961" s="228"/>
      <c r="F961" s="311"/>
      <c r="G961" s="311"/>
      <c r="H961" s="309"/>
      <c r="I961" s="207"/>
      <c r="J961" s="419"/>
      <c r="K961" s="429"/>
      <c r="L961" s="210"/>
      <c r="M961" s="211"/>
      <c r="N961" s="211"/>
      <c r="O961" s="211"/>
      <c r="P961" s="211"/>
      <c r="Q961" s="211"/>
      <c r="R961" s="239"/>
      <c r="S961" s="226"/>
      <c r="T961" s="212"/>
      <c r="U961" s="213"/>
      <c r="V961" s="213"/>
      <c r="W961" s="211"/>
      <c r="X961" s="55"/>
      <c r="Y961" s="55"/>
      <c r="Z961" s="55"/>
      <c r="AA961" s="55"/>
      <c r="AB961" s="55"/>
      <c r="AC961" s="55"/>
      <c r="AD961" s="55"/>
      <c r="AE961" s="55"/>
      <c r="AF961" s="55"/>
    </row>
    <row r="962" ht="16.5" customHeight="1" spans="1:32">
      <c r="A962" s="290"/>
      <c r="B962" s="55"/>
      <c r="C962" s="214"/>
      <c r="D962" s="204"/>
      <c r="E962" s="267"/>
      <c r="F962" s="311"/>
      <c r="G962" s="311"/>
      <c r="H962" s="309"/>
      <c r="I962" s="207"/>
      <c r="J962" s="419"/>
      <c r="K962" s="420"/>
      <c r="L962" s="210"/>
      <c r="M962" s="211"/>
      <c r="N962" s="211"/>
      <c r="O962" s="211"/>
      <c r="P962" s="211"/>
      <c r="Q962" s="211"/>
      <c r="R962" s="239"/>
      <c r="S962" s="226"/>
      <c r="T962" s="212"/>
      <c r="U962" s="213"/>
      <c r="V962" s="213"/>
      <c r="W962" s="211"/>
      <c r="X962" s="55"/>
      <c r="Y962" s="55"/>
      <c r="Z962" s="55"/>
      <c r="AA962" s="55"/>
      <c r="AB962" s="55"/>
      <c r="AC962" s="55"/>
      <c r="AD962" s="55"/>
      <c r="AE962" s="55"/>
      <c r="AF962" s="55"/>
    </row>
    <row r="963" ht="16.5" customHeight="1" spans="1:32">
      <c r="A963" s="290"/>
      <c r="B963" s="55"/>
      <c r="C963" s="214"/>
      <c r="D963" s="204"/>
      <c r="E963" s="267"/>
      <c r="F963" s="311"/>
      <c r="G963" s="311"/>
      <c r="H963" s="309"/>
      <c r="I963" s="207"/>
      <c r="J963" s="419"/>
      <c r="K963" s="420"/>
      <c r="L963" s="210"/>
      <c r="M963" s="211"/>
      <c r="N963" s="211"/>
      <c r="O963" s="211"/>
      <c r="P963" s="211"/>
      <c r="Q963" s="211"/>
      <c r="R963" s="239"/>
      <c r="S963" s="226"/>
      <c r="T963" s="212"/>
      <c r="U963" s="213"/>
      <c r="V963" s="213"/>
      <c r="W963" s="211"/>
      <c r="X963" s="55"/>
      <c r="Y963" s="55"/>
      <c r="Z963" s="55"/>
      <c r="AA963" s="55"/>
      <c r="AB963" s="55"/>
      <c r="AC963" s="55"/>
      <c r="AD963" s="55"/>
      <c r="AE963" s="55"/>
      <c r="AF963" s="55"/>
    </row>
    <row r="964" ht="17" spans="1:32">
      <c r="A964" s="290"/>
      <c r="B964" s="55"/>
      <c r="C964" s="214"/>
      <c r="D964" s="204"/>
      <c r="E964" s="228"/>
      <c r="F964" s="311"/>
      <c r="G964" s="311"/>
      <c r="H964" s="309"/>
      <c r="I964" s="207"/>
      <c r="J964" s="419"/>
      <c r="K964" s="420"/>
      <c r="L964" s="210"/>
      <c r="M964" s="211"/>
      <c r="N964" s="211"/>
      <c r="O964" s="239"/>
      <c r="P964" s="299"/>
      <c r="Q964" s="211"/>
      <c r="R964" s="239"/>
      <c r="S964" s="226"/>
      <c r="T964" s="212"/>
      <c r="U964" s="213"/>
      <c r="V964" s="213"/>
      <c r="W964" s="55"/>
      <c r="X964" s="55"/>
      <c r="Y964" s="55"/>
      <c r="Z964" s="55"/>
      <c r="AA964" s="55"/>
      <c r="AB964" s="55"/>
      <c r="AC964" s="55"/>
      <c r="AD964" s="55"/>
      <c r="AE964" s="55"/>
      <c r="AF964" s="55"/>
    </row>
    <row r="965" ht="17" spans="1:32">
      <c r="A965" s="290"/>
      <c r="B965" s="55"/>
      <c r="C965" s="214"/>
      <c r="D965" s="204"/>
      <c r="E965" s="228"/>
      <c r="F965" s="311"/>
      <c r="G965" s="311"/>
      <c r="H965" s="309"/>
      <c r="I965" s="207"/>
      <c r="J965" s="419"/>
      <c r="K965" s="420"/>
      <c r="L965" s="210"/>
      <c r="M965" s="211"/>
      <c r="N965" s="211"/>
      <c r="O965" s="239"/>
      <c r="P965" s="299"/>
      <c r="Q965" s="211"/>
      <c r="R965" s="239"/>
      <c r="S965" s="226"/>
      <c r="T965" s="212"/>
      <c r="U965" s="213"/>
      <c r="V965" s="213"/>
      <c r="W965" s="55"/>
      <c r="X965" s="55"/>
      <c r="Y965" s="55"/>
      <c r="Z965" s="55"/>
      <c r="AA965" s="55"/>
      <c r="AB965" s="55"/>
      <c r="AC965" s="55"/>
      <c r="AD965" s="55"/>
      <c r="AE965" s="55"/>
      <c r="AF965" s="55"/>
    </row>
    <row r="966" ht="17" spans="1:32">
      <c r="A966" s="290"/>
      <c r="B966" s="55"/>
      <c r="C966" s="214"/>
      <c r="D966" s="204"/>
      <c r="E966" s="228"/>
      <c r="F966" s="268"/>
      <c r="G966" s="217"/>
      <c r="H966" s="286"/>
      <c r="I966" s="226"/>
      <c r="J966" s="419"/>
      <c r="K966" s="421"/>
      <c r="L966" s="211"/>
      <c r="M966" s="269"/>
      <c r="N966" s="253"/>
      <c r="O966" s="45"/>
      <c r="P966" s="45"/>
      <c r="Q966" s="247"/>
      <c r="R966" s="45"/>
      <c r="S966" s="226"/>
      <c r="T966" s="212"/>
      <c r="U966" s="287"/>
      <c r="V966" s="240"/>
      <c r="W966" s="55"/>
      <c r="X966" s="55"/>
      <c r="Y966" s="55"/>
      <c r="Z966" s="55"/>
      <c r="AA966" s="55"/>
      <c r="AB966" s="55"/>
      <c r="AC966" s="55"/>
      <c r="AD966" s="55"/>
      <c r="AE966" s="55"/>
      <c r="AF966" s="55"/>
    </row>
    <row r="967" ht="17" spans="1:32">
      <c r="A967" s="290"/>
      <c r="B967" s="55"/>
      <c r="C967" s="214"/>
      <c r="D967" s="204"/>
      <c r="E967" s="228"/>
      <c r="F967" s="285"/>
      <c r="G967" s="298"/>
      <c r="H967" s="298"/>
      <c r="I967" s="226"/>
      <c r="J967" s="419"/>
      <c r="K967" s="420"/>
      <c r="L967" s="210"/>
      <c r="M967" s="211"/>
      <c r="N967" s="211"/>
      <c r="O967" s="239"/>
      <c r="P967" s="299"/>
      <c r="Q967" s="211"/>
      <c r="R967" s="239"/>
      <c r="S967" s="226"/>
      <c r="T967" s="212"/>
      <c r="U967" s="213"/>
      <c r="V967" s="213"/>
      <c r="W967" s="55"/>
      <c r="X967" s="55"/>
      <c r="Y967" s="55"/>
      <c r="Z967" s="55"/>
      <c r="AA967" s="55"/>
      <c r="AB967" s="55"/>
      <c r="AC967" s="55"/>
      <c r="AD967" s="55"/>
      <c r="AE967" s="55"/>
      <c r="AF967" s="55"/>
    </row>
    <row r="968" ht="17" spans="1:32">
      <c r="A968" s="290"/>
      <c r="B968" s="55"/>
      <c r="C968" s="214"/>
      <c r="D968" s="204"/>
      <c r="E968" s="228"/>
      <c r="F968" s="268"/>
      <c r="G968" s="217"/>
      <c r="H968" s="286"/>
      <c r="I968" s="226"/>
      <c r="J968" s="419"/>
      <c r="K968" s="420"/>
      <c r="L968" s="296"/>
      <c r="M968" s="211"/>
      <c r="N968" s="250"/>
      <c r="O968" s="136"/>
      <c r="P968" s="240"/>
      <c r="Q968" s="239"/>
      <c r="R968" s="136"/>
      <c r="S968" s="226"/>
      <c r="T968" s="212"/>
      <c r="U968" s="24"/>
      <c r="V968" s="240"/>
      <c r="W968" s="34"/>
      <c r="X968" s="34"/>
      <c r="Y968" s="34"/>
      <c r="Z968" s="34"/>
      <c r="AA968" s="34"/>
      <c r="AB968" s="34"/>
      <c r="AC968" s="34"/>
      <c r="AD968" s="34"/>
      <c r="AE968" s="34"/>
      <c r="AF968" s="34"/>
    </row>
    <row r="969" ht="17" spans="1:32">
      <c r="A969" s="290"/>
      <c r="B969" s="55"/>
      <c r="C969" s="214"/>
      <c r="D969" s="204"/>
      <c r="E969" s="228"/>
      <c r="F969" s="285"/>
      <c r="G969" s="298"/>
      <c r="H969" s="298"/>
      <c r="I969" s="226"/>
      <c r="J969" s="419"/>
      <c r="K969" s="420"/>
      <c r="L969" s="210"/>
      <c r="M969" s="211"/>
      <c r="N969" s="211"/>
      <c r="O969" s="239"/>
      <c r="P969" s="299"/>
      <c r="Q969" s="211"/>
      <c r="R969" s="239"/>
      <c r="S969" s="226"/>
      <c r="T969" s="212"/>
      <c r="U969" s="213"/>
      <c r="V969" s="213"/>
      <c r="W969" s="55"/>
      <c r="X969" s="55"/>
      <c r="Y969" s="55"/>
      <c r="Z969" s="55"/>
      <c r="AA969" s="55"/>
      <c r="AB969" s="55"/>
      <c r="AC969" s="55"/>
      <c r="AD969" s="55"/>
      <c r="AE969" s="55"/>
      <c r="AF969" s="55"/>
    </row>
    <row r="970" ht="16.5" customHeight="1" spans="1:32">
      <c r="A970" s="290"/>
      <c r="B970" s="55"/>
      <c r="C970" s="55"/>
      <c r="D970" s="204"/>
      <c r="E970" s="228"/>
      <c r="F970" s="285"/>
      <c r="G970" s="298"/>
      <c r="H970" s="298"/>
      <c r="I970" s="226"/>
      <c r="J970" s="425"/>
      <c r="K970" s="420"/>
      <c r="L970" s="210"/>
      <c r="M970" s="211"/>
      <c r="N970" s="211"/>
      <c r="O970" s="239"/>
      <c r="P970" s="299"/>
      <c r="Q970" s="211"/>
      <c r="R970" s="239"/>
      <c r="S970" s="226"/>
      <c r="T970" s="212"/>
      <c r="U970" s="213"/>
      <c r="V970" s="213"/>
      <c r="W970" s="55"/>
      <c r="X970" s="55"/>
      <c r="Y970" s="55"/>
      <c r="Z970" s="55"/>
      <c r="AA970" s="55"/>
      <c r="AB970" s="55"/>
      <c r="AC970" s="55"/>
      <c r="AD970" s="55"/>
      <c r="AE970" s="55"/>
      <c r="AF970" s="55"/>
    </row>
    <row r="971" ht="17" spans="1:32">
      <c r="A971" s="290"/>
      <c r="B971" s="55"/>
      <c r="C971" s="214"/>
      <c r="D971" s="204"/>
      <c r="E971" s="228"/>
      <c r="F971" s="285"/>
      <c r="G971" s="298"/>
      <c r="H971" s="298"/>
      <c r="I971" s="226"/>
      <c r="J971" s="419"/>
      <c r="K971" s="420"/>
      <c r="L971" s="210"/>
      <c r="M971" s="211"/>
      <c r="N971" s="211"/>
      <c r="O971" s="239"/>
      <c r="P971" s="299"/>
      <c r="Q971" s="211"/>
      <c r="R971" s="239"/>
      <c r="S971" s="226"/>
      <c r="T971" s="212"/>
      <c r="U971" s="213"/>
      <c r="V971" s="213"/>
      <c r="W971" s="55"/>
      <c r="X971" s="55"/>
      <c r="Y971" s="55"/>
      <c r="Z971" s="55"/>
      <c r="AA971" s="55"/>
      <c r="AB971" s="55"/>
      <c r="AC971" s="55"/>
      <c r="AD971" s="55"/>
      <c r="AE971" s="55"/>
      <c r="AF971" s="55"/>
    </row>
    <row r="972" ht="16.5" spans="1:32">
      <c r="A972" s="290"/>
      <c r="B972" s="55"/>
      <c r="C972" s="214"/>
      <c r="D972" s="204"/>
      <c r="E972" s="205"/>
      <c r="F972" s="268"/>
      <c r="G972" s="217"/>
      <c r="H972" s="286"/>
      <c r="I972" s="226"/>
      <c r="J972" s="419"/>
      <c r="K972" s="420"/>
      <c r="L972" s="238"/>
      <c r="M972" s="247"/>
      <c r="N972" s="253"/>
      <c r="O972" s="136"/>
      <c r="P972" s="240"/>
      <c r="Q972" s="239"/>
      <c r="R972" s="136"/>
      <c r="S972" s="71"/>
      <c r="T972" s="240"/>
      <c r="U972" s="24"/>
      <c r="V972" s="240"/>
      <c r="W972" s="34"/>
      <c r="X972" s="55"/>
      <c r="Y972" s="55"/>
      <c r="Z972" s="55"/>
      <c r="AA972" s="55"/>
      <c r="AB972" s="55"/>
      <c r="AC972" s="55"/>
      <c r="AD972" s="55"/>
      <c r="AE972" s="55"/>
      <c r="AF972" s="55"/>
    </row>
    <row r="973" ht="17" spans="1:32">
      <c r="A973" s="290"/>
      <c r="B973" s="55"/>
      <c r="C973" s="214"/>
      <c r="D973" s="204"/>
      <c r="E973" s="228"/>
      <c r="F973" s="285"/>
      <c r="G973" s="298"/>
      <c r="H973" s="298"/>
      <c r="I973" s="226"/>
      <c r="J973" s="419"/>
      <c r="K973" s="420"/>
      <c r="L973" s="210"/>
      <c r="M973" s="211"/>
      <c r="N973" s="211"/>
      <c r="O973" s="239"/>
      <c r="P973" s="299"/>
      <c r="Q973" s="211"/>
      <c r="R973" s="136"/>
      <c r="S973" s="226"/>
      <c r="T973" s="212"/>
      <c r="U973" s="213"/>
      <c r="V973" s="213"/>
      <c r="W973" s="55"/>
      <c r="X973" s="55"/>
      <c r="Y973" s="55"/>
      <c r="Z973" s="55"/>
      <c r="AA973" s="55"/>
      <c r="AB973" s="55"/>
      <c r="AC973" s="55"/>
      <c r="AD973" s="55"/>
      <c r="AE973" s="55"/>
      <c r="AF973" s="55"/>
    </row>
    <row r="974" ht="17" spans="1:32">
      <c r="A974" s="290"/>
      <c r="B974" s="55"/>
      <c r="C974" s="214"/>
      <c r="D974" s="204"/>
      <c r="E974" s="228"/>
      <c r="F974" s="285"/>
      <c r="G974" s="298"/>
      <c r="H974" s="298"/>
      <c r="I974" s="226"/>
      <c r="J974" s="419"/>
      <c r="K974" s="420"/>
      <c r="L974" s="210"/>
      <c r="M974" s="211"/>
      <c r="N974" s="211"/>
      <c r="O974" s="239"/>
      <c r="P974" s="299"/>
      <c r="Q974" s="211"/>
      <c r="R974" s="136"/>
      <c r="S974" s="226"/>
      <c r="T974" s="212"/>
      <c r="U974" s="213"/>
      <c r="V974" s="213"/>
      <c r="W974" s="55"/>
      <c r="X974" s="55"/>
      <c r="Y974" s="55"/>
      <c r="Z974" s="55"/>
      <c r="AA974" s="55"/>
      <c r="AB974" s="55"/>
      <c r="AC974" s="55"/>
      <c r="AD974" s="55"/>
      <c r="AE974" s="55"/>
      <c r="AF974" s="55"/>
    </row>
    <row r="975" ht="17" spans="1:32">
      <c r="A975" s="290"/>
      <c r="B975" s="55"/>
      <c r="C975" s="214"/>
      <c r="D975" s="204"/>
      <c r="E975" s="228"/>
      <c r="F975" s="298"/>
      <c r="G975" s="298"/>
      <c r="H975" s="299"/>
      <c r="I975" s="226"/>
      <c r="J975" s="425"/>
      <c r="K975" s="420"/>
      <c r="L975" s="210"/>
      <c r="M975" s="211"/>
      <c r="N975" s="211"/>
      <c r="O975" s="211"/>
      <c r="P975" s="211"/>
      <c r="Q975" s="211"/>
      <c r="R975" s="136"/>
      <c r="S975" s="226"/>
      <c r="T975" s="212"/>
      <c r="U975" s="213"/>
      <c r="V975" s="213"/>
      <c r="W975" s="55"/>
      <c r="X975" s="55"/>
      <c r="Y975" s="55"/>
      <c r="Z975" s="55"/>
      <c r="AA975" s="55"/>
      <c r="AB975" s="55"/>
      <c r="AC975" s="55"/>
      <c r="AD975" s="55"/>
      <c r="AE975" s="55"/>
      <c r="AF975" s="55"/>
    </row>
    <row r="976" ht="16.5" spans="1:32">
      <c r="A976" s="290"/>
      <c r="B976" s="55"/>
      <c r="C976" s="214"/>
      <c r="D976" s="204"/>
      <c r="E976" s="205"/>
      <c r="F976" s="311"/>
      <c r="G976" s="311"/>
      <c r="H976" s="309"/>
      <c r="I976" s="207"/>
      <c r="J976" s="419"/>
      <c r="K976" s="429"/>
      <c r="L976" s="210"/>
      <c r="M976" s="211"/>
      <c r="N976" s="211"/>
      <c r="O976" s="239"/>
      <c r="P976" s="299"/>
      <c r="Q976" s="252"/>
      <c r="R976" s="136"/>
      <c r="S976" s="226"/>
      <c r="T976" s="212"/>
      <c r="U976" s="213"/>
      <c r="V976" s="213"/>
      <c r="W976" s="55"/>
      <c r="X976" s="55"/>
      <c r="Y976" s="55"/>
      <c r="Z976" s="55"/>
      <c r="AA976" s="55"/>
      <c r="AB976" s="55"/>
      <c r="AC976" s="55"/>
      <c r="AD976" s="55"/>
      <c r="AE976" s="55"/>
      <c r="AF976" s="55"/>
    </row>
    <row r="977" ht="16.5" spans="1:32">
      <c r="A977" s="290"/>
      <c r="B977" s="55"/>
      <c r="C977" s="214"/>
      <c r="D977" s="204"/>
      <c r="E977" s="205"/>
      <c r="F977" s="311"/>
      <c r="G977" s="311"/>
      <c r="H977" s="309"/>
      <c r="I977" s="207"/>
      <c r="J977" s="419"/>
      <c r="K977" s="429"/>
      <c r="L977" s="307"/>
      <c r="M977" s="211"/>
      <c r="N977" s="308"/>
      <c r="O977" s="239"/>
      <c r="P977" s="299"/>
      <c r="Q977" s="252"/>
      <c r="R977" s="136"/>
      <c r="S977" s="226"/>
      <c r="T977" s="212"/>
      <c r="U977" s="24"/>
      <c r="V977" s="37"/>
      <c r="W977" s="55"/>
      <c r="X977" s="55"/>
      <c r="Y977" s="55"/>
      <c r="Z977" s="55"/>
      <c r="AA977" s="55"/>
      <c r="AB977" s="55"/>
      <c r="AC977" s="55"/>
      <c r="AD977" s="55"/>
      <c r="AE977" s="55"/>
      <c r="AF977" s="55"/>
    </row>
    <row r="978" ht="16.5" spans="1:32">
      <c r="A978" s="290"/>
      <c r="B978" s="55"/>
      <c r="C978" s="55"/>
      <c r="D978" s="204"/>
      <c r="E978" s="205"/>
      <c r="F978" s="311"/>
      <c r="G978" s="311"/>
      <c r="H978" s="309"/>
      <c r="I978" s="207"/>
      <c r="J978" s="419"/>
      <c r="K978" s="429"/>
      <c r="L978" s="210"/>
      <c r="M978" s="211"/>
      <c r="N978" s="211"/>
      <c r="O978" s="211"/>
      <c r="P978" s="211"/>
      <c r="Q978" s="211"/>
      <c r="R978" s="136"/>
      <c r="S978" s="226"/>
      <c r="T978" s="212"/>
      <c r="U978" s="213"/>
      <c r="V978" s="213"/>
      <c r="W978" s="211"/>
      <c r="X978" s="55"/>
      <c r="Y978" s="55"/>
      <c r="Z978" s="55"/>
      <c r="AA978" s="55"/>
      <c r="AB978" s="55"/>
      <c r="AC978" s="55"/>
      <c r="AD978" s="55"/>
      <c r="AE978" s="55"/>
      <c r="AF978" s="55"/>
    </row>
    <row r="979" ht="16.5" spans="1:32">
      <c r="A979" s="290"/>
      <c r="B979" s="55"/>
      <c r="C979" s="55"/>
      <c r="D979" s="204"/>
      <c r="E979" s="205"/>
      <c r="F979" s="311"/>
      <c r="G979" s="311"/>
      <c r="H979" s="309"/>
      <c r="I979" s="207"/>
      <c r="J979" s="419"/>
      <c r="K979" s="429"/>
      <c r="L979" s="307"/>
      <c r="M979" s="211"/>
      <c r="N979" s="308"/>
      <c r="O979" s="239"/>
      <c r="P979" s="299"/>
      <c r="Q979" s="252"/>
      <c r="R979" s="136"/>
      <c r="S979" s="226"/>
      <c r="T979" s="212"/>
      <c r="U979" s="24"/>
      <c r="V979" s="37"/>
      <c r="W979" s="55"/>
      <c r="X979" s="55"/>
      <c r="Y979" s="55"/>
      <c r="Z979" s="55"/>
      <c r="AA979" s="55"/>
      <c r="AB979" s="55"/>
      <c r="AC979" s="55"/>
      <c r="AD979" s="55"/>
      <c r="AE979" s="55"/>
      <c r="AF979" s="55"/>
    </row>
    <row r="980" ht="16.5" spans="1:32">
      <c r="A980" s="290"/>
      <c r="B980" s="55"/>
      <c r="C980" s="55"/>
      <c r="D980" s="204"/>
      <c r="E980" s="205"/>
      <c r="F980" s="311"/>
      <c r="G980" s="311"/>
      <c r="H980" s="309"/>
      <c r="I980" s="207"/>
      <c r="J980" s="419"/>
      <c r="K980" s="429"/>
      <c r="L980" s="307"/>
      <c r="M980" s="211"/>
      <c r="N980" s="308"/>
      <c r="O980" s="239"/>
      <c r="P980" s="299"/>
      <c r="Q980" s="252"/>
      <c r="R980" s="239"/>
      <c r="S980" s="299"/>
      <c r="T980" s="212"/>
      <c r="U980" s="24"/>
      <c r="V980" s="37"/>
      <c r="W980" s="37"/>
      <c r="X980" s="37"/>
      <c r="Y980" s="37"/>
      <c r="Z980" s="37"/>
      <c r="AA980" s="37"/>
      <c r="AB980" s="37"/>
      <c r="AC980" s="37"/>
      <c r="AD980" s="37"/>
      <c r="AE980" s="37"/>
      <c r="AF980" s="37"/>
    </row>
    <row r="981" ht="16.5" spans="1:32">
      <c r="A981" s="290"/>
      <c r="B981" s="55"/>
      <c r="C981" s="55"/>
      <c r="D981" s="204"/>
      <c r="E981" s="205"/>
      <c r="F981" s="311"/>
      <c r="G981" s="311"/>
      <c r="H981" s="309"/>
      <c r="I981" s="207"/>
      <c r="J981" s="419"/>
      <c r="K981" s="429"/>
      <c r="L981" s="307"/>
      <c r="M981" s="211"/>
      <c r="N981" s="308"/>
      <c r="O981" s="239"/>
      <c r="P981" s="299"/>
      <c r="Q981" s="252"/>
      <c r="R981" s="239"/>
      <c r="S981" s="299"/>
      <c r="T981" s="212"/>
      <c r="U981" s="24"/>
      <c r="V981" s="37"/>
      <c r="W981" s="37"/>
      <c r="X981" s="37"/>
      <c r="Y981" s="37"/>
      <c r="Z981" s="37"/>
      <c r="AA981" s="37"/>
      <c r="AB981" s="37"/>
      <c r="AC981" s="37"/>
      <c r="AD981" s="37"/>
      <c r="AE981" s="37"/>
      <c r="AF981" s="37"/>
    </row>
    <row r="982" ht="16.5" spans="1:32">
      <c r="A982" s="290"/>
      <c r="B982" s="55"/>
      <c r="C982" s="214"/>
      <c r="D982" s="204"/>
      <c r="E982" s="205"/>
      <c r="F982" s="311"/>
      <c r="G982" s="37"/>
      <c r="H982" s="309"/>
      <c r="I982" s="207"/>
      <c r="J982" s="419"/>
      <c r="K982" s="429"/>
      <c r="L982" s="210"/>
      <c r="M982" s="211"/>
      <c r="N982" s="211"/>
      <c r="O982" s="211"/>
      <c r="P982" s="211"/>
      <c r="Q982" s="211"/>
      <c r="R982" s="239"/>
      <c r="S982" s="299"/>
      <c r="T982" s="212"/>
      <c r="U982" s="213"/>
      <c r="V982" s="213"/>
      <c r="W982" s="211"/>
      <c r="X982" s="37"/>
      <c r="Y982" s="37"/>
      <c r="Z982" s="37"/>
      <c r="AA982" s="37"/>
      <c r="AB982" s="37"/>
      <c r="AC982" s="37"/>
      <c r="AD982" s="37"/>
      <c r="AE982" s="37"/>
      <c r="AF982" s="37"/>
    </row>
    <row r="983" ht="16.5" spans="1:32">
      <c r="A983" s="290"/>
      <c r="B983" s="55"/>
      <c r="C983" s="214"/>
      <c r="D983" s="204"/>
      <c r="E983" s="205"/>
      <c r="F983" s="311"/>
      <c r="G983" s="311"/>
      <c r="H983" s="309"/>
      <c r="I983" s="207"/>
      <c r="J983" s="419"/>
      <c r="K983" s="429"/>
      <c r="L983" s="307"/>
      <c r="M983" s="211"/>
      <c r="N983" s="308"/>
      <c r="O983" s="239"/>
      <c r="P983" s="299"/>
      <c r="Q983" s="252"/>
      <c r="R983" s="239"/>
      <c r="S983" s="299"/>
      <c r="T983" s="212"/>
      <c r="U983" s="24"/>
      <c r="V983" s="37"/>
      <c r="W983" s="37"/>
      <c r="X983" s="37"/>
      <c r="Y983" s="37"/>
      <c r="Z983" s="37"/>
      <c r="AA983" s="37"/>
      <c r="AB983" s="37"/>
      <c r="AC983" s="37"/>
      <c r="AD983" s="37"/>
      <c r="AE983" s="37"/>
      <c r="AF983" s="37"/>
    </row>
    <row r="984" ht="16.5" spans="1:32">
      <c r="A984" s="290"/>
      <c r="B984" s="55"/>
      <c r="C984" s="214"/>
      <c r="D984" s="204"/>
      <c r="E984" s="205"/>
      <c r="F984" s="311"/>
      <c r="G984" s="311"/>
      <c r="H984" s="309"/>
      <c r="I984" s="207"/>
      <c r="J984" s="419"/>
      <c r="K984" s="429"/>
      <c r="L984" s="211"/>
      <c r="M984" s="269"/>
      <c r="N984" s="253"/>
      <c r="O984" s="45"/>
      <c r="P984" s="45"/>
      <c r="Q984" s="247"/>
      <c r="R984" s="45"/>
      <c r="S984" s="226"/>
      <c r="T984" s="212"/>
      <c r="U984" s="287"/>
      <c r="V984" s="240"/>
      <c r="W984" s="55"/>
      <c r="X984" s="55"/>
      <c r="Y984" s="214"/>
      <c r="Z984" s="214"/>
      <c r="AA984" s="214"/>
      <c r="AB984" s="214"/>
      <c r="AC984" s="214"/>
      <c r="AD984" s="214"/>
      <c r="AE984" s="214"/>
      <c r="AF984" s="214"/>
    </row>
    <row r="985" ht="16.5" spans="1:32">
      <c r="A985" s="290"/>
      <c r="B985" s="55"/>
      <c r="C985" s="214"/>
      <c r="D985" s="204"/>
      <c r="E985" s="205"/>
      <c r="F985" s="311"/>
      <c r="G985" s="311"/>
      <c r="H985" s="309"/>
      <c r="I985" s="207"/>
      <c r="J985" s="419"/>
      <c r="K985" s="429"/>
      <c r="L985" s="307"/>
      <c r="M985" s="211"/>
      <c r="N985" s="308"/>
      <c r="O985" s="239"/>
      <c r="P985" s="299"/>
      <c r="Q985" s="252"/>
      <c r="R985" s="239"/>
      <c r="S985" s="299"/>
      <c r="T985" s="212"/>
      <c r="U985" s="24"/>
      <c r="V985" s="37"/>
      <c r="W985" s="37"/>
      <c r="X985" s="37"/>
      <c r="Y985" s="37"/>
      <c r="Z985" s="37"/>
      <c r="AA985" s="37"/>
      <c r="AB985" s="37"/>
      <c r="AC985" s="37"/>
      <c r="AD985" s="37"/>
      <c r="AE985" s="37"/>
      <c r="AF985" s="37"/>
    </row>
    <row r="986" ht="16.5" spans="1:32">
      <c r="A986" s="290"/>
      <c r="B986" s="55"/>
      <c r="C986" s="214"/>
      <c r="D986" s="204"/>
      <c r="E986" s="205"/>
      <c r="F986" s="311"/>
      <c r="G986" s="311"/>
      <c r="H986" s="309"/>
      <c r="I986" s="207"/>
      <c r="J986" s="419"/>
      <c r="K986" s="429"/>
      <c r="L986" s="307"/>
      <c r="M986" s="211"/>
      <c r="N986" s="308"/>
      <c r="O986" s="190"/>
      <c r="P986" s="317"/>
      <c r="Q986" s="252"/>
      <c r="R986" s="190"/>
      <c r="S986" s="317"/>
      <c r="T986" s="212"/>
      <c r="U986" s="24"/>
      <c r="V986" s="37"/>
      <c r="W986" s="37"/>
      <c r="X986" s="37"/>
      <c r="Y986" s="37"/>
      <c r="Z986" s="37"/>
      <c r="AA986" s="37"/>
      <c r="AB986" s="37"/>
      <c r="AC986" s="37"/>
      <c r="AD986" s="37"/>
      <c r="AE986" s="37"/>
      <c r="AF986" s="37"/>
    </row>
    <row r="987" ht="16.5" spans="1:32">
      <c r="A987" s="290"/>
      <c r="B987" s="55"/>
      <c r="C987" s="214"/>
      <c r="D987" s="204"/>
      <c r="E987" s="205"/>
      <c r="F987" s="311"/>
      <c r="G987" s="311"/>
      <c r="H987" s="309"/>
      <c r="I987" s="207"/>
      <c r="J987" s="419"/>
      <c r="K987" s="429"/>
      <c r="L987" s="307"/>
      <c r="M987" s="211"/>
      <c r="N987" s="308"/>
      <c r="O987" s="45"/>
      <c r="P987" s="45"/>
      <c r="Q987" s="252"/>
      <c r="R987" s="45"/>
      <c r="S987" s="317"/>
      <c r="T987" s="212"/>
      <c r="U987" s="24"/>
      <c r="V987" s="37"/>
      <c r="W987" s="37"/>
      <c r="X987" s="37"/>
      <c r="Y987" s="37"/>
      <c r="Z987" s="37"/>
      <c r="AA987" s="37"/>
      <c r="AB987" s="37"/>
      <c r="AC987" s="37"/>
      <c r="AD987" s="37"/>
      <c r="AE987" s="37"/>
      <c r="AF987" s="37"/>
    </row>
    <row r="988" ht="17" spans="1:32">
      <c r="A988" s="290"/>
      <c r="B988" s="55"/>
      <c r="C988" s="214"/>
      <c r="D988" s="204"/>
      <c r="E988" s="205"/>
      <c r="F988" s="311"/>
      <c r="G988" s="311"/>
      <c r="H988" s="309"/>
      <c r="I988" s="207"/>
      <c r="J988" s="419"/>
      <c r="K988" s="429"/>
      <c r="L988" s="296"/>
      <c r="M988" s="211"/>
      <c r="N988" s="250"/>
      <c r="O988" s="136"/>
      <c r="P988" s="240"/>
      <c r="Q988" s="239"/>
      <c r="R988" s="136"/>
      <c r="S988" s="226"/>
      <c r="T988" s="212"/>
      <c r="U988" s="24"/>
      <c r="V988" s="240"/>
      <c r="W988" s="37"/>
      <c r="X988" s="37"/>
      <c r="Y988" s="37"/>
      <c r="Z988" s="37"/>
      <c r="AA988" s="37"/>
      <c r="AB988" s="37"/>
      <c r="AC988" s="37"/>
      <c r="AD988" s="37"/>
      <c r="AE988" s="37"/>
      <c r="AF988" s="37"/>
    </row>
    <row r="989" ht="16.5" spans="1:32">
      <c r="A989" s="290"/>
      <c r="B989" s="55"/>
      <c r="C989" s="214"/>
      <c r="D989" s="204"/>
      <c r="E989" s="205"/>
      <c r="F989" s="311"/>
      <c r="G989" s="311"/>
      <c r="H989" s="309"/>
      <c r="I989" s="207"/>
      <c r="J989" s="419"/>
      <c r="K989" s="429"/>
      <c r="L989" s="307"/>
      <c r="M989" s="211"/>
      <c r="N989" s="308"/>
      <c r="O989" s="190"/>
      <c r="P989" s="317"/>
      <c r="Q989" s="252"/>
      <c r="R989" s="190"/>
      <c r="S989" s="317"/>
      <c r="T989" s="212"/>
      <c r="U989" s="24"/>
      <c r="V989" s="37"/>
      <c r="W989" s="37"/>
      <c r="X989" s="37"/>
      <c r="Y989" s="37"/>
      <c r="Z989" s="37"/>
      <c r="AA989" s="37"/>
      <c r="AB989" s="37"/>
      <c r="AC989" s="37"/>
      <c r="AD989" s="37"/>
      <c r="AE989" s="37"/>
      <c r="AF989" s="37"/>
    </row>
    <row r="990" ht="16.5" spans="1:32">
      <c r="A990" s="290"/>
      <c r="B990" s="55"/>
      <c r="C990" s="214"/>
      <c r="D990" s="204"/>
      <c r="E990" s="205"/>
      <c r="F990" s="311"/>
      <c r="G990" s="311"/>
      <c r="H990" s="309"/>
      <c r="I990" s="207"/>
      <c r="J990" s="419"/>
      <c r="K990" s="429"/>
      <c r="L990" s="210"/>
      <c r="M990" s="211"/>
      <c r="N990" s="211"/>
      <c r="O990" s="211"/>
      <c r="P990" s="211"/>
      <c r="Q990" s="211"/>
      <c r="R990" s="190"/>
      <c r="S990" s="317"/>
      <c r="T990" s="212"/>
      <c r="U990" s="213"/>
      <c r="V990" s="213"/>
      <c r="W990" s="211"/>
      <c r="X990" s="37"/>
      <c r="Y990" s="37"/>
      <c r="Z990" s="37"/>
      <c r="AA990" s="37"/>
      <c r="AB990" s="37"/>
      <c r="AC990" s="37"/>
      <c r="AD990" s="37"/>
      <c r="AE990" s="37"/>
      <c r="AF990" s="37"/>
    </row>
    <row r="991" ht="16.5" spans="1:32">
      <c r="A991" s="290"/>
      <c r="B991" s="55"/>
      <c r="C991" s="214"/>
      <c r="D991" s="204"/>
      <c r="E991" s="205"/>
      <c r="F991" s="311"/>
      <c r="G991" s="311"/>
      <c r="H991" s="309"/>
      <c r="I991" s="207"/>
      <c r="J991" s="419"/>
      <c r="K991" s="429"/>
      <c r="L991" s="210"/>
      <c r="M991" s="211"/>
      <c r="N991" s="211"/>
      <c r="O991" s="211"/>
      <c r="P991" s="211"/>
      <c r="Q991" s="211"/>
      <c r="R991" s="190"/>
      <c r="S991" s="317"/>
      <c r="T991" s="212"/>
      <c r="U991" s="213"/>
      <c r="V991" s="213"/>
      <c r="W991" s="211"/>
      <c r="X991" s="37"/>
      <c r="Y991" s="37"/>
      <c r="Z991" s="37"/>
      <c r="AA991" s="37"/>
      <c r="AB991" s="37"/>
      <c r="AC991" s="37"/>
      <c r="AD991" s="37"/>
      <c r="AE991" s="37"/>
      <c r="AF991" s="37"/>
    </row>
    <row r="992" ht="16.5" spans="1:32">
      <c r="A992" s="290"/>
      <c r="B992" s="37"/>
      <c r="C992" s="214"/>
      <c r="D992" s="204"/>
      <c r="E992" s="205"/>
      <c r="F992" s="311"/>
      <c r="G992" s="311"/>
      <c r="H992" s="309"/>
      <c r="I992" s="207"/>
      <c r="J992" s="419"/>
      <c r="K992" s="429"/>
      <c r="L992" s="238"/>
      <c r="M992" s="247"/>
      <c r="N992" s="247"/>
      <c r="O992" s="33"/>
      <c r="P992" s="33"/>
      <c r="Q992" s="239"/>
      <c r="R992" s="33"/>
      <c r="S992" s="78"/>
      <c r="T992" s="28"/>
      <c r="U992" s="24"/>
      <c r="V992" s="240"/>
      <c r="W992" s="37"/>
      <c r="X992" s="37"/>
      <c r="Y992" s="37"/>
      <c r="Z992" s="37"/>
      <c r="AA992" s="37"/>
      <c r="AB992" s="37"/>
      <c r="AC992" s="37"/>
      <c r="AD992" s="37"/>
      <c r="AE992" s="37"/>
      <c r="AF992" s="37"/>
    </row>
    <row r="993" ht="16.5" spans="1:32">
      <c r="A993" s="290"/>
      <c r="B993" s="55"/>
      <c r="C993" s="214"/>
      <c r="D993" s="204"/>
      <c r="E993" s="205"/>
      <c r="F993" s="311"/>
      <c r="G993" s="311"/>
      <c r="H993" s="309"/>
      <c r="I993" s="207"/>
      <c r="J993" s="419"/>
      <c r="K993" s="429"/>
      <c r="L993" s="210"/>
      <c r="M993" s="211"/>
      <c r="N993" s="211"/>
      <c r="O993" s="211"/>
      <c r="P993" s="211"/>
      <c r="Q993" s="211"/>
      <c r="R993" s="190"/>
      <c r="S993" s="317"/>
      <c r="T993" s="212"/>
      <c r="U993" s="213"/>
      <c r="V993" s="213"/>
      <c r="W993" s="211"/>
      <c r="X993" s="37"/>
      <c r="Y993" s="37"/>
      <c r="Z993" s="37"/>
      <c r="AA993" s="37"/>
      <c r="AB993" s="37"/>
      <c r="AC993" s="37"/>
      <c r="AD993" s="37"/>
      <c r="AE993" s="37"/>
      <c r="AF993" s="37"/>
    </row>
    <row r="994" ht="17" spans="1:32">
      <c r="A994" s="290"/>
      <c r="B994" s="37"/>
      <c r="C994" s="214"/>
      <c r="D994" s="204"/>
      <c r="E994" s="205"/>
      <c r="F994" s="311"/>
      <c r="G994" s="311"/>
      <c r="H994" s="309"/>
      <c r="I994" s="207"/>
      <c r="J994" s="419"/>
      <c r="K994" s="429"/>
      <c r="L994" s="255"/>
      <c r="M994" s="114"/>
      <c r="N994" s="238"/>
      <c r="O994" s="212"/>
      <c r="P994" s="226"/>
      <c r="Q994" s="256"/>
      <c r="R994" s="239"/>
      <c r="S994" s="226"/>
      <c r="T994" s="212"/>
      <c r="U994" s="240"/>
      <c r="V994" s="216"/>
      <c r="W994" s="37"/>
      <c r="X994" s="37"/>
      <c r="Y994" s="37"/>
      <c r="Z994" s="37"/>
      <c r="AA994" s="37"/>
      <c r="AB994" s="37"/>
      <c r="AC994" s="37"/>
      <c r="AD994" s="37"/>
      <c r="AE994" s="37"/>
      <c r="AF994" s="37"/>
    </row>
    <row r="995" ht="16.5" spans="1:32">
      <c r="A995" s="290"/>
      <c r="B995" s="55"/>
      <c r="C995" s="214"/>
      <c r="D995" s="204"/>
      <c r="E995" s="205"/>
      <c r="F995" s="311"/>
      <c r="G995" s="311"/>
      <c r="H995" s="309"/>
      <c r="I995" s="207"/>
      <c r="J995" s="419"/>
      <c r="K995" s="429"/>
      <c r="L995" s="210"/>
      <c r="M995" s="211"/>
      <c r="N995" s="211"/>
      <c r="O995" s="211"/>
      <c r="P995" s="211"/>
      <c r="Q995" s="211"/>
      <c r="R995" s="190"/>
      <c r="S995" s="317"/>
      <c r="T995" s="212"/>
      <c r="U995" s="213"/>
      <c r="V995" s="213"/>
      <c r="W995" s="211"/>
      <c r="X995" s="37"/>
      <c r="Y995" s="37"/>
      <c r="Z995" s="37"/>
      <c r="AA995" s="37"/>
      <c r="AB995" s="37"/>
      <c r="AC995" s="37"/>
      <c r="AD995" s="37"/>
      <c r="AE995" s="37"/>
      <c r="AF995" s="37"/>
    </row>
    <row r="996" ht="16.5" spans="1:32">
      <c r="A996" s="290"/>
      <c r="B996" s="37"/>
      <c r="C996" s="214"/>
      <c r="D996" s="204"/>
      <c r="E996" s="205"/>
      <c r="F996" s="311"/>
      <c r="G996" s="311"/>
      <c r="H996" s="309"/>
      <c r="I996" s="207"/>
      <c r="J996" s="419"/>
      <c r="K996" s="429"/>
      <c r="L996" s="211"/>
      <c r="M996" s="211"/>
      <c r="N996" s="297"/>
      <c r="O996" s="136"/>
      <c r="P996" s="240"/>
      <c r="Q996" s="250"/>
      <c r="R996" s="136"/>
      <c r="S996" s="226"/>
      <c r="T996" s="212"/>
      <c r="U996" s="287"/>
      <c r="V996" s="240"/>
      <c r="W996" s="55"/>
      <c r="X996" s="37"/>
      <c r="Y996" s="37"/>
      <c r="Z996" s="37"/>
      <c r="AA996" s="37"/>
      <c r="AB996" s="37"/>
      <c r="AC996" s="37"/>
      <c r="AD996" s="37"/>
      <c r="AE996" s="37"/>
      <c r="AF996" s="37"/>
    </row>
    <row r="997" ht="16.5" spans="1:32">
      <c r="A997" s="290"/>
      <c r="B997" s="55"/>
      <c r="C997" s="214"/>
      <c r="D997" s="204"/>
      <c r="E997" s="205"/>
      <c r="F997" s="311"/>
      <c r="G997" s="311"/>
      <c r="H997" s="309"/>
      <c r="I997" s="207"/>
      <c r="J997" s="419"/>
      <c r="K997" s="429"/>
      <c r="L997" s="210"/>
      <c r="M997" s="211"/>
      <c r="N997" s="211"/>
      <c r="O997" s="211"/>
      <c r="P997" s="211"/>
      <c r="Q997" s="211"/>
      <c r="R997" s="190"/>
      <c r="S997" s="317"/>
      <c r="T997" s="212"/>
      <c r="U997" s="213"/>
      <c r="V997" s="213"/>
      <c r="W997" s="211"/>
      <c r="X997" s="37"/>
      <c r="Y997" s="37"/>
      <c r="Z997" s="37"/>
      <c r="AA997" s="37"/>
      <c r="AB997" s="37"/>
      <c r="AC997" s="37"/>
      <c r="AD997" s="37"/>
      <c r="AE997" s="37"/>
      <c r="AF997" s="37"/>
    </row>
    <row r="998" ht="17" spans="1:32">
      <c r="A998" s="290"/>
      <c r="B998" s="37"/>
      <c r="C998" s="214"/>
      <c r="D998" s="204"/>
      <c r="E998" s="205"/>
      <c r="F998" s="311"/>
      <c r="G998" s="311"/>
      <c r="H998" s="309"/>
      <c r="I998" s="207"/>
      <c r="J998" s="419"/>
      <c r="K998" s="429"/>
      <c r="L998" s="255"/>
      <c r="M998" s="114"/>
      <c r="N998" s="238"/>
      <c r="O998" s="212"/>
      <c r="P998" s="226"/>
      <c r="Q998" s="256"/>
      <c r="R998" s="239"/>
      <c r="S998" s="226"/>
      <c r="T998" s="212"/>
      <c r="U998" s="240"/>
      <c r="V998" s="216"/>
      <c r="W998" s="37"/>
      <c r="X998" s="37"/>
      <c r="Y998" s="37"/>
      <c r="Z998" s="37"/>
      <c r="AA998" s="37"/>
      <c r="AB998" s="37"/>
      <c r="AC998" s="37"/>
      <c r="AD998" s="37"/>
      <c r="AE998" s="37"/>
      <c r="AF998" s="37"/>
    </row>
    <row r="999" ht="17" spans="1:32">
      <c r="A999" s="290"/>
      <c r="B999" s="37"/>
      <c r="C999" s="214"/>
      <c r="D999" s="204"/>
      <c r="E999" s="205"/>
      <c r="F999" s="311"/>
      <c r="G999" s="311"/>
      <c r="H999" s="309"/>
      <c r="I999" s="207"/>
      <c r="J999" s="419"/>
      <c r="K999" s="429"/>
      <c r="L999" s="296"/>
      <c r="M999" s="211"/>
      <c r="N999" s="250"/>
      <c r="O999" s="136"/>
      <c r="P999" s="240"/>
      <c r="Q999" s="239"/>
      <c r="R999" s="136"/>
      <c r="S999" s="226"/>
      <c r="T999" s="212"/>
      <c r="U999" s="24"/>
      <c r="V999" s="240"/>
      <c r="W999" s="37"/>
      <c r="X999" s="37"/>
      <c r="Y999" s="37"/>
      <c r="Z999" s="37"/>
      <c r="AA999" s="37"/>
      <c r="AB999" s="37"/>
      <c r="AC999" s="37"/>
      <c r="AD999" s="37"/>
      <c r="AE999" s="37"/>
      <c r="AF999" s="37"/>
    </row>
    <row r="1000" ht="16.5" spans="1:32">
      <c r="A1000" s="290"/>
      <c r="B1000" s="37"/>
      <c r="C1000" s="214"/>
      <c r="D1000" s="204"/>
      <c r="E1000" s="205"/>
      <c r="F1000" s="311"/>
      <c r="G1000" s="311"/>
      <c r="H1000" s="309"/>
      <c r="I1000" s="207"/>
      <c r="J1000" s="419"/>
      <c r="K1000" s="429"/>
      <c r="L1000" s="238"/>
      <c r="M1000" s="247"/>
      <c r="N1000" s="247"/>
      <c r="O1000" s="190"/>
      <c r="P1000" s="317"/>
      <c r="Q1000" s="239"/>
      <c r="R1000" s="136"/>
      <c r="S1000" s="226"/>
      <c r="T1000" s="212"/>
      <c r="U1000" s="24"/>
      <c r="V1000" s="240"/>
      <c r="W1000" s="37"/>
      <c r="X1000" s="37"/>
      <c r="Y1000" s="37"/>
      <c r="Z1000" s="37"/>
      <c r="AA1000" s="37"/>
      <c r="AB1000" s="37"/>
      <c r="AC1000" s="37"/>
      <c r="AD1000" s="37"/>
      <c r="AE1000" s="37"/>
      <c r="AF1000" s="37"/>
    </row>
    <row r="1001" ht="17" spans="1:32">
      <c r="A1001" s="290"/>
      <c r="B1001" s="37"/>
      <c r="C1001" s="214"/>
      <c r="D1001" s="204"/>
      <c r="E1001" s="205"/>
      <c r="F1001" s="311"/>
      <c r="G1001" s="311"/>
      <c r="H1001" s="309"/>
      <c r="I1001" s="207"/>
      <c r="J1001" s="419"/>
      <c r="K1001" s="429"/>
      <c r="L1001" s="296"/>
      <c r="M1001" s="211"/>
      <c r="N1001" s="250"/>
      <c r="O1001" s="136"/>
      <c r="P1001" s="240"/>
      <c r="Q1001" s="239"/>
      <c r="R1001" s="136"/>
      <c r="S1001" s="226"/>
      <c r="T1001" s="212"/>
      <c r="U1001" s="24"/>
      <c r="V1001" s="240"/>
      <c r="W1001" s="37"/>
      <c r="X1001" s="37"/>
      <c r="Y1001" s="37"/>
      <c r="Z1001" s="37"/>
      <c r="AA1001" s="37"/>
      <c r="AB1001" s="37"/>
      <c r="AC1001" s="37"/>
      <c r="AD1001" s="37"/>
      <c r="AE1001" s="37"/>
      <c r="AF1001" s="37"/>
    </row>
    <row r="1002" ht="16.5" spans="1:32">
      <c r="A1002" s="290"/>
      <c r="B1002" s="55"/>
      <c r="C1002" s="214"/>
      <c r="D1002" s="204"/>
      <c r="E1002" s="205"/>
      <c r="F1002" s="311"/>
      <c r="G1002" s="311"/>
      <c r="H1002" s="309"/>
      <c r="I1002" s="207"/>
      <c r="J1002" s="419"/>
      <c r="K1002" s="429"/>
      <c r="L1002" s="210"/>
      <c r="M1002" s="211"/>
      <c r="N1002" s="211"/>
      <c r="O1002" s="211"/>
      <c r="P1002" s="211"/>
      <c r="Q1002" s="211"/>
      <c r="R1002" s="190"/>
      <c r="S1002" s="317"/>
      <c r="T1002" s="212"/>
      <c r="U1002" s="213"/>
      <c r="V1002" s="213"/>
      <c r="W1002" s="211"/>
      <c r="X1002" s="37"/>
      <c r="Y1002" s="37"/>
      <c r="Z1002" s="37"/>
      <c r="AA1002" s="37"/>
      <c r="AB1002" s="37"/>
      <c r="AC1002" s="37"/>
      <c r="AD1002" s="37"/>
      <c r="AE1002" s="37"/>
      <c r="AF1002" s="37"/>
    </row>
    <row r="1003" ht="16.5" spans="1:32">
      <c r="A1003" s="290"/>
      <c r="B1003" s="55"/>
      <c r="C1003" s="214"/>
      <c r="D1003" s="312"/>
      <c r="E1003" s="205"/>
      <c r="F1003" s="311"/>
      <c r="G1003" s="311"/>
      <c r="H1003" s="309"/>
      <c r="I1003" s="207"/>
      <c r="J1003" s="419"/>
      <c r="K1003" s="429"/>
      <c r="L1003" s="251"/>
      <c r="M1003" s="252"/>
      <c r="N1003" s="253"/>
      <c r="O1003" s="136"/>
      <c r="P1003" s="240"/>
      <c r="Q1003" s="253"/>
      <c r="R1003" s="136"/>
      <c r="S1003" s="226"/>
      <c r="T1003" s="212"/>
      <c r="U1003" s="240"/>
      <c r="V1003" s="240"/>
      <c r="W1003" s="37"/>
      <c r="X1003" s="37"/>
      <c r="Y1003" s="37"/>
      <c r="Z1003" s="37"/>
      <c r="AA1003" s="37"/>
      <c r="AB1003" s="37"/>
      <c r="AC1003" s="37"/>
      <c r="AD1003" s="37"/>
      <c r="AE1003" s="37"/>
      <c r="AF1003" s="37"/>
    </row>
    <row r="1004" ht="16.5" spans="1:32">
      <c r="A1004" s="290"/>
      <c r="B1004" s="55"/>
      <c r="C1004" s="214"/>
      <c r="D1004" s="204"/>
      <c r="E1004" s="205"/>
      <c r="F1004" s="311"/>
      <c r="G1004" s="311"/>
      <c r="H1004" s="309"/>
      <c r="I1004" s="207"/>
      <c r="J1004" s="419"/>
      <c r="K1004" s="429"/>
      <c r="L1004" s="210"/>
      <c r="M1004" s="211"/>
      <c r="N1004" s="211"/>
      <c r="O1004" s="211"/>
      <c r="P1004" s="211"/>
      <c r="Q1004" s="211"/>
      <c r="R1004" s="190"/>
      <c r="S1004" s="317"/>
      <c r="T1004" s="212"/>
      <c r="U1004" s="213"/>
      <c r="V1004" s="213"/>
      <c r="W1004" s="211"/>
      <c r="X1004" s="37"/>
      <c r="Y1004" s="37"/>
      <c r="Z1004" s="37"/>
      <c r="AA1004" s="37"/>
      <c r="AB1004" s="37"/>
      <c r="AC1004" s="37"/>
      <c r="AD1004" s="37"/>
      <c r="AE1004" s="37"/>
      <c r="AF1004" s="37"/>
    </row>
    <row r="1005" ht="16.5" spans="1:32">
      <c r="A1005" s="290"/>
      <c r="B1005" s="55"/>
      <c r="C1005" s="214"/>
      <c r="D1005" s="204"/>
      <c r="E1005" s="205"/>
      <c r="F1005" s="311"/>
      <c r="G1005" s="311"/>
      <c r="H1005" s="309"/>
      <c r="I1005" s="207"/>
      <c r="J1005" s="419"/>
      <c r="K1005" s="429"/>
      <c r="L1005" s="238"/>
      <c r="M1005" s="247"/>
      <c r="N1005" s="247"/>
      <c r="O1005" s="190"/>
      <c r="P1005" s="317"/>
      <c r="Q1005" s="239"/>
      <c r="R1005" s="136"/>
      <c r="S1005" s="226"/>
      <c r="T1005" s="212"/>
      <c r="U1005" s="24"/>
      <c r="V1005" s="240"/>
      <c r="W1005" s="37"/>
      <c r="X1005" s="37"/>
      <c r="Y1005" s="37"/>
      <c r="Z1005" s="37"/>
      <c r="AA1005" s="37"/>
      <c r="AB1005" s="37"/>
      <c r="AC1005" s="37"/>
      <c r="AD1005" s="37"/>
      <c r="AE1005" s="37"/>
      <c r="AF1005" s="37"/>
    </row>
    <row r="1006" ht="16.5" spans="1:32">
      <c r="A1006" s="290"/>
      <c r="B1006" s="55"/>
      <c r="C1006" s="214"/>
      <c r="D1006" s="204"/>
      <c r="E1006" s="205"/>
      <c r="F1006" s="311"/>
      <c r="G1006" s="311"/>
      <c r="H1006" s="309"/>
      <c r="I1006" s="207"/>
      <c r="J1006" s="419"/>
      <c r="K1006" s="429"/>
      <c r="L1006" s="210"/>
      <c r="M1006" s="211"/>
      <c r="N1006" s="211"/>
      <c r="O1006" s="211"/>
      <c r="P1006" s="211"/>
      <c r="Q1006" s="211"/>
      <c r="R1006" s="190"/>
      <c r="S1006" s="317"/>
      <c r="T1006" s="212"/>
      <c r="U1006" s="213"/>
      <c r="V1006" s="213"/>
      <c r="W1006" s="211"/>
      <c r="X1006" s="37"/>
      <c r="Y1006" s="37"/>
      <c r="Z1006" s="37"/>
      <c r="AA1006" s="37"/>
      <c r="AB1006" s="37"/>
      <c r="AC1006" s="37"/>
      <c r="AD1006" s="37"/>
      <c r="AE1006" s="37"/>
      <c r="AF1006" s="37"/>
    </row>
    <row r="1007" ht="16.5" spans="1:32">
      <c r="A1007" s="290"/>
      <c r="B1007" s="55"/>
      <c r="C1007" s="214"/>
      <c r="D1007" s="312"/>
      <c r="E1007" s="205"/>
      <c r="F1007" s="311"/>
      <c r="G1007" s="311"/>
      <c r="H1007" s="309"/>
      <c r="I1007" s="207"/>
      <c r="J1007" s="419"/>
      <c r="K1007" s="429"/>
      <c r="L1007" s="211"/>
      <c r="M1007" s="211"/>
      <c r="N1007" s="250"/>
      <c r="O1007" s="212"/>
      <c r="P1007" s="226"/>
      <c r="Q1007" s="151"/>
      <c r="R1007" s="239"/>
      <c r="S1007" s="226"/>
      <c r="T1007" s="212"/>
      <c r="U1007" s="287"/>
      <c r="V1007" s="240"/>
      <c r="W1007" s="37"/>
      <c r="X1007" s="37"/>
      <c r="Y1007" s="37"/>
      <c r="Z1007" s="37"/>
      <c r="AA1007" s="37"/>
      <c r="AB1007" s="37"/>
      <c r="AC1007" s="37"/>
      <c r="AD1007" s="37"/>
      <c r="AE1007" s="37"/>
      <c r="AF1007" s="37"/>
    </row>
    <row r="1008" ht="17" spans="1:32">
      <c r="A1008" s="290"/>
      <c r="B1008" s="55"/>
      <c r="C1008" s="214"/>
      <c r="D1008" s="204"/>
      <c r="E1008" s="228"/>
      <c r="F1008" s="285"/>
      <c r="G1008" s="298"/>
      <c r="H1008" s="298"/>
      <c r="I1008" s="207"/>
      <c r="J1008" s="419"/>
      <c r="K1008" s="420"/>
      <c r="L1008" s="210"/>
      <c r="M1008" s="211"/>
      <c r="N1008" s="211"/>
      <c r="O1008" s="211"/>
      <c r="P1008" s="211"/>
      <c r="Q1008" s="211"/>
      <c r="R1008" s="190"/>
      <c r="S1008" s="317"/>
      <c r="T1008" s="212"/>
      <c r="U1008" s="213"/>
      <c r="V1008" s="213"/>
      <c r="W1008" s="211"/>
      <c r="X1008" s="37"/>
      <c r="Y1008" s="37"/>
      <c r="Z1008" s="37"/>
      <c r="AA1008" s="37"/>
      <c r="AB1008" s="37"/>
      <c r="AC1008" s="37"/>
      <c r="AD1008" s="37"/>
      <c r="AE1008" s="37"/>
      <c r="AF1008" s="37"/>
    </row>
    <row r="1009" ht="16.5" spans="1:32">
      <c r="A1009" s="290"/>
      <c r="B1009" s="55"/>
      <c r="C1009" s="214"/>
      <c r="D1009" s="204"/>
      <c r="E1009" s="205"/>
      <c r="F1009" s="311"/>
      <c r="G1009" s="311"/>
      <c r="H1009" s="309"/>
      <c r="I1009" s="207"/>
      <c r="J1009" s="419"/>
      <c r="K1009" s="429"/>
      <c r="L1009" s="210"/>
      <c r="M1009" s="211"/>
      <c r="N1009" s="211"/>
      <c r="O1009" s="211"/>
      <c r="P1009" s="211"/>
      <c r="Q1009" s="211"/>
      <c r="R1009" s="190"/>
      <c r="S1009" s="317"/>
      <c r="T1009" s="212"/>
      <c r="U1009" s="213"/>
      <c r="V1009" s="213"/>
      <c r="W1009" s="211"/>
      <c r="X1009" s="37"/>
      <c r="Y1009" s="37"/>
      <c r="Z1009" s="37"/>
      <c r="AA1009" s="37"/>
      <c r="AB1009" s="37"/>
      <c r="AC1009" s="37"/>
      <c r="AD1009" s="37"/>
      <c r="AE1009" s="37"/>
      <c r="AF1009" s="37"/>
    </row>
    <row r="1010" ht="16.5" spans="1:32">
      <c r="A1010" s="290"/>
      <c r="B1010" s="55"/>
      <c r="C1010" s="214"/>
      <c r="D1010" s="204"/>
      <c r="E1010" s="205"/>
      <c r="F1010" s="311"/>
      <c r="G1010" s="311"/>
      <c r="H1010" s="309"/>
      <c r="I1010" s="207"/>
      <c r="J1010" s="419"/>
      <c r="K1010" s="429"/>
      <c r="L1010" s="210"/>
      <c r="M1010" s="211"/>
      <c r="N1010" s="211"/>
      <c r="O1010" s="211"/>
      <c r="P1010" s="211"/>
      <c r="Q1010" s="211"/>
      <c r="R1010" s="190"/>
      <c r="S1010" s="317"/>
      <c r="T1010" s="212"/>
      <c r="U1010" s="213"/>
      <c r="V1010" s="213"/>
      <c r="W1010" s="211"/>
      <c r="X1010" s="37"/>
      <c r="Y1010" s="37"/>
      <c r="Z1010" s="37"/>
      <c r="AA1010" s="37"/>
      <c r="AB1010" s="37"/>
      <c r="AC1010" s="37"/>
      <c r="AD1010" s="37"/>
      <c r="AE1010" s="37"/>
      <c r="AF1010" s="37"/>
    </row>
    <row r="1011" ht="16.5" spans="1:32">
      <c r="A1011" s="290"/>
      <c r="B1011" s="55"/>
      <c r="C1011" s="214"/>
      <c r="D1011" s="312"/>
      <c r="E1011" s="205"/>
      <c r="F1011" s="311"/>
      <c r="G1011" s="311"/>
      <c r="H1011" s="309"/>
      <c r="I1011" s="207"/>
      <c r="J1011" s="419"/>
      <c r="K1011" s="429"/>
      <c r="L1011" s="211"/>
      <c r="M1011" s="269"/>
      <c r="N1011" s="250"/>
      <c r="O1011" s="212"/>
      <c r="P1011" s="226"/>
      <c r="Q1011" s="250"/>
      <c r="R1011" s="239"/>
      <c r="S1011" s="226"/>
      <c r="T1011" s="212"/>
      <c r="U1011" s="287"/>
      <c r="V1011" s="240"/>
      <c r="W1011" s="214"/>
      <c r="X1011" s="214"/>
      <c r="Y1011" s="214"/>
      <c r="Z1011" s="214"/>
      <c r="AA1011" s="214"/>
      <c r="AB1011" s="214"/>
      <c r="AC1011" s="214"/>
      <c r="AD1011" s="214"/>
      <c r="AE1011" s="214"/>
      <c r="AF1011" s="214"/>
    </row>
    <row r="1012" ht="16.5" spans="1:32">
      <c r="A1012" s="290"/>
      <c r="B1012" s="55"/>
      <c r="C1012" s="214"/>
      <c r="D1012" s="204"/>
      <c r="E1012" s="205"/>
      <c r="F1012" s="311"/>
      <c r="G1012" s="311"/>
      <c r="H1012" s="309"/>
      <c r="I1012" s="207"/>
      <c r="J1012" s="419"/>
      <c r="K1012" s="429"/>
      <c r="L1012" s="210"/>
      <c r="M1012" s="211"/>
      <c r="N1012" s="211"/>
      <c r="O1012" s="211"/>
      <c r="P1012" s="211"/>
      <c r="Q1012" s="211"/>
      <c r="R1012" s="190"/>
      <c r="S1012" s="317"/>
      <c r="T1012" s="212"/>
      <c r="U1012" s="213"/>
      <c r="V1012" s="213"/>
      <c r="W1012" s="211"/>
      <c r="X1012" s="37"/>
      <c r="Y1012" s="37"/>
      <c r="Z1012" s="37"/>
      <c r="AA1012" s="37"/>
      <c r="AB1012" s="37"/>
      <c r="AC1012" s="37"/>
      <c r="AD1012" s="37"/>
      <c r="AE1012" s="37"/>
      <c r="AF1012" s="37"/>
    </row>
    <row r="1013" ht="16.5" spans="1:32">
      <c r="A1013" s="290"/>
      <c r="B1013" s="55"/>
      <c r="C1013" s="214"/>
      <c r="D1013" s="312"/>
      <c r="E1013" s="205"/>
      <c r="F1013" s="311"/>
      <c r="G1013" s="311"/>
      <c r="H1013" s="309"/>
      <c r="I1013" s="207"/>
      <c r="J1013" s="419"/>
      <c r="K1013" s="429"/>
      <c r="L1013" s="211"/>
      <c r="M1013" s="269"/>
      <c r="N1013" s="253"/>
      <c r="O1013" s="212"/>
      <c r="P1013" s="226"/>
      <c r="Q1013" s="247"/>
      <c r="R1013" s="239"/>
      <c r="S1013" s="226"/>
      <c r="T1013" s="212"/>
      <c r="U1013" s="287"/>
      <c r="V1013" s="240"/>
      <c r="W1013" s="214"/>
      <c r="X1013" s="214"/>
      <c r="Y1013" s="214"/>
      <c r="Z1013" s="214"/>
      <c r="AA1013" s="214"/>
      <c r="AB1013" s="214"/>
      <c r="AC1013" s="214"/>
      <c r="AD1013" s="214"/>
      <c r="AE1013" s="214"/>
      <c r="AF1013" s="214"/>
    </row>
    <row r="1014" ht="16.5" spans="1:32">
      <c r="A1014" s="290"/>
      <c r="B1014" s="55"/>
      <c r="C1014" s="214"/>
      <c r="D1014" s="204"/>
      <c r="E1014" s="205"/>
      <c r="F1014" s="298"/>
      <c r="G1014" s="298"/>
      <c r="H1014" s="299"/>
      <c r="I1014" s="226"/>
      <c r="J1014" s="419"/>
      <c r="K1014" s="420"/>
      <c r="L1014" s="210"/>
      <c r="M1014" s="211"/>
      <c r="N1014" s="211"/>
      <c r="O1014" s="211"/>
      <c r="P1014" s="211"/>
      <c r="Q1014" s="211"/>
      <c r="R1014" s="211"/>
      <c r="S1014" s="211"/>
      <c r="T1014" s="212"/>
      <c r="U1014" s="213"/>
      <c r="V1014" s="213"/>
      <c r="W1014" s="37"/>
      <c r="X1014" s="37"/>
      <c r="Y1014" s="37"/>
      <c r="Z1014" s="37"/>
      <c r="AA1014" s="37"/>
      <c r="AB1014" s="37"/>
      <c r="AC1014" s="37"/>
      <c r="AD1014" s="37"/>
      <c r="AE1014" s="37"/>
      <c r="AF1014" s="37"/>
    </row>
    <row r="1015" ht="16.5" spans="1:32">
      <c r="A1015" s="290"/>
      <c r="B1015" s="55"/>
      <c r="C1015" s="214"/>
      <c r="D1015" s="204"/>
      <c r="E1015" s="205"/>
      <c r="F1015" s="311"/>
      <c r="G1015" s="311"/>
      <c r="H1015" s="309"/>
      <c r="I1015" s="207"/>
      <c r="J1015" s="419"/>
      <c r="K1015" s="429"/>
      <c r="L1015" s="210"/>
      <c r="M1015" s="211"/>
      <c r="N1015" s="211"/>
      <c r="O1015" s="211"/>
      <c r="P1015" s="211"/>
      <c r="Q1015" s="211"/>
      <c r="R1015" s="190"/>
      <c r="S1015" s="317"/>
      <c r="T1015" s="212"/>
      <c r="U1015" s="213"/>
      <c r="V1015" s="213"/>
      <c r="W1015" s="211"/>
      <c r="X1015" s="37"/>
      <c r="Y1015" s="37"/>
      <c r="Z1015" s="37"/>
      <c r="AA1015" s="37"/>
      <c r="AB1015" s="37"/>
      <c r="AC1015" s="37"/>
      <c r="AD1015" s="37"/>
      <c r="AE1015" s="37"/>
      <c r="AF1015" s="37"/>
    </row>
    <row r="1016" ht="17" spans="1:32">
      <c r="A1016" s="290"/>
      <c r="B1016" s="55"/>
      <c r="C1016" s="214"/>
      <c r="D1016" s="312"/>
      <c r="E1016" s="205"/>
      <c r="F1016" s="311"/>
      <c r="G1016" s="311"/>
      <c r="H1016" s="309"/>
      <c r="I1016" s="207"/>
      <c r="J1016" s="419"/>
      <c r="K1016" s="429"/>
      <c r="L1016" s="255"/>
      <c r="M1016" s="114"/>
      <c r="N1016" s="238"/>
      <c r="O1016" s="212"/>
      <c r="P1016" s="226"/>
      <c r="Q1016" s="256"/>
      <c r="R1016" s="239"/>
      <c r="S1016" s="226"/>
      <c r="T1016" s="212"/>
      <c r="U1016" s="37"/>
      <c r="V1016" s="216"/>
      <c r="W1016" s="37"/>
      <c r="X1016" s="37"/>
      <c r="Y1016" s="37"/>
      <c r="Z1016" s="37"/>
      <c r="AA1016" s="37"/>
      <c r="AB1016" s="37"/>
      <c r="AC1016" s="37"/>
      <c r="AD1016" s="37"/>
      <c r="AE1016" s="37"/>
      <c r="AF1016" s="37"/>
    </row>
    <row r="1017" ht="16.5" spans="1:32">
      <c r="A1017" s="290"/>
      <c r="B1017" s="55"/>
      <c r="C1017" s="214"/>
      <c r="D1017" s="204"/>
      <c r="E1017" s="205"/>
      <c r="F1017" s="311"/>
      <c r="G1017" s="311"/>
      <c r="H1017" s="309"/>
      <c r="I1017" s="207"/>
      <c r="J1017" s="419"/>
      <c r="K1017" s="429"/>
      <c r="L1017" s="292"/>
      <c r="M1017" s="247"/>
      <c r="N1017" s="253"/>
      <c r="O1017" s="239"/>
      <c r="P1017" s="299"/>
      <c r="Q1017" s="239"/>
      <c r="R1017" s="136"/>
      <c r="S1017" s="226"/>
      <c r="T1017" s="212"/>
      <c r="U1017" s="313"/>
      <c r="V1017" s="240"/>
      <c r="W1017" s="37"/>
      <c r="X1017" s="37"/>
      <c r="Y1017" s="37"/>
      <c r="Z1017" s="37"/>
      <c r="AA1017" s="37"/>
      <c r="AB1017" s="37"/>
      <c r="AC1017" s="37"/>
      <c r="AD1017" s="37"/>
      <c r="AE1017" s="37"/>
      <c r="AF1017" s="37"/>
    </row>
    <row r="1018" ht="16.5" spans="1:32">
      <c r="A1018" s="290"/>
      <c r="B1018" s="55"/>
      <c r="C1018" s="214"/>
      <c r="D1018" s="204"/>
      <c r="E1018" s="205"/>
      <c r="F1018" s="311"/>
      <c r="G1018" s="311"/>
      <c r="H1018" s="309"/>
      <c r="I1018" s="207"/>
      <c r="J1018" s="419"/>
      <c r="K1018" s="429"/>
      <c r="L1018" s="210"/>
      <c r="M1018" s="211"/>
      <c r="N1018" s="211"/>
      <c r="O1018" s="211"/>
      <c r="P1018" s="211"/>
      <c r="Q1018" s="211"/>
      <c r="R1018" s="190"/>
      <c r="S1018" s="317"/>
      <c r="T1018" s="212"/>
      <c r="U1018" s="213"/>
      <c r="V1018" s="213"/>
      <c r="W1018" s="211"/>
      <c r="X1018" s="37"/>
      <c r="Y1018" s="37"/>
      <c r="Z1018" s="37"/>
      <c r="AA1018" s="37"/>
      <c r="AB1018" s="37"/>
      <c r="AC1018" s="37"/>
      <c r="AD1018" s="37"/>
      <c r="AE1018" s="37"/>
      <c r="AF1018" s="37"/>
    </row>
    <row r="1019" ht="17" spans="1:32">
      <c r="A1019" s="290"/>
      <c r="B1019" s="55"/>
      <c r="C1019" s="214"/>
      <c r="D1019" s="204"/>
      <c r="E1019" s="228"/>
      <c r="F1019" s="285"/>
      <c r="G1019" s="298"/>
      <c r="H1019" s="298"/>
      <c r="I1019" s="207"/>
      <c r="J1019" s="419"/>
      <c r="K1019" s="420"/>
      <c r="L1019" s="210"/>
      <c r="M1019" s="211"/>
      <c r="N1019" s="211"/>
      <c r="O1019" s="190"/>
      <c r="P1019" s="317"/>
      <c r="Q1019" s="211"/>
      <c r="R1019" s="190"/>
      <c r="S1019" s="317"/>
      <c r="T1019" s="212"/>
      <c r="U1019" s="213"/>
      <c r="V1019" s="213"/>
      <c r="W1019" s="34"/>
      <c r="X1019" s="37"/>
      <c r="Y1019" s="37"/>
      <c r="Z1019" s="37"/>
      <c r="AA1019" s="37"/>
      <c r="AB1019" s="37"/>
      <c r="AC1019" s="37"/>
      <c r="AD1019" s="37"/>
      <c r="AE1019" s="37"/>
      <c r="AF1019" s="37"/>
    </row>
    <row r="1020" ht="16.5" spans="1:32">
      <c r="A1020" s="290"/>
      <c r="B1020" s="55"/>
      <c r="C1020" s="214"/>
      <c r="D1020" s="204"/>
      <c r="E1020" s="205"/>
      <c r="F1020" s="311"/>
      <c r="G1020" s="311"/>
      <c r="H1020" s="309"/>
      <c r="I1020" s="207"/>
      <c r="J1020" s="419"/>
      <c r="K1020" s="429"/>
      <c r="L1020" s="238"/>
      <c r="M1020" s="247"/>
      <c r="N1020" s="247"/>
      <c r="O1020" s="239"/>
      <c r="P1020" s="299"/>
      <c r="Q1020" s="239"/>
      <c r="R1020" s="136"/>
      <c r="S1020" s="226"/>
      <c r="T1020" s="212"/>
      <c r="U1020" s="24"/>
      <c r="V1020" s="240"/>
      <c r="W1020" s="37"/>
      <c r="X1020" s="37"/>
      <c r="Y1020" s="37"/>
      <c r="Z1020" s="37"/>
      <c r="AA1020" s="37"/>
      <c r="AB1020" s="37"/>
      <c r="AC1020" s="37"/>
      <c r="AD1020" s="37"/>
      <c r="AE1020" s="37"/>
      <c r="AF1020" s="37"/>
    </row>
    <row r="1021" ht="16.5" spans="1:32">
      <c r="A1021" s="290"/>
      <c r="B1021" s="55"/>
      <c r="C1021" s="214"/>
      <c r="D1021" s="204"/>
      <c r="E1021" s="205"/>
      <c r="F1021" s="311"/>
      <c r="G1021" s="311"/>
      <c r="H1021" s="309"/>
      <c r="I1021" s="207"/>
      <c r="J1021" s="419"/>
      <c r="K1021" s="429"/>
      <c r="L1021" s="307"/>
      <c r="M1021" s="211"/>
      <c r="N1021" s="308"/>
      <c r="O1021" s="190"/>
      <c r="P1021" s="317"/>
      <c r="Q1021" s="252"/>
      <c r="R1021" s="190"/>
      <c r="S1021" s="317"/>
      <c r="T1021" s="212"/>
      <c r="U1021" s="24"/>
      <c r="V1021" s="37"/>
      <c r="W1021" s="37"/>
      <c r="X1021" s="37"/>
      <c r="Y1021" s="37"/>
      <c r="Z1021" s="37"/>
      <c r="AA1021" s="37"/>
      <c r="AB1021" s="37"/>
      <c r="AC1021" s="37"/>
      <c r="AD1021" s="37"/>
      <c r="AE1021" s="37"/>
      <c r="AF1021" s="37"/>
    </row>
    <row r="1022" ht="16.5" spans="1:32">
      <c r="A1022" s="290"/>
      <c r="B1022" s="55"/>
      <c r="C1022" s="214"/>
      <c r="D1022" s="204"/>
      <c r="E1022" s="205"/>
      <c r="F1022" s="311"/>
      <c r="G1022" s="311"/>
      <c r="H1022" s="309"/>
      <c r="I1022" s="207"/>
      <c r="J1022" s="419"/>
      <c r="K1022" s="429"/>
      <c r="L1022" s="307"/>
      <c r="M1022" s="211"/>
      <c r="N1022" s="308"/>
      <c r="O1022" s="190"/>
      <c r="P1022" s="317"/>
      <c r="Q1022" s="252"/>
      <c r="R1022" s="190"/>
      <c r="S1022" s="317"/>
      <c r="T1022" s="212"/>
      <c r="U1022" s="24"/>
      <c r="V1022" s="37"/>
      <c r="W1022" s="37"/>
      <c r="X1022" s="37"/>
      <c r="Y1022" s="37"/>
      <c r="Z1022" s="37"/>
      <c r="AA1022" s="37"/>
      <c r="AB1022" s="37"/>
      <c r="AC1022" s="37"/>
      <c r="AD1022" s="37"/>
      <c r="AE1022" s="37"/>
      <c r="AF1022" s="37"/>
    </row>
    <row r="1023" ht="16.5" spans="1:32">
      <c r="A1023" s="290"/>
      <c r="B1023" s="55"/>
      <c r="C1023" s="214"/>
      <c r="D1023" s="204"/>
      <c r="E1023" s="205"/>
      <c r="F1023" s="311"/>
      <c r="G1023" s="311"/>
      <c r="H1023" s="309"/>
      <c r="I1023" s="207"/>
      <c r="J1023" s="419"/>
      <c r="K1023" s="429"/>
      <c r="L1023" s="307"/>
      <c r="M1023" s="211"/>
      <c r="N1023" s="308"/>
      <c r="O1023" s="190"/>
      <c r="P1023" s="317"/>
      <c r="Q1023" s="252"/>
      <c r="R1023" s="190"/>
      <c r="S1023" s="317"/>
      <c r="T1023" s="212"/>
      <c r="U1023" s="24"/>
      <c r="V1023" s="37"/>
      <c r="W1023" s="37"/>
      <c r="X1023" s="37"/>
      <c r="Y1023" s="37"/>
      <c r="Z1023" s="37"/>
      <c r="AA1023" s="37"/>
      <c r="AB1023" s="37"/>
      <c r="AC1023" s="37"/>
      <c r="AD1023" s="37"/>
      <c r="AE1023" s="37"/>
      <c r="AF1023" s="37"/>
    </row>
    <row r="1024" ht="16.5" spans="1:32">
      <c r="A1024" s="290"/>
      <c r="B1024" s="55"/>
      <c r="C1024" s="214"/>
      <c r="D1024" s="204"/>
      <c r="E1024" s="205"/>
      <c r="F1024" s="311"/>
      <c r="G1024" s="311"/>
      <c r="H1024" s="309"/>
      <c r="I1024" s="207"/>
      <c r="J1024" s="419"/>
      <c r="K1024" s="429"/>
      <c r="L1024" s="210"/>
      <c r="M1024" s="211"/>
      <c r="N1024" s="211"/>
      <c r="O1024" s="211"/>
      <c r="P1024" s="211"/>
      <c r="Q1024" s="211"/>
      <c r="R1024" s="190"/>
      <c r="S1024" s="317"/>
      <c r="T1024" s="212"/>
      <c r="U1024" s="213"/>
      <c r="V1024" s="213"/>
      <c r="W1024" s="211"/>
      <c r="X1024" s="37"/>
      <c r="Y1024" s="37"/>
      <c r="Z1024" s="37"/>
      <c r="AA1024" s="37"/>
      <c r="AB1024" s="37"/>
      <c r="AC1024" s="37"/>
      <c r="AD1024" s="37"/>
      <c r="AE1024" s="37"/>
      <c r="AF1024" s="37"/>
    </row>
    <row r="1025" ht="16.5" spans="1:32">
      <c r="A1025" s="290"/>
      <c r="B1025" s="55"/>
      <c r="C1025" s="214"/>
      <c r="D1025" s="204"/>
      <c r="E1025" s="205"/>
      <c r="F1025" s="311"/>
      <c r="G1025" s="311"/>
      <c r="H1025" s="309"/>
      <c r="I1025" s="207"/>
      <c r="J1025" s="419"/>
      <c r="K1025" s="429"/>
      <c r="L1025" s="211"/>
      <c r="M1025" s="211"/>
      <c r="N1025" s="250"/>
      <c r="O1025" s="212"/>
      <c r="P1025" s="226"/>
      <c r="Q1025" s="62"/>
      <c r="R1025" s="239"/>
      <c r="S1025" s="226"/>
      <c r="T1025" s="212"/>
      <c r="U1025" s="287"/>
      <c r="V1025" s="240"/>
      <c r="W1025" s="214"/>
      <c r="X1025" s="37"/>
      <c r="Y1025" s="37"/>
      <c r="Z1025" s="37"/>
      <c r="AA1025" s="37"/>
      <c r="AB1025" s="37"/>
      <c r="AC1025" s="37"/>
      <c r="AD1025" s="37"/>
      <c r="AE1025" s="37"/>
      <c r="AF1025" s="37"/>
    </row>
    <row r="1026" ht="16.5" spans="1:32">
      <c r="A1026" s="290"/>
      <c r="B1026" s="55"/>
      <c r="C1026" s="214"/>
      <c r="D1026" s="204"/>
      <c r="E1026" s="205"/>
      <c r="F1026" s="311"/>
      <c r="G1026" s="311"/>
      <c r="H1026" s="309"/>
      <c r="I1026" s="207"/>
      <c r="J1026" s="419"/>
      <c r="K1026" s="429"/>
      <c r="L1026" s="210"/>
      <c r="M1026" s="211"/>
      <c r="N1026" s="211"/>
      <c r="O1026" s="211"/>
      <c r="P1026" s="211"/>
      <c r="Q1026" s="211"/>
      <c r="R1026" s="190"/>
      <c r="S1026" s="317"/>
      <c r="T1026" s="212"/>
      <c r="U1026" s="213"/>
      <c r="V1026" s="213"/>
      <c r="W1026" s="211"/>
      <c r="X1026" s="37"/>
      <c r="Y1026" s="37"/>
      <c r="Z1026" s="37"/>
      <c r="AA1026" s="37"/>
      <c r="AB1026" s="37"/>
      <c r="AC1026" s="37"/>
      <c r="AD1026" s="37"/>
      <c r="AE1026" s="37"/>
      <c r="AF1026" s="37"/>
    </row>
    <row r="1027" ht="16.5" spans="1:32">
      <c r="A1027" s="290"/>
      <c r="B1027" s="55"/>
      <c r="C1027" s="214"/>
      <c r="D1027" s="204"/>
      <c r="E1027" s="205"/>
      <c r="F1027" s="311"/>
      <c r="G1027" s="311"/>
      <c r="H1027" s="309"/>
      <c r="I1027" s="207"/>
      <c r="J1027" s="419"/>
      <c r="K1027" s="429"/>
      <c r="L1027" s="314"/>
      <c r="M1027" s="211"/>
      <c r="N1027" s="250"/>
      <c r="O1027" s="212"/>
      <c r="P1027" s="226"/>
      <c r="Q1027" s="239"/>
      <c r="R1027" s="212"/>
      <c r="S1027" s="226"/>
      <c r="T1027" s="212"/>
      <c r="U1027" s="212"/>
      <c r="V1027" s="240"/>
      <c r="W1027" s="423"/>
      <c r="X1027" s="214"/>
      <c r="Y1027" s="214"/>
      <c r="Z1027" s="214"/>
      <c r="AA1027" s="214"/>
      <c r="AB1027" s="214"/>
      <c r="AC1027" s="214"/>
      <c r="AD1027" s="214"/>
      <c r="AE1027" s="214"/>
      <c r="AF1027" s="214"/>
    </row>
    <row r="1028" ht="16.5" spans="1:32">
      <c r="A1028" s="290"/>
      <c r="B1028" s="55"/>
      <c r="C1028" s="214"/>
      <c r="D1028" s="204"/>
      <c r="E1028" s="205"/>
      <c r="F1028" s="311"/>
      <c r="G1028" s="311"/>
      <c r="H1028" s="309"/>
      <c r="I1028" s="207"/>
      <c r="J1028" s="419"/>
      <c r="K1028" s="429"/>
      <c r="L1028" s="307"/>
      <c r="M1028" s="211"/>
      <c r="N1028" s="308"/>
      <c r="O1028" s="190"/>
      <c r="P1028" s="317"/>
      <c r="Q1028" s="252"/>
      <c r="R1028" s="190"/>
      <c r="S1028" s="317"/>
      <c r="T1028" s="212"/>
      <c r="U1028" s="24"/>
      <c r="V1028" s="37"/>
      <c r="W1028" s="37"/>
      <c r="X1028" s="37"/>
      <c r="Y1028" s="37"/>
      <c r="Z1028" s="37"/>
      <c r="AA1028" s="37"/>
      <c r="AB1028" s="37"/>
      <c r="AC1028" s="37"/>
      <c r="AD1028" s="37"/>
      <c r="AE1028" s="37"/>
      <c r="AF1028" s="37"/>
    </row>
    <row r="1029" ht="16.5" spans="1:32">
      <c r="A1029" s="290"/>
      <c r="B1029" s="55"/>
      <c r="C1029" s="214"/>
      <c r="D1029" s="204"/>
      <c r="E1029" s="205"/>
      <c r="F1029" s="311"/>
      <c r="G1029" s="311"/>
      <c r="H1029" s="309"/>
      <c r="I1029" s="207"/>
      <c r="J1029" s="419"/>
      <c r="K1029" s="429"/>
      <c r="L1029" s="210"/>
      <c r="M1029" s="211"/>
      <c r="N1029" s="211"/>
      <c r="O1029" s="211"/>
      <c r="P1029" s="211"/>
      <c r="Q1029" s="211"/>
      <c r="R1029" s="190"/>
      <c r="S1029" s="317"/>
      <c r="T1029" s="212"/>
      <c r="U1029" s="213"/>
      <c r="V1029" s="213"/>
      <c r="W1029" s="211"/>
      <c r="X1029" s="37"/>
      <c r="Y1029" s="37"/>
      <c r="Z1029" s="37"/>
      <c r="AA1029" s="37"/>
      <c r="AB1029" s="37"/>
      <c r="AC1029" s="37"/>
      <c r="AD1029" s="37"/>
      <c r="AE1029" s="37"/>
      <c r="AF1029" s="37"/>
    </row>
    <row r="1030" ht="17" spans="1:32">
      <c r="A1030" s="290"/>
      <c r="B1030" s="55"/>
      <c r="C1030" s="214"/>
      <c r="D1030" s="204"/>
      <c r="E1030" s="205"/>
      <c r="F1030" s="311"/>
      <c r="G1030" s="311"/>
      <c r="H1030" s="309"/>
      <c r="I1030" s="207"/>
      <c r="J1030" s="419"/>
      <c r="K1030" s="429"/>
      <c r="L1030" s="296"/>
      <c r="M1030" s="211"/>
      <c r="N1030" s="250"/>
      <c r="O1030" s="136"/>
      <c r="P1030" s="240"/>
      <c r="Q1030" s="239"/>
      <c r="R1030" s="136"/>
      <c r="S1030" s="226"/>
      <c r="T1030" s="212"/>
      <c r="U1030" s="24"/>
      <c r="V1030" s="240"/>
      <c r="W1030" s="253"/>
      <c r="X1030" s="37"/>
      <c r="Y1030" s="37"/>
      <c r="Z1030" s="37"/>
      <c r="AA1030" s="37"/>
      <c r="AB1030" s="37"/>
      <c r="AC1030" s="37"/>
      <c r="AD1030" s="37"/>
      <c r="AE1030" s="37"/>
      <c r="AF1030" s="37"/>
    </row>
    <row r="1031" ht="16.5" spans="1:32">
      <c r="A1031" s="290"/>
      <c r="B1031" s="55"/>
      <c r="C1031" s="214"/>
      <c r="D1031" s="204"/>
      <c r="E1031" s="205"/>
      <c r="F1031" s="311"/>
      <c r="G1031" s="311"/>
      <c r="H1031" s="309"/>
      <c r="I1031" s="207"/>
      <c r="J1031" s="419"/>
      <c r="K1031" s="429"/>
      <c r="L1031" s="210"/>
      <c r="M1031" s="211"/>
      <c r="N1031" s="211"/>
      <c r="O1031" s="211"/>
      <c r="P1031" s="211"/>
      <c r="Q1031" s="211"/>
      <c r="R1031" s="211"/>
      <c r="S1031" s="211"/>
      <c r="T1031" s="212"/>
      <c r="U1031" s="213"/>
      <c r="V1031" s="213"/>
      <c r="W1031" s="211"/>
      <c r="X1031" s="37"/>
      <c r="Y1031" s="37"/>
      <c r="Z1031" s="37"/>
      <c r="AA1031" s="37"/>
      <c r="AB1031" s="37"/>
      <c r="AC1031" s="37"/>
      <c r="AD1031" s="37"/>
      <c r="AE1031" s="37"/>
      <c r="AF1031" s="37"/>
    </row>
    <row r="1032" ht="16.5" spans="1:32">
      <c r="A1032" s="290"/>
      <c r="B1032" s="55"/>
      <c r="C1032" s="214"/>
      <c r="D1032" s="204"/>
      <c r="E1032" s="205"/>
      <c r="F1032" s="311"/>
      <c r="G1032" s="311"/>
      <c r="H1032" s="309"/>
      <c r="I1032" s="207"/>
      <c r="J1032" s="419"/>
      <c r="K1032" s="429"/>
      <c r="L1032" s="210"/>
      <c r="M1032" s="211"/>
      <c r="N1032" s="211"/>
      <c r="O1032" s="211"/>
      <c r="P1032" s="211"/>
      <c r="Q1032" s="211"/>
      <c r="R1032" s="211"/>
      <c r="S1032" s="211"/>
      <c r="T1032" s="212"/>
      <c r="U1032" s="213"/>
      <c r="V1032" s="213"/>
      <c r="W1032" s="211"/>
      <c r="X1032" s="37"/>
      <c r="Y1032" s="37"/>
      <c r="Z1032" s="37"/>
      <c r="AA1032" s="37"/>
      <c r="AB1032" s="37"/>
      <c r="AC1032" s="37"/>
      <c r="AD1032" s="37"/>
      <c r="AE1032" s="37"/>
      <c r="AF1032" s="37"/>
    </row>
    <row r="1033" ht="16.5" spans="1:32">
      <c r="A1033" s="290"/>
      <c r="B1033" s="55"/>
      <c r="C1033" s="214"/>
      <c r="D1033" s="204"/>
      <c r="E1033" s="205"/>
      <c r="F1033" s="311"/>
      <c r="G1033" s="311"/>
      <c r="H1033" s="309"/>
      <c r="I1033" s="207"/>
      <c r="J1033" s="419"/>
      <c r="K1033" s="429"/>
      <c r="L1033" s="251"/>
      <c r="M1033" s="252"/>
      <c r="N1033" s="253"/>
      <c r="O1033" s="136"/>
      <c r="P1033" s="240"/>
      <c r="Q1033" s="253"/>
      <c r="R1033" s="136"/>
      <c r="S1033" s="226"/>
      <c r="T1033" s="212"/>
      <c r="U1033" s="240"/>
      <c r="V1033" s="240"/>
      <c r="W1033" s="37"/>
      <c r="X1033" s="37"/>
      <c r="Y1033" s="37"/>
      <c r="Z1033" s="37"/>
      <c r="AA1033" s="37"/>
      <c r="AB1033" s="37"/>
      <c r="AC1033" s="37"/>
      <c r="AD1033" s="37"/>
      <c r="AE1033" s="37"/>
      <c r="AF1033" s="37"/>
    </row>
    <row r="1034" ht="16.5" spans="1:32">
      <c r="A1034" s="290"/>
      <c r="B1034" s="55"/>
      <c r="C1034" s="214"/>
      <c r="D1034" s="204"/>
      <c r="E1034" s="205"/>
      <c r="F1034" s="311"/>
      <c r="G1034" s="311"/>
      <c r="H1034" s="309"/>
      <c r="I1034" s="207"/>
      <c r="J1034" s="419"/>
      <c r="K1034" s="429"/>
      <c r="L1034" s="251"/>
      <c r="M1034" s="252"/>
      <c r="N1034" s="253"/>
      <c r="O1034" s="136"/>
      <c r="P1034" s="240"/>
      <c r="Q1034" s="253"/>
      <c r="R1034" s="136"/>
      <c r="S1034" s="226"/>
      <c r="T1034" s="212"/>
      <c r="U1034" s="240"/>
      <c r="V1034" s="240"/>
      <c r="W1034" s="37"/>
      <c r="X1034" s="37"/>
      <c r="Y1034" s="37"/>
      <c r="Z1034" s="37"/>
      <c r="AA1034" s="37"/>
      <c r="AB1034" s="37"/>
      <c r="AC1034" s="37"/>
      <c r="AD1034" s="37"/>
      <c r="AE1034" s="37"/>
      <c r="AF1034" s="37"/>
    </row>
    <row r="1035" ht="17" spans="1:32">
      <c r="A1035" s="290"/>
      <c r="B1035" s="55"/>
      <c r="C1035" s="214"/>
      <c r="D1035" s="204"/>
      <c r="E1035" s="205"/>
      <c r="F1035" s="311"/>
      <c r="G1035" s="311"/>
      <c r="H1035" s="309"/>
      <c r="I1035" s="207"/>
      <c r="J1035" s="419"/>
      <c r="K1035" s="429"/>
      <c r="L1035" s="296"/>
      <c r="M1035" s="211"/>
      <c r="N1035" s="250"/>
      <c r="O1035" s="136"/>
      <c r="P1035" s="240"/>
      <c r="Q1035" s="239"/>
      <c r="R1035" s="136"/>
      <c r="S1035" s="226"/>
      <c r="T1035" s="212"/>
      <c r="U1035" s="24"/>
      <c r="V1035" s="240"/>
      <c r="W1035" s="37"/>
      <c r="X1035" s="37"/>
      <c r="Y1035" s="37"/>
      <c r="Z1035" s="37"/>
      <c r="AA1035" s="37"/>
      <c r="AB1035" s="37"/>
      <c r="AC1035" s="37"/>
      <c r="AD1035" s="37"/>
      <c r="AE1035" s="37"/>
      <c r="AF1035" s="37"/>
    </row>
    <row r="1036" ht="16.5" spans="1:32">
      <c r="A1036" s="290"/>
      <c r="B1036" s="55"/>
      <c r="C1036" s="214"/>
      <c r="D1036" s="204"/>
      <c r="E1036" s="205"/>
      <c r="F1036" s="311"/>
      <c r="G1036" s="311"/>
      <c r="H1036" s="309"/>
      <c r="I1036" s="207"/>
      <c r="J1036" s="419"/>
      <c r="K1036" s="429"/>
      <c r="L1036" s="211"/>
      <c r="M1036" s="211"/>
      <c r="N1036" s="250"/>
      <c r="O1036" s="212"/>
      <c r="P1036" s="226"/>
      <c r="Q1036" s="62"/>
      <c r="R1036" s="239"/>
      <c r="S1036" s="226"/>
      <c r="T1036" s="212"/>
      <c r="U1036" s="287"/>
      <c r="V1036" s="240"/>
      <c r="W1036" s="214"/>
      <c r="X1036" s="37"/>
      <c r="Y1036" s="37"/>
      <c r="Z1036" s="37"/>
      <c r="AA1036" s="37"/>
      <c r="AB1036" s="37"/>
      <c r="AC1036" s="37"/>
      <c r="AD1036" s="37"/>
      <c r="AE1036" s="37"/>
      <c r="AF1036" s="37"/>
    </row>
    <row r="1037" ht="16.5" spans="1:32">
      <c r="A1037" s="290"/>
      <c r="B1037" s="55"/>
      <c r="C1037" s="214"/>
      <c r="D1037" s="204"/>
      <c r="E1037" s="205"/>
      <c r="F1037" s="311"/>
      <c r="G1037" s="311"/>
      <c r="H1037" s="309"/>
      <c r="I1037" s="207"/>
      <c r="J1037" s="419"/>
      <c r="K1037" s="429"/>
      <c r="L1037" s="210"/>
      <c r="M1037" s="211"/>
      <c r="N1037" s="211"/>
      <c r="O1037" s="211"/>
      <c r="P1037" s="211"/>
      <c r="Q1037" s="211"/>
      <c r="R1037" s="211"/>
      <c r="S1037" s="211"/>
      <c r="T1037" s="212"/>
      <c r="U1037" s="213"/>
      <c r="V1037" s="213"/>
      <c r="W1037" s="37"/>
      <c r="X1037" s="37"/>
      <c r="Y1037" s="37"/>
      <c r="Z1037" s="37"/>
      <c r="AA1037" s="37"/>
      <c r="AB1037" s="37"/>
      <c r="AC1037" s="37"/>
      <c r="AD1037" s="37"/>
      <c r="AE1037" s="37"/>
      <c r="AF1037" s="37"/>
    </row>
    <row r="1038" ht="16.5" spans="1:32">
      <c r="A1038" s="290"/>
      <c r="B1038" s="55"/>
      <c r="C1038" s="214"/>
      <c r="D1038" s="204"/>
      <c r="E1038" s="205"/>
      <c r="F1038" s="311"/>
      <c r="G1038" s="37"/>
      <c r="H1038" s="37"/>
      <c r="I1038" s="207"/>
      <c r="J1038" s="419"/>
      <c r="K1038" s="429"/>
      <c r="L1038" s="210"/>
      <c r="M1038" s="211"/>
      <c r="N1038" s="211"/>
      <c r="O1038" s="34"/>
      <c r="P1038" s="34"/>
      <c r="Q1038" s="34"/>
      <c r="R1038" s="34"/>
      <c r="S1038" s="34"/>
      <c r="T1038" s="34"/>
      <c r="U1038" s="213"/>
      <c r="V1038" s="213"/>
      <c r="W1038" s="34"/>
      <c r="X1038" s="34"/>
      <c r="Y1038" s="34"/>
      <c r="Z1038" s="34"/>
      <c r="AA1038" s="34"/>
      <c r="AB1038" s="34"/>
      <c r="AC1038" s="34"/>
      <c r="AD1038" s="34"/>
      <c r="AE1038" s="34"/>
      <c r="AF1038" s="34"/>
    </row>
    <row r="1039" ht="16.5" spans="1:32">
      <c r="A1039" s="290"/>
      <c r="B1039" s="55"/>
      <c r="C1039" s="214"/>
      <c r="D1039" s="204"/>
      <c r="E1039" s="205"/>
      <c r="F1039" s="311"/>
      <c r="G1039" s="37"/>
      <c r="H1039" s="37"/>
      <c r="I1039" s="207"/>
      <c r="J1039" s="419"/>
      <c r="K1039" s="429"/>
      <c r="L1039" s="210"/>
      <c r="M1039" s="211"/>
      <c r="N1039" s="211"/>
      <c r="O1039" s="34"/>
      <c r="P1039" s="34"/>
      <c r="Q1039" s="34"/>
      <c r="R1039" s="34"/>
      <c r="S1039" s="34"/>
      <c r="T1039" s="34"/>
      <c r="U1039" s="213"/>
      <c r="V1039" s="213"/>
      <c r="W1039" s="34"/>
      <c r="X1039" s="34"/>
      <c r="Y1039" s="34"/>
      <c r="Z1039" s="34"/>
      <c r="AA1039" s="34"/>
      <c r="AB1039" s="34"/>
      <c r="AC1039" s="34"/>
      <c r="AD1039" s="34"/>
      <c r="AE1039" s="34"/>
      <c r="AF1039" s="34"/>
    </row>
    <row r="1040" ht="16.5" spans="1:32">
      <c r="A1040" s="290"/>
      <c r="B1040" s="55"/>
      <c r="C1040" s="214"/>
      <c r="D1040" s="204"/>
      <c r="E1040" s="205"/>
      <c r="F1040" s="311"/>
      <c r="G1040" s="311"/>
      <c r="H1040" s="309"/>
      <c r="I1040" s="207"/>
      <c r="J1040" s="419"/>
      <c r="K1040" s="429"/>
      <c r="L1040" s="210"/>
      <c r="M1040" s="211"/>
      <c r="N1040" s="211"/>
      <c r="O1040" s="190"/>
      <c r="P1040" s="317"/>
      <c r="Q1040" s="320"/>
      <c r="R1040" s="190"/>
      <c r="S1040" s="317"/>
      <c r="T1040" s="321"/>
      <c r="U1040" s="213"/>
      <c r="V1040" s="213"/>
      <c r="W1040" s="37"/>
      <c r="X1040" s="37"/>
      <c r="Y1040" s="37"/>
      <c r="Z1040" s="37"/>
      <c r="AA1040" s="37"/>
      <c r="AB1040" s="37"/>
      <c r="AC1040" s="37"/>
      <c r="AD1040" s="37"/>
      <c r="AE1040" s="37"/>
      <c r="AF1040" s="37"/>
    </row>
    <row r="1041" ht="16.5" spans="1:32">
      <c r="A1041" s="290"/>
      <c r="B1041" s="55"/>
      <c r="C1041" s="214"/>
      <c r="D1041" s="204"/>
      <c r="E1041" s="205"/>
      <c r="F1041" s="315"/>
      <c r="G1041" s="312"/>
      <c r="H1041" s="312"/>
      <c r="I1041" s="207"/>
      <c r="J1041" s="419"/>
      <c r="K1041" s="429"/>
      <c r="L1041" s="239"/>
      <c r="M1041" s="238"/>
      <c r="N1041" s="256"/>
      <c r="O1041" s="190"/>
      <c r="P1041" s="317"/>
      <c r="Q1041" s="316"/>
      <c r="R1041" s="190"/>
      <c r="S1041" s="317"/>
      <c r="T1041" s="212"/>
      <c r="U1041" s="212"/>
      <c r="V1041" s="240"/>
      <c r="W1041" s="37"/>
      <c r="X1041" s="37"/>
      <c r="Y1041" s="37"/>
      <c r="Z1041" s="37"/>
      <c r="AA1041" s="37"/>
      <c r="AB1041" s="37"/>
      <c r="AC1041" s="37"/>
      <c r="AD1041" s="37"/>
      <c r="AE1041" s="37"/>
      <c r="AF1041" s="37"/>
    </row>
    <row r="1042" ht="16.5" spans="1:32">
      <c r="A1042" s="290"/>
      <c r="B1042" s="55"/>
      <c r="C1042" s="214"/>
      <c r="D1042" s="204"/>
      <c r="E1042" s="205"/>
      <c r="F1042" s="315"/>
      <c r="G1042" s="312"/>
      <c r="H1042" s="312"/>
      <c r="I1042" s="207"/>
      <c r="J1042" s="419"/>
      <c r="K1042" s="429"/>
      <c r="L1042" s="210"/>
      <c r="M1042" s="211"/>
      <c r="N1042" s="211"/>
      <c r="O1042" s="190"/>
      <c r="P1042" s="317"/>
      <c r="Q1042" s="320"/>
      <c r="R1042" s="190"/>
      <c r="S1042" s="317"/>
      <c r="T1042" s="321"/>
      <c r="U1042" s="213"/>
      <c r="V1042" s="213"/>
      <c r="W1042" s="37"/>
      <c r="X1042" s="37"/>
      <c r="Y1042" s="37"/>
      <c r="Z1042" s="37"/>
      <c r="AA1042" s="37"/>
      <c r="AB1042" s="37"/>
      <c r="AC1042" s="37"/>
      <c r="AD1042" s="37"/>
      <c r="AE1042" s="37"/>
      <c r="AF1042" s="37"/>
    </row>
    <row r="1043" ht="16.5" spans="1:32">
      <c r="A1043" s="290"/>
      <c r="B1043" s="55"/>
      <c r="C1043" s="214"/>
      <c r="D1043" s="204"/>
      <c r="E1043" s="205"/>
      <c r="F1043" s="315"/>
      <c r="G1043" s="312"/>
      <c r="H1043" s="312"/>
      <c r="I1043" s="207"/>
      <c r="J1043" s="419"/>
      <c r="K1043" s="429"/>
      <c r="L1043" s="211"/>
      <c r="M1043" s="269"/>
      <c r="N1043" s="253"/>
      <c r="O1043" s="45"/>
      <c r="P1043" s="45"/>
      <c r="Q1043" s="247"/>
      <c r="R1043" s="45"/>
      <c r="S1043" s="226"/>
      <c r="T1043" s="212"/>
      <c r="U1043" s="287"/>
      <c r="V1043" s="240"/>
      <c r="W1043" s="55"/>
      <c r="X1043" s="55"/>
      <c r="Y1043" s="214"/>
      <c r="Z1043" s="214"/>
      <c r="AA1043" s="214"/>
      <c r="AB1043" s="214"/>
      <c r="AC1043" s="214"/>
      <c r="AD1043" s="214"/>
      <c r="AE1043" s="214"/>
      <c r="AF1043" s="214"/>
    </row>
    <row r="1044" ht="16.5" spans="1:32">
      <c r="A1044" s="290"/>
      <c r="B1044" s="55"/>
      <c r="C1044" s="214"/>
      <c r="D1044" s="204"/>
      <c r="E1044" s="205"/>
      <c r="F1044" s="315"/>
      <c r="G1044" s="312"/>
      <c r="H1044" s="312"/>
      <c r="I1044" s="207"/>
      <c r="J1044" s="419"/>
      <c r="K1044" s="429"/>
      <c r="L1044" s="239"/>
      <c r="M1044" s="238"/>
      <c r="N1044" s="256"/>
      <c r="O1044" s="190"/>
      <c r="P1044" s="317"/>
      <c r="Q1044" s="316"/>
      <c r="R1044" s="190"/>
      <c r="S1044" s="317"/>
      <c r="T1044" s="212"/>
      <c r="U1044" s="212"/>
      <c r="V1044" s="240"/>
      <c r="W1044" s="37"/>
      <c r="X1044" s="37"/>
      <c r="Y1044" s="37"/>
      <c r="Z1044" s="37"/>
      <c r="AA1044" s="37"/>
      <c r="AB1044" s="37"/>
      <c r="AC1044" s="37"/>
      <c r="AD1044" s="37"/>
      <c r="AE1044" s="37"/>
      <c r="AF1044" s="37"/>
    </row>
    <row r="1045" ht="16.5" spans="1:32">
      <c r="A1045" s="290"/>
      <c r="B1045" s="55"/>
      <c r="C1045" s="214"/>
      <c r="D1045" s="204"/>
      <c r="E1045" s="205"/>
      <c r="F1045" s="315"/>
      <c r="G1045" s="312"/>
      <c r="H1045" s="312"/>
      <c r="I1045" s="207"/>
      <c r="J1045" s="419"/>
      <c r="K1045" s="429"/>
      <c r="L1045" s="210"/>
      <c r="M1045" s="211"/>
      <c r="N1045" s="211"/>
      <c r="O1045" s="190"/>
      <c r="P1045" s="317"/>
      <c r="Q1045" s="320"/>
      <c r="R1045" s="190"/>
      <c r="S1045" s="317"/>
      <c r="T1045" s="321"/>
      <c r="U1045" s="213"/>
      <c r="V1045" s="213"/>
      <c r="W1045" s="37"/>
      <c r="X1045" s="37"/>
      <c r="Y1045" s="37"/>
      <c r="Z1045" s="37"/>
      <c r="AA1045" s="37"/>
      <c r="AB1045" s="37"/>
      <c r="AC1045" s="37"/>
      <c r="AD1045" s="37"/>
      <c r="AE1045" s="37"/>
      <c r="AF1045" s="37"/>
    </row>
    <row r="1046" ht="16.5" spans="1:32">
      <c r="A1046" s="290"/>
      <c r="B1046" s="55"/>
      <c r="C1046" s="214"/>
      <c r="D1046" s="204"/>
      <c r="E1046" s="205"/>
      <c r="F1046" s="315"/>
      <c r="G1046" s="312"/>
      <c r="H1046" s="312"/>
      <c r="I1046" s="207"/>
      <c r="J1046" s="419"/>
      <c r="K1046" s="429"/>
      <c r="L1046" s="239"/>
      <c r="M1046" s="238"/>
      <c r="N1046" s="256"/>
      <c r="O1046" s="190"/>
      <c r="P1046" s="317"/>
      <c r="Q1046" s="316"/>
      <c r="R1046" s="190"/>
      <c r="S1046" s="317"/>
      <c r="T1046" s="212"/>
      <c r="U1046" s="212"/>
      <c r="V1046" s="240"/>
      <c r="W1046" s="37"/>
      <c r="X1046" s="37"/>
      <c r="Y1046" s="37"/>
      <c r="Z1046" s="37"/>
      <c r="AA1046" s="37"/>
      <c r="AB1046" s="37"/>
      <c r="AC1046" s="37"/>
      <c r="AD1046" s="37"/>
      <c r="AE1046" s="37"/>
      <c r="AF1046" s="37"/>
    </row>
    <row r="1047" ht="16.5" spans="1:32">
      <c r="A1047" s="290"/>
      <c r="B1047" s="55"/>
      <c r="C1047" s="214"/>
      <c r="D1047" s="204"/>
      <c r="E1047" s="205"/>
      <c r="F1047" s="315"/>
      <c r="G1047" s="312"/>
      <c r="H1047" s="312"/>
      <c r="I1047" s="207"/>
      <c r="J1047" s="419"/>
      <c r="K1047" s="429"/>
      <c r="L1047" s="239"/>
      <c r="M1047" s="238"/>
      <c r="N1047" s="256"/>
      <c r="O1047" s="190"/>
      <c r="P1047" s="317"/>
      <c r="Q1047" s="316"/>
      <c r="R1047" s="190"/>
      <c r="S1047" s="317"/>
      <c r="T1047" s="212"/>
      <c r="U1047" s="212"/>
      <c r="V1047" s="240"/>
      <c r="W1047" s="37"/>
      <c r="X1047" s="37"/>
      <c r="Y1047" s="37"/>
      <c r="Z1047" s="37"/>
      <c r="AA1047" s="37"/>
      <c r="AB1047" s="37"/>
      <c r="AC1047" s="37"/>
      <c r="AD1047" s="37"/>
      <c r="AE1047" s="37"/>
      <c r="AF1047" s="37"/>
    </row>
    <row r="1048" ht="16.5" spans="1:32">
      <c r="A1048" s="290"/>
      <c r="B1048" s="55"/>
      <c r="C1048" s="214"/>
      <c r="D1048" s="204"/>
      <c r="E1048" s="205"/>
      <c r="F1048" s="315"/>
      <c r="G1048" s="312"/>
      <c r="H1048" s="312"/>
      <c r="I1048" s="207"/>
      <c r="J1048" s="419"/>
      <c r="K1048" s="429"/>
      <c r="L1048" s="210"/>
      <c r="M1048" s="211"/>
      <c r="N1048" s="211"/>
      <c r="O1048" s="190"/>
      <c r="P1048" s="317"/>
      <c r="Q1048" s="320"/>
      <c r="R1048" s="190"/>
      <c r="S1048" s="317"/>
      <c r="T1048" s="321"/>
      <c r="U1048" s="213"/>
      <c r="V1048" s="213"/>
      <c r="W1048" s="37"/>
      <c r="X1048" s="37"/>
      <c r="Y1048" s="37"/>
      <c r="Z1048" s="37"/>
      <c r="AA1048" s="37"/>
      <c r="AB1048" s="37"/>
      <c r="AC1048" s="37"/>
      <c r="AD1048" s="37"/>
      <c r="AE1048" s="37"/>
      <c r="AF1048" s="37"/>
    </row>
    <row r="1049" ht="17" spans="1:32">
      <c r="A1049" s="290"/>
      <c r="B1049" s="55"/>
      <c r="C1049" s="214"/>
      <c r="D1049" s="204"/>
      <c r="E1049" s="228"/>
      <c r="F1049" s="315"/>
      <c r="G1049" s="312"/>
      <c r="H1049" s="312"/>
      <c r="I1049" s="207"/>
      <c r="J1049" s="425"/>
      <c r="K1049" s="420"/>
      <c r="L1049" s="210"/>
      <c r="M1049" s="211"/>
      <c r="N1049" s="211"/>
      <c r="O1049" s="212"/>
      <c r="P1049" s="226"/>
      <c r="Q1049" s="211"/>
      <c r="R1049" s="190"/>
      <c r="S1049" s="317"/>
      <c r="T1049" s="321"/>
      <c r="U1049" s="213"/>
      <c r="V1049" s="213"/>
      <c r="W1049" s="37"/>
      <c r="X1049" s="37"/>
      <c r="Y1049" s="37"/>
      <c r="Z1049" s="37"/>
      <c r="AA1049" s="37"/>
      <c r="AB1049" s="37"/>
      <c r="AC1049" s="37"/>
      <c r="AD1049" s="37"/>
      <c r="AE1049" s="37"/>
      <c r="AF1049" s="37"/>
    </row>
    <row r="1050" ht="17" spans="1:32">
      <c r="A1050" s="290"/>
      <c r="B1050" s="55"/>
      <c r="C1050" s="214"/>
      <c r="D1050" s="204"/>
      <c r="E1050" s="228"/>
      <c r="F1050" s="315"/>
      <c r="G1050" s="312"/>
      <c r="H1050" s="312"/>
      <c r="I1050" s="207"/>
      <c r="J1050" s="425"/>
      <c r="K1050" s="420"/>
      <c r="L1050" s="210"/>
      <c r="M1050" s="211"/>
      <c r="N1050" s="211"/>
      <c r="O1050" s="212"/>
      <c r="P1050" s="226"/>
      <c r="Q1050" s="211"/>
      <c r="R1050" s="190"/>
      <c r="S1050" s="317"/>
      <c r="T1050" s="321"/>
      <c r="U1050" s="213"/>
      <c r="V1050" s="213"/>
      <c r="W1050" s="37"/>
      <c r="X1050" s="37"/>
      <c r="Y1050" s="37"/>
      <c r="Z1050" s="37"/>
      <c r="AA1050" s="37"/>
      <c r="AB1050" s="37"/>
      <c r="AC1050" s="37"/>
      <c r="AD1050" s="37"/>
      <c r="AE1050" s="37"/>
      <c r="AF1050" s="37"/>
    </row>
    <row r="1051" ht="17" spans="1:32">
      <c r="A1051" s="290"/>
      <c r="B1051" s="55"/>
      <c r="C1051" s="214"/>
      <c r="D1051" s="204"/>
      <c r="E1051" s="228"/>
      <c r="F1051" s="315"/>
      <c r="G1051" s="312"/>
      <c r="H1051" s="312"/>
      <c r="I1051" s="207"/>
      <c r="J1051" s="425"/>
      <c r="K1051" s="420"/>
      <c r="L1051" s="255"/>
      <c r="M1051" s="114"/>
      <c r="N1051" s="238"/>
      <c r="O1051" s="212"/>
      <c r="P1051" s="226"/>
      <c r="Q1051" s="256"/>
      <c r="R1051" s="239"/>
      <c r="S1051" s="226"/>
      <c r="T1051" s="212"/>
      <c r="U1051" s="37"/>
      <c r="V1051" s="216"/>
      <c r="W1051" s="37"/>
      <c r="X1051" s="37"/>
      <c r="Y1051" s="37"/>
      <c r="Z1051" s="37"/>
      <c r="AA1051" s="37"/>
      <c r="AB1051" s="37"/>
      <c r="AC1051" s="37"/>
      <c r="AD1051" s="37"/>
      <c r="AE1051" s="37"/>
      <c r="AF1051" s="37"/>
    </row>
    <row r="1052" ht="17" spans="1:32">
      <c r="A1052" s="290"/>
      <c r="B1052" s="55"/>
      <c r="C1052" s="214"/>
      <c r="D1052" s="204"/>
      <c r="E1052" s="228"/>
      <c r="F1052" s="315"/>
      <c r="G1052" s="312"/>
      <c r="H1052" s="312"/>
      <c r="I1052" s="207"/>
      <c r="J1052" s="425"/>
      <c r="K1052" s="420"/>
      <c r="L1052" s="210"/>
      <c r="M1052" s="211"/>
      <c r="N1052" s="211"/>
      <c r="O1052" s="190"/>
      <c r="P1052" s="317"/>
      <c r="Q1052" s="320"/>
      <c r="R1052" s="190"/>
      <c r="S1052" s="317"/>
      <c r="T1052" s="321"/>
      <c r="U1052" s="213"/>
      <c r="V1052" s="213"/>
      <c r="W1052" s="37"/>
      <c r="X1052" s="37"/>
      <c r="Y1052" s="37"/>
      <c r="Z1052" s="37"/>
      <c r="AA1052" s="37"/>
      <c r="AB1052" s="37"/>
      <c r="AC1052" s="37"/>
      <c r="AD1052" s="37"/>
      <c r="AE1052" s="37"/>
      <c r="AF1052" s="37"/>
    </row>
    <row r="1053" ht="17" spans="1:32">
      <c r="A1053" s="290"/>
      <c r="B1053" s="55"/>
      <c r="C1053" s="214"/>
      <c r="D1053" s="204"/>
      <c r="E1053" s="228"/>
      <c r="F1053" s="315"/>
      <c r="G1053" s="312"/>
      <c r="H1053" s="312"/>
      <c r="I1053" s="207"/>
      <c r="J1053" s="425"/>
      <c r="K1053" s="420"/>
      <c r="L1053" s="296"/>
      <c r="M1053" s="211"/>
      <c r="N1053" s="250"/>
      <c r="O1053" s="136"/>
      <c r="P1053" s="240"/>
      <c r="Q1053" s="239"/>
      <c r="R1053" s="136"/>
      <c r="S1053" s="226"/>
      <c r="T1053" s="212"/>
      <c r="U1053" s="24"/>
      <c r="V1053" s="240"/>
      <c r="W1053" s="37"/>
      <c r="X1053" s="37"/>
      <c r="Y1053" s="37"/>
      <c r="Z1053" s="37"/>
      <c r="AA1053" s="37"/>
      <c r="AB1053" s="37"/>
      <c r="AC1053" s="37"/>
      <c r="AD1053" s="37"/>
      <c r="AE1053" s="37"/>
      <c r="AF1053" s="37"/>
    </row>
    <row r="1054" ht="17" spans="1:32">
      <c r="A1054" s="290"/>
      <c r="B1054" s="55"/>
      <c r="C1054" s="214"/>
      <c r="D1054" s="204"/>
      <c r="E1054" s="228"/>
      <c r="F1054" s="315"/>
      <c r="G1054" s="312"/>
      <c r="H1054" s="312"/>
      <c r="I1054" s="207"/>
      <c r="J1054" s="425"/>
      <c r="K1054" s="420"/>
      <c r="L1054" s="210"/>
      <c r="M1054" s="211"/>
      <c r="N1054" s="211"/>
      <c r="O1054" s="190"/>
      <c r="P1054" s="317"/>
      <c r="Q1054" s="320"/>
      <c r="R1054" s="190"/>
      <c r="S1054" s="317"/>
      <c r="T1054" s="321"/>
      <c r="U1054" s="213"/>
      <c r="V1054" s="213"/>
      <c r="W1054" s="37"/>
      <c r="X1054" s="37"/>
      <c r="Y1054" s="37"/>
      <c r="Z1054" s="37"/>
      <c r="AA1054" s="37"/>
      <c r="AB1054" s="37"/>
      <c r="AC1054" s="37"/>
      <c r="AD1054" s="37"/>
      <c r="AE1054" s="37"/>
      <c r="AF1054" s="37"/>
    </row>
    <row r="1055" ht="16.5" spans="1:32">
      <c r="A1055" s="290"/>
      <c r="B1055" s="55"/>
      <c r="C1055" s="214"/>
      <c r="D1055" s="204"/>
      <c r="E1055" s="205"/>
      <c r="F1055" s="315"/>
      <c r="G1055" s="312"/>
      <c r="H1055" s="312"/>
      <c r="I1055" s="207"/>
      <c r="J1055" s="419"/>
      <c r="K1055" s="429"/>
      <c r="L1055" s="210"/>
      <c r="M1055" s="211"/>
      <c r="N1055" s="211"/>
      <c r="O1055" s="190"/>
      <c r="P1055" s="317"/>
      <c r="Q1055" s="320"/>
      <c r="R1055" s="190"/>
      <c r="S1055" s="317"/>
      <c r="T1055" s="321"/>
      <c r="U1055" s="213"/>
      <c r="V1055" s="213"/>
      <c r="W1055" s="37"/>
      <c r="X1055" s="37"/>
      <c r="Y1055" s="37"/>
      <c r="Z1055" s="37"/>
      <c r="AA1055" s="37"/>
      <c r="AB1055" s="37"/>
      <c r="AC1055" s="37"/>
      <c r="AD1055" s="37"/>
      <c r="AE1055" s="37"/>
      <c r="AF1055" s="37"/>
    </row>
    <row r="1056" ht="16.5" spans="1:32">
      <c r="A1056" s="290"/>
      <c r="B1056" s="55"/>
      <c r="C1056" s="214"/>
      <c r="D1056" s="204"/>
      <c r="E1056" s="205"/>
      <c r="F1056" s="315"/>
      <c r="G1056" s="312"/>
      <c r="H1056" s="312"/>
      <c r="I1056" s="207"/>
      <c r="J1056" s="419"/>
      <c r="K1056" s="429"/>
      <c r="L1056" s="239"/>
      <c r="M1056" s="238"/>
      <c r="N1056" s="256"/>
      <c r="O1056" s="190"/>
      <c r="P1056" s="317"/>
      <c r="Q1056" s="316"/>
      <c r="R1056" s="190"/>
      <c r="S1056" s="317"/>
      <c r="T1056" s="212"/>
      <c r="U1056" s="212"/>
      <c r="V1056" s="240"/>
      <c r="W1056" s="37"/>
      <c r="X1056" s="37"/>
      <c r="Y1056" s="37"/>
      <c r="Z1056" s="37"/>
      <c r="AA1056" s="37"/>
      <c r="AB1056" s="37"/>
      <c r="AC1056" s="37"/>
      <c r="AD1056" s="37"/>
      <c r="AE1056" s="37"/>
      <c r="AF1056" s="37"/>
    </row>
    <row r="1057" ht="16.5" spans="1:32">
      <c r="A1057" s="290"/>
      <c r="B1057" s="55"/>
      <c r="C1057" s="214"/>
      <c r="D1057" s="204"/>
      <c r="E1057" s="205"/>
      <c r="F1057" s="315"/>
      <c r="G1057" s="312"/>
      <c r="H1057" s="312"/>
      <c r="I1057" s="207"/>
      <c r="J1057" s="419"/>
      <c r="K1057" s="429"/>
      <c r="L1057" s="210"/>
      <c r="M1057" s="211"/>
      <c r="N1057" s="211"/>
      <c r="O1057" s="190"/>
      <c r="P1057" s="317"/>
      <c r="Q1057" s="320"/>
      <c r="R1057" s="190"/>
      <c r="S1057" s="317"/>
      <c r="T1057" s="321"/>
      <c r="U1057" s="213"/>
      <c r="V1057" s="213"/>
      <c r="W1057" s="37"/>
      <c r="X1057" s="37"/>
      <c r="Y1057" s="37"/>
      <c r="Z1057" s="37"/>
      <c r="AA1057" s="37"/>
      <c r="AB1057" s="37"/>
      <c r="AC1057" s="37"/>
      <c r="AD1057" s="37"/>
      <c r="AE1057" s="37"/>
      <c r="AF1057" s="37"/>
    </row>
    <row r="1058" ht="16.5" spans="1:32">
      <c r="A1058" s="290"/>
      <c r="B1058" s="55"/>
      <c r="C1058" s="214"/>
      <c r="D1058" s="204"/>
      <c r="E1058" s="205"/>
      <c r="F1058" s="311"/>
      <c r="G1058" s="37"/>
      <c r="H1058" s="37"/>
      <c r="I1058" s="207"/>
      <c r="J1058" s="419"/>
      <c r="K1058" s="429"/>
      <c r="L1058" s="210"/>
      <c r="M1058" s="211"/>
      <c r="N1058" s="211"/>
      <c r="O1058" s="34"/>
      <c r="P1058" s="34"/>
      <c r="Q1058" s="34"/>
      <c r="R1058" s="34"/>
      <c r="S1058" s="34"/>
      <c r="T1058" s="34"/>
      <c r="U1058" s="213"/>
      <c r="V1058" s="213"/>
      <c r="W1058" s="34"/>
      <c r="X1058" s="34"/>
      <c r="Y1058" s="34"/>
      <c r="Z1058" s="34"/>
      <c r="AA1058" s="34"/>
      <c r="AB1058" s="34"/>
      <c r="AC1058" s="34"/>
      <c r="AD1058" s="34"/>
      <c r="AE1058" s="34"/>
      <c r="AF1058" s="34"/>
    </row>
    <row r="1059" ht="16.5" spans="1:32">
      <c r="A1059" s="290"/>
      <c r="B1059" s="37"/>
      <c r="C1059" s="214"/>
      <c r="D1059" s="204"/>
      <c r="E1059" s="205"/>
      <c r="F1059" s="311"/>
      <c r="G1059" s="37"/>
      <c r="H1059" s="37"/>
      <c r="I1059" s="207"/>
      <c r="J1059" s="419"/>
      <c r="K1059" s="429"/>
      <c r="L1059" s="210"/>
      <c r="M1059" s="211"/>
      <c r="N1059" s="211"/>
      <c r="O1059" s="34"/>
      <c r="P1059" s="34"/>
      <c r="Q1059" s="34"/>
      <c r="R1059" s="34"/>
      <c r="S1059" s="34"/>
      <c r="T1059" s="34"/>
      <c r="U1059" s="213"/>
      <c r="V1059" s="213"/>
      <c r="W1059" s="37"/>
      <c r="X1059" s="37"/>
      <c r="Y1059" s="37"/>
      <c r="Z1059" s="37"/>
      <c r="AA1059" s="37"/>
      <c r="AB1059" s="37"/>
      <c r="AC1059" s="37"/>
      <c r="AD1059" s="37"/>
      <c r="AE1059" s="37"/>
      <c r="AF1059" s="37"/>
    </row>
    <row r="1060" spans="1:32">
      <c r="E1060" s="72"/>
      <c r="J1060" s="177"/>
    </row>
    <row r="1061" spans="1:32">
      <c r="E1061" s="72"/>
      <c r="J1061" s="177"/>
    </row>
    <row r="1062" spans="1:32">
      <c r="E1062" s="72"/>
      <c r="J1062" s="177"/>
    </row>
    <row r="1063" spans="1:32">
      <c r="E1063" s="72"/>
      <c r="J1063" s="177"/>
    </row>
    <row r="1064" spans="1:32">
      <c r="E1064" s="72"/>
      <c r="J1064" s="177"/>
    </row>
    <row r="1065" spans="1:32">
      <c r="E1065" s="72"/>
      <c r="J1065" s="177"/>
    </row>
    <row r="1066" spans="1:32">
      <c r="E1066" s="72"/>
      <c r="J1066" s="177"/>
    </row>
    <row r="1067" spans="1:32">
      <c r="E1067" s="72"/>
      <c r="J1067" s="177"/>
    </row>
    <row r="1068" spans="1:32">
      <c r="E1068" s="72"/>
      <c r="J1068" s="177"/>
    </row>
    <row r="1069" spans="1:32">
      <c r="E1069" s="72"/>
      <c r="J1069" s="177"/>
    </row>
    <row r="1070" spans="1:32">
      <c r="E1070" s="72"/>
      <c r="J1070" s="177"/>
    </row>
    <row r="1071" spans="1:32">
      <c r="E1071" s="72"/>
      <c r="J1071" s="177"/>
    </row>
    <row r="1072" spans="1:32">
      <c r="E1072" s="72"/>
      <c r="J1072" s="177"/>
    </row>
    <row r="1073" spans="5:10">
      <c r="E1073" s="72"/>
      <c r="J1073" s="177"/>
    </row>
    <row r="1074" spans="5:10">
      <c r="E1074" s="72"/>
      <c r="J1074" s="177"/>
    </row>
    <row r="1075" spans="5:10">
      <c r="E1075" s="72"/>
      <c r="J1075" s="177"/>
    </row>
    <row r="1076" spans="5:10">
      <c r="E1076" s="72"/>
      <c r="J1076" s="177"/>
    </row>
    <row r="1077" spans="5:10">
      <c r="E1077" s="72"/>
      <c r="J1077" s="177"/>
    </row>
    <row r="1078" spans="5:10">
      <c r="E1078" s="72"/>
      <c r="J1078" s="177"/>
    </row>
    <row r="1079" spans="5:10">
      <c r="E1079" s="72"/>
      <c r="J1079" s="177"/>
    </row>
    <row r="1080" spans="5:10">
      <c r="E1080" s="72"/>
      <c r="J1080" s="177"/>
    </row>
    <row r="1081" spans="5:10">
      <c r="E1081" s="72"/>
      <c r="J1081" s="177"/>
    </row>
    <row r="1082" spans="5:10">
      <c r="E1082" s="72"/>
      <c r="J1082" s="177"/>
    </row>
    <row r="1083" spans="5:10">
      <c r="E1083" s="72"/>
      <c r="J1083" s="177"/>
    </row>
    <row r="1084" spans="5:10">
      <c r="E1084" s="72"/>
      <c r="J1084" s="177"/>
    </row>
    <row r="1085" spans="5:10">
      <c r="E1085" s="72"/>
      <c r="J1085" s="177"/>
    </row>
    <row r="1086" spans="5:10">
      <c r="E1086" s="72"/>
      <c r="J1086" s="177"/>
    </row>
    <row r="1087" spans="5:10">
      <c r="E1087" s="72"/>
      <c r="J1087" s="177"/>
    </row>
    <row r="1088" spans="5:10">
      <c r="E1088" s="72"/>
      <c r="J1088" s="177"/>
    </row>
    <row r="1089" ht="14.5" spans="1:32">
      <c r="A1089" s="290"/>
      <c r="B1089" s="37"/>
      <c r="C1089" s="214"/>
      <c r="D1089" s="312"/>
      <c r="E1089" s="312"/>
      <c r="F1089" s="315"/>
      <c r="G1089" s="312"/>
      <c r="H1089" s="312"/>
      <c r="I1089" s="317"/>
      <c r="J1089" s="417"/>
      <c r="K1089" s="418"/>
      <c r="L1089" s="319"/>
      <c r="M1089" s="319"/>
      <c r="N1089" s="319"/>
      <c r="O1089" s="190"/>
      <c r="P1089" s="317"/>
      <c r="Q1089" s="320"/>
      <c r="R1089" s="190"/>
      <c r="S1089" s="317"/>
      <c r="T1089" s="321"/>
      <c r="U1089" s="318"/>
      <c r="V1089" s="318"/>
      <c r="W1089" s="37"/>
      <c r="X1089" s="322"/>
      <c r="Y1089" s="322"/>
      <c r="Z1089" s="34"/>
      <c r="AA1089" s="34"/>
      <c r="AB1089" s="34"/>
      <c r="AC1089" s="34"/>
      <c r="AD1089" s="34"/>
      <c r="AE1089" s="37"/>
      <c r="AF1089" s="34"/>
    </row>
    <row r="1090" ht="14.5" spans="1:32">
      <c r="A1090" s="290"/>
      <c r="B1090" s="37"/>
      <c r="C1090" s="214"/>
      <c r="D1090" s="312"/>
      <c r="E1090" s="312"/>
      <c r="F1090" s="315"/>
      <c r="G1090" s="312"/>
      <c r="H1090" s="312"/>
      <c r="I1090" s="317"/>
      <c r="J1090" s="417"/>
      <c r="K1090" s="418"/>
      <c r="L1090" s="319"/>
      <c r="M1090" s="319"/>
      <c r="N1090" s="319"/>
      <c r="O1090" s="190"/>
      <c r="P1090" s="317"/>
      <c r="Q1090" s="320"/>
      <c r="R1090" s="190"/>
      <c r="S1090" s="317"/>
      <c r="T1090" s="321"/>
      <c r="U1090" s="318"/>
      <c r="V1090" s="318"/>
      <c r="W1090" s="37"/>
      <c r="X1090" s="322"/>
      <c r="Y1090" s="322"/>
      <c r="Z1090" s="34"/>
      <c r="AA1090" s="34"/>
      <c r="AB1090" s="34"/>
      <c r="AC1090" s="34"/>
      <c r="AD1090" s="34"/>
      <c r="AE1090" s="37"/>
      <c r="AF1090" s="34"/>
    </row>
    <row r="1091" ht="14.5" spans="1:32">
      <c r="A1091" s="290"/>
      <c r="B1091" s="37"/>
      <c r="C1091" s="214"/>
      <c r="D1091" s="312"/>
      <c r="E1091" s="312"/>
      <c r="F1091" s="315"/>
      <c r="G1091" s="312"/>
      <c r="H1091" s="312"/>
      <c r="I1091" s="317"/>
      <c r="J1091" s="417"/>
      <c r="K1091" s="418"/>
      <c r="L1091" s="319"/>
      <c r="M1091" s="319"/>
      <c r="N1091" s="319"/>
      <c r="O1091" s="190"/>
      <c r="P1091" s="317"/>
      <c r="Q1091" s="320"/>
      <c r="R1091" s="190"/>
      <c r="S1091" s="317"/>
      <c r="T1091" s="321"/>
      <c r="U1091" s="318"/>
      <c r="V1091" s="318"/>
      <c r="W1091" s="37"/>
      <c r="X1091" s="322"/>
      <c r="Y1091" s="322"/>
      <c r="Z1091" s="34"/>
      <c r="AA1091" s="34"/>
      <c r="AB1091" s="34"/>
      <c r="AC1091" s="34"/>
      <c r="AD1091" s="34"/>
      <c r="AE1091" s="37"/>
      <c r="AF1091" s="34"/>
    </row>
    <row r="1092" ht="14.5" spans="1:32">
      <c r="A1092" s="290"/>
      <c r="B1092" s="37"/>
      <c r="C1092" s="214"/>
      <c r="D1092" s="312"/>
      <c r="E1092" s="312"/>
      <c r="F1092" s="315"/>
      <c r="G1092" s="312"/>
      <c r="H1092" s="312"/>
      <c r="I1092" s="317"/>
      <c r="J1092" s="417"/>
      <c r="K1092" s="418"/>
      <c r="L1092" s="319"/>
      <c r="M1092" s="319"/>
      <c r="N1092" s="319"/>
      <c r="O1092" s="190"/>
      <c r="P1092" s="317"/>
      <c r="Q1092" s="320"/>
      <c r="R1092" s="190"/>
      <c r="S1092" s="317"/>
      <c r="T1092" s="321"/>
      <c r="U1092" s="318"/>
      <c r="V1092" s="318"/>
      <c r="W1092" s="37"/>
      <c r="X1092" s="34"/>
      <c r="Y1092" s="37"/>
      <c r="Z1092" s="34"/>
      <c r="AA1092" s="34"/>
      <c r="AB1092" s="34"/>
      <c r="AC1092" s="34"/>
      <c r="AD1092" s="34"/>
      <c r="AE1092" s="37"/>
      <c r="AF1092" s="34"/>
    </row>
    <row r="1093" ht="14.5" spans="1:32">
      <c r="A1093" s="290"/>
      <c r="B1093" s="37"/>
      <c r="C1093" s="214"/>
      <c r="D1093" s="312"/>
      <c r="E1093" s="312"/>
      <c r="F1093" s="315"/>
      <c r="G1093" s="312"/>
      <c r="H1093" s="312"/>
      <c r="I1093" s="317"/>
      <c r="J1093" s="417"/>
      <c r="K1093" s="418"/>
      <c r="L1093" s="319"/>
      <c r="M1093" s="319"/>
      <c r="N1093" s="319"/>
      <c r="O1093" s="190"/>
      <c r="P1093" s="317"/>
      <c r="Q1093" s="320"/>
      <c r="R1093" s="190"/>
      <c r="S1093" s="317"/>
      <c r="T1093" s="321"/>
      <c r="U1093" s="318"/>
      <c r="V1093" s="318"/>
      <c r="W1093" s="37"/>
      <c r="X1093" s="34"/>
      <c r="Y1093" s="37"/>
      <c r="Z1093" s="34"/>
      <c r="AA1093" s="34"/>
      <c r="AB1093" s="34"/>
      <c r="AC1093" s="34"/>
      <c r="AD1093" s="34"/>
      <c r="AE1093" s="37"/>
      <c r="AF1093" s="34"/>
    </row>
    <row r="1094" ht="14.5" spans="1:32">
      <c r="A1094" s="290"/>
      <c r="B1094" s="37"/>
      <c r="C1094" s="214"/>
      <c r="D1094" s="312"/>
      <c r="E1094" s="312"/>
      <c r="F1094" s="315"/>
      <c r="G1094" s="312"/>
      <c r="H1094" s="312"/>
      <c r="I1094" s="317"/>
      <c r="J1094" s="417"/>
      <c r="K1094" s="418"/>
      <c r="L1094" s="319"/>
      <c r="M1094" s="319"/>
      <c r="N1094" s="319"/>
      <c r="O1094" s="190"/>
      <c r="P1094" s="317"/>
      <c r="Q1094" s="320"/>
      <c r="R1094" s="190"/>
      <c r="S1094" s="317"/>
      <c r="T1094" s="321"/>
      <c r="U1094" s="318"/>
      <c r="V1094" s="318"/>
      <c r="W1094" s="37"/>
      <c r="X1094" s="34"/>
      <c r="Y1094" s="37"/>
      <c r="Z1094" s="34"/>
      <c r="AA1094" s="34"/>
      <c r="AB1094" s="34"/>
      <c r="AC1094" s="34"/>
      <c r="AD1094" s="34"/>
      <c r="AE1094" s="37"/>
      <c r="AF1094" s="34"/>
    </row>
    <row r="1095" ht="14.5" spans="1:32">
      <c r="A1095" s="290"/>
      <c r="B1095" s="37"/>
      <c r="C1095" s="214"/>
      <c r="D1095" s="312"/>
      <c r="E1095" s="312"/>
      <c r="F1095" s="315"/>
      <c r="G1095" s="312"/>
      <c r="H1095" s="312"/>
      <c r="I1095" s="317"/>
      <c r="J1095" s="417"/>
      <c r="K1095" s="418"/>
      <c r="L1095" s="319"/>
      <c r="M1095" s="319"/>
      <c r="N1095" s="319"/>
      <c r="O1095" s="190"/>
      <c r="P1095" s="317"/>
      <c r="Q1095" s="320"/>
      <c r="R1095" s="190"/>
      <c r="S1095" s="317"/>
      <c r="T1095" s="321"/>
      <c r="U1095" s="318"/>
      <c r="V1095" s="318"/>
      <c r="W1095" s="37"/>
      <c r="X1095" s="34"/>
      <c r="Y1095" s="37"/>
      <c r="Z1095" s="34"/>
      <c r="AA1095" s="34"/>
      <c r="AB1095" s="34"/>
      <c r="AC1095" s="34"/>
      <c r="AD1095" s="34"/>
      <c r="AE1095" s="37"/>
      <c r="AF1095" s="34"/>
    </row>
    <row r="1096" ht="14.5" spans="1:32">
      <c r="A1096" s="290"/>
      <c r="B1096" s="37"/>
      <c r="C1096" s="214"/>
      <c r="D1096" s="312"/>
      <c r="E1096" s="312"/>
      <c r="F1096" s="315"/>
      <c r="G1096" s="312"/>
      <c r="H1096" s="312"/>
      <c r="I1096" s="317"/>
      <c r="J1096" s="417"/>
      <c r="K1096" s="418"/>
      <c r="L1096" s="319"/>
      <c r="M1096" s="319"/>
      <c r="N1096" s="319"/>
      <c r="O1096" s="190"/>
      <c r="P1096" s="317"/>
      <c r="Q1096" s="320"/>
      <c r="R1096" s="190"/>
      <c r="S1096" s="317"/>
      <c r="T1096" s="321"/>
      <c r="U1096" s="318"/>
      <c r="V1096" s="318"/>
      <c r="W1096" s="37"/>
      <c r="X1096" s="34"/>
      <c r="Y1096" s="37"/>
      <c r="Z1096" s="34"/>
      <c r="AA1096" s="34"/>
      <c r="AB1096" s="34"/>
      <c r="AC1096" s="34"/>
      <c r="AD1096" s="34"/>
      <c r="AE1096" s="37"/>
      <c r="AF1096" s="34"/>
    </row>
    <row r="1097" ht="14.5" spans="1:32">
      <c r="A1097" s="290"/>
      <c r="B1097" s="37"/>
      <c r="C1097" s="214"/>
      <c r="D1097" s="312"/>
      <c r="E1097" s="312"/>
      <c r="F1097" s="315"/>
      <c r="G1097" s="312"/>
      <c r="H1097" s="312"/>
      <c r="I1097" s="317"/>
      <c r="J1097" s="417"/>
      <c r="K1097" s="418"/>
      <c r="L1097" s="319"/>
      <c r="M1097" s="319"/>
      <c r="N1097" s="319"/>
      <c r="O1097" s="190"/>
      <c r="P1097" s="317"/>
      <c r="Q1097" s="320"/>
      <c r="R1097" s="190"/>
      <c r="S1097" s="317"/>
      <c r="T1097" s="321"/>
      <c r="U1097" s="318"/>
      <c r="V1097" s="318"/>
      <c r="W1097" s="37"/>
      <c r="X1097" s="34"/>
      <c r="Y1097" s="37"/>
      <c r="Z1097" s="34"/>
      <c r="AA1097" s="34"/>
      <c r="AB1097" s="34"/>
      <c r="AC1097" s="34"/>
      <c r="AD1097" s="34"/>
      <c r="AE1097" s="37"/>
      <c r="AF1097" s="34"/>
    </row>
    <row r="1098" ht="14.5" spans="1:32">
      <c r="A1098" s="290"/>
      <c r="B1098" s="37"/>
      <c r="C1098" s="214"/>
      <c r="D1098" s="312"/>
      <c r="E1098" s="312"/>
      <c r="F1098" s="315"/>
      <c r="G1098" s="312"/>
      <c r="H1098" s="312"/>
      <c r="I1098" s="317"/>
      <c r="J1098" s="417"/>
      <c r="K1098" s="418"/>
      <c r="L1098" s="319"/>
      <c r="M1098" s="319"/>
      <c r="N1098" s="319"/>
      <c r="O1098" s="190"/>
      <c r="P1098" s="317"/>
      <c r="Q1098" s="320"/>
      <c r="R1098" s="190"/>
      <c r="S1098" s="317"/>
      <c r="T1098" s="321"/>
      <c r="U1098" s="318"/>
      <c r="V1098" s="318"/>
      <c r="W1098" s="37"/>
      <c r="X1098" s="34"/>
      <c r="Y1098" s="37"/>
      <c r="Z1098" s="34"/>
      <c r="AA1098" s="34"/>
      <c r="AB1098" s="34"/>
      <c r="AC1098" s="34"/>
      <c r="AD1098" s="34"/>
      <c r="AE1098" s="37"/>
      <c r="AF1098" s="34"/>
    </row>
    <row r="1099" ht="14.5" spans="1:32">
      <c r="A1099" s="290"/>
      <c r="B1099" s="37"/>
      <c r="C1099" s="214"/>
      <c r="D1099" s="312"/>
      <c r="E1099" s="312"/>
      <c r="F1099" s="315"/>
      <c r="G1099" s="312"/>
      <c r="H1099" s="312"/>
      <c r="I1099" s="317"/>
      <c r="J1099" s="417"/>
      <c r="K1099" s="418"/>
      <c r="L1099" s="319"/>
      <c r="M1099" s="319"/>
      <c r="N1099" s="319"/>
      <c r="O1099" s="190"/>
      <c r="P1099" s="317"/>
      <c r="Q1099" s="320"/>
      <c r="R1099" s="190"/>
      <c r="S1099" s="317"/>
      <c r="T1099" s="321"/>
      <c r="U1099" s="318"/>
      <c r="V1099" s="318"/>
      <c r="W1099" s="37"/>
      <c r="X1099" s="34"/>
      <c r="Y1099" s="37"/>
      <c r="Z1099" s="34"/>
      <c r="AA1099" s="34"/>
      <c r="AB1099" s="34"/>
      <c r="AC1099" s="34"/>
      <c r="AD1099" s="34"/>
      <c r="AE1099" s="37"/>
      <c r="AF1099" s="34"/>
    </row>
    <row r="1100" ht="14.5" spans="1:32">
      <c r="A1100" s="290"/>
      <c r="B1100" s="37"/>
      <c r="C1100" s="214"/>
      <c r="D1100" s="312"/>
      <c r="E1100" s="312"/>
      <c r="F1100" s="315"/>
      <c r="G1100" s="312"/>
      <c r="H1100" s="312"/>
      <c r="I1100" s="317"/>
      <c r="J1100" s="417"/>
      <c r="K1100" s="418"/>
      <c r="L1100" s="319"/>
      <c r="M1100" s="319"/>
      <c r="N1100" s="319"/>
      <c r="O1100" s="190"/>
      <c r="P1100" s="317"/>
      <c r="Q1100" s="320"/>
      <c r="R1100" s="190"/>
      <c r="S1100" s="317"/>
      <c r="T1100" s="321"/>
      <c r="U1100" s="318"/>
      <c r="V1100" s="318"/>
      <c r="W1100" s="37"/>
      <c r="X1100" s="34"/>
      <c r="Y1100" s="37"/>
      <c r="Z1100" s="34"/>
      <c r="AA1100" s="34"/>
      <c r="AB1100" s="34"/>
      <c r="AC1100" s="34"/>
      <c r="AD1100" s="34"/>
      <c r="AE1100" s="37"/>
      <c r="AF1100" s="34"/>
    </row>
    <row r="1101" ht="14.5" spans="1:32">
      <c r="A1101" s="290"/>
      <c r="B1101" s="37"/>
      <c r="C1101" s="214"/>
      <c r="D1101" s="312"/>
      <c r="E1101" s="312"/>
      <c r="F1101" s="315"/>
      <c r="G1101" s="312"/>
      <c r="H1101" s="312"/>
      <c r="I1101" s="317"/>
      <c r="J1101" s="417"/>
      <c r="K1101" s="418"/>
      <c r="L1101" s="319"/>
      <c r="M1101" s="319"/>
      <c r="N1101" s="319"/>
      <c r="O1101" s="190"/>
      <c r="P1101" s="317"/>
      <c r="Q1101" s="320"/>
      <c r="R1101" s="190"/>
      <c r="S1101" s="317"/>
      <c r="T1101" s="321"/>
      <c r="U1101" s="318"/>
      <c r="V1101" s="318"/>
      <c r="W1101" s="37"/>
      <c r="X1101" s="34"/>
      <c r="Y1101" s="37"/>
      <c r="Z1101" s="34"/>
      <c r="AA1101" s="34"/>
      <c r="AB1101" s="34"/>
      <c r="AC1101" s="34"/>
      <c r="AD1101" s="34"/>
      <c r="AE1101" s="37"/>
      <c r="AF1101" s="34"/>
    </row>
    <row r="1102" ht="14.5" spans="1:32">
      <c r="A1102" s="290"/>
      <c r="B1102" s="37"/>
      <c r="C1102" s="214"/>
      <c r="D1102" s="312"/>
      <c r="E1102" s="312"/>
      <c r="F1102" s="315"/>
      <c r="G1102" s="312"/>
      <c r="H1102" s="312"/>
      <c r="I1102" s="317"/>
      <c r="J1102" s="417"/>
      <c r="K1102" s="418"/>
      <c r="L1102" s="319"/>
      <c r="M1102" s="319"/>
      <c r="N1102" s="319"/>
      <c r="O1102" s="190"/>
      <c r="P1102" s="317"/>
      <c r="Q1102" s="320"/>
      <c r="R1102" s="190"/>
      <c r="S1102" s="317"/>
      <c r="T1102" s="321"/>
      <c r="U1102" s="318"/>
      <c r="V1102" s="318"/>
      <c r="W1102" s="37"/>
      <c r="X1102" s="34"/>
      <c r="Y1102" s="37"/>
      <c r="Z1102" s="34"/>
      <c r="AA1102" s="34"/>
      <c r="AB1102" s="34"/>
      <c r="AC1102" s="34"/>
      <c r="AD1102" s="34"/>
      <c r="AE1102" s="37"/>
      <c r="AF1102" s="34"/>
    </row>
    <row r="1103" ht="14.5" spans="1:32">
      <c r="A1103" s="290"/>
      <c r="B1103" s="37"/>
      <c r="C1103" s="214"/>
      <c r="D1103" s="312"/>
      <c r="E1103" s="312"/>
      <c r="F1103" s="315"/>
      <c r="G1103" s="312"/>
      <c r="H1103" s="312"/>
      <c r="I1103" s="317"/>
      <c r="J1103" s="417"/>
      <c r="K1103" s="418"/>
      <c r="L1103" s="319"/>
      <c r="M1103" s="319"/>
      <c r="N1103" s="319"/>
      <c r="O1103" s="190"/>
      <c r="P1103" s="317"/>
      <c r="Q1103" s="320"/>
      <c r="R1103" s="190"/>
      <c r="S1103" s="317"/>
      <c r="T1103" s="321"/>
      <c r="U1103" s="318"/>
      <c r="V1103" s="318"/>
      <c r="W1103" s="37"/>
      <c r="X1103" s="34"/>
      <c r="Y1103" s="37"/>
      <c r="Z1103" s="34"/>
      <c r="AA1103" s="34"/>
      <c r="AB1103" s="34"/>
      <c r="AC1103" s="34"/>
      <c r="AD1103" s="34"/>
      <c r="AE1103" s="37"/>
      <c r="AF1103" s="34"/>
    </row>
    <row r="1104" ht="14.5" spans="1:32">
      <c r="A1104" s="290"/>
      <c r="B1104" s="37"/>
      <c r="C1104" s="214"/>
      <c r="D1104" s="312"/>
      <c r="E1104" s="312"/>
      <c r="F1104" s="315"/>
      <c r="G1104" s="312"/>
      <c r="H1104" s="312"/>
      <c r="I1104" s="317"/>
      <c r="J1104" s="417"/>
      <c r="K1104" s="418"/>
      <c r="L1104" s="319"/>
      <c r="M1104" s="319"/>
      <c r="N1104" s="319"/>
      <c r="O1104" s="190"/>
      <c r="P1104" s="317"/>
      <c r="Q1104" s="320"/>
      <c r="R1104" s="190"/>
      <c r="S1104" s="317"/>
      <c r="T1104" s="321"/>
      <c r="U1104" s="318"/>
      <c r="V1104" s="318"/>
      <c r="W1104" s="37"/>
      <c r="X1104" s="34"/>
      <c r="Y1104" s="37"/>
      <c r="Z1104" s="34"/>
      <c r="AA1104" s="34"/>
      <c r="AB1104" s="34"/>
      <c r="AC1104" s="34"/>
      <c r="AD1104" s="34"/>
      <c r="AE1104" s="37"/>
      <c r="AF1104" s="34"/>
    </row>
    <row r="1105" ht="14.5" spans="1:32">
      <c r="A1105" s="290"/>
      <c r="B1105" s="37"/>
      <c r="C1105" s="214"/>
      <c r="D1105" s="312"/>
      <c r="E1105" s="312"/>
      <c r="F1105" s="315"/>
      <c r="G1105" s="312"/>
      <c r="H1105" s="312"/>
      <c r="I1105" s="317"/>
      <c r="J1105" s="417"/>
      <c r="K1105" s="418"/>
      <c r="L1105" s="319"/>
      <c r="M1105" s="319"/>
      <c r="N1105" s="319"/>
      <c r="O1105" s="190"/>
      <c r="P1105" s="317"/>
      <c r="Q1105" s="320"/>
      <c r="R1105" s="190"/>
      <c r="S1105" s="317"/>
      <c r="T1105" s="321"/>
      <c r="U1105" s="318"/>
      <c r="V1105" s="318"/>
      <c r="W1105" s="37"/>
      <c r="X1105" s="34"/>
      <c r="Y1105" s="37"/>
      <c r="Z1105" s="34"/>
      <c r="AA1105" s="34"/>
      <c r="AB1105" s="34"/>
      <c r="AC1105" s="34"/>
      <c r="AD1105" s="34"/>
      <c r="AE1105" s="37"/>
      <c r="AF1105" s="34"/>
    </row>
    <row r="1106" ht="14.5" spans="1:32">
      <c r="A1106" s="290"/>
      <c r="B1106" s="37"/>
      <c r="C1106" s="214"/>
      <c r="D1106" s="312"/>
      <c r="E1106" s="312"/>
      <c r="F1106" s="315"/>
      <c r="G1106" s="312"/>
      <c r="H1106" s="312"/>
      <c r="I1106" s="317"/>
      <c r="J1106" s="417"/>
      <c r="K1106" s="418"/>
      <c r="L1106" s="319"/>
      <c r="M1106" s="319"/>
      <c r="N1106" s="319"/>
      <c r="O1106" s="190"/>
      <c r="P1106" s="317"/>
      <c r="Q1106" s="320"/>
      <c r="R1106" s="190"/>
      <c r="S1106" s="317"/>
      <c r="T1106" s="321"/>
      <c r="U1106" s="318"/>
      <c r="V1106" s="318"/>
      <c r="W1106" s="37"/>
      <c r="X1106" s="34"/>
      <c r="Y1106" s="37"/>
      <c r="Z1106" s="34"/>
      <c r="AA1106" s="34"/>
      <c r="AB1106" s="34"/>
      <c r="AC1106" s="34"/>
      <c r="AD1106" s="34"/>
      <c r="AE1106" s="37"/>
      <c r="AF1106" s="34"/>
    </row>
    <row r="1107" ht="14.5" spans="1:32">
      <c r="A1107" s="290"/>
      <c r="B1107" s="37"/>
      <c r="C1107" s="214"/>
      <c r="D1107" s="312"/>
      <c r="E1107" s="312"/>
      <c r="F1107" s="315"/>
      <c r="G1107" s="312"/>
      <c r="H1107" s="312"/>
      <c r="I1107" s="317"/>
      <c r="J1107" s="417"/>
      <c r="K1107" s="418"/>
      <c r="L1107" s="319"/>
      <c r="M1107" s="319"/>
      <c r="N1107" s="319"/>
      <c r="O1107" s="190"/>
      <c r="P1107" s="317"/>
      <c r="Q1107" s="320"/>
      <c r="R1107" s="190"/>
      <c r="S1107" s="317"/>
      <c r="T1107" s="321"/>
      <c r="U1107" s="318"/>
      <c r="V1107" s="318"/>
      <c r="W1107" s="37"/>
      <c r="X1107" s="34"/>
      <c r="Y1107" s="37"/>
      <c r="Z1107" s="34"/>
      <c r="AA1107" s="34"/>
      <c r="AB1107" s="34"/>
      <c r="AC1107" s="34"/>
      <c r="AD1107" s="34"/>
      <c r="AE1107" s="37"/>
      <c r="AF1107" s="34"/>
    </row>
    <row r="1108" ht="14.5" spans="1:32">
      <c r="A1108" s="290"/>
      <c r="B1108" s="37"/>
      <c r="C1108" s="214"/>
      <c r="D1108" s="312"/>
      <c r="E1108" s="312"/>
      <c r="F1108" s="315"/>
      <c r="G1108" s="312"/>
      <c r="H1108" s="312"/>
      <c r="I1108" s="317"/>
      <c r="J1108" s="417"/>
      <c r="K1108" s="418"/>
      <c r="L1108" s="319"/>
      <c r="M1108" s="319"/>
      <c r="N1108" s="319"/>
      <c r="O1108" s="190"/>
      <c r="P1108" s="317"/>
      <c r="Q1108" s="320"/>
      <c r="R1108" s="190"/>
      <c r="S1108" s="317"/>
      <c r="T1108" s="321"/>
      <c r="U1108" s="318"/>
      <c r="V1108" s="318"/>
      <c r="W1108" s="37"/>
      <c r="X1108" s="34"/>
      <c r="Y1108" s="37"/>
      <c r="Z1108" s="34"/>
      <c r="AA1108" s="34"/>
      <c r="AB1108" s="34"/>
      <c r="AC1108" s="34"/>
      <c r="AD1108" s="34"/>
      <c r="AE1108" s="37"/>
      <c r="AF1108" s="34"/>
    </row>
    <row r="1109" ht="14.5" spans="1:32">
      <c r="A1109" s="290"/>
      <c r="B1109" s="37"/>
      <c r="C1109" s="214"/>
      <c r="D1109" s="312"/>
      <c r="E1109" s="312"/>
      <c r="F1109" s="315"/>
      <c r="G1109" s="312"/>
      <c r="H1109" s="312"/>
      <c r="I1109" s="317"/>
      <c r="J1109" s="417"/>
      <c r="K1109" s="418"/>
      <c r="L1109" s="319"/>
      <c r="M1109" s="319"/>
      <c r="N1109" s="319"/>
      <c r="O1109" s="190"/>
      <c r="P1109" s="317"/>
      <c r="Q1109" s="320"/>
      <c r="R1109" s="190"/>
      <c r="S1109" s="317"/>
      <c r="T1109" s="321"/>
      <c r="U1109" s="318"/>
      <c r="V1109" s="318"/>
      <c r="W1109" s="37"/>
      <c r="X1109" s="34"/>
      <c r="Y1109" s="37"/>
      <c r="Z1109" s="34"/>
      <c r="AA1109" s="34"/>
      <c r="AB1109" s="34"/>
      <c r="AC1109" s="34"/>
      <c r="AD1109" s="34"/>
      <c r="AE1109" s="37"/>
      <c r="AF1109" s="34"/>
    </row>
    <row r="1110" ht="14.5" spans="1:32">
      <c r="A1110" s="290"/>
      <c r="B1110" s="37"/>
      <c r="C1110" s="214"/>
      <c r="D1110" s="312"/>
      <c r="E1110" s="312"/>
      <c r="F1110" s="315"/>
      <c r="G1110" s="312"/>
      <c r="H1110" s="312"/>
      <c r="I1110" s="317"/>
      <c r="J1110" s="417"/>
      <c r="K1110" s="418"/>
      <c r="L1110" s="319"/>
      <c r="M1110" s="319"/>
      <c r="N1110" s="319"/>
      <c r="O1110" s="190"/>
      <c r="P1110" s="317"/>
      <c r="Q1110" s="320"/>
      <c r="R1110" s="190"/>
      <c r="S1110" s="317"/>
      <c r="T1110" s="321"/>
      <c r="U1110" s="318"/>
      <c r="V1110" s="318"/>
      <c r="W1110" s="37"/>
      <c r="X1110" s="34"/>
      <c r="Y1110" s="37"/>
      <c r="Z1110" s="34"/>
      <c r="AA1110" s="34"/>
      <c r="AB1110" s="34"/>
      <c r="AC1110" s="34"/>
      <c r="AD1110" s="34"/>
      <c r="AE1110" s="37"/>
      <c r="AF1110" s="34"/>
    </row>
    <row r="1111" ht="14.5" spans="1:32">
      <c r="A1111" s="290"/>
      <c r="B1111" s="37"/>
      <c r="C1111" s="214"/>
      <c r="D1111" s="312"/>
      <c r="E1111" s="312"/>
      <c r="F1111" s="315"/>
      <c r="G1111" s="312"/>
      <c r="H1111" s="312"/>
      <c r="I1111" s="317"/>
      <c r="J1111" s="417"/>
      <c r="K1111" s="418"/>
      <c r="L1111" s="319"/>
      <c r="M1111" s="319"/>
      <c r="N1111" s="319"/>
      <c r="O1111" s="190"/>
      <c r="P1111" s="317"/>
      <c r="Q1111" s="320"/>
      <c r="R1111" s="190"/>
      <c r="S1111" s="317"/>
      <c r="T1111" s="321"/>
      <c r="U1111" s="318"/>
      <c r="V1111" s="318"/>
      <c r="W1111" s="37"/>
      <c r="X1111" s="34"/>
      <c r="Y1111" s="37"/>
      <c r="Z1111" s="34"/>
      <c r="AA1111" s="34"/>
      <c r="AB1111" s="34"/>
      <c r="AC1111" s="34"/>
      <c r="AD1111" s="34"/>
      <c r="AE1111" s="37"/>
      <c r="AF1111" s="34"/>
    </row>
    <row r="1112" ht="14.5" spans="1:32">
      <c r="A1112" s="290"/>
      <c r="B1112" s="37"/>
      <c r="C1112" s="214"/>
      <c r="D1112" s="312"/>
      <c r="E1112" s="312"/>
      <c r="F1112" s="315"/>
      <c r="G1112" s="312"/>
      <c r="H1112" s="312"/>
      <c r="I1112" s="317"/>
      <c r="J1112" s="417"/>
      <c r="K1112" s="418"/>
      <c r="L1112" s="319"/>
      <c r="M1112" s="319"/>
      <c r="N1112" s="319"/>
      <c r="O1112" s="190"/>
      <c r="P1112" s="317"/>
      <c r="Q1112" s="320"/>
      <c r="R1112" s="190"/>
      <c r="S1112" s="317"/>
      <c r="T1112" s="321"/>
      <c r="U1112" s="318"/>
      <c r="V1112" s="318"/>
      <c r="W1112" s="37"/>
      <c r="X1112" s="34"/>
      <c r="Y1112" s="37"/>
      <c r="Z1112" s="34"/>
      <c r="AA1112" s="34"/>
      <c r="AB1112" s="34"/>
      <c r="AC1112" s="34"/>
      <c r="AD1112" s="34"/>
      <c r="AE1112" s="37"/>
      <c r="AF1112" s="34"/>
    </row>
    <row r="1113" ht="14.5" spans="1:32">
      <c r="A1113" s="290"/>
      <c r="B1113" s="37"/>
      <c r="C1113" s="214"/>
      <c r="D1113" s="312"/>
      <c r="E1113" s="312"/>
      <c r="F1113" s="315"/>
      <c r="G1113" s="312"/>
      <c r="H1113" s="312"/>
      <c r="I1113" s="317"/>
      <c r="J1113" s="417"/>
      <c r="K1113" s="418"/>
      <c r="L1113" s="319"/>
      <c r="M1113" s="319"/>
      <c r="N1113" s="319"/>
      <c r="O1113" s="190"/>
      <c r="P1113" s="317"/>
      <c r="Q1113" s="320"/>
      <c r="R1113" s="190"/>
      <c r="S1113" s="317"/>
      <c r="T1113" s="321"/>
      <c r="U1113" s="318"/>
      <c r="V1113" s="318"/>
      <c r="W1113" s="37"/>
      <c r="X1113" s="34"/>
      <c r="Y1113" s="37"/>
      <c r="Z1113" s="34"/>
      <c r="AA1113" s="34"/>
      <c r="AB1113" s="34"/>
      <c r="AC1113" s="34"/>
      <c r="AD1113" s="34"/>
      <c r="AE1113" s="37"/>
      <c r="AF1113" s="34"/>
    </row>
    <row r="1114" ht="14.5" spans="1:32">
      <c r="A1114" s="290"/>
      <c r="B1114" s="37"/>
      <c r="C1114" s="214"/>
      <c r="D1114" s="312"/>
      <c r="E1114" s="312"/>
      <c r="F1114" s="315"/>
      <c r="G1114" s="312"/>
      <c r="H1114" s="312"/>
      <c r="I1114" s="317"/>
      <c r="J1114" s="417"/>
      <c r="K1114" s="418"/>
      <c r="L1114" s="319"/>
      <c r="M1114" s="319"/>
      <c r="N1114" s="319"/>
      <c r="O1114" s="190"/>
      <c r="P1114" s="317"/>
      <c r="Q1114" s="320"/>
      <c r="R1114" s="190"/>
      <c r="S1114" s="317"/>
      <c r="T1114" s="321"/>
      <c r="U1114" s="318"/>
      <c r="V1114" s="318"/>
      <c r="W1114" s="37"/>
      <c r="X1114" s="34"/>
      <c r="Y1114" s="37"/>
      <c r="Z1114" s="34"/>
      <c r="AA1114" s="34"/>
      <c r="AB1114" s="34"/>
      <c r="AC1114" s="34"/>
      <c r="AD1114" s="34"/>
      <c r="AE1114" s="37"/>
      <c r="AF1114" s="34"/>
    </row>
    <row r="1115" ht="14.5" spans="1:32">
      <c r="A1115" s="290"/>
      <c r="B1115" s="37"/>
      <c r="C1115" s="214"/>
      <c r="D1115" s="312"/>
      <c r="E1115" s="312"/>
      <c r="F1115" s="315"/>
      <c r="G1115" s="312"/>
      <c r="H1115" s="312"/>
      <c r="I1115" s="317"/>
      <c r="J1115" s="417"/>
      <c r="K1115" s="418"/>
      <c r="L1115" s="319"/>
      <c r="M1115" s="319"/>
      <c r="N1115" s="319"/>
      <c r="O1115" s="190"/>
      <c r="P1115" s="317"/>
      <c r="Q1115" s="320"/>
      <c r="R1115" s="190"/>
      <c r="S1115" s="317"/>
      <c r="T1115" s="321"/>
      <c r="U1115" s="318"/>
      <c r="V1115" s="318"/>
      <c r="W1115" s="37"/>
      <c r="X1115" s="34"/>
      <c r="Y1115" s="37"/>
      <c r="Z1115" s="34"/>
      <c r="AA1115" s="34"/>
      <c r="AB1115" s="34"/>
      <c r="AC1115" s="34"/>
      <c r="AD1115" s="34"/>
      <c r="AE1115" s="37"/>
      <c r="AF1115" s="34"/>
    </row>
    <row r="1116" ht="14.5" spans="1:32">
      <c r="A1116" s="290"/>
      <c r="B1116" s="37"/>
      <c r="C1116" s="214"/>
      <c r="D1116" s="312"/>
      <c r="E1116" s="312"/>
      <c r="F1116" s="315"/>
      <c r="G1116" s="312"/>
      <c r="H1116" s="312"/>
      <c r="I1116" s="317"/>
      <c r="J1116" s="417"/>
      <c r="K1116" s="418"/>
      <c r="L1116" s="319"/>
      <c r="M1116" s="319"/>
      <c r="N1116" s="319"/>
      <c r="O1116" s="190"/>
      <c r="P1116" s="317"/>
      <c r="Q1116" s="320"/>
      <c r="R1116" s="190"/>
      <c r="S1116" s="317"/>
      <c r="T1116" s="321"/>
      <c r="U1116" s="318"/>
      <c r="V1116" s="318"/>
      <c r="W1116" s="37"/>
      <c r="X1116" s="34"/>
      <c r="Y1116" s="37"/>
      <c r="Z1116" s="34"/>
      <c r="AA1116" s="34"/>
      <c r="AB1116" s="34"/>
      <c r="AC1116" s="34"/>
      <c r="AD1116" s="34"/>
      <c r="AE1116" s="37"/>
      <c r="AF1116" s="34"/>
    </row>
    <row r="1117" ht="14.5" spans="1:32">
      <c r="A1117" s="290"/>
      <c r="B1117" s="37"/>
      <c r="C1117" s="214"/>
      <c r="D1117" s="312"/>
      <c r="E1117" s="312"/>
      <c r="F1117" s="315"/>
      <c r="G1117" s="312"/>
      <c r="H1117" s="312"/>
      <c r="I1117" s="317"/>
      <c r="J1117" s="417"/>
      <c r="K1117" s="418"/>
      <c r="L1117" s="319"/>
      <c r="M1117" s="319"/>
      <c r="N1117" s="319"/>
      <c r="O1117" s="190"/>
      <c r="P1117" s="317"/>
      <c r="Q1117" s="320"/>
      <c r="R1117" s="190"/>
      <c r="S1117" s="317"/>
      <c r="T1117" s="321"/>
      <c r="U1117" s="318"/>
      <c r="V1117" s="318"/>
      <c r="W1117" s="37"/>
      <c r="X1117" s="34"/>
      <c r="Y1117" s="37"/>
      <c r="Z1117" s="34"/>
      <c r="AA1117" s="34"/>
      <c r="AB1117" s="34"/>
      <c r="AC1117" s="34"/>
      <c r="AD1117" s="34"/>
      <c r="AE1117" s="37"/>
      <c r="AF1117" s="34"/>
    </row>
    <row r="1118" ht="14.5" spans="1:32">
      <c r="A1118" s="290"/>
      <c r="B1118" s="37"/>
      <c r="C1118" s="214"/>
      <c r="D1118" s="312"/>
      <c r="E1118" s="312"/>
      <c r="F1118" s="315"/>
      <c r="G1118" s="312"/>
      <c r="H1118" s="312"/>
      <c r="I1118" s="317"/>
      <c r="J1118" s="417"/>
      <c r="K1118" s="418"/>
      <c r="L1118" s="319"/>
      <c r="M1118" s="319"/>
      <c r="N1118" s="319"/>
      <c r="O1118" s="190"/>
      <c r="P1118" s="317"/>
      <c r="Q1118" s="320"/>
      <c r="R1118" s="190"/>
      <c r="S1118" s="317"/>
      <c r="T1118" s="321"/>
      <c r="U1118" s="318"/>
      <c r="V1118" s="318"/>
      <c r="W1118" s="37"/>
      <c r="X1118" s="34"/>
      <c r="Y1118" s="37"/>
      <c r="Z1118" s="34"/>
      <c r="AA1118" s="34"/>
      <c r="AB1118" s="34"/>
      <c r="AC1118" s="34"/>
      <c r="AD1118" s="34"/>
      <c r="AE1118" s="37"/>
      <c r="AF1118" s="34"/>
    </row>
    <row r="1119" ht="14.5" spans="1:32">
      <c r="A1119" s="290"/>
      <c r="B1119" s="37"/>
      <c r="C1119" s="214"/>
      <c r="D1119" s="312"/>
      <c r="E1119" s="312"/>
      <c r="F1119" s="315"/>
      <c r="G1119" s="312"/>
      <c r="H1119" s="312"/>
      <c r="I1119" s="317"/>
      <c r="J1119" s="417"/>
      <c r="K1119" s="418"/>
      <c r="L1119" s="319"/>
      <c r="M1119" s="319"/>
      <c r="N1119" s="319"/>
      <c r="O1119" s="190"/>
      <c r="P1119" s="317"/>
      <c r="Q1119" s="320"/>
      <c r="R1119" s="190"/>
      <c r="S1119" s="317"/>
      <c r="T1119" s="321"/>
      <c r="U1119" s="318"/>
      <c r="V1119" s="318"/>
      <c r="W1119" s="37"/>
      <c r="X1119" s="34"/>
      <c r="Y1119" s="37"/>
      <c r="Z1119" s="34"/>
      <c r="AA1119" s="34"/>
      <c r="AB1119" s="34"/>
      <c r="AC1119" s="34"/>
      <c r="AD1119" s="34"/>
      <c r="AE1119" s="37"/>
      <c r="AF1119" s="34"/>
    </row>
    <row r="1120" ht="14.5" spans="1:32">
      <c r="A1120" s="290"/>
      <c r="B1120" s="37"/>
      <c r="C1120" s="214"/>
      <c r="D1120" s="312"/>
      <c r="E1120" s="312"/>
      <c r="F1120" s="315"/>
      <c r="G1120" s="312"/>
      <c r="H1120" s="312"/>
      <c r="I1120" s="317"/>
      <c r="J1120" s="417"/>
      <c r="K1120" s="418"/>
      <c r="L1120" s="319"/>
      <c r="M1120" s="319"/>
      <c r="N1120" s="319"/>
      <c r="O1120" s="190"/>
      <c r="P1120" s="317"/>
      <c r="Q1120" s="320"/>
      <c r="R1120" s="190"/>
      <c r="S1120" s="317"/>
      <c r="T1120" s="321"/>
      <c r="U1120" s="318"/>
      <c r="V1120" s="318"/>
      <c r="W1120" s="37"/>
      <c r="X1120" s="34"/>
      <c r="Y1120" s="37"/>
      <c r="Z1120" s="34"/>
      <c r="AA1120" s="34"/>
      <c r="AB1120" s="34"/>
      <c r="AC1120" s="34"/>
      <c r="AD1120" s="34"/>
      <c r="AE1120" s="37"/>
      <c r="AF1120" s="34"/>
    </row>
    <row r="1121" ht="14.5" spans="1:32">
      <c r="A1121" s="290"/>
      <c r="B1121" s="37"/>
      <c r="C1121" s="214"/>
      <c r="D1121" s="312"/>
      <c r="E1121" s="312"/>
      <c r="F1121" s="315"/>
      <c r="G1121" s="312"/>
      <c r="H1121" s="312"/>
      <c r="I1121" s="34"/>
      <c r="J1121" s="114"/>
      <c r="K1121" s="80"/>
      <c r="L1121" s="114"/>
      <c r="M1121" s="114"/>
      <c r="N1121" s="114"/>
      <c r="O1121" s="34"/>
      <c r="P1121" s="34"/>
      <c r="Q1121" s="34"/>
      <c r="R1121" s="34"/>
      <c r="S1121" s="34"/>
      <c r="T1121" s="37"/>
      <c r="U1121" s="37"/>
      <c r="V1121" s="37"/>
      <c r="W1121" s="34"/>
      <c r="X1121" s="34"/>
      <c r="Y1121" s="37"/>
      <c r="Z1121" s="34"/>
      <c r="AA1121" s="34"/>
      <c r="AB1121" s="34"/>
      <c r="AC1121" s="34"/>
      <c r="AD1121" s="34"/>
      <c r="AE1121" s="37"/>
      <c r="AF1121" s="34"/>
    </row>
    <row r="1122" ht="14.5" spans="1:32">
      <c r="A1122" s="290"/>
      <c r="B1122" s="37"/>
      <c r="C1122" s="214"/>
      <c r="D1122" s="312"/>
      <c r="E1122" s="312"/>
      <c r="F1122" s="315"/>
      <c r="G1122" s="312"/>
      <c r="H1122" s="312"/>
      <c r="I1122" s="34"/>
      <c r="J1122" s="114"/>
      <c r="K1122" s="80"/>
      <c r="L1122" s="114"/>
      <c r="M1122" s="114"/>
      <c r="N1122" s="114"/>
      <c r="O1122" s="34"/>
      <c r="P1122" s="34"/>
      <c r="Q1122" s="34"/>
      <c r="R1122" s="34"/>
      <c r="S1122" s="34"/>
      <c r="T1122" s="37"/>
      <c r="U1122" s="37"/>
      <c r="V1122" s="37"/>
      <c r="W1122" s="34"/>
      <c r="X1122" s="34"/>
      <c r="Y1122" s="37"/>
      <c r="Z1122" s="34"/>
      <c r="AA1122" s="34"/>
      <c r="AB1122" s="34"/>
      <c r="AC1122" s="34"/>
      <c r="AD1122" s="34"/>
      <c r="AE1122" s="37"/>
      <c r="AF1122" s="34"/>
    </row>
    <row r="1123" ht="14.5" spans="1:32">
      <c r="A1123" s="290"/>
      <c r="B1123" s="37"/>
      <c r="C1123" s="214"/>
      <c r="D1123" s="312"/>
      <c r="E1123" s="312"/>
      <c r="F1123" s="315"/>
      <c r="G1123" s="312"/>
      <c r="H1123" s="312"/>
      <c r="I1123" s="34"/>
      <c r="J1123" s="114"/>
      <c r="K1123" s="80"/>
      <c r="L1123" s="114"/>
      <c r="M1123" s="114"/>
      <c r="N1123" s="114"/>
      <c r="O1123" s="34"/>
      <c r="P1123" s="34"/>
      <c r="Q1123" s="34"/>
      <c r="R1123" s="34"/>
      <c r="S1123" s="34"/>
      <c r="T1123" s="37"/>
      <c r="U1123" s="37"/>
      <c r="V1123" s="37"/>
      <c r="W1123" s="34"/>
      <c r="X1123" s="34"/>
      <c r="Y1123" s="37"/>
      <c r="Z1123" s="34"/>
      <c r="AA1123" s="34"/>
      <c r="AB1123" s="34"/>
      <c r="AC1123" s="34"/>
      <c r="AD1123" s="34"/>
      <c r="AE1123" s="37"/>
      <c r="AF1123" s="34"/>
    </row>
    <row r="1124" ht="14.5" spans="1:32">
      <c r="A1124" s="290"/>
      <c r="B1124" s="37"/>
      <c r="C1124" s="214"/>
      <c r="D1124" s="312"/>
      <c r="E1124" s="312"/>
      <c r="F1124" s="315"/>
      <c r="G1124" s="312"/>
      <c r="H1124" s="312"/>
      <c r="I1124" s="34"/>
      <c r="J1124" s="114"/>
      <c r="K1124" s="80"/>
      <c r="L1124" s="114"/>
      <c r="M1124" s="114"/>
      <c r="N1124" s="114"/>
      <c r="O1124" s="34"/>
      <c r="P1124" s="34"/>
      <c r="Q1124" s="34"/>
      <c r="R1124" s="34"/>
      <c r="S1124" s="34"/>
      <c r="T1124" s="37"/>
      <c r="U1124" s="37"/>
      <c r="V1124" s="37"/>
      <c r="W1124" s="34"/>
      <c r="X1124" s="34"/>
      <c r="Y1124" s="37"/>
      <c r="Z1124" s="34"/>
      <c r="AA1124" s="34"/>
      <c r="AB1124" s="34"/>
      <c r="AC1124" s="34"/>
      <c r="AD1124" s="34"/>
      <c r="AE1124" s="37"/>
      <c r="AF1124" s="34"/>
    </row>
    <row r="1125" ht="14.5" spans="1:32">
      <c r="A1125" s="290"/>
      <c r="B1125" s="37"/>
      <c r="C1125" s="214"/>
      <c r="D1125" s="312"/>
      <c r="E1125" s="312"/>
      <c r="F1125" s="315"/>
      <c r="G1125" s="312"/>
      <c r="H1125" s="312"/>
      <c r="I1125" s="34"/>
      <c r="J1125" s="114"/>
      <c r="K1125" s="80"/>
      <c r="L1125" s="114"/>
      <c r="M1125" s="114"/>
      <c r="N1125" s="114"/>
      <c r="O1125" s="34"/>
      <c r="P1125" s="34"/>
      <c r="Q1125" s="34"/>
      <c r="R1125" s="34"/>
      <c r="S1125" s="34"/>
      <c r="T1125" s="37"/>
      <c r="U1125" s="37"/>
      <c r="V1125" s="37"/>
      <c r="W1125" s="34"/>
      <c r="X1125" s="34"/>
      <c r="Y1125" s="37"/>
      <c r="Z1125" s="34"/>
      <c r="AA1125" s="34"/>
      <c r="AB1125" s="34"/>
      <c r="AC1125" s="34"/>
      <c r="AD1125" s="34"/>
      <c r="AE1125" s="37"/>
      <c r="AF1125" s="34"/>
    </row>
    <row r="1126" ht="14.5" spans="1:32">
      <c r="A1126" s="34"/>
      <c r="B1126" s="37"/>
      <c r="C1126" s="214"/>
      <c r="D1126" s="312"/>
      <c r="E1126" s="312"/>
      <c r="F1126" s="315"/>
      <c r="G1126" s="312"/>
      <c r="H1126" s="312"/>
      <c r="I1126" s="34"/>
      <c r="J1126" s="114"/>
      <c r="K1126" s="80"/>
      <c r="L1126" s="114"/>
      <c r="M1126" s="114"/>
      <c r="N1126" s="114"/>
      <c r="O1126" s="34"/>
      <c r="P1126" s="34"/>
      <c r="Q1126" s="34"/>
      <c r="R1126" s="34"/>
      <c r="S1126" s="34"/>
      <c r="T1126" s="37"/>
      <c r="U1126" s="37"/>
      <c r="V1126" s="37"/>
      <c r="W1126" s="34"/>
      <c r="X1126" s="34"/>
      <c r="Y1126" s="37"/>
      <c r="Z1126" s="34"/>
      <c r="AA1126" s="34"/>
      <c r="AB1126" s="34"/>
      <c r="AC1126" s="34"/>
      <c r="AD1126" s="34"/>
      <c r="AE1126" s="37"/>
      <c r="AF1126" s="34"/>
    </row>
    <row r="1127" ht="14.5" spans="1:32">
      <c r="A1127" s="34"/>
      <c r="B1127" s="37"/>
      <c r="C1127" s="214"/>
      <c r="D1127" s="312"/>
      <c r="E1127" s="312"/>
      <c r="F1127" s="315"/>
      <c r="G1127" s="312"/>
      <c r="H1127" s="312"/>
      <c r="I1127" s="34"/>
      <c r="J1127" s="114"/>
      <c r="K1127" s="80"/>
      <c r="L1127" s="114"/>
      <c r="M1127" s="114"/>
      <c r="N1127" s="114"/>
      <c r="O1127" s="34"/>
      <c r="P1127" s="34"/>
      <c r="Q1127" s="34"/>
      <c r="R1127" s="34"/>
      <c r="S1127" s="34"/>
      <c r="T1127" s="37"/>
      <c r="U1127" s="37"/>
      <c r="V1127" s="37"/>
      <c r="W1127" s="34"/>
      <c r="X1127" s="34"/>
      <c r="Y1127" s="37"/>
      <c r="Z1127" s="34"/>
      <c r="AA1127" s="34"/>
      <c r="AB1127" s="34"/>
      <c r="AC1127" s="34"/>
      <c r="AD1127" s="34"/>
      <c r="AE1127" s="37"/>
      <c r="AF1127" s="34"/>
    </row>
    <row r="1128" ht="14.5" spans="1:32">
      <c r="A1128" s="34"/>
      <c r="B1128" s="37"/>
      <c r="C1128" s="214"/>
      <c r="D1128" s="312"/>
      <c r="E1128" s="312"/>
      <c r="F1128" s="315"/>
      <c r="G1128" s="312"/>
      <c r="H1128" s="312"/>
      <c r="I1128" s="34"/>
      <c r="J1128" s="114"/>
      <c r="K1128" s="80"/>
      <c r="L1128" s="114"/>
      <c r="M1128" s="114"/>
      <c r="N1128" s="114"/>
      <c r="O1128" s="34"/>
      <c r="P1128" s="34"/>
      <c r="Q1128" s="34"/>
      <c r="R1128" s="34"/>
      <c r="S1128" s="34"/>
      <c r="T1128" s="37"/>
      <c r="U1128" s="37"/>
      <c r="V1128" s="37"/>
      <c r="W1128" s="34"/>
      <c r="X1128" s="34"/>
      <c r="Y1128" s="37"/>
      <c r="Z1128" s="34"/>
      <c r="AA1128" s="34"/>
      <c r="AB1128" s="34"/>
      <c r="AC1128" s="34"/>
      <c r="AD1128" s="34"/>
      <c r="AE1128" s="37"/>
      <c r="AF1128" s="34"/>
    </row>
    <row r="1129" ht="14.5" spans="1:32">
      <c r="A1129" s="34"/>
      <c r="B1129" s="37"/>
      <c r="C1129" s="214"/>
      <c r="D1129" s="312"/>
      <c r="E1129" s="312"/>
      <c r="F1129" s="315"/>
      <c r="G1129" s="312"/>
      <c r="H1129" s="312"/>
      <c r="I1129" s="34"/>
      <c r="J1129" s="114"/>
      <c r="K1129" s="80"/>
      <c r="L1129" s="114"/>
      <c r="M1129" s="114"/>
      <c r="N1129" s="114"/>
      <c r="O1129" s="34"/>
      <c r="P1129" s="34"/>
      <c r="Q1129" s="34"/>
      <c r="R1129" s="34"/>
      <c r="S1129" s="34"/>
      <c r="T1129" s="37"/>
      <c r="U1129" s="37"/>
      <c r="V1129" s="37"/>
      <c r="W1129" s="34"/>
      <c r="X1129" s="34"/>
      <c r="Y1129" s="37"/>
      <c r="Z1129" s="34"/>
      <c r="AA1129" s="34"/>
      <c r="AB1129" s="34"/>
      <c r="AC1129" s="34"/>
      <c r="AD1129" s="34"/>
      <c r="AE1129" s="37"/>
      <c r="AF1129" s="34"/>
    </row>
    <row r="1130" ht="14.5" spans="1:32">
      <c r="A1130" s="34"/>
      <c r="B1130" s="37"/>
      <c r="C1130" s="214"/>
      <c r="D1130" s="312"/>
      <c r="E1130" s="312"/>
      <c r="F1130" s="315"/>
      <c r="G1130" s="312"/>
      <c r="H1130" s="312"/>
      <c r="I1130" s="34"/>
      <c r="J1130" s="114"/>
      <c r="K1130" s="80"/>
      <c r="L1130" s="114"/>
      <c r="M1130" s="114"/>
      <c r="N1130" s="114"/>
      <c r="O1130" s="34"/>
      <c r="P1130" s="34"/>
      <c r="Q1130" s="34"/>
      <c r="R1130" s="34"/>
      <c r="S1130" s="34"/>
      <c r="T1130" s="37"/>
      <c r="U1130" s="37"/>
      <c r="V1130" s="37"/>
      <c r="W1130" s="34"/>
      <c r="X1130" s="34"/>
      <c r="Y1130" s="37"/>
      <c r="Z1130" s="34"/>
      <c r="AA1130" s="34"/>
      <c r="AB1130" s="34"/>
      <c r="AC1130" s="34"/>
      <c r="AD1130" s="34"/>
      <c r="AE1130" s="37"/>
      <c r="AF1130" s="34"/>
    </row>
    <row r="1131" ht="14.5" spans="1:32">
      <c r="A1131" s="34"/>
      <c r="B1131" s="37"/>
      <c r="C1131" s="214"/>
      <c r="D1131" s="312"/>
      <c r="E1131" s="312"/>
      <c r="F1131" s="315"/>
      <c r="G1131" s="312"/>
      <c r="H1131" s="312"/>
      <c r="I1131" s="34"/>
      <c r="J1131" s="114"/>
      <c r="K1131" s="80"/>
      <c r="L1131" s="114"/>
      <c r="M1131" s="114"/>
      <c r="N1131" s="114"/>
      <c r="O1131" s="34"/>
      <c r="P1131" s="34"/>
      <c r="Q1131" s="34"/>
      <c r="R1131" s="34"/>
      <c r="S1131" s="34"/>
      <c r="T1131" s="37"/>
      <c r="U1131" s="37"/>
      <c r="V1131" s="37"/>
      <c r="W1131" s="34"/>
      <c r="X1131" s="34"/>
      <c r="Y1131" s="37"/>
      <c r="Z1131" s="34"/>
      <c r="AA1131" s="34"/>
      <c r="AB1131" s="34"/>
      <c r="AC1131" s="34"/>
      <c r="AD1131" s="34"/>
      <c r="AE1131" s="37"/>
      <c r="AF1131" s="34"/>
    </row>
    <row r="1132" ht="14.5" spans="1:32">
      <c r="A1132" s="34"/>
      <c r="B1132" s="37"/>
      <c r="C1132" s="214"/>
      <c r="D1132" s="312"/>
      <c r="E1132" s="312"/>
      <c r="F1132" s="315"/>
      <c r="G1132" s="312"/>
      <c r="H1132" s="312"/>
      <c r="I1132" s="34"/>
      <c r="J1132" s="114"/>
      <c r="K1132" s="80"/>
      <c r="L1132" s="114"/>
      <c r="M1132" s="114"/>
      <c r="N1132" s="114"/>
      <c r="O1132" s="34"/>
      <c r="P1132" s="34"/>
      <c r="Q1132" s="34"/>
      <c r="R1132" s="34"/>
      <c r="S1132" s="34"/>
      <c r="T1132" s="37"/>
      <c r="U1132" s="37"/>
      <c r="V1132" s="37"/>
      <c r="W1132" s="34"/>
      <c r="X1132" s="34"/>
      <c r="Y1132" s="37"/>
      <c r="Z1132" s="34"/>
      <c r="AA1132" s="34"/>
      <c r="AB1132" s="34"/>
      <c r="AC1132" s="34"/>
      <c r="AD1132" s="34"/>
      <c r="AE1132" s="37"/>
      <c r="AF1132" s="34"/>
    </row>
    <row r="1133" ht="14.5" spans="1:32">
      <c r="A1133" s="34"/>
      <c r="B1133" s="37"/>
      <c r="C1133" s="214"/>
      <c r="D1133" s="312"/>
      <c r="E1133" s="312"/>
      <c r="F1133" s="315"/>
      <c r="G1133" s="312"/>
      <c r="H1133" s="312"/>
      <c r="I1133" s="34"/>
      <c r="J1133" s="114"/>
      <c r="K1133" s="80"/>
      <c r="L1133" s="114"/>
      <c r="M1133" s="114"/>
      <c r="N1133" s="114"/>
      <c r="O1133" s="34"/>
      <c r="P1133" s="34"/>
      <c r="Q1133" s="34"/>
      <c r="R1133" s="34"/>
      <c r="S1133" s="34"/>
      <c r="T1133" s="37"/>
      <c r="U1133" s="37"/>
      <c r="V1133" s="37"/>
      <c r="W1133" s="34"/>
      <c r="X1133" s="34"/>
      <c r="Y1133" s="37"/>
      <c r="Z1133" s="34"/>
      <c r="AA1133" s="34"/>
      <c r="AB1133" s="34"/>
      <c r="AC1133" s="34"/>
      <c r="AD1133" s="34"/>
      <c r="AE1133" s="37"/>
      <c r="AF1133" s="34"/>
    </row>
    <row r="1134" ht="14.5" spans="1:32">
      <c r="A1134" s="34"/>
      <c r="B1134" s="37"/>
      <c r="C1134" s="214"/>
      <c r="D1134" s="312"/>
      <c r="E1134" s="312"/>
      <c r="F1134" s="315"/>
      <c r="G1134" s="312"/>
      <c r="H1134" s="312"/>
      <c r="I1134" s="34"/>
      <c r="J1134" s="114"/>
      <c r="K1134" s="80"/>
      <c r="L1134" s="114"/>
      <c r="M1134" s="114"/>
      <c r="N1134" s="114"/>
      <c r="O1134" s="34"/>
      <c r="P1134" s="34"/>
      <c r="Q1134" s="34"/>
      <c r="R1134" s="34"/>
      <c r="S1134" s="34"/>
      <c r="T1134" s="37"/>
      <c r="U1134" s="37"/>
      <c r="V1134" s="37"/>
      <c r="W1134" s="34"/>
      <c r="X1134" s="34"/>
      <c r="Y1134" s="37"/>
      <c r="Z1134" s="34"/>
      <c r="AA1134" s="34"/>
      <c r="AB1134" s="34"/>
      <c r="AC1134" s="34"/>
      <c r="AD1134" s="34"/>
      <c r="AE1134" s="37"/>
      <c r="AF1134" s="34"/>
    </row>
    <row r="1135" ht="14.5" spans="1:32">
      <c r="A1135" s="34"/>
      <c r="B1135" s="37"/>
      <c r="C1135" s="214"/>
      <c r="D1135" s="312"/>
      <c r="E1135" s="312"/>
      <c r="F1135" s="315"/>
      <c r="G1135" s="312"/>
      <c r="H1135" s="312"/>
      <c r="I1135" s="34"/>
      <c r="J1135" s="114"/>
      <c r="K1135" s="80"/>
      <c r="L1135" s="114"/>
      <c r="M1135" s="114"/>
      <c r="N1135" s="114"/>
      <c r="O1135" s="34"/>
      <c r="P1135" s="34"/>
      <c r="Q1135" s="34"/>
      <c r="R1135" s="34"/>
      <c r="S1135" s="34"/>
      <c r="T1135" s="37"/>
      <c r="U1135" s="37"/>
      <c r="V1135" s="37"/>
      <c r="W1135" s="34"/>
      <c r="X1135" s="34"/>
      <c r="Y1135" s="37"/>
      <c r="Z1135" s="34"/>
      <c r="AA1135" s="34"/>
      <c r="AB1135" s="34"/>
      <c r="AC1135" s="34"/>
      <c r="AD1135" s="34"/>
      <c r="AE1135" s="37"/>
      <c r="AF1135" s="34"/>
    </row>
    <row r="1136" ht="14.5" spans="1:32">
      <c r="A1136" s="34"/>
      <c r="B1136" s="37"/>
      <c r="C1136" s="214"/>
      <c r="D1136" s="312"/>
      <c r="E1136" s="312"/>
      <c r="F1136" s="315"/>
      <c r="G1136" s="312"/>
      <c r="H1136" s="312"/>
      <c r="I1136" s="34"/>
      <c r="J1136" s="114"/>
      <c r="K1136" s="80"/>
      <c r="L1136" s="114"/>
      <c r="M1136" s="114"/>
      <c r="N1136" s="114"/>
      <c r="O1136" s="34"/>
      <c r="P1136" s="34"/>
      <c r="Q1136" s="34"/>
      <c r="R1136" s="34"/>
      <c r="S1136" s="34"/>
      <c r="T1136" s="37"/>
      <c r="U1136" s="37"/>
      <c r="V1136" s="37"/>
      <c r="W1136" s="34"/>
      <c r="X1136" s="34"/>
      <c r="Y1136" s="37"/>
      <c r="Z1136" s="34"/>
      <c r="AA1136" s="34"/>
      <c r="AB1136" s="34"/>
      <c r="AC1136" s="34"/>
      <c r="AD1136" s="34"/>
      <c r="AE1136" s="37"/>
      <c r="AF1136" s="34"/>
    </row>
    <row r="1137" ht="14.5" spans="1:32">
      <c r="A1137" s="34"/>
      <c r="B1137" s="37"/>
      <c r="C1137" s="214"/>
      <c r="D1137" s="312"/>
      <c r="E1137" s="312"/>
      <c r="F1137" s="315"/>
      <c r="G1137" s="312"/>
      <c r="H1137" s="312"/>
      <c r="I1137" s="34"/>
      <c r="J1137" s="114"/>
      <c r="K1137" s="80"/>
      <c r="L1137" s="114"/>
      <c r="M1137" s="114"/>
      <c r="N1137" s="114"/>
      <c r="O1137" s="34"/>
      <c r="P1137" s="34"/>
      <c r="Q1137" s="34"/>
      <c r="R1137" s="34"/>
      <c r="S1137" s="34"/>
      <c r="T1137" s="37"/>
      <c r="U1137" s="37"/>
      <c r="V1137" s="37"/>
      <c r="W1137" s="34"/>
      <c r="X1137" s="34"/>
      <c r="Y1137" s="37"/>
      <c r="Z1137" s="34"/>
      <c r="AA1137" s="34"/>
      <c r="AB1137" s="34"/>
      <c r="AC1137" s="34"/>
      <c r="AD1137" s="34"/>
      <c r="AE1137" s="37"/>
      <c r="AF1137" s="34"/>
    </row>
    <row r="1138" ht="14.5" spans="1:32">
      <c r="A1138" s="34"/>
      <c r="B1138" s="37"/>
      <c r="C1138" s="214"/>
      <c r="D1138" s="312"/>
      <c r="E1138" s="312"/>
      <c r="F1138" s="315"/>
      <c r="G1138" s="312"/>
      <c r="H1138" s="312"/>
      <c r="I1138" s="34"/>
      <c r="J1138" s="114"/>
      <c r="K1138" s="80"/>
      <c r="L1138" s="114"/>
      <c r="M1138" s="114"/>
      <c r="N1138" s="114"/>
      <c r="O1138" s="34"/>
      <c r="P1138" s="34"/>
      <c r="Q1138" s="34"/>
      <c r="R1138" s="34"/>
      <c r="S1138" s="34"/>
      <c r="T1138" s="37"/>
      <c r="U1138" s="37"/>
      <c r="V1138" s="37"/>
      <c r="W1138" s="34"/>
      <c r="X1138" s="34"/>
      <c r="Y1138" s="37"/>
      <c r="Z1138" s="34"/>
      <c r="AA1138" s="34"/>
      <c r="AB1138" s="34"/>
      <c r="AC1138" s="34"/>
      <c r="AD1138" s="34"/>
      <c r="AE1138" s="37"/>
      <c r="AF1138" s="34"/>
    </row>
    <row r="1139" ht="14.5" spans="1:32">
      <c r="A1139" s="34"/>
      <c r="B1139" s="37"/>
      <c r="C1139" s="214"/>
      <c r="D1139" s="312"/>
      <c r="E1139" s="312"/>
      <c r="F1139" s="315"/>
      <c r="G1139" s="312"/>
      <c r="H1139" s="312"/>
      <c r="I1139" s="34"/>
      <c r="J1139" s="114"/>
      <c r="K1139" s="80"/>
      <c r="L1139" s="114"/>
      <c r="M1139" s="114"/>
      <c r="N1139" s="114"/>
      <c r="O1139" s="34"/>
      <c r="P1139" s="34"/>
      <c r="Q1139" s="34"/>
      <c r="R1139" s="34"/>
      <c r="S1139" s="34"/>
      <c r="T1139" s="37"/>
      <c r="U1139" s="37"/>
      <c r="V1139" s="37"/>
      <c r="W1139" s="34"/>
      <c r="X1139" s="34"/>
      <c r="Y1139" s="37"/>
      <c r="Z1139" s="34"/>
      <c r="AA1139" s="34"/>
      <c r="AB1139" s="34"/>
      <c r="AC1139" s="34"/>
      <c r="AD1139" s="34"/>
      <c r="AE1139" s="37"/>
      <c r="AF1139" s="34"/>
    </row>
    <row r="1140" ht="14.5" spans="1:32">
      <c r="A1140" s="34"/>
      <c r="B1140" s="37"/>
      <c r="C1140" s="214"/>
      <c r="D1140" s="312"/>
      <c r="E1140" s="312"/>
      <c r="F1140" s="315"/>
      <c r="G1140" s="312"/>
      <c r="H1140" s="312"/>
      <c r="I1140" s="34"/>
      <c r="J1140" s="114"/>
      <c r="K1140" s="80"/>
      <c r="L1140" s="114"/>
      <c r="M1140" s="114"/>
      <c r="N1140" s="114"/>
      <c r="O1140" s="34"/>
      <c r="P1140" s="34"/>
      <c r="Q1140" s="34"/>
      <c r="R1140" s="34"/>
      <c r="S1140" s="34"/>
      <c r="T1140" s="37"/>
      <c r="U1140" s="37"/>
      <c r="V1140" s="37"/>
      <c r="W1140" s="34"/>
      <c r="X1140" s="34"/>
      <c r="Y1140" s="37"/>
      <c r="Z1140" s="34"/>
      <c r="AA1140" s="34"/>
      <c r="AB1140" s="34"/>
      <c r="AC1140" s="34"/>
      <c r="AD1140" s="34"/>
      <c r="AE1140" s="37"/>
      <c r="AF1140" s="34"/>
    </row>
    <row r="1141" ht="14.5" spans="1:32">
      <c r="A1141" s="34"/>
      <c r="B1141" s="37"/>
      <c r="C1141" s="214"/>
      <c r="D1141" s="312"/>
      <c r="E1141" s="312"/>
      <c r="F1141" s="315"/>
      <c r="G1141" s="312"/>
      <c r="H1141" s="312"/>
      <c r="I1141" s="34"/>
      <c r="J1141" s="114"/>
      <c r="K1141" s="80"/>
      <c r="L1141" s="114"/>
      <c r="M1141" s="114"/>
      <c r="N1141" s="114"/>
      <c r="O1141" s="34"/>
      <c r="P1141" s="34"/>
      <c r="Q1141" s="34"/>
      <c r="R1141" s="34"/>
      <c r="S1141" s="34"/>
      <c r="T1141" s="37"/>
      <c r="U1141" s="37"/>
      <c r="V1141" s="37"/>
      <c r="W1141" s="34"/>
      <c r="X1141" s="34"/>
      <c r="Y1141" s="37"/>
      <c r="Z1141" s="34"/>
      <c r="AA1141" s="34"/>
      <c r="AB1141" s="34"/>
      <c r="AC1141" s="34"/>
      <c r="AD1141" s="34"/>
      <c r="AE1141" s="37"/>
      <c r="AF1141" s="34"/>
    </row>
    <row r="1142" ht="14.5" spans="1:32">
      <c r="A1142" s="34"/>
      <c r="B1142" s="37"/>
      <c r="C1142" s="214"/>
      <c r="D1142" s="312"/>
      <c r="E1142" s="312"/>
      <c r="F1142" s="315"/>
      <c r="G1142" s="312"/>
      <c r="H1142" s="312"/>
      <c r="I1142" s="34"/>
      <c r="J1142" s="114"/>
      <c r="K1142" s="80"/>
      <c r="L1142" s="114"/>
      <c r="M1142" s="114"/>
      <c r="N1142" s="114"/>
      <c r="O1142" s="34"/>
      <c r="P1142" s="34"/>
      <c r="Q1142" s="34"/>
      <c r="R1142" s="34"/>
      <c r="S1142" s="34"/>
      <c r="T1142" s="37"/>
      <c r="U1142" s="37"/>
      <c r="V1142" s="37"/>
      <c r="W1142" s="34"/>
      <c r="X1142" s="34"/>
      <c r="Y1142" s="37"/>
      <c r="Z1142" s="34"/>
      <c r="AA1142" s="34"/>
      <c r="AB1142" s="34"/>
      <c r="AC1142" s="34"/>
      <c r="AD1142" s="34"/>
      <c r="AE1142" s="37"/>
      <c r="AF1142" s="34"/>
    </row>
    <row r="1143" ht="14.5" spans="1:32">
      <c r="A1143" s="34"/>
      <c r="B1143" s="37"/>
      <c r="C1143" s="214"/>
      <c r="D1143" s="312"/>
      <c r="E1143" s="312"/>
      <c r="F1143" s="315"/>
      <c r="G1143" s="312"/>
      <c r="H1143" s="312"/>
      <c r="I1143" s="34"/>
      <c r="J1143" s="114"/>
      <c r="K1143" s="80"/>
      <c r="L1143" s="114"/>
      <c r="M1143" s="114"/>
      <c r="N1143" s="114"/>
      <c r="O1143" s="34"/>
      <c r="P1143" s="34"/>
      <c r="Q1143" s="34"/>
      <c r="R1143" s="34"/>
      <c r="S1143" s="34"/>
      <c r="T1143" s="37"/>
      <c r="U1143" s="37"/>
      <c r="V1143" s="37"/>
      <c r="W1143" s="34"/>
      <c r="X1143" s="34"/>
      <c r="Y1143" s="37"/>
      <c r="Z1143" s="34"/>
      <c r="AA1143" s="34"/>
      <c r="AB1143" s="34"/>
      <c r="AC1143" s="34"/>
      <c r="AD1143" s="34"/>
      <c r="AE1143" s="37"/>
      <c r="AF1143" s="34"/>
    </row>
    <row r="1144" ht="14.5" spans="1:32">
      <c r="A1144" s="34"/>
      <c r="B1144" s="37"/>
      <c r="C1144" s="214"/>
      <c r="D1144" s="312"/>
      <c r="E1144" s="312"/>
      <c r="F1144" s="315"/>
      <c r="G1144" s="312"/>
      <c r="H1144" s="312"/>
      <c r="I1144" s="34"/>
      <c r="J1144" s="114"/>
      <c r="K1144" s="80"/>
      <c r="L1144" s="114"/>
      <c r="M1144" s="114"/>
      <c r="N1144" s="114"/>
      <c r="O1144" s="34"/>
      <c r="P1144" s="34"/>
      <c r="Q1144" s="34"/>
      <c r="R1144" s="34"/>
      <c r="S1144" s="34"/>
      <c r="T1144" s="37"/>
      <c r="U1144" s="37"/>
      <c r="V1144" s="37"/>
      <c r="W1144" s="34"/>
      <c r="X1144" s="34"/>
      <c r="Y1144" s="37"/>
      <c r="Z1144" s="34"/>
      <c r="AA1144" s="34"/>
      <c r="AB1144" s="34"/>
      <c r="AC1144" s="34"/>
      <c r="AD1144" s="34"/>
      <c r="AE1144" s="37"/>
      <c r="AF1144" s="34"/>
    </row>
    <row r="1145" ht="14.5" spans="1:32">
      <c r="A1145" s="34"/>
      <c r="B1145" s="37"/>
      <c r="C1145" s="214"/>
      <c r="D1145" s="312"/>
      <c r="E1145" s="312"/>
      <c r="F1145" s="315"/>
      <c r="G1145" s="312"/>
      <c r="H1145" s="312"/>
      <c r="I1145" s="34"/>
      <c r="J1145" s="114"/>
      <c r="K1145" s="80"/>
      <c r="L1145" s="114"/>
      <c r="M1145" s="114"/>
      <c r="N1145" s="114"/>
      <c r="O1145" s="34"/>
      <c r="P1145" s="34"/>
      <c r="Q1145" s="34"/>
      <c r="R1145" s="34"/>
      <c r="S1145" s="34"/>
      <c r="T1145" s="37"/>
      <c r="U1145" s="37"/>
      <c r="V1145" s="37"/>
      <c r="W1145" s="34"/>
      <c r="X1145" s="34"/>
      <c r="Y1145" s="37"/>
      <c r="Z1145" s="34"/>
      <c r="AA1145" s="34"/>
      <c r="AB1145" s="34"/>
      <c r="AC1145" s="34"/>
      <c r="AD1145" s="34"/>
      <c r="AE1145" s="37"/>
      <c r="AF1145" s="34"/>
    </row>
    <row r="1146" ht="14.5" spans="1:32">
      <c r="A1146" s="34"/>
      <c r="B1146" s="37"/>
      <c r="C1146" s="214"/>
      <c r="D1146" s="312"/>
      <c r="E1146" s="312"/>
      <c r="F1146" s="315"/>
      <c r="G1146" s="312"/>
      <c r="H1146" s="312"/>
      <c r="I1146" s="34"/>
      <c r="J1146" s="114"/>
      <c r="K1146" s="80"/>
      <c r="L1146" s="114"/>
      <c r="M1146" s="114"/>
      <c r="N1146" s="114"/>
      <c r="O1146" s="34"/>
      <c r="P1146" s="34"/>
      <c r="Q1146" s="34"/>
      <c r="R1146" s="34"/>
      <c r="S1146" s="34"/>
      <c r="T1146" s="37"/>
      <c r="U1146" s="37"/>
      <c r="V1146" s="37"/>
      <c r="W1146" s="34"/>
      <c r="X1146" s="34"/>
      <c r="Y1146" s="37"/>
      <c r="Z1146" s="34"/>
      <c r="AA1146" s="34"/>
      <c r="AB1146" s="34"/>
      <c r="AC1146" s="34"/>
      <c r="AD1146" s="34"/>
      <c r="AE1146" s="37"/>
      <c r="AF1146" s="34"/>
    </row>
    <row r="1147" ht="14.5" spans="1:32">
      <c r="A1147" s="34"/>
      <c r="B1147" s="37"/>
      <c r="C1147" s="214"/>
      <c r="D1147" s="312"/>
      <c r="E1147" s="312"/>
      <c r="F1147" s="315"/>
      <c r="G1147" s="312"/>
      <c r="H1147" s="312"/>
      <c r="I1147" s="34"/>
      <c r="J1147" s="114"/>
      <c r="K1147" s="80"/>
      <c r="L1147" s="114"/>
      <c r="M1147" s="114"/>
      <c r="N1147" s="114"/>
      <c r="O1147" s="34"/>
      <c r="P1147" s="34"/>
      <c r="Q1147" s="34"/>
      <c r="R1147" s="34"/>
      <c r="S1147" s="34"/>
      <c r="T1147" s="37"/>
      <c r="U1147" s="37"/>
      <c r="V1147" s="37"/>
      <c r="W1147" s="34"/>
      <c r="X1147" s="34"/>
      <c r="Y1147" s="37"/>
      <c r="Z1147" s="34"/>
      <c r="AA1147" s="34"/>
      <c r="AB1147" s="34"/>
      <c r="AC1147" s="34"/>
      <c r="AD1147" s="34"/>
      <c r="AE1147" s="37"/>
      <c r="AF1147" s="34"/>
    </row>
    <row r="1148" ht="14.5" spans="1:32">
      <c r="A1148" s="34"/>
      <c r="B1148" s="37"/>
      <c r="C1148" s="214"/>
      <c r="D1148" s="312"/>
      <c r="E1148" s="312"/>
      <c r="F1148" s="315"/>
      <c r="G1148" s="312"/>
      <c r="H1148" s="312"/>
      <c r="I1148" s="34"/>
      <c r="J1148" s="114"/>
      <c r="K1148" s="80"/>
      <c r="L1148" s="114"/>
      <c r="M1148" s="114"/>
      <c r="N1148" s="114"/>
      <c r="O1148" s="34"/>
      <c r="P1148" s="34"/>
      <c r="Q1148" s="34"/>
      <c r="R1148" s="34"/>
      <c r="S1148" s="34"/>
      <c r="T1148" s="37"/>
      <c r="U1148" s="37"/>
      <c r="V1148" s="37"/>
      <c r="W1148" s="34"/>
      <c r="X1148" s="34"/>
      <c r="Y1148" s="37"/>
      <c r="Z1148" s="34"/>
      <c r="AA1148" s="34"/>
      <c r="AB1148" s="34"/>
      <c r="AC1148" s="34"/>
      <c r="AD1148" s="34"/>
      <c r="AE1148" s="37"/>
      <c r="AF1148" s="34"/>
    </row>
    <row r="1149" ht="14.5" spans="1:32">
      <c r="A1149" s="34"/>
      <c r="B1149" s="37"/>
      <c r="C1149" s="214"/>
      <c r="D1149" s="312"/>
      <c r="E1149" s="312"/>
      <c r="F1149" s="315"/>
      <c r="G1149" s="312"/>
      <c r="H1149" s="312"/>
      <c r="I1149" s="34"/>
      <c r="J1149" s="114"/>
      <c r="K1149" s="80"/>
      <c r="L1149" s="114"/>
      <c r="M1149" s="114"/>
      <c r="N1149" s="114"/>
      <c r="O1149" s="34"/>
      <c r="P1149" s="34"/>
      <c r="Q1149" s="34"/>
      <c r="R1149" s="34"/>
      <c r="S1149" s="34"/>
      <c r="T1149" s="37"/>
      <c r="U1149" s="37"/>
      <c r="V1149" s="37"/>
      <c r="W1149" s="34"/>
      <c r="X1149" s="34"/>
      <c r="Y1149" s="37"/>
      <c r="Z1149" s="34"/>
      <c r="AA1149" s="34"/>
      <c r="AB1149" s="34"/>
      <c r="AC1149" s="34"/>
      <c r="AD1149" s="34"/>
      <c r="AE1149" s="37"/>
      <c r="AF1149" s="34"/>
    </row>
    <row r="1150" ht="14.5" spans="1:32">
      <c r="A1150" s="34"/>
      <c r="B1150" s="37"/>
      <c r="C1150" s="214"/>
      <c r="D1150" s="312"/>
      <c r="E1150" s="312"/>
      <c r="F1150" s="315"/>
      <c r="G1150" s="312"/>
      <c r="H1150" s="312"/>
      <c r="I1150" s="34"/>
      <c r="J1150" s="114"/>
      <c r="K1150" s="80"/>
      <c r="L1150" s="114"/>
      <c r="M1150" s="114"/>
      <c r="N1150" s="114"/>
      <c r="O1150" s="34"/>
      <c r="P1150" s="34"/>
      <c r="Q1150" s="34"/>
      <c r="R1150" s="34"/>
      <c r="S1150" s="34"/>
      <c r="T1150" s="37"/>
      <c r="U1150" s="37"/>
      <c r="V1150" s="37"/>
      <c r="W1150" s="34"/>
      <c r="X1150" s="34"/>
      <c r="Y1150" s="37"/>
      <c r="Z1150" s="34"/>
      <c r="AA1150" s="34"/>
      <c r="AB1150" s="34"/>
      <c r="AC1150" s="34"/>
      <c r="AD1150" s="34"/>
      <c r="AE1150" s="37"/>
      <c r="AF1150" s="34"/>
    </row>
    <row r="1151" ht="14.5" spans="1:32">
      <c r="A1151" s="34"/>
      <c r="B1151" s="37"/>
      <c r="C1151" s="214"/>
      <c r="D1151" s="312"/>
      <c r="E1151" s="312"/>
      <c r="F1151" s="315"/>
      <c r="G1151" s="312"/>
      <c r="H1151" s="312"/>
      <c r="I1151" s="34"/>
      <c r="J1151" s="114"/>
      <c r="K1151" s="80"/>
      <c r="L1151" s="114"/>
      <c r="M1151" s="114"/>
      <c r="N1151" s="114"/>
      <c r="O1151" s="34"/>
      <c r="P1151" s="34"/>
      <c r="Q1151" s="34"/>
      <c r="R1151" s="34"/>
      <c r="S1151" s="34"/>
      <c r="T1151" s="37"/>
      <c r="U1151" s="37"/>
      <c r="V1151" s="37"/>
      <c r="W1151" s="34"/>
      <c r="X1151" s="34"/>
      <c r="Y1151" s="37"/>
      <c r="Z1151" s="34"/>
      <c r="AA1151" s="34"/>
      <c r="AB1151" s="34"/>
      <c r="AC1151" s="34"/>
      <c r="AD1151" s="34"/>
      <c r="AE1151" s="37"/>
      <c r="AF1151" s="34"/>
    </row>
    <row r="1152" ht="14.5" spans="1:32">
      <c r="A1152" s="34"/>
      <c r="B1152" s="37"/>
      <c r="C1152" s="214"/>
      <c r="D1152" s="312"/>
      <c r="E1152" s="312"/>
      <c r="F1152" s="315"/>
      <c r="G1152" s="312"/>
      <c r="H1152" s="312"/>
      <c r="I1152" s="34"/>
      <c r="J1152" s="114"/>
      <c r="K1152" s="80"/>
      <c r="L1152" s="114"/>
      <c r="M1152" s="114"/>
      <c r="N1152" s="114"/>
      <c r="O1152" s="34"/>
      <c r="P1152" s="34"/>
      <c r="Q1152" s="34"/>
      <c r="R1152" s="34"/>
      <c r="S1152" s="34"/>
      <c r="T1152" s="37"/>
      <c r="U1152" s="37"/>
      <c r="V1152" s="37"/>
      <c r="W1152" s="34"/>
      <c r="X1152" s="34"/>
      <c r="Y1152" s="37"/>
      <c r="Z1152" s="34"/>
      <c r="AA1152" s="34"/>
      <c r="AB1152" s="34"/>
      <c r="AC1152" s="34"/>
      <c r="AD1152" s="34"/>
      <c r="AE1152" s="37"/>
      <c r="AF1152" s="34"/>
    </row>
    <row r="1153" ht="14.5" spans="1:32">
      <c r="A1153" s="34"/>
      <c r="B1153" s="37"/>
      <c r="C1153" s="214"/>
      <c r="D1153" s="312"/>
      <c r="E1153" s="312"/>
      <c r="F1153" s="315"/>
      <c r="G1153" s="312"/>
      <c r="H1153" s="312"/>
      <c r="I1153" s="34"/>
      <c r="J1153" s="114"/>
      <c r="K1153" s="80"/>
      <c r="L1153" s="114"/>
      <c r="M1153" s="114"/>
      <c r="N1153" s="114"/>
      <c r="O1153" s="34"/>
      <c r="P1153" s="34"/>
      <c r="Q1153" s="34"/>
      <c r="R1153" s="34"/>
      <c r="S1153" s="34"/>
      <c r="T1153" s="37"/>
      <c r="U1153" s="37"/>
      <c r="V1153" s="37"/>
      <c r="W1153" s="34"/>
      <c r="X1153" s="34"/>
      <c r="Y1153" s="37"/>
      <c r="Z1153" s="34"/>
      <c r="AA1153" s="34"/>
      <c r="AB1153" s="34"/>
      <c r="AC1153" s="34"/>
      <c r="AD1153" s="34"/>
      <c r="AE1153" s="37"/>
      <c r="AF1153" s="34"/>
    </row>
    <row r="1154" ht="14.5" spans="1:32">
      <c r="A1154" s="34"/>
      <c r="B1154" s="37"/>
      <c r="C1154" s="214"/>
      <c r="D1154" s="312"/>
      <c r="E1154" s="312"/>
      <c r="F1154" s="315"/>
      <c r="G1154" s="312"/>
      <c r="H1154" s="312"/>
      <c r="I1154" s="34"/>
      <c r="J1154" s="114"/>
      <c r="K1154" s="80"/>
      <c r="L1154" s="114"/>
      <c r="M1154" s="114"/>
      <c r="N1154" s="114"/>
      <c r="O1154" s="34"/>
      <c r="P1154" s="34"/>
      <c r="Q1154" s="34"/>
      <c r="R1154" s="34"/>
      <c r="S1154" s="34"/>
      <c r="T1154" s="37"/>
      <c r="U1154" s="37"/>
      <c r="V1154" s="37"/>
      <c r="W1154" s="34"/>
      <c r="X1154" s="34"/>
      <c r="Y1154" s="37"/>
      <c r="Z1154" s="34"/>
      <c r="AA1154" s="34"/>
      <c r="AB1154" s="34"/>
      <c r="AC1154" s="34"/>
      <c r="AD1154" s="34"/>
      <c r="AE1154" s="37"/>
      <c r="AF1154" s="34"/>
    </row>
    <row r="1155" ht="14.5" spans="1:32">
      <c r="A1155" s="34"/>
      <c r="B1155" s="37"/>
      <c r="C1155" s="214"/>
      <c r="D1155" s="312"/>
      <c r="E1155" s="312"/>
      <c r="F1155" s="315"/>
      <c r="G1155" s="312"/>
      <c r="H1155" s="312"/>
      <c r="I1155" s="34"/>
      <c r="J1155" s="114"/>
      <c r="K1155" s="80"/>
      <c r="L1155" s="114"/>
      <c r="M1155" s="114"/>
      <c r="N1155" s="114"/>
      <c r="O1155" s="34"/>
      <c r="P1155" s="34"/>
      <c r="Q1155" s="34"/>
      <c r="R1155" s="34"/>
      <c r="S1155" s="34"/>
      <c r="T1155" s="37"/>
      <c r="U1155" s="37"/>
      <c r="V1155" s="37"/>
      <c r="W1155" s="34"/>
      <c r="X1155" s="34"/>
      <c r="Y1155" s="37"/>
      <c r="Z1155" s="34"/>
      <c r="AA1155" s="34"/>
      <c r="AB1155" s="34"/>
      <c r="AC1155" s="34"/>
      <c r="AD1155" s="34"/>
      <c r="AE1155" s="37"/>
      <c r="AF1155" s="34"/>
    </row>
    <row r="1156" ht="14.5" spans="1:32">
      <c r="A1156" s="34"/>
      <c r="B1156" s="37"/>
      <c r="C1156" s="214"/>
      <c r="D1156" s="312"/>
      <c r="E1156" s="312"/>
      <c r="F1156" s="315"/>
      <c r="G1156" s="312"/>
      <c r="H1156" s="312"/>
      <c r="I1156" s="34"/>
      <c r="J1156" s="114"/>
      <c r="K1156" s="80"/>
      <c r="L1156" s="114"/>
      <c r="M1156" s="114"/>
      <c r="N1156" s="114"/>
      <c r="O1156" s="34"/>
      <c r="P1156" s="34"/>
      <c r="Q1156" s="34"/>
      <c r="R1156" s="34"/>
      <c r="S1156" s="34"/>
      <c r="T1156" s="37"/>
      <c r="U1156" s="37"/>
      <c r="V1156" s="37"/>
      <c r="W1156" s="34"/>
      <c r="X1156" s="34"/>
      <c r="Y1156" s="37"/>
      <c r="Z1156" s="34"/>
      <c r="AA1156" s="34"/>
      <c r="AB1156" s="34"/>
      <c r="AC1156" s="34"/>
      <c r="AD1156" s="34"/>
      <c r="AE1156" s="37"/>
      <c r="AF1156" s="34"/>
    </row>
    <row r="1157" ht="14.5" spans="1:32">
      <c r="A1157" s="34"/>
      <c r="B1157" s="37"/>
      <c r="C1157" s="214"/>
      <c r="D1157" s="312"/>
      <c r="E1157" s="312"/>
      <c r="F1157" s="315"/>
      <c r="G1157" s="312"/>
      <c r="H1157" s="312"/>
      <c r="I1157" s="34"/>
      <c r="J1157" s="114"/>
      <c r="K1157" s="80"/>
      <c r="L1157" s="114"/>
      <c r="M1157" s="114"/>
      <c r="N1157" s="114"/>
      <c r="O1157" s="34"/>
      <c r="P1157" s="34"/>
      <c r="Q1157" s="34"/>
      <c r="R1157" s="34"/>
      <c r="S1157" s="34"/>
      <c r="T1157" s="37"/>
      <c r="U1157" s="37"/>
      <c r="V1157" s="37"/>
      <c r="W1157" s="34"/>
      <c r="X1157" s="34"/>
      <c r="Y1157" s="37"/>
      <c r="Z1157" s="34"/>
      <c r="AA1157" s="34"/>
      <c r="AB1157" s="34"/>
      <c r="AC1157" s="34"/>
      <c r="AD1157" s="34"/>
      <c r="AE1157" s="37"/>
      <c r="AF1157" s="34"/>
    </row>
    <row r="1158" ht="14.5" spans="1:32">
      <c r="A1158" s="34"/>
      <c r="B1158" s="37"/>
      <c r="C1158" s="214"/>
      <c r="D1158" s="312"/>
      <c r="E1158" s="312"/>
      <c r="F1158" s="315"/>
      <c r="G1158" s="312"/>
      <c r="H1158" s="312"/>
      <c r="I1158" s="34"/>
      <c r="J1158" s="114"/>
      <c r="K1158" s="80"/>
      <c r="L1158" s="114"/>
      <c r="M1158" s="114"/>
      <c r="N1158" s="114"/>
      <c r="O1158" s="34"/>
      <c r="P1158" s="34"/>
      <c r="Q1158" s="34"/>
      <c r="R1158" s="34"/>
      <c r="S1158" s="34"/>
      <c r="T1158" s="37"/>
      <c r="U1158" s="37"/>
      <c r="V1158" s="37"/>
      <c r="W1158" s="34"/>
      <c r="X1158" s="34"/>
      <c r="Y1158" s="37"/>
      <c r="Z1158" s="34"/>
      <c r="AA1158" s="34"/>
      <c r="AB1158" s="34"/>
      <c r="AC1158" s="34"/>
      <c r="AD1158" s="34"/>
      <c r="AE1158" s="37"/>
      <c r="AF1158" s="34"/>
    </row>
    <row r="1159" ht="14.5" spans="1:32">
      <c r="A1159" s="34"/>
      <c r="B1159" s="37"/>
      <c r="C1159" s="214"/>
      <c r="D1159" s="312"/>
      <c r="E1159" s="312"/>
      <c r="F1159" s="315"/>
      <c r="G1159" s="312"/>
      <c r="H1159" s="312"/>
      <c r="I1159" s="34"/>
      <c r="J1159" s="114"/>
      <c r="K1159" s="80"/>
      <c r="L1159" s="114"/>
      <c r="M1159" s="114"/>
      <c r="N1159" s="114"/>
      <c r="O1159" s="34"/>
      <c r="P1159" s="34"/>
      <c r="Q1159" s="34"/>
      <c r="R1159" s="34"/>
      <c r="S1159" s="34"/>
      <c r="T1159" s="37"/>
      <c r="U1159" s="37"/>
      <c r="V1159" s="37"/>
      <c r="W1159" s="34"/>
      <c r="X1159" s="34"/>
      <c r="Y1159" s="37"/>
      <c r="Z1159" s="34"/>
      <c r="AA1159" s="34"/>
      <c r="AB1159" s="34"/>
      <c r="AC1159" s="34"/>
      <c r="AD1159" s="34"/>
      <c r="AE1159" s="37"/>
      <c r="AF1159" s="34"/>
    </row>
    <row r="1160" ht="14.5" spans="1:32">
      <c r="A1160" s="34"/>
      <c r="B1160" s="37"/>
      <c r="C1160" s="214"/>
      <c r="D1160" s="312"/>
      <c r="E1160" s="312"/>
      <c r="F1160" s="315"/>
      <c r="G1160" s="312"/>
      <c r="H1160" s="312"/>
      <c r="I1160" s="34"/>
      <c r="J1160" s="114"/>
      <c r="K1160" s="80"/>
      <c r="L1160" s="114"/>
      <c r="M1160" s="114"/>
      <c r="N1160" s="114"/>
      <c r="O1160" s="34"/>
      <c r="P1160" s="34"/>
      <c r="Q1160" s="34"/>
      <c r="R1160" s="34"/>
      <c r="S1160" s="34"/>
      <c r="T1160" s="37"/>
      <c r="U1160" s="37"/>
      <c r="V1160" s="37"/>
      <c r="W1160" s="34"/>
      <c r="X1160" s="34"/>
      <c r="Y1160" s="37"/>
      <c r="Z1160" s="34"/>
      <c r="AA1160" s="34"/>
      <c r="AB1160" s="34"/>
      <c r="AC1160" s="34"/>
      <c r="AD1160" s="34"/>
      <c r="AE1160" s="37"/>
      <c r="AF1160" s="34"/>
    </row>
    <row r="1161" ht="14.5" spans="1:32">
      <c r="A1161" s="34"/>
      <c r="B1161" s="37"/>
      <c r="C1161" s="214"/>
      <c r="D1161" s="312"/>
      <c r="E1161" s="312"/>
      <c r="F1161" s="315"/>
      <c r="G1161" s="312"/>
      <c r="H1161" s="312"/>
      <c r="I1161" s="34"/>
      <c r="J1161" s="114"/>
      <c r="K1161" s="80"/>
      <c r="L1161" s="114"/>
      <c r="M1161" s="114"/>
      <c r="N1161" s="114"/>
      <c r="O1161" s="34"/>
      <c r="P1161" s="34"/>
      <c r="Q1161" s="34"/>
      <c r="R1161" s="34"/>
      <c r="S1161" s="34"/>
      <c r="T1161" s="37"/>
      <c r="U1161" s="37"/>
      <c r="V1161" s="37"/>
      <c r="W1161" s="34"/>
      <c r="X1161" s="34"/>
      <c r="Y1161" s="37"/>
      <c r="Z1161" s="34"/>
      <c r="AA1161" s="34"/>
      <c r="AB1161" s="34"/>
      <c r="AC1161" s="34"/>
      <c r="AD1161" s="34"/>
      <c r="AE1161" s="37"/>
      <c r="AF1161" s="34"/>
    </row>
    <row r="1162" ht="14.5" spans="1:32">
      <c r="A1162" s="34"/>
      <c r="B1162" s="37"/>
      <c r="C1162" s="214"/>
      <c r="D1162" s="312"/>
      <c r="E1162" s="312"/>
      <c r="F1162" s="315"/>
      <c r="G1162" s="312"/>
      <c r="H1162" s="312"/>
      <c r="I1162" s="34"/>
      <c r="J1162" s="114"/>
      <c r="K1162" s="80"/>
      <c r="L1162" s="114"/>
      <c r="M1162" s="114"/>
      <c r="N1162" s="114"/>
      <c r="O1162" s="34"/>
      <c r="P1162" s="34"/>
      <c r="Q1162" s="34"/>
      <c r="R1162" s="34"/>
      <c r="S1162" s="34"/>
      <c r="T1162" s="37"/>
      <c r="U1162" s="37"/>
      <c r="V1162" s="37"/>
      <c r="W1162" s="34"/>
      <c r="X1162" s="34"/>
      <c r="Y1162" s="37"/>
      <c r="Z1162" s="34"/>
      <c r="AA1162" s="34"/>
      <c r="AB1162" s="34"/>
      <c r="AC1162" s="34"/>
      <c r="AD1162" s="34"/>
      <c r="AE1162" s="37"/>
      <c r="AF1162" s="34"/>
    </row>
    <row r="1163" ht="14.5" spans="1:32">
      <c r="A1163" s="34"/>
      <c r="B1163" s="37"/>
      <c r="C1163" s="214"/>
      <c r="D1163" s="312"/>
      <c r="E1163" s="312"/>
      <c r="F1163" s="315"/>
      <c r="G1163" s="312"/>
      <c r="H1163" s="312"/>
      <c r="I1163" s="34"/>
      <c r="J1163" s="114"/>
      <c r="K1163" s="80"/>
      <c r="L1163" s="114"/>
      <c r="M1163" s="114"/>
      <c r="N1163" s="114"/>
      <c r="O1163" s="34"/>
      <c r="P1163" s="34"/>
      <c r="Q1163" s="34"/>
      <c r="R1163" s="34"/>
      <c r="S1163" s="34"/>
      <c r="T1163" s="37"/>
      <c r="U1163" s="37"/>
      <c r="V1163" s="37"/>
      <c r="W1163" s="34"/>
      <c r="X1163" s="34"/>
      <c r="Y1163" s="37"/>
      <c r="Z1163" s="34"/>
      <c r="AA1163" s="34"/>
      <c r="AB1163" s="34"/>
      <c r="AC1163" s="34"/>
      <c r="AD1163" s="34"/>
      <c r="AE1163" s="37"/>
      <c r="AF1163" s="34"/>
    </row>
    <row r="1164" ht="14.5" spans="1:32">
      <c r="A1164" s="34"/>
      <c r="B1164" s="37"/>
      <c r="C1164" s="214"/>
      <c r="D1164" s="312"/>
      <c r="E1164" s="312"/>
      <c r="F1164" s="315"/>
      <c r="G1164" s="312"/>
      <c r="H1164" s="312"/>
      <c r="I1164" s="34"/>
      <c r="J1164" s="114"/>
      <c r="K1164" s="80"/>
      <c r="L1164" s="114"/>
      <c r="M1164" s="114"/>
      <c r="N1164" s="114"/>
      <c r="O1164" s="34"/>
      <c r="P1164" s="34"/>
      <c r="Q1164" s="34"/>
      <c r="R1164" s="34"/>
      <c r="S1164" s="34"/>
      <c r="T1164" s="37"/>
      <c r="U1164" s="37"/>
      <c r="V1164" s="37"/>
      <c r="W1164" s="34"/>
      <c r="X1164" s="34"/>
      <c r="Y1164" s="37"/>
      <c r="Z1164" s="34"/>
      <c r="AA1164" s="34"/>
      <c r="AB1164" s="34"/>
      <c r="AC1164" s="34"/>
      <c r="AD1164" s="34"/>
      <c r="AE1164" s="37"/>
      <c r="AF1164" s="34"/>
    </row>
    <row r="1165" ht="14.5" spans="1:32">
      <c r="A1165" s="34"/>
      <c r="B1165" s="37"/>
      <c r="C1165" s="214"/>
      <c r="D1165" s="312"/>
      <c r="E1165" s="312"/>
      <c r="F1165" s="315"/>
      <c r="G1165" s="312"/>
      <c r="H1165" s="312"/>
      <c r="I1165" s="34"/>
      <c r="J1165" s="114"/>
      <c r="K1165" s="80"/>
      <c r="L1165" s="114"/>
      <c r="M1165" s="114"/>
      <c r="N1165" s="114"/>
      <c r="O1165" s="34"/>
      <c r="P1165" s="34"/>
      <c r="Q1165" s="34"/>
      <c r="R1165" s="34"/>
      <c r="S1165" s="34"/>
      <c r="T1165" s="37"/>
      <c r="U1165" s="37"/>
      <c r="V1165" s="37"/>
      <c r="W1165" s="34"/>
      <c r="X1165" s="34"/>
      <c r="Y1165" s="37"/>
      <c r="Z1165" s="34"/>
      <c r="AA1165" s="34"/>
      <c r="AB1165" s="34"/>
      <c r="AC1165" s="34"/>
      <c r="AD1165" s="34"/>
      <c r="AE1165" s="37"/>
      <c r="AF1165" s="34"/>
    </row>
    <row r="1166" ht="14.5" spans="1:32">
      <c r="A1166" s="34"/>
      <c r="B1166" s="37"/>
      <c r="C1166" s="214"/>
      <c r="D1166" s="312"/>
      <c r="E1166" s="312"/>
      <c r="F1166" s="315"/>
      <c r="G1166" s="312"/>
      <c r="H1166" s="312"/>
      <c r="I1166" s="34"/>
      <c r="J1166" s="114"/>
      <c r="K1166" s="80"/>
      <c r="L1166" s="114"/>
      <c r="M1166" s="114"/>
      <c r="N1166" s="114"/>
      <c r="O1166" s="34"/>
      <c r="P1166" s="34"/>
      <c r="Q1166" s="34"/>
      <c r="R1166" s="34"/>
      <c r="S1166" s="34"/>
      <c r="T1166" s="37"/>
      <c r="U1166" s="37"/>
      <c r="V1166" s="37"/>
      <c r="W1166" s="34"/>
      <c r="X1166" s="34"/>
      <c r="Y1166" s="37"/>
      <c r="Z1166" s="34"/>
      <c r="AA1166" s="34"/>
      <c r="AB1166" s="34"/>
      <c r="AC1166" s="34"/>
      <c r="AD1166" s="34"/>
      <c r="AE1166" s="37"/>
      <c r="AF1166" s="34"/>
    </row>
    <row r="1167" ht="14.5" spans="1:32">
      <c r="A1167" s="34"/>
      <c r="B1167" s="37"/>
      <c r="C1167" s="214"/>
      <c r="D1167" s="312"/>
      <c r="E1167" s="312"/>
      <c r="F1167" s="315"/>
      <c r="G1167" s="312"/>
      <c r="H1167" s="312"/>
      <c r="I1167" s="34"/>
      <c r="J1167" s="114"/>
      <c r="K1167" s="80"/>
      <c r="L1167" s="114"/>
      <c r="M1167" s="114"/>
      <c r="N1167" s="114"/>
      <c r="O1167" s="34"/>
      <c r="P1167" s="34"/>
      <c r="Q1167" s="34"/>
      <c r="R1167" s="34"/>
      <c r="S1167" s="34"/>
      <c r="T1167" s="37"/>
      <c r="U1167" s="37"/>
      <c r="V1167" s="37"/>
      <c r="W1167" s="34"/>
      <c r="X1167" s="34"/>
      <c r="Y1167" s="37"/>
      <c r="Z1167" s="34"/>
      <c r="AA1167" s="34"/>
      <c r="AB1167" s="34"/>
      <c r="AC1167" s="34"/>
      <c r="AD1167" s="34"/>
      <c r="AE1167" s="37"/>
      <c r="AF1167" s="34"/>
    </row>
    <row r="1168" ht="14.5" spans="1:32">
      <c r="A1168" s="34"/>
      <c r="B1168" s="37"/>
      <c r="C1168" s="214"/>
      <c r="D1168" s="312"/>
      <c r="E1168" s="312"/>
      <c r="F1168" s="315"/>
      <c r="G1168" s="312"/>
      <c r="H1168" s="312"/>
      <c r="I1168" s="34"/>
      <c r="J1168" s="114"/>
      <c r="K1168" s="80"/>
      <c r="L1168" s="114"/>
      <c r="M1168" s="114"/>
      <c r="N1168" s="114"/>
      <c r="O1168" s="34"/>
      <c r="P1168" s="34"/>
      <c r="Q1168" s="34"/>
      <c r="R1168" s="34"/>
      <c r="S1168" s="34"/>
      <c r="T1168" s="37"/>
      <c r="U1168" s="37"/>
      <c r="V1168" s="37"/>
      <c r="W1168" s="34"/>
      <c r="X1168" s="34"/>
      <c r="Y1168" s="37"/>
      <c r="Z1168" s="34"/>
      <c r="AA1168" s="34"/>
      <c r="AB1168" s="34"/>
      <c r="AC1168" s="34"/>
      <c r="AD1168" s="34"/>
      <c r="AE1168" s="37"/>
      <c r="AF1168" s="34"/>
    </row>
    <row r="1169" ht="14.5" spans="1:32">
      <c r="A1169" s="34"/>
      <c r="B1169" s="37"/>
      <c r="C1169" s="214"/>
      <c r="D1169" s="312"/>
      <c r="E1169" s="312"/>
      <c r="F1169" s="315"/>
      <c r="G1169" s="312"/>
      <c r="H1169" s="312"/>
      <c r="I1169" s="34"/>
      <c r="J1169" s="114"/>
      <c r="K1169" s="80"/>
      <c r="L1169" s="114"/>
      <c r="M1169" s="114"/>
      <c r="N1169" s="114"/>
      <c r="O1169" s="34"/>
      <c r="P1169" s="34"/>
      <c r="Q1169" s="34"/>
      <c r="R1169" s="34"/>
      <c r="S1169" s="34"/>
      <c r="T1169" s="37"/>
      <c r="U1169" s="37"/>
      <c r="V1169" s="37"/>
      <c r="W1169" s="34"/>
      <c r="X1169" s="34"/>
      <c r="Y1169" s="37"/>
      <c r="Z1169" s="34"/>
      <c r="AA1169" s="34"/>
      <c r="AB1169" s="34"/>
      <c r="AC1169" s="34"/>
      <c r="AD1169" s="34"/>
      <c r="AE1169" s="37"/>
      <c r="AF1169" s="34"/>
    </row>
    <row r="1170" ht="14.5" spans="1:32">
      <c r="A1170" s="34"/>
      <c r="B1170" s="37"/>
      <c r="C1170" s="214"/>
      <c r="D1170" s="312"/>
      <c r="E1170" s="312"/>
      <c r="F1170" s="315"/>
      <c r="G1170" s="312"/>
      <c r="H1170" s="312"/>
      <c r="I1170" s="34"/>
      <c r="J1170" s="114"/>
      <c r="K1170" s="80"/>
      <c r="L1170" s="114"/>
      <c r="M1170" s="114"/>
      <c r="N1170" s="114"/>
      <c r="O1170" s="34"/>
      <c r="P1170" s="34"/>
      <c r="Q1170" s="34"/>
      <c r="R1170" s="34"/>
      <c r="S1170" s="34"/>
      <c r="T1170" s="37"/>
      <c r="U1170" s="37"/>
      <c r="V1170" s="37"/>
      <c r="W1170" s="34"/>
      <c r="X1170" s="34"/>
      <c r="Y1170" s="37"/>
      <c r="Z1170" s="34"/>
      <c r="AA1170" s="34"/>
      <c r="AB1170" s="34"/>
      <c r="AC1170" s="34"/>
      <c r="AD1170" s="34"/>
      <c r="AE1170" s="37"/>
      <c r="AF1170" s="34"/>
    </row>
    <row r="1171" ht="14.5" spans="1:32">
      <c r="A1171" s="34"/>
      <c r="B1171" s="37"/>
      <c r="C1171" s="214"/>
      <c r="D1171" s="312"/>
      <c r="E1171" s="312"/>
      <c r="F1171" s="315"/>
      <c r="G1171" s="312"/>
      <c r="H1171" s="312"/>
      <c r="I1171" s="34"/>
      <c r="J1171" s="114"/>
      <c r="K1171" s="80"/>
      <c r="L1171" s="114"/>
      <c r="M1171" s="114"/>
      <c r="N1171" s="114"/>
      <c r="O1171" s="34"/>
      <c r="P1171" s="34"/>
      <c r="Q1171" s="34"/>
      <c r="R1171" s="34"/>
      <c r="S1171" s="34"/>
      <c r="T1171" s="37"/>
      <c r="U1171" s="37"/>
      <c r="V1171" s="37"/>
      <c r="W1171" s="34"/>
      <c r="X1171" s="34"/>
      <c r="Y1171" s="37"/>
      <c r="Z1171" s="34"/>
      <c r="AA1171" s="34"/>
      <c r="AB1171" s="34"/>
      <c r="AC1171" s="34"/>
      <c r="AD1171" s="34"/>
      <c r="AE1171" s="37"/>
      <c r="AF1171" s="34"/>
    </row>
    <row r="1172" ht="14.5" spans="1:32">
      <c r="A1172" s="34"/>
      <c r="B1172" s="37"/>
      <c r="C1172" s="214"/>
      <c r="D1172" s="312"/>
      <c r="E1172" s="312"/>
      <c r="F1172" s="315"/>
      <c r="G1172" s="312"/>
      <c r="H1172" s="312"/>
      <c r="I1172" s="34"/>
      <c r="J1172" s="114"/>
      <c r="K1172" s="80"/>
      <c r="L1172" s="114"/>
      <c r="M1172" s="114"/>
      <c r="N1172" s="114"/>
      <c r="O1172" s="34"/>
      <c r="P1172" s="34"/>
      <c r="Q1172" s="34"/>
      <c r="R1172" s="34"/>
      <c r="S1172" s="34"/>
      <c r="T1172" s="37"/>
      <c r="U1172" s="37"/>
      <c r="V1172" s="37"/>
      <c r="W1172" s="34"/>
      <c r="X1172" s="34"/>
      <c r="Y1172" s="37"/>
      <c r="Z1172" s="34"/>
      <c r="AA1172" s="34"/>
      <c r="AB1172" s="34"/>
      <c r="AC1172" s="34"/>
      <c r="AD1172" s="34"/>
      <c r="AE1172" s="37"/>
      <c r="AF1172" s="34"/>
    </row>
    <row r="1173" ht="14.5" spans="1:32">
      <c r="A1173" s="34"/>
      <c r="B1173" s="37"/>
      <c r="C1173" s="214"/>
      <c r="D1173" s="312"/>
      <c r="E1173" s="312"/>
      <c r="F1173" s="315"/>
      <c r="G1173" s="312"/>
      <c r="H1173" s="312"/>
      <c r="I1173" s="34"/>
      <c r="J1173" s="114"/>
      <c r="K1173" s="80"/>
      <c r="L1173" s="114"/>
      <c r="M1173" s="114"/>
      <c r="N1173" s="114"/>
      <c r="O1173" s="34"/>
      <c r="P1173" s="34"/>
      <c r="Q1173" s="34"/>
      <c r="R1173" s="34"/>
      <c r="S1173" s="34"/>
      <c r="T1173" s="37"/>
      <c r="U1173" s="37"/>
      <c r="V1173" s="37"/>
      <c r="W1173" s="34"/>
      <c r="X1173" s="34"/>
      <c r="Y1173" s="37"/>
      <c r="Z1173" s="34"/>
      <c r="AA1173" s="34"/>
      <c r="AB1173" s="34"/>
      <c r="AC1173" s="34"/>
      <c r="AD1173" s="34"/>
      <c r="AE1173" s="37"/>
      <c r="AF1173" s="34"/>
    </row>
    <row r="1174" ht="14.5" spans="1:32">
      <c r="A1174" s="34"/>
      <c r="B1174" s="37"/>
      <c r="C1174" s="214"/>
      <c r="D1174" s="312"/>
      <c r="E1174" s="312"/>
      <c r="F1174" s="315"/>
      <c r="G1174" s="312"/>
      <c r="H1174" s="312"/>
      <c r="I1174" s="34"/>
      <c r="J1174" s="114"/>
      <c r="K1174" s="80"/>
      <c r="L1174" s="114"/>
      <c r="M1174" s="114"/>
      <c r="N1174" s="114"/>
      <c r="O1174" s="34"/>
      <c r="P1174" s="34"/>
      <c r="Q1174" s="34"/>
      <c r="R1174" s="34"/>
      <c r="S1174" s="34"/>
      <c r="T1174" s="37"/>
      <c r="U1174" s="37"/>
      <c r="V1174" s="37"/>
      <c r="W1174" s="34"/>
      <c r="X1174" s="34"/>
      <c r="Y1174" s="37"/>
      <c r="Z1174" s="34"/>
      <c r="AA1174" s="34"/>
      <c r="AB1174" s="34"/>
      <c r="AC1174" s="34"/>
      <c r="AD1174" s="34"/>
      <c r="AE1174" s="37"/>
      <c r="AF1174" s="34"/>
    </row>
    <row r="1175" ht="14.5" spans="1:32">
      <c r="A1175" s="34"/>
      <c r="B1175" s="37"/>
      <c r="C1175" s="214"/>
      <c r="D1175" s="312"/>
      <c r="E1175" s="312"/>
      <c r="F1175" s="315"/>
      <c r="G1175" s="312"/>
      <c r="H1175" s="312"/>
      <c r="I1175" s="34"/>
      <c r="J1175" s="114"/>
      <c r="K1175" s="80"/>
      <c r="L1175" s="114"/>
      <c r="M1175" s="114"/>
      <c r="N1175" s="114"/>
      <c r="O1175" s="34"/>
      <c r="P1175" s="34"/>
      <c r="Q1175" s="34"/>
      <c r="R1175" s="34"/>
      <c r="S1175" s="34"/>
      <c r="T1175" s="37"/>
      <c r="U1175" s="37"/>
      <c r="V1175" s="37"/>
      <c r="W1175" s="34"/>
      <c r="X1175" s="34"/>
      <c r="Y1175" s="37"/>
      <c r="Z1175" s="34"/>
      <c r="AA1175" s="34"/>
      <c r="AB1175" s="34"/>
      <c r="AC1175" s="34"/>
      <c r="AD1175" s="34"/>
      <c r="AE1175" s="37"/>
      <c r="AF1175" s="34"/>
    </row>
    <row r="1176" ht="14.5" spans="1:32">
      <c r="A1176" s="34"/>
      <c r="B1176" s="37"/>
      <c r="C1176" s="214"/>
      <c r="D1176" s="312"/>
      <c r="E1176" s="312"/>
      <c r="F1176" s="315"/>
      <c r="G1176" s="312"/>
      <c r="H1176" s="312"/>
      <c r="I1176" s="34"/>
      <c r="J1176" s="114"/>
      <c r="K1176" s="80"/>
      <c r="L1176" s="114"/>
      <c r="M1176" s="114"/>
      <c r="N1176" s="114"/>
      <c r="O1176" s="34"/>
      <c r="P1176" s="34"/>
      <c r="Q1176" s="34"/>
      <c r="R1176" s="34"/>
      <c r="S1176" s="34"/>
      <c r="T1176" s="37"/>
      <c r="U1176" s="37"/>
      <c r="V1176" s="37"/>
      <c r="W1176" s="34"/>
      <c r="X1176" s="34"/>
      <c r="Y1176" s="37"/>
      <c r="Z1176" s="34"/>
      <c r="AA1176" s="34"/>
      <c r="AB1176" s="34"/>
      <c r="AC1176" s="34"/>
      <c r="AD1176" s="34"/>
      <c r="AE1176" s="37"/>
      <c r="AF1176" s="34"/>
    </row>
    <row r="1177" ht="14.5" spans="1:32">
      <c r="A1177" s="34"/>
      <c r="B1177" s="37"/>
      <c r="C1177" s="214"/>
      <c r="D1177" s="312"/>
      <c r="E1177" s="312"/>
      <c r="F1177" s="315"/>
      <c r="G1177" s="312"/>
      <c r="H1177" s="312"/>
      <c r="I1177" s="34"/>
      <c r="J1177" s="114"/>
      <c r="K1177" s="80"/>
      <c r="L1177" s="114"/>
      <c r="M1177" s="114"/>
      <c r="N1177" s="114"/>
      <c r="O1177" s="34"/>
      <c r="P1177" s="34"/>
      <c r="Q1177" s="34"/>
      <c r="R1177" s="34"/>
      <c r="S1177" s="34"/>
      <c r="T1177" s="37"/>
      <c r="U1177" s="37"/>
      <c r="V1177" s="37"/>
      <c r="W1177" s="34"/>
      <c r="X1177" s="34"/>
      <c r="Y1177" s="37"/>
      <c r="Z1177" s="34"/>
      <c r="AA1177" s="34"/>
      <c r="AB1177" s="34"/>
      <c r="AC1177" s="34"/>
      <c r="AD1177" s="34"/>
      <c r="AE1177" s="37"/>
      <c r="AF1177" s="34"/>
    </row>
    <row r="1178" ht="14.5" spans="1:32">
      <c r="A1178" s="34"/>
      <c r="B1178" s="37"/>
      <c r="C1178" s="214"/>
      <c r="D1178" s="312"/>
      <c r="E1178" s="312"/>
      <c r="F1178" s="315"/>
      <c r="G1178" s="312"/>
      <c r="H1178" s="312"/>
      <c r="I1178" s="34"/>
      <c r="J1178" s="114"/>
      <c r="K1178" s="80"/>
      <c r="L1178" s="114"/>
      <c r="M1178" s="114"/>
      <c r="N1178" s="114"/>
      <c r="O1178" s="34"/>
      <c r="P1178" s="34"/>
      <c r="Q1178" s="34"/>
      <c r="R1178" s="34"/>
      <c r="S1178" s="34"/>
      <c r="T1178" s="37"/>
      <c r="U1178" s="37"/>
      <c r="V1178" s="37"/>
      <c r="W1178" s="34"/>
      <c r="X1178" s="34"/>
      <c r="Y1178" s="37"/>
      <c r="Z1178" s="34"/>
      <c r="AA1178" s="34"/>
      <c r="AB1178" s="34"/>
      <c r="AC1178" s="34"/>
      <c r="AD1178" s="34"/>
      <c r="AE1178" s="37"/>
      <c r="AF1178" s="34"/>
    </row>
    <row r="1179" ht="14.5" spans="1:32">
      <c r="A1179" s="34"/>
      <c r="B1179" s="37"/>
      <c r="C1179" s="214"/>
      <c r="D1179" s="312"/>
      <c r="E1179" s="312"/>
      <c r="F1179" s="315"/>
      <c r="G1179" s="312"/>
      <c r="H1179" s="312"/>
      <c r="I1179" s="34"/>
      <c r="J1179" s="114"/>
      <c r="K1179" s="80"/>
      <c r="L1179" s="114"/>
      <c r="M1179" s="114"/>
      <c r="N1179" s="114"/>
      <c r="O1179" s="34"/>
      <c r="P1179" s="34"/>
      <c r="Q1179" s="34"/>
      <c r="R1179" s="34"/>
      <c r="S1179" s="34"/>
      <c r="T1179" s="37"/>
      <c r="U1179" s="37"/>
      <c r="V1179" s="37"/>
      <c r="W1179" s="34"/>
      <c r="X1179" s="34"/>
      <c r="Y1179" s="37"/>
      <c r="Z1179" s="34"/>
      <c r="AA1179" s="34"/>
      <c r="AB1179" s="34"/>
      <c r="AC1179" s="34"/>
      <c r="AD1179" s="34"/>
      <c r="AE1179" s="37"/>
      <c r="AF1179" s="34"/>
    </row>
    <row r="1180" ht="14.5" spans="1:32">
      <c r="A1180" s="34"/>
      <c r="B1180" s="37"/>
      <c r="C1180" s="214"/>
      <c r="D1180" s="312"/>
      <c r="E1180" s="312"/>
      <c r="F1180" s="315"/>
      <c r="G1180" s="312"/>
      <c r="H1180" s="312"/>
      <c r="I1180" s="34"/>
      <c r="J1180" s="114"/>
      <c r="K1180" s="80"/>
      <c r="L1180" s="114"/>
      <c r="M1180" s="114"/>
      <c r="N1180" s="114"/>
      <c r="O1180" s="34"/>
      <c r="P1180" s="34"/>
      <c r="Q1180" s="34"/>
      <c r="R1180" s="34"/>
      <c r="S1180" s="34"/>
      <c r="T1180" s="37"/>
      <c r="U1180" s="37"/>
      <c r="V1180" s="37"/>
      <c r="W1180" s="34"/>
      <c r="X1180" s="34"/>
      <c r="Y1180" s="37"/>
      <c r="Z1180" s="34"/>
      <c r="AA1180" s="34"/>
      <c r="AB1180" s="34"/>
      <c r="AC1180" s="34"/>
      <c r="AD1180" s="34"/>
      <c r="AE1180" s="37"/>
      <c r="AF1180" s="34"/>
    </row>
    <row r="1181" ht="14.5" spans="1:32">
      <c r="A1181" s="34"/>
      <c r="B1181" s="37"/>
      <c r="C1181" s="214"/>
      <c r="D1181" s="312"/>
      <c r="E1181" s="312"/>
      <c r="F1181" s="315"/>
      <c r="G1181" s="312"/>
      <c r="H1181" s="312"/>
      <c r="I1181" s="34"/>
      <c r="J1181" s="114"/>
      <c r="K1181" s="80"/>
      <c r="L1181" s="114"/>
      <c r="M1181" s="114"/>
      <c r="N1181" s="114"/>
      <c r="O1181" s="34"/>
      <c r="P1181" s="34"/>
      <c r="Q1181" s="34"/>
      <c r="R1181" s="34"/>
      <c r="S1181" s="34"/>
      <c r="T1181" s="37"/>
      <c r="U1181" s="37"/>
      <c r="V1181" s="37"/>
      <c r="W1181" s="34"/>
      <c r="X1181" s="34"/>
      <c r="Y1181" s="37"/>
      <c r="Z1181" s="34"/>
      <c r="AA1181" s="34"/>
      <c r="AB1181" s="34"/>
      <c r="AC1181" s="34"/>
      <c r="AD1181" s="34"/>
      <c r="AE1181" s="37"/>
      <c r="AF1181" s="34"/>
    </row>
    <row r="1182" ht="14.5" spans="1:32">
      <c r="A1182" s="34"/>
      <c r="B1182" s="37"/>
      <c r="C1182" s="214"/>
      <c r="D1182" s="312"/>
      <c r="E1182" s="312"/>
      <c r="F1182" s="315"/>
      <c r="G1182" s="312"/>
      <c r="H1182" s="312"/>
      <c r="I1182" s="34"/>
      <c r="J1182" s="114"/>
      <c r="K1182" s="80"/>
      <c r="L1182" s="114"/>
      <c r="M1182" s="114"/>
      <c r="N1182" s="114"/>
      <c r="O1182" s="34"/>
      <c r="P1182" s="34"/>
      <c r="Q1182" s="34"/>
      <c r="R1182" s="34"/>
      <c r="S1182" s="34"/>
      <c r="T1182" s="37"/>
      <c r="U1182" s="37"/>
      <c r="V1182" s="37"/>
      <c r="W1182" s="34"/>
      <c r="X1182" s="34"/>
      <c r="Y1182" s="37"/>
      <c r="Z1182" s="34"/>
      <c r="AA1182" s="34"/>
      <c r="AB1182" s="34"/>
      <c r="AC1182" s="34"/>
      <c r="AD1182" s="34"/>
      <c r="AE1182" s="37"/>
      <c r="AF1182" s="34"/>
    </row>
    <row r="1183" ht="14.5" spans="1:32">
      <c r="A1183" s="34"/>
      <c r="B1183" s="37"/>
      <c r="C1183" s="214"/>
      <c r="D1183" s="312"/>
      <c r="E1183" s="312"/>
      <c r="F1183" s="315"/>
      <c r="G1183" s="312"/>
      <c r="H1183" s="312"/>
      <c r="I1183" s="34"/>
      <c r="J1183" s="114"/>
      <c r="K1183" s="80"/>
      <c r="L1183" s="114"/>
      <c r="M1183" s="114"/>
      <c r="N1183" s="114"/>
      <c r="O1183" s="34"/>
      <c r="P1183" s="34"/>
      <c r="Q1183" s="34"/>
      <c r="R1183" s="34"/>
      <c r="S1183" s="34"/>
      <c r="T1183" s="37"/>
      <c r="U1183" s="37"/>
      <c r="V1183" s="37"/>
      <c r="W1183" s="34"/>
      <c r="X1183" s="34"/>
      <c r="Y1183" s="37"/>
      <c r="Z1183" s="34"/>
      <c r="AA1183" s="34"/>
      <c r="AB1183" s="34"/>
      <c r="AC1183" s="34"/>
      <c r="AD1183" s="34"/>
      <c r="AE1183" s="37"/>
      <c r="AF1183" s="34"/>
    </row>
    <row r="1184" ht="14.5" spans="1:32">
      <c r="A1184" s="34"/>
      <c r="B1184" s="37"/>
      <c r="C1184" s="214"/>
      <c r="D1184" s="312"/>
      <c r="E1184" s="312"/>
      <c r="F1184" s="315"/>
      <c r="G1184" s="312"/>
      <c r="H1184" s="312"/>
      <c r="I1184" s="34"/>
      <c r="J1184" s="114"/>
      <c r="K1184" s="80"/>
      <c r="L1184" s="114"/>
      <c r="M1184" s="114"/>
      <c r="N1184" s="114"/>
      <c r="O1184" s="34"/>
      <c r="P1184" s="34"/>
      <c r="Q1184" s="34"/>
      <c r="R1184" s="34"/>
      <c r="S1184" s="34"/>
      <c r="T1184" s="37"/>
      <c r="U1184" s="37"/>
      <c r="V1184" s="37"/>
      <c r="W1184" s="34"/>
      <c r="X1184" s="34"/>
      <c r="Y1184" s="37"/>
      <c r="Z1184" s="34"/>
      <c r="AA1184" s="34"/>
      <c r="AB1184" s="34"/>
      <c r="AC1184" s="34"/>
      <c r="AD1184" s="34"/>
      <c r="AE1184" s="37"/>
      <c r="AF1184" s="34"/>
    </row>
    <row r="1185" ht="14.5" spans="1:32">
      <c r="A1185" s="34"/>
      <c r="B1185" s="37"/>
      <c r="C1185" s="214"/>
      <c r="D1185" s="312"/>
      <c r="E1185" s="312"/>
      <c r="F1185" s="315"/>
      <c r="G1185" s="312"/>
      <c r="H1185" s="312"/>
      <c r="I1185" s="34"/>
      <c r="J1185" s="114"/>
      <c r="K1185" s="80"/>
      <c r="L1185" s="114"/>
      <c r="M1185" s="114"/>
      <c r="N1185" s="114"/>
      <c r="O1185" s="34"/>
      <c r="P1185" s="34"/>
      <c r="Q1185" s="34"/>
      <c r="R1185" s="34"/>
      <c r="S1185" s="34"/>
      <c r="T1185" s="37"/>
      <c r="U1185" s="37"/>
      <c r="V1185" s="37"/>
      <c r="W1185" s="34"/>
      <c r="X1185" s="34"/>
      <c r="Y1185" s="37"/>
      <c r="Z1185" s="34"/>
      <c r="AA1185" s="34"/>
      <c r="AB1185" s="34"/>
      <c r="AC1185" s="34"/>
      <c r="AD1185" s="34"/>
      <c r="AE1185" s="37"/>
      <c r="AF1185" s="34"/>
    </row>
    <row r="1186" ht="14.5" spans="1:32">
      <c r="A1186" s="34"/>
      <c r="B1186" s="37"/>
      <c r="C1186" s="214"/>
      <c r="D1186" s="312"/>
      <c r="E1186" s="312"/>
      <c r="F1186" s="315"/>
      <c r="G1186" s="312"/>
      <c r="H1186" s="312"/>
      <c r="I1186" s="34"/>
      <c r="J1186" s="114"/>
      <c r="K1186" s="80"/>
      <c r="L1186" s="114"/>
      <c r="M1186" s="114"/>
      <c r="N1186" s="114"/>
      <c r="O1186" s="34"/>
      <c r="P1186" s="34"/>
      <c r="Q1186" s="34"/>
      <c r="R1186" s="34"/>
      <c r="S1186" s="34"/>
      <c r="T1186" s="37"/>
      <c r="U1186" s="37"/>
      <c r="V1186" s="37"/>
      <c r="W1186" s="34"/>
      <c r="X1186" s="34"/>
      <c r="Y1186" s="37"/>
      <c r="Z1186" s="34"/>
      <c r="AA1186" s="34"/>
      <c r="AB1186" s="34"/>
      <c r="AC1186" s="34"/>
      <c r="AD1186" s="34"/>
      <c r="AE1186" s="37"/>
      <c r="AF1186" s="34"/>
    </row>
    <row r="1187" ht="14.5" spans="1:32">
      <c r="A1187" s="34"/>
      <c r="B1187" s="37"/>
      <c r="C1187" s="214"/>
      <c r="D1187" s="312"/>
      <c r="E1187" s="312"/>
      <c r="F1187" s="315"/>
      <c r="G1187" s="312"/>
      <c r="H1187" s="312"/>
      <c r="I1187" s="34"/>
      <c r="J1187" s="114"/>
      <c r="K1187" s="80"/>
      <c r="L1187" s="114"/>
      <c r="M1187" s="114"/>
      <c r="N1187" s="114"/>
      <c r="O1187" s="34"/>
      <c r="P1187" s="34"/>
      <c r="Q1187" s="34"/>
      <c r="R1187" s="34"/>
      <c r="S1187" s="34"/>
      <c r="T1187" s="37"/>
      <c r="U1187" s="37"/>
      <c r="V1187" s="37"/>
      <c r="W1187" s="34"/>
      <c r="X1187" s="34"/>
      <c r="Y1187" s="37"/>
      <c r="Z1187" s="34"/>
      <c r="AA1187" s="34"/>
      <c r="AB1187" s="34"/>
      <c r="AC1187" s="34"/>
      <c r="AD1187" s="34"/>
      <c r="AE1187" s="37"/>
      <c r="AF1187" s="34"/>
    </row>
    <row r="1188" ht="14.5" spans="1:32">
      <c r="A1188" s="34"/>
      <c r="B1188" s="37"/>
      <c r="C1188" s="214"/>
      <c r="D1188" s="312"/>
      <c r="E1188" s="312"/>
      <c r="F1188" s="315"/>
      <c r="G1188" s="312"/>
      <c r="H1188" s="312"/>
      <c r="I1188" s="34"/>
      <c r="J1188" s="114"/>
      <c r="K1188" s="80"/>
      <c r="L1188" s="114"/>
      <c r="M1188" s="114"/>
      <c r="N1188" s="114"/>
      <c r="O1188" s="34"/>
      <c r="P1188" s="34"/>
      <c r="Q1188" s="34"/>
      <c r="R1188" s="34"/>
      <c r="S1188" s="34"/>
      <c r="T1188" s="37"/>
      <c r="U1188" s="37"/>
      <c r="V1188" s="37"/>
      <c r="W1188" s="34"/>
      <c r="X1188" s="34"/>
      <c r="Y1188" s="37"/>
      <c r="Z1188" s="34"/>
      <c r="AA1188" s="34"/>
      <c r="AB1188" s="34"/>
      <c r="AC1188" s="34"/>
      <c r="AD1188" s="34"/>
      <c r="AE1188" s="37"/>
      <c r="AF1188" s="34"/>
    </row>
    <row r="1189" ht="14.5" spans="1:32">
      <c r="A1189" s="34"/>
      <c r="B1189" s="37"/>
      <c r="C1189" s="214"/>
      <c r="D1189" s="312"/>
      <c r="E1189" s="312"/>
      <c r="F1189" s="315"/>
      <c r="G1189" s="312"/>
      <c r="H1189" s="312"/>
      <c r="I1189" s="34"/>
      <c r="J1189" s="114"/>
      <c r="K1189" s="80"/>
      <c r="L1189" s="114"/>
      <c r="M1189" s="114"/>
      <c r="N1189" s="114"/>
      <c r="O1189" s="34"/>
      <c r="P1189" s="34"/>
      <c r="Q1189" s="34"/>
      <c r="R1189" s="34"/>
      <c r="S1189" s="34"/>
      <c r="T1189" s="37"/>
      <c r="U1189" s="37"/>
      <c r="V1189" s="37"/>
      <c r="W1189" s="34"/>
      <c r="X1189" s="34"/>
      <c r="Y1189" s="37"/>
      <c r="Z1189" s="34"/>
      <c r="AA1189" s="34"/>
      <c r="AB1189" s="34"/>
      <c r="AC1189" s="34"/>
      <c r="AD1189" s="34"/>
      <c r="AE1189" s="37"/>
      <c r="AF1189" s="34"/>
    </row>
    <row r="1190" ht="14.5" spans="1:32">
      <c r="A1190" s="34"/>
      <c r="B1190" s="37"/>
      <c r="C1190" s="214"/>
      <c r="D1190" s="312"/>
      <c r="E1190" s="312"/>
      <c r="F1190" s="315"/>
      <c r="G1190" s="312"/>
      <c r="H1190" s="312"/>
      <c r="I1190" s="34"/>
      <c r="J1190" s="114"/>
      <c r="K1190" s="80"/>
      <c r="L1190" s="114"/>
      <c r="M1190" s="114"/>
      <c r="N1190" s="114"/>
      <c r="O1190" s="34"/>
      <c r="P1190" s="34"/>
      <c r="Q1190" s="34"/>
      <c r="R1190" s="34"/>
      <c r="S1190" s="34"/>
      <c r="T1190" s="37"/>
      <c r="U1190" s="37"/>
      <c r="V1190" s="37"/>
      <c r="W1190" s="34"/>
      <c r="X1190" s="34"/>
      <c r="Y1190" s="37"/>
      <c r="Z1190" s="34"/>
      <c r="AA1190" s="34"/>
      <c r="AB1190" s="34"/>
      <c r="AC1190" s="34"/>
      <c r="AD1190" s="34"/>
      <c r="AE1190" s="37"/>
      <c r="AF1190" s="34"/>
    </row>
    <row r="1191" ht="14.5" spans="1:32">
      <c r="A1191" s="34"/>
      <c r="B1191" s="37"/>
      <c r="C1191" s="214"/>
      <c r="D1191" s="312"/>
      <c r="E1191" s="312"/>
      <c r="F1191" s="315"/>
      <c r="G1191" s="312"/>
      <c r="H1191" s="312"/>
      <c r="I1191" s="34"/>
      <c r="J1191" s="114"/>
      <c r="K1191" s="80"/>
      <c r="L1191" s="114"/>
      <c r="M1191" s="114"/>
      <c r="N1191" s="114"/>
      <c r="O1191" s="34"/>
      <c r="P1191" s="34"/>
      <c r="Q1191" s="34"/>
      <c r="R1191" s="34"/>
      <c r="S1191" s="34"/>
      <c r="T1191" s="37"/>
      <c r="U1191" s="37"/>
      <c r="V1191" s="37"/>
      <c r="W1191" s="34"/>
      <c r="X1191" s="34"/>
      <c r="Y1191" s="37"/>
      <c r="Z1191" s="34"/>
      <c r="AA1191" s="34"/>
      <c r="AB1191" s="34"/>
      <c r="AC1191" s="34"/>
      <c r="AD1191" s="34"/>
      <c r="AE1191" s="37"/>
      <c r="AF1191" s="34"/>
    </row>
    <row r="1192" ht="14.5" spans="1:32">
      <c r="A1192" s="34"/>
      <c r="B1192" s="37"/>
      <c r="C1192" s="214"/>
      <c r="D1192" s="312"/>
      <c r="E1192" s="312"/>
      <c r="F1192" s="315"/>
      <c r="G1192" s="312"/>
      <c r="H1192" s="312"/>
      <c r="I1192" s="34"/>
      <c r="J1192" s="114"/>
      <c r="K1192" s="80"/>
      <c r="L1192" s="114"/>
      <c r="M1192" s="114"/>
      <c r="N1192" s="114"/>
      <c r="O1192" s="34"/>
      <c r="P1192" s="34"/>
      <c r="Q1192" s="34"/>
      <c r="R1192" s="34"/>
      <c r="S1192" s="34"/>
      <c r="T1192" s="37"/>
      <c r="U1192" s="37"/>
      <c r="V1192" s="37"/>
      <c r="W1192" s="34"/>
      <c r="X1192" s="34"/>
      <c r="Y1192" s="37"/>
      <c r="Z1192" s="34"/>
      <c r="AA1192" s="34"/>
      <c r="AB1192" s="34"/>
      <c r="AC1192" s="34"/>
      <c r="AD1192" s="34"/>
      <c r="AE1192" s="37"/>
      <c r="AF1192" s="34"/>
    </row>
    <row r="1193" ht="14.5" spans="1:32">
      <c r="A1193" s="34"/>
      <c r="B1193" s="37"/>
      <c r="C1193" s="214"/>
      <c r="D1193" s="312"/>
      <c r="E1193" s="312"/>
      <c r="F1193" s="315"/>
      <c r="G1193" s="312"/>
      <c r="H1193" s="312"/>
      <c r="I1193" s="34"/>
      <c r="J1193" s="114"/>
      <c r="K1193" s="80"/>
      <c r="L1193" s="114"/>
      <c r="M1193" s="114"/>
      <c r="N1193" s="114"/>
      <c r="O1193" s="34"/>
      <c r="P1193" s="34"/>
      <c r="Q1193" s="34"/>
      <c r="R1193" s="34"/>
      <c r="S1193" s="34"/>
      <c r="T1193" s="37"/>
      <c r="U1193" s="37"/>
      <c r="V1193" s="37"/>
      <c r="W1193" s="34"/>
      <c r="X1193" s="34"/>
      <c r="Y1193" s="37"/>
      <c r="Z1193" s="34"/>
      <c r="AA1193" s="34"/>
      <c r="AB1193" s="34"/>
      <c r="AC1193" s="34"/>
      <c r="AD1193" s="34"/>
      <c r="AE1193" s="37"/>
      <c r="AF1193" s="34"/>
    </row>
    <row r="1194" ht="14.5" spans="1:32">
      <c r="A1194" s="34"/>
      <c r="B1194" s="37"/>
      <c r="C1194" s="214"/>
      <c r="D1194" s="312"/>
      <c r="E1194" s="312"/>
      <c r="F1194" s="315"/>
      <c r="G1194" s="312"/>
      <c r="H1194" s="312"/>
      <c r="I1194" s="34"/>
      <c r="J1194" s="114"/>
      <c r="K1194" s="80"/>
      <c r="L1194" s="114"/>
      <c r="M1194" s="114"/>
      <c r="N1194" s="114"/>
      <c r="O1194" s="34"/>
      <c r="P1194" s="34"/>
      <c r="Q1194" s="34"/>
      <c r="R1194" s="34"/>
      <c r="S1194" s="34"/>
      <c r="T1194" s="37"/>
      <c r="U1194" s="37"/>
      <c r="V1194" s="37"/>
      <c r="W1194" s="34"/>
      <c r="X1194" s="34"/>
      <c r="Y1194" s="37"/>
      <c r="Z1194" s="34"/>
      <c r="AA1194" s="34"/>
      <c r="AB1194" s="34"/>
      <c r="AC1194" s="34"/>
      <c r="AD1194" s="34"/>
      <c r="AE1194" s="37"/>
      <c r="AF1194" s="34"/>
    </row>
    <row r="1195" ht="14.5" spans="1:32">
      <c r="A1195" s="34"/>
      <c r="B1195" s="37"/>
      <c r="C1195" s="214"/>
      <c r="D1195" s="312"/>
      <c r="E1195" s="312"/>
      <c r="F1195" s="315"/>
      <c r="G1195" s="312"/>
      <c r="H1195" s="312"/>
      <c r="I1195" s="34"/>
      <c r="J1195" s="114"/>
      <c r="K1195" s="80"/>
      <c r="L1195" s="114"/>
      <c r="M1195" s="114"/>
      <c r="N1195" s="114"/>
      <c r="O1195" s="34"/>
      <c r="P1195" s="34"/>
      <c r="Q1195" s="34"/>
      <c r="R1195" s="34"/>
      <c r="S1195" s="34"/>
      <c r="T1195" s="37"/>
      <c r="U1195" s="37"/>
      <c r="V1195" s="37"/>
      <c r="W1195" s="34"/>
      <c r="X1195" s="34"/>
      <c r="Y1195" s="37"/>
      <c r="Z1195" s="34"/>
      <c r="AA1195" s="34"/>
      <c r="AB1195" s="34"/>
      <c r="AC1195" s="34"/>
      <c r="AD1195" s="34"/>
      <c r="AE1195" s="37"/>
      <c r="AF1195" s="34"/>
    </row>
    <row r="1196" ht="14.5" spans="1:32">
      <c r="A1196" s="34"/>
      <c r="B1196" s="37"/>
      <c r="C1196" s="214"/>
      <c r="D1196" s="312"/>
      <c r="E1196" s="312"/>
      <c r="F1196" s="315"/>
      <c r="G1196" s="312"/>
      <c r="H1196" s="312"/>
      <c r="I1196" s="34"/>
      <c r="J1196" s="114"/>
      <c r="K1196" s="80"/>
      <c r="L1196" s="114"/>
      <c r="M1196" s="114"/>
      <c r="N1196" s="114"/>
      <c r="O1196" s="34"/>
      <c r="P1196" s="34"/>
      <c r="Q1196" s="34"/>
      <c r="R1196" s="34"/>
      <c r="S1196" s="34"/>
      <c r="T1196" s="37"/>
      <c r="U1196" s="37"/>
      <c r="V1196" s="37"/>
      <c r="W1196" s="34"/>
      <c r="X1196" s="34"/>
      <c r="Y1196" s="37"/>
      <c r="Z1196" s="34"/>
      <c r="AA1196" s="34"/>
      <c r="AB1196" s="34"/>
      <c r="AC1196" s="34"/>
      <c r="AD1196" s="34"/>
      <c r="AE1196" s="37"/>
      <c r="AF1196" s="34"/>
    </row>
    <row r="1197" ht="14.5" spans="1:32">
      <c r="A1197" s="34"/>
      <c r="B1197" s="37"/>
      <c r="C1197" s="214"/>
      <c r="D1197" s="312"/>
      <c r="E1197" s="312"/>
      <c r="F1197" s="315"/>
      <c r="G1197" s="312"/>
      <c r="H1197" s="312"/>
      <c r="I1197" s="34"/>
      <c r="J1197" s="114"/>
      <c r="K1197" s="80"/>
      <c r="L1197" s="114"/>
      <c r="M1197" s="114"/>
      <c r="N1197" s="114"/>
      <c r="O1197" s="34"/>
      <c r="P1197" s="34"/>
      <c r="Q1197" s="34"/>
      <c r="R1197" s="34"/>
      <c r="S1197" s="34"/>
      <c r="T1197" s="37"/>
      <c r="U1197" s="37"/>
      <c r="V1197" s="37"/>
      <c r="W1197" s="34"/>
      <c r="X1197" s="34"/>
      <c r="Y1197" s="37"/>
      <c r="Z1197" s="34"/>
      <c r="AA1197" s="34"/>
      <c r="AB1197" s="34"/>
      <c r="AC1197" s="34"/>
      <c r="AD1197" s="34"/>
      <c r="AE1197" s="37"/>
      <c r="AF1197" s="34"/>
    </row>
    <row r="1198" ht="14.5" spans="1:32">
      <c r="A1198" s="34"/>
      <c r="B1198" s="37"/>
      <c r="C1198" s="214"/>
      <c r="D1198" s="312"/>
      <c r="E1198" s="312"/>
      <c r="F1198" s="315"/>
      <c r="G1198" s="312"/>
      <c r="H1198" s="312"/>
      <c r="I1198" s="34"/>
      <c r="J1198" s="114"/>
      <c r="K1198" s="80"/>
      <c r="L1198" s="114"/>
      <c r="M1198" s="114"/>
      <c r="N1198" s="114"/>
      <c r="O1198" s="34"/>
      <c r="P1198" s="34"/>
      <c r="Q1198" s="34"/>
      <c r="R1198" s="34"/>
      <c r="S1198" s="34"/>
      <c r="T1198" s="37"/>
      <c r="U1198" s="37"/>
      <c r="V1198" s="37"/>
      <c r="W1198" s="34"/>
      <c r="X1198" s="34"/>
      <c r="Y1198" s="37"/>
      <c r="Z1198" s="34"/>
      <c r="AA1198" s="34"/>
      <c r="AB1198" s="34"/>
      <c r="AC1198" s="34"/>
      <c r="AD1198" s="34"/>
      <c r="AE1198" s="37"/>
      <c r="AF1198" s="34"/>
    </row>
    <row r="1199" ht="14.5" spans="1:32">
      <c r="A1199" s="34"/>
      <c r="B1199" s="37"/>
      <c r="C1199" s="214"/>
      <c r="D1199" s="312"/>
      <c r="E1199" s="312"/>
      <c r="F1199" s="315"/>
      <c r="G1199" s="312"/>
      <c r="H1199" s="312"/>
      <c r="I1199" s="34"/>
      <c r="J1199" s="114"/>
      <c r="K1199" s="80"/>
      <c r="L1199" s="114"/>
      <c r="M1199" s="114"/>
      <c r="N1199" s="114"/>
      <c r="O1199" s="34"/>
      <c r="P1199" s="34"/>
      <c r="Q1199" s="34"/>
      <c r="R1199" s="34"/>
      <c r="S1199" s="34"/>
      <c r="T1199" s="37"/>
      <c r="U1199" s="37"/>
      <c r="V1199" s="37"/>
      <c r="W1199" s="34"/>
      <c r="X1199" s="34"/>
      <c r="Y1199" s="37"/>
      <c r="Z1199" s="34"/>
      <c r="AA1199" s="34"/>
      <c r="AB1199" s="34"/>
      <c r="AC1199" s="34"/>
      <c r="AD1199" s="34"/>
      <c r="AE1199" s="37"/>
      <c r="AF1199" s="34"/>
    </row>
    <row r="1200" ht="14.5" spans="1:32">
      <c r="A1200" s="34"/>
      <c r="B1200" s="37"/>
      <c r="C1200" s="214"/>
      <c r="D1200" s="312"/>
      <c r="E1200" s="312"/>
      <c r="F1200" s="315"/>
      <c r="G1200" s="312"/>
      <c r="H1200" s="312"/>
      <c r="I1200" s="34"/>
      <c r="J1200" s="114"/>
      <c r="K1200" s="80"/>
      <c r="L1200" s="114"/>
      <c r="M1200" s="114"/>
      <c r="N1200" s="114"/>
      <c r="O1200" s="34"/>
      <c r="P1200" s="34"/>
      <c r="Q1200" s="34"/>
      <c r="R1200" s="34"/>
      <c r="S1200" s="34"/>
      <c r="T1200" s="37"/>
      <c r="U1200" s="37"/>
      <c r="V1200" s="37"/>
      <c r="W1200" s="34"/>
      <c r="X1200" s="34"/>
      <c r="Y1200" s="37"/>
      <c r="Z1200" s="34"/>
      <c r="AA1200" s="34"/>
      <c r="AB1200" s="34"/>
      <c r="AC1200" s="34"/>
      <c r="AD1200" s="34"/>
      <c r="AE1200" s="37"/>
      <c r="AF1200" s="34"/>
    </row>
    <row r="1201" ht="14.5" spans="1:32">
      <c r="A1201" s="34"/>
      <c r="B1201" s="37"/>
      <c r="C1201" s="214"/>
      <c r="D1201" s="312"/>
      <c r="E1201" s="312"/>
      <c r="F1201" s="315"/>
      <c r="G1201" s="312"/>
      <c r="H1201" s="312"/>
      <c r="I1201" s="34"/>
      <c r="J1201" s="114"/>
      <c r="K1201" s="80"/>
      <c r="L1201" s="114"/>
      <c r="M1201" s="114"/>
      <c r="N1201" s="114"/>
      <c r="O1201" s="34"/>
      <c r="P1201" s="34"/>
      <c r="Q1201" s="34"/>
      <c r="R1201" s="34"/>
      <c r="S1201" s="34"/>
      <c r="T1201" s="37"/>
      <c r="U1201" s="37"/>
      <c r="V1201" s="37"/>
      <c r="W1201" s="34"/>
      <c r="X1201" s="34"/>
      <c r="Y1201" s="37"/>
      <c r="Z1201" s="34"/>
      <c r="AA1201" s="34"/>
      <c r="AB1201" s="34"/>
      <c r="AC1201" s="34"/>
      <c r="AD1201" s="34"/>
      <c r="AE1201" s="37"/>
      <c r="AF1201" s="34"/>
    </row>
    <row r="1202" ht="14.5" spans="1:32">
      <c r="A1202" s="34"/>
      <c r="B1202" s="37"/>
      <c r="C1202" s="214"/>
      <c r="D1202" s="312"/>
      <c r="E1202" s="312"/>
      <c r="F1202" s="315"/>
      <c r="G1202" s="312"/>
      <c r="H1202" s="312"/>
      <c r="I1202" s="34"/>
      <c r="J1202" s="114"/>
      <c r="K1202" s="80"/>
      <c r="L1202" s="114"/>
      <c r="M1202" s="114"/>
      <c r="N1202" s="114"/>
      <c r="O1202" s="34"/>
      <c r="P1202" s="34"/>
      <c r="Q1202" s="34"/>
      <c r="R1202" s="34"/>
      <c r="S1202" s="34"/>
      <c r="T1202" s="37"/>
      <c r="U1202" s="37"/>
      <c r="V1202" s="37"/>
      <c r="W1202" s="34"/>
      <c r="X1202" s="34"/>
      <c r="Y1202" s="37"/>
      <c r="Z1202" s="34"/>
      <c r="AA1202" s="34"/>
      <c r="AB1202" s="34"/>
      <c r="AC1202" s="34"/>
      <c r="AD1202" s="34"/>
      <c r="AE1202" s="37"/>
      <c r="AF1202" s="34"/>
    </row>
    <row r="1203" ht="14.5" spans="1:32">
      <c r="A1203" s="34"/>
      <c r="B1203" s="37"/>
      <c r="C1203" s="214"/>
      <c r="D1203" s="312"/>
      <c r="E1203" s="312"/>
      <c r="F1203" s="315"/>
      <c r="G1203" s="312"/>
      <c r="H1203" s="312"/>
      <c r="I1203" s="34"/>
      <c r="J1203" s="114"/>
      <c r="K1203" s="80"/>
      <c r="L1203" s="114"/>
      <c r="M1203" s="114"/>
      <c r="N1203" s="114"/>
      <c r="O1203" s="34"/>
      <c r="P1203" s="34"/>
      <c r="Q1203" s="34"/>
      <c r="R1203" s="34"/>
      <c r="S1203" s="34"/>
      <c r="T1203" s="37"/>
      <c r="U1203" s="37"/>
      <c r="V1203" s="37"/>
      <c r="W1203" s="34"/>
      <c r="X1203" s="34"/>
      <c r="Y1203" s="37"/>
      <c r="Z1203" s="34"/>
      <c r="AA1203" s="34"/>
      <c r="AB1203" s="34"/>
      <c r="AC1203" s="34"/>
      <c r="AD1203" s="34"/>
      <c r="AE1203" s="37"/>
      <c r="AF1203" s="34"/>
    </row>
    <row r="1204" ht="14.5" spans="1:32">
      <c r="A1204" s="34"/>
      <c r="B1204" s="37"/>
      <c r="C1204" s="214"/>
      <c r="D1204" s="312"/>
      <c r="E1204" s="312"/>
      <c r="F1204" s="315"/>
      <c r="G1204" s="312"/>
      <c r="H1204" s="312"/>
      <c r="I1204" s="34"/>
      <c r="J1204" s="114"/>
      <c r="K1204" s="80"/>
      <c r="L1204" s="114"/>
      <c r="M1204" s="114"/>
      <c r="N1204" s="114"/>
      <c r="O1204" s="34"/>
      <c r="P1204" s="34"/>
      <c r="Q1204" s="34"/>
      <c r="R1204" s="34"/>
      <c r="S1204" s="34"/>
      <c r="T1204" s="37"/>
      <c r="U1204" s="37"/>
      <c r="V1204" s="37"/>
      <c r="W1204" s="34"/>
      <c r="X1204" s="34"/>
      <c r="Y1204" s="37"/>
      <c r="Z1204" s="34"/>
      <c r="AA1204" s="34"/>
      <c r="AB1204" s="34"/>
      <c r="AC1204" s="34"/>
      <c r="AD1204" s="34"/>
      <c r="AE1204" s="37"/>
      <c r="AF1204" s="34"/>
    </row>
    <row r="1205" ht="14.5" spans="1:32">
      <c r="A1205" s="34"/>
      <c r="B1205" s="37"/>
      <c r="C1205" s="214"/>
      <c r="D1205" s="312"/>
      <c r="E1205" s="312"/>
      <c r="F1205" s="315"/>
      <c r="G1205" s="312"/>
      <c r="H1205" s="312"/>
      <c r="I1205" s="34"/>
      <c r="J1205" s="114"/>
      <c r="K1205" s="80"/>
      <c r="L1205" s="114"/>
      <c r="M1205" s="114"/>
      <c r="N1205" s="114"/>
      <c r="O1205" s="34"/>
      <c r="P1205" s="34"/>
      <c r="Q1205" s="34"/>
      <c r="R1205" s="34"/>
      <c r="S1205" s="34"/>
      <c r="T1205" s="37"/>
      <c r="U1205" s="37"/>
      <c r="V1205" s="37"/>
      <c r="W1205" s="34"/>
      <c r="X1205" s="34"/>
      <c r="Y1205" s="37"/>
      <c r="Z1205" s="34"/>
      <c r="AA1205" s="34"/>
      <c r="AB1205" s="34"/>
      <c r="AC1205" s="34"/>
      <c r="AD1205" s="34"/>
      <c r="AE1205" s="37"/>
      <c r="AF1205" s="34"/>
    </row>
    <row r="1206" ht="14.5" spans="1:32">
      <c r="A1206" s="34"/>
      <c r="B1206" s="37"/>
      <c r="C1206" s="214"/>
      <c r="D1206" s="312"/>
      <c r="E1206" s="312"/>
      <c r="F1206" s="315"/>
      <c r="G1206" s="312"/>
      <c r="H1206" s="312"/>
      <c r="I1206" s="34"/>
      <c r="J1206" s="114"/>
      <c r="K1206" s="80"/>
      <c r="L1206" s="114"/>
      <c r="M1206" s="114"/>
      <c r="N1206" s="114"/>
      <c r="O1206" s="34"/>
      <c r="P1206" s="34"/>
      <c r="Q1206" s="34"/>
      <c r="R1206" s="34"/>
      <c r="S1206" s="34"/>
      <c r="T1206" s="37"/>
      <c r="U1206" s="37"/>
      <c r="V1206" s="37"/>
      <c r="W1206" s="34"/>
      <c r="X1206" s="34"/>
      <c r="Y1206" s="37"/>
      <c r="Z1206" s="34"/>
      <c r="AA1206" s="34"/>
      <c r="AB1206" s="34"/>
      <c r="AC1206" s="34"/>
      <c r="AD1206" s="34"/>
      <c r="AE1206" s="37"/>
      <c r="AF1206" s="34"/>
    </row>
    <row r="1207" ht="14.5" spans="1:32">
      <c r="A1207" s="34"/>
      <c r="B1207" s="37"/>
      <c r="C1207" s="214"/>
      <c r="D1207" s="312"/>
      <c r="E1207" s="312"/>
      <c r="F1207" s="315"/>
      <c r="G1207" s="312"/>
      <c r="H1207" s="312"/>
      <c r="I1207" s="34"/>
      <c r="J1207" s="114"/>
      <c r="K1207" s="80"/>
      <c r="L1207" s="114"/>
      <c r="M1207" s="114"/>
      <c r="N1207" s="114"/>
      <c r="O1207" s="34"/>
      <c r="P1207" s="34"/>
      <c r="Q1207" s="34"/>
      <c r="R1207" s="34"/>
      <c r="S1207" s="34"/>
      <c r="T1207" s="37"/>
      <c r="U1207" s="37"/>
      <c r="V1207" s="37"/>
      <c r="W1207" s="34"/>
      <c r="X1207" s="34"/>
      <c r="Y1207" s="37"/>
      <c r="Z1207" s="34"/>
      <c r="AA1207" s="34"/>
      <c r="AB1207" s="34"/>
      <c r="AC1207" s="34"/>
      <c r="AD1207" s="34"/>
      <c r="AE1207" s="37"/>
      <c r="AF1207" s="34"/>
    </row>
    <row r="1208" ht="14.5" spans="1:32">
      <c r="A1208" s="34"/>
      <c r="B1208" s="37"/>
      <c r="C1208" s="214"/>
      <c r="D1208" s="312"/>
      <c r="E1208" s="312"/>
      <c r="F1208" s="315"/>
      <c r="G1208" s="312"/>
      <c r="H1208" s="312"/>
      <c r="I1208" s="34"/>
      <c r="J1208" s="114"/>
      <c r="K1208" s="80"/>
      <c r="L1208" s="114"/>
      <c r="M1208" s="114"/>
      <c r="N1208" s="114"/>
      <c r="O1208" s="34"/>
      <c r="P1208" s="34"/>
      <c r="Q1208" s="34"/>
      <c r="R1208" s="34"/>
      <c r="S1208" s="34"/>
      <c r="T1208" s="37"/>
      <c r="U1208" s="37"/>
      <c r="V1208" s="37"/>
      <c r="W1208" s="34"/>
      <c r="X1208" s="34"/>
      <c r="Y1208" s="37"/>
      <c r="Z1208" s="34"/>
      <c r="AA1208" s="34"/>
      <c r="AB1208" s="34"/>
      <c r="AC1208" s="34"/>
      <c r="AD1208" s="34"/>
      <c r="AE1208" s="37"/>
      <c r="AF1208" s="34"/>
    </row>
    <row r="1209" ht="14.5" spans="1:32">
      <c r="A1209" s="34"/>
      <c r="B1209" s="37"/>
      <c r="C1209" s="214"/>
      <c r="D1209" s="312"/>
      <c r="E1209" s="312"/>
      <c r="F1209" s="315"/>
      <c r="G1209" s="312"/>
      <c r="H1209" s="312"/>
      <c r="I1209" s="34"/>
      <c r="J1209" s="114"/>
      <c r="K1209" s="80"/>
      <c r="L1209" s="114"/>
      <c r="M1209" s="114"/>
      <c r="N1209" s="114"/>
      <c r="O1209" s="34"/>
      <c r="P1209" s="34"/>
      <c r="Q1209" s="34"/>
      <c r="R1209" s="34"/>
      <c r="S1209" s="34"/>
      <c r="T1209" s="37"/>
      <c r="U1209" s="37"/>
      <c r="V1209" s="37"/>
      <c r="W1209" s="34"/>
      <c r="X1209" s="34"/>
      <c r="Y1209" s="37"/>
      <c r="Z1209" s="34"/>
      <c r="AA1209" s="34"/>
      <c r="AB1209" s="34"/>
      <c r="AC1209" s="34"/>
      <c r="AD1209" s="34"/>
      <c r="AE1209" s="37"/>
      <c r="AF1209" s="34"/>
    </row>
    <row r="1210" ht="14.5" spans="1:32">
      <c r="A1210" s="34"/>
      <c r="B1210" s="37"/>
      <c r="C1210" s="214"/>
      <c r="D1210" s="312"/>
      <c r="E1210" s="312"/>
      <c r="F1210" s="315"/>
      <c r="G1210" s="312"/>
      <c r="H1210" s="312"/>
      <c r="I1210" s="34"/>
      <c r="J1210" s="114"/>
      <c r="K1210" s="80"/>
      <c r="L1210" s="114"/>
      <c r="M1210" s="114"/>
      <c r="N1210" s="114"/>
      <c r="O1210" s="34"/>
      <c r="P1210" s="34"/>
      <c r="Q1210" s="34"/>
      <c r="R1210" s="34"/>
      <c r="S1210" s="34"/>
      <c r="T1210" s="37"/>
      <c r="U1210" s="37"/>
      <c r="V1210" s="37"/>
      <c r="W1210" s="34"/>
      <c r="X1210" s="34"/>
      <c r="Y1210" s="37"/>
      <c r="Z1210" s="34"/>
      <c r="AA1210" s="34"/>
      <c r="AB1210" s="34"/>
      <c r="AC1210" s="34"/>
      <c r="AD1210" s="34"/>
      <c r="AE1210" s="37"/>
      <c r="AF1210" s="34"/>
    </row>
    <row r="1211" ht="14.5" spans="1:32">
      <c r="A1211" s="34"/>
      <c r="B1211" s="37"/>
      <c r="C1211" s="214"/>
      <c r="D1211" s="312"/>
      <c r="E1211" s="312"/>
      <c r="F1211" s="315"/>
      <c r="G1211" s="312"/>
      <c r="H1211" s="312"/>
      <c r="I1211" s="34"/>
      <c r="J1211" s="114"/>
      <c r="K1211" s="80"/>
      <c r="L1211" s="114"/>
      <c r="M1211" s="114"/>
      <c r="N1211" s="114"/>
      <c r="O1211" s="34"/>
      <c r="P1211" s="34"/>
      <c r="Q1211" s="34"/>
      <c r="R1211" s="34"/>
      <c r="S1211" s="34"/>
      <c r="T1211" s="37"/>
      <c r="U1211" s="37"/>
      <c r="V1211" s="37"/>
      <c r="W1211" s="34"/>
      <c r="X1211" s="34"/>
      <c r="Y1211" s="37"/>
      <c r="Z1211" s="34"/>
      <c r="AA1211" s="34"/>
      <c r="AB1211" s="34"/>
      <c r="AC1211" s="34"/>
      <c r="AD1211" s="34"/>
      <c r="AE1211" s="37"/>
      <c r="AF1211" s="34"/>
    </row>
    <row r="1212" ht="14.5" spans="1:32">
      <c r="A1212" s="34"/>
      <c r="B1212" s="37"/>
      <c r="C1212" s="214"/>
      <c r="D1212" s="312"/>
      <c r="E1212" s="312"/>
      <c r="F1212" s="315"/>
      <c r="G1212" s="312"/>
      <c r="H1212" s="312"/>
      <c r="I1212" s="34"/>
      <c r="J1212" s="114"/>
      <c r="K1212" s="80"/>
      <c r="L1212" s="114"/>
      <c r="M1212" s="114"/>
      <c r="N1212" s="114"/>
      <c r="O1212" s="34"/>
      <c r="P1212" s="34"/>
      <c r="Q1212" s="34"/>
      <c r="R1212" s="34"/>
      <c r="S1212" s="34"/>
      <c r="T1212" s="37"/>
      <c r="U1212" s="37"/>
      <c r="V1212" s="37"/>
      <c r="W1212" s="34"/>
      <c r="X1212" s="34"/>
      <c r="Y1212" s="37"/>
      <c r="Z1212" s="34"/>
      <c r="AA1212" s="34"/>
      <c r="AB1212" s="34"/>
      <c r="AC1212" s="34"/>
      <c r="AD1212" s="34"/>
      <c r="AE1212" s="37"/>
      <c r="AF1212" s="34"/>
    </row>
    <row r="1213" ht="14.5" spans="1:32">
      <c r="A1213" s="34"/>
      <c r="B1213" s="37"/>
      <c r="C1213" s="214"/>
      <c r="D1213" s="312"/>
      <c r="E1213" s="312"/>
      <c r="F1213" s="315"/>
      <c r="G1213" s="312"/>
      <c r="H1213" s="312"/>
      <c r="I1213" s="34"/>
      <c r="J1213" s="114"/>
      <c r="K1213" s="80"/>
      <c r="L1213" s="114"/>
      <c r="M1213" s="114"/>
      <c r="N1213" s="114"/>
      <c r="O1213" s="34"/>
      <c r="P1213" s="34"/>
      <c r="Q1213" s="34"/>
      <c r="R1213" s="34"/>
      <c r="S1213" s="34"/>
      <c r="T1213" s="37"/>
      <c r="U1213" s="37"/>
      <c r="V1213" s="37"/>
      <c r="W1213" s="34"/>
      <c r="X1213" s="34"/>
      <c r="Y1213" s="37"/>
      <c r="Z1213" s="34"/>
      <c r="AA1213" s="34"/>
      <c r="AB1213" s="34"/>
      <c r="AC1213" s="34"/>
      <c r="AD1213" s="34"/>
      <c r="AE1213" s="37"/>
      <c r="AF1213" s="34"/>
    </row>
    <row r="1214" ht="14.5" spans="1:32">
      <c r="A1214" s="34"/>
      <c r="B1214" s="37"/>
      <c r="C1214" s="214"/>
      <c r="D1214" s="312"/>
      <c r="E1214" s="312"/>
      <c r="F1214" s="315"/>
      <c r="G1214" s="312"/>
      <c r="H1214" s="312"/>
      <c r="I1214" s="34"/>
      <c r="J1214" s="114"/>
      <c r="K1214" s="80"/>
      <c r="L1214" s="114"/>
      <c r="M1214" s="114"/>
      <c r="N1214" s="114"/>
      <c r="O1214" s="34"/>
      <c r="P1214" s="34"/>
      <c r="Q1214" s="34"/>
      <c r="R1214" s="34"/>
      <c r="S1214" s="34"/>
      <c r="T1214" s="37"/>
      <c r="U1214" s="37"/>
      <c r="V1214" s="37"/>
      <c r="W1214" s="34"/>
      <c r="X1214" s="34"/>
      <c r="Y1214" s="37"/>
      <c r="Z1214" s="34"/>
      <c r="AA1214" s="34"/>
      <c r="AB1214" s="34"/>
      <c r="AC1214" s="34"/>
      <c r="AD1214" s="34"/>
      <c r="AE1214" s="37"/>
      <c r="AF1214" s="34"/>
    </row>
    <row r="1215" ht="14.5" spans="1:32">
      <c r="A1215" s="34"/>
      <c r="B1215" s="37"/>
      <c r="C1215" s="214"/>
      <c r="D1215" s="312"/>
      <c r="E1215" s="312"/>
      <c r="F1215" s="315"/>
      <c r="G1215" s="312"/>
      <c r="H1215" s="312"/>
      <c r="I1215" s="34"/>
      <c r="J1215" s="114"/>
      <c r="K1215" s="80"/>
      <c r="L1215" s="114"/>
      <c r="M1215" s="114"/>
      <c r="N1215" s="114"/>
      <c r="O1215" s="34"/>
      <c r="P1215" s="34"/>
      <c r="Q1215" s="34"/>
      <c r="R1215" s="34"/>
      <c r="S1215" s="34"/>
      <c r="T1215" s="37"/>
      <c r="U1215" s="37"/>
      <c r="V1215" s="37"/>
      <c r="W1215" s="34"/>
      <c r="X1215" s="34"/>
      <c r="Y1215" s="37"/>
      <c r="Z1215" s="34"/>
      <c r="AA1215" s="34"/>
      <c r="AB1215" s="34"/>
      <c r="AC1215" s="34"/>
      <c r="AD1215" s="34"/>
      <c r="AE1215" s="37"/>
      <c r="AF1215" s="34"/>
    </row>
    <row r="1216" ht="14.5" spans="1:32">
      <c r="A1216" s="34"/>
      <c r="B1216" s="37"/>
      <c r="C1216" s="214"/>
      <c r="D1216" s="312"/>
      <c r="E1216" s="312"/>
      <c r="F1216" s="315"/>
      <c r="G1216" s="312"/>
      <c r="H1216" s="312"/>
      <c r="I1216" s="34"/>
      <c r="J1216" s="114"/>
      <c r="K1216" s="80"/>
      <c r="L1216" s="114"/>
      <c r="M1216" s="114"/>
      <c r="N1216" s="114"/>
      <c r="O1216" s="34"/>
      <c r="P1216" s="34"/>
      <c r="Q1216" s="34"/>
      <c r="R1216" s="34"/>
      <c r="S1216" s="34"/>
      <c r="T1216" s="37"/>
      <c r="U1216" s="37"/>
      <c r="V1216" s="37"/>
      <c r="W1216" s="34"/>
      <c r="X1216" s="34"/>
      <c r="Y1216" s="37"/>
      <c r="Z1216" s="34"/>
      <c r="AA1216" s="34"/>
      <c r="AB1216" s="34"/>
      <c r="AC1216" s="34"/>
      <c r="AD1216" s="34"/>
      <c r="AE1216" s="37"/>
      <c r="AF1216" s="34"/>
    </row>
    <row r="1217" ht="14.5" spans="1:32">
      <c r="A1217" s="34"/>
      <c r="B1217" s="37"/>
      <c r="C1217" s="214"/>
      <c r="D1217" s="312"/>
      <c r="E1217" s="312"/>
      <c r="F1217" s="315"/>
      <c r="G1217" s="312"/>
      <c r="H1217" s="312"/>
      <c r="I1217" s="34"/>
      <c r="J1217" s="114"/>
      <c r="K1217" s="80"/>
      <c r="L1217" s="114"/>
      <c r="M1217" s="114"/>
      <c r="N1217" s="114"/>
      <c r="O1217" s="34"/>
      <c r="P1217" s="34"/>
      <c r="Q1217" s="34"/>
      <c r="R1217" s="34"/>
      <c r="S1217" s="34"/>
      <c r="T1217" s="37"/>
      <c r="U1217" s="37"/>
      <c r="V1217" s="37"/>
      <c r="W1217" s="34"/>
      <c r="X1217" s="34"/>
      <c r="Y1217" s="37"/>
      <c r="Z1217" s="34"/>
      <c r="AA1217" s="34"/>
      <c r="AB1217" s="34"/>
      <c r="AC1217" s="34"/>
      <c r="AD1217" s="34"/>
      <c r="AE1217" s="37"/>
      <c r="AF1217" s="34"/>
    </row>
    <row r="1218" ht="14.5" spans="1:32">
      <c r="A1218" s="34"/>
      <c r="B1218" s="37"/>
      <c r="C1218" s="214"/>
      <c r="D1218" s="312"/>
      <c r="E1218" s="312"/>
      <c r="F1218" s="315"/>
      <c r="G1218" s="312"/>
      <c r="H1218" s="312"/>
      <c r="I1218" s="34"/>
      <c r="J1218" s="114"/>
      <c r="K1218" s="80"/>
      <c r="L1218" s="114"/>
      <c r="M1218" s="114"/>
      <c r="N1218" s="114"/>
      <c r="O1218" s="34"/>
      <c r="P1218" s="34"/>
      <c r="Q1218" s="34"/>
      <c r="R1218" s="34"/>
      <c r="S1218" s="34"/>
      <c r="T1218" s="37"/>
      <c r="U1218" s="37"/>
      <c r="V1218" s="37"/>
      <c r="W1218" s="34"/>
      <c r="X1218" s="34"/>
      <c r="Y1218" s="37"/>
      <c r="Z1218" s="34"/>
      <c r="AA1218" s="34"/>
      <c r="AB1218" s="34"/>
      <c r="AC1218" s="34"/>
      <c r="AD1218" s="34"/>
      <c r="AE1218" s="37"/>
      <c r="AF1218" s="34"/>
    </row>
    <row r="1219" ht="14.5" spans="1:32">
      <c r="A1219" s="34"/>
      <c r="B1219" s="37"/>
      <c r="C1219" s="214"/>
      <c r="D1219" s="312"/>
      <c r="E1219" s="312"/>
      <c r="F1219" s="315"/>
      <c r="G1219" s="312"/>
      <c r="H1219" s="312"/>
      <c r="I1219" s="34"/>
      <c r="J1219" s="114"/>
      <c r="K1219" s="80"/>
      <c r="L1219" s="114"/>
      <c r="M1219" s="114"/>
      <c r="N1219" s="114"/>
      <c r="O1219" s="34"/>
      <c r="P1219" s="34"/>
      <c r="Q1219" s="34"/>
      <c r="R1219" s="34"/>
      <c r="S1219" s="34"/>
      <c r="T1219" s="37"/>
      <c r="U1219" s="37"/>
      <c r="V1219" s="37"/>
      <c r="W1219" s="34"/>
      <c r="X1219" s="34"/>
      <c r="Y1219" s="37"/>
      <c r="Z1219" s="34"/>
      <c r="AA1219" s="34"/>
      <c r="AB1219" s="34"/>
      <c r="AC1219" s="34"/>
      <c r="AD1219" s="34"/>
      <c r="AE1219" s="37"/>
      <c r="AF1219" s="34"/>
    </row>
    <row r="1220" ht="14.5" spans="1:32">
      <c r="A1220" s="34"/>
      <c r="B1220" s="37"/>
      <c r="C1220" s="214"/>
      <c r="D1220" s="312"/>
      <c r="E1220" s="312"/>
      <c r="F1220" s="315"/>
      <c r="G1220" s="312"/>
      <c r="H1220" s="312"/>
      <c r="I1220" s="34"/>
      <c r="J1220" s="114"/>
      <c r="K1220" s="80"/>
      <c r="L1220" s="114"/>
      <c r="M1220" s="114"/>
      <c r="N1220" s="114"/>
      <c r="O1220" s="34"/>
      <c r="P1220" s="34"/>
      <c r="Q1220" s="34"/>
      <c r="R1220" s="34"/>
      <c r="S1220" s="34"/>
      <c r="T1220" s="37"/>
      <c r="U1220" s="37"/>
      <c r="V1220" s="37"/>
      <c r="W1220" s="34"/>
      <c r="X1220" s="34"/>
      <c r="Y1220" s="37"/>
      <c r="Z1220" s="34"/>
      <c r="AA1220" s="34"/>
      <c r="AB1220" s="34"/>
      <c r="AC1220" s="34"/>
      <c r="AD1220" s="34"/>
      <c r="AE1220" s="37"/>
      <c r="AF1220" s="34"/>
    </row>
    <row r="1221" ht="14.5" spans="1:32">
      <c r="A1221" s="34"/>
      <c r="B1221" s="37"/>
      <c r="C1221" s="214"/>
      <c r="D1221" s="312"/>
      <c r="E1221" s="312"/>
      <c r="F1221" s="315"/>
      <c r="G1221" s="312"/>
      <c r="H1221" s="312"/>
      <c r="I1221" s="34"/>
      <c r="J1221" s="114"/>
      <c r="K1221" s="80"/>
      <c r="L1221" s="114"/>
      <c r="M1221" s="114"/>
      <c r="N1221" s="114"/>
      <c r="O1221" s="34"/>
      <c r="P1221" s="34"/>
      <c r="Q1221" s="34"/>
      <c r="R1221" s="34"/>
      <c r="S1221" s="34"/>
      <c r="T1221" s="37"/>
      <c r="U1221" s="37"/>
      <c r="V1221" s="37"/>
      <c r="W1221" s="34"/>
      <c r="X1221" s="34"/>
      <c r="Y1221" s="37"/>
      <c r="Z1221" s="34"/>
      <c r="AA1221" s="34"/>
      <c r="AB1221" s="34"/>
      <c r="AC1221" s="34"/>
      <c r="AD1221" s="34"/>
      <c r="AE1221" s="37"/>
      <c r="AF1221" s="34"/>
    </row>
    <row r="1222" ht="14.5" spans="1:32">
      <c r="A1222" s="34"/>
      <c r="B1222" s="37"/>
      <c r="C1222" s="214"/>
      <c r="D1222" s="312"/>
      <c r="E1222" s="312"/>
      <c r="F1222" s="315"/>
      <c r="G1222" s="312"/>
      <c r="H1222" s="312"/>
      <c r="I1222" s="34"/>
      <c r="J1222" s="114"/>
      <c r="K1222" s="80"/>
      <c r="L1222" s="114"/>
      <c r="M1222" s="114"/>
      <c r="N1222" s="114"/>
      <c r="O1222" s="34"/>
      <c r="P1222" s="34"/>
      <c r="Q1222" s="34"/>
      <c r="R1222" s="34"/>
      <c r="S1222" s="34"/>
      <c r="T1222" s="37"/>
      <c r="U1222" s="37"/>
      <c r="V1222" s="37"/>
      <c r="W1222" s="34"/>
      <c r="X1222" s="34"/>
      <c r="Y1222" s="37"/>
      <c r="Z1222" s="34"/>
      <c r="AA1222" s="34"/>
      <c r="AB1222" s="34"/>
      <c r="AC1222" s="34"/>
      <c r="AD1222" s="34"/>
      <c r="AE1222" s="37"/>
      <c r="AF1222" s="34"/>
    </row>
    <row r="1223" ht="14.5" spans="1:32">
      <c r="A1223" s="34"/>
      <c r="B1223" s="37"/>
      <c r="C1223" s="214"/>
      <c r="D1223" s="312"/>
      <c r="E1223" s="312"/>
      <c r="F1223" s="315"/>
      <c r="G1223" s="312"/>
      <c r="H1223" s="312"/>
      <c r="I1223" s="34"/>
      <c r="J1223" s="114"/>
      <c r="K1223" s="80"/>
      <c r="L1223" s="114"/>
      <c r="M1223" s="114"/>
      <c r="N1223" s="114"/>
      <c r="O1223" s="34"/>
      <c r="P1223" s="34"/>
      <c r="Q1223" s="34"/>
      <c r="R1223" s="34"/>
      <c r="S1223" s="34"/>
      <c r="T1223" s="37"/>
      <c r="U1223" s="37"/>
      <c r="V1223" s="37"/>
      <c r="W1223" s="34"/>
      <c r="X1223" s="34"/>
      <c r="Y1223" s="37"/>
      <c r="Z1223" s="34"/>
      <c r="AA1223" s="34"/>
      <c r="AB1223" s="34"/>
      <c r="AC1223" s="34"/>
      <c r="AD1223" s="34"/>
      <c r="AE1223" s="37"/>
      <c r="AF1223" s="34"/>
    </row>
    <row r="1224" ht="14.5" spans="1:32">
      <c r="A1224" s="34"/>
      <c r="B1224" s="37"/>
      <c r="C1224" s="214"/>
      <c r="D1224" s="312"/>
      <c r="E1224" s="312"/>
      <c r="F1224" s="315"/>
      <c r="G1224" s="312"/>
      <c r="H1224" s="312"/>
      <c r="I1224" s="34"/>
      <c r="J1224" s="114"/>
      <c r="K1224" s="80"/>
      <c r="L1224" s="114"/>
      <c r="M1224" s="114"/>
      <c r="N1224" s="114"/>
      <c r="O1224" s="34"/>
      <c r="P1224" s="34"/>
      <c r="Q1224" s="34"/>
      <c r="R1224" s="34"/>
      <c r="S1224" s="34"/>
      <c r="T1224" s="37"/>
      <c r="U1224" s="37"/>
      <c r="V1224" s="37"/>
      <c r="W1224" s="34"/>
      <c r="X1224" s="34"/>
      <c r="Y1224" s="37"/>
      <c r="Z1224" s="34"/>
      <c r="AA1224" s="34"/>
      <c r="AB1224" s="34"/>
      <c r="AC1224" s="34"/>
      <c r="AD1224" s="34"/>
      <c r="AE1224" s="37"/>
      <c r="AF1224" s="34"/>
    </row>
    <row r="1225" ht="14.5" spans="1:32">
      <c r="A1225" s="34"/>
      <c r="B1225" s="37"/>
      <c r="C1225" s="214"/>
      <c r="D1225" s="312"/>
      <c r="E1225" s="312"/>
      <c r="F1225" s="315"/>
      <c r="G1225" s="312"/>
      <c r="H1225" s="312"/>
      <c r="I1225" s="34"/>
      <c r="J1225" s="114"/>
      <c r="K1225" s="80"/>
      <c r="L1225" s="114"/>
      <c r="M1225" s="114"/>
      <c r="N1225" s="114"/>
      <c r="O1225" s="34"/>
      <c r="P1225" s="34"/>
      <c r="Q1225" s="34"/>
      <c r="R1225" s="34"/>
      <c r="S1225" s="34"/>
      <c r="T1225" s="37"/>
      <c r="U1225" s="37"/>
      <c r="V1225" s="37"/>
      <c r="W1225" s="34"/>
      <c r="X1225" s="34"/>
      <c r="Y1225" s="37"/>
      <c r="Z1225" s="34"/>
      <c r="AA1225" s="34"/>
      <c r="AB1225" s="34"/>
      <c r="AC1225" s="34"/>
      <c r="AD1225" s="34"/>
      <c r="AE1225" s="37"/>
      <c r="AF1225" s="34"/>
    </row>
    <row r="1226" ht="14.5" spans="1:32">
      <c r="A1226" s="34"/>
      <c r="B1226" s="37"/>
      <c r="C1226" s="214"/>
      <c r="D1226" s="312"/>
      <c r="E1226" s="312"/>
      <c r="F1226" s="315"/>
      <c r="G1226" s="312"/>
      <c r="H1226" s="312"/>
      <c r="I1226" s="34"/>
      <c r="J1226" s="114"/>
      <c r="K1226" s="80"/>
      <c r="L1226" s="114"/>
      <c r="M1226" s="114"/>
      <c r="N1226" s="114"/>
      <c r="O1226" s="34"/>
      <c r="P1226" s="34"/>
      <c r="Q1226" s="34"/>
      <c r="R1226" s="34"/>
      <c r="S1226" s="34"/>
      <c r="T1226" s="37"/>
      <c r="U1226" s="37"/>
      <c r="V1226" s="37"/>
      <c r="W1226" s="34"/>
      <c r="X1226" s="34"/>
      <c r="Y1226" s="37"/>
      <c r="Z1226" s="34"/>
      <c r="AA1226" s="34"/>
      <c r="AB1226" s="34"/>
      <c r="AC1226" s="34"/>
      <c r="AD1226" s="34"/>
      <c r="AE1226" s="37"/>
      <c r="AF1226" s="34"/>
    </row>
    <row r="1227" ht="14.5" spans="1:32">
      <c r="A1227" s="34"/>
      <c r="B1227" s="37"/>
      <c r="C1227" s="214"/>
      <c r="D1227" s="312"/>
      <c r="E1227" s="312"/>
      <c r="F1227" s="315"/>
      <c r="G1227" s="312"/>
      <c r="H1227" s="312"/>
      <c r="I1227" s="34"/>
      <c r="J1227" s="114"/>
      <c r="K1227" s="80"/>
      <c r="L1227" s="114"/>
      <c r="M1227" s="114"/>
      <c r="N1227" s="114"/>
      <c r="O1227" s="34"/>
      <c r="P1227" s="34"/>
      <c r="Q1227" s="34"/>
      <c r="R1227" s="34"/>
      <c r="S1227" s="34"/>
      <c r="T1227" s="37"/>
      <c r="U1227" s="37"/>
      <c r="V1227" s="37"/>
      <c r="W1227" s="34"/>
      <c r="X1227" s="34"/>
      <c r="Y1227" s="37"/>
      <c r="Z1227" s="34"/>
      <c r="AA1227" s="34"/>
      <c r="AB1227" s="34"/>
      <c r="AC1227" s="34"/>
      <c r="AD1227" s="34"/>
      <c r="AE1227" s="37"/>
      <c r="AF1227" s="34"/>
    </row>
    <row r="1228" ht="14.5" spans="1:32">
      <c r="A1228" s="34"/>
      <c r="B1228" s="37"/>
      <c r="C1228" s="214"/>
      <c r="D1228" s="312"/>
      <c r="E1228" s="312"/>
      <c r="F1228" s="315"/>
      <c r="G1228" s="312"/>
      <c r="H1228" s="312"/>
      <c r="I1228" s="34"/>
      <c r="J1228" s="114"/>
      <c r="K1228" s="80"/>
      <c r="L1228" s="114"/>
      <c r="M1228" s="114"/>
      <c r="N1228" s="114"/>
      <c r="O1228" s="34"/>
      <c r="P1228" s="34"/>
      <c r="Q1228" s="34"/>
      <c r="R1228" s="34"/>
      <c r="S1228" s="34"/>
      <c r="T1228" s="37"/>
      <c r="U1228" s="37"/>
      <c r="V1228" s="37"/>
      <c r="W1228" s="34"/>
      <c r="X1228" s="34"/>
      <c r="Y1228" s="37"/>
      <c r="Z1228" s="34"/>
      <c r="AA1228" s="34"/>
      <c r="AB1228" s="34"/>
      <c r="AC1228" s="34"/>
      <c r="AD1228" s="34"/>
      <c r="AE1228" s="37"/>
      <c r="AF1228" s="34"/>
    </row>
    <row r="1229" ht="14.5" spans="1:32">
      <c r="A1229" s="34"/>
      <c r="B1229" s="37"/>
      <c r="C1229" s="214"/>
      <c r="D1229" s="312"/>
      <c r="E1229" s="312"/>
      <c r="F1229" s="315"/>
      <c r="G1229" s="312"/>
      <c r="H1229" s="312"/>
      <c r="I1229" s="34"/>
      <c r="J1229" s="114"/>
      <c r="K1229" s="80"/>
      <c r="L1229" s="114"/>
      <c r="M1229" s="114"/>
      <c r="N1229" s="114"/>
      <c r="O1229" s="34"/>
      <c r="P1229" s="34"/>
      <c r="Q1229" s="34"/>
      <c r="R1229" s="34"/>
      <c r="S1229" s="34"/>
      <c r="T1229" s="37"/>
      <c r="U1229" s="37"/>
      <c r="V1229" s="37"/>
      <c r="W1229" s="34"/>
      <c r="X1229" s="34"/>
      <c r="Y1229" s="37"/>
      <c r="Z1229" s="34"/>
      <c r="AA1229" s="34"/>
      <c r="AB1229" s="34"/>
      <c r="AC1229" s="34"/>
      <c r="AD1229" s="34"/>
      <c r="AE1229" s="37"/>
      <c r="AF1229" s="34"/>
    </row>
    <row r="1230" ht="14.5" spans="1:32">
      <c r="A1230" s="34"/>
      <c r="B1230" s="37"/>
      <c r="C1230" s="214"/>
      <c r="D1230" s="312"/>
      <c r="E1230" s="312"/>
      <c r="F1230" s="315"/>
      <c r="G1230" s="312"/>
      <c r="H1230" s="312"/>
      <c r="I1230" s="34"/>
      <c r="J1230" s="114"/>
      <c r="K1230" s="80"/>
      <c r="L1230" s="114"/>
      <c r="M1230" s="114"/>
      <c r="N1230" s="114"/>
      <c r="O1230" s="34"/>
      <c r="P1230" s="34"/>
      <c r="Q1230" s="34"/>
      <c r="R1230" s="34"/>
      <c r="S1230" s="34"/>
      <c r="T1230" s="37"/>
      <c r="U1230" s="37"/>
      <c r="V1230" s="37"/>
      <c r="W1230" s="34"/>
      <c r="X1230" s="34"/>
      <c r="Y1230" s="37"/>
      <c r="Z1230" s="34"/>
      <c r="AA1230" s="34"/>
      <c r="AB1230" s="34"/>
      <c r="AC1230" s="34"/>
      <c r="AD1230" s="34"/>
      <c r="AE1230" s="37"/>
      <c r="AF1230" s="34"/>
    </row>
    <row r="1231" ht="14.5" spans="1:32">
      <c r="A1231" s="34"/>
      <c r="B1231" s="37"/>
      <c r="C1231" s="214"/>
      <c r="D1231" s="312"/>
      <c r="E1231" s="312"/>
      <c r="F1231" s="315"/>
      <c r="G1231" s="312"/>
      <c r="H1231" s="312"/>
      <c r="I1231" s="34"/>
      <c r="J1231" s="114"/>
      <c r="K1231" s="80"/>
      <c r="L1231" s="114"/>
      <c r="M1231" s="114"/>
      <c r="N1231" s="114"/>
      <c r="O1231" s="34"/>
      <c r="P1231" s="34"/>
      <c r="Q1231" s="34"/>
      <c r="R1231" s="34"/>
      <c r="S1231" s="34"/>
      <c r="T1231" s="37"/>
      <c r="U1231" s="37"/>
      <c r="V1231" s="37"/>
      <c r="W1231" s="34"/>
      <c r="X1231" s="34"/>
      <c r="Y1231" s="37"/>
      <c r="Z1231" s="34"/>
      <c r="AA1231" s="34"/>
      <c r="AB1231" s="34"/>
      <c r="AC1231" s="34"/>
      <c r="AD1231" s="34"/>
      <c r="AE1231" s="37"/>
      <c r="AF1231" s="34"/>
    </row>
    <row r="1232" ht="14.5" spans="1:32">
      <c r="A1232" s="34"/>
      <c r="B1232" s="37"/>
      <c r="C1232" s="214"/>
      <c r="D1232" s="312"/>
      <c r="E1232" s="312"/>
      <c r="F1232" s="315"/>
      <c r="G1232" s="312"/>
      <c r="H1232" s="312"/>
      <c r="I1232" s="34"/>
      <c r="J1232" s="114"/>
      <c r="K1232" s="80"/>
      <c r="L1232" s="114"/>
      <c r="M1232" s="114"/>
      <c r="N1232" s="114"/>
      <c r="O1232" s="34"/>
      <c r="P1232" s="34"/>
      <c r="Q1232" s="34"/>
      <c r="R1232" s="34"/>
      <c r="S1232" s="34"/>
      <c r="T1232" s="37"/>
      <c r="U1232" s="37"/>
      <c r="V1232" s="37"/>
      <c r="W1232" s="34"/>
      <c r="X1232" s="34"/>
      <c r="Y1232" s="37"/>
      <c r="Z1232" s="34"/>
      <c r="AA1232" s="34"/>
      <c r="AB1232" s="34"/>
      <c r="AC1232" s="34"/>
      <c r="AD1232" s="34"/>
      <c r="AE1232" s="37"/>
      <c r="AF1232" s="34"/>
    </row>
    <row r="1233" ht="14.5" spans="1:32">
      <c r="A1233" s="34"/>
      <c r="B1233" s="37"/>
      <c r="C1233" s="214"/>
      <c r="D1233" s="312"/>
      <c r="E1233" s="312"/>
      <c r="F1233" s="315"/>
      <c r="G1233" s="312"/>
      <c r="H1233" s="312"/>
      <c r="I1233" s="34"/>
      <c r="J1233" s="114"/>
      <c r="K1233" s="80"/>
      <c r="L1233" s="114"/>
      <c r="M1233" s="114"/>
      <c r="N1233" s="114"/>
      <c r="O1233" s="34"/>
      <c r="P1233" s="34"/>
      <c r="Q1233" s="34"/>
      <c r="R1233" s="34"/>
      <c r="S1233" s="34"/>
      <c r="T1233" s="37"/>
      <c r="U1233" s="37"/>
      <c r="V1233" s="37"/>
      <c r="W1233" s="34"/>
      <c r="X1233" s="34"/>
      <c r="Y1233" s="37"/>
      <c r="Z1233" s="34"/>
      <c r="AA1233" s="34"/>
      <c r="AB1233" s="34"/>
      <c r="AC1233" s="34"/>
      <c r="AD1233" s="34"/>
      <c r="AE1233" s="37"/>
      <c r="AF1233" s="34"/>
    </row>
    <row r="1234" ht="14.5" spans="1:32">
      <c r="A1234" s="34"/>
      <c r="B1234" s="37"/>
      <c r="C1234" s="214"/>
      <c r="D1234" s="312"/>
      <c r="E1234" s="312"/>
      <c r="F1234" s="315"/>
      <c r="G1234" s="312"/>
      <c r="H1234" s="312"/>
      <c r="I1234" s="34"/>
      <c r="J1234" s="114"/>
      <c r="K1234" s="80"/>
      <c r="L1234" s="114"/>
      <c r="M1234" s="114"/>
      <c r="N1234" s="114"/>
      <c r="O1234" s="34"/>
      <c r="P1234" s="34"/>
      <c r="Q1234" s="34"/>
      <c r="R1234" s="34"/>
      <c r="S1234" s="34"/>
      <c r="T1234" s="37"/>
      <c r="U1234" s="37"/>
      <c r="V1234" s="37"/>
      <c r="W1234" s="34"/>
      <c r="X1234" s="34"/>
      <c r="Y1234" s="37"/>
      <c r="Z1234" s="34"/>
      <c r="AA1234" s="34"/>
      <c r="AB1234" s="34"/>
      <c r="AC1234" s="34"/>
      <c r="AD1234" s="34"/>
      <c r="AE1234" s="37"/>
      <c r="AF1234" s="34"/>
    </row>
    <row r="1235" ht="14.5" spans="1:32">
      <c r="A1235" s="34"/>
      <c r="B1235" s="37"/>
      <c r="C1235" s="214"/>
      <c r="D1235" s="312"/>
      <c r="E1235" s="312"/>
      <c r="F1235" s="315"/>
      <c r="G1235" s="312"/>
      <c r="H1235" s="312"/>
      <c r="I1235" s="34"/>
      <c r="J1235" s="114"/>
      <c r="K1235" s="80"/>
      <c r="L1235" s="114"/>
      <c r="M1235" s="114"/>
      <c r="N1235" s="114"/>
      <c r="O1235" s="34"/>
      <c r="P1235" s="34"/>
      <c r="Q1235" s="34"/>
      <c r="R1235" s="34"/>
      <c r="S1235" s="34"/>
      <c r="T1235" s="37"/>
      <c r="U1235" s="37"/>
      <c r="V1235" s="37"/>
      <c r="W1235" s="34"/>
      <c r="X1235" s="34"/>
      <c r="Y1235" s="37"/>
      <c r="Z1235" s="34"/>
      <c r="AA1235" s="34"/>
      <c r="AB1235" s="34"/>
      <c r="AC1235" s="34"/>
      <c r="AD1235" s="34"/>
      <c r="AE1235" s="37"/>
      <c r="AF1235" s="34"/>
    </row>
    <row r="1236" ht="14.5" spans="1:32">
      <c r="A1236" s="34"/>
      <c r="B1236" s="37"/>
      <c r="C1236" s="214"/>
      <c r="D1236" s="312"/>
      <c r="E1236" s="312"/>
      <c r="F1236" s="315"/>
      <c r="G1236" s="312"/>
      <c r="H1236" s="312"/>
      <c r="I1236" s="34"/>
      <c r="J1236" s="114"/>
      <c r="K1236" s="80"/>
      <c r="L1236" s="114"/>
      <c r="M1236" s="114"/>
      <c r="N1236" s="114"/>
      <c r="O1236" s="34"/>
      <c r="P1236" s="34"/>
      <c r="Q1236" s="34"/>
      <c r="R1236" s="34"/>
      <c r="S1236" s="34"/>
      <c r="T1236" s="37"/>
      <c r="U1236" s="37"/>
      <c r="V1236" s="37"/>
      <c r="W1236" s="34"/>
      <c r="X1236" s="34"/>
      <c r="Y1236" s="37"/>
      <c r="Z1236" s="34"/>
      <c r="AA1236" s="34"/>
      <c r="AB1236" s="34"/>
      <c r="AC1236" s="34"/>
      <c r="AD1236" s="34"/>
      <c r="AE1236" s="37"/>
      <c r="AF1236" s="34"/>
    </row>
    <row r="1237" ht="14.5" spans="1:32">
      <c r="A1237" s="34"/>
      <c r="B1237" s="37"/>
      <c r="C1237" s="214"/>
      <c r="D1237" s="312"/>
      <c r="E1237" s="312"/>
      <c r="F1237" s="315"/>
      <c r="G1237" s="312"/>
      <c r="H1237" s="312"/>
      <c r="I1237" s="34"/>
      <c r="J1237" s="114"/>
      <c r="K1237" s="80"/>
      <c r="L1237" s="114"/>
      <c r="M1237" s="114"/>
      <c r="N1237" s="114"/>
      <c r="O1237" s="34"/>
      <c r="P1237" s="34"/>
      <c r="Q1237" s="34"/>
      <c r="R1237" s="34"/>
      <c r="S1237" s="34"/>
      <c r="T1237" s="37"/>
      <c r="U1237" s="37"/>
      <c r="V1237" s="37"/>
      <c r="W1237" s="34"/>
      <c r="X1237" s="34"/>
      <c r="Y1237" s="37"/>
      <c r="Z1237" s="34"/>
      <c r="AA1237" s="34"/>
      <c r="AB1237" s="34"/>
      <c r="AC1237" s="34"/>
      <c r="AD1237" s="34"/>
      <c r="AE1237" s="37"/>
      <c r="AF1237" s="34"/>
    </row>
    <row r="1238" ht="14.5" spans="1:32">
      <c r="A1238" s="34"/>
      <c r="B1238" s="37"/>
      <c r="C1238" s="214"/>
      <c r="D1238" s="312"/>
      <c r="E1238" s="312"/>
      <c r="F1238" s="315"/>
      <c r="G1238" s="312"/>
      <c r="H1238" s="312"/>
      <c r="I1238" s="34"/>
      <c r="J1238" s="114"/>
      <c r="K1238" s="80"/>
      <c r="L1238" s="114"/>
      <c r="M1238" s="114"/>
      <c r="N1238" s="114"/>
      <c r="O1238" s="34"/>
      <c r="P1238" s="34"/>
      <c r="Q1238" s="34"/>
      <c r="R1238" s="34"/>
      <c r="S1238" s="34"/>
      <c r="T1238" s="37"/>
      <c r="U1238" s="37"/>
      <c r="V1238" s="37"/>
      <c r="W1238" s="34"/>
      <c r="X1238" s="34"/>
      <c r="Y1238" s="37"/>
      <c r="Z1238" s="34"/>
      <c r="AA1238" s="34"/>
      <c r="AB1238" s="34"/>
      <c r="AC1238" s="34"/>
      <c r="AD1238" s="34"/>
      <c r="AE1238" s="37"/>
      <c r="AF1238" s="34"/>
    </row>
    <row r="1239" ht="14.5" spans="1:32">
      <c r="A1239" s="34"/>
      <c r="B1239" s="37"/>
      <c r="C1239" s="214"/>
      <c r="D1239" s="312"/>
      <c r="E1239" s="312"/>
      <c r="F1239" s="315"/>
      <c r="G1239" s="312"/>
      <c r="H1239" s="312"/>
      <c r="I1239" s="34"/>
      <c r="J1239" s="114"/>
      <c r="K1239" s="80"/>
      <c r="L1239" s="114"/>
      <c r="M1239" s="114"/>
      <c r="N1239" s="114"/>
      <c r="O1239" s="34"/>
      <c r="P1239" s="34"/>
      <c r="Q1239" s="34"/>
      <c r="R1239" s="34"/>
      <c r="S1239" s="34"/>
      <c r="T1239" s="37"/>
      <c r="U1239" s="37"/>
      <c r="V1239" s="37"/>
      <c r="W1239" s="34"/>
      <c r="X1239" s="34"/>
      <c r="Y1239" s="37"/>
      <c r="Z1239" s="34"/>
      <c r="AA1239" s="34"/>
      <c r="AB1239" s="34"/>
      <c r="AC1239" s="34"/>
      <c r="AD1239" s="34"/>
      <c r="AE1239" s="37"/>
      <c r="AF1239" s="34"/>
    </row>
    <row r="1240" ht="14.5" spans="1:32">
      <c r="A1240" s="34"/>
      <c r="B1240" s="37"/>
      <c r="C1240" s="214"/>
      <c r="D1240" s="312"/>
      <c r="E1240" s="312"/>
      <c r="F1240" s="315"/>
      <c r="G1240" s="312"/>
      <c r="H1240" s="312"/>
      <c r="I1240" s="34"/>
      <c r="J1240" s="114"/>
      <c r="K1240" s="80"/>
      <c r="L1240" s="114"/>
      <c r="M1240" s="114"/>
      <c r="N1240" s="114"/>
      <c r="O1240" s="34"/>
      <c r="P1240" s="34"/>
      <c r="Q1240" s="34"/>
      <c r="R1240" s="34"/>
      <c r="S1240" s="34"/>
      <c r="T1240" s="37"/>
      <c r="U1240" s="37"/>
      <c r="V1240" s="37"/>
      <c r="W1240" s="34"/>
      <c r="X1240" s="34"/>
      <c r="Y1240" s="37"/>
      <c r="Z1240" s="34"/>
      <c r="AA1240" s="34"/>
      <c r="AB1240" s="34"/>
      <c r="AC1240" s="34"/>
      <c r="AD1240" s="34"/>
      <c r="AE1240" s="37"/>
      <c r="AF1240" s="34"/>
    </row>
    <row r="1241" ht="14.5" spans="1:32">
      <c r="A1241" s="34"/>
      <c r="B1241" s="37"/>
      <c r="C1241" s="214"/>
      <c r="D1241" s="312"/>
      <c r="E1241" s="312"/>
      <c r="F1241" s="315"/>
      <c r="G1241" s="312"/>
      <c r="H1241" s="312"/>
      <c r="I1241" s="34"/>
      <c r="J1241" s="114"/>
      <c r="K1241" s="80"/>
      <c r="L1241" s="114"/>
      <c r="M1241" s="114"/>
      <c r="N1241" s="114"/>
      <c r="O1241" s="34"/>
      <c r="P1241" s="34"/>
      <c r="Q1241" s="34"/>
      <c r="R1241" s="34"/>
      <c r="S1241" s="34"/>
      <c r="T1241" s="37"/>
      <c r="U1241" s="37"/>
      <c r="V1241" s="37"/>
      <c r="W1241" s="34"/>
      <c r="X1241" s="34"/>
      <c r="Y1241" s="37"/>
      <c r="Z1241" s="34"/>
      <c r="AA1241" s="34"/>
      <c r="AB1241" s="34"/>
      <c r="AC1241" s="34"/>
      <c r="AD1241" s="34"/>
      <c r="AE1241" s="37"/>
      <c r="AF1241" s="34"/>
    </row>
    <row r="1242" ht="14.5" spans="1:32">
      <c r="A1242" s="34"/>
      <c r="B1242" s="37"/>
      <c r="C1242" s="214"/>
      <c r="D1242" s="312"/>
      <c r="E1242" s="312"/>
      <c r="F1242" s="315"/>
      <c r="G1242" s="312"/>
      <c r="H1242" s="312"/>
      <c r="I1242" s="34"/>
      <c r="J1242" s="114"/>
      <c r="K1242" s="80"/>
      <c r="L1242" s="114"/>
      <c r="M1242" s="114"/>
      <c r="N1242" s="114"/>
      <c r="O1242" s="34"/>
      <c r="P1242" s="34"/>
      <c r="Q1242" s="34"/>
      <c r="R1242" s="34"/>
      <c r="S1242" s="34"/>
      <c r="T1242" s="37"/>
      <c r="U1242" s="37"/>
      <c r="V1242" s="37"/>
      <c r="W1242" s="34"/>
      <c r="X1242" s="34"/>
      <c r="Y1242" s="37"/>
      <c r="Z1242" s="34"/>
      <c r="AA1242" s="34"/>
      <c r="AB1242" s="34"/>
      <c r="AC1242" s="34"/>
      <c r="AD1242" s="34"/>
      <c r="AE1242" s="37"/>
      <c r="AF1242" s="34"/>
    </row>
    <row r="1243" ht="14.5" spans="1:32">
      <c r="A1243" s="34"/>
      <c r="B1243" s="37"/>
      <c r="C1243" s="214"/>
      <c r="D1243" s="312"/>
      <c r="E1243" s="312"/>
      <c r="F1243" s="315"/>
      <c r="G1243" s="312"/>
      <c r="H1243" s="312"/>
      <c r="I1243" s="34"/>
      <c r="J1243" s="114"/>
      <c r="K1243" s="80"/>
      <c r="L1243" s="114"/>
      <c r="M1243" s="114"/>
      <c r="N1243" s="114"/>
      <c r="O1243" s="34"/>
      <c r="P1243" s="34"/>
      <c r="Q1243" s="34"/>
      <c r="R1243" s="34"/>
      <c r="S1243" s="34"/>
      <c r="T1243" s="37"/>
      <c r="U1243" s="37"/>
      <c r="V1243" s="37"/>
      <c r="W1243" s="34"/>
      <c r="X1243" s="34"/>
      <c r="Y1243" s="37"/>
      <c r="Z1243" s="34"/>
      <c r="AA1243" s="34"/>
      <c r="AB1243" s="34"/>
      <c r="AC1243" s="34"/>
      <c r="AD1243" s="34"/>
      <c r="AE1243" s="37"/>
      <c r="AF1243" s="34"/>
    </row>
    <row r="1244" ht="14.5" spans="1:32">
      <c r="A1244" s="34"/>
      <c r="B1244" s="37"/>
      <c r="C1244" s="214"/>
      <c r="D1244" s="312"/>
      <c r="E1244" s="312"/>
      <c r="F1244" s="315"/>
      <c r="G1244" s="312"/>
      <c r="H1244" s="312"/>
      <c r="I1244" s="34"/>
      <c r="J1244" s="114"/>
      <c r="K1244" s="80"/>
      <c r="L1244" s="114"/>
      <c r="M1244" s="114"/>
      <c r="N1244" s="114"/>
      <c r="O1244" s="34"/>
      <c r="P1244" s="34"/>
      <c r="Q1244" s="34"/>
      <c r="R1244" s="34"/>
      <c r="S1244" s="34"/>
      <c r="T1244" s="37"/>
      <c r="U1244" s="37"/>
      <c r="V1244" s="37"/>
      <c r="W1244" s="34"/>
      <c r="X1244" s="34"/>
      <c r="Y1244" s="37"/>
      <c r="Z1244" s="34"/>
      <c r="AA1244" s="34"/>
      <c r="AB1244" s="34"/>
      <c r="AC1244" s="34"/>
      <c r="AD1244" s="34"/>
      <c r="AE1244" s="37"/>
      <c r="AF1244" s="34"/>
    </row>
    <row r="1245" ht="14.5" spans="1:32">
      <c r="A1245" s="34"/>
      <c r="B1245" s="37"/>
      <c r="C1245" s="214"/>
      <c r="D1245" s="312"/>
      <c r="E1245" s="312"/>
      <c r="F1245" s="315"/>
      <c r="G1245" s="312"/>
      <c r="H1245" s="312"/>
      <c r="I1245" s="34"/>
      <c r="J1245" s="114"/>
      <c r="K1245" s="80"/>
      <c r="L1245" s="114"/>
      <c r="M1245" s="114"/>
      <c r="N1245" s="114"/>
      <c r="O1245" s="34"/>
      <c r="P1245" s="34"/>
      <c r="Q1245" s="34"/>
      <c r="R1245" s="34"/>
      <c r="S1245" s="34"/>
      <c r="T1245" s="37"/>
      <c r="U1245" s="37"/>
      <c r="V1245" s="37"/>
      <c r="W1245" s="34"/>
      <c r="X1245" s="34"/>
      <c r="Y1245" s="37"/>
      <c r="Z1245" s="34"/>
      <c r="AA1245" s="34"/>
      <c r="AB1245" s="34"/>
      <c r="AC1245" s="34"/>
      <c r="AD1245" s="34"/>
      <c r="AE1245" s="37"/>
      <c r="AF1245" s="34"/>
    </row>
    <row r="1246" ht="14.5" spans="1:32">
      <c r="A1246" s="34"/>
      <c r="B1246" s="37"/>
      <c r="C1246" s="214"/>
      <c r="D1246" s="312"/>
      <c r="E1246" s="312"/>
      <c r="F1246" s="315"/>
      <c r="G1246" s="312"/>
      <c r="H1246" s="312"/>
      <c r="I1246" s="34"/>
      <c r="J1246" s="114"/>
      <c r="K1246" s="80"/>
      <c r="L1246" s="114"/>
      <c r="M1246" s="114"/>
      <c r="N1246" s="114"/>
      <c r="O1246" s="34"/>
      <c r="P1246" s="34"/>
      <c r="Q1246" s="34"/>
      <c r="R1246" s="34"/>
      <c r="S1246" s="34"/>
      <c r="T1246" s="37"/>
      <c r="U1246" s="37"/>
      <c r="V1246" s="37"/>
      <c r="W1246" s="34"/>
      <c r="X1246" s="34"/>
      <c r="Y1246" s="37"/>
      <c r="Z1246" s="34"/>
      <c r="AA1246" s="34"/>
      <c r="AB1246" s="34"/>
      <c r="AC1246" s="34"/>
      <c r="AD1246" s="34"/>
      <c r="AE1246" s="37"/>
      <c r="AF1246" s="34"/>
    </row>
    <row r="1247" ht="14.5" spans="1:32">
      <c r="A1247" s="34"/>
      <c r="B1247" s="37"/>
      <c r="C1247" s="214"/>
      <c r="D1247" s="312"/>
      <c r="E1247" s="312"/>
      <c r="F1247" s="315"/>
      <c r="G1247" s="312"/>
      <c r="H1247" s="312"/>
      <c r="I1247" s="34"/>
      <c r="J1247" s="114"/>
      <c r="K1247" s="80"/>
      <c r="L1247" s="114"/>
      <c r="M1247" s="114"/>
      <c r="N1247" s="114"/>
      <c r="O1247" s="34"/>
      <c r="P1247" s="34"/>
      <c r="Q1247" s="34"/>
      <c r="R1247" s="34"/>
      <c r="S1247" s="34"/>
      <c r="T1247" s="37"/>
      <c r="U1247" s="37"/>
      <c r="V1247" s="37"/>
      <c r="W1247" s="34"/>
      <c r="X1247" s="34"/>
      <c r="Y1247" s="37"/>
      <c r="Z1247" s="34"/>
      <c r="AA1247" s="34"/>
      <c r="AB1247" s="34"/>
      <c r="AC1247" s="34"/>
      <c r="AD1247" s="34"/>
      <c r="AE1247" s="37"/>
      <c r="AF1247" s="34"/>
    </row>
    <row r="1248" ht="14.5" spans="1:32">
      <c r="A1248" s="34"/>
      <c r="B1248" s="37"/>
      <c r="C1248" s="214"/>
      <c r="D1248" s="312"/>
      <c r="E1248" s="312"/>
      <c r="F1248" s="315"/>
      <c r="G1248" s="312"/>
      <c r="H1248" s="312"/>
      <c r="I1248" s="34"/>
      <c r="J1248" s="114"/>
      <c r="K1248" s="80"/>
      <c r="L1248" s="114"/>
      <c r="M1248" s="114"/>
      <c r="N1248" s="114"/>
      <c r="O1248" s="34"/>
      <c r="P1248" s="34"/>
      <c r="Q1248" s="34"/>
      <c r="R1248" s="34"/>
      <c r="S1248" s="34"/>
      <c r="T1248" s="37"/>
      <c r="U1248" s="37"/>
      <c r="V1248" s="37"/>
      <c r="W1248" s="34"/>
      <c r="X1248" s="34"/>
      <c r="Y1248" s="37"/>
      <c r="Z1248" s="34"/>
      <c r="AA1248" s="34"/>
      <c r="AB1248" s="34"/>
      <c r="AC1248" s="34"/>
      <c r="AD1248" s="34"/>
      <c r="AE1248" s="37"/>
      <c r="AF1248" s="34"/>
    </row>
    <row r="1249" ht="14.5" spans="1:32">
      <c r="A1249" s="34"/>
      <c r="B1249" s="37"/>
      <c r="C1249" s="214"/>
      <c r="D1249" s="312"/>
      <c r="E1249" s="312"/>
      <c r="F1249" s="315"/>
      <c r="G1249" s="312"/>
      <c r="H1249" s="312"/>
      <c r="I1249" s="34"/>
      <c r="J1249" s="114"/>
      <c r="K1249" s="80"/>
      <c r="L1249" s="114"/>
      <c r="M1249" s="114"/>
      <c r="N1249" s="114"/>
      <c r="O1249" s="34"/>
      <c r="P1249" s="34"/>
      <c r="Q1249" s="34"/>
      <c r="R1249" s="34"/>
      <c r="S1249" s="34"/>
      <c r="T1249" s="37"/>
      <c r="U1249" s="37"/>
      <c r="V1249" s="37"/>
      <c r="W1249" s="34"/>
      <c r="X1249" s="34"/>
      <c r="Y1249" s="37"/>
      <c r="Z1249" s="34"/>
      <c r="AA1249" s="34"/>
      <c r="AB1249" s="34"/>
      <c r="AC1249" s="34"/>
      <c r="AD1249" s="34"/>
      <c r="AE1249" s="37"/>
      <c r="AF1249" s="34"/>
    </row>
    <row r="1250" ht="14.5" spans="1:32">
      <c r="A1250" s="34"/>
      <c r="B1250" s="37"/>
      <c r="C1250" s="214"/>
      <c r="D1250" s="312"/>
      <c r="E1250" s="312"/>
      <c r="F1250" s="315"/>
      <c r="G1250" s="312"/>
      <c r="H1250" s="312"/>
      <c r="I1250" s="34"/>
      <c r="J1250" s="114"/>
      <c r="K1250" s="80"/>
      <c r="L1250" s="114"/>
      <c r="M1250" s="114"/>
      <c r="N1250" s="114"/>
      <c r="O1250" s="34"/>
      <c r="P1250" s="34"/>
      <c r="Q1250" s="34"/>
      <c r="R1250" s="34"/>
      <c r="S1250" s="34"/>
      <c r="T1250" s="37"/>
      <c r="U1250" s="37"/>
      <c r="V1250" s="37"/>
      <c r="W1250" s="34"/>
      <c r="X1250" s="34"/>
      <c r="Y1250" s="37"/>
      <c r="Z1250" s="34"/>
      <c r="AA1250" s="34"/>
      <c r="AB1250" s="34"/>
      <c r="AC1250" s="34"/>
      <c r="AD1250" s="34"/>
      <c r="AE1250" s="37"/>
      <c r="AF1250" s="34"/>
    </row>
    <row r="1251" ht="14.5" spans="1:32">
      <c r="A1251" s="34"/>
      <c r="B1251" s="37"/>
      <c r="C1251" s="214"/>
      <c r="D1251" s="312"/>
      <c r="E1251" s="312"/>
      <c r="F1251" s="315"/>
      <c r="G1251" s="312"/>
      <c r="H1251" s="312"/>
      <c r="I1251" s="34"/>
      <c r="J1251" s="114"/>
      <c r="K1251" s="80"/>
      <c r="L1251" s="114"/>
      <c r="M1251" s="114"/>
      <c r="N1251" s="114"/>
      <c r="O1251" s="34"/>
      <c r="P1251" s="34"/>
      <c r="Q1251" s="34"/>
      <c r="R1251" s="34"/>
      <c r="S1251" s="34"/>
      <c r="T1251" s="37"/>
      <c r="U1251" s="37"/>
      <c r="V1251" s="37"/>
      <c r="W1251" s="34"/>
      <c r="X1251" s="34"/>
      <c r="Y1251" s="37"/>
      <c r="Z1251" s="34"/>
      <c r="AA1251" s="34"/>
      <c r="AB1251" s="34"/>
      <c r="AC1251" s="34"/>
      <c r="AD1251" s="34"/>
      <c r="AE1251" s="37"/>
      <c r="AF1251" s="34"/>
    </row>
    <row r="1252" ht="14.5" spans="1:32">
      <c r="A1252" s="34"/>
      <c r="B1252" s="37"/>
      <c r="C1252" s="214"/>
      <c r="D1252" s="312"/>
      <c r="E1252" s="312"/>
      <c r="F1252" s="315"/>
      <c r="G1252" s="312"/>
      <c r="H1252" s="312"/>
      <c r="I1252" s="34"/>
      <c r="J1252" s="114"/>
      <c r="K1252" s="80"/>
      <c r="L1252" s="114"/>
      <c r="M1252" s="114"/>
      <c r="N1252" s="114"/>
      <c r="O1252" s="34"/>
      <c r="P1252" s="34"/>
      <c r="Q1252" s="34"/>
      <c r="R1252" s="34"/>
      <c r="S1252" s="34"/>
      <c r="T1252" s="37"/>
      <c r="U1252" s="37"/>
      <c r="V1252" s="37"/>
      <c r="W1252" s="34"/>
      <c r="X1252" s="34"/>
      <c r="Y1252" s="37"/>
      <c r="Z1252" s="34"/>
      <c r="AA1252" s="34"/>
      <c r="AB1252" s="34"/>
      <c r="AC1252" s="34"/>
      <c r="AD1252" s="34"/>
      <c r="AE1252" s="37"/>
      <c r="AF1252" s="34"/>
    </row>
    <row r="1253" ht="14.5" spans="1:32">
      <c r="A1253" s="34"/>
      <c r="B1253" s="37"/>
      <c r="C1253" s="214"/>
      <c r="D1253" s="312"/>
      <c r="E1253" s="312"/>
      <c r="F1253" s="315"/>
      <c r="G1253" s="312"/>
      <c r="H1253" s="312"/>
      <c r="I1253" s="34"/>
      <c r="J1253" s="114"/>
      <c r="K1253" s="80"/>
      <c r="L1253" s="114"/>
      <c r="M1253" s="114"/>
      <c r="N1253" s="114"/>
      <c r="O1253" s="34"/>
      <c r="P1253" s="34"/>
      <c r="Q1253" s="34"/>
      <c r="R1253" s="34"/>
      <c r="S1253" s="34"/>
      <c r="T1253" s="37"/>
      <c r="U1253" s="37"/>
      <c r="V1253" s="37"/>
      <c r="W1253" s="34"/>
      <c r="X1253" s="34"/>
      <c r="Y1253" s="37"/>
      <c r="Z1253" s="34"/>
      <c r="AA1253" s="34"/>
      <c r="AB1253" s="34"/>
      <c r="AC1253" s="34"/>
      <c r="AD1253" s="34"/>
      <c r="AE1253" s="37"/>
      <c r="AF1253" s="34"/>
    </row>
    <row r="1254" ht="14.5" spans="1:32">
      <c r="A1254" s="34"/>
      <c r="B1254" s="37"/>
      <c r="C1254" s="214"/>
      <c r="D1254" s="312"/>
      <c r="E1254" s="312"/>
      <c r="F1254" s="315"/>
      <c r="G1254" s="312"/>
      <c r="H1254" s="312"/>
      <c r="I1254" s="34"/>
      <c r="J1254" s="114"/>
      <c r="K1254" s="80"/>
      <c r="L1254" s="114"/>
      <c r="M1254" s="114"/>
      <c r="N1254" s="114"/>
      <c r="O1254" s="34"/>
      <c r="P1254" s="34"/>
      <c r="Q1254" s="34"/>
      <c r="R1254" s="34"/>
      <c r="S1254" s="34"/>
      <c r="T1254" s="37"/>
      <c r="U1254" s="37"/>
      <c r="V1254" s="37"/>
      <c r="W1254" s="34"/>
      <c r="X1254" s="34"/>
      <c r="Y1254" s="37"/>
      <c r="Z1254" s="34"/>
      <c r="AA1254" s="34"/>
      <c r="AB1254" s="34"/>
      <c r="AC1254" s="34"/>
      <c r="AD1254" s="34"/>
      <c r="AE1254" s="37"/>
      <c r="AF1254" s="34"/>
    </row>
    <row r="1255" ht="14.5" spans="1:32">
      <c r="A1255" s="34"/>
      <c r="B1255" s="37"/>
      <c r="C1255" s="214"/>
      <c r="D1255" s="312"/>
      <c r="E1255" s="312"/>
      <c r="F1255" s="315"/>
      <c r="G1255" s="312"/>
      <c r="H1255" s="312"/>
      <c r="I1255" s="34"/>
      <c r="J1255" s="114"/>
      <c r="K1255" s="80"/>
      <c r="L1255" s="114"/>
      <c r="M1255" s="114"/>
      <c r="N1255" s="114"/>
      <c r="O1255" s="34"/>
      <c r="P1255" s="34"/>
      <c r="Q1255" s="34"/>
      <c r="R1255" s="34"/>
      <c r="S1255" s="34"/>
      <c r="T1255" s="37"/>
      <c r="U1255" s="37"/>
      <c r="V1255" s="37"/>
      <c r="W1255" s="34"/>
      <c r="X1255" s="34"/>
      <c r="Y1255" s="37"/>
      <c r="Z1255" s="34"/>
      <c r="AA1255" s="34"/>
      <c r="AB1255" s="34"/>
      <c r="AC1255" s="34"/>
      <c r="AD1255" s="34"/>
      <c r="AE1255" s="37"/>
      <c r="AF1255" s="34"/>
    </row>
    <row r="1256" ht="14.5" spans="1:32">
      <c r="A1256" s="34"/>
      <c r="B1256" s="37"/>
      <c r="C1256" s="214"/>
      <c r="D1256" s="312"/>
      <c r="E1256" s="312"/>
      <c r="F1256" s="315"/>
      <c r="G1256" s="312"/>
      <c r="H1256" s="312"/>
      <c r="I1256" s="34"/>
      <c r="J1256" s="114"/>
      <c r="K1256" s="80"/>
      <c r="L1256" s="114"/>
      <c r="M1256" s="114"/>
      <c r="N1256" s="114"/>
      <c r="O1256" s="34"/>
      <c r="P1256" s="34"/>
      <c r="Q1256" s="34"/>
      <c r="R1256" s="34"/>
      <c r="S1256" s="34"/>
      <c r="T1256" s="37"/>
      <c r="U1256" s="37"/>
      <c r="V1256" s="37"/>
      <c r="W1256" s="34"/>
      <c r="X1256" s="34"/>
      <c r="Y1256" s="37"/>
      <c r="Z1256" s="34"/>
      <c r="AA1256" s="34"/>
      <c r="AB1256" s="34"/>
      <c r="AC1256" s="34"/>
      <c r="AD1256" s="34"/>
      <c r="AE1256" s="37"/>
      <c r="AF1256" s="34"/>
    </row>
    <row r="1257" ht="14.5" spans="1:32">
      <c r="A1257" s="34"/>
      <c r="B1257" s="37"/>
      <c r="C1257" s="214"/>
      <c r="D1257" s="312"/>
      <c r="E1257" s="312"/>
      <c r="F1257" s="315"/>
      <c r="G1257" s="312"/>
      <c r="H1257" s="312"/>
      <c r="I1257" s="34"/>
      <c r="J1257" s="114"/>
      <c r="K1257" s="80"/>
      <c r="L1257" s="114"/>
      <c r="M1257" s="114"/>
      <c r="N1257" s="114"/>
      <c r="O1257" s="34"/>
      <c r="P1257" s="34"/>
      <c r="Q1257" s="34"/>
      <c r="R1257" s="34"/>
      <c r="S1257" s="34"/>
      <c r="T1257" s="37"/>
      <c r="U1257" s="37"/>
      <c r="V1257" s="37"/>
      <c r="W1257" s="34"/>
      <c r="X1257" s="34"/>
      <c r="Y1257" s="37"/>
      <c r="Z1257" s="34"/>
      <c r="AA1257" s="34"/>
      <c r="AB1257" s="34"/>
      <c r="AC1257" s="34"/>
      <c r="AD1257" s="34"/>
      <c r="AE1257" s="37"/>
      <c r="AF1257" s="34"/>
    </row>
    <row r="1258" ht="14.5" spans="1:32">
      <c r="A1258" s="34"/>
      <c r="B1258" s="37"/>
      <c r="C1258" s="214"/>
      <c r="D1258" s="312"/>
      <c r="E1258" s="312"/>
      <c r="F1258" s="315"/>
      <c r="G1258" s="312"/>
      <c r="H1258" s="312"/>
      <c r="I1258" s="34"/>
      <c r="J1258" s="114"/>
      <c r="K1258" s="80"/>
      <c r="L1258" s="114"/>
      <c r="M1258" s="114"/>
      <c r="N1258" s="114"/>
      <c r="O1258" s="34"/>
      <c r="P1258" s="34"/>
      <c r="Q1258" s="34"/>
      <c r="R1258" s="34"/>
      <c r="S1258" s="34"/>
      <c r="T1258" s="37"/>
      <c r="U1258" s="37"/>
      <c r="V1258" s="37"/>
      <c r="W1258" s="34"/>
      <c r="X1258" s="34"/>
      <c r="Y1258" s="37"/>
      <c r="Z1258" s="34"/>
      <c r="AA1258" s="34"/>
      <c r="AB1258" s="34"/>
      <c r="AC1258" s="34"/>
      <c r="AD1258" s="34"/>
      <c r="AE1258" s="37"/>
      <c r="AF1258" s="34"/>
    </row>
    <row r="1259" ht="14.5" spans="1:32">
      <c r="A1259" s="34"/>
      <c r="B1259" s="37"/>
      <c r="C1259" s="214"/>
      <c r="D1259" s="312"/>
      <c r="E1259" s="312"/>
      <c r="F1259" s="315"/>
      <c r="G1259" s="312"/>
      <c r="H1259" s="312"/>
      <c r="I1259" s="34"/>
      <c r="J1259" s="114"/>
      <c r="K1259" s="80"/>
      <c r="L1259" s="114"/>
      <c r="M1259" s="114"/>
      <c r="N1259" s="114"/>
      <c r="O1259" s="34"/>
      <c r="P1259" s="34"/>
      <c r="Q1259" s="34"/>
      <c r="R1259" s="34"/>
      <c r="S1259" s="34"/>
      <c r="T1259" s="37"/>
      <c r="U1259" s="37"/>
      <c r="V1259" s="37"/>
      <c r="W1259" s="34"/>
      <c r="X1259" s="34"/>
      <c r="Y1259" s="37"/>
      <c r="Z1259" s="34"/>
      <c r="AA1259" s="34"/>
      <c r="AB1259" s="34"/>
      <c r="AC1259" s="34"/>
      <c r="AD1259" s="34"/>
      <c r="AE1259" s="37"/>
      <c r="AF1259" s="34"/>
    </row>
    <row r="1260" ht="14.5" spans="1:32">
      <c r="A1260" s="34"/>
      <c r="B1260" s="37"/>
      <c r="C1260" s="214"/>
      <c r="D1260" s="312"/>
      <c r="E1260" s="312"/>
      <c r="F1260" s="315"/>
      <c r="G1260" s="312"/>
      <c r="H1260" s="312"/>
      <c r="I1260" s="34"/>
      <c r="J1260" s="114"/>
      <c r="K1260" s="80"/>
      <c r="L1260" s="114"/>
      <c r="M1260" s="114"/>
      <c r="N1260" s="114"/>
      <c r="O1260" s="34"/>
      <c r="P1260" s="34"/>
      <c r="Q1260" s="34"/>
      <c r="R1260" s="34"/>
      <c r="S1260" s="34"/>
      <c r="T1260" s="37"/>
      <c r="U1260" s="37"/>
      <c r="V1260" s="37"/>
      <c r="W1260" s="34"/>
      <c r="X1260" s="34"/>
      <c r="Y1260" s="37"/>
      <c r="Z1260" s="34"/>
      <c r="AA1260" s="34"/>
      <c r="AB1260" s="34"/>
      <c r="AC1260" s="34"/>
      <c r="AD1260" s="34"/>
      <c r="AE1260" s="37"/>
      <c r="AF1260" s="34"/>
    </row>
    <row r="1261" ht="14.5" spans="1:32">
      <c r="A1261" s="34"/>
      <c r="B1261" s="37"/>
      <c r="C1261" s="214"/>
      <c r="D1261" s="312"/>
      <c r="E1261" s="312"/>
      <c r="F1261" s="315"/>
      <c r="G1261" s="312"/>
      <c r="H1261" s="312"/>
      <c r="I1261" s="34"/>
      <c r="J1261" s="114"/>
      <c r="K1261" s="80"/>
      <c r="L1261" s="114"/>
      <c r="M1261" s="114"/>
      <c r="N1261" s="114"/>
      <c r="O1261" s="34"/>
      <c r="P1261" s="34"/>
      <c r="Q1261" s="34"/>
      <c r="R1261" s="34"/>
      <c r="S1261" s="34"/>
      <c r="T1261" s="37"/>
      <c r="U1261" s="37"/>
      <c r="V1261" s="37"/>
      <c r="W1261" s="34"/>
      <c r="X1261" s="34"/>
      <c r="Y1261" s="37"/>
      <c r="Z1261" s="34"/>
      <c r="AA1261" s="34"/>
      <c r="AB1261" s="34"/>
      <c r="AC1261" s="34"/>
      <c r="AD1261" s="34"/>
      <c r="AE1261" s="37"/>
      <c r="AF1261" s="34"/>
    </row>
    <row r="1262" ht="14.5" spans="1:32">
      <c r="A1262" s="34"/>
      <c r="B1262" s="37"/>
      <c r="C1262" s="214"/>
      <c r="D1262" s="312"/>
      <c r="E1262" s="312"/>
      <c r="F1262" s="315"/>
      <c r="G1262" s="312"/>
      <c r="H1262" s="312"/>
      <c r="I1262" s="34"/>
      <c r="J1262" s="114"/>
      <c r="K1262" s="80"/>
      <c r="L1262" s="114"/>
      <c r="M1262" s="114"/>
      <c r="N1262" s="114"/>
      <c r="O1262" s="34"/>
      <c r="P1262" s="34"/>
      <c r="Q1262" s="34"/>
      <c r="R1262" s="34"/>
      <c r="S1262" s="34"/>
      <c r="T1262" s="37"/>
      <c r="U1262" s="37"/>
      <c r="V1262" s="37"/>
      <c r="W1262" s="34"/>
      <c r="X1262" s="34"/>
      <c r="Y1262" s="37"/>
      <c r="Z1262" s="34"/>
      <c r="AA1262" s="34"/>
      <c r="AB1262" s="34"/>
      <c r="AC1262" s="34"/>
      <c r="AD1262" s="34"/>
      <c r="AE1262" s="37"/>
      <c r="AF1262" s="34"/>
    </row>
    <row r="1263" ht="14.5" spans="1:32">
      <c r="A1263" s="34"/>
      <c r="B1263" s="37"/>
      <c r="C1263" s="214"/>
      <c r="D1263" s="312"/>
      <c r="E1263" s="312"/>
      <c r="F1263" s="315"/>
      <c r="G1263" s="312"/>
      <c r="H1263" s="312"/>
      <c r="I1263" s="34"/>
      <c r="J1263" s="114"/>
      <c r="K1263" s="80"/>
      <c r="L1263" s="114"/>
      <c r="M1263" s="114"/>
      <c r="N1263" s="114"/>
      <c r="O1263" s="34"/>
      <c r="P1263" s="34"/>
      <c r="Q1263" s="34"/>
      <c r="R1263" s="34"/>
      <c r="S1263" s="34"/>
      <c r="T1263" s="37"/>
      <c r="U1263" s="37"/>
      <c r="V1263" s="37"/>
      <c r="W1263" s="34"/>
      <c r="X1263" s="34"/>
      <c r="Y1263" s="37"/>
      <c r="Z1263" s="34"/>
      <c r="AA1263" s="34"/>
      <c r="AB1263" s="34"/>
      <c r="AC1263" s="34"/>
      <c r="AD1263" s="34"/>
      <c r="AE1263" s="37"/>
      <c r="AF1263" s="34"/>
    </row>
    <row r="1264" ht="14.5" spans="1:32">
      <c r="A1264" s="34"/>
      <c r="B1264" s="37"/>
      <c r="C1264" s="214"/>
      <c r="D1264" s="312"/>
      <c r="E1264" s="312"/>
      <c r="F1264" s="315"/>
      <c r="G1264" s="312"/>
      <c r="H1264" s="312"/>
      <c r="I1264" s="34"/>
      <c r="J1264" s="114"/>
      <c r="K1264" s="80"/>
      <c r="L1264" s="114"/>
      <c r="M1264" s="114"/>
      <c r="N1264" s="114"/>
      <c r="O1264" s="34"/>
      <c r="P1264" s="34"/>
      <c r="Q1264" s="34"/>
      <c r="R1264" s="34"/>
      <c r="S1264" s="34"/>
      <c r="T1264" s="37"/>
      <c r="U1264" s="37"/>
      <c r="V1264" s="37"/>
      <c r="W1264" s="34"/>
      <c r="X1264" s="34"/>
      <c r="Y1264" s="37"/>
      <c r="Z1264" s="34"/>
      <c r="AA1264" s="34"/>
      <c r="AB1264" s="34"/>
      <c r="AC1264" s="34"/>
      <c r="AD1264" s="34"/>
      <c r="AE1264" s="37"/>
      <c r="AF1264" s="34"/>
    </row>
    <row r="1265" ht="14.5" spans="1:32">
      <c r="A1265" s="34"/>
      <c r="B1265" s="37"/>
      <c r="C1265" s="214"/>
      <c r="D1265" s="312"/>
      <c r="E1265" s="312"/>
      <c r="F1265" s="315"/>
      <c r="G1265" s="312"/>
      <c r="H1265" s="312"/>
      <c r="I1265" s="34"/>
      <c r="J1265" s="114"/>
      <c r="K1265" s="80"/>
      <c r="L1265" s="114"/>
      <c r="M1265" s="114"/>
      <c r="N1265" s="114"/>
      <c r="O1265" s="34"/>
      <c r="P1265" s="34"/>
      <c r="Q1265" s="34"/>
      <c r="R1265" s="34"/>
      <c r="S1265" s="34"/>
      <c r="T1265" s="37"/>
      <c r="U1265" s="37"/>
      <c r="V1265" s="37"/>
      <c r="W1265" s="34"/>
      <c r="X1265" s="34"/>
      <c r="Y1265" s="37"/>
      <c r="Z1265" s="34"/>
      <c r="AA1265" s="34"/>
      <c r="AB1265" s="34"/>
      <c r="AC1265" s="34"/>
      <c r="AD1265" s="34"/>
      <c r="AE1265" s="37"/>
      <c r="AF1265" s="34"/>
    </row>
    <row r="1266" ht="14.5" spans="1:32">
      <c r="A1266" s="34"/>
      <c r="B1266" s="37"/>
      <c r="C1266" s="214"/>
      <c r="D1266" s="312"/>
      <c r="E1266" s="312"/>
      <c r="F1266" s="315"/>
      <c r="G1266" s="312"/>
      <c r="H1266" s="312"/>
      <c r="I1266" s="34"/>
      <c r="J1266" s="114"/>
      <c r="K1266" s="80"/>
      <c r="L1266" s="114"/>
      <c r="M1266" s="114"/>
      <c r="N1266" s="114"/>
      <c r="O1266" s="34"/>
      <c r="P1266" s="34"/>
      <c r="Q1266" s="34"/>
      <c r="R1266" s="34"/>
      <c r="S1266" s="34"/>
      <c r="T1266" s="37"/>
      <c r="U1266" s="37"/>
      <c r="V1266" s="37"/>
      <c r="W1266" s="34"/>
      <c r="X1266" s="34"/>
      <c r="Y1266" s="37"/>
      <c r="Z1266" s="34"/>
      <c r="AA1266" s="34"/>
      <c r="AB1266" s="34"/>
      <c r="AC1266" s="34"/>
      <c r="AD1266" s="34"/>
      <c r="AE1266" s="37"/>
      <c r="AF1266" s="34"/>
    </row>
    <row r="1267" ht="14.5" spans="1:32">
      <c r="A1267" s="34"/>
      <c r="B1267" s="37"/>
      <c r="C1267" s="214"/>
      <c r="D1267" s="312"/>
      <c r="E1267" s="312"/>
      <c r="F1267" s="315"/>
      <c r="G1267" s="312"/>
      <c r="H1267" s="312"/>
      <c r="I1267" s="34"/>
      <c r="J1267" s="114"/>
      <c r="K1267" s="80"/>
      <c r="L1267" s="114"/>
      <c r="M1267" s="114"/>
      <c r="N1267" s="114"/>
      <c r="O1267" s="34"/>
      <c r="P1267" s="34"/>
      <c r="Q1267" s="34"/>
      <c r="R1267" s="34"/>
      <c r="S1267" s="34"/>
      <c r="T1267" s="37"/>
      <c r="U1267" s="37"/>
      <c r="V1267" s="37"/>
      <c r="W1267" s="34"/>
      <c r="X1267" s="34"/>
      <c r="Y1267" s="37"/>
      <c r="Z1267" s="34"/>
      <c r="AA1267" s="34"/>
      <c r="AB1267" s="34"/>
      <c r="AC1267" s="34"/>
      <c r="AD1267" s="34"/>
      <c r="AE1267" s="37"/>
      <c r="AF1267" s="34"/>
    </row>
    <row r="1268" ht="14.5" spans="1:32">
      <c r="A1268" s="34"/>
      <c r="B1268" s="37"/>
      <c r="C1268" s="214"/>
      <c r="D1268" s="312"/>
      <c r="E1268" s="312"/>
      <c r="F1268" s="315"/>
      <c r="G1268" s="312"/>
      <c r="H1268" s="312"/>
      <c r="I1268" s="34"/>
      <c r="J1268" s="114"/>
      <c r="K1268" s="80"/>
      <c r="L1268" s="114"/>
      <c r="M1268" s="114"/>
      <c r="N1268" s="114"/>
      <c r="O1268" s="34"/>
      <c r="P1268" s="34"/>
      <c r="Q1268" s="34"/>
      <c r="R1268" s="34"/>
      <c r="S1268" s="34"/>
      <c r="T1268" s="37"/>
      <c r="U1268" s="37"/>
      <c r="V1268" s="37"/>
      <c r="W1268" s="34"/>
      <c r="X1268" s="34"/>
      <c r="Y1268" s="37"/>
      <c r="Z1268" s="34"/>
      <c r="AA1268" s="34"/>
      <c r="AB1268" s="34"/>
      <c r="AC1268" s="34"/>
      <c r="AD1268" s="34"/>
      <c r="AE1268" s="37"/>
      <c r="AF1268" s="34"/>
    </row>
    <row r="1269" ht="14.5" spans="1:32">
      <c r="A1269" s="34"/>
      <c r="B1269" s="37"/>
      <c r="C1269" s="214"/>
      <c r="D1269" s="312"/>
      <c r="E1269" s="312"/>
      <c r="F1269" s="315"/>
      <c r="G1269" s="312"/>
      <c r="H1269" s="312"/>
      <c r="I1269" s="34"/>
      <c r="J1269" s="114"/>
      <c r="K1269" s="80"/>
      <c r="L1269" s="114"/>
      <c r="M1269" s="114"/>
      <c r="N1269" s="114"/>
      <c r="O1269" s="34"/>
      <c r="P1269" s="34"/>
      <c r="Q1269" s="34"/>
      <c r="R1269" s="34"/>
      <c r="S1269" s="34"/>
      <c r="T1269" s="37"/>
      <c r="U1269" s="37"/>
      <c r="V1269" s="37"/>
      <c r="W1269" s="34"/>
      <c r="X1269" s="34"/>
      <c r="Y1269" s="37"/>
      <c r="Z1269" s="34"/>
      <c r="AA1269" s="34"/>
      <c r="AB1269" s="34"/>
      <c r="AC1269" s="34"/>
      <c r="AD1269" s="34"/>
      <c r="AE1269" s="37"/>
      <c r="AF1269" s="34"/>
    </row>
    <row r="1270" ht="14.5" spans="1:32">
      <c r="A1270" s="34"/>
      <c r="B1270" s="37"/>
      <c r="C1270" s="214"/>
      <c r="D1270" s="312"/>
      <c r="E1270" s="312"/>
      <c r="F1270" s="315"/>
      <c r="G1270" s="312"/>
      <c r="H1270" s="312"/>
      <c r="I1270" s="34"/>
      <c r="J1270" s="114"/>
      <c r="K1270" s="80"/>
      <c r="L1270" s="114"/>
      <c r="M1270" s="114"/>
      <c r="N1270" s="114"/>
      <c r="O1270" s="34"/>
      <c r="P1270" s="34"/>
      <c r="Q1270" s="34"/>
      <c r="R1270" s="34"/>
      <c r="S1270" s="34"/>
      <c r="T1270" s="37"/>
      <c r="U1270" s="37"/>
      <c r="V1270" s="37"/>
      <c r="W1270" s="34"/>
      <c r="X1270" s="34"/>
      <c r="Y1270" s="37"/>
      <c r="Z1270" s="34"/>
      <c r="AA1270" s="34"/>
      <c r="AB1270" s="34"/>
      <c r="AC1270" s="34"/>
      <c r="AD1270" s="34"/>
      <c r="AE1270" s="37"/>
      <c r="AF1270" s="34"/>
    </row>
    <row r="1271" ht="14.5" spans="1:32">
      <c r="A1271" s="34"/>
      <c r="B1271" s="37"/>
      <c r="C1271" s="214"/>
      <c r="D1271" s="312"/>
      <c r="E1271" s="312"/>
      <c r="F1271" s="315"/>
      <c r="G1271" s="312"/>
      <c r="H1271" s="312"/>
      <c r="I1271" s="34"/>
      <c r="J1271" s="114"/>
      <c r="K1271" s="80"/>
      <c r="L1271" s="114"/>
      <c r="M1271" s="114"/>
      <c r="N1271" s="114"/>
      <c r="O1271" s="34"/>
      <c r="P1271" s="34"/>
      <c r="Q1271" s="34"/>
      <c r="R1271" s="34"/>
      <c r="S1271" s="34"/>
      <c r="T1271" s="37"/>
      <c r="U1271" s="37"/>
      <c r="V1271" s="37"/>
      <c r="W1271" s="34"/>
      <c r="X1271" s="34"/>
      <c r="Y1271" s="37"/>
      <c r="Z1271" s="34"/>
      <c r="AA1271" s="34"/>
      <c r="AB1271" s="34"/>
      <c r="AC1271" s="34"/>
      <c r="AD1271" s="34"/>
      <c r="AE1271" s="37"/>
      <c r="AF1271" s="34"/>
    </row>
    <row r="1272" ht="14.5" spans="1:32">
      <c r="A1272" s="34"/>
      <c r="B1272" s="37"/>
      <c r="C1272" s="214"/>
      <c r="D1272" s="312"/>
      <c r="E1272" s="312"/>
      <c r="F1272" s="315"/>
      <c r="G1272" s="312"/>
      <c r="H1272" s="312"/>
      <c r="I1272" s="34"/>
      <c r="J1272" s="114"/>
      <c r="K1272" s="80"/>
      <c r="L1272" s="114"/>
      <c r="M1272" s="114"/>
      <c r="N1272" s="114"/>
      <c r="O1272" s="34"/>
      <c r="P1272" s="34"/>
      <c r="Q1272" s="34"/>
      <c r="R1272" s="34"/>
      <c r="S1272" s="34"/>
      <c r="T1272" s="37"/>
      <c r="U1272" s="37"/>
      <c r="V1272" s="37"/>
      <c r="W1272" s="34"/>
      <c r="X1272" s="34"/>
      <c r="Y1272" s="37"/>
      <c r="Z1272" s="34"/>
      <c r="AA1272" s="34"/>
      <c r="AB1272" s="34"/>
      <c r="AC1272" s="34"/>
      <c r="AD1272" s="34"/>
      <c r="AE1272" s="37"/>
      <c r="AF1272" s="34"/>
    </row>
    <row r="1273" ht="14.5" spans="1:32">
      <c r="A1273" s="34"/>
      <c r="B1273" s="37"/>
      <c r="C1273" s="214"/>
      <c r="D1273" s="312"/>
      <c r="E1273" s="312"/>
      <c r="F1273" s="315"/>
      <c r="G1273" s="312"/>
      <c r="H1273" s="312"/>
      <c r="I1273" s="34"/>
      <c r="J1273" s="114"/>
      <c r="K1273" s="80"/>
      <c r="L1273" s="114"/>
      <c r="M1273" s="114"/>
      <c r="N1273" s="114"/>
      <c r="O1273" s="34"/>
      <c r="P1273" s="34"/>
      <c r="Q1273" s="34"/>
      <c r="R1273" s="34"/>
      <c r="S1273" s="34"/>
      <c r="T1273" s="37"/>
      <c r="U1273" s="37"/>
      <c r="V1273" s="37"/>
      <c r="W1273" s="34"/>
      <c r="X1273" s="34"/>
      <c r="Y1273" s="37"/>
      <c r="Z1273" s="34"/>
      <c r="AA1273" s="34"/>
      <c r="AB1273" s="34"/>
      <c r="AC1273" s="34"/>
      <c r="AD1273" s="34"/>
      <c r="AE1273" s="37"/>
      <c r="AF1273" s="34"/>
    </row>
    <row r="1274" ht="14.5" spans="1:32">
      <c r="A1274" s="34"/>
      <c r="B1274" s="37"/>
      <c r="C1274" s="214"/>
      <c r="D1274" s="312"/>
      <c r="E1274" s="312"/>
      <c r="F1274" s="315"/>
      <c r="G1274" s="312"/>
      <c r="H1274" s="312"/>
      <c r="I1274" s="34"/>
      <c r="J1274" s="114"/>
      <c r="K1274" s="80"/>
      <c r="L1274" s="114"/>
      <c r="M1274" s="114"/>
      <c r="N1274" s="114"/>
      <c r="O1274" s="34"/>
      <c r="P1274" s="34"/>
      <c r="Q1274" s="34"/>
      <c r="R1274" s="34"/>
      <c r="S1274" s="34"/>
      <c r="T1274" s="37"/>
      <c r="U1274" s="37"/>
      <c r="V1274" s="37"/>
      <c r="W1274" s="34"/>
      <c r="X1274" s="34"/>
      <c r="Y1274" s="37"/>
      <c r="Z1274" s="34"/>
      <c r="AA1274" s="34"/>
      <c r="AB1274" s="34"/>
      <c r="AC1274" s="34"/>
      <c r="AD1274" s="34"/>
      <c r="AE1274" s="37"/>
      <c r="AF1274" s="34"/>
    </row>
    <row r="1275" ht="14.5" spans="1:32">
      <c r="A1275" s="34"/>
      <c r="B1275" s="37"/>
      <c r="C1275" s="214"/>
      <c r="D1275" s="312"/>
      <c r="E1275" s="312"/>
      <c r="F1275" s="315"/>
      <c r="G1275" s="312"/>
      <c r="H1275" s="312"/>
      <c r="I1275" s="34"/>
      <c r="J1275" s="114"/>
      <c r="K1275" s="80"/>
      <c r="L1275" s="114"/>
      <c r="M1275" s="114"/>
      <c r="N1275" s="114"/>
      <c r="O1275" s="34"/>
      <c r="P1275" s="34"/>
      <c r="Q1275" s="34"/>
      <c r="R1275" s="34"/>
      <c r="S1275" s="34"/>
      <c r="T1275" s="37"/>
      <c r="U1275" s="37"/>
      <c r="V1275" s="37"/>
      <c r="W1275" s="34"/>
      <c r="X1275" s="34"/>
      <c r="Y1275" s="37"/>
      <c r="Z1275" s="34"/>
      <c r="AA1275" s="34"/>
      <c r="AB1275" s="34"/>
      <c r="AC1275" s="34"/>
      <c r="AD1275" s="34"/>
      <c r="AE1275" s="37"/>
      <c r="AF1275" s="34"/>
    </row>
    <row r="1276" ht="14.5" spans="1:32">
      <c r="A1276" s="34"/>
      <c r="B1276" s="37"/>
      <c r="C1276" s="214"/>
      <c r="D1276" s="312"/>
      <c r="E1276" s="312"/>
      <c r="F1276" s="315"/>
      <c r="G1276" s="312"/>
      <c r="H1276" s="312"/>
      <c r="I1276" s="34"/>
      <c r="J1276" s="114"/>
      <c r="K1276" s="80"/>
      <c r="L1276" s="114"/>
      <c r="M1276" s="114"/>
      <c r="N1276" s="114"/>
      <c r="O1276" s="34"/>
      <c r="P1276" s="34"/>
      <c r="Q1276" s="34"/>
      <c r="R1276" s="34"/>
      <c r="S1276" s="34"/>
      <c r="T1276" s="37"/>
      <c r="U1276" s="37"/>
      <c r="V1276" s="37"/>
      <c r="W1276" s="34"/>
      <c r="X1276" s="34"/>
      <c r="Y1276" s="37"/>
      <c r="Z1276" s="34"/>
      <c r="AA1276" s="34"/>
      <c r="AB1276" s="34"/>
      <c r="AC1276" s="34"/>
      <c r="AD1276" s="34"/>
      <c r="AE1276" s="37"/>
      <c r="AF1276" s="34"/>
    </row>
    <row r="1277" ht="14.5" spans="1:32">
      <c r="A1277" s="34"/>
      <c r="B1277" s="37"/>
      <c r="C1277" s="214"/>
      <c r="D1277" s="312"/>
      <c r="E1277" s="312"/>
      <c r="F1277" s="315"/>
      <c r="G1277" s="312"/>
      <c r="H1277" s="312"/>
      <c r="I1277" s="34"/>
      <c r="J1277" s="114"/>
      <c r="K1277" s="80"/>
      <c r="L1277" s="114"/>
      <c r="M1277" s="114"/>
      <c r="N1277" s="114"/>
      <c r="O1277" s="34"/>
      <c r="P1277" s="34"/>
      <c r="Q1277" s="34"/>
      <c r="R1277" s="34"/>
      <c r="S1277" s="34"/>
      <c r="T1277" s="37"/>
      <c r="U1277" s="37"/>
      <c r="V1277" s="37"/>
      <c r="W1277" s="34"/>
      <c r="X1277" s="34"/>
      <c r="Y1277" s="37"/>
      <c r="Z1277" s="34"/>
      <c r="AA1277" s="34"/>
      <c r="AB1277" s="34"/>
      <c r="AC1277" s="34"/>
      <c r="AD1277" s="34"/>
      <c r="AE1277" s="37"/>
      <c r="AF1277" s="34"/>
    </row>
    <row r="1278" ht="14.5" spans="1:32">
      <c r="A1278" s="34"/>
      <c r="B1278" s="37"/>
      <c r="C1278" s="214"/>
      <c r="D1278" s="312"/>
      <c r="E1278" s="312"/>
      <c r="F1278" s="315"/>
      <c r="G1278" s="312"/>
      <c r="H1278" s="312"/>
      <c r="I1278" s="34"/>
      <c r="J1278" s="114"/>
      <c r="K1278" s="80"/>
      <c r="L1278" s="114"/>
      <c r="M1278" s="114"/>
      <c r="N1278" s="114"/>
      <c r="O1278" s="34"/>
      <c r="P1278" s="34"/>
      <c r="Q1278" s="34"/>
      <c r="R1278" s="34"/>
      <c r="S1278" s="34"/>
      <c r="T1278" s="37"/>
      <c r="U1278" s="37"/>
      <c r="V1278" s="37"/>
      <c r="W1278" s="34"/>
      <c r="X1278" s="34"/>
      <c r="Y1278" s="37"/>
      <c r="Z1278" s="34"/>
      <c r="AA1278" s="34"/>
      <c r="AB1278" s="34"/>
      <c r="AC1278" s="34"/>
      <c r="AD1278" s="34"/>
      <c r="AE1278" s="37"/>
      <c r="AF1278" s="34"/>
    </row>
    <row r="1279" ht="14.5" spans="1:32">
      <c r="A1279" s="34"/>
      <c r="B1279" s="37"/>
      <c r="C1279" s="214"/>
      <c r="D1279" s="312"/>
      <c r="E1279" s="312"/>
      <c r="F1279" s="315"/>
      <c r="G1279" s="312"/>
      <c r="H1279" s="312"/>
      <c r="I1279" s="34"/>
      <c r="J1279" s="114"/>
      <c r="K1279" s="80"/>
      <c r="L1279" s="114"/>
      <c r="M1279" s="114"/>
      <c r="N1279" s="114"/>
      <c r="O1279" s="34"/>
      <c r="P1279" s="34"/>
      <c r="Q1279" s="34"/>
      <c r="R1279" s="34"/>
      <c r="S1279" s="34"/>
      <c r="T1279" s="37"/>
      <c r="U1279" s="37"/>
      <c r="V1279" s="37"/>
      <c r="W1279" s="34"/>
      <c r="X1279" s="34"/>
      <c r="Y1279" s="37"/>
      <c r="Z1279" s="34"/>
      <c r="AA1279" s="34"/>
      <c r="AB1279" s="34"/>
      <c r="AC1279" s="34"/>
      <c r="AD1279" s="34"/>
      <c r="AE1279" s="37"/>
      <c r="AF1279" s="34"/>
    </row>
    <row r="1280" ht="14.5" spans="1:32">
      <c r="A1280" s="34"/>
      <c r="B1280" s="37"/>
      <c r="C1280" s="214"/>
      <c r="D1280" s="312"/>
      <c r="E1280" s="312"/>
      <c r="F1280" s="315"/>
      <c r="G1280" s="312"/>
      <c r="H1280" s="312"/>
      <c r="I1280" s="34"/>
      <c r="J1280" s="114"/>
      <c r="K1280" s="80"/>
      <c r="L1280" s="114"/>
      <c r="M1280" s="114"/>
      <c r="N1280" s="114"/>
      <c r="O1280" s="34"/>
      <c r="P1280" s="34"/>
      <c r="Q1280" s="34"/>
      <c r="R1280" s="34"/>
      <c r="S1280" s="34"/>
      <c r="T1280" s="37"/>
      <c r="U1280" s="37"/>
      <c r="V1280" s="37"/>
      <c r="W1280" s="34"/>
      <c r="X1280" s="34"/>
      <c r="Y1280" s="37"/>
      <c r="Z1280" s="34"/>
      <c r="AA1280" s="34"/>
      <c r="AB1280" s="34"/>
      <c r="AC1280" s="34"/>
      <c r="AD1280" s="34"/>
      <c r="AE1280" s="37"/>
      <c r="AF1280" s="34"/>
    </row>
    <row r="1281" ht="14.5" spans="1:32">
      <c r="A1281" s="34"/>
      <c r="B1281" s="37"/>
      <c r="C1281" s="214"/>
      <c r="D1281" s="312"/>
      <c r="E1281" s="312"/>
      <c r="F1281" s="315"/>
      <c r="G1281" s="312"/>
      <c r="H1281" s="312"/>
      <c r="I1281" s="34"/>
      <c r="J1281" s="114"/>
      <c r="K1281" s="80"/>
      <c r="L1281" s="114"/>
      <c r="M1281" s="114"/>
      <c r="N1281" s="114"/>
      <c r="O1281" s="34"/>
      <c r="P1281" s="34"/>
      <c r="Q1281" s="34"/>
      <c r="R1281" s="34"/>
      <c r="S1281" s="34"/>
      <c r="T1281" s="37"/>
      <c r="U1281" s="37"/>
      <c r="V1281" s="37"/>
      <c r="W1281" s="34"/>
      <c r="X1281" s="34"/>
      <c r="Y1281" s="37"/>
      <c r="Z1281" s="34"/>
      <c r="AA1281" s="34"/>
      <c r="AB1281" s="34"/>
      <c r="AC1281" s="34"/>
      <c r="AD1281" s="34"/>
      <c r="AE1281" s="37"/>
      <c r="AF1281" s="34"/>
    </row>
    <row r="1282" ht="14.5" spans="1:32">
      <c r="A1282" s="34"/>
      <c r="B1282" s="37"/>
      <c r="C1282" s="214"/>
      <c r="D1282" s="312"/>
      <c r="E1282" s="312"/>
      <c r="F1282" s="315"/>
      <c r="G1282" s="312"/>
      <c r="H1282" s="312"/>
      <c r="I1282" s="34"/>
      <c r="J1282" s="114"/>
      <c r="K1282" s="80"/>
      <c r="L1282" s="114"/>
      <c r="M1282" s="114"/>
      <c r="N1282" s="114"/>
      <c r="O1282" s="34"/>
      <c r="P1282" s="34"/>
      <c r="Q1282" s="34"/>
      <c r="R1282" s="34"/>
      <c r="S1282" s="34"/>
      <c r="T1282" s="37"/>
      <c r="U1282" s="37"/>
      <c r="V1282" s="37"/>
      <c r="W1282" s="34"/>
      <c r="X1282" s="34"/>
      <c r="Y1282" s="37"/>
      <c r="Z1282" s="34"/>
      <c r="AA1282" s="34"/>
      <c r="AB1282" s="34"/>
      <c r="AC1282" s="34"/>
      <c r="AD1282" s="34"/>
      <c r="AE1282" s="37"/>
      <c r="AF1282" s="34"/>
    </row>
    <row r="1283" ht="14.5" spans="1:32">
      <c r="A1283" s="34"/>
      <c r="B1283" s="37"/>
      <c r="C1283" s="214"/>
      <c r="D1283" s="312"/>
      <c r="E1283" s="312"/>
      <c r="F1283" s="315"/>
      <c r="G1283" s="312"/>
      <c r="H1283" s="312"/>
      <c r="I1283" s="34"/>
      <c r="J1283" s="114"/>
      <c r="K1283" s="80"/>
      <c r="L1283" s="114"/>
      <c r="M1283" s="114"/>
      <c r="N1283" s="114"/>
      <c r="O1283" s="34"/>
      <c r="P1283" s="34"/>
      <c r="Q1283" s="34"/>
      <c r="R1283" s="34"/>
      <c r="S1283" s="34"/>
      <c r="T1283" s="37"/>
      <c r="U1283" s="37"/>
      <c r="V1283" s="37"/>
      <c r="W1283" s="34"/>
      <c r="X1283" s="34"/>
      <c r="Y1283" s="37"/>
      <c r="Z1283" s="34"/>
      <c r="AA1283" s="34"/>
      <c r="AB1283" s="34"/>
      <c r="AC1283" s="34"/>
      <c r="AD1283" s="34"/>
      <c r="AE1283" s="37"/>
      <c r="AF1283" s="34"/>
    </row>
    <row r="1284" ht="14.5" spans="1:32">
      <c r="A1284" s="34"/>
      <c r="B1284" s="37"/>
      <c r="C1284" s="214"/>
      <c r="D1284" s="312"/>
      <c r="E1284" s="312"/>
      <c r="F1284" s="315"/>
      <c r="G1284" s="312"/>
      <c r="H1284" s="312"/>
      <c r="I1284" s="34"/>
      <c r="J1284" s="114"/>
      <c r="K1284" s="80"/>
      <c r="L1284" s="114"/>
      <c r="M1284" s="114"/>
      <c r="N1284" s="114"/>
      <c r="O1284" s="34"/>
      <c r="P1284" s="34"/>
      <c r="Q1284" s="34"/>
      <c r="R1284" s="34"/>
      <c r="S1284" s="34"/>
      <c r="T1284" s="37"/>
      <c r="U1284" s="37"/>
      <c r="V1284" s="37"/>
      <c r="W1284" s="34"/>
      <c r="X1284" s="34"/>
      <c r="Y1284" s="37"/>
      <c r="Z1284" s="34"/>
      <c r="AA1284" s="34"/>
      <c r="AB1284" s="34"/>
      <c r="AC1284" s="34"/>
      <c r="AD1284" s="34"/>
      <c r="AE1284" s="37"/>
      <c r="AF1284" s="34"/>
    </row>
    <row r="1285" ht="14.5" spans="1:32">
      <c r="A1285" s="34"/>
      <c r="B1285" s="37"/>
      <c r="C1285" s="214"/>
      <c r="D1285" s="312"/>
      <c r="E1285" s="312"/>
      <c r="F1285" s="315"/>
      <c r="G1285" s="312"/>
      <c r="H1285" s="312"/>
      <c r="I1285" s="34"/>
      <c r="J1285" s="114"/>
      <c r="K1285" s="80"/>
      <c r="L1285" s="114"/>
      <c r="M1285" s="114"/>
      <c r="N1285" s="114"/>
      <c r="O1285" s="34"/>
      <c r="P1285" s="34"/>
      <c r="Q1285" s="34"/>
      <c r="R1285" s="34"/>
      <c r="S1285" s="34"/>
      <c r="T1285" s="37"/>
      <c r="U1285" s="37"/>
      <c r="V1285" s="37"/>
      <c r="W1285" s="34"/>
      <c r="X1285" s="34"/>
      <c r="Y1285" s="37"/>
      <c r="Z1285" s="34"/>
      <c r="AA1285" s="34"/>
      <c r="AB1285" s="34"/>
      <c r="AC1285" s="34"/>
      <c r="AD1285" s="34"/>
      <c r="AE1285" s="37"/>
      <c r="AF1285" s="34"/>
    </row>
    <row r="1286" ht="14.5" spans="1:32">
      <c r="A1286" s="34"/>
      <c r="B1286" s="37"/>
      <c r="C1286" s="214"/>
      <c r="D1286" s="312"/>
      <c r="E1286" s="312"/>
      <c r="F1286" s="315"/>
      <c r="G1286" s="312"/>
      <c r="H1286" s="312"/>
      <c r="I1286" s="34"/>
      <c r="J1286" s="114"/>
      <c r="K1286" s="80"/>
      <c r="L1286" s="114"/>
      <c r="M1286" s="114"/>
      <c r="N1286" s="114"/>
      <c r="O1286" s="34"/>
      <c r="P1286" s="34"/>
      <c r="Q1286" s="34"/>
      <c r="R1286" s="34"/>
      <c r="S1286" s="34"/>
      <c r="T1286" s="37"/>
      <c r="U1286" s="37"/>
      <c r="V1286" s="37"/>
      <c r="W1286" s="34"/>
      <c r="X1286" s="34"/>
      <c r="Y1286" s="37"/>
      <c r="Z1286" s="34"/>
      <c r="AA1286" s="34"/>
      <c r="AB1286" s="34"/>
      <c r="AC1286" s="34"/>
      <c r="AD1286" s="34"/>
      <c r="AE1286" s="37"/>
      <c r="AF1286" s="34"/>
    </row>
    <row r="1287" ht="14.5" spans="1:32">
      <c r="A1287" s="34"/>
      <c r="B1287" s="37"/>
      <c r="C1287" s="214"/>
      <c r="D1287" s="312"/>
      <c r="E1287" s="312"/>
      <c r="F1287" s="315"/>
      <c r="G1287" s="312"/>
      <c r="H1287" s="312"/>
      <c r="I1287" s="34"/>
      <c r="J1287" s="114"/>
      <c r="K1287" s="80"/>
      <c r="L1287" s="114"/>
      <c r="M1287" s="114"/>
      <c r="N1287" s="114"/>
      <c r="O1287" s="34"/>
      <c r="P1287" s="34"/>
      <c r="Q1287" s="34"/>
      <c r="R1287" s="34"/>
      <c r="S1287" s="34"/>
      <c r="T1287" s="37"/>
      <c r="U1287" s="37"/>
      <c r="V1287" s="37"/>
      <c r="W1287" s="34"/>
      <c r="X1287" s="34"/>
      <c r="Y1287" s="37"/>
      <c r="Z1287" s="34"/>
      <c r="AA1287" s="34"/>
      <c r="AB1287" s="34"/>
      <c r="AC1287" s="34"/>
      <c r="AD1287" s="34"/>
      <c r="AE1287" s="37"/>
      <c r="AF1287" s="34"/>
    </row>
    <row r="1288" ht="14.5" spans="1:32">
      <c r="A1288" s="34"/>
      <c r="B1288" s="37"/>
      <c r="C1288" s="214"/>
      <c r="D1288" s="312"/>
      <c r="E1288" s="312"/>
      <c r="F1288" s="315"/>
      <c r="G1288" s="312"/>
      <c r="H1288" s="312"/>
      <c r="I1288" s="34"/>
      <c r="J1288" s="114"/>
      <c r="K1288" s="80"/>
      <c r="L1288" s="114"/>
      <c r="M1288" s="114"/>
      <c r="N1288" s="114"/>
      <c r="O1288" s="34"/>
      <c r="P1288" s="34"/>
      <c r="Q1288" s="34"/>
      <c r="R1288" s="34"/>
      <c r="S1288" s="34"/>
      <c r="T1288" s="37"/>
      <c r="U1288" s="37"/>
      <c r="V1288" s="37"/>
      <c r="W1288" s="34"/>
      <c r="X1288" s="34"/>
      <c r="Y1288" s="37"/>
      <c r="Z1288" s="34"/>
      <c r="AA1288" s="34"/>
      <c r="AB1288" s="34"/>
      <c r="AC1288" s="34"/>
      <c r="AD1288" s="34"/>
      <c r="AE1288" s="37"/>
      <c r="AF1288" s="34"/>
    </row>
    <row r="1289" ht="14.5" spans="1:32">
      <c r="A1289" s="34"/>
      <c r="B1289" s="37"/>
      <c r="C1289" s="214"/>
      <c r="D1289" s="312"/>
      <c r="E1289" s="312"/>
      <c r="F1289" s="315"/>
      <c r="G1289" s="312"/>
      <c r="H1289" s="312"/>
      <c r="I1289" s="34"/>
      <c r="J1289" s="114"/>
      <c r="K1289" s="80"/>
      <c r="L1289" s="114"/>
      <c r="M1289" s="114"/>
      <c r="N1289" s="114"/>
      <c r="O1289" s="34"/>
      <c r="P1289" s="34"/>
      <c r="Q1289" s="34"/>
      <c r="R1289" s="34"/>
      <c r="S1289" s="34"/>
      <c r="T1289" s="37"/>
      <c r="U1289" s="37"/>
      <c r="V1289" s="37"/>
      <c r="W1289" s="34"/>
      <c r="X1289" s="34"/>
      <c r="Y1289" s="37"/>
      <c r="Z1289" s="34"/>
      <c r="AA1289" s="34"/>
      <c r="AB1289" s="34"/>
      <c r="AC1289" s="34"/>
      <c r="AD1289" s="34"/>
      <c r="AE1289" s="37"/>
      <c r="AF1289" s="34"/>
    </row>
    <row r="1290" ht="14.5" spans="1:32">
      <c r="A1290" s="34"/>
      <c r="B1290" s="37"/>
      <c r="C1290" s="214"/>
      <c r="D1290" s="312"/>
      <c r="E1290" s="312"/>
      <c r="F1290" s="315"/>
      <c r="G1290" s="312"/>
      <c r="H1290" s="312"/>
      <c r="I1290" s="34"/>
      <c r="J1290" s="114"/>
      <c r="K1290" s="80"/>
      <c r="L1290" s="114"/>
      <c r="M1290" s="114"/>
      <c r="N1290" s="114"/>
      <c r="O1290" s="34"/>
      <c r="P1290" s="34"/>
      <c r="Q1290" s="34"/>
      <c r="R1290" s="34"/>
      <c r="S1290" s="34"/>
      <c r="T1290" s="37"/>
      <c r="U1290" s="37"/>
      <c r="V1290" s="37"/>
      <c r="W1290" s="34"/>
      <c r="X1290" s="34"/>
      <c r="Y1290" s="37"/>
      <c r="Z1290" s="34"/>
      <c r="AA1290" s="34"/>
      <c r="AB1290" s="34"/>
      <c r="AC1290" s="34"/>
      <c r="AD1290" s="34"/>
      <c r="AE1290" s="37"/>
      <c r="AF1290" s="34"/>
    </row>
    <row r="1291" ht="14.5" spans="1:32">
      <c r="A1291" s="34"/>
      <c r="B1291" s="37"/>
      <c r="C1291" s="214"/>
      <c r="D1291" s="312"/>
      <c r="E1291" s="312"/>
      <c r="F1291" s="315"/>
      <c r="G1291" s="312"/>
      <c r="H1291" s="312"/>
      <c r="I1291" s="34"/>
      <c r="J1291" s="114"/>
      <c r="K1291" s="80"/>
      <c r="L1291" s="114"/>
      <c r="M1291" s="114"/>
      <c r="N1291" s="114"/>
      <c r="O1291" s="34"/>
      <c r="P1291" s="34"/>
      <c r="Q1291" s="34"/>
      <c r="R1291" s="34"/>
      <c r="S1291" s="34"/>
      <c r="T1291" s="37"/>
      <c r="U1291" s="37"/>
      <c r="V1291" s="37"/>
      <c r="W1291" s="34"/>
      <c r="X1291" s="34"/>
      <c r="Y1291" s="37"/>
      <c r="Z1291" s="34"/>
      <c r="AA1291" s="34"/>
      <c r="AB1291" s="34"/>
      <c r="AC1291" s="34"/>
      <c r="AD1291" s="34"/>
      <c r="AE1291" s="37"/>
      <c r="AF1291" s="34"/>
    </row>
    <row r="1292" ht="14.5" spans="1:32">
      <c r="A1292" s="34"/>
      <c r="B1292" s="37"/>
      <c r="C1292" s="214"/>
      <c r="D1292" s="312"/>
      <c r="E1292" s="312"/>
      <c r="F1292" s="315"/>
      <c r="G1292" s="312"/>
      <c r="H1292" s="312"/>
      <c r="I1292" s="34"/>
      <c r="J1292" s="114"/>
      <c r="K1292" s="80"/>
      <c r="L1292" s="114"/>
      <c r="M1292" s="114"/>
      <c r="N1292" s="114"/>
      <c r="O1292" s="34"/>
      <c r="P1292" s="34"/>
      <c r="Q1292" s="34"/>
      <c r="R1292" s="34"/>
      <c r="S1292" s="34"/>
      <c r="T1292" s="37"/>
      <c r="U1292" s="37"/>
      <c r="V1292" s="37"/>
      <c r="W1292" s="34"/>
      <c r="X1292" s="34"/>
      <c r="Y1292" s="37"/>
      <c r="Z1292" s="34"/>
      <c r="AA1292" s="34"/>
      <c r="AB1292" s="34"/>
      <c r="AC1292" s="34"/>
      <c r="AD1292" s="34"/>
      <c r="AE1292" s="37"/>
      <c r="AF1292" s="34"/>
    </row>
    <row r="1293" ht="14.5" spans="1:32">
      <c r="A1293" s="34"/>
      <c r="B1293" s="37"/>
      <c r="C1293" s="214"/>
      <c r="D1293" s="312"/>
      <c r="E1293" s="312"/>
      <c r="F1293" s="315"/>
      <c r="G1293" s="312"/>
      <c r="H1293" s="312"/>
      <c r="I1293" s="34"/>
      <c r="J1293" s="114"/>
      <c r="K1293" s="80"/>
      <c r="L1293" s="114"/>
      <c r="M1293" s="114"/>
      <c r="N1293" s="114"/>
      <c r="O1293" s="34"/>
      <c r="P1293" s="34"/>
      <c r="Q1293" s="34"/>
      <c r="R1293" s="34"/>
      <c r="S1293" s="34"/>
      <c r="T1293" s="37"/>
      <c r="U1293" s="37"/>
      <c r="V1293" s="37"/>
      <c r="W1293" s="34"/>
      <c r="X1293" s="34"/>
      <c r="Y1293" s="37"/>
      <c r="Z1293" s="34"/>
      <c r="AA1293" s="34"/>
      <c r="AB1293" s="34"/>
      <c r="AC1293" s="34"/>
      <c r="AD1293" s="34"/>
      <c r="AE1293" s="37"/>
      <c r="AF1293" s="34"/>
    </row>
    <row r="1294" ht="14.5" spans="1:32">
      <c r="A1294" s="34"/>
      <c r="B1294" s="37"/>
      <c r="C1294" s="214"/>
      <c r="D1294" s="312"/>
      <c r="E1294" s="312"/>
      <c r="F1294" s="315"/>
      <c r="G1294" s="312"/>
      <c r="H1294" s="312"/>
      <c r="I1294" s="34"/>
      <c r="J1294" s="114"/>
      <c r="K1294" s="80"/>
      <c r="L1294" s="114"/>
      <c r="M1294" s="114"/>
      <c r="N1294" s="114"/>
      <c r="O1294" s="34"/>
      <c r="P1294" s="34"/>
      <c r="Q1294" s="34"/>
      <c r="R1294" s="34"/>
      <c r="S1294" s="34"/>
      <c r="T1294" s="37"/>
      <c r="U1294" s="37"/>
      <c r="V1294" s="37"/>
      <c r="W1294" s="34"/>
      <c r="X1294" s="34"/>
      <c r="Y1294" s="37"/>
      <c r="Z1294" s="34"/>
      <c r="AA1294" s="34"/>
      <c r="AB1294" s="34"/>
      <c r="AC1294" s="34"/>
      <c r="AD1294" s="34"/>
      <c r="AE1294" s="37"/>
      <c r="AF1294" s="34"/>
    </row>
    <row r="1295" ht="14.5" spans="1:32">
      <c r="A1295" s="34"/>
      <c r="B1295" s="37"/>
      <c r="C1295" s="214"/>
      <c r="D1295" s="312"/>
      <c r="E1295" s="312"/>
      <c r="F1295" s="315"/>
      <c r="G1295" s="312"/>
      <c r="H1295" s="312"/>
      <c r="I1295" s="34"/>
      <c r="J1295" s="114"/>
      <c r="K1295" s="80"/>
      <c r="L1295" s="114"/>
      <c r="M1295" s="114"/>
      <c r="N1295" s="114"/>
      <c r="O1295" s="34"/>
      <c r="P1295" s="34"/>
      <c r="Q1295" s="34"/>
      <c r="R1295" s="34"/>
      <c r="S1295" s="34"/>
      <c r="T1295" s="37"/>
      <c r="U1295" s="37"/>
      <c r="V1295" s="37"/>
      <c r="W1295" s="34"/>
      <c r="X1295" s="34"/>
      <c r="Y1295" s="37"/>
      <c r="Z1295" s="34"/>
      <c r="AA1295" s="34"/>
      <c r="AB1295" s="34"/>
      <c r="AC1295" s="34"/>
      <c r="AD1295" s="34"/>
      <c r="AE1295" s="37"/>
      <c r="AF1295" s="34"/>
    </row>
    <row r="1296" ht="14.5" spans="1:32">
      <c r="A1296" s="34"/>
      <c r="B1296" s="37"/>
      <c r="C1296" s="214"/>
      <c r="D1296" s="312"/>
      <c r="E1296" s="312"/>
      <c r="F1296" s="315"/>
      <c r="G1296" s="312"/>
      <c r="H1296" s="312"/>
      <c r="I1296" s="34"/>
      <c r="J1296" s="114"/>
      <c r="K1296" s="80"/>
      <c r="L1296" s="114"/>
      <c r="M1296" s="114"/>
      <c r="N1296" s="114"/>
      <c r="O1296" s="34"/>
      <c r="P1296" s="34"/>
      <c r="Q1296" s="34"/>
      <c r="R1296" s="34"/>
      <c r="S1296" s="34"/>
      <c r="T1296" s="37"/>
      <c r="U1296" s="37"/>
      <c r="V1296" s="37"/>
      <c r="W1296" s="34"/>
      <c r="X1296" s="34"/>
      <c r="Y1296" s="37"/>
      <c r="Z1296" s="34"/>
      <c r="AA1296" s="34"/>
      <c r="AB1296" s="34"/>
      <c r="AC1296" s="34"/>
      <c r="AD1296" s="34"/>
      <c r="AE1296" s="37"/>
      <c r="AF1296" s="34"/>
    </row>
    <row r="1297" ht="14.5" spans="1:32">
      <c r="A1297" s="34"/>
      <c r="B1297" s="37"/>
      <c r="C1297" s="214"/>
      <c r="D1297" s="312"/>
      <c r="E1297" s="312"/>
      <c r="F1297" s="315"/>
      <c r="G1297" s="312"/>
      <c r="H1297" s="312"/>
      <c r="I1297" s="34"/>
      <c r="J1297" s="114"/>
      <c r="K1297" s="80"/>
      <c r="L1297" s="114"/>
      <c r="M1297" s="114"/>
      <c r="N1297" s="114"/>
      <c r="O1297" s="34"/>
      <c r="P1297" s="34"/>
      <c r="Q1297" s="34"/>
      <c r="R1297" s="34"/>
      <c r="S1297" s="34"/>
      <c r="T1297" s="37"/>
      <c r="U1297" s="37"/>
      <c r="V1297" s="37"/>
      <c r="W1297" s="34"/>
      <c r="X1297" s="34"/>
      <c r="Y1297" s="37"/>
      <c r="Z1297" s="34"/>
      <c r="AA1297" s="34"/>
      <c r="AB1297" s="34"/>
      <c r="AC1297" s="34"/>
      <c r="AD1297" s="34"/>
      <c r="AE1297" s="37"/>
      <c r="AF1297" s="34"/>
    </row>
    <row r="1298" ht="14.5" spans="1:32">
      <c r="A1298" s="34"/>
      <c r="B1298" s="37"/>
      <c r="C1298" s="214"/>
      <c r="D1298" s="312"/>
      <c r="E1298" s="312"/>
      <c r="F1298" s="315"/>
      <c r="G1298" s="312"/>
      <c r="H1298" s="312"/>
      <c r="I1298" s="34"/>
      <c r="J1298" s="114"/>
      <c r="K1298" s="80"/>
      <c r="L1298" s="114"/>
      <c r="M1298" s="114"/>
      <c r="N1298" s="114"/>
      <c r="O1298" s="34"/>
      <c r="P1298" s="34"/>
      <c r="Q1298" s="34"/>
      <c r="R1298" s="34"/>
      <c r="S1298" s="34"/>
      <c r="T1298" s="37"/>
      <c r="U1298" s="37"/>
      <c r="V1298" s="37"/>
      <c r="W1298" s="34"/>
      <c r="X1298" s="34"/>
      <c r="Y1298" s="37"/>
      <c r="Z1298" s="34"/>
      <c r="AA1298" s="34"/>
      <c r="AB1298" s="34"/>
      <c r="AC1298" s="34"/>
      <c r="AD1298" s="34"/>
      <c r="AE1298" s="37"/>
      <c r="AF1298" s="34"/>
    </row>
    <row r="1299" ht="14.5" spans="1:32">
      <c r="A1299" s="34"/>
      <c r="B1299" s="37"/>
      <c r="C1299" s="214"/>
      <c r="D1299" s="312"/>
      <c r="E1299" s="312"/>
      <c r="F1299" s="315"/>
      <c r="G1299" s="312"/>
      <c r="H1299" s="312"/>
      <c r="I1299" s="34"/>
      <c r="J1299" s="114"/>
      <c r="K1299" s="80"/>
      <c r="L1299" s="114"/>
      <c r="M1299" s="114"/>
      <c r="N1299" s="114"/>
      <c r="O1299" s="34"/>
      <c r="P1299" s="34"/>
      <c r="Q1299" s="34"/>
      <c r="R1299" s="34"/>
      <c r="S1299" s="34"/>
      <c r="T1299" s="37"/>
      <c r="U1299" s="37"/>
      <c r="V1299" s="37"/>
      <c r="W1299" s="34"/>
      <c r="X1299" s="34"/>
      <c r="Y1299" s="37"/>
      <c r="Z1299" s="34"/>
      <c r="AA1299" s="34"/>
      <c r="AB1299" s="34"/>
      <c r="AC1299" s="34"/>
      <c r="AD1299" s="34"/>
      <c r="AE1299" s="37"/>
      <c r="AF1299" s="34"/>
    </row>
    <row r="1300" ht="14.5" spans="1:32">
      <c r="A1300" s="34"/>
      <c r="B1300" s="37"/>
      <c r="C1300" s="214"/>
      <c r="D1300" s="312"/>
      <c r="E1300" s="312"/>
      <c r="F1300" s="315"/>
      <c r="G1300" s="312"/>
      <c r="H1300" s="312"/>
      <c r="I1300" s="34"/>
      <c r="J1300" s="114"/>
      <c r="K1300" s="80"/>
      <c r="L1300" s="114"/>
      <c r="M1300" s="114"/>
      <c r="N1300" s="114"/>
      <c r="O1300" s="34"/>
      <c r="P1300" s="34"/>
      <c r="Q1300" s="34"/>
      <c r="R1300" s="34"/>
      <c r="S1300" s="34"/>
      <c r="T1300" s="37"/>
      <c r="U1300" s="37"/>
      <c r="V1300" s="37"/>
      <c r="W1300" s="34"/>
      <c r="X1300" s="34"/>
      <c r="Y1300" s="37"/>
      <c r="Z1300" s="34"/>
      <c r="AA1300" s="34"/>
      <c r="AB1300" s="34"/>
      <c r="AC1300" s="34"/>
      <c r="AD1300" s="34"/>
      <c r="AE1300" s="37"/>
      <c r="AF1300" s="34"/>
    </row>
    <row r="1301" ht="14.5" spans="1:32">
      <c r="A1301" s="34"/>
      <c r="B1301" s="37"/>
      <c r="C1301" s="214"/>
      <c r="D1301" s="312"/>
      <c r="E1301" s="312"/>
      <c r="F1301" s="315"/>
      <c r="G1301" s="312"/>
      <c r="H1301" s="312"/>
      <c r="I1301" s="34"/>
      <c r="J1301" s="114"/>
      <c r="K1301" s="80"/>
      <c r="L1301" s="114"/>
      <c r="M1301" s="114"/>
      <c r="N1301" s="114"/>
      <c r="O1301" s="34"/>
      <c r="P1301" s="34"/>
      <c r="Q1301" s="34"/>
      <c r="R1301" s="34"/>
      <c r="S1301" s="34"/>
      <c r="T1301" s="37"/>
      <c r="U1301" s="37"/>
      <c r="V1301" s="37"/>
      <c r="W1301" s="34"/>
      <c r="X1301" s="34"/>
      <c r="Y1301" s="37"/>
      <c r="Z1301" s="34"/>
      <c r="AA1301" s="34"/>
      <c r="AB1301" s="34"/>
      <c r="AC1301" s="34"/>
      <c r="AD1301" s="34"/>
      <c r="AE1301" s="37"/>
      <c r="AF1301" s="34"/>
    </row>
    <row r="1302" ht="14.5" spans="1:32">
      <c r="A1302" s="34"/>
      <c r="B1302" s="37"/>
      <c r="C1302" s="214"/>
      <c r="D1302" s="312"/>
      <c r="E1302" s="312"/>
      <c r="F1302" s="315"/>
      <c r="G1302" s="312"/>
      <c r="H1302" s="312"/>
      <c r="I1302" s="34"/>
      <c r="J1302" s="114"/>
      <c r="K1302" s="80"/>
      <c r="L1302" s="114"/>
      <c r="M1302" s="114"/>
      <c r="N1302" s="114"/>
      <c r="O1302" s="34"/>
      <c r="P1302" s="34"/>
      <c r="Q1302" s="34"/>
      <c r="R1302" s="34"/>
      <c r="S1302" s="34"/>
      <c r="T1302" s="37"/>
      <c r="U1302" s="37"/>
      <c r="V1302" s="37"/>
      <c r="W1302" s="34"/>
      <c r="X1302" s="34"/>
      <c r="Y1302" s="37"/>
      <c r="Z1302" s="34"/>
      <c r="AA1302" s="34"/>
      <c r="AB1302" s="34"/>
      <c r="AC1302" s="34"/>
      <c r="AD1302" s="34"/>
      <c r="AE1302" s="37"/>
      <c r="AF1302" s="34"/>
    </row>
    <row r="1303" ht="14.5" spans="1:32">
      <c r="A1303" s="34"/>
      <c r="B1303" s="37"/>
      <c r="C1303" s="214"/>
      <c r="D1303" s="312"/>
      <c r="E1303" s="312"/>
      <c r="F1303" s="315"/>
      <c r="G1303" s="312"/>
      <c r="H1303" s="312"/>
      <c r="I1303" s="34"/>
      <c r="J1303" s="114"/>
      <c r="K1303" s="80"/>
      <c r="L1303" s="114"/>
      <c r="M1303" s="114"/>
      <c r="N1303" s="114"/>
      <c r="O1303" s="34"/>
      <c r="P1303" s="34"/>
      <c r="Q1303" s="34"/>
      <c r="R1303" s="34"/>
      <c r="S1303" s="34"/>
      <c r="T1303" s="37"/>
      <c r="U1303" s="37"/>
      <c r="V1303" s="37"/>
      <c r="W1303" s="34"/>
      <c r="X1303" s="34"/>
      <c r="Y1303" s="37"/>
      <c r="Z1303" s="34"/>
      <c r="AA1303" s="34"/>
      <c r="AB1303" s="34"/>
      <c r="AC1303" s="34"/>
      <c r="AD1303" s="34"/>
      <c r="AE1303" s="37"/>
      <c r="AF1303" s="34"/>
    </row>
    <row r="1304" ht="14.5" spans="1:32">
      <c r="A1304" s="34"/>
      <c r="B1304" s="37"/>
      <c r="C1304" s="214"/>
      <c r="D1304" s="312"/>
      <c r="E1304" s="312"/>
      <c r="F1304" s="315"/>
      <c r="G1304" s="312"/>
      <c r="H1304" s="312"/>
      <c r="I1304" s="34"/>
      <c r="J1304" s="114"/>
      <c r="K1304" s="80"/>
      <c r="L1304" s="114"/>
      <c r="M1304" s="114"/>
      <c r="N1304" s="114"/>
      <c r="O1304" s="34"/>
      <c r="P1304" s="34"/>
      <c r="Q1304" s="34"/>
      <c r="R1304" s="34"/>
      <c r="S1304" s="34"/>
      <c r="T1304" s="37"/>
      <c r="U1304" s="37"/>
      <c r="V1304" s="37"/>
      <c r="W1304" s="34"/>
      <c r="X1304" s="34"/>
      <c r="Y1304" s="37"/>
      <c r="Z1304" s="34"/>
      <c r="AA1304" s="34"/>
      <c r="AB1304" s="34"/>
      <c r="AC1304" s="34"/>
      <c r="AD1304" s="34"/>
      <c r="AE1304" s="37"/>
      <c r="AF1304" s="34"/>
    </row>
    <row r="1305" ht="14.5" spans="1:32">
      <c r="A1305" s="34"/>
      <c r="B1305" s="37"/>
      <c r="C1305" s="214"/>
      <c r="D1305" s="312"/>
      <c r="E1305" s="312"/>
      <c r="F1305" s="315"/>
      <c r="G1305" s="312"/>
      <c r="H1305" s="312"/>
      <c r="I1305" s="34"/>
      <c r="J1305" s="114"/>
      <c r="K1305" s="80"/>
      <c r="L1305" s="114"/>
      <c r="M1305" s="114"/>
      <c r="N1305" s="114"/>
      <c r="O1305" s="34"/>
      <c r="P1305" s="34"/>
      <c r="Q1305" s="34"/>
      <c r="R1305" s="34"/>
      <c r="S1305" s="34"/>
      <c r="T1305" s="37"/>
      <c r="U1305" s="37"/>
      <c r="V1305" s="37"/>
      <c r="W1305" s="34"/>
      <c r="X1305" s="34"/>
      <c r="Y1305" s="37"/>
      <c r="Z1305" s="34"/>
      <c r="AA1305" s="34"/>
      <c r="AB1305" s="34"/>
      <c r="AC1305" s="34"/>
      <c r="AD1305" s="34"/>
      <c r="AE1305" s="37"/>
      <c r="AF1305" s="34"/>
    </row>
    <row r="1306" ht="14.5" spans="1:32">
      <c r="A1306" s="34"/>
      <c r="B1306" s="37"/>
      <c r="C1306" s="214"/>
      <c r="D1306" s="312"/>
      <c r="E1306" s="312"/>
      <c r="F1306" s="315"/>
      <c r="G1306" s="312"/>
      <c r="H1306" s="312"/>
      <c r="I1306" s="34"/>
      <c r="J1306" s="114"/>
      <c r="K1306" s="80"/>
      <c r="L1306" s="114"/>
      <c r="M1306" s="114"/>
      <c r="N1306" s="114"/>
      <c r="O1306" s="34"/>
      <c r="P1306" s="34"/>
      <c r="Q1306" s="34"/>
      <c r="R1306" s="34"/>
      <c r="S1306" s="34"/>
      <c r="T1306" s="37"/>
      <c r="U1306" s="37"/>
      <c r="V1306" s="37"/>
      <c r="W1306" s="34"/>
      <c r="X1306" s="34"/>
      <c r="Y1306" s="37"/>
      <c r="Z1306" s="34"/>
      <c r="AA1306" s="34"/>
      <c r="AB1306" s="34"/>
      <c r="AC1306" s="34"/>
      <c r="AD1306" s="34"/>
      <c r="AE1306" s="37"/>
      <c r="AF1306" s="34"/>
    </row>
    <row r="1307" ht="14.5" spans="1:32">
      <c r="A1307" s="34"/>
      <c r="B1307" s="37"/>
      <c r="C1307" s="214"/>
      <c r="D1307" s="312"/>
      <c r="E1307" s="312"/>
      <c r="F1307" s="315"/>
      <c r="G1307" s="312"/>
      <c r="H1307" s="312"/>
      <c r="I1307" s="34"/>
      <c r="J1307" s="114"/>
      <c r="K1307" s="80"/>
      <c r="L1307" s="114"/>
      <c r="M1307" s="114"/>
      <c r="N1307" s="114"/>
      <c r="O1307" s="34"/>
      <c r="P1307" s="34"/>
      <c r="Q1307" s="34"/>
      <c r="R1307" s="34"/>
      <c r="S1307" s="34"/>
      <c r="T1307" s="37"/>
      <c r="U1307" s="37"/>
      <c r="V1307" s="37"/>
      <c r="W1307" s="34"/>
      <c r="X1307" s="34"/>
      <c r="Y1307" s="37"/>
      <c r="Z1307" s="34"/>
      <c r="AA1307" s="34"/>
      <c r="AB1307" s="34"/>
      <c r="AC1307" s="34"/>
      <c r="AD1307" s="34"/>
      <c r="AE1307" s="37"/>
      <c r="AF1307" s="34"/>
    </row>
    <row r="1308" ht="14.5" spans="1:32">
      <c r="A1308" s="34"/>
      <c r="B1308" s="37"/>
      <c r="C1308" s="214"/>
      <c r="D1308" s="312"/>
      <c r="E1308" s="312"/>
      <c r="F1308" s="315"/>
      <c r="G1308" s="312"/>
      <c r="H1308" s="312"/>
      <c r="I1308" s="34"/>
      <c r="J1308" s="114"/>
      <c r="K1308" s="80"/>
      <c r="L1308" s="114"/>
      <c r="M1308" s="114"/>
      <c r="N1308" s="114"/>
      <c r="O1308" s="34"/>
      <c r="P1308" s="34"/>
      <c r="Q1308" s="34"/>
      <c r="R1308" s="34"/>
      <c r="S1308" s="34"/>
      <c r="T1308" s="37"/>
      <c r="U1308" s="37"/>
      <c r="V1308" s="37"/>
      <c r="W1308" s="34"/>
      <c r="X1308" s="34"/>
      <c r="Y1308" s="37"/>
      <c r="Z1308" s="34"/>
      <c r="AA1308" s="34"/>
      <c r="AB1308" s="34"/>
      <c r="AC1308" s="34"/>
      <c r="AD1308" s="34"/>
      <c r="AE1308" s="37"/>
      <c r="AF1308" s="34"/>
    </row>
    <row r="1309" ht="14.5" spans="1:32">
      <c r="A1309" s="34"/>
      <c r="B1309" s="37"/>
      <c r="C1309" s="214"/>
      <c r="D1309" s="312"/>
      <c r="E1309" s="312"/>
      <c r="F1309" s="315"/>
      <c r="G1309" s="312"/>
      <c r="H1309" s="312"/>
      <c r="I1309" s="34"/>
      <c r="J1309" s="114"/>
      <c r="K1309" s="80"/>
      <c r="L1309" s="114"/>
      <c r="M1309" s="114"/>
      <c r="N1309" s="114"/>
      <c r="O1309" s="34"/>
      <c r="P1309" s="34"/>
      <c r="Q1309" s="34"/>
      <c r="R1309" s="34"/>
      <c r="S1309" s="34"/>
      <c r="T1309" s="37"/>
      <c r="U1309" s="37"/>
      <c r="V1309" s="37"/>
      <c r="W1309" s="34"/>
      <c r="X1309" s="34"/>
      <c r="Y1309" s="37"/>
      <c r="Z1309" s="34"/>
      <c r="AA1309" s="34"/>
      <c r="AB1309" s="34"/>
      <c r="AC1309" s="34"/>
      <c r="AD1309" s="34"/>
      <c r="AE1309" s="37"/>
      <c r="AF1309" s="34"/>
    </row>
    <row r="1310" ht="14.5" spans="1:32">
      <c r="A1310" s="34"/>
      <c r="B1310" s="37"/>
      <c r="C1310" s="214"/>
      <c r="D1310" s="312"/>
      <c r="E1310" s="312"/>
      <c r="F1310" s="315"/>
      <c r="G1310" s="312"/>
      <c r="H1310" s="312"/>
      <c r="I1310" s="34"/>
      <c r="J1310" s="114"/>
      <c r="K1310" s="80"/>
      <c r="L1310" s="114"/>
      <c r="M1310" s="114"/>
      <c r="N1310" s="114"/>
      <c r="O1310" s="34"/>
      <c r="P1310" s="34"/>
      <c r="Q1310" s="34"/>
      <c r="R1310" s="34"/>
      <c r="S1310" s="34"/>
      <c r="T1310" s="37"/>
      <c r="U1310" s="37"/>
      <c r="V1310" s="37"/>
      <c r="W1310" s="34"/>
      <c r="X1310" s="34"/>
      <c r="Y1310" s="37"/>
      <c r="Z1310" s="34"/>
      <c r="AA1310" s="34"/>
      <c r="AB1310" s="34"/>
      <c r="AC1310" s="34"/>
      <c r="AD1310" s="34"/>
      <c r="AE1310" s="37"/>
      <c r="AF1310" s="34"/>
    </row>
    <row r="1311" ht="14.5" spans="1:32">
      <c r="A1311" s="34"/>
      <c r="B1311" s="37"/>
      <c r="C1311" s="214"/>
      <c r="D1311" s="312"/>
      <c r="E1311" s="312"/>
      <c r="F1311" s="315"/>
      <c r="G1311" s="312"/>
      <c r="H1311" s="312"/>
      <c r="I1311" s="34"/>
      <c r="J1311" s="114"/>
      <c r="K1311" s="80"/>
      <c r="L1311" s="114"/>
      <c r="M1311" s="114"/>
      <c r="N1311" s="114"/>
      <c r="O1311" s="34"/>
      <c r="P1311" s="34"/>
      <c r="Q1311" s="34"/>
      <c r="R1311" s="34"/>
      <c r="S1311" s="34"/>
      <c r="T1311" s="37"/>
      <c r="U1311" s="37"/>
      <c r="V1311" s="37"/>
      <c r="W1311" s="34"/>
      <c r="X1311" s="34"/>
      <c r="Y1311" s="37"/>
      <c r="Z1311" s="34"/>
      <c r="AA1311" s="34"/>
      <c r="AB1311" s="34"/>
      <c r="AC1311" s="34"/>
      <c r="AD1311" s="34"/>
      <c r="AE1311" s="37"/>
      <c r="AF1311" s="34"/>
    </row>
    <row r="1312" ht="14.5" spans="1:32">
      <c r="A1312" s="34"/>
      <c r="B1312" s="37"/>
      <c r="C1312" s="214"/>
      <c r="D1312" s="312"/>
      <c r="E1312" s="312"/>
      <c r="F1312" s="315"/>
      <c r="G1312" s="312"/>
      <c r="H1312" s="312"/>
      <c r="I1312" s="34"/>
      <c r="J1312" s="114"/>
      <c r="K1312" s="80"/>
      <c r="L1312" s="114"/>
      <c r="M1312" s="114"/>
      <c r="N1312" s="114"/>
      <c r="O1312" s="34"/>
      <c r="P1312" s="34"/>
      <c r="Q1312" s="34"/>
      <c r="R1312" s="34"/>
      <c r="S1312" s="34"/>
      <c r="T1312" s="37"/>
      <c r="U1312" s="37"/>
      <c r="V1312" s="37"/>
      <c r="W1312" s="34"/>
      <c r="X1312" s="34"/>
      <c r="Y1312" s="37"/>
      <c r="Z1312" s="34"/>
      <c r="AA1312" s="34"/>
      <c r="AB1312" s="34"/>
      <c r="AC1312" s="34"/>
      <c r="AD1312" s="34"/>
      <c r="AE1312" s="37"/>
      <c r="AF1312" s="34"/>
    </row>
    <row r="1313" ht="14.5" spans="1:32">
      <c r="A1313" s="34"/>
      <c r="B1313" s="37"/>
      <c r="C1313" s="214"/>
      <c r="D1313" s="312"/>
      <c r="E1313" s="312"/>
      <c r="F1313" s="315"/>
      <c r="G1313" s="312"/>
      <c r="H1313" s="312"/>
      <c r="I1313" s="34"/>
      <c r="J1313" s="114"/>
      <c r="K1313" s="80"/>
      <c r="L1313" s="114"/>
      <c r="M1313" s="114"/>
      <c r="N1313" s="114"/>
      <c r="O1313" s="34"/>
      <c r="P1313" s="34"/>
      <c r="Q1313" s="34"/>
      <c r="R1313" s="34"/>
      <c r="S1313" s="34"/>
      <c r="T1313" s="37"/>
      <c r="U1313" s="37"/>
      <c r="V1313" s="37"/>
      <c r="W1313" s="34"/>
      <c r="X1313" s="34"/>
      <c r="Y1313" s="37"/>
      <c r="Z1313" s="34"/>
      <c r="AA1313" s="34"/>
      <c r="AB1313" s="34"/>
      <c r="AC1313" s="34"/>
      <c r="AD1313" s="34"/>
      <c r="AE1313" s="37"/>
      <c r="AF1313" s="34"/>
    </row>
    <row r="1314" ht="14.5" spans="1:32">
      <c r="A1314" s="34"/>
      <c r="B1314" s="37"/>
      <c r="C1314" s="214"/>
      <c r="D1314" s="312"/>
      <c r="E1314" s="312"/>
      <c r="F1314" s="315"/>
      <c r="G1314" s="312"/>
      <c r="H1314" s="312"/>
      <c r="I1314" s="34"/>
      <c r="J1314" s="114"/>
      <c r="K1314" s="80"/>
      <c r="L1314" s="114"/>
      <c r="M1314" s="114"/>
      <c r="N1314" s="114"/>
      <c r="O1314" s="34"/>
      <c r="P1314" s="34"/>
      <c r="Q1314" s="34"/>
      <c r="R1314" s="34"/>
      <c r="S1314" s="34"/>
      <c r="T1314" s="37"/>
      <c r="U1314" s="37"/>
      <c r="V1314" s="37"/>
      <c r="W1314" s="34"/>
      <c r="X1314" s="34"/>
      <c r="Y1314" s="37"/>
      <c r="Z1314" s="34"/>
      <c r="AA1314" s="34"/>
      <c r="AB1314" s="34"/>
      <c r="AC1314" s="34"/>
      <c r="AD1314" s="34"/>
      <c r="AE1314" s="37"/>
      <c r="AF1314" s="34"/>
    </row>
    <row r="1315" ht="14.5" spans="1:32">
      <c r="A1315" s="34"/>
      <c r="B1315" s="37"/>
      <c r="C1315" s="214"/>
      <c r="D1315" s="312"/>
      <c r="E1315" s="312"/>
      <c r="F1315" s="315"/>
      <c r="G1315" s="312"/>
      <c r="H1315" s="312"/>
      <c r="I1315" s="34"/>
      <c r="J1315" s="114"/>
      <c r="K1315" s="80"/>
      <c r="L1315" s="114"/>
      <c r="M1315" s="114"/>
      <c r="N1315" s="114"/>
      <c r="O1315" s="34"/>
      <c r="P1315" s="34"/>
      <c r="Q1315" s="34"/>
      <c r="R1315" s="34"/>
      <c r="S1315" s="34"/>
      <c r="T1315" s="37"/>
      <c r="U1315" s="37"/>
      <c r="V1315" s="37"/>
      <c r="W1315" s="34"/>
      <c r="X1315" s="34"/>
      <c r="Y1315" s="37"/>
      <c r="Z1315" s="34"/>
      <c r="AA1315" s="34"/>
      <c r="AB1315" s="34"/>
      <c r="AC1315" s="34"/>
      <c r="AD1315" s="34"/>
      <c r="AE1315" s="37"/>
      <c r="AF1315" s="34"/>
    </row>
    <row r="1316" ht="14.5" spans="1:32">
      <c r="A1316" s="34"/>
      <c r="B1316" s="37"/>
      <c r="C1316" s="214"/>
      <c r="D1316" s="312"/>
      <c r="E1316" s="312"/>
      <c r="F1316" s="315"/>
      <c r="G1316" s="312"/>
      <c r="H1316" s="312"/>
      <c r="I1316" s="34"/>
      <c r="J1316" s="114"/>
      <c r="K1316" s="80"/>
      <c r="L1316" s="114"/>
      <c r="M1316" s="114"/>
      <c r="N1316" s="114"/>
      <c r="O1316" s="34"/>
      <c r="P1316" s="34"/>
      <c r="Q1316" s="34"/>
      <c r="R1316" s="34"/>
      <c r="S1316" s="34"/>
      <c r="T1316" s="37"/>
      <c r="U1316" s="37"/>
      <c r="V1316" s="37"/>
      <c r="W1316" s="34"/>
      <c r="X1316" s="34"/>
      <c r="Y1316" s="37"/>
      <c r="Z1316" s="34"/>
      <c r="AA1316" s="34"/>
      <c r="AB1316" s="34"/>
      <c r="AC1316" s="34"/>
      <c r="AD1316" s="34"/>
      <c r="AE1316" s="37"/>
      <c r="AF1316" s="34"/>
    </row>
    <row r="1317" ht="14.5" spans="1:32">
      <c r="A1317" s="34"/>
      <c r="B1317" s="37"/>
      <c r="C1317" s="214"/>
      <c r="D1317" s="312"/>
      <c r="E1317" s="312"/>
      <c r="F1317" s="315"/>
      <c r="G1317" s="312"/>
      <c r="H1317" s="312"/>
      <c r="I1317" s="34"/>
      <c r="J1317" s="114"/>
      <c r="K1317" s="80"/>
      <c r="L1317" s="114"/>
      <c r="M1317" s="114"/>
      <c r="N1317" s="114"/>
      <c r="O1317" s="34"/>
      <c r="P1317" s="34"/>
      <c r="Q1317" s="34"/>
      <c r="R1317" s="34"/>
      <c r="S1317" s="34"/>
      <c r="T1317" s="37"/>
      <c r="U1317" s="37"/>
      <c r="V1317" s="37"/>
      <c r="W1317" s="34"/>
      <c r="X1317" s="34"/>
      <c r="Y1317" s="37"/>
      <c r="Z1317" s="34"/>
      <c r="AA1317" s="34"/>
      <c r="AB1317" s="34"/>
      <c r="AC1317" s="34"/>
      <c r="AD1317" s="34"/>
      <c r="AE1317" s="37"/>
      <c r="AF1317" s="34"/>
    </row>
    <row r="1318" ht="14.5" spans="1:32">
      <c r="A1318" s="34"/>
      <c r="B1318" s="37"/>
      <c r="C1318" s="214"/>
      <c r="D1318" s="312"/>
      <c r="E1318" s="312"/>
      <c r="F1318" s="315"/>
      <c r="G1318" s="312"/>
      <c r="H1318" s="312"/>
      <c r="I1318" s="34"/>
      <c r="J1318" s="114"/>
      <c r="K1318" s="80"/>
      <c r="L1318" s="114"/>
      <c r="M1318" s="114"/>
      <c r="N1318" s="114"/>
      <c r="O1318" s="34"/>
      <c r="P1318" s="34"/>
      <c r="Q1318" s="34"/>
      <c r="R1318" s="34"/>
      <c r="S1318" s="34"/>
      <c r="T1318" s="37"/>
      <c r="U1318" s="37"/>
      <c r="V1318" s="37"/>
      <c r="W1318" s="34"/>
      <c r="X1318" s="34"/>
      <c r="Y1318" s="37"/>
      <c r="Z1318" s="34"/>
      <c r="AA1318" s="34"/>
      <c r="AB1318" s="34"/>
      <c r="AC1318" s="34"/>
      <c r="AD1318" s="34"/>
      <c r="AE1318" s="37"/>
      <c r="AF1318" s="34"/>
    </row>
    <row r="1319" ht="14.5" spans="1:32">
      <c r="A1319" s="34"/>
      <c r="B1319" s="37"/>
      <c r="C1319" s="214"/>
      <c r="D1319" s="312"/>
      <c r="E1319" s="312"/>
      <c r="F1319" s="315"/>
      <c r="G1319" s="312"/>
      <c r="H1319" s="312"/>
      <c r="I1319" s="34"/>
      <c r="J1319" s="114"/>
      <c r="K1319" s="80"/>
      <c r="L1319" s="114"/>
      <c r="M1319" s="114"/>
      <c r="N1319" s="114"/>
      <c r="O1319" s="34"/>
      <c r="P1319" s="34"/>
      <c r="Q1319" s="34"/>
      <c r="R1319" s="34"/>
      <c r="S1319" s="34"/>
      <c r="T1319" s="37"/>
      <c r="U1319" s="37"/>
      <c r="V1319" s="37"/>
      <c r="W1319" s="34"/>
      <c r="X1319" s="34"/>
      <c r="Y1319" s="37"/>
      <c r="Z1319" s="34"/>
      <c r="AA1319" s="34"/>
      <c r="AB1319" s="34"/>
      <c r="AC1319" s="34"/>
      <c r="AD1319" s="34"/>
      <c r="AE1319" s="37"/>
      <c r="AF1319" s="34"/>
    </row>
    <row r="1320" ht="14.5" spans="1:32">
      <c r="A1320" s="34"/>
      <c r="B1320" s="37"/>
      <c r="C1320" s="214"/>
      <c r="D1320" s="312"/>
      <c r="E1320" s="312"/>
      <c r="F1320" s="315"/>
      <c r="G1320" s="312"/>
      <c r="H1320" s="312"/>
      <c r="I1320" s="34"/>
      <c r="J1320" s="114"/>
      <c r="K1320" s="80"/>
      <c r="L1320" s="114"/>
      <c r="M1320" s="114"/>
      <c r="N1320" s="114"/>
      <c r="O1320" s="34"/>
      <c r="P1320" s="34"/>
      <c r="Q1320" s="34"/>
      <c r="R1320" s="34"/>
      <c r="S1320" s="34"/>
      <c r="T1320" s="37"/>
      <c r="U1320" s="37"/>
      <c r="V1320" s="37"/>
      <c r="W1320" s="34"/>
      <c r="X1320" s="34"/>
      <c r="Y1320" s="37"/>
      <c r="Z1320" s="34"/>
      <c r="AA1320" s="34"/>
      <c r="AB1320" s="34"/>
      <c r="AC1320" s="34"/>
      <c r="AD1320" s="34"/>
      <c r="AE1320" s="37"/>
      <c r="AF1320" s="34"/>
    </row>
    <row r="1321" ht="14.5" spans="1:32">
      <c r="A1321" s="34"/>
      <c r="B1321" s="37"/>
      <c r="C1321" s="214"/>
      <c r="D1321" s="312"/>
      <c r="E1321" s="312"/>
      <c r="F1321" s="315"/>
      <c r="G1321" s="312"/>
      <c r="H1321" s="312"/>
      <c r="I1321" s="34"/>
      <c r="J1321" s="114"/>
      <c r="K1321" s="80"/>
      <c r="L1321" s="114"/>
      <c r="M1321" s="114"/>
      <c r="N1321" s="114"/>
      <c r="O1321" s="34"/>
      <c r="P1321" s="34"/>
      <c r="Q1321" s="34"/>
      <c r="R1321" s="34"/>
      <c r="S1321" s="34"/>
      <c r="T1321" s="37"/>
      <c r="U1321" s="37"/>
      <c r="V1321" s="37"/>
      <c r="W1321" s="34"/>
      <c r="X1321" s="34"/>
      <c r="Y1321" s="37"/>
      <c r="Z1321" s="34"/>
      <c r="AA1321" s="34"/>
      <c r="AB1321" s="34"/>
      <c r="AC1321" s="34"/>
      <c r="AD1321" s="34"/>
      <c r="AE1321" s="37"/>
      <c r="AF1321" s="34"/>
    </row>
    <row r="1322" ht="14.5" spans="1:32">
      <c r="A1322" s="34"/>
      <c r="B1322" s="37"/>
      <c r="C1322" s="214"/>
      <c r="D1322" s="312"/>
      <c r="E1322" s="312"/>
      <c r="F1322" s="315"/>
      <c r="G1322" s="312"/>
      <c r="H1322" s="312"/>
      <c r="I1322" s="34"/>
      <c r="J1322" s="114"/>
      <c r="K1322" s="80"/>
      <c r="L1322" s="114"/>
      <c r="M1322" s="114"/>
      <c r="N1322" s="114"/>
      <c r="O1322" s="34"/>
      <c r="P1322" s="34"/>
      <c r="Q1322" s="34"/>
      <c r="R1322" s="34"/>
      <c r="S1322" s="34"/>
      <c r="T1322" s="37"/>
      <c r="U1322" s="37"/>
      <c r="V1322" s="37"/>
      <c r="W1322" s="34"/>
      <c r="X1322" s="34"/>
      <c r="Y1322" s="37"/>
      <c r="Z1322" s="34"/>
      <c r="AA1322" s="34"/>
      <c r="AB1322" s="34"/>
      <c r="AC1322" s="34"/>
      <c r="AD1322" s="34"/>
      <c r="AE1322" s="37"/>
      <c r="AF1322" s="34"/>
    </row>
    <row r="1323" ht="14.5" spans="1:32">
      <c r="A1323" s="34"/>
      <c r="B1323" s="37"/>
      <c r="C1323" s="214"/>
      <c r="D1323" s="312"/>
      <c r="E1323" s="312"/>
      <c r="F1323" s="315"/>
      <c r="G1323" s="312"/>
      <c r="H1323" s="312"/>
      <c r="I1323" s="34"/>
      <c r="J1323" s="114"/>
      <c r="K1323" s="80"/>
      <c r="L1323" s="114"/>
      <c r="M1323" s="114"/>
      <c r="N1323" s="114"/>
      <c r="O1323" s="34"/>
      <c r="P1323" s="34"/>
      <c r="Q1323" s="34"/>
      <c r="R1323" s="34"/>
      <c r="S1323" s="34"/>
      <c r="T1323" s="37"/>
      <c r="U1323" s="37"/>
      <c r="V1323" s="37"/>
      <c r="W1323" s="34"/>
      <c r="X1323" s="34"/>
      <c r="Y1323" s="37"/>
      <c r="Z1323" s="34"/>
      <c r="AA1323" s="34"/>
      <c r="AB1323" s="34"/>
      <c r="AC1323" s="34"/>
      <c r="AD1323" s="34"/>
      <c r="AE1323" s="37"/>
      <c r="AF1323" s="34"/>
    </row>
    <row r="1324" ht="14.5" spans="1:32">
      <c r="A1324" s="34"/>
      <c r="B1324" s="37"/>
      <c r="C1324" s="214"/>
      <c r="D1324" s="312"/>
      <c r="E1324" s="312"/>
      <c r="F1324" s="315"/>
      <c r="G1324" s="312"/>
      <c r="H1324" s="312"/>
      <c r="I1324" s="34"/>
      <c r="J1324" s="114"/>
      <c r="K1324" s="80"/>
      <c r="L1324" s="114"/>
      <c r="M1324" s="114"/>
      <c r="N1324" s="114"/>
      <c r="O1324" s="34"/>
      <c r="P1324" s="34"/>
      <c r="Q1324" s="34"/>
      <c r="R1324" s="34"/>
      <c r="S1324" s="34"/>
      <c r="T1324" s="37"/>
      <c r="U1324" s="37"/>
      <c r="V1324" s="37"/>
      <c r="W1324" s="34"/>
      <c r="X1324" s="34"/>
      <c r="Y1324" s="37"/>
      <c r="Z1324" s="34"/>
      <c r="AA1324" s="34"/>
      <c r="AB1324" s="34"/>
      <c r="AC1324" s="34"/>
      <c r="AD1324" s="34"/>
      <c r="AE1324" s="37"/>
      <c r="AF1324" s="34"/>
    </row>
    <row r="1325" ht="14.5" spans="1:32">
      <c r="A1325" s="34"/>
      <c r="B1325" s="37"/>
      <c r="C1325" s="214"/>
      <c r="D1325" s="312"/>
      <c r="E1325" s="312"/>
      <c r="F1325" s="315"/>
      <c r="G1325" s="312"/>
      <c r="H1325" s="312"/>
      <c r="I1325" s="34"/>
      <c r="J1325" s="114"/>
      <c r="K1325" s="80"/>
      <c r="L1325" s="114"/>
      <c r="M1325" s="114"/>
      <c r="N1325" s="114"/>
      <c r="O1325" s="34"/>
      <c r="P1325" s="34"/>
      <c r="Q1325" s="34"/>
      <c r="R1325" s="34"/>
      <c r="S1325" s="34"/>
      <c r="T1325" s="37"/>
      <c r="U1325" s="37"/>
      <c r="V1325" s="37"/>
      <c r="W1325" s="34"/>
      <c r="X1325" s="34"/>
      <c r="Y1325" s="37"/>
      <c r="Z1325" s="34"/>
      <c r="AA1325" s="34"/>
      <c r="AB1325" s="34"/>
      <c r="AC1325" s="34"/>
      <c r="AD1325" s="34"/>
      <c r="AE1325" s="37"/>
      <c r="AF1325" s="34"/>
    </row>
    <row r="1326" ht="14.5" spans="1:32">
      <c r="A1326" s="34"/>
      <c r="B1326" s="37"/>
      <c r="C1326" s="214"/>
      <c r="D1326" s="312"/>
      <c r="E1326" s="312"/>
      <c r="F1326" s="315"/>
      <c r="G1326" s="312"/>
      <c r="H1326" s="312"/>
      <c r="I1326" s="34"/>
      <c r="J1326" s="114"/>
      <c r="K1326" s="80"/>
      <c r="L1326" s="114"/>
      <c r="M1326" s="114"/>
      <c r="N1326" s="114"/>
      <c r="O1326" s="34"/>
      <c r="P1326" s="34"/>
      <c r="Q1326" s="34"/>
      <c r="R1326" s="34"/>
      <c r="S1326" s="34"/>
      <c r="T1326" s="37"/>
      <c r="U1326" s="37"/>
      <c r="V1326" s="37"/>
      <c r="W1326" s="34"/>
      <c r="X1326" s="34"/>
      <c r="Y1326" s="37"/>
      <c r="Z1326" s="34"/>
      <c r="AA1326" s="34"/>
      <c r="AB1326" s="34"/>
      <c r="AC1326" s="34"/>
      <c r="AD1326" s="34"/>
      <c r="AE1326" s="37"/>
      <c r="AF1326" s="34"/>
    </row>
    <row r="1327" ht="14.5" spans="1:32">
      <c r="A1327" s="34"/>
      <c r="B1327" s="37"/>
      <c r="C1327" s="214"/>
      <c r="D1327" s="312"/>
      <c r="E1327" s="312"/>
      <c r="F1327" s="315"/>
      <c r="G1327" s="312"/>
      <c r="H1327" s="312"/>
      <c r="I1327" s="34"/>
      <c r="J1327" s="114"/>
      <c r="K1327" s="80"/>
      <c r="L1327" s="114"/>
      <c r="M1327" s="114"/>
      <c r="N1327" s="114"/>
      <c r="O1327" s="34"/>
      <c r="P1327" s="34"/>
      <c r="Q1327" s="34"/>
      <c r="R1327" s="34"/>
      <c r="S1327" s="34"/>
      <c r="T1327" s="37"/>
      <c r="U1327" s="37"/>
      <c r="V1327" s="37"/>
      <c r="W1327" s="34"/>
      <c r="X1327" s="34"/>
      <c r="Y1327" s="37"/>
      <c r="Z1327" s="34"/>
      <c r="AA1327" s="34"/>
      <c r="AB1327" s="34"/>
      <c r="AC1327" s="34"/>
      <c r="AD1327" s="34"/>
      <c r="AE1327" s="37"/>
      <c r="AF1327" s="34"/>
    </row>
    <row r="1328" ht="14.5" spans="1:32">
      <c r="A1328" s="34"/>
      <c r="B1328" s="37"/>
      <c r="C1328" s="214"/>
      <c r="D1328" s="312"/>
      <c r="E1328" s="312"/>
      <c r="F1328" s="315"/>
      <c r="G1328" s="312"/>
      <c r="H1328" s="312"/>
      <c r="I1328" s="34"/>
      <c r="J1328" s="114"/>
      <c r="K1328" s="80"/>
      <c r="L1328" s="114"/>
      <c r="M1328" s="114"/>
      <c r="N1328" s="114"/>
      <c r="O1328" s="34"/>
      <c r="P1328" s="34"/>
      <c r="Q1328" s="34"/>
      <c r="R1328" s="34"/>
      <c r="S1328" s="34"/>
      <c r="T1328" s="37"/>
      <c r="U1328" s="37"/>
      <c r="V1328" s="37"/>
      <c r="W1328" s="34"/>
      <c r="X1328" s="34"/>
      <c r="Y1328" s="37"/>
      <c r="Z1328" s="34"/>
      <c r="AA1328" s="34"/>
      <c r="AB1328" s="34"/>
      <c r="AC1328" s="34"/>
      <c r="AD1328" s="34"/>
      <c r="AE1328" s="37"/>
      <c r="AF1328" s="34"/>
    </row>
    <row r="1329" ht="14.5" spans="1:32">
      <c r="A1329" s="34"/>
      <c r="B1329" s="37"/>
      <c r="C1329" s="214"/>
      <c r="D1329" s="312"/>
      <c r="E1329" s="312"/>
      <c r="F1329" s="315"/>
      <c r="G1329" s="312"/>
      <c r="H1329" s="312"/>
      <c r="I1329" s="34"/>
      <c r="J1329" s="114"/>
      <c r="K1329" s="80"/>
      <c r="L1329" s="114"/>
      <c r="M1329" s="114"/>
      <c r="N1329" s="114"/>
      <c r="O1329" s="34"/>
      <c r="P1329" s="34"/>
      <c r="Q1329" s="34"/>
      <c r="R1329" s="34"/>
      <c r="S1329" s="34"/>
      <c r="T1329" s="37"/>
      <c r="U1329" s="37"/>
      <c r="V1329" s="37"/>
      <c r="W1329" s="34"/>
      <c r="X1329" s="34"/>
      <c r="Y1329" s="37"/>
      <c r="Z1329" s="34"/>
      <c r="AA1329" s="34"/>
      <c r="AB1329" s="34"/>
      <c r="AC1329" s="34"/>
      <c r="AD1329" s="34"/>
      <c r="AE1329" s="37"/>
      <c r="AF1329" s="34"/>
    </row>
    <row r="1330" ht="14.5" spans="1:32">
      <c r="A1330" s="34"/>
      <c r="B1330" s="37"/>
      <c r="C1330" s="214"/>
      <c r="D1330" s="312"/>
      <c r="E1330" s="312"/>
      <c r="F1330" s="315"/>
      <c r="G1330" s="312"/>
      <c r="H1330" s="312"/>
      <c r="I1330" s="34"/>
      <c r="J1330" s="114"/>
      <c r="K1330" s="80"/>
      <c r="L1330" s="114"/>
      <c r="M1330" s="114"/>
      <c r="N1330" s="114"/>
      <c r="O1330" s="34"/>
      <c r="P1330" s="34"/>
      <c r="Q1330" s="34"/>
      <c r="R1330" s="34"/>
      <c r="S1330" s="34"/>
      <c r="T1330" s="37"/>
      <c r="U1330" s="37"/>
      <c r="V1330" s="37"/>
      <c r="W1330" s="34"/>
      <c r="X1330" s="34"/>
      <c r="Y1330" s="37"/>
      <c r="Z1330" s="34"/>
      <c r="AA1330" s="34"/>
      <c r="AB1330" s="34"/>
      <c r="AC1330" s="34"/>
      <c r="AD1330" s="34"/>
      <c r="AE1330" s="37"/>
      <c r="AF1330" s="34"/>
    </row>
    <row r="1331" ht="14.5" spans="1:32">
      <c r="A1331" s="34"/>
      <c r="B1331" s="37"/>
      <c r="C1331" s="214"/>
      <c r="D1331" s="312"/>
      <c r="E1331" s="312"/>
      <c r="F1331" s="315"/>
      <c r="G1331" s="312"/>
      <c r="H1331" s="312"/>
      <c r="I1331" s="34"/>
      <c r="J1331" s="114"/>
      <c r="K1331" s="80"/>
      <c r="L1331" s="114"/>
      <c r="M1331" s="114"/>
      <c r="N1331" s="114"/>
      <c r="O1331" s="34"/>
      <c r="P1331" s="34"/>
      <c r="Q1331" s="34"/>
      <c r="R1331" s="34"/>
      <c r="S1331" s="34"/>
      <c r="T1331" s="37"/>
      <c r="U1331" s="37"/>
      <c r="V1331" s="37"/>
      <c r="W1331" s="34"/>
      <c r="X1331" s="34"/>
      <c r="Y1331" s="37"/>
      <c r="Z1331" s="34"/>
      <c r="AA1331" s="34"/>
      <c r="AB1331" s="34"/>
      <c r="AC1331" s="34"/>
      <c r="AD1331" s="34"/>
      <c r="AE1331" s="37"/>
      <c r="AF1331" s="34"/>
    </row>
    <row r="1332" ht="14.5" spans="1:32">
      <c r="A1332" s="34"/>
      <c r="B1332" s="37"/>
      <c r="C1332" s="214"/>
      <c r="D1332" s="312"/>
      <c r="E1332" s="312"/>
      <c r="F1332" s="315"/>
      <c r="G1332" s="312"/>
      <c r="H1332" s="312"/>
      <c r="I1332" s="34"/>
      <c r="J1332" s="114"/>
      <c r="K1332" s="80"/>
      <c r="L1332" s="114"/>
      <c r="M1332" s="114"/>
      <c r="N1332" s="114"/>
      <c r="O1332" s="34"/>
      <c r="P1332" s="34"/>
      <c r="Q1332" s="34"/>
      <c r="R1332" s="34"/>
      <c r="S1332" s="34"/>
      <c r="T1332" s="37"/>
      <c r="U1332" s="37"/>
      <c r="V1332" s="37"/>
      <c r="W1332" s="34"/>
      <c r="X1332" s="34"/>
      <c r="Y1332" s="37"/>
      <c r="Z1332" s="34"/>
      <c r="AA1332" s="34"/>
      <c r="AB1332" s="34"/>
      <c r="AC1332" s="34"/>
      <c r="AD1332" s="34"/>
      <c r="AE1332" s="37"/>
      <c r="AF1332" s="34"/>
    </row>
    <row r="1333" ht="14.5" spans="1:32">
      <c r="A1333" s="34"/>
      <c r="B1333" s="37"/>
      <c r="C1333" s="214"/>
      <c r="D1333" s="312"/>
      <c r="E1333" s="312"/>
      <c r="F1333" s="315"/>
      <c r="G1333" s="312"/>
      <c r="H1333" s="312"/>
      <c r="I1333" s="34"/>
      <c r="J1333" s="114"/>
      <c r="K1333" s="80"/>
      <c r="L1333" s="114"/>
      <c r="M1333" s="114"/>
      <c r="N1333" s="114"/>
      <c r="O1333" s="34"/>
      <c r="P1333" s="34"/>
      <c r="Q1333" s="34"/>
      <c r="R1333" s="34"/>
      <c r="S1333" s="34"/>
      <c r="T1333" s="37"/>
      <c r="U1333" s="37"/>
      <c r="V1333" s="37"/>
      <c r="W1333" s="34"/>
      <c r="X1333" s="34"/>
      <c r="Y1333" s="37"/>
      <c r="Z1333" s="34"/>
      <c r="AA1333" s="34"/>
      <c r="AB1333" s="34"/>
      <c r="AC1333" s="34"/>
      <c r="AD1333" s="34"/>
      <c r="AE1333" s="37"/>
      <c r="AF1333" s="34"/>
    </row>
    <row r="1334" ht="14.5" spans="1:32">
      <c r="A1334" s="34"/>
      <c r="B1334" s="37"/>
      <c r="C1334" s="214"/>
      <c r="D1334" s="312"/>
      <c r="E1334" s="312"/>
      <c r="F1334" s="315"/>
      <c r="G1334" s="312"/>
      <c r="H1334" s="312"/>
      <c r="I1334" s="34"/>
      <c r="J1334" s="114"/>
      <c r="K1334" s="80"/>
      <c r="L1334" s="114"/>
      <c r="M1334" s="114"/>
      <c r="N1334" s="114"/>
      <c r="O1334" s="34"/>
      <c r="P1334" s="34"/>
      <c r="Q1334" s="34"/>
      <c r="R1334" s="34"/>
      <c r="S1334" s="34"/>
      <c r="T1334" s="37"/>
      <c r="U1334" s="37"/>
      <c r="V1334" s="37"/>
      <c r="W1334" s="34"/>
      <c r="X1334" s="34"/>
      <c r="Y1334" s="37"/>
      <c r="Z1334" s="34"/>
      <c r="AA1334" s="34"/>
      <c r="AB1334" s="34"/>
      <c r="AC1334" s="34"/>
      <c r="AD1334" s="34"/>
      <c r="AE1334" s="37"/>
      <c r="AF1334" s="34"/>
    </row>
    <row r="1335" ht="14.5" spans="1:32">
      <c r="A1335" s="34"/>
      <c r="B1335" s="37"/>
      <c r="C1335" s="214"/>
      <c r="D1335" s="312"/>
      <c r="E1335" s="312"/>
      <c r="F1335" s="315"/>
      <c r="G1335" s="312"/>
      <c r="H1335" s="312"/>
      <c r="I1335" s="34"/>
      <c r="J1335" s="114"/>
      <c r="K1335" s="80"/>
      <c r="L1335" s="114"/>
      <c r="M1335" s="114"/>
      <c r="N1335" s="114"/>
      <c r="O1335" s="34"/>
      <c r="P1335" s="34"/>
      <c r="Q1335" s="34"/>
      <c r="R1335" s="34"/>
      <c r="S1335" s="34"/>
      <c r="T1335" s="37"/>
      <c r="U1335" s="37"/>
      <c r="V1335" s="37"/>
      <c r="W1335" s="34"/>
      <c r="X1335" s="34"/>
      <c r="Y1335" s="37"/>
      <c r="Z1335" s="34"/>
      <c r="AA1335" s="34"/>
      <c r="AB1335" s="34"/>
      <c r="AC1335" s="34"/>
      <c r="AD1335" s="34"/>
      <c r="AE1335" s="37"/>
      <c r="AF1335" s="34"/>
    </row>
    <row r="1336" ht="14.5" spans="1:32">
      <c r="A1336" s="34"/>
      <c r="B1336" s="37"/>
      <c r="C1336" s="214"/>
      <c r="D1336" s="312"/>
      <c r="E1336" s="312"/>
      <c r="F1336" s="315"/>
      <c r="G1336" s="312"/>
      <c r="H1336" s="312"/>
      <c r="I1336" s="34"/>
      <c r="J1336" s="114"/>
      <c r="K1336" s="80"/>
      <c r="L1336" s="114"/>
      <c r="M1336" s="114"/>
      <c r="N1336" s="114"/>
      <c r="O1336" s="34"/>
      <c r="P1336" s="34"/>
      <c r="Q1336" s="34"/>
      <c r="R1336" s="34"/>
      <c r="S1336" s="34"/>
      <c r="T1336" s="37"/>
      <c r="U1336" s="37"/>
      <c r="V1336" s="37"/>
      <c r="W1336" s="34"/>
      <c r="X1336" s="34"/>
      <c r="Y1336" s="37"/>
      <c r="Z1336" s="34"/>
      <c r="AA1336" s="34"/>
      <c r="AB1336" s="34"/>
      <c r="AC1336" s="34"/>
      <c r="AD1336" s="34"/>
      <c r="AE1336" s="37"/>
      <c r="AF1336" s="34"/>
    </row>
    <row r="1337" ht="14.5" spans="1:32">
      <c r="A1337" s="34"/>
      <c r="B1337" s="37"/>
      <c r="C1337" s="214"/>
      <c r="D1337" s="312"/>
      <c r="E1337" s="312"/>
      <c r="F1337" s="315"/>
      <c r="G1337" s="312"/>
      <c r="H1337" s="312"/>
      <c r="I1337" s="34"/>
      <c r="J1337" s="114"/>
      <c r="K1337" s="80"/>
      <c r="L1337" s="114"/>
      <c r="M1337" s="114"/>
      <c r="N1337" s="114"/>
      <c r="O1337" s="34"/>
      <c r="P1337" s="34"/>
      <c r="Q1337" s="34"/>
      <c r="R1337" s="34"/>
      <c r="S1337" s="34"/>
      <c r="T1337" s="37"/>
      <c r="U1337" s="37"/>
      <c r="V1337" s="37"/>
      <c r="W1337" s="34"/>
      <c r="X1337" s="34"/>
      <c r="Y1337" s="37"/>
      <c r="Z1337" s="34"/>
      <c r="AA1337" s="34"/>
      <c r="AB1337" s="34"/>
      <c r="AC1337" s="34"/>
      <c r="AD1337" s="34"/>
      <c r="AE1337" s="37"/>
      <c r="AF1337" s="34"/>
    </row>
    <row r="1338" ht="14.5" spans="1:32">
      <c r="A1338" s="34"/>
      <c r="B1338" s="37"/>
      <c r="C1338" s="214"/>
      <c r="D1338" s="312"/>
      <c r="E1338" s="312"/>
      <c r="F1338" s="315"/>
      <c r="G1338" s="312"/>
      <c r="H1338" s="312"/>
      <c r="I1338" s="34"/>
      <c r="J1338" s="114"/>
      <c r="K1338" s="80"/>
      <c r="L1338" s="114"/>
      <c r="M1338" s="114"/>
      <c r="N1338" s="114"/>
      <c r="O1338" s="34"/>
      <c r="P1338" s="34"/>
      <c r="Q1338" s="34"/>
      <c r="R1338" s="34"/>
      <c r="S1338" s="34"/>
      <c r="T1338" s="37"/>
      <c r="U1338" s="37"/>
      <c r="V1338" s="37"/>
      <c r="W1338" s="34"/>
      <c r="X1338" s="34"/>
      <c r="Y1338" s="37"/>
      <c r="Z1338" s="34"/>
      <c r="AA1338" s="34"/>
      <c r="AB1338" s="34"/>
      <c r="AC1338" s="34"/>
      <c r="AD1338" s="34"/>
      <c r="AE1338" s="37"/>
      <c r="AF1338" s="34"/>
    </row>
    <row r="1339" ht="14.5" spans="1:32">
      <c r="A1339" s="34"/>
      <c r="B1339" s="37"/>
      <c r="C1339" s="214"/>
      <c r="D1339" s="312"/>
      <c r="E1339" s="312"/>
      <c r="F1339" s="315"/>
      <c r="G1339" s="312"/>
      <c r="H1339" s="312"/>
      <c r="I1339" s="34"/>
      <c r="J1339" s="114"/>
      <c r="K1339" s="80"/>
      <c r="L1339" s="114"/>
      <c r="M1339" s="114"/>
      <c r="N1339" s="114"/>
      <c r="O1339" s="34"/>
      <c r="P1339" s="34"/>
      <c r="Q1339" s="34"/>
      <c r="R1339" s="34"/>
      <c r="S1339" s="34"/>
      <c r="T1339" s="37"/>
      <c r="U1339" s="37"/>
      <c r="V1339" s="37"/>
      <c r="W1339" s="34"/>
      <c r="X1339" s="34"/>
      <c r="Y1339" s="37"/>
      <c r="Z1339" s="34"/>
      <c r="AA1339" s="34"/>
      <c r="AB1339" s="34"/>
      <c r="AC1339" s="34"/>
      <c r="AD1339" s="34"/>
      <c r="AE1339" s="37"/>
      <c r="AF1339" s="34"/>
    </row>
    <row r="1340" ht="14.5" spans="1:32">
      <c r="A1340" s="34"/>
      <c r="B1340" s="37"/>
      <c r="C1340" s="214"/>
      <c r="D1340" s="312"/>
      <c r="E1340" s="312"/>
      <c r="F1340" s="315"/>
      <c r="G1340" s="312"/>
      <c r="H1340" s="312"/>
      <c r="I1340" s="34"/>
      <c r="J1340" s="114"/>
      <c r="K1340" s="80"/>
      <c r="L1340" s="114"/>
      <c r="M1340" s="114"/>
      <c r="N1340" s="114"/>
      <c r="O1340" s="34"/>
      <c r="P1340" s="34"/>
      <c r="Q1340" s="34"/>
      <c r="R1340" s="34"/>
      <c r="S1340" s="34"/>
      <c r="T1340" s="37"/>
      <c r="U1340" s="37"/>
      <c r="V1340" s="37"/>
      <c r="W1340" s="34"/>
      <c r="X1340" s="34"/>
      <c r="Y1340" s="37"/>
      <c r="Z1340" s="34"/>
      <c r="AA1340" s="34"/>
      <c r="AB1340" s="34"/>
      <c r="AC1340" s="34"/>
      <c r="AD1340" s="34"/>
      <c r="AE1340" s="37"/>
      <c r="AF1340" s="34"/>
    </row>
    <row r="1341" ht="14.5" spans="1:32">
      <c r="A1341" s="34"/>
      <c r="B1341" s="37"/>
      <c r="C1341" s="214"/>
      <c r="D1341" s="312"/>
      <c r="E1341" s="312"/>
      <c r="F1341" s="315"/>
      <c r="G1341" s="312"/>
      <c r="H1341" s="312"/>
      <c r="I1341" s="34"/>
      <c r="J1341" s="114"/>
      <c r="K1341" s="80"/>
      <c r="L1341" s="114"/>
      <c r="M1341" s="114"/>
      <c r="N1341" s="114"/>
      <c r="O1341" s="34"/>
      <c r="P1341" s="34"/>
      <c r="Q1341" s="34"/>
      <c r="R1341" s="34"/>
      <c r="S1341" s="34"/>
      <c r="T1341" s="37"/>
      <c r="U1341" s="37"/>
      <c r="V1341" s="37"/>
      <c r="W1341" s="34"/>
      <c r="X1341" s="34"/>
      <c r="Y1341" s="37"/>
      <c r="Z1341" s="34"/>
      <c r="AA1341" s="34"/>
      <c r="AB1341" s="34"/>
      <c r="AC1341" s="34"/>
      <c r="AD1341" s="34"/>
      <c r="AE1341" s="37"/>
      <c r="AF1341" s="34"/>
    </row>
    <row r="1342" ht="14.5" spans="1:32">
      <c r="A1342" s="34"/>
      <c r="B1342" s="37"/>
      <c r="C1342" s="214"/>
      <c r="D1342" s="312"/>
      <c r="E1342" s="312"/>
      <c r="F1342" s="315"/>
      <c r="G1342" s="312"/>
      <c r="H1342" s="312"/>
      <c r="I1342" s="34"/>
      <c r="J1342" s="114"/>
      <c r="K1342" s="80"/>
      <c r="L1342" s="114"/>
      <c r="M1342" s="114"/>
      <c r="N1342" s="114"/>
      <c r="O1342" s="34"/>
      <c r="P1342" s="34"/>
      <c r="Q1342" s="34"/>
      <c r="R1342" s="34"/>
      <c r="S1342" s="34"/>
      <c r="T1342" s="37"/>
      <c r="U1342" s="37"/>
      <c r="V1342" s="37"/>
      <c r="W1342" s="34"/>
      <c r="X1342" s="34"/>
      <c r="Y1342" s="37"/>
      <c r="Z1342" s="34"/>
      <c r="AA1342" s="34"/>
      <c r="AB1342" s="34"/>
      <c r="AC1342" s="34"/>
      <c r="AD1342" s="34"/>
      <c r="AE1342" s="37"/>
      <c r="AF1342" s="34"/>
    </row>
    <row r="1343" ht="14.5" spans="1:32">
      <c r="A1343" s="34"/>
      <c r="B1343" s="37"/>
      <c r="C1343" s="214"/>
      <c r="D1343" s="312"/>
      <c r="E1343" s="312"/>
      <c r="F1343" s="315"/>
      <c r="G1343" s="312"/>
      <c r="H1343" s="312"/>
      <c r="I1343" s="34"/>
      <c r="J1343" s="114"/>
      <c r="K1343" s="80"/>
      <c r="L1343" s="114"/>
      <c r="M1343" s="114"/>
      <c r="N1343" s="114"/>
      <c r="O1343" s="34"/>
      <c r="P1343" s="34"/>
      <c r="Q1343" s="34"/>
      <c r="R1343" s="34"/>
      <c r="S1343" s="34"/>
      <c r="T1343" s="37"/>
      <c r="U1343" s="37"/>
      <c r="V1343" s="37"/>
      <c r="W1343" s="34"/>
      <c r="X1343" s="34"/>
      <c r="Y1343" s="37"/>
      <c r="Z1343" s="34"/>
      <c r="AA1343" s="34"/>
      <c r="AB1343" s="34"/>
      <c r="AC1343" s="34"/>
      <c r="AD1343" s="34"/>
      <c r="AE1343" s="37"/>
      <c r="AF1343" s="34"/>
    </row>
    <row r="1344" ht="14.5" spans="1:32">
      <c r="A1344" s="34"/>
      <c r="B1344" s="37"/>
      <c r="C1344" s="214"/>
      <c r="D1344" s="312"/>
      <c r="E1344" s="312"/>
      <c r="F1344" s="315"/>
      <c r="G1344" s="312"/>
      <c r="H1344" s="312"/>
      <c r="I1344" s="34"/>
      <c r="J1344" s="114"/>
      <c r="K1344" s="80"/>
      <c r="L1344" s="114"/>
      <c r="M1344" s="114"/>
      <c r="N1344" s="114"/>
      <c r="O1344" s="34"/>
      <c r="P1344" s="34"/>
      <c r="Q1344" s="34"/>
      <c r="R1344" s="34"/>
      <c r="S1344" s="34"/>
      <c r="T1344" s="37"/>
      <c r="U1344" s="37"/>
      <c r="V1344" s="37"/>
      <c r="W1344" s="34"/>
      <c r="X1344" s="34"/>
      <c r="Y1344" s="37"/>
      <c r="Z1344" s="34"/>
      <c r="AA1344" s="34"/>
      <c r="AB1344" s="34"/>
      <c r="AC1344" s="34"/>
      <c r="AD1344" s="34"/>
      <c r="AE1344" s="37"/>
      <c r="AF1344" s="34"/>
    </row>
    <row r="1345" ht="14.5" spans="1:32">
      <c r="A1345" s="34"/>
      <c r="B1345" s="37"/>
      <c r="C1345" s="214"/>
      <c r="D1345" s="312"/>
      <c r="E1345" s="312"/>
      <c r="F1345" s="315"/>
      <c r="G1345" s="312"/>
      <c r="H1345" s="312"/>
      <c r="I1345" s="34"/>
      <c r="J1345" s="114"/>
      <c r="K1345" s="80"/>
      <c r="L1345" s="114"/>
      <c r="M1345" s="114"/>
      <c r="N1345" s="114"/>
      <c r="O1345" s="34"/>
      <c r="P1345" s="34"/>
      <c r="Q1345" s="34"/>
      <c r="R1345" s="34"/>
      <c r="S1345" s="34"/>
      <c r="T1345" s="37"/>
      <c r="U1345" s="37"/>
      <c r="V1345" s="37"/>
      <c r="W1345" s="34"/>
      <c r="X1345" s="34"/>
      <c r="Y1345" s="37"/>
      <c r="Z1345" s="34"/>
      <c r="AA1345" s="34"/>
      <c r="AB1345" s="34"/>
      <c r="AC1345" s="34"/>
      <c r="AD1345" s="34"/>
      <c r="AE1345" s="37"/>
      <c r="AF1345" s="34"/>
    </row>
    <row r="1346" ht="14.5" spans="1:32">
      <c r="A1346" s="34"/>
      <c r="B1346" s="37"/>
      <c r="C1346" s="214"/>
      <c r="D1346" s="312"/>
      <c r="E1346" s="312"/>
      <c r="F1346" s="315"/>
      <c r="G1346" s="312"/>
      <c r="H1346" s="312"/>
      <c r="I1346" s="34"/>
      <c r="J1346" s="114"/>
      <c r="K1346" s="80"/>
      <c r="L1346" s="114"/>
      <c r="M1346" s="114"/>
      <c r="N1346" s="114"/>
      <c r="O1346" s="34"/>
      <c r="P1346" s="34"/>
      <c r="Q1346" s="34"/>
      <c r="R1346" s="34"/>
      <c r="S1346" s="34"/>
      <c r="T1346" s="37"/>
      <c r="U1346" s="37"/>
      <c r="V1346" s="37"/>
      <c r="W1346" s="34"/>
      <c r="X1346" s="34"/>
      <c r="Y1346" s="37"/>
      <c r="Z1346" s="34"/>
      <c r="AA1346" s="34"/>
      <c r="AB1346" s="34"/>
      <c r="AC1346" s="34"/>
      <c r="AD1346" s="34"/>
      <c r="AE1346" s="37"/>
      <c r="AF1346" s="34"/>
    </row>
    <row r="1347" ht="14.5" spans="1:32">
      <c r="A1347" s="34"/>
      <c r="B1347" s="37"/>
      <c r="C1347" s="214"/>
      <c r="D1347" s="312"/>
      <c r="E1347" s="312"/>
      <c r="F1347" s="315"/>
      <c r="G1347" s="312"/>
      <c r="H1347" s="312"/>
      <c r="I1347" s="34"/>
      <c r="J1347" s="114"/>
      <c r="K1347" s="80"/>
      <c r="L1347" s="114"/>
      <c r="M1347" s="114"/>
      <c r="N1347" s="114"/>
      <c r="O1347" s="34"/>
      <c r="P1347" s="34"/>
      <c r="Q1347" s="34"/>
      <c r="R1347" s="34"/>
      <c r="S1347" s="34"/>
      <c r="T1347" s="37"/>
      <c r="U1347" s="37"/>
      <c r="V1347" s="37"/>
      <c r="W1347" s="34"/>
      <c r="X1347" s="34"/>
      <c r="Y1347" s="37"/>
      <c r="Z1347" s="34"/>
      <c r="AA1347" s="34"/>
      <c r="AB1347" s="34"/>
      <c r="AC1347" s="34"/>
      <c r="AD1347" s="34"/>
      <c r="AE1347" s="37"/>
      <c r="AF1347" s="34"/>
    </row>
    <row r="1348" ht="14.5" spans="1:32">
      <c r="A1348" s="34"/>
      <c r="B1348" s="37"/>
      <c r="C1348" s="214"/>
      <c r="D1348" s="312"/>
      <c r="E1348" s="312"/>
      <c r="F1348" s="315"/>
      <c r="G1348" s="312"/>
      <c r="H1348" s="312"/>
      <c r="I1348" s="34"/>
      <c r="J1348" s="114"/>
      <c r="K1348" s="80"/>
      <c r="L1348" s="114"/>
      <c r="M1348" s="114"/>
      <c r="N1348" s="114"/>
      <c r="O1348" s="34"/>
      <c r="P1348" s="34"/>
      <c r="Q1348" s="34"/>
      <c r="R1348" s="34"/>
      <c r="S1348" s="34"/>
      <c r="T1348" s="37"/>
      <c r="U1348" s="37"/>
      <c r="V1348" s="37"/>
      <c r="W1348" s="34"/>
      <c r="X1348" s="34"/>
      <c r="Y1348" s="37"/>
      <c r="Z1348" s="34"/>
      <c r="AA1348" s="34"/>
      <c r="AB1348" s="34"/>
      <c r="AC1348" s="34"/>
      <c r="AD1348" s="34"/>
      <c r="AE1348" s="37"/>
      <c r="AF1348" s="34"/>
    </row>
    <row r="1349" ht="14.5" spans="1:32">
      <c r="A1349" s="34"/>
      <c r="B1349" s="37"/>
      <c r="C1349" s="214"/>
      <c r="D1349" s="312"/>
      <c r="E1349" s="312"/>
      <c r="F1349" s="315"/>
      <c r="G1349" s="312"/>
      <c r="H1349" s="312"/>
      <c r="I1349" s="34"/>
      <c r="J1349" s="114"/>
      <c r="K1349" s="80"/>
      <c r="L1349" s="114"/>
      <c r="M1349" s="114"/>
      <c r="N1349" s="114"/>
      <c r="O1349" s="34"/>
      <c r="P1349" s="34"/>
      <c r="Q1349" s="34"/>
      <c r="R1349" s="34"/>
      <c r="S1349" s="34"/>
      <c r="T1349" s="37"/>
      <c r="U1349" s="37"/>
      <c r="V1349" s="37"/>
      <c r="W1349" s="34"/>
      <c r="X1349" s="34"/>
      <c r="Y1349" s="37"/>
      <c r="Z1349" s="34"/>
      <c r="AA1349" s="34"/>
      <c r="AB1349" s="34"/>
      <c r="AC1349" s="34"/>
      <c r="AD1349" s="34"/>
      <c r="AE1349" s="37"/>
      <c r="AF1349" s="34"/>
    </row>
    <row r="1350" ht="14.5" spans="1:32">
      <c r="A1350" s="34"/>
      <c r="B1350" s="37"/>
      <c r="C1350" s="214"/>
      <c r="D1350" s="312"/>
      <c r="E1350" s="312"/>
      <c r="F1350" s="315"/>
      <c r="G1350" s="312"/>
      <c r="H1350" s="312"/>
      <c r="I1350" s="34"/>
      <c r="J1350" s="114"/>
      <c r="K1350" s="80"/>
      <c r="L1350" s="114"/>
      <c r="M1350" s="114"/>
      <c r="N1350" s="114"/>
      <c r="O1350" s="34"/>
      <c r="P1350" s="34"/>
      <c r="Q1350" s="34"/>
      <c r="R1350" s="34"/>
      <c r="S1350" s="34"/>
      <c r="T1350" s="37"/>
      <c r="U1350" s="37"/>
      <c r="V1350" s="37"/>
      <c r="W1350" s="34"/>
      <c r="X1350" s="34"/>
      <c r="Y1350" s="37"/>
      <c r="Z1350" s="34"/>
      <c r="AA1350" s="34"/>
      <c r="AB1350" s="34"/>
      <c r="AC1350" s="34"/>
      <c r="AD1350" s="34"/>
      <c r="AE1350" s="37"/>
      <c r="AF1350" s="34"/>
    </row>
    <row r="1351" ht="14.5" spans="1:32">
      <c r="A1351" s="34"/>
      <c r="B1351" s="37"/>
      <c r="C1351" s="214"/>
      <c r="D1351" s="312"/>
      <c r="E1351" s="312"/>
      <c r="F1351" s="315"/>
      <c r="G1351" s="312"/>
      <c r="H1351" s="312"/>
      <c r="I1351" s="34"/>
      <c r="J1351" s="114"/>
      <c r="K1351" s="80"/>
      <c r="L1351" s="114"/>
      <c r="M1351" s="114"/>
      <c r="N1351" s="114"/>
      <c r="O1351" s="34"/>
      <c r="P1351" s="34"/>
      <c r="Q1351" s="34"/>
      <c r="R1351" s="34"/>
      <c r="S1351" s="34"/>
      <c r="T1351" s="37"/>
      <c r="U1351" s="37"/>
      <c r="V1351" s="37"/>
      <c r="W1351" s="34"/>
      <c r="X1351" s="34"/>
      <c r="Y1351" s="37"/>
      <c r="Z1351" s="34"/>
      <c r="AA1351" s="34"/>
      <c r="AB1351" s="34"/>
      <c r="AC1351" s="34"/>
      <c r="AD1351" s="34"/>
      <c r="AE1351" s="37"/>
      <c r="AF1351" s="34"/>
    </row>
    <row r="1352" ht="14.5" spans="1:32">
      <c r="A1352" s="34"/>
      <c r="B1352" s="37"/>
      <c r="C1352" s="214"/>
      <c r="D1352" s="312"/>
      <c r="E1352" s="312"/>
      <c r="F1352" s="315"/>
      <c r="G1352" s="312"/>
      <c r="H1352" s="312"/>
      <c r="I1352" s="34"/>
      <c r="J1352" s="114"/>
      <c r="K1352" s="80"/>
      <c r="L1352" s="114"/>
      <c r="M1352" s="114"/>
      <c r="N1352" s="114"/>
      <c r="O1352" s="34"/>
      <c r="P1352" s="34"/>
      <c r="Q1352" s="34"/>
      <c r="R1352" s="34"/>
      <c r="S1352" s="34"/>
      <c r="T1352" s="37"/>
      <c r="U1352" s="37"/>
      <c r="V1352" s="37"/>
      <c r="W1352" s="34"/>
      <c r="X1352" s="34"/>
      <c r="Y1352" s="37"/>
      <c r="Z1352" s="34"/>
      <c r="AA1352" s="34"/>
      <c r="AB1352" s="34"/>
      <c r="AC1352" s="34"/>
      <c r="AD1352" s="34"/>
      <c r="AE1352" s="37"/>
      <c r="AF1352" s="34"/>
    </row>
    <row r="1353" ht="14.5" spans="1:32">
      <c r="A1353" s="34"/>
      <c r="B1353" s="37"/>
      <c r="C1353" s="214"/>
      <c r="D1353" s="312"/>
      <c r="E1353" s="312"/>
      <c r="F1353" s="315"/>
      <c r="G1353" s="312"/>
      <c r="H1353" s="312"/>
      <c r="I1353" s="34"/>
      <c r="J1353" s="114"/>
      <c r="K1353" s="80"/>
      <c r="L1353" s="114"/>
      <c r="M1353" s="114"/>
      <c r="N1353" s="114"/>
      <c r="O1353" s="34"/>
      <c r="P1353" s="34"/>
      <c r="Q1353" s="34"/>
      <c r="R1353" s="34"/>
      <c r="S1353" s="34"/>
      <c r="T1353" s="37"/>
      <c r="U1353" s="37"/>
      <c r="V1353" s="37"/>
      <c r="W1353" s="34"/>
      <c r="X1353" s="34"/>
      <c r="Y1353" s="37"/>
      <c r="Z1353" s="34"/>
      <c r="AA1353" s="34"/>
      <c r="AB1353" s="34"/>
      <c r="AC1353" s="34"/>
      <c r="AD1353" s="34"/>
      <c r="AE1353" s="37"/>
      <c r="AF1353" s="34"/>
    </row>
    <row r="1354" ht="14.5" spans="1:32">
      <c r="A1354" s="34"/>
      <c r="B1354" s="37"/>
      <c r="C1354" s="214"/>
      <c r="D1354" s="312"/>
      <c r="E1354" s="312"/>
      <c r="F1354" s="315"/>
      <c r="G1354" s="312"/>
      <c r="H1354" s="312"/>
      <c r="I1354" s="34"/>
      <c r="J1354" s="114"/>
      <c r="K1354" s="80"/>
      <c r="L1354" s="114"/>
      <c r="M1354" s="114"/>
      <c r="N1354" s="114"/>
      <c r="O1354" s="34"/>
      <c r="P1354" s="34"/>
      <c r="Q1354" s="34"/>
      <c r="R1354" s="34"/>
      <c r="S1354" s="34"/>
      <c r="T1354" s="37"/>
      <c r="U1354" s="37"/>
      <c r="V1354" s="37"/>
      <c r="W1354" s="34"/>
      <c r="X1354" s="34"/>
      <c r="Y1354" s="37"/>
      <c r="Z1354" s="34"/>
      <c r="AA1354" s="34"/>
      <c r="AB1354" s="34"/>
      <c r="AC1354" s="34"/>
      <c r="AD1354" s="34"/>
      <c r="AE1354" s="37"/>
      <c r="AF1354" s="34"/>
    </row>
    <row r="1355" ht="14.5" spans="1:32">
      <c r="A1355" s="34"/>
      <c r="B1355" s="37"/>
      <c r="C1355" s="214"/>
      <c r="D1355" s="312"/>
      <c r="E1355" s="312"/>
      <c r="F1355" s="315"/>
      <c r="G1355" s="312"/>
      <c r="H1355" s="312"/>
      <c r="I1355" s="34"/>
      <c r="J1355" s="114"/>
      <c r="K1355" s="80"/>
      <c r="L1355" s="114"/>
      <c r="M1355" s="114"/>
      <c r="N1355" s="114"/>
      <c r="O1355" s="34"/>
      <c r="P1355" s="34"/>
      <c r="Q1355" s="34"/>
      <c r="R1355" s="34"/>
      <c r="S1355" s="34"/>
      <c r="T1355" s="37"/>
      <c r="U1355" s="37"/>
      <c r="V1355" s="37"/>
      <c r="W1355" s="34"/>
      <c r="X1355" s="34"/>
      <c r="Y1355" s="37"/>
      <c r="Z1355" s="34"/>
      <c r="AA1355" s="34"/>
      <c r="AB1355" s="34"/>
      <c r="AC1355" s="34"/>
      <c r="AD1355" s="34"/>
      <c r="AE1355" s="37"/>
      <c r="AF1355" s="34"/>
    </row>
    <row r="1356" ht="14.5" spans="1:32">
      <c r="A1356" s="34"/>
      <c r="B1356" s="37"/>
      <c r="C1356" s="214"/>
      <c r="D1356" s="312"/>
      <c r="E1356" s="312"/>
      <c r="F1356" s="315"/>
      <c r="G1356" s="312"/>
      <c r="H1356" s="312"/>
      <c r="I1356" s="34"/>
      <c r="J1356" s="114"/>
      <c r="K1356" s="80"/>
      <c r="L1356" s="114"/>
      <c r="M1356" s="114"/>
      <c r="N1356" s="114"/>
      <c r="O1356" s="34"/>
      <c r="P1356" s="34"/>
      <c r="Q1356" s="34"/>
      <c r="R1356" s="34"/>
      <c r="S1356" s="34"/>
      <c r="T1356" s="37"/>
      <c r="U1356" s="37"/>
      <c r="V1356" s="37"/>
      <c r="W1356" s="34"/>
      <c r="X1356" s="34"/>
      <c r="Y1356" s="37"/>
      <c r="Z1356" s="34"/>
      <c r="AA1356" s="34"/>
      <c r="AB1356" s="34"/>
      <c r="AC1356" s="34"/>
      <c r="AD1356" s="34"/>
      <c r="AE1356" s="37"/>
      <c r="AF1356" s="34"/>
    </row>
    <row r="1357" ht="14.5" spans="1:32">
      <c r="A1357" s="34"/>
      <c r="B1357" s="37"/>
      <c r="C1357" s="214"/>
      <c r="D1357" s="312"/>
      <c r="E1357" s="312"/>
      <c r="F1357" s="315"/>
      <c r="G1357" s="312"/>
      <c r="H1357" s="312"/>
      <c r="I1357" s="34"/>
      <c r="J1357" s="114"/>
      <c r="K1357" s="80"/>
      <c r="L1357" s="114"/>
      <c r="M1357" s="114"/>
      <c r="N1357" s="114"/>
      <c r="O1357" s="34"/>
      <c r="P1357" s="34"/>
      <c r="Q1357" s="34"/>
      <c r="R1357" s="34"/>
      <c r="S1357" s="34"/>
      <c r="T1357" s="37"/>
      <c r="U1357" s="37"/>
      <c r="V1357" s="37"/>
      <c r="W1357" s="34"/>
      <c r="X1357" s="34"/>
      <c r="Y1357" s="37"/>
      <c r="Z1357" s="34"/>
      <c r="AA1357" s="34"/>
      <c r="AB1357" s="34"/>
      <c r="AC1357" s="34"/>
      <c r="AD1357" s="34"/>
      <c r="AE1357" s="37"/>
      <c r="AF1357" s="34"/>
    </row>
    <row r="1358" ht="14.5" spans="1:32">
      <c r="A1358" s="34"/>
      <c r="B1358" s="37"/>
      <c r="C1358" s="214"/>
      <c r="D1358" s="312"/>
      <c r="E1358" s="312"/>
      <c r="F1358" s="315"/>
      <c r="G1358" s="312"/>
      <c r="H1358" s="312"/>
      <c r="I1358" s="34"/>
      <c r="J1358" s="114"/>
      <c r="K1358" s="80"/>
      <c r="L1358" s="114"/>
      <c r="M1358" s="114"/>
      <c r="N1358" s="114"/>
      <c r="O1358" s="34"/>
      <c r="P1358" s="34"/>
      <c r="Q1358" s="34"/>
      <c r="R1358" s="34"/>
      <c r="S1358" s="34"/>
      <c r="T1358" s="37"/>
      <c r="U1358" s="37"/>
      <c r="V1358" s="37"/>
      <c r="W1358" s="34"/>
      <c r="X1358" s="34"/>
      <c r="Y1358" s="37"/>
      <c r="Z1358" s="34"/>
      <c r="AA1358" s="34"/>
      <c r="AB1358" s="34"/>
      <c r="AC1358" s="34"/>
      <c r="AD1358" s="34"/>
      <c r="AE1358" s="37"/>
      <c r="AF1358" s="34"/>
    </row>
    <row r="1359" ht="14.5" spans="1:32">
      <c r="A1359" s="34"/>
      <c r="B1359" s="37"/>
      <c r="C1359" s="214"/>
      <c r="D1359" s="312"/>
      <c r="E1359" s="312"/>
      <c r="F1359" s="315"/>
      <c r="G1359" s="312"/>
      <c r="H1359" s="312"/>
      <c r="I1359" s="34"/>
      <c r="J1359" s="114"/>
      <c r="K1359" s="80"/>
      <c r="L1359" s="114"/>
      <c r="M1359" s="114"/>
      <c r="N1359" s="114"/>
      <c r="O1359" s="34"/>
      <c r="P1359" s="34"/>
      <c r="Q1359" s="34"/>
      <c r="R1359" s="34"/>
      <c r="S1359" s="34"/>
      <c r="T1359" s="37"/>
      <c r="U1359" s="37"/>
      <c r="V1359" s="37"/>
      <c r="W1359" s="34"/>
      <c r="X1359" s="34"/>
      <c r="Y1359" s="37"/>
      <c r="Z1359" s="34"/>
      <c r="AA1359" s="34"/>
      <c r="AB1359" s="34"/>
      <c r="AC1359" s="34"/>
      <c r="AD1359" s="34"/>
      <c r="AE1359" s="37"/>
      <c r="AF1359" s="34"/>
    </row>
    <row r="1360" ht="14.5" spans="1:32">
      <c r="A1360" s="34"/>
      <c r="B1360" s="37"/>
      <c r="C1360" s="214"/>
      <c r="D1360" s="312"/>
      <c r="E1360" s="312"/>
      <c r="F1360" s="315"/>
      <c r="G1360" s="312"/>
      <c r="H1360" s="312"/>
      <c r="I1360" s="34"/>
      <c r="J1360" s="114"/>
      <c r="K1360" s="80"/>
      <c r="L1360" s="114"/>
      <c r="M1360" s="114"/>
      <c r="N1360" s="114"/>
      <c r="O1360" s="34"/>
      <c r="P1360" s="34"/>
      <c r="Q1360" s="34"/>
      <c r="R1360" s="34"/>
      <c r="S1360" s="34"/>
      <c r="T1360" s="37"/>
      <c r="U1360" s="37"/>
      <c r="V1360" s="37"/>
      <c r="W1360" s="34"/>
      <c r="X1360" s="34"/>
      <c r="Y1360" s="37"/>
      <c r="Z1360" s="34"/>
      <c r="AA1360" s="34"/>
      <c r="AB1360" s="34"/>
      <c r="AC1360" s="34"/>
      <c r="AD1360" s="34"/>
      <c r="AE1360" s="37"/>
      <c r="AF1360" s="34"/>
    </row>
    <row r="1361" ht="14.5" spans="1:32">
      <c r="A1361" s="34"/>
      <c r="B1361" s="37"/>
      <c r="C1361" s="214"/>
      <c r="D1361" s="312"/>
      <c r="E1361" s="312"/>
      <c r="F1361" s="315"/>
      <c r="G1361" s="312"/>
      <c r="H1361" s="312"/>
      <c r="I1361" s="34"/>
      <c r="J1361" s="114"/>
      <c r="K1361" s="80"/>
      <c r="L1361" s="114"/>
      <c r="M1361" s="114"/>
      <c r="N1361" s="114"/>
      <c r="O1361" s="34"/>
      <c r="P1361" s="34"/>
      <c r="Q1361" s="34"/>
      <c r="R1361" s="34"/>
      <c r="S1361" s="34"/>
      <c r="T1361" s="37"/>
      <c r="U1361" s="37"/>
      <c r="V1361" s="37"/>
      <c r="W1361" s="34"/>
      <c r="X1361" s="34"/>
      <c r="Y1361" s="37"/>
      <c r="Z1361" s="34"/>
      <c r="AA1361" s="34"/>
      <c r="AB1361" s="34"/>
      <c r="AC1361" s="34"/>
      <c r="AD1361" s="34"/>
      <c r="AE1361" s="37"/>
      <c r="AF1361" s="34"/>
    </row>
    <row r="1362" ht="14.5" spans="1:32">
      <c r="A1362" s="34"/>
      <c r="B1362" s="37"/>
      <c r="C1362" s="214"/>
      <c r="D1362" s="312"/>
      <c r="E1362" s="312"/>
      <c r="F1362" s="315"/>
      <c r="G1362" s="312"/>
      <c r="H1362" s="312"/>
      <c r="I1362" s="34"/>
      <c r="J1362" s="114"/>
      <c r="K1362" s="80"/>
      <c r="L1362" s="114"/>
      <c r="M1362" s="114"/>
      <c r="N1362" s="114"/>
      <c r="O1362" s="34"/>
      <c r="P1362" s="34"/>
      <c r="Q1362" s="34"/>
      <c r="R1362" s="34"/>
      <c r="S1362" s="34"/>
      <c r="T1362" s="37"/>
      <c r="U1362" s="37"/>
      <c r="V1362" s="37"/>
      <c r="W1362" s="34"/>
      <c r="X1362" s="34"/>
      <c r="Y1362" s="37"/>
      <c r="Z1362" s="34"/>
      <c r="AA1362" s="34"/>
      <c r="AB1362" s="34"/>
      <c r="AC1362" s="34"/>
      <c r="AD1362" s="34"/>
      <c r="AE1362" s="37"/>
      <c r="AF1362" s="34"/>
    </row>
    <row r="1363" ht="14.5" spans="1:32">
      <c r="A1363" s="34"/>
      <c r="B1363" s="37"/>
      <c r="C1363" s="214"/>
      <c r="D1363" s="312"/>
      <c r="E1363" s="312"/>
      <c r="F1363" s="315"/>
      <c r="G1363" s="312"/>
      <c r="H1363" s="312"/>
      <c r="I1363" s="34"/>
      <c r="J1363" s="114"/>
      <c r="K1363" s="80"/>
      <c r="L1363" s="114"/>
      <c r="M1363" s="114"/>
      <c r="N1363" s="114"/>
      <c r="O1363" s="34"/>
      <c r="P1363" s="34"/>
      <c r="Q1363" s="34"/>
      <c r="R1363" s="34"/>
      <c r="S1363" s="34"/>
      <c r="T1363" s="37"/>
      <c r="U1363" s="37"/>
      <c r="V1363" s="37"/>
      <c r="W1363" s="34"/>
      <c r="X1363" s="34"/>
      <c r="Y1363" s="37"/>
      <c r="Z1363" s="34"/>
      <c r="AA1363" s="34"/>
      <c r="AB1363" s="34"/>
      <c r="AC1363" s="34"/>
      <c r="AD1363" s="34"/>
      <c r="AE1363" s="37"/>
      <c r="AF1363" s="34"/>
    </row>
    <row r="1364" ht="14.5" spans="1:32">
      <c r="A1364" s="34"/>
      <c r="B1364" s="37"/>
      <c r="C1364" s="214"/>
      <c r="D1364" s="312"/>
      <c r="E1364" s="312"/>
      <c r="F1364" s="315"/>
      <c r="G1364" s="312"/>
      <c r="H1364" s="312"/>
      <c r="I1364" s="34"/>
      <c r="J1364" s="114"/>
      <c r="K1364" s="80"/>
      <c r="L1364" s="114"/>
      <c r="M1364" s="114"/>
      <c r="N1364" s="114"/>
      <c r="O1364" s="34"/>
      <c r="P1364" s="34"/>
      <c r="Q1364" s="34"/>
      <c r="R1364" s="34"/>
      <c r="S1364" s="34"/>
      <c r="T1364" s="37"/>
      <c r="U1364" s="37"/>
      <c r="V1364" s="37"/>
      <c r="W1364" s="34"/>
      <c r="X1364" s="34"/>
      <c r="Y1364" s="37"/>
      <c r="Z1364" s="34"/>
      <c r="AA1364" s="34"/>
      <c r="AB1364" s="34"/>
      <c r="AC1364" s="34"/>
      <c r="AD1364" s="34"/>
      <c r="AE1364" s="37"/>
      <c r="AF1364" s="34"/>
    </row>
    <row r="1365" ht="14.5" spans="1:32">
      <c r="A1365" s="34"/>
      <c r="B1365" s="37"/>
      <c r="C1365" s="214"/>
      <c r="D1365" s="312"/>
      <c r="E1365" s="312"/>
      <c r="F1365" s="315"/>
      <c r="G1365" s="312"/>
      <c r="H1365" s="312"/>
      <c r="I1365" s="34"/>
      <c r="J1365" s="114"/>
      <c r="K1365" s="80"/>
      <c r="L1365" s="114"/>
      <c r="M1365" s="114"/>
      <c r="N1365" s="114"/>
      <c r="O1365" s="34"/>
      <c r="P1365" s="34"/>
      <c r="Q1365" s="34"/>
      <c r="R1365" s="34"/>
      <c r="S1365" s="34"/>
      <c r="T1365" s="37"/>
      <c r="U1365" s="37"/>
      <c r="V1365" s="37"/>
      <c r="W1365" s="34"/>
      <c r="X1365" s="34"/>
      <c r="Y1365" s="37"/>
      <c r="Z1365" s="34"/>
      <c r="AA1365" s="34"/>
      <c r="AB1365" s="34"/>
      <c r="AC1365" s="34"/>
      <c r="AD1365" s="34"/>
      <c r="AE1365" s="37"/>
      <c r="AF1365" s="34"/>
    </row>
    <row r="1366" ht="14.5" spans="1:32">
      <c r="A1366" s="34"/>
      <c r="B1366" s="37"/>
      <c r="C1366" s="214"/>
      <c r="D1366" s="312"/>
      <c r="E1366" s="312"/>
      <c r="F1366" s="315"/>
      <c r="G1366" s="312"/>
      <c r="H1366" s="312"/>
      <c r="I1366" s="34"/>
      <c r="J1366" s="114"/>
      <c r="K1366" s="80"/>
      <c r="L1366" s="114"/>
      <c r="M1366" s="114"/>
      <c r="N1366" s="114"/>
      <c r="O1366" s="34"/>
      <c r="P1366" s="34"/>
      <c r="Q1366" s="34"/>
      <c r="R1366" s="34"/>
      <c r="S1366" s="34"/>
      <c r="T1366" s="37"/>
      <c r="U1366" s="37"/>
      <c r="V1366" s="37"/>
      <c r="W1366" s="34"/>
      <c r="X1366" s="34"/>
      <c r="Y1366" s="37"/>
      <c r="Z1366" s="34"/>
      <c r="AA1366" s="34"/>
      <c r="AB1366" s="34"/>
      <c r="AC1366" s="34"/>
      <c r="AD1366" s="34"/>
      <c r="AE1366" s="37"/>
      <c r="AF1366" s="34"/>
    </row>
    <row r="1367" ht="14.5" spans="1:32">
      <c r="A1367" s="34"/>
      <c r="B1367" s="37"/>
      <c r="C1367" s="214"/>
      <c r="D1367" s="312"/>
      <c r="E1367" s="312"/>
      <c r="F1367" s="315"/>
      <c r="G1367" s="312"/>
      <c r="H1367" s="312"/>
      <c r="I1367" s="34"/>
      <c r="J1367" s="114"/>
      <c r="K1367" s="80"/>
      <c r="L1367" s="114"/>
      <c r="M1367" s="114"/>
      <c r="N1367" s="114"/>
      <c r="O1367" s="34"/>
      <c r="P1367" s="34"/>
      <c r="Q1367" s="34"/>
      <c r="R1367" s="34"/>
      <c r="S1367" s="34"/>
      <c r="T1367" s="37"/>
      <c r="U1367" s="37"/>
      <c r="V1367" s="37"/>
      <c r="W1367" s="34"/>
      <c r="X1367" s="34"/>
      <c r="Y1367" s="37"/>
      <c r="Z1367" s="34"/>
      <c r="AA1367" s="34"/>
      <c r="AB1367" s="34"/>
      <c r="AC1367" s="34"/>
      <c r="AD1367" s="34"/>
      <c r="AE1367" s="37"/>
      <c r="AF1367" s="34"/>
    </row>
    <row r="1368" ht="14.5" spans="1:32">
      <c r="A1368" s="34"/>
      <c r="B1368" s="37"/>
      <c r="C1368" s="214"/>
      <c r="D1368" s="312"/>
      <c r="E1368" s="312"/>
      <c r="F1368" s="315"/>
      <c r="G1368" s="312"/>
      <c r="H1368" s="312"/>
      <c r="I1368" s="34"/>
      <c r="J1368" s="114"/>
      <c r="K1368" s="80"/>
      <c r="L1368" s="114"/>
      <c r="M1368" s="114"/>
      <c r="N1368" s="114"/>
      <c r="O1368" s="34"/>
      <c r="P1368" s="34"/>
      <c r="Q1368" s="34"/>
      <c r="R1368" s="34"/>
      <c r="S1368" s="34"/>
      <c r="T1368" s="37"/>
      <c r="U1368" s="37"/>
      <c r="V1368" s="37"/>
      <c r="W1368" s="34"/>
      <c r="X1368" s="34"/>
      <c r="Y1368" s="37"/>
      <c r="Z1368" s="34"/>
      <c r="AA1368" s="34"/>
      <c r="AB1368" s="34"/>
      <c r="AC1368" s="34"/>
      <c r="AD1368" s="34"/>
      <c r="AE1368" s="37"/>
      <c r="AF1368" s="34"/>
    </row>
    <row r="1369" ht="14.5" spans="1:32">
      <c r="A1369" s="34"/>
      <c r="B1369" s="37"/>
      <c r="C1369" s="214"/>
      <c r="D1369" s="312"/>
      <c r="E1369" s="312"/>
      <c r="F1369" s="315"/>
      <c r="G1369" s="312"/>
      <c r="H1369" s="312"/>
      <c r="I1369" s="34"/>
      <c r="J1369" s="114"/>
      <c r="K1369" s="80"/>
      <c r="L1369" s="114"/>
      <c r="M1369" s="114"/>
      <c r="N1369" s="114"/>
      <c r="O1369" s="34"/>
      <c r="P1369" s="34"/>
      <c r="Q1369" s="34"/>
      <c r="R1369" s="34"/>
      <c r="S1369" s="34"/>
      <c r="T1369" s="37"/>
      <c r="U1369" s="37"/>
      <c r="V1369" s="37"/>
      <c r="W1369" s="34"/>
      <c r="X1369" s="34"/>
      <c r="Y1369" s="37"/>
      <c r="Z1369" s="34"/>
      <c r="AA1369" s="34"/>
      <c r="AB1369" s="34"/>
      <c r="AC1369" s="34"/>
      <c r="AD1369" s="34"/>
      <c r="AE1369" s="37"/>
      <c r="AF1369" s="34"/>
    </row>
    <row r="1370" ht="14.5" spans="1:32">
      <c r="A1370" s="34"/>
      <c r="B1370" s="37"/>
      <c r="C1370" s="214"/>
      <c r="D1370" s="312"/>
      <c r="E1370" s="312"/>
      <c r="F1370" s="315"/>
      <c r="G1370" s="312"/>
      <c r="H1370" s="312"/>
      <c r="I1370" s="34"/>
      <c r="J1370" s="114"/>
      <c r="K1370" s="80"/>
      <c r="L1370" s="114"/>
      <c r="M1370" s="114"/>
      <c r="N1370" s="114"/>
      <c r="O1370" s="34"/>
      <c r="P1370" s="34"/>
      <c r="Q1370" s="34"/>
      <c r="R1370" s="34"/>
      <c r="S1370" s="34"/>
      <c r="T1370" s="37"/>
      <c r="U1370" s="37"/>
      <c r="V1370" s="37"/>
      <c r="W1370" s="34"/>
      <c r="X1370" s="34"/>
      <c r="Y1370" s="37"/>
      <c r="Z1370" s="34"/>
      <c r="AA1370" s="34"/>
      <c r="AB1370" s="34"/>
      <c r="AC1370" s="34"/>
      <c r="AD1370" s="34"/>
      <c r="AE1370" s="37"/>
      <c r="AF1370" s="34"/>
    </row>
    <row r="1371" ht="14.5" spans="1:32">
      <c r="A1371" s="34"/>
      <c r="B1371" s="37"/>
      <c r="C1371" s="214"/>
      <c r="D1371" s="312"/>
      <c r="E1371" s="312"/>
      <c r="F1371" s="315"/>
      <c r="G1371" s="312"/>
      <c r="H1371" s="312"/>
      <c r="I1371" s="34"/>
      <c r="J1371" s="114"/>
      <c r="K1371" s="80"/>
      <c r="L1371" s="114"/>
      <c r="M1371" s="114"/>
      <c r="N1371" s="114"/>
      <c r="O1371" s="34"/>
      <c r="P1371" s="34"/>
      <c r="Q1371" s="34"/>
      <c r="R1371" s="34"/>
      <c r="S1371" s="34"/>
      <c r="T1371" s="37"/>
      <c r="U1371" s="37"/>
      <c r="V1371" s="37"/>
      <c r="W1371" s="34"/>
      <c r="X1371" s="34"/>
      <c r="Y1371" s="37"/>
      <c r="Z1371" s="34"/>
      <c r="AA1371" s="34"/>
      <c r="AB1371" s="34"/>
      <c r="AC1371" s="34"/>
      <c r="AD1371" s="34"/>
      <c r="AE1371" s="37"/>
      <c r="AF1371" s="34"/>
    </row>
    <row r="1372" ht="14.5" spans="1:32">
      <c r="A1372" s="34"/>
      <c r="B1372" s="37"/>
      <c r="C1372" s="214"/>
      <c r="D1372" s="312"/>
      <c r="E1372" s="312"/>
      <c r="F1372" s="315"/>
      <c r="G1372" s="312"/>
      <c r="H1372" s="312"/>
      <c r="I1372" s="34"/>
      <c r="J1372" s="114"/>
      <c r="K1372" s="80"/>
      <c r="L1372" s="114"/>
      <c r="M1372" s="114"/>
      <c r="N1372" s="114"/>
      <c r="O1372" s="34"/>
      <c r="P1372" s="34"/>
      <c r="Q1372" s="34"/>
      <c r="R1372" s="34"/>
      <c r="S1372" s="34"/>
      <c r="T1372" s="37"/>
      <c r="U1372" s="37"/>
      <c r="V1372" s="37"/>
      <c r="W1372" s="34"/>
      <c r="X1372" s="34"/>
      <c r="Y1372" s="37"/>
      <c r="Z1372" s="34"/>
      <c r="AA1372" s="34"/>
      <c r="AB1372" s="34"/>
      <c r="AC1372" s="34"/>
      <c r="AD1372" s="34"/>
      <c r="AE1372" s="37"/>
      <c r="AF1372" s="34"/>
    </row>
    <row r="1373" ht="14.5" spans="1:32">
      <c r="A1373" s="34"/>
      <c r="B1373" s="37"/>
      <c r="C1373" s="214"/>
      <c r="D1373" s="312"/>
      <c r="E1373" s="312"/>
      <c r="F1373" s="315"/>
      <c r="G1373" s="312"/>
      <c r="H1373" s="312"/>
      <c r="I1373" s="34"/>
      <c r="J1373" s="114"/>
      <c r="K1373" s="80"/>
      <c r="L1373" s="114"/>
      <c r="M1373" s="114"/>
      <c r="N1373" s="114"/>
      <c r="O1373" s="34"/>
      <c r="P1373" s="34"/>
      <c r="Q1373" s="34"/>
      <c r="R1373" s="34"/>
      <c r="S1373" s="34"/>
      <c r="T1373" s="37"/>
      <c r="U1373" s="37"/>
      <c r="V1373" s="37"/>
      <c r="W1373" s="34"/>
      <c r="X1373" s="34"/>
      <c r="Y1373" s="37"/>
      <c r="Z1373" s="34"/>
      <c r="AA1373" s="34"/>
      <c r="AB1373" s="34"/>
      <c r="AC1373" s="34"/>
      <c r="AD1373" s="34"/>
      <c r="AE1373" s="37"/>
      <c r="AF1373" s="34"/>
    </row>
    <row r="1374" ht="14.5" spans="1:32">
      <c r="A1374" s="34"/>
      <c r="B1374" s="37"/>
      <c r="C1374" s="214"/>
      <c r="D1374" s="312"/>
      <c r="E1374" s="312"/>
      <c r="F1374" s="315"/>
      <c r="G1374" s="312"/>
      <c r="H1374" s="312"/>
      <c r="I1374" s="34"/>
      <c r="J1374" s="114"/>
      <c r="K1374" s="80"/>
      <c r="L1374" s="114"/>
      <c r="M1374" s="114"/>
      <c r="N1374" s="114"/>
      <c r="O1374" s="34"/>
      <c r="P1374" s="34"/>
      <c r="Q1374" s="34"/>
      <c r="R1374" s="34"/>
      <c r="S1374" s="34"/>
      <c r="T1374" s="37"/>
      <c r="U1374" s="37"/>
      <c r="V1374" s="37"/>
      <c r="W1374" s="34"/>
      <c r="X1374" s="34"/>
      <c r="Y1374" s="37"/>
      <c r="Z1374" s="34"/>
      <c r="AA1374" s="34"/>
      <c r="AB1374" s="34"/>
      <c r="AC1374" s="34"/>
      <c r="AD1374" s="34"/>
      <c r="AE1374" s="37"/>
      <c r="AF1374" s="34"/>
    </row>
    <row r="1375" ht="14.5" spans="1:32">
      <c r="A1375" s="34"/>
      <c r="B1375" s="37"/>
      <c r="C1375" s="214"/>
      <c r="D1375" s="312"/>
      <c r="E1375" s="312"/>
      <c r="F1375" s="315"/>
      <c r="G1375" s="312"/>
      <c r="H1375" s="312"/>
      <c r="I1375" s="34"/>
      <c r="J1375" s="114"/>
      <c r="K1375" s="80"/>
      <c r="L1375" s="114"/>
      <c r="M1375" s="114"/>
      <c r="N1375" s="114"/>
      <c r="O1375" s="34"/>
      <c r="P1375" s="34"/>
      <c r="Q1375" s="34"/>
      <c r="R1375" s="34"/>
      <c r="S1375" s="34"/>
      <c r="T1375" s="37"/>
      <c r="U1375" s="37"/>
      <c r="V1375" s="37"/>
      <c r="W1375" s="34"/>
      <c r="X1375" s="34"/>
      <c r="Y1375" s="37"/>
      <c r="Z1375" s="34"/>
      <c r="AA1375" s="34"/>
      <c r="AB1375" s="34"/>
      <c r="AC1375" s="34"/>
      <c r="AD1375" s="34"/>
      <c r="AE1375" s="37"/>
      <c r="AF1375" s="34"/>
    </row>
    <row r="1376" ht="14.5" spans="1:32">
      <c r="A1376" s="34"/>
      <c r="B1376" s="37"/>
      <c r="C1376" s="214"/>
      <c r="D1376" s="312"/>
      <c r="E1376" s="312"/>
      <c r="F1376" s="315"/>
      <c r="G1376" s="312"/>
      <c r="H1376" s="312"/>
      <c r="I1376" s="34"/>
      <c r="J1376" s="114"/>
      <c r="K1376" s="80"/>
      <c r="L1376" s="114"/>
      <c r="M1376" s="114"/>
      <c r="N1376" s="114"/>
      <c r="O1376" s="34"/>
      <c r="P1376" s="34"/>
      <c r="Q1376" s="34"/>
      <c r="R1376" s="34"/>
      <c r="S1376" s="34"/>
      <c r="T1376" s="37"/>
      <c r="U1376" s="37"/>
      <c r="V1376" s="37"/>
      <c r="W1376" s="34"/>
      <c r="X1376" s="34"/>
      <c r="Y1376" s="37"/>
      <c r="Z1376" s="34"/>
      <c r="AA1376" s="34"/>
      <c r="AB1376" s="34"/>
      <c r="AC1376" s="34"/>
      <c r="AD1376" s="34"/>
      <c r="AE1376" s="37"/>
      <c r="AF1376" s="34"/>
    </row>
    <row r="1377" ht="14.5" spans="1:32">
      <c r="A1377" s="34"/>
      <c r="B1377" s="37"/>
      <c r="C1377" s="214"/>
      <c r="D1377" s="312"/>
      <c r="E1377" s="312"/>
      <c r="F1377" s="315"/>
      <c r="G1377" s="312"/>
      <c r="H1377" s="312"/>
      <c r="I1377" s="34"/>
      <c r="J1377" s="114"/>
      <c r="K1377" s="80"/>
      <c r="L1377" s="114"/>
      <c r="M1377" s="114"/>
      <c r="N1377" s="114"/>
      <c r="O1377" s="34"/>
      <c r="P1377" s="34"/>
      <c r="Q1377" s="34"/>
      <c r="R1377" s="34"/>
      <c r="S1377" s="34"/>
      <c r="T1377" s="37"/>
      <c r="U1377" s="37"/>
      <c r="V1377" s="37"/>
      <c r="W1377" s="34"/>
      <c r="X1377" s="34"/>
      <c r="Y1377" s="37"/>
      <c r="Z1377" s="34"/>
      <c r="AA1377" s="34"/>
      <c r="AB1377" s="34"/>
      <c r="AC1377" s="34"/>
      <c r="AD1377" s="34"/>
      <c r="AE1377" s="37"/>
      <c r="AF1377" s="34"/>
    </row>
    <row r="1378" ht="14.5" spans="1:32">
      <c r="A1378" s="34"/>
      <c r="B1378" s="37"/>
      <c r="C1378" s="214"/>
      <c r="D1378" s="312"/>
      <c r="E1378" s="312"/>
      <c r="F1378" s="315"/>
      <c r="G1378" s="312"/>
      <c r="H1378" s="312"/>
      <c r="I1378" s="34"/>
      <c r="J1378" s="114"/>
      <c r="K1378" s="80"/>
      <c r="L1378" s="114"/>
      <c r="M1378" s="114"/>
      <c r="N1378" s="114"/>
      <c r="O1378" s="34"/>
      <c r="P1378" s="34"/>
      <c r="Q1378" s="34"/>
      <c r="R1378" s="34"/>
      <c r="S1378" s="34"/>
      <c r="T1378" s="37"/>
      <c r="U1378" s="37"/>
      <c r="V1378" s="37"/>
      <c r="W1378" s="34"/>
      <c r="X1378" s="34"/>
      <c r="Y1378" s="37"/>
      <c r="Z1378" s="34"/>
      <c r="AA1378" s="34"/>
      <c r="AB1378" s="34"/>
      <c r="AC1378" s="34"/>
      <c r="AD1378" s="34"/>
      <c r="AE1378" s="37"/>
      <c r="AF1378" s="34"/>
    </row>
    <row r="1379" ht="14.5" spans="1:32">
      <c r="A1379" s="34"/>
      <c r="B1379" s="37"/>
      <c r="C1379" s="214"/>
      <c r="D1379" s="312"/>
      <c r="E1379" s="312"/>
      <c r="F1379" s="315"/>
      <c r="G1379" s="312"/>
      <c r="H1379" s="312"/>
      <c r="I1379" s="34"/>
      <c r="J1379" s="114"/>
      <c r="K1379" s="80"/>
      <c r="L1379" s="114"/>
      <c r="M1379" s="114"/>
      <c r="N1379" s="114"/>
      <c r="O1379" s="34"/>
      <c r="P1379" s="34"/>
      <c r="Q1379" s="34"/>
      <c r="R1379" s="34"/>
      <c r="S1379" s="34"/>
      <c r="T1379" s="37"/>
      <c r="U1379" s="37"/>
      <c r="V1379" s="37"/>
      <c r="W1379" s="34"/>
      <c r="X1379" s="34"/>
      <c r="Y1379" s="37"/>
      <c r="Z1379" s="34"/>
      <c r="AA1379" s="34"/>
      <c r="AB1379" s="34"/>
      <c r="AC1379" s="34"/>
      <c r="AD1379" s="34"/>
      <c r="AE1379" s="37"/>
      <c r="AF1379" s="34"/>
    </row>
    <row r="1380" ht="14.5" spans="1:32">
      <c r="A1380" s="34"/>
      <c r="B1380" s="37"/>
      <c r="C1380" s="214"/>
      <c r="D1380" s="312"/>
      <c r="E1380" s="312"/>
      <c r="F1380" s="315"/>
      <c r="G1380" s="312"/>
      <c r="H1380" s="312"/>
      <c r="I1380" s="34"/>
      <c r="J1380" s="114"/>
      <c r="K1380" s="80"/>
      <c r="L1380" s="114"/>
      <c r="M1380" s="114"/>
      <c r="N1380" s="114"/>
      <c r="O1380" s="34"/>
      <c r="P1380" s="34"/>
      <c r="Q1380" s="34"/>
      <c r="R1380" s="34"/>
      <c r="S1380" s="34"/>
      <c r="T1380" s="37"/>
      <c r="U1380" s="37"/>
      <c r="V1380" s="37"/>
      <c r="W1380" s="34"/>
      <c r="X1380" s="34"/>
      <c r="Y1380" s="37"/>
      <c r="Z1380" s="34"/>
      <c r="AA1380" s="34"/>
      <c r="AB1380" s="34"/>
      <c r="AC1380" s="34"/>
      <c r="AD1380" s="34"/>
      <c r="AE1380" s="37"/>
      <c r="AF1380" s="34"/>
    </row>
    <row r="1381" ht="14.5" spans="1:32">
      <c r="A1381" s="34"/>
      <c r="B1381" s="37"/>
      <c r="C1381" s="214"/>
      <c r="D1381" s="312"/>
      <c r="E1381" s="312"/>
      <c r="F1381" s="315"/>
      <c r="G1381" s="312"/>
      <c r="H1381" s="312"/>
      <c r="I1381" s="34"/>
      <c r="J1381" s="114"/>
      <c r="K1381" s="80"/>
      <c r="L1381" s="114"/>
      <c r="M1381" s="114"/>
      <c r="N1381" s="114"/>
      <c r="O1381" s="34"/>
      <c r="P1381" s="34"/>
      <c r="Q1381" s="34"/>
      <c r="R1381" s="34"/>
      <c r="S1381" s="34"/>
      <c r="T1381" s="37"/>
      <c r="U1381" s="37"/>
      <c r="V1381" s="37"/>
      <c r="W1381" s="34"/>
      <c r="X1381" s="34"/>
      <c r="Y1381" s="37"/>
      <c r="Z1381" s="34"/>
      <c r="AA1381" s="34"/>
      <c r="AB1381" s="34"/>
      <c r="AC1381" s="34"/>
      <c r="AD1381" s="34"/>
      <c r="AE1381" s="37"/>
      <c r="AF1381" s="34"/>
    </row>
    <row r="1382" ht="14.5" spans="1:32">
      <c r="A1382" s="34"/>
      <c r="B1382" s="37"/>
      <c r="C1382" s="214"/>
      <c r="D1382" s="312"/>
      <c r="E1382" s="312"/>
      <c r="F1382" s="315"/>
      <c r="G1382" s="312"/>
      <c r="H1382" s="312"/>
      <c r="I1382" s="34"/>
      <c r="J1382" s="114"/>
      <c r="K1382" s="80"/>
      <c r="L1382" s="114"/>
      <c r="M1382" s="114"/>
      <c r="N1382" s="114"/>
      <c r="O1382" s="34"/>
      <c r="P1382" s="34"/>
      <c r="Q1382" s="34"/>
      <c r="R1382" s="34"/>
      <c r="S1382" s="34"/>
      <c r="T1382" s="37"/>
      <c r="U1382" s="37"/>
      <c r="V1382" s="37"/>
      <c r="W1382" s="34"/>
      <c r="X1382" s="34"/>
      <c r="Y1382" s="37"/>
      <c r="Z1382" s="34"/>
      <c r="AA1382" s="34"/>
      <c r="AB1382" s="34"/>
      <c r="AC1382" s="34"/>
      <c r="AD1382" s="34"/>
      <c r="AE1382" s="37"/>
      <c r="AF1382" s="34"/>
    </row>
    <row r="1383" ht="14.5" spans="1:32">
      <c r="A1383" s="34"/>
      <c r="B1383" s="37"/>
      <c r="C1383" s="214"/>
      <c r="D1383" s="312"/>
      <c r="E1383" s="312"/>
      <c r="F1383" s="315"/>
      <c r="G1383" s="312"/>
      <c r="H1383" s="312"/>
      <c r="I1383" s="34"/>
      <c r="J1383" s="114"/>
      <c r="K1383" s="80"/>
      <c r="L1383" s="114"/>
      <c r="M1383" s="114"/>
      <c r="N1383" s="114"/>
      <c r="O1383" s="34"/>
      <c r="P1383" s="34"/>
      <c r="Q1383" s="34"/>
      <c r="R1383" s="34"/>
      <c r="S1383" s="34"/>
      <c r="T1383" s="37"/>
      <c r="U1383" s="37"/>
      <c r="V1383" s="37"/>
      <c r="W1383" s="34"/>
      <c r="X1383" s="34"/>
      <c r="Y1383" s="37"/>
      <c r="Z1383" s="34"/>
      <c r="AA1383" s="34"/>
      <c r="AB1383" s="34"/>
      <c r="AC1383" s="34"/>
      <c r="AD1383" s="34"/>
      <c r="AE1383" s="37"/>
      <c r="AF1383" s="34"/>
    </row>
    <row r="1384" ht="14.5" spans="1:32">
      <c r="A1384" s="34"/>
      <c r="B1384" s="37"/>
      <c r="C1384" s="214"/>
      <c r="D1384" s="312"/>
      <c r="E1384" s="312"/>
      <c r="F1384" s="315"/>
      <c r="G1384" s="312"/>
      <c r="H1384" s="312"/>
      <c r="I1384" s="34"/>
      <c r="J1384" s="114"/>
      <c r="K1384" s="80"/>
      <c r="L1384" s="114"/>
      <c r="M1384" s="114"/>
      <c r="N1384" s="114"/>
      <c r="O1384" s="34"/>
      <c r="P1384" s="34"/>
      <c r="Q1384" s="34"/>
      <c r="R1384" s="34"/>
      <c r="S1384" s="34"/>
      <c r="T1384" s="37"/>
      <c r="U1384" s="37"/>
      <c r="V1384" s="37"/>
      <c r="W1384" s="34"/>
      <c r="X1384" s="34"/>
      <c r="Y1384" s="37"/>
      <c r="Z1384" s="34"/>
      <c r="AA1384" s="34"/>
      <c r="AB1384" s="34"/>
      <c r="AC1384" s="34"/>
      <c r="AD1384" s="34"/>
      <c r="AE1384" s="37"/>
      <c r="AF1384" s="34"/>
    </row>
    <row r="1385" ht="14.5" spans="1:32">
      <c r="A1385" s="34"/>
      <c r="B1385" s="37"/>
      <c r="C1385" s="214"/>
      <c r="D1385" s="312"/>
      <c r="E1385" s="312"/>
      <c r="F1385" s="315"/>
      <c r="G1385" s="312"/>
      <c r="H1385" s="312"/>
      <c r="I1385" s="34"/>
      <c r="J1385" s="114"/>
      <c r="K1385" s="80"/>
      <c r="L1385" s="114"/>
      <c r="M1385" s="114"/>
      <c r="N1385" s="114"/>
      <c r="O1385" s="34"/>
      <c r="P1385" s="34"/>
      <c r="Q1385" s="34"/>
      <c r="R1385" s="34"/>
      <c r="S1385" s="34"/>
      <c r="T1385" s="37"/>
      <c r="U1385" s="37"/>
      <c r="V1385" s="37"/>
      <c r="W1385" s="34"/>
      <c r="X1385" s="34"/>
      <c r="Y1385" s="37"/>
      <c r="Z1385" s="34"/>
      <c r="AA1385" s="34"/>
      <c r="AB1385" s="34"/>
      <c r="AC1385" s="34"/>
      <c r="AD1385" s="34"/>
      <c r="AE1385" s="37"/>
      <c r="AF1385" s="34"/>
    </row>
    <row r="1386" ht="14.5" spans="1:32">
      <c r="A1386" s="34"/>
      <c r="B1386" s="37"/>
      <c r="C1386" s="214"/>
      <c r="D1386" s="312"/>
      <c r="E1386" s="312"/>
      <c r="F1386" s="315"/>
      <c r="G1386" s="312"/>
      <c r="H1386" s="312"/>
      <c r="I1386" s="34"/>
      <c r="J1386" s="114"/>
      <c r="K1386" s="80"/>
      <c r="L1386" s="114"/>
      <c r="M1386" s="114"/>
      <c r="N1386" s="114"/>
      <c r="O1386" s="34"/>
      <c r="P1386" s="34"/>
      <c r="Q1386" s="34"/>
      <c r="R1386" s="34"/>
      <c r="S1386" s="34"/>
      <c r="T1386" s="37"/>
      <c r="U1386" s="37"/>
      <c r="V1386" s="37"/>
      <c r="W1386" s="34"/>
      <c r="X1386" s="34"/>
      <c r="Y1386" s="37"/>
      <c r="Z1386" s="34"/>
      <c r="AA1386" s="34"/>
      <c r="AB1386" s="34"/>
      <c r="AC1386" s="34"/>
      <c r="AD1386" s="34"/>
      <c r="AE1386" s="37"/>
      <c r="AF1386" s="34"/>
    </row>
    <row r="1387" ht="14.5" spans="1:32">
      <c r="A1387" s="34"/>
      <c r="B1387" s="37"/>
      <c r="C1387" s="214"/>
      <c r="D1387" s="312"/>
      <c r="E1387" s="312"/>
      <c r="F1387" s="315"/>
      <c r="G1387" s="312"/>
      <c r="H1387" s="312"/>
      <c r="I1387" s="34"/>
      <c r="J1387" s="114"/>
      <c r="K1387" s="80"/>
      <c r="L1387" s="114"/>
      <c r="M1387" s="114"/>
      <c r="N1387" s="114"/>
      <c r="O1387" s="34"/>
      <c r="P1387" s="34"/>
      <c r="Q1387" s="34"/>
      <c r="R1387" s="34"/>
      <c r="S1387" s="34"/>
      <c r="T1387" s="37"/>
      <c r="U1387" s="37"/>
      <c r="V1387" s="37"/>
      <c r="W1387" s="34"/>
      <c r="X1387" s="34"/>
      <c r="Y1387" s="37"/>
      <c r="Z1387" s="34"/>
      <c r="AA1387" s="34"/>
      <c r="AB1387" s="34"/>
      <c r="AC1387" s="34"/>
      <c r="AD1387" s="34"/>
      <c r="AE1387" s="37"/>
      <c r="AF1387" s="34"/>
    </row>
    <row r="1388" ht="14.5" spans="1:32">
      <c r="A1388" s="34"/>
      <c r="B1388" s="37"/>
      <c r="C1388" s="214"/>
      <c r="D1388" s="312"/>
      <c r="E1388" s="312"/>
      <c r="F1388" s="315"/>
      <c r="G1388" s="312"/>
      <c r="H1388" s="312"/>
      <c r="I1388" s="34"/>
      <c r="J1388" s="114"/>
      <c r="K1388" s="80"/>
      <c r="L1388" s="114"/>
      <c r="M1388" s="114"/>
      <c r="N1388" s="114"/>
      <c r="O1388" s="34"/>
      <c r="P1388" s="34"/>
      <c r="Q1388" s="34"/>
      <c r="R1388" s="34"/>
      <c r="S1388" s="34"/>
      <c r="T1388" s="37"/>
      <c r="U1388" s="37"/>
      <c r="V1388" s="37"/>
      <c r="W1388" s="34"/>
      <c r="X1388" s="34"/>
      <c r="Y1388" s="37"/>
      <c r="Z1388" s="34"/>
      <c r="AA1388" s="34"/>
      <c r="AB1388" s="34"/>
      <c r="AC1388" s="34"/>
      <c r="AD1388" s="34"/>
      <c r="AE1388" s="37"/>
      <c r="AF1388" s="34"/>
    </row>
    <row r="1389" ht="14.5" spans="1:32">
      <c r="A1389" s="34"/>
      <c r="B1389" s="37"/>
      <c r="C1389" s="214"/>
      <c r="D1389" s="312"/>
      <c r="E1389" s="312"/>
      <c r="F1389" s="315"/>
      <c r="G1389" s="312"/>
      <c r="H1389" s="312"/>
      <c r="I1389" s="34"/>
      <c r="J1389" s="114"/>
      <c r="K1389" s="80"/>
      <c r="L1389" s="114"/>
      <c r="M1389" s="114"/>
      <c r="N1389" s="114"/>
      <c r="O1389" s="34"/>
      <c r="P1389" s="34"/>
      <c r="Q1389" s="34"/>
      <c r="R1389" s="34"/>
      <c r="S1389" s="34"/>
      <c r="T1389" s="37"/>
      <c r="U1389" s="37"/>
      <c r="V1389" s="37"/>
      <c r="W1389" s="34"/>
      <c r="X1389" s="34"/>
      <c r="Y1389" s="37"/>
      <c r="Z1389" s="34"/>
      <c r="AA1389" s="34"/>
      <c r="AB1389" s="34"/>
      <c r="AC1389" s="34"/>
      <c r="AD1389" s="34"/>
      <c r="AE1389" s="37"/>
      <c r="AF1389" s="34"/>
    </row>
    <row r="1390" ht="14.5" spans="1:32">
      <c r="A1390" s="34"/>
      <c r="B1390" s="37"/>
      <c r="C1390" s="214"/>
      <c r="D1390" s="312"/>
      <c r="E1390" s="312"/>
      <c r="F1390" s="315"/>
      <c r="G1390" s="312"/>
      <c r="H1390" s="312"/>
      <c r="I1390" s="34"/>
      <c r="J1390" s="114"/>
      <c r="K1390" s="80"/>
      <c r="L1390" s="114"/>
      <c r="M1390" s="114"/>
      <c r="N1390" s="114"/>
      <c r="O1390" s="34"/>
      <c r="P1390" s="34"/>
      <c r="Q1390" s="34"/>
      <c r="R1390" s="34"/>
      <c r="S1390" s="34"/>
      <c r="T1390" s="37"/>
      <c r="U1390" s="37"/>
      <c r="V1390" s="37"/>
      <c r="W1390" s="34"/>
      <c r="X1390" s="34"/>
      <c r="Y1390" s="37"/>
      <c r="Z1390" s="34"/>
      <c r="AA1390" s="34"/>
      <c r="AB1390" s="34"/>
      <c r="AC1390" s="34"/>
      <c r="AD1390" s="34"/>
      <c r="AE1390" s="37"/>
      <c r="AF1390" s="34"/>
    </row>
    <row r="1391" ht="14.5" spans="1:32">
      <c r="A1391" s="34"/>
      <c r="B1391" s="37"/>
      <c r="C1391" s="214"/>
      <c r="D1391" s="312"/>
      <c r="E1391" s="312"/>
      <c r="F1391" s="315"/>
      <c r="G1391" s="312"/>
      <c r="H1391" s="312"/>
      <c r="I1391" s="34"/>
      <c r="J1391" s="114"/>
      <c r="K1391" s="80"/>
      <c r="L1391" s="114"/>
      <c r="M1391" s="114"/>
      <c r="N1391" s="114"/>
      <c r="O1391" s="34"/>
      <c r="P1391" s="34"/>
      <c r="Q1391" s="34"/>
      <c r="R1391" s="34"/>
      <c r="S1391" s="34"/>
      <c r="T1391" s="37"/>
      <c r="U1391" s="37"/>
      <c r="V1391" s="37"/>
      <c r="W1391" s="34"/>
      <c r="X1391" s="34"/>
      <c r="Y1391" s="37"/>
      <c r="Z1391" s="34"/>
      <c r="AA1391" s="34"/>
      <c r="AB1391" s="34"/>
      <c r="AC1391" s="34"/>
      <c r="AD1391" s="34"/>
      <c r="AE1391" s="37"/>
      <c r="AF1391" s="34"/>
    </row>
    <row r="1392" ht="14.5" spans="1:32">
      <c r="A1392" s="34"/>
      <c r="B1392" s="37"/>
      <c r="C1392" s="214"/>
      <c r="D1392" s="312"/>
      <c r="E1392" s="312"/>
      <c r="F1392" s="315"/>
      <c r="G1392" s="312"/>
      <c r="H1392" s="312"/>
      <c r="I1392" s="34"/>
      <c r="J1392" s="114"/>
      <c r="K1392" s="80"/>
      <c r="L1392" s="114"/>
      <c r="M1392" s="114"/>
      <c r="N1392" s="114"/>
      <c r="O1392" s="34"/>
      <c r="P1392" s="34"/>
      <c r="Q1392" s="34"/>
      <c r="R1392" s="34"/>
      <c r="S1392" s="34"/>
      <c r="T1392" s="37"/>
      <c r="U1392" s="37"/>
      <c r="V1392" s="37"/>
      <c r="W1392" s="34"/>
      <c r="X1392" s="34"/>
      <c r="Y1392" s="37"/>
      <c r="Z1392" s="34"/>
      <c r="AA1392" s="34"/>
      <c r="AB1392" s="34"/>
      <c r="AC1392" s="34"/>
      <c r="AD1392" s="34"/>
      <c r="AE1392" s="37"/>
      <c r="AF1392" s="34"/>
    </row>
    <row r="1393" ht="14.5" spans="1:32">
      <c r="A1393" s="34"/>
      <c r="B1393" s="37"/>
      <c r="C1393" s="214"/>
      <c r="D1393" s="312"/>
      <c r="E1393" s="312"/>
      <c r="F1393" s="315"/>
      <c r="G1393" s="312"/>
      <c r="H1393" s="312"/>
      <c r="I1393" s="34"/>
      <c r="J1393" s="114"/>
      <c r="K1393" s="80"/>
      <c r="L1393" s="114"/>
      <c r="M1393" s="114"/>
      <c r="N1393" s="114"/>
      <c r="O1393" s="34"/>
      <c r="P1393" s="34"/>
      <c r="Q1393" s="34"/>
      <c r="R1393" s="34"/>
      <c r="S1393" s="34"/>
      <c r="T1393" s="37"/>
      <c r="U1393" s="37"/>
      <c r="V1393" s="37"/>
      <c r="W1393" s="34"/>
      <c r="X1393" s="34"/>
      <c r="Y1393" s="37"/>
      <c r="Z1393" s="34"/>
      <c r="AA1393" s="34"/>
      <c r="AB1393" s="34"/>
      <c r="AC1393" s="34"/>
      <c r="AD1393" s="34"/>
      <c r="AE1393" s="37"/>
      <c r="AF1393" s="34"/>
    </row>
    <row r="1394" ht="14.5" spans="1:32">
      <c r="A1394" s="34"/>
      <c r="B1394" s="37"/>
      <c r="C1394" s="214"/>
      <c r="D1394" s="312"/>
      <c r="E1394" s="312"/>
      <c r="F1394" s="315"/>
      <c r="G1394" s="312"/>
      <c r="H1394" s="312"/>
      <c r="I1394" s="34"/>
      <c r="J1394" s="114"/>
      <c r="K1394" s="80"/>
      <c r="L1394" s="114"/>
      <c r="M1394" s="114"/>
      <c r="N1394" s="114"/>
      <c r="O1394" s="34"/>
      <c r="P1394" s="34"/>
      <c r="Q1394" s="34"/>
      <c r="R1394" s="34"/>
      <c r="S1394" s="34"/>
      <c r="T1394" s="37"/>
      <c r="U1394" s="37"/>
      <c r="V1394" s="37"/>
      <c r="W1394" s="34"/>
      <c r="X1394" s="34"/>
      <c r="Y1394" s="37"/>
      <c r="Z1394" s="34"/>
      <c r="AA1394" s="34"/>
      <c r="AB1394" s="34"/>
      <c r="AC1394" s="34"/>
      <c r="AD1394" s="34"/>
      <c r="AE1394" s="37"/>
      <c r="AF1394" s="34"/>
    </row>
    <row r="1395" ht="14.5" spans="1:32">
      <c r="A1395" s="34"/>
      <c r="B1395" s="37"/>
      <c r="C1395" s="214"/>
      <c r="D1395" s="312"/>
      <c r="E1395" s="312"/>
      <c r="F1395" s="315"/>
      <c r="G1395" s="312"/>
      <c r="H1395" s="312"/>
      <c r="I1395" s="34"/>
      <c r="J1395" s="114"/>
      <c r="K1395" s="80"/>
      <c r="L1395" s="114"/>
      <c r="M1395" s="114"/>
      <c r="N1395" s="114"/>
      <c r="O1395" s="34"/>
      <c r="P1395" s="34"/>
      <c r="Q1395" s="34"/>
      <c r="R1395" s="34"/>
      <c r="S1395" s="34"/>
      <c r="T1395" s="37"/>
      <c r="U1395" s="37"/>
      <c r="V1395" s="37"/>
      <c r="W1395" s="34"/>
      <c r="X1395" s="34"/>
      <c r="Y1395" s="37"/>
      <c r="Z1395" s="34"/>
      <c r="AA1395" s="34"/>
      <c r="AB1395" s="34"/>
      <c r="AC1395" s="34"/>
      <c r="AD1395" s="34"/>
      <c r="AE1395" s="37"/>
      <c r="AF1395" s="34"/>
    </row>
    <row r="1396" ht="14.5" spans="1:32">
      <c r="A1396" s="34"/>
      <c r="B1396" s="37"/>
      <c r="C1396" s="214"/>
      <c r="D1396" s="312"/>
      <c r="E1396" s="312"/>
      <c r="F1396" s="315"/>
      <c r="G1396" s="312"/>
      <c r="H1396" s="312"/>
      <c r="I1396" s="34"/>
      <c r="J1396" s="114"/>
      <c r="K1396" s="80"/>
      <c r="L1396" s="114"/>
      <c r="M1396" s="114"/>
      <c r="N1396" s="114"/>
      <c r="O1396" s="34"/>
      <c r="P1396" s="34"/>
      <c r="Q1396" s="34"/>
      <c r="R1396" s="34"/>
      <c r="S1396" s="34"/>
      <c r="T1396" s="37"/>
      <c r="U1396" s="37"/>
      <c r="V1396" s="37"/>
      <c r="W1396" s="34"/>
      <c r="X1396" s="34"/>
      <c r="Y1396" s="37"/>
      <c r="Z1396" s="34"/>
      <c r="AA1396" s="34"/>
      <c r="AB1396" s="34"/>
      <c r="AC1396" s="34"/>
      <c r="AD1396" s="34"/>
      <c r="AE1396" s="37"/>
      <c r="AF1396" s="34"/>
    </row>
    <row r="1397" ht="14.5" spans="1:32">
      <c r="A1397" s="34"/>
      <c r="B1397" s="37"/>
      <c r="C1397" s="214"/>
      <c r="D1397" s="312"/>
      <c r="E1397" s="312"/>
      <c r="F1397" s="315"/>
      <c r="G1397" s="312"/>
      <c r="H1397" s="312"/>
      <c r="I1397" s="34"/>
      <c r="J1397" s="114"/>
      <c r="K1397" s="80"/>
      <c r="L1397" s="114"/>
      <c r="M1397" s="114"/>
      <c r="N1397" s="114"/>
      <c r="O1397" s="34"/>
      <c r="P1397" s="34"/>
      <c r="Q1397" s="34"/>
      <c r="R1397" s="34"/>
      <c r="S1397" s="34"/>
      <c r="T1397" s="37"/>
      <c r="U1397" s="37"/>
      <c r="V1397" s="37"/>
      <c r="W1397" s="34"/>
      <c r="X1397" s="34"/>
      <c r="Y1397" s="37"/>
      <c r="Z1397" s="34"/>
      <c r="AA1397" s="34"/>
      <c r="AB1397" s="34"/>
      <c r="AC1397" s="34"/>
      <c r="AD1397" s="34"/>
      <c r="AE1397" s="37"/>
      <c r="AF1397" s="34"/>
    </row>
    <row r="1398" ht="14.5" spans="1:32">
      <c r="A1398" s="34"/>
      <c r="B1398" s="37"/>
      <c r="C1398" s="214"/>
      <c r="D1398" s="312"/>
      <c r="E1398" s="312"/>
      <c r="F1398" s="315"/>
      <c r="G1398" s="312"/>
      <c r="H1398" s="312"/>
      <c r="I1398" s="34"/>
      <c r="J1398" s="114"/>
      <c r="K1398" s="80"/>
      <c r="L1398" s="114"/>
      <c r="M1398" s="114"/>
      <c r="N1398" s="114"/>
      <c r="O1398" s="34"/>
      <c r="P1398" s="34"/>
      <c r="Q1398" s="34"/>
      <c r="R1398" s="34"/>
      <c r="S1398" s="34"/>
      <c r="T1398" s="37"/>
      <c r="U1398" s="37"/>
      <c r="V1398" s="37"/>
      <c r="W1398" s="34"/>
      <c r="X1398" s="34"/>
      <c r="Y1398" s="37"/>
      <c r="Z1398" s="34"/>
      <c r="AA1398" s="34"/>
      <c r="AB1398" s="34"/>
      <c r="AC1398" s="34"/>
      <c r="AD1398" s="34"/>
      <c r="AE1398" s="37"/>
      <c r="AF1398" s="34"/>
    </row>
    <row r="1399" ht="14.5" spans="1:32">
      <c r="A1399" s="34"/>
      <c r="B1399" s="37"/>
      <c r="C1399" s="214"/>
      <c r="D1399" s="312"/>
      <c r="E1399" s="312"/>
      <c r="F1399" s="315"/>
      <c r="G1399" s="312"/>
      <c r="H1399" s="312"/>
      <c r="I1399" s="34"/>
      <c r="J1399" s="114"/>
      <c r="K1399" s="80"/>
      <c r="L1399" s="114"/>
      <c r="M1399" s="114"/>
      <c r="N1399" s="114"/>
      <c r="O1399" s="34"/>
      <c r="P1399" s="34"/>
      <c r="Q1399" s="34"/>
      <c r="R1399" s="34"/>
      <c r="S1399" s="34"/>
      <c r="T1399" s="37"/>
      <c r="U1399" s="37"/>
      <c r="V1399" s="37"/>
      <c r="W1399" s="34"/>
      <c r="X1399" s="34"/>
      <c r="Y1399" s="37"/>
      <c r="Z1399" s="34"/>
      <c r="AA1399" s="34"/>
      <c r="AB1399" s="34"/>
      <c r="AC1399" s="34"/>
      <c r="AD1399" s="34"/>
      <c r="AE1399" s="37"/>
      <c r="AF1399" s="34"/>
    </row>
    <row r="1400" ht="14.5" spans="1:32">
      <c r="A1400" s="34"/>
      <c r="B1400" s="37"/>
      <c r="C1400" s="214"/>
      <c r="D1400" s="312"/>
      <c r="E1400" s="312"/>
      <c r="F1400" s="315"/>
      <c r="G1400" s="312"/>
      <c r="H1400" s="312"/>
      <c r="I1400" s="34"/>
      <c r="J1400" s="114"/>
      <c r="K1400" s="80"/>
      <c r="L1400" s="114"/>
      <c r="M1400" s="114"/>
      <c r="N1400" s="114"/>
      <c r="O1400" s="34"/>
      <c r="P1400" s="34"/>
      <c r="Q1400" s="34"/>
      <c r="R1400" s="34"/>
      <c r="S1400" s="34"/>
      <c r="T1400" s="37"/>
      <c r="U1400" s="37"/>
      <c r="V1400" s="37"/>
      <c r="W1400" s="34"/>
      <c r="X1400" s="34"/>
      <c r="Y1400" s="37"/>
      <c r="Z1400" s="34"/>
      <c r="AA1400" s="34"/>
      <c r="AB1400" s="34"/>
      <c r="AC1400" s="34"/>
      <c r="AD1400" s="34"/>
      <c r="AE1400" s="37"/>
      <c r="AF1400" s="34"/>
    </row>
    <row r="1401" ht="14.5" spans="1:32">
      <c r="A1401" s="34"/>
      <c r="B1401" s="37"/>
      <c r="C1401" s="214"/>
      <c r="D1401" s="312"/>
      <c r="E1401" s="312"/>
      <c r="F1401" s="315"/>
      <c r="G1401" s="312"/>
      <c r="H1401" s="312"/>
      <c r="I1401" s="34"/>
      <c r="J1401" s="114"/>
      <c r="K1401" s="80"/>
      <c r="L1401" s="114"/>
      <c r="M1401" s="114"/>
      <c r="N1401" s="114"/>
      <c r="O1401" s="34"/>
      <c r="P1401" s="34"/>
      <c r="Q1401" s="34"/>
      <c r="R1401" s="34"/>
      <c r="S1401" s="34"/>
      <c r="T1401" s="37"/>
      <c r="U1401" s="37"/>
      <c r="V1401" s="37"/>
      <c r="W1401" s="34"/>
      <c r="X1401" s="34"/>
      <c r="Y1401" s="37"/>
      <c r="Z1401" s="34"/>
      <c r="AA1401" s="34"/>
      <c r="AB1401" s="34"/>
      <c r="AC1401" s="34"/>
      <c r="AD1401" s="34"/>
      <c r="AE1401" s="37"/>
      <c r="AF1401" s="34"/>
    </row>
    <row r="1402" ht="14.5" spans="1:32">
      <c r="A1402" s="34"/>
      <c r="B1402" s="37"/>
      <c r="C1402" s="214"/>
      <c r="D1402" s="312"/>
      <c r="E1402" s="312"/>
      <c r="F1402" s="315"/>
      <c r="G1402" s="312"/>
      <c r="H1402" s="312"/>
      <c r="I1402" s="34"/>
      <c r="J1402" s="114"/>
      <c r="K1402" s="80"/>
      <c r="L1402" s="114"/>
      <c r="M1402" s="114"/>
      <c r="N1402" s="114"/>
      <c r="O1402" s="34"/>
      <c r="P1402" s="34"/>
      <c r="Q1402" s="34"/>
      <c r="R1402" s="34"/>
      <c r="S1402" s="34"/>
      <c r="T1402" s="37"/>
      <c r="U1402" s="37"/>
      <c r="V1402" s="37"/>
      <c r="W1402" s="34"/>
      <c r="X1402" s="34"/>
      <c r="Y1402" s="37"/>
      <c r="Z1402" s="34"/>
      <c r="AA1402" s="34"/>
      <c r="AB1402" s="34"/>
      <c r="AC1402" s="34"/>
      <c r="AD1402" s="34"/>
      <c r="AE1402" s="37"/>
      <c r="AF1402" s="34"/>
    </row>
    <row r="1403" ht="14.5" spans="1:32">
      <c r="A1403" s="34"/>
      <c r="B1403" s="37"/>
      <c r="C1403" s="214"/>
      <c r="D1403" s="312"/>
      <c r="E1403" s="312"/>
      <c r="F1403" s="315"/>
      <c r="G1403" s="312"/>
      <c r="H1403" s="312"/>
      <c r="I1403" s="34"/>
      <c r="J1403" s="114"/>
      <c r="K1403" s="80"/>
      <c r="L1403" s="114"/>
      <c r="M1403" s="114"/>
      <c r="N1403" s="114"/>
      <c r="O1403" s="34"/>
      <c r="P1403" s="34"/>
      <c r="Q1403" s="34"/>
      <c r="R1403" s="34"/>
      <c r="S1403" s="34"/>
      <c r="T1403" s="37"/>
      <c r="U1403" s="37"/>
      <c r="V1403" s="37"/>
      <c r="W1403" s="34"/>
      <c r="X1403" s="34"/>
      <c r="Y1403" s="37"/>
      <c r="Z1403" s="34"/>
      <c r="AA1403" s="34"/>
      <c r="AB1403" s="34"/>
      <c r="AC1403" s="34"/>
      <c r="AD1403" s="34"/>
      <c r="AE1403" s="37"/>
      <c r="AF1403" s="34"/>
    </row>
    <row r="1404" ht="14.5" spans="1:32">
      <c r="A1404" s="34"/>
      <c r="B1404" s="37"/>
      <c r="C1404" s="214"/>
      <c r="D1404" s="312"/>
      <c r="E1404" s="312"/>
      <c r="F1404" s="315"/>
      <c r="G1404" s="312"/>
      <c r="H1404" s="312"/>
      <c r="I1404" s="34"/>
      <c r="J1404" s="114"/>
      <c r="K1404" s="80"/>
      <c r="L1404" s="114"/>
      <c r="M1404" s="114"/>
      <c r="N1404" s="114"/>
      <c r="O1404" s="34"/>
      <c r="P1404" s="34"/>
      <c r="Q1404" s="34"/>
      <c r="R1404" s="34"/>
      <c r="S1404" s="34"/>
      <c r="T1404" s="37"/>
      <c r="U1404" s="37"/>
      <c r="V1404" s="37"/>
      <c r="W1404" s="34"/>
      <c r="X1404" s="34"/>
      <c r="Y1404" s="37"/>
      <c r="Z1404" s="34"/>
      <c r="AA1404" s="34"/>
      <c r="AB1404" s="34"/>
      <c r="AC1404" s="34"/>
      <c r="AD1404" s="34"/>
      <c r="AE1404" s="37"/>
      <c r="AF1404" s="34"/>
    </row>
    <row r="1405" ht="14.5" spans="1:32">
      <c r="A1405" s="34"/>
      <c r="B1405" s="37"/>
      <c r="C1405" s="214"/>
      <c r="D1405" s="312"/>
      <c r="E1405" s="312"/>
      <c r="F1405" s="315"/>
      <c r="G1405" s="312"/>
      <c r="H1405" s="312"/>
      <c r="I1405" s="34"/>
      <c r="J1405" s="114"/>
      <c r="K1405" s="80"/>
      <c r="L1405" s="114"/>
      <c r="M1405" s="114"/>
      <c r="N1405" s="114"/>
      <c r="O1405" s="34"/>
      <c r="P1405" s="34"/>
      <c r="Q1405" s="34"/>
      <c r="R1405" s="34"/>
      <c r="S1405" s="34"/>
      <c r="T1405" s="37"/>
      <c r="U1405" s="37"/>
      <c r="V1405" s="37"/>
      <c r="W1405" s="34"/>
      <c r="X1405" s="34"/>
      <c r="Y1405" s="37"/>
      <c r="Z1405" s="34"/>
      <c r="AA1405" s="34"/>
      <c r="AB1405" s="34"/>
      <c r="AC1405" s="34"/>
      <c r="AD1405" s="34"/>
      <c r="AE1405" s="37"/>
      <c r="AF1405" s="34"/>
    </row>
    <row r="1406" ht="14.5" spans="1:32">
      <c r="A1406" s="34"/>
      <c r="B1406" s="37"/>
      <c r="C1406" s="214"/>
      <c r="D1406" s="312"/>
      <c r="E1406" s="312"/>
      <c r="F1406" s="315"/>
      <c r="G1406" s="312"/>
      <c r="H1406" s="312"/>
      <c r="I1406" s="34"/>
      <c r="J1406" s="114"/>
      <c r="K1406" s="80"/>
      <c r="L1406" s="114"/>
      <c r="M1406" s="114"/>
      <c r="N1406" s="114"/>
      <c r="O1406" s="34"/>
      <c r="P1406" s="34"/>
      <c r="Q1406" s="34"/>
      <c r="R1406" s="34"/>
      <c r="S1406" s="34"/>
      <c r="T1406" s="37"/>
      <c r="U1406" s="37"/>
      <c r="V1406" s="37"/>
      <c r="W1406" s="34"/>
      <c r="X1406" s="34"/>
      <c r="Y1406" s="37"/>
      <c r="Z1406" s="34"/>
      <c r="AA1406" s="34"/>
      <c r="AB1406" s="34"/>
      <c r="AC1406" s="34"/>
      <c r="AD1406" s="34"/>
      <c r="AE1406" s="37"/>
      <c r="AF1406" s="34"/>
    </row>
    <row r="1407" ht="14.5" spans="1:32">
      <c r="A1407" s="34"/>
      <c r="B1407" s="37"/>
      <c r="C1407" s="214"/>
      <c r="D1407" s="312"/>
      <c r="E1407" s="312"/>
      <c r="F1407" s="315"/>
      <c r="G1407" s="312"/>
      <c r="H1407" s="312"/>
      <c r="I1407" s="34"/>
      <c r="J1407" s="114"/>
      <c r="K1407" s="80"/>
      <c r="L1407" s="114"/>
      <c r="M1407" s="114"/>
      <c r="N1407" s="114"/>
      <c r="O1407" s="34"/>
      <c r="P1407" s="34"/>
      <c r="Q1407" s="34"/>
      <c r="R1407" s="34"/>
      <c r="S1407" s="34"/>
      <c r="T1407" s="37"/>
      <c r="U1407" s="37"/>
      <c r="V1407" s="37"/>
      <c r="W1407" s="34"/>
      <c r="X1407" s="34"/>
      <c r="Y1407" s="37"/>
      <c r="Z1407" s="34"/>
      <c r="AA1407" s="34"/>
      <c r="AB1407" s="34"/>
      <c r="AC1407" s="34"/>
      <c r="AD1407" s="34"/>
      <c r="AE1407" s="37"/>
      <c r="AF1407" s="34"/>
    </row>
    <row r="1408" ht="14.5" spans="1:32">
      <c r="A1408" s="34"/>
      <c r="B1408" s="37"/>
      <c r="C1408" s="214"/>
      <c r="D1408" s="312"/>
      <c r="E1408" s="312"/>
      <c r="F1408" s="315"/>
      <c r="G1408" s="312"/>
      <c r="H1408" s="312"/>
      <c r="I1408" s="34"/>
      <c r="J1408" s="114"/>
      <c r="K1408" s="80"/>
      <c r="L1408" s="114"/>
      <c r="M1408" s="114"/>
      <c r="N1408" s="114"/>
      <c r="O1408" s="34"/>
      <c r="P1408" s="34"/>
      <c r="Q1408" s="34"/>
      <c r="R1408" s="34"/>
      <c r="S1408" s="34"/>
      <c r="T1408" s="37"/>
      <c r="U1408" s="37"/>
      <c r="V1408" s="37"/>
      <c r="W1408" s="34"/>
      <c r="X1408" s="34"/>
      <c r="Y1408" s="37"/>
      <c r="Z1408" s="34"/>
      <c r="AA1408" s="34"/>
      <c r="AB1408" s="34"/>
      <c r="AC1408" s="34"/>
      <c r="AD1408" s="34"/>
      <c r="AE1408" s="37"/>
      <c r="AF1408" s="34"/>
    </row>
    <row r="1409" ht="14.5" spans="1:32">
      <c r="A1409" s="34"/>
      <c r="B1409" s="37"/>
      <c r="C1409" s="214"/>
      <c r="D1409" s="312"/>
      <c r="E1409" s="312"/>
      <c r="F1409" s="315"/>
      <c r="G1409" s="312"/>
      <c r="H1409" s="312"/>
      <c r="I1409" s="34"/>
      <c r="J1409" s="114"/>
      <c r="K1409" s="80"/>
      <c r="L1409" s="114"/>
      <c r="M1409" s="114"/>
      <c r="N1409" s="114"/>
      <c r="O1409" s="34"/>
      <c r="P1409" s="34"/>
      <c r="Q1409" s="34"/>
      <c r="R1409" s="34"/>
      <c r="S1409" s="34"/>
      <c r="T1409" s="37"/>
      <c r="U1409" s="37"/>
      <c r="V1409" s="37"/>
      <c r="W1409" s="34"/>
      <c r="X1409" s="34"/>
      <c r="Y1409" s="37"/>
      <c r="Z1409" s="34"/>
      <c r="AA1409" s="34"/>
      <c r="AB1409" s="34"/>
      <c r="AC1409" s="34"/>
      <c r="AD1409" s="34"/>
      <c r="AE1409" s="37"/>
      <c r="AF1409" s="34"/>
    </row>
    <row r="1410" ht="14.5" spans="1:32">
      <c r="A1410" s="34"/>
      <c r="B1410" s="37"/>
      <c r="C1410" s="214"/>
      <c r="D1410" s="312"/>
      <c r="E1410" s="312"/>
      <c r="F1410" s="315"/>
      <c r="G1410" s="312"/>
      <c r="H1410" s="312"/>
      <c r="I1410" s="34"/>
      <c r="J1410" s="114"/>
      <c r="K1410" s="80"/>
      <c r="L1410" s="114"/>
      <c r="M1410" s="114"/>
      <c r="N1410" s="114"/>
      <c r="O1410" s="34"/>
      <c r="P1410" s="34"/>
      <c r="Q1410" s="34"/>
      <c r="R1410" s="34"/>
      <c r="S1410" s="34"/>
      <c r="T1410" s="37"/>
      <c r="U1410" s="37"/>
      <c r="V1410" s="37"/>
      <c r="W1410" s="34"/>
      <c r="X1410" s="34"/>
      <c r="Y1410" s="37"/>
      <c r="Z1410" s="34"/>
      <c r="AA1410" s="34"/>
      <c r="AB1410" s="34"/>
      <c r="AC1410" s="34"/>
      <c r="AD1410" s="34"/>
      <c r="AE1410" s="37"/>
      <c r="AF1410" s="34"/>
    </row>
    <row r="1411" ht="14.5" spans="1:32">
      <c r="A1411" s="34"/>
      <c r="B1411" s="37"/>
      <c r="C1411" s="214"/>
      <c r="D1411" s="312"/>
      <c r="E1411" s="312"/>
      <c r="F1411" s="315"/>
      <c r="G1411" s="312"/>
      <c r="H1411" s="312"/>
      <c r="I1411" s="34"/>
      <c r="J1411" s="114"/>
      <c r="K1411" s="80"/>
      <c r="L1411" s="114"/>
      <c r="M1411" s="114"/>
      <c r="N1411" s="114"/>
      <c r="O1411" s="34"/>
      <c r="P1411" s="34"/>
      <c r="Q1411" s="34"/>
      <c r="R1411" s="34"/>
      <c r="S1411" s="34"/>
      <c r="T1411" s="37"/>
      <c r="U1411" s="37"/>
      <c r="V1411" s="37"/>
      <c r="W1411" s="34"/>
      <c r="X1411" s="34"/>
      <c r="Y1411" s="37"/>
      <c r="Z1411" s="34"/>
      <c r="AA1411" s="34"/>
      <c r="AB1411" s="34"/>
      <c r="AC1411" s="34"/>
      <c r="AD1411" s="34"/>
      <c r="AE1411" s="37"/>
      <c r="AF1411" s="34"/>
    </row>
    <row r="1412" ht="14.5" spans="1:32">
      <c r="A1412" s="34"/>
      <c r="B1412" s="37"/>
      <c r="C1412" s="214"/>
      <c r="D1412" s="312"/>
      <c r="E1412" s="312"/>
      <c r="F1412" s="315"/>
      <c r="G1412" s="312"/>
      <c r="H1412" s="312"/>
      <c r="I1412" s="34"/>
      <c r="J1412" s="114"/>
      <c r="K1412" s="80"/>
      <c r="L1412" s="114"/>
      <c r="M1412" s="114"/>
      <c r="N1412" s="114"/>
      <c r="O1412" s="34"/>
      <c r="P1412" s="34"/>
      <c r="Q1412" s="34"/>
      <c r="R1412" s="34"/>
      <c r="S1412" s="34"/>
      <c r="T1412" s="37"/>
      <c r="U1412" s="37"/>
      <c r="V1412" s="37"/>
      <c r="W1412" s="34"/>
      <c r="X1412" s="34"/>
      <c r="Y1412" s="37"/>
      <c r="Z1412" s="34"/>
      <c r="AA1412" s="34"/>
      <c r="AB1412" s="34"/>
      <c r="AC1412" s="34"/>
      <c r="AD1412" s="34"/>
      <c r="AE1412" s="37"/>
      <c r="AF1412" s="34"/>
    </row>
    <row r="1413" ht="14.5" spans="1:32">
      <c r="A1413" s="34"/>
      <c r="B1413" s="37"/>
      <c r="C1413" s="214"/>
      <c r="D1413" s="312"/>
      <c r="E1413" s="312"/>
      <c r="F1413" s="315"/>
      <c r="G1413" s="312"/>
      <c r="H1413" s="312"/>
      <c r="I1413" s="34"/>
      <c r="J1413" s="114"/>
      <c r="K1413" s="80"/>
      <c r="L1413" s="114"/>
      <c r="M1413" s="114"/>
      <c r="N1413" s="114"/>
      <c r="O1413" s="34"/>
      <c r="P1413" s="34"/>
      <c r="Q1413" s="34"/>
      <c r="R1413" s="34"/>
      <c r="S1413" s="34"/>
      <c r="T1413" s="37"/>
      <c r="U1413" s="37"/>
      <c r="V1413" s="37"/>
      <c r="W1413" s="34"/>
      <c r="X1413" s="34"/>
      <c r="Y1413" s="37"/>
      <c r="Z1413" s="34"/>
      <c r="AA1413" s="34"/>
      <c r="AB1413" s="34"/>
      <c r="AC1413" s="34"/>
      <c r="AD1413" s="34"/>
      <c r="AE1413" s="37"/>
      <c r="AF1413" s="34"/>
    </row>
    <row r="1414" ht="14.5" spans="1:32">
      <c r="A1414" s="34"/>
      <c r="B1414" s="37"/>
      <c r="C1414" s="214"/>
      <c r="D1414" s="312"/>
      <c r="E1414" s="312"/>
      <c r="F1414" s="315"/>
      <c r="G1414" s="312"/>
      <c r="H1414" s="312"/>
      <c r="I1414" s="34"/>
      <c r="J1414" s="114"/>
      <c r="K1414" s="80"/>
      <c r="L1414" s="114"/>
      <c r="M1414" s="114"/>
      <c r="N1414" s="114"/>
      <c r="O1414" s="34"/>
      <c r="P1414" s="34"/>
      <c r="Q1414" s="34"/>
      <c r="R1414" s="34"/>
      <c r="S1414" s="34"/>
      <c r="T1414" s="37"/>
      <c r="U1414" s="37"/>
      <c r="V1414" s="37"/>
      <c r="W1414" s="34"/>
      <c r="X1414" s="34"/>
      <c r="Y1414" s="37"/>
      <c r="Z1414" s="34"/>
      <c r="AA1414" s="34"/>
      <c r="AB1414" s="34"/>
      <c r="AC1414" s="34"/>
      <c r="AD1414" s="34"/>
      <c r="AE1414" s="37"/>
      <c r="AF1414" s="34"/>
    </row>
    <row r="1415" ht="14.5" spans="1:32">
      <c r="A1415" s="34"/>
      <c r="B1415" s="37"/>
      <c r="C1415" s="214"/>
      <c r="D1415" s="312"/>
      <c r="E1415" s="312"/>
      <c r="F1415" s="315"/>
      <c r="G1415" s="312"/>
      <c r="H1415" s="312"/>
      <c r="I1415" s="34"/>
      <c r="J1415" s="114"/>
      <c r="K1415" s="80"/>
      <c r="L1415" s="114"/>
      <c r="M1415" s="114"/>
      <c r="N1415" s="114"/>
      <c r="O1415" s="34"/>
      <c r="P1415" s="34"/>
      <c r="Q1415" s="34"/>
      <c r="R1415" s="34"/>
      <c r="S1415" s="34"/>
      <c r="T1415" s="37"/>
      <c r="U1415" s="37"/>
      <c r="V1415" s="37"/>
      <c r="W1415" s="34"/>
      <c r="X1415" s="34"/>
      <c r="Y1415" s="37"/>
      <c r="Z1415" s="34"/>
      <c r="AA1415" s="34"/>
      <c r="AB1415" s="34"/>
      <c r="AC1415" s="34"/>
      <c r="AD1415" s="34"/>
      <c r="AE1415" s="37"/>
      <c r="AF1415" s="34"/>
    </row>
    <row r="1416" ht="14.5" spans="1:32">
      <c r="A1416" s="34"/>
      <c r="B1416" s="37"/>
      <c r="C1416" s="214"/>
      <c r="D1416" s="312"/>
      <c r="E1416" s="312"/>
      <c r="F1416" s="315"/>
      <c r="G1416" s="312"/>
      <c r="H1416" s="312"/>
      <c r="I1416" s="34"/>
      <c r="J1416" s="114"/>
      <c r="K1416" s="80"/>
      <c r="L1416" s="114"/>
      <c r="M1416" s="114"/>
      <c r="N1416" s="114"/>
      <c r="O1416" s="34"/>
      <c r="P1416" s="34"/>
      <c r="Q1416" s="34"/>
      <c r="R1416" s="34"/>
      <c r="S1416" s="34"/>
      <c r="T1416" s="37"/>
      <c r="U1416" s="37"/>
      <c r="V1416" s="37"/>
      <c r="W1416" s="34"/>
      <c r="X1416" s="34"/>
      <c r="Y1416" s="37"/>
      <c r="Z1416" s="34"/>
      <c r="AA1416" s="34"/>
      <c r="AB1416" s="34"/>
      <c r="AC1416" s="34"/>
      <c r="AD1416" s="34"/>
      <c r="AE1416" s="37"/>
      <c r="AF1416" s="34"/>
    </row>
    <row r="1417" ht="14.5" spans="1:32">
      <c r="A1417" s="34"/>
      <c r="B1417" s="37"/>
      <c r="C1417" s="214"/>
      <c r="D1417" s="312"/>
      <c r="E1417" s="312"/>
      <c r="F1417" s="315"/>
      <c r="G1417" s="312"/>
      <c r="H1417" s="312"/>
      <c r="I1417" s="34"/>
      <c r="J1417" s="114"/>
      <c r="K1417" s="80"/>
      <c r="L1417" s="114"/>
      <c r="M1417" s="114"/>
      <c r="N1417" s="114"/>
      <c r="O1417" s="34"/>
      <c r="P1417" s="34"/>
      <c r="Q1417" s="34"/>
      <c r="R1417" s="34"/>
      <c r="S1417" s="34"/>
      <c r="T1417" s="37"/>
      <c r="U1417" s="37"/>
      <c r="V1417" s="37"/>
      <c r="W1417" s="34"/>
      <c r="X1417" s="34"/>
      <c r="Y1417" s="37"/>
      <c r="Z1417" s="34"/>
      <c r="AA1417" s="34"/>
      <c r="AB1417" s="34"/>
      <c r="AC1417" s="34"/>
      <c r="AD1417" s="34"/>
      <c r="AE1417" s="37"/>
      <c r="AF1417" s="34"/>
    </row>
    <row r="1418" ht="14.5" spans="1:32">
      <c r="A1418" s="34"/>
      <c r="B1418" s="37"/>
      <c r="C1418" s="214"/>
      <c r="D1418" s="312"/>
      <c r="E1418" s="312"/>
      <c r="F1418" s="315"/>
      <c r="G1418" s="312"/>
      <c r="H1418" s="312"/>
      <c r="I1418" s="34"/>
      <c r="J1418" s="114"/>
      <c r="K1418" s="80"/>
      <c r="L1418" s="114"/>
      <c r="M1418" s="114"/>
      <c r="N1418" s="114"/>
      <c r="O1418" s="34"/>
      <c r="P1418" s="34"/>
      <c r="Q1418" s="34"/>
      <c r="R1418" s="34"/>
      <c r="S1418" s="34"/>
      <c r="T1418" s="37"/>
      <c r="U1418" s="37"/>
      <c r="V1418" s="37"/>
      <c r="W1418" s="34"/>
      <c r="X1418" s="34"/>
      <c r="Y1418" s="37"/>
      <c r="Z1418" s="34"/>
      <c r="AA1418" s="34"/>
      <c r="AB1418" s="34"/>
      <c r="AC1418" s="34"/>
      <c r="AD1418" s="34"/>
      <c r="AE1418" s="37"/>
      <c r="AF1418" s="34"/>
    </row>
    <row r="1419" ht="14.5" spans="1:32">
      <c r="A1419" s="34"/>
      <c r="B1419" s="37"/>
      <c r="C1419" s="214"/>
      <c r="D1419" s="312"/>
      <c r="E1419" s="312"/>
      <c r="F1419" s="315"/>
      <c r="G1419" s="312"/>
      <c r="H1419" s="312"/>
      <c r="I1419" s="34"/>
      <c r="J1419" s="114"/>
      <c r="K1419" s="80"/>
      <c r="L1419" s="114"/>
      <c r="M1419" s="114"/>
      <c r="N1419" s="114"/>
      <c r="O1419" s="34"/>
      <c r="P1419" s="34"/>
      <c r="Q1419" s="34"/>
      <c r="R1419" s="34"/>
      <c r="S1419" s="34"/>
      <c r="T1419" s="37"/>
      <c r="U1419" s="37"/>
      <c r="V1419" s="37"/>
      <c r="W1419" s="34"/>
      <c r="X1419" s="34"/>
      <c r="Y1419" s="37"/>
      <c r="Z1419" s="34"/>
      <c r="AA1419" s="34"/>
      <c r="AB1419" s="34"/>
      <c r="AC1419" s="34"/>
      <c r="AD1419" s="34"/>
      <c r="AE1419" s="37"/>
      <c r="AF1419" s="34"/>
    </row>
    <row r="1420" ht="14.5" spans="1:32">
      <c r="A1420" s="34"/>
      <c r="B1420" s="37"/>
      <c r="C1420" s="214"/>
      <c r="D1420" s="312"/>
      <c r="E1420" s="312"/>
      <c r="F1420" s="315"/>
      <c r="G1420" s="312"/>
      <c r="H1420" s="312"/>
      <c r="I1420" s="34"/>
      <c r="J1420" s="114"/>
      <c r="K1420" s="80"/>
      <c r="L1420" s="114"/>
      <c r="M1420" s="114"/>
      <c r="N1420" s="114"/>
      <c r="O1420" s="34"/>
      <c r="P1420" s="34"/>
      <c r="Q1420" s="34"/>
      <c r="R1420" s="34"/>
      <c r="S1420" s="34"/>
      <c r="T1420" s="37"/>
      <c r="U1420" s="37"/>
      <c r="V1420" s="37"/>
      <c r="W1420" s="34"/>
      <c r="X1420" s="34"/>
      <c r="Y1420" s="37"/>
      <c r="Z1420" s="34"/>
      <c r="AA1420" s="34"/>
      <c r="AB1420" s="34"/>
      <c r="AC1420" s="34"/>
      <c r="AD1420" s="34"/>
      <c r="AE1420" s="37"/>
      <c r="AF1420" s="34"/>
    </row>
    <row r="1421" ht="14.5" spans="1:32">
      <c r="A1421" s="34"/>
      <c r="B1421" s="37"/>
      <c r="C1421" s="214"/>
      <c r="D1421" s="312"/>
      <c r="E1421" s="312"/>
      <c r="F1421" s="315"/>
      <c r="G1421" s="312"/>
      <c r="H1421" s="312"/>
      <c r="I1421" s="34"/>
      <c r="J1421" s="114"/>
      <c r="K1421" s="80"/>
      <c r="L1421" s="114"/>
      <c r="M1421" s="114"/>
      <c r="N1421" s="114"/>
      <c r="O1421" s="34"/>
      <c r="P1421" s="34"/>
      <c r="Q1421" s="34"/>
      <c r="R1421" s="34"/>
      <c r="S1421" s="34"/>
      <c r="T1421" s="37"/>
      <c r="U1421" s="37"/>
      <c r="V1421" s="37"/>
      <c r="W1421" s="34"/>
      <c r="X1421" s="34"/>
      <c r="Y1421" s="37"/>
      <c r="Z1421" s="34"/>
      <c r="AA1421" s="34"/>
      <c r="AB1421" s="34"/>
      <c r="AC1421" s="34"/>
      <c r="AD1421" s="34"/>
      <c r="AE1421" s="37"/>
      <c r="AF1421" s="34"/>
    </row>
    <row r="1422" ht="14.5" spans="1:32">
      <c r="A1422" s="34"/>
      <c r="B1422" s="37"/>
      <c r="C1422" s="214"/>
      <c r="D1422" s="312"/>
      <c r="E1422" s="312"/>
      <c r="F1422" s="315"/>
      <c r="G1422" s="312"/>
      <c r="H1422" s="312"/>
      <c r="I1422" s="34"/>
      <c r="J1422" s="114"/>
      <c r="K1422" s="80"/>
      <c r="L1422" s="114"/>
      <c r="M1422" s="114"/>
      <c r="N1422" s="114"/>
      <c r="O1422" s="34"/>
      <c r="P1422" s="34"/>
      <c r="Q1422" s="34"/>
      <c r="R1422" s="34"/>
      <c r="S1422" s="34"/>
      <c r="T1422" s="37"/>
      <c r="U1422" s="37"/>
      <c r="V1422" s="37"/>
      <c r="W1422" s="34"/>
      <c r="X1422" s="34"/>
      <c r="Y1422" s="37"/>
      <c r="Z1422" s="34"/>
      <c r="AA1422" s="34"/>
      <c r="AB1422" s="34"/>
      <c r="AC1422" s="34"/>
      <c r="AD1422" s="34"/>
      <c r="AE1422" s="37"/>
      <c r="AF1422" s="34"/>
    </row>
    <row r="1423" ht="14.5" spans="1:32">
      <c r="A1423" s="34"/>
      <c r="B1423" s="37"/>
      <c r="C1423" s="214"/>
      <c r="D1423" s="312"/>
      <c r="E1423" s="312"/>
      <c r="F1423" s="315"/>
      <c r="G1423" s="312"/>
      <c r="H1423" s="312"/>
      <c r="I1423" s="34"/>
      <c r="J1423" s="114"/>
      <c r="K1423" s="80"/>
      <c r="L1423" s="114"/>
      <c r="M1423" s="114"/>
      <c r="N1423" s="114"/>
      <c r="O1423" s="34"/>
      <c r="P1423" s="34"/>
      <c r="Q1423" s="34"/>
      <c r="R1423" s="34"/>
      <c r="S1423" s="34"/>
      <c r="T1423" s="37"/>
      <c r="U1423" s="37"/>
      <c r="V1423" s="37"/>
      <c r="W1423" s="34"/>
      <c r="X1423" s="34"/>
      <c r="Y1423" s="37"/>
      <c r="Z1423" s="34"/>
      <c r="AA1423" s="34"/>
      <c r="AB1423" s="34"/>
      <c r="AC1423" s="34"/>
      <c r="AD1423" s="34"/>
      <c r="AE1423" s="37"/>
      <c r="AF1423" s="34"/>
    </row>
    <row r="1424" ht="14.5" spans="1:32">
      <c r="A1424" s="34"/>
      <c r="B1424" s="37"/>
      <c r="C1424" s="214"/>
      <c r="D1424" s="312"/>
      <c r="E1424" s="312"/>
      <c r="F1424" s="315"/>
      <c r="G1424" s="312"/>
      <c r="H1424" s="312"/>
      <c r="I1424" s="34"/>
      <c r="J1424" s="114"/>
      <c r="K1424" s="80"/>
      <c r="L1424" s="114"/>
      <c r="M1424" s="114"/>
      <c r="N1424" s="114"/>
      <c r="O1424" s="34"/>
      <c r="P1424" s="34"/>
      <c r="Q1424" s="34"/>
      <c r="R1424" s="34"/>
      <c r="S1424" s="34"/>
      <c r="T1424" s="37"/>
      <c r="U1424" s="37"/>
      <c r="V1424" s="37"/>
      <c r="W1424" s="34"/>
      <c r="X1424" s="34"/>
      <c r="Y1424" s="37"/>
      <c r="Z1424" s="34"/>
      <c r="AA1424" s="34"/>
      <c r="AB1424" s="34"/>
      <c r="AC1424" s="34"/>
      <c r="AD1424" s="34"/>
      <c r="AE1424" s="37"/>
      <c r="AF1424" s="34"/>
    </row>
    <row r="1425" ht="14.5" spans="1:32">
      <c r="A1425" s="34"/>
      <c r="B1425" s="37"/>
      <c r="C1425" s="214"/>
      <c r="D1425" s="312"/>
      <c r="E1425" s="312"/>
      <c r="F1425" s="315"/>
      <c r="G1425" s="312"/>
      <c r="H1425" s="312"/>
      <c r="I1425" s="34"/>
      <c r="J1425" s="114"/>
      <c r="K1425" s="80"/>
      <c r="L1425" s="114"/>
      <c r="M1425" s="114"/>
      <c r="N1425" s="114"/>
      <c r="O1425" s="34"/>
      <c r="P1425" s="34"/>
      <c r="Q1425" s="34"/>
      <c r="R1425" s="34"/>
      <c r="S1425" s="34"/>
      <c r="T1425" s="37"/>
      <c r="U1425" s="37"/>
      <c r="V1425" s="37"/>
      <c r="W1425" s="34"/>
      <c r="X1425" s="34"/>
      <c r="Y1425" s="37"/>
      <c r="Z1425" s="34"/>
      <c r="AA1425" s="34"/>
      <c r="AB1425" s="34"/>
      <c r="AC1425" s="34"/>
      <c r="AD1425" s="34"/>
      <c r="AE1425" s="37"/>
      <c r="AF1425" s="34"/>
    </row>
    <row r="1426" ht="14.5" spans="1:32">
      <c r="A1426" s="34"/>
      <c r="B1426" s="37"/>
      <c r="C1426" s="214"/>
      <c r="D1426" s="312"/>
      <c r="E1426" s="312"/>
      <c r="F1426" s="315"/>
      <c r="G1426" s="312"/>
      <c r="H1426" s="312"/>
      <c r="I1426" s="34"/>
      <c r="J1426" s="114"/>
      <c r="K1426" s="80"/>
      <c r="L1426" s="114"/>
      <c r="M1426" s="114"/>
      <c r="N1426" s="114"/>
      <c r="O1426" s="34"/>
      <c r="P1426" s="34"/>
      <c r="Q1426" s="34"/>
      <c r="R1426" s="34"/>
      <c r="S1426" s="34"/>
      <c r="T1426" s="37"/>
      <c r="U1426" s="37"/>
      <c r="V1426" s="37"/>
      <c r="W1426" s="34"/>
      <c r="X1426" s="34"/>
      <c r="Y1426" s="37"/>
      <c r="Z1426" s="34"/>
      <c r="AA1426" s="34"/>
      <c r="AB1426" s="34"/>
      <c r="AC1426" s="34"/>
      <c r="AD1426" s="34"/>
      <c r="AE1426" s="37"/>
      <c r="AF1426" s="34"/>
    </row>
    <row r="1427" ht="14.5" spans="1:32">
      <c r="A1427" s="34"/>
      <c r="B1427" s="37"/>
      <c r="C1427" s="214"/>
      <c r="D1427" s="312"/>
      <c r="E1427" s="312"/>
      <c r="F1427" s="315"/>
      <c r="G1427" s="312"/>
      <c r="H1427" s="312"/>
      <c r="I1427" s="34"/>
      <c r="J1427" s="114"/>
      <c r="K1427" s="80"/>
      <c r="L1427" s="114"/>
      <c r="M1427" s="114"/>
      <c r="N1427" s="114"/>
      <c r="O1427" s="34"/>
      <c r="P1427" s="34"/>
      <c r="Q1427" s="34"/>
      <c r="R1427" s="34"/>
      <c r="S1427" s="34"/>
      <c r="T1427" s="37"/>
      <c r="U1427" s="37"/>
      <c r="V1427" s="37"/>
      <c r="W1427" s="34"/>
      <c r="X1427" s="34"/>
      <c r="Y1427" s="37"/>
      <c r="Z1427" s="34"/>
      <c r="AA1427" s="34"/>
      <c r="AB1427" s="34"/>
      <c r="AC1427" s="34"/>
      <c r="AD1427" s="34"/>
      <c r="AE1427" s="37"/>
      <c r="AF1427" s="34"/>
    </row>
    <row r="1428" ht="14.5" spans="1:32">
      <c r="A1428" s="34"/>
      <c r="B1428" s="37"/>
      <c r="C1428" s="214"/>
      <c r="D1428" s="312"/>
      <c r="E1428" s="312"/>
      <c r="F1428" s="315"/>
      <c r="G1428" s="312"/>
      <c r="H1428" s="312"/>
      <c r="I1428" s="34"/>
      <c r="J1428" s="114"/>
      <c r="K1428" s="80"/>
      <c r="L1428" s="114"/>
      <c r="M1428" s="114"/>
      <c r="N1428" s="114"/>
      <c r="O1428" s="34"/>
      <c r="P1428" s="34"/>
      <c r="Q1428" s="34"/>
      <c r="R1428" s="34"/>
      <c r="S1428" s="34"/>
      <c r="T1428" s="37"/>
      <c r="U1428" s="37"/>
      <c r="V1428" s="37"/>
      <c r="W1428" s="34"/>
      <c r="X1428" s="34"/>
      <c r="Y1428" s="37"/>
      <c r="Z1428" s="34"/>
      <c r="AA1428" s="34"/>
      <c r="AB1428" s="34"/>
      <c r="AC1428" s="34"/>
      <c r="AD1428" s="34"/>
      <c r="AE1428" s="37"/>
      <c r="AF1428" s="34"/>
    </row>
    <row r="1429" ht="14.5" spans="1:32">
      <c r="A1429" s="34"/>
      <c r="B1429" s="37"/>
      <c r="C1429" s="214"/>
      <c r="D1429" s="312"/>
      <c r="E1429" s="312"/>
      <c r="F1429" s="315"/>
      <c r="G1429" s="312"/>
      <c r="H1429" s="312"/>
      <c r="I1429" s="34"/>
      <c r="J1429" s="114"/>
      <c r="K1429" s="80"/>
      <c r="L1429" s="114"/>
      <c r="M1429" s="114"/>
      <c r="N1429" s="114"/>
      <c r="O1429" s="34"/>
      <c r="P1429" s="34"/>
      <c r="Q1429" s="34"/>
      <c r="R1429" s="34"/>
      <c r="S1429" s="34"/>
      <c r="T1429" s="37"/>
      <c r="U1429" s="37"/>
      <c r="V1429" s="37"/>
      <c r="W1429" s="34"/>
      <c r="X1429" s="34"/>
      <c r="Y1429" s="37"/>
      <c r="Z1429" s="34"/>
      <c r="AA1429" s="34"/>
      <c r="AB1429" s="34"/>
      <c r="AC1429" s="34"/>
      <c r="AD1429" s="34"/>
      <c r="AE1429" s="37"/>
      <c r="AF1429" s="34"/>
    </row>
    <row r="1430" ht="14.5" spans="1:32">
      <c r="A1430" s="34"/>
      <c r="B1430" s="37"/>
      <c r="C1430" s="214"/>
      <c r="D1430" s="312"/>
      <c r="E1430" s="312"/>
      <c r="F1430" s="315"/>
      <c r="G1430" s="312"/>
      <c r="H1430" s="312"/>
      <c r="I1430" s="34"/>
      <c r="J1430" s="114"/>
      <c r="K1430" s="80"/>
      <c r="L1430" s="114"/>
      <c r="M1430" s="114"/>
      <c r="N1430" s="114"/>
      <c r="O1430" s="34"/>
      <c r="P1430" s="34"/>
      <c r="Q1430" s="34"/>
      <c r="R1430" s="34"/>
      <c r="S1430" s="34"/>
      <c r="T1430" s="37"/>
      <c r="U1430" s="37"/>
      <c r="V1430" s="37"/>
      <c r="W1430" s="34"/>
      <c r="X1430" s="34"/>
      <c r="Y1430" s="37"/>
      <c r="Z1430" s="34"/>
      <c r="AA1430" s="34"/>
      <c r="AB1430" s="34"/>
      <c r="AC1430" s="34"/>
      <c r="AD1430" s="34"/>
      <c r="AE1430" s="37"/>
      <c r="AF1430" s="34"/>
    </row>
    <row r="1431" ht="14.5" spans="1:32">
      <c r="A1431" s="34"/>
      <c r="B1431" s="37"/>
      <c r="C1431" s="214"/>
      <c r="D1431" s="312"/>
      <c r="E1431" s="312"/>
      <c r="F1431" s="315"/>
      <c r="G1431" s="312"/>
      <c r="H1431" s="312"/>
      <c r="I1431" s="34"/>
      <c r="J1431" s="114"/>
      <c r="K1431" s="80"/>
      <c r="L1431" s="114"/>
      <c r="M1431" s="114"/>
      <c r="N1431" s="114"/>
      <c r="O1431" s="34"/>
      <c r="P1431" s="34"/>
      <c r="Q1431" s="34"/>
      <c r="R1431" s="34"/>
      <c r="S1431" s="34"/>
      <c r="T1431" s="37"/>
      <c r="U1431" s="37"/>
      <c r="V1431" s="37"/>
      <c r="W1431" s="34"/>
      <c r="X1431" s="34"/>
      <c r="Y1431" s="37"/>
      <c r="Z1431" s="34"/>
      <c r="AA1431" s="34"/>
      <c r="AB1431" s="34"/>
      <c r="AC1431" s="34"/>
      <c r="AD1431" s="34"/>
      <c r="AE1431" s="37"/>
      <c r="AF1431" s="34"/>
    </row>
    <row r="1432" ht="14.5" spans="1:32">
      <c r="A1432" s="34"/>
      <c r="B1432" s="37"/>
      <c r="C1432" s="214"/>
      <c r="D1432" s="312"/>
      <c r="E1432" s="312"/>
      <c r="F1432" s="315"/>
      <c r="G1432" s="312"/>
      <c r="H1432" s="312"/>
      <c r="I1432" s="34"/>
      <c r="J1432" s="114"/>
      <c r="K1432" s="80"/>
      <c r="L1432" s="114"/>
      <c r="M1432" s="114"/>
      <c r="N1432" s="114"/>
      <c r="O1432" s="34"/>
      <c r="P1432" s="34"/>
      <c r="Q1432" s="34"/>
      <c r="R1432" s="34"/>
      <c r="S1432" s="34"/>
      <c r="T1432" s="37"/>
      <c r="U1432" s="37"/>
      <c r="V1432" s="37"/>
      <c r="W1432" s="34"/>
      <c r="X1432" s="34"/>
      <c r="Y1432" s="37"/>
      <c r="Z1432" s="34"/>
      <c r="AA1432" s="34"/>
      <c r="AB1432" s="34"/>
      <c r="AC1432" s="34"/>
      <c r="AD1432" s="34"/>
      <c r="AE1432" s="37"/>
      <c r="AF1432" s="34"/>
    </row>
    <row r="1433" ht="14.5" spans="1:32">
      <c r="A1433" s="34"/>
      <c r="B1433" s="37"/>
      <c r="C1433" s="214"/>
      <c r="D1433" s="312"/>
      <c r="E1433" s="312"/>
      <c r="F1433" s="315"/>
      <c r="G1433" s="312"/>
      <c r="H1433" s="312"/>
      <c r="I1433" s="34"/>
      <c r="J1433" s="114"/>
      <c r="K1433" s="80"/>
      <c r="L1433" s="114"/>
      <c r="M1433" s="114"/>
      <c r="N1433" s="114"/>
      <c r="O1433" s="34"/>
      <c r="P1433" s="34"/>
      <c r="Q1433" s="34"/>
      <c r="R1433" s="34"/>
      <c r="S1433" s="34"/>
      <c r="T1433" s="37"/>
      <c r="U1433" s="37"/>
      <c r="V1433" s="37"/>
      <c r="W1433" s="34"/>
      <c r="X1433" s="34"/>
      <c r="Y1433" s="37"/>
      <c r="Z1433" s="34"/>
      <c r="AA1433" s="34"/>
      <c r="AB1433" s="34"/>
      <c r="AC1433" s="34"/>
      <c r="AD1433" s="34"/>
      <c r="AE1433" s="37"/>
      <c r="AF1433" s="34"/>
    </row>
    <row r="1434" ht="14.5" spans="1:32">
      <c r="A1434" s="34"/>
      <c r="B1434" s="37"/>
      <c r="C1434" s="214"/>
      <c r="D1434" s="312"/>
      <c r="E1434" s="312"/>
      <c r="F1434" s="315"/>
      <c r="G1434" s="312"/>
      <c r="H1434" s="312"/>
      <c r="I1434" s="34"/>
      <c r="J1434" s="114"/>
      <c r="K1434" s="80"/>
      <c r="L1434" s="114"/>
      <c r="M1434" s="114"/>
      <c r="N1434" s="114"/>
      <c r="O1434" s="34"/>
      <c r="P1434" s="34"/>
      <c r="Q1434" s="34"/>
      <c r="R1434" s="34"/>
      <c r="S1434" s="34"/>
      <c r="T1434" s="37"/>
      <c r="U1434" s="37"/>
      <c r="V1434" s="37"/>
      <c r="W1434" s="34"/>
      <c r="X1434" s="34"/>
      <c r="Y1434" s="37"/>
      <c r="Z1434" s="34"/>
      <c r="AA1434" s="34"/>
      <c r="AB1434" s="34"/>
      <c r="AC1434" s="34"/>
      <c r="AD1434" s="34"/>
      <c r="AE1434" s="37"/>
      <c r="AF1434" s="34"/>
    </row>
    <row r="1435" ht="14.5" spans="1:32">
      <c r="A1435" s="34"/>
      <c r="B1435" s="37"/>
      <c r="C1435" s="214"/>
      <c r="D1435" s="312"/>
      <c r="E1435" s="312"/>
      <c r="F1435" s="315"/>
      <c r="G1435" s="312"/>
      <c r="H1435" s="312"/>
      <c r="I1435" s="34"/>
      <c r="J1435" s="114"/>
      <c r="K1435" s="80"/>
      <c r="L1435" s="114"/>
      <c r="M1435" s="114"/>
      <c r="N1435" s="114"/>
      <c r="O1435" s="34"/>
      <c r="P1435" s="34"/>
      <c r="Q1435" s="34"/>
      <c r="R1435" s="34"/>
      <c r="S1435" s="34"/>
      <c r="T1435" s="37"/>
      <c r="U1435" s="37"/>
      <c r="V1435" s="37"/>
      <c r="W1435" s="34"/>
      <c r="X1435" s="34"/>
      <c r="Y1435" s="37"/>
      <c r="Z1435" s="34"/>
      <c r="AA1435" s="34"/>
      <c r="AB1435" s="34"/>
      <c r="AC1435" s="34"/>
      <c r="AD1435" s="34"/>
      <c r="AE1435" s="37"/>
      <c r="AF1435" s="34"/>
    </row>
    <row r="1436" ht="14.5" spans="1:32">
      <c r="A1436" s="34"/>
      <c r="B1436" s="37"/>
      <c r="C1436" s="214"/>
      <c r="D1436" s="312"/>
      <c r="E1436" s="312"/>
      <c r="F1436" s="315"/>
      <c r="G1436" s="312"/>
      <c r="H1436" s="312"/>
      <c r="I1436" s="34"/>
      <c r="J1436" s="114"/>
      <c r="K1436" s="80"/>
      <c r="L1436" s="114"/>
      <c r="M1436" s="114"/>
      <c r="N1436" s="114"/>
      <c r="O1436" s="34"/>
      <c r="P1436" s="34"/>
      <c r="Q1436" s="34"/>
      <c r="R1436" s="34"/>
      <c r="S1436" s="34"/>
      <c r="T1436" s="37"/>
      <c r="U1436" s="37"/>
      <c r="V1436" s="37"/>
      <c r="W1436" s="34"/>
      <c r="X1436" s="34"/>
      <c r="Y1436" s="37"/>
      <c r="Z1436" s="34"/>
      <c r="AA1436" s="34"/>
      <c r="AB1436" s="34"/>
      <c r="AC1436" s="34"/>
      <c r="AD1436" s="34"/>
      <c r="AE1436" s="37"/>
      <c r="AF1436" s="34"/>
    </row>
    <row r="1437" ht="14.5" spans="1:32">
      <c r="A1437" s="34"/>
      <c r="B1437" s="37"/>
      <c r="C1437" s="214"/>
      <c r="D1437" s="312"/>
      <c r="E1437" s="312"/>
      <c r="F1437" s="315"/>
      <c r="G1437" s="312"/>
      <c r="H1437" s="312"/>
      <c r="I1437" s="34"/>
      <c r="J1437" s="114"/>
      <c r="K1437" s="80"/>
      <c r="L1437" s="114"/>
      <c r="M1437" s="114"/>
      <c r="N1437" s="114"/>
      <c r="O1437" s="34"/>
      <c r="P1437" s="34"/>
      <c r="Q1437" s="34"/>
      <c r="R1437" s="34"/>
      <c r="S1437" s="34"/>
      <c r="T1437" s="37"/>
      <c r="U1437" s="37"/>
      <c r="V1437" s="37"/>
      <c r="W1437" s="34"/>
      <c r="X1437" s="34"/>
      <c r="Y1437" s="37"/>
      <c r="Z1437" s="34"/>
      <c r="AA1437" s="34"/>
      <c r="AB1437" s="34"/>
      <c r="AC1437" s="34"/>
      <c r="AD1437" s="34"/>
      <c r="AE1437" s="37"/>
      <c r="AF1437" s="34"/>
    </row>
    <row r="1438" ht="14.5" spans="1:32">
      <c r="A1438" s="34"/>
      <c r="B1438" s="37"/>
      <c r="C1438" s="214"/>
      <c r="D1438" s="312"/>
      <c r="E1438" s="312"/>
      <c r="F1438" s="315"/>
      <c r="G1438" s="312"/>
      <c r="H1438" s="312"/>
      <c r="I1438" s="34"/>
      <c r="J1438" s="114"/>
      <c r="K1438" s="80"/>
      <c r="L1438" s="114"/>
      <c r="M1438" s="114"/>
      <c r="N1438" s="114"/>
      <c r="O1438" s="34"/>
      <c r="P1438" s="34"/>
      <c r="Q1438" s="34"/>
      <c r="R1438" s="34"/>
      <c r="S1438" s="34"/>
      <c r="T1438" s="37"/>
      <c r="U1438" s="37"/>
      <c r="V1438" s="37"/>
      <c r="W1438" s="34"/>
      <c r="X1438" s="34"/>
      <c r="Y1438" s="37"/>
      <c r="Z1438" s="34"/>
      <c r="AA1438" s="34"/>
      <c r="AB1438" s="34"/>
      <c r="AC1438" s="34"/>
      <c r="AD1438" s="34"/>
      <c r="AE1438" s="37"/>
      <c r="AF1438" s="34"/>
    </row>
    <row r="1439" ht="14.5" spans="1:32">
      <c r="A1439" s="34"/>
      <c r="B1439" s="37"/>
      <c r="C1439" s="214"/>
      <c r="D1439" s="312"/>
      <c r="E1439" s="312"/>
      <c r="F1439" s="315"/>
      <c r="G1439" s="312"/>
      <c r="H1439" s="312"/>
      <c r="I1439" s="34"/>
      <c r="J1439" s="114"/>
      <c r="K1439" s="80"/>
      <c r="L1439" s="114"/>
      <c r="M1439" s="114"/>
      <c r="N1439" s="114"/>
      <c r="O1439" s="34"/>
      <c r="P1439" s="34"/>
      <c r="Q1439" s="34"/>
      <c r="R1439" s="34"/>
      <c r="S1439" s="34"/>
      <c r="T1439" s="37"/>
      <c r="U1439" s="37"/>
      <c r="V1439" s="37"/>
      <c r="W1439" s="34"/>
      <c r="X1439" s="34"/>
      <c r="Y1439" s="37"/>
      <c r="Z1439" s="34"/>
      <c r="AA1439" s="34"/>
      <c r="AB1439" s="34"/>
      <c r="AC1439" s="34"/>
      <c r="AD1439" s="34"/>
      <c r="AE1439" s="37"/>
      <c r="AF1439" s="34"/>
    </row>
    <row r="1440" ht="14.5" spans="1:32">
      <c r="A1440" s="34"/>
      <c r="B1440" s="37"/>
      <c r="C1440" s="214"/>
      <c r="D1440" s="312"/>
      <c r="E1440" s="312"/>
      <c r="F1440" s="315"/>
      <c r="G1440" s="312"/>
      <c r="H1440" s="312"/>
      <c r="I1440" s="34"/>
      <c r="J1440" s="114"/>
      <c r="K1440" s="80"/>
      <c r="L1440" s="114"/>
      <c r="M1440" s="114"/>
      <c r="N1440" s="114"/>
      <c r="O1440" s="34"/>
      <c r="P1440" s="34"/>
      <c r="Q1440" s="34"/>
      <c r="R1440" s="34"/>
      <c r="S1440" s="34"/>
      <c r="T1440" s="37"/>
      <c r="U1440" s="37"/>
      <c r="V1440" s="37"/>
      <c r="W1440" s="34"/>
      <c r="X1440" s="34"/>
      <c r="Y1440" s="37"/>
      <c r="Z1440" s="34"/>
      <c r="AA1440" s="34"/>
      <c r="AB1440" s="34"/>
      <c r="AC1440" s="34"/>
      <c r="AD1440" s="34"/>
      <c r="AE1440" s="37"/>
      <c r="AF1440" s="34"/>
    </row>
    <row r="1441" ht="14.5" spans="1:32">
      <c r="A1441" s="34"/>
      <c r="B1441" s="37"/>
      <c r="C1441" s="214"/>
      <c r="D1441" s="312"/>
      <c r="E1441" s="312"/>
      <c r="F1441" s="315"/>
      <c r="G1441" s="312"/>
      <c r="H1441" s="312"/>
      <c r="I1441" s="34"/>
      <c r="J1441" s="114"/>
      <c r="K1441" s="80"/>
      <c r="L1441" s="114"/>
      <c r="M1441" s="114"/>
      <c r="N1441" s="114"/>
      <c r="O1441" s="34"/>
      <c r="P1441" s="34"/>
      <c r="Q1441" s="34"/>
      <c r="R1441" s="34"/>
      <c r="S1441" s="34"/>
      <c r="T1441" s="37"/>
      <c r="U1441" s="37"/>
      <c r="V1441" s="37"/>
      <c r="W1441" s="34"/>
      <c r="X1441" s="34"/>
      <c r="Y1441" s="37"/>
      <c r="Z1441" s="34"/>
      <c r="AA1441" s="34"/>
      <c r="AB1441" s="34"/>
      <c r="AC1441" s="34"/>
      <c r="AD1441" s="34"/>
      <c r="AE1441" s="37"/>
      <c r="AF1441" s="34"/>
    </row>
    <row r="1442" ht="14.5" spans="1:32">
      <c r="A1442" s="34"/>
      <c r="B1442" s="37"/>
      <c r="C1442" s="214"/>
      <c r="D1442" s="312"/>
      <c r="E1442" s="312"/>
      <c r="F1442" s="315"/>
      <c r="G1442" s="312"/>
      <c r="H1442" s="312"/>
      <c r="I1442" s="34"/>
      <c r="J1442" s="114"/>
      <c r="K1442" s="80"/>
      <c r="L1442" s="114"/>
      <c r="M1442" s="114"/>
      <c r="N1442" s="114"/>
      <c r="O1442" s="34"/>
      <c r="P1442" s="34"/>
      <c r="Q1442" s="34"/>
      <c r="R1442" s="34"/>
      <c r="S1442" s="34"/>
      <c r="T1442" s="37"/>
      <c r="U1442" s="37"/>
      <c r="V1442" s="37"/>
      <c r="W1442" s="34"/>
      <c r="X1442" s="34"/>
      <c r="Y1442" s="37"/>
      <c r="Z1442" s="34"/>
      <c r="AA1442" s="34"/>
      <c r="AB1442" s="34"/>
      <c r="AC1442" s="34"/>
      <c r="AD1442" s="34"/>
      <c r="AE1442" s="37"/>
      <c r="AF1442" s="34"/>
    </row>
    <row r="1443" ht="14.5" spans="1:32">
      <c r="A1443" s="34"/>
      <c r="B1443" s="37"/>
      <c r="C1443" s="214"/>
      <c r="D1443" s="312"/>
      <c r="E1443" s="312"/>
      <c r="F1443" s="315"/>
      <c r="G1443" s="312"/>
      <c r="H1443" s="312"/>
      <c r="I1443" s="34"/>
      <c r="J1443" s="114"/>
      <c r="K1443" s="80"/>
      <c r="L1443" s="114"/>
      <c r="M1443" s="114"/>
      <c r="N1443" s="114"/>
      <c r="O1443" s="34"/>
      <c r="P1443" s="34"/>
      <c r="Q1443" s="34"/>
      <c r="R1443" s="34"/>
      <c r="S1443" s="34"/>
      <c r="T1443" s="37"/>
      <c r="U1443" s="37"/>
      <c r="V1443" s="37"/>
      <c r="W1443" s="34"/>
      <c r="X1443" s="34"/>
      <c r="Y1443" s="37"/>
      <c r="Z1443" s="34"/>
      <c r="AA1443" s="34"/>
      <c r="AB1443" s="34"/>
      <c r="AC1443" s="34"/>
      <c r="AD1443" s="34"/>
      <c r="AE1443" s="37"/>
      <c r="AF1443" s="34"/>
    </row>
    <row r="1444" ht="14.5" spans="1:32">
      <c r="A1444" s="34"/>
      <c r="B1444" s="37"/>
      <c r="C1444" s="214"/>
      <c r="D1444" s="312"/>
      <c r="E1444" s="312"/>
      <c r="F1444" s="315"/>
      <c r="G1444" s="312"/>
      <c r="H1444" s="312"/>
      <c r="I1444" s="34"/>
      <c r="J1444" s="114"/>
      <c r="K1444" s="80"/>
      <c r="L1444" s="114"/>
      <c r="M1444" s="114"/>
      <c r="N1444" s="114"/>
      <c r="O1444" s="34"/>
      <c r="P1444" s="34"/>
      <c r="Q1444" s="34"/>
      <c r="R1444" s="34"/>
      <c r="S1444" s="34"/>
      <c r="T1444" s="37"/>
      <c r="U1444" s="37"/>
      <c r="V1444" s="37"/>
      <c r="W1444" s="34"/>
      <c r="X1444" s="34"/>
      <c r="Y1444" s="37"/>
      <c r="Z1444" s="34"/>
      <c r="AA1444" s="34"/>
      <c r="AB1444" s="34"/>
      <c r="AC1444" s="34"/>
      <c r="AD1444" s="34"/>
      <c r="AE1444" s="37"/>
      <c r="AF1444" s="34"/>
    </row>
    <row r="1445" ht="14.5" spans="1:32">
      <c r="A1445" s="34"/>
      <c r="B1445" s="37"/>
      <c r="C1445" s="214"/>
      <c r="D1445" s="312"/>
      <c r="E1445" s="312"/>
      <c r="F1445" s="315"/>
      <c r="G1445" s="312"/>
      <c r="H1445" s="312"/>
      <c r="I1445" s="34"/>
      <c r="J1445" s="114"/>
      <c r="K1445" s="80"/>
      <c r="L1445" s="114"/>
      <c r="M1445" s="114"/>
      <c r="N1445" s="114"/>
      <c r="O1445" s="34"/>
      <c r="P1445" s="34"/>
      <c r="Q1445" s="34"/>
      <c r="R1445" s="34"/>
      <c r="S1445" s="34"/>
      <c r="T1445" s="37"/>
      <c r="U1445" s="37"/>
      <c r="V1445" s="37"/>
      <c r="W1445" s="34"/>
      <c r="X1445" s="34"/>
      <c r="Y1445" s="37"/>
      <c r="Z1445" s="34"/>
      <c r="AA1445" s="34"/>
      <c r="AB1445" s="34"/>
      <c r="AC1445" s="34"/>
      <c r="AD1445" s="34"/>
      <c r="AE1445" s="37"/>
      <c r="AF1445" s="34"/>
    </row>
    <row r="1446" ht="14.5" spans="1:32">
      <c r="A1446" s="34"/>
      <c r="B1446" s="37"/>
      <c r="C1446" s="214"/>
      <c r="D1446" s="312"/>
      <c r="E1446" s="312"/>
      <c r="F1446" s="315"/>
      <c r="G1446" s="312"/>
      <c r="H1446" s="312"/>
      <c r="I1446" s="34"/>
      <c r="J1446" s="114"/>
      <c r="K1446" s="80"/>
      <c r="L1446" s="114"/>
      <c r="M1446" s="114"/>
      <c r="N1446" s="114"/>
      <c r="O1446" s="34"/>
      <c r="P1446" s="34"/>
      <c r="Q1446" s="34"/>
      <c r="R1446" s="34"/>
      <c r="S1446" s="34"/>
      <c r="T1446" s="37"/>
      <c r="U1446" s="37"/>
      <c r="V1446" s="37"/>
      <c r="W1446" s="34"/>
      <c r="X1446" s="34"/>
      <c r="Y1446" s="37"/>
      <c r="Z1446" s="34"/>
      <c r="AA1446" s="34"/>
      <c r="AB1446" s="34"/>
      <c r="AC1446" s="34"/>
      <c r="AD1446" s="34"/>
      <c r="AE1446" s="37"/>
      <c r="AF1446" s="34"/>
    </row>
    <row r="1447" ht="14.5" spans="1:32">
      <c r="A1447" s="34"/>
      <c r="B1447" s="37"/>
      <c r="C1447" s="214"/>
      <c r="D1447" s="312"/>
      <c r="E1447" s="312"/>
      <c r="F1447" s="315"/>
      <c r="G1447" s="312"/>
      <c r="H1447" s="312"/>
      <c r="I1447" s="34"/>
      <c r="J1447" s="114"/>
      <c r="K1447" s="80"/>
      <c r="L1447" s="114"/>
      <c r="M1447" s="114"/>
      <c r="N1447" s="114"/>
      <c r="O1447" s="34"/>
      <c r="P1447" s="34"/>
      <c r="Q1447" s="34"/>
      <c r="R1447" s="34"/>
      <c r="S1447" s="34"/>
      <c r="T1447" s="37"/>
      <c r="U1447" s="37"/>
      <c r="V1447" s="37"/>
      <c r="W1447" s="34"/>
      <c r="X1447" s="34"/>
      <c r="Y1447" s="37"/>
      <c r="Z1447" s="34"/>
      <c r="AA1447" s="34"/>
      <c r="AB1447" s="34"/>
      <c r="AC1447" s="34"/>
      <c r="AD1447" s="34"/>
      <c r="AE1447" s="37"/>
      <c r="AF1447" s="34"/>
    </row>
    <row r="1448" ht="14.5" spans="1:32">
      <c r="A1448" s="34"/>
      <c r="B1448" s="37"/>
      <c r="C1448" s="214"/>
      <c r="D1448" s="312"/>
      <c r="E1448" s="312"/>
      <c r="F1448" s="315"/>
      <c r="G1448" s="312"/>
      <c r="H1448" s="312"/>
      <c r="I1448" s="34"/>
      <c r="J1448" s="114"/>
      <c r="K1448" s="80"/>
      <c r="L1448" s="114"/>
      <c r="M1448" s="114"/>
      <c r="N1448" s="114"/>
      <c r="O1448" s="34"/>
      <c r="P1448" s="34"/>
      <c r="Q1448" s="34"/>
      <c r="R1448" s="34"/>
      <c r="S1448" s="34"/>
      <c r="T1448" s="37"/>
      <c r="U1448" s="37"/>
      <c r="V1448" s="37"/>
      <c r="W1448" s="34"/>
      <c r="X1448" s="34"/>
      <c r="Y1448" s="37"/>
      <c r="Z1448" s="34"/>
      <c r="AA1448" s="34"/>
      <c r="AB1448" s="34"/>
      <c r="AC1448" s="34"/>
      <c r="AD1448" s="34"/>
      <c r="AE1448" s="37"/>
      <c r="AF1448" s="34"/>
    </row>
    <row r="1449" ht="14.5" spans="1:32">
      <c r="A1449" s="34"/>
      <c r="B1449" s="37"/>
      <c r="C1449" s="214"/>
      <c r="D1449" s="312"/>
      <c r="E1449" s="312"/>
      <c r="F1449" s="315"/>
      <c r="G1449" s="312"/>
      <c r="H1449" s="312"/>
      <c r="I1449" s="34"/>
      <c r="J1449" s="114"/>
      <c r="K1449" s="80"/>
      <c r="L1449" s="114"/>
      <c r="M1449" s="114"/>
      <c r="N1449" s="114"/>
      <c r="O1449" s="34"/>
      <c r="P1449" s="34"/>
      <c r="Q1449" s="34"/>
      <c r="R1449" s="34"/>
      <c r="S1449" s="34"/>
      <c r="T1449" s="37"/>
      <c r="U1449" s="37"/>
      <c r="V1449" s="37"/>
      <c r="W1449" s="34"/>
      <c r="X1449" s="34"/>
      <c r="Y1449" s="37"/>
      <c r="Z1449" s="34"/>
      <c r="AA1449" s="34"/>
      <c r="AB1449" s="34"/>
      <c r="AC1449" s="34"/>
      <c r="AD1449" s="34"/>
      <c r="AE1449" s="37"/>
      <c r="AF1449" s="34"/>
    </row>
    <row r="1450" ht="14.5" spans="1:32">
      <c r="A1450" s="34"/>
      <c r="B1450" s="37"/>
      <c r="C1450" s="214"/>
      <c r="D1450" s="312"/>
      <c r="E1450" s="312"/>
      <c r="F1450" s="315"/>
      <c r="G1450" s="312"/>
      <c r="H1450" s="312"/>
      <c r="I1450" s="34"/>
      <c r="J1450" s="114"/>
      <c r="K1450" s="80"/>
      <c r="L1450" s="114"/>
      <c r="M1450" s="114"/>
      <c r="N1450" s="114"/>
      <c r="O1450" s="34"/>
      <c r="P1450" s="34"/>
      <c r="Q1450" s="34"/>
      <c r="R1450" s="34"/>
      <c r="S1450" s="34"/>
      <c r="T1450" s="37"/>
      <c r="U1450" s="37"/>
      <c r="V1450" s="37"/>
      <c r="W1450" s="34"/>
      <c r="X1450" s="34"/>
      <c r="Y1450" s="37"/>
      <c r="Z1450" s="34"/>
      <c r="AA1450" s="34"/>
      <c r="AB1450" s="34"/>
      <c r="AC1450" s="34"/>
      <c r="AD1450" s="34"/>
      <c r="AE1450" s="37"/>
      <c r="AF1450" s="34"/>
    </row>
    <row r="1451" ht="14.5" spans="1:32">
      <c r="A1451" s="34"/>
      <c r="B1451" s="37"/>
      <c r="C1451" s="214"/>
      <c r="D1451" s="312"/>
      <c r="E1451" s="312"/>
      <c r="F1451" s="315"/>
      <c r="G1451" s="312"/>
      <c r="H1451" s="312"/>
      <c r="I1451" s="34"/>
      <c r="J1451" s="114"/>
      <c r="K1451" s="80"/>
      <c r="L1451" s="114"/>
      <c r="M1451" s="114"/>
      <c r="N1451" s="114"/>
      <c r="O1451" s="34"/>
      <c r="P1451" s="34"/>
      <c r="Q1451" s="34"/>
      <c r="R1451" s="34"/>
      <c r="S1451" s="34"/>
      <c r="T1451" s="37"/>
      <c r="U1451" s="37"/>
      <c r="V1451" s="37"/>
      <c r="W1451" s="34"/>
      <c r="X1451" s="34"/>
      <c r="Y1451" s="37"/>
      <c r="Z1451" s="34"/>
      <c r="AA1451" s="34"/>
      <c r="AB1451" s="34"/>
      <c r="AC1451" s="34"/>
      <c r="AD1451" s="34"/>
      <c r="AE1451" s="37"/>
      <c r="AF1451" s="34"/>
    </row>
    <row r="1452" ht="14.5" spans="1:32">
      <c r="A1452" s="34"/>
      <c r="B1452" s="37"/>
      <c r="C1452" s="214"/>
      <c r="D1452" s="312"/>
      <c r="E1452" s="312"/>
      <c r="F1452" s="315"/>
      <c r="G1452" s="312"/>
      <c r="H1452" s="312"/>
      <c r="I1452" s="34"/>
      <c r="J1452" s="114"/>
      <c r="K1452" s="80"/>
      <c r="L1452" s="114"/>
      <c r="M1452" s="114"/>
      <c r="N1452" s="114"/>
      <c r="O1452" s="34"/>
      <c r="P1452" s="34"/>
      <c r="Q1452" s="34"/>
      <c r="R1452" s="34"/>
      <c r="S1452" s="34"/>
      <c r="T1452" s="37"/>
      <c r="U1452" s="37"/>
      <c r="V1452" s="37"/>
      <c r="W1452" s="34"/>
      <c r="X1452" s="34"/>
      <c r="Y1452" s="37"/>
      <c r="Z1452" s="34"/>
      <c r="AA1452" s="34"/>
      <c r="AB1452" s="34"/>
      <c r="AC1452" s="34"/>
      <c r="AD1452" s="34"/>
      <c r="AE1452" s="37"/>
      <c r="AF1452" s="34"/>
    </row>
    <row r="1453" ht="14.5" spans="1:32">
      <c r="A1453" s="34"/>
      <c r="B1453" s="37"/>
      <c r="C1453" s="214"/>
      <c r="D1453" s="312"/>
      <c r="E1453" s="312"/>
      <c r="F1453" s="315"/>
      <c r="G1453" s="312"/>
      <c r="H1453" s="312"/>
      <c r="I1453" s="34"/>
      <c r="J1453" s="114"/>
      <c r="K1453" s="80"/>
      <c r="L1453" s="114"/>
      <c r="M1453" s="114"/>
      <c r="N1453" s="114"/>
      <c r="O1453" s="34"/>
      <c r="P1453" s="34"/>
      <c r="Q1453" s="34"/>
      <c r="R1453" s="34"/>
      <c r="S1453" s="34"/>
      <c r="T1453" s="37"/>
      <c r="U1453" s="37"/>
      <c r="V1453" s="37"/>
      <c r="W1453" s="34"/>
      <c r="X1453" s="34"/>
      <c r="Y1453" s="37"/>
      <c r="Z1453" s="34"/>
      <c r="AA1453" s="34"/>
      <c r="AB1453" s="34"/>
      <c r="AC1453" s="34"/>
      <c r="AD1453" s="34"/>
      <c r="AE1453" s="37"/>
      <c r="AF1453" s="34"/>
    </row>
    <row r="1454" ht="14.5" spans="1:32">
      <c r="A1454" s="34"/>
      <c r="B1454" s="37"/>
      <c r="C1454" s="214"/>
      <c r="D1454" s="312"/>
      <c r="E1454" s="312"/>
      <c r="F1454" s="315"/>
      <c r="G1454" s="312"/>
      <c r="H1454" s="312"/>
      <c r="I1454" s="34"/>
      <c r="J1454" s="114"/>
      <c r="K1454" s="80"/>
      <c r="L1454" s="114"/>
      <c r="M1454" s="114"/>
      <c r="N1454" s="114"/>
      <c r="O1454" s="34"/>
      <c r="P1454" s="34"/>
      <c r="Q1454" s="34"/>
      <c r="R1454" s="34"/>
      <c r="S1454" s="34"/>
      <c r="T1454" s="37"/>
      <c r="U1454" s="37"/>
      <c r="V1454" s="37"/>
      <c r="W1454" s="34"/>
      <c r="X1454" s="34"/>
      <c r="Y1454" s="37"/>
      <c r="Z1454" s="34"/>
      <c r="AA1454" s="34"/>
      <c r="AB1454" s="34"/>
      <c r="AC1454" s="34"/>
      <c r="AD1454" s="34"/>
      <c r="AE1454" s="37"/>
      <c r="AF1454" s="34"/>
    </row>
    <row r="1455" ht="14.5" spans="1:32">
      <c r="A1455" s="34"/>
      <c r="B1455" s="37"/>
      <c r="C1455" s="214"/>
      <c r="D1455" s="312"/>
      <c r="E1455" s="312"/>
      <c r="F1455" s="315"/>
      <c r="G1455" s="312"/>
      <c r="H1455" s="312"/>
      <c r="I1455" s="34"/>
      <c r="J1455" s="114"/>
      <c r="K1455" s="80"/>
      <c r="L1455" s="114"/>
      <c r="M1455" s="114"/>
      <c r="N1455" s="114"/>
      <c r="O1455" s="34"/>
      <c r="P1455" s="34"/>
      <c r="Q1455" s="34"/>
      <c r="R1455" s="34"/>
      <c r="S1455" s="34"/>
      <c r="T1455" s="37"/>
      <c r="U1455" s="37"/>
      <c r="V1455" s="37"/>
      <c r="W1455" s="34"/>
      <c r="X1455" s="34"/>
      <c r="Y1455" s="37"/>
      <c r="Z1455" s="34"/>
      <c r="AA1455" s="34"/>
      <c r="AB1455" s="34"/>
      <c r="AC1455" s="34"/>
      <c r="AD1455" s="34"/>
      <c r="AE1455" s="37"/>
      <c r="AF1455" s="34"/>
    </row>
    <row r="1456" ht="14.5" spans="1:32">
      <c r="A1456" s="34"/>
      <c r="B1456" s="37"/>
      <c r="C1456" s="214"/>
      <c r="D1456" s="312"/>
      <c r="E1456" s="312"/>
      <c r="F1456" s="315"/>
      <c r="G1456" s="312"/>
      <c r="H1456" s="312"/>
      <c r="I1456" s="34"/>
      <c r="J1456" s="114"/>
      <c r="K1456" s="80"/>
      <c r="L1456" s="114"/>
      <c r="M1456" s="114"/>
      <c r="N1456" s="114"/>
      <c r="O1456" s="34"/>
      <c r="P1456" s="34"/>
      <c r="Q1456" s="34"/>
      <c r="R1456" s="34"/>
      <c r="S1456" s="34"/>
      <c r="T1456" s="37"/>
      <c r="U1456" s="37"/>
      <c r="V1456" s="37"/>
      <c r="W1456" s="34"/>
      <c r="X1456" s="34"/>
      <c r="Y1456" s="37"/>
      <c r="Z1456" s="34"/>
      <c r="AA1456" s="34"/>
      <c r="AB1456" s="34"/>
      <c r="AC1456" s="34"/>
      <c r="AD1456" s="34"/>
      <c r="AE1456" s="37"/>
      <c r="AF1456" s="34"/>
    </row>
    <row r="1457" ht="14.5" spans="1:32">
      <c r="A1457" s="34"/>
      <c r="B1457" s="37"/>
      <c r="C1457" s="214"/>
      <c r="D1457" s="312"/>
      <c r="E1457" s="312"/>
      <c r="F1457" s="315"/>
      <c r="G1457" s="312"/>
      <c r="H1457" s="312"/>
      <c r="I1457" s="34"/>
      <c r="J1457" s="114"/>
      <c r="K1457" s="80"/>
      <c r="L1457" s="114"/>
      <c r="M1457" s="114"/>
      <c r="N1457" s="114"/>
      <c r="O1457" s="34"/>
      <c r="P1457" s="34"/>
      <c r="Q1457" s="34"/>
      <c r="R1457" s="34"/>
      <c r="S1457" s="34"/>
      <c r="T1457" s="37"/>
      <c r="U1457" s="37"/>
      <c r="V1457" s="37"/>
      <c r="W1457" s="34"/>
      <c r="X1457" s="34"/>
      <c r="Y1457" s="37"/>
      <c r="Z1457" s="34"/>
      <c r="AA1457" s="34"/>
      <c r="AB1457" s="34"/>
      <c r="AC1457" s="34"/>
      <c r="AD1457" s="34"/>
      <c r="AE1457" s="37"/>
      <c r="AF1457" s="34"/>
    </row>
    <row r="1458" ht="14.5" spans="1:32">
      <c r="A1458" s="34"/>
      <c r="B1458" s="37"/>
      <c r="C1458" s="214"/>
      <c r="D1458" s="312"/>
      <c r="E1458" s="312"/>
      <c r="F1458" s="315"/>
      <c r="G1458" s="312"/>
      <c r="H1458" s="312"/>
      <c r="I1458" s="34"/>
      <c r="J1458" s="114"/>
      <c r="K1458" s="80"/>
      <c r="L1458" s="114"/>
      <c r="M1458" s="114"/>
      <c r="N1458" s="114"/>
      <c r="O1458" s="34"/>
      <c r="P1458" s="34"/>
      <c r="Q1458" s="34"/>
      <c r="R1458" s="34"/>
      <c r="S1458" s="34"/>
      <c r="T1458" s="37"/>
      <c r="U1458" s="37"/>
      <c r="V1458" s="37"/>
      <c r="W1458" s="34"/>
      <c r="X1458" s="34"/>
      <c r="Y1458" s="37"/>
      <c r="Z1458" s="34"/>
      <c r="AA1458" s="34"/>
      <c r="AB1458" s="34"/>
      <c r="AC1458" s="34"/>
      <c r="AD1458" s="34"/>
      <c r="AE1458" s="37"/>
      <c r="AF1458" s="34"/>
    </row>
    <row r="1459" ht="14.5" spans="1:32">
      <c r="A1459" s="34"/>
      <c r="B1459" s="37"/>
      <c r="C1459" s="214"/>
      <c r="D1459" s="312"/>
      <c r="E1459" s="312"/>
      <c r="F1459" s="315"/>
      <c r="G1459" s="312"/>
      <c r="H1459" s="312"/>
      <c r="I1459" s="34"/>
      <c r="J1459" s="114"/>
      <c r="K1459" s="80"/>
      <c r="L1459" s="114"/>
      <c r="M1459" s="114"/>
      <c r="N1459" s="114"/>
      <c r="O1459" s="34"/>
      <c r="P1459" s="34"/>
      <c r="Q1459" s="34"/>
      <c r="R1459" s="34"/>
      <c r="S1459" s="34"/>
      <c r="T1459" s="37"/>
      <c r="U1459" s="37"/>
      <c r="V1459" s="37"/>
      <c r="W1459" s="34"/>
      <c r="X1459" s="34"/>
      <c r="Y1459" s="37"/>
      <c r="Z1459" s="34"/>
      <c r="AA1459" s="34"/>
      <c r="AB1459" s="34"/>
      <c r="AC1459" s="34"/>
      <c r="AD1459" s="34"/>
      <c r="AE1459" s="37"/>
      <c r="AF1459" s="34"/>
    </row>
    <row r="1460" ht="14.5" spans="1:32">
      <c r="A1460" s="34"/>
      <c r="B1460" s="37"/>
      <c r="C1460" s="214"/>
      <c r="D1460" s="312"/>
      <c r="E1460" s="312"/>
      <c r="F1460" s="315"/>
      <c r="G1460" s="312"/>
      <c r="H1460" s="312"/>
      <c r="I1460" s="34"/>
      <c r="J1460" s="114"/>
      <c r="K1460" s="80"/>
      <c r="L1460" s="114"/>
      <c r="M1460" s="114"/>
      <c r="N1460" s="114"/>
      <c r="O1460" s="34"/>
      <c r="P1460" s="34"/>
      <c r="Q1460" s="34"/>
      <c r="R1460" s="34"/>
      <c r="S1460" s="34"/>
      <c r="T1460" s="37"/>
      <c r="U1460" s="37"/>
      <c r="V1460" s="37"/>
      <c r="W1460" s="34"/>
      <c r="X1460" s="34"/>
      <c r="Y1460" s="37"/>
      <c r="Z1460" s="34"/>
      <c r="AA1460" s="34"/>
      <c r="AB1460" s="34"/>
      <c r="AC1460" s="34"/>
      <c r="AD1460" s="34"/>
      <c r="AE1460" s="37"/>
      <c r="AF1460" s="34"/>
    </row>
    <row r="1461" ht="14.5" spans="1:32">
      <c r="A1461" s="34"/>
      <c r="B1461" s="37"/>
      <c r="C1461" s="214"/>
      <c r="D1461" s="312"/>
      <c r="E1461" s="312"/>
      <c r="F1461" s="315"/>
      <c r="G1461" s="312"/>
      <c r="H1461" s="312"/>
      <c r="I1461" s="34"/>
      <c r="J1461" s="114"/>
      <c r="K1461" s="80"/>
      <c r="L1461" s="114"/>
      <c r="M1461" s="114"/>
      <c r="N1461" s="114"/>
      <c r="O1461" s="34"/>
      <c r="P1461" s="34"/>
      <c r="Q1461" s="34"/>
      <c r="R1461" s="34"/>
      <c r="S1461" s="34"/>
      <c r="T1461" s="37"/>
      <c r="U1461" s="37"/>
      <c r="V1461" s="37"/>
      <c r="W1461" s="34"/>
      <c r="X1461" s="34"/>
      <c r="Y1461" s="37"/>
      <c r="Z1461" s="34"/>
      <c r="AA1461" s="34"/>
      <c r="AB1461" s="34"/>
      <c r="AC1461" s="34"/>
      <c r="AD1461" s="34"/>
      <c r="AE1461" s="37"/>
      <c r="AF1461" s="34"/>
    </row>
    <row r="1462" ht="14.5" spans="1:32">
      <c r="A1462" s="34"/>
      <c r="B1462" s="37"/>
      <c r="C1462" s="214"/>
      <c r="D1462" s="312"/>
      <c r="E1462" s="312"/>
      <c r="F1462" s="315"/>
      <c r="G1462" s="312"/>
      <c r="H1462" s="312"/>
      <c r="I1462" s="34"/>
      <c r="J1462" s="114"/>
      <c r="K1462" s="80"/>
      <c r="L1462" s="114"/>
      <c r="M1462" s="114"/>
      <c r="N1462" s="114"/>
      <c r="O1462" s="34"/>
      <c r="P1462" s="34"/>
      <c r="Q1462" s="34"/>
      <c r="R1462" s="34"/>
      <c r="S1462" s="34"/>
      <c r="T1462" s="37"/>
      <c r="U1462" s="37"/>
      <c r="V1462" s="37"/>
      <c r="W1462" s="34"/>
      <c r="X1462" s="34"/>
      <c r="Y1462" s="37"/>
      <c r="Z1462" s="34"/>
      <c r="AA1462" s="34"/>
      <c r="AB1462" s="34"/>
      <c r="AC1462" s="34"/>
      <c r="AD1462" s="34"/>
      <c r="AE1462" s="37"/>
      <c r="AF1462" s="34"/>
    </row>
    <row r="1463" ht="14.5" spans="1:32">
      <c r="A1463" s="34"/>
      <c r="B1463" s="37"/>
      <c r="C1463" s="214"/>
      <c r="D1463" s="312"/>
      <c r="E1463" s="312"/>
      <c r="F1463" s="315"/>
      <c r="G1463" s="312"/>
      <c r="H1463" s="312"/>
      <c r="I1463" s="34"/>
      <c r="J1463" s="114"/>
      <c r="K1463" s="80"/>
      <c r="L1463" s="114"/>
      <c r="M1463" s="114"/>
      <c r="N1463" s="114"/>
      <c r="O1463" s="34"/>
      <c r="P1463" s="34"/>
      <c r="Q1463" s="34"/>
      <c r="R1463" s="34"/>
      <c r="S1463" s="34"/>
      <c r="T1463" s="37"/>
      <c r="U1463" s="37"/>
      <c r="V1463" s="37"/>
      <c r="W1463" s="34"/>
      <c r="X1463" s="34"/>
      <c r="Y1463" s="37"/>
      <c r="Z1463" s="34"/>
      <c r="AA1463" s="34"/>
      <c r="AB1463" s="34"/>
      <c r="AC1463" s="34"/>
      <c r="AD1463" s="34"/>
      <c r="AE1463" s="37"/>
      <c r="AF1463" s="34"/>
    </row>
    <row r="1464" ht="14.5" spans="1:32">
      <c r="A1464" s="34"/>
      <c r="B1464" s="37"/>
      <c r="C1464" s="214"/>
      <c r="D1464" s="312"/>
      <c r="E1464" s="312"/>
      <c r="F1464" s="315"/>
      <c r="G1464" s="312"/>
      <c r="H1464" s="312"/>
      <c r="I1464" s="34"/>
      <c r="J1464" s="114"/>
      <c r="K1464" s="80"/>
      <c r="L1464" s="114"/>
      <c r="M1464" s="114"/>
      <c r="N1464" s="114"/>
      <c r="O1464" s="34"/>
      <c r="P1464" s="34"/>
      <c r="Q1464" s="34"/>
      <c r="R1464" s="34"/>
      <c r="S1464" s="34"/>
      <c r="T1464" s="37"/>
      <c r="U1464" s="37"/>
      <c r="V1464" s="37"/>
      <c r="W1464" s="34"/>
      <c r="X1464" s="34"/>
      <c r="Y1464" s="37"/>
      <c r="Z1464" s="34"/>
      <c r="AA1464" s="34"/>
      <c r="AB1464" s="34"/>
      <c r="AC1464" s="34"/>
      <c r="AD1464" s="34"/>
      <c r="AE1464" s="37"/>
      <c r="AF1464" s="34"/>
    </row>
    <row r="1465" ht="14.5" spans="1:32">
      <c r="A1465" s="34"/>
      <c r="B1465" s="37"/>
      <c r="C1465" s="214"/>
      <c r="D1465" s="312"/>
      <c r="E1465" s="312"/>
      <c r="F1465" s="315"/>
      <c r="G1465" s="312"/>
      <c r="H1465" s="312"/>
      <c r="I1465" s="34"/>
      <c r="J1465" s="114"/>
      <c r="K1465" s="80"/>
      <c r="L1465" s="114"/>
      <c r="M1465" s="114"/>
      <c r="N1465" s="114"/>
      <c r="O1465" s="34"/>
      <c r="P1465" s="34"/>
      <c r="Q1465" s="34"/>
      <c r="R1465" s="34"/>
      <c r="S1465" s="34"/>
      <c r="T1465" s="37"/>
      <c r="U1465" s="37"/>
      <c r="V1465" s="37"/>
      <c r="W1465" s="34"/>
      <c r="X1465" s="34"/>
      <c r="Y1465" s="37"/>
      <c r="Z1465" s="34"/>
      <c r="AA1465" s="34"/>
      <c r="AB1465" s="34"/>
      <c r="AC1465" s="34"/>
      <c r="AD1465" s="34"/>
      <c r="AE1465" s="37"/>
      <c r="AF1465" s="34"/>
    </row>
    <row r="1466" ht="14.5" spans="1:32">
      <c r="A1466" s="34"/>
      <c r="B1466" s="37"/>
      <c r="C1466" s="214"/>
      <c r="D1466" s="312"/>
      <c r="E1466" s="312"/>
      <c r="F1466" s="315"/>
      <c r="G1466" s="312"/>
      <c r="H1466" s="312"/>
      <c r="I1466" s="34"/>
      <c r="J1466" s="114"/>
      <c r="K1466" s="80"/>
      <c r="L1466" s="114"/>
      <c r="M1466" s="114"/>
      <c r="N1466" s="114"/>
      <c r="O1466" s="34"/>
      <c r="P1466" s="34"/>
      <c r="Q1466" s="34"/>
      <c r="R1466" s="34"/>
      <c r="S1466" s="34"/>
      <c r="T1466" s="37"/>
      <c r="U1466" s="37"/>
      <c r="V1466" s="37"/>
      <c r="W1466" s="34"/>
      <c r="X1466" s="34"/>
      <c r="Y1466" s="37"/>
      <c r="Z1466" s="34"/>
      <c r="AA1466" s="34"/>
      <c r="AB1466" s="34"/>
      <c r="AC1466" s="34"/>
      <c r="AD1466" s="34"/>
      <c r="AE1466" s="37"/>
      <c r="AF1466" s="34"/>
    </row>
    <row r="1467" ht="14.5" spans="1:32">
      <c r="A1467" s="34"/>
      <c r="B1467" s="37"/>
      <c r="C1467" s="214"/>
      <c r="D1467" s="312"/>
      <c r="E1467" s="312"/>
      <c r="F1467" s="315"/>
      <c r="G1467" s="312"/>
      <c r="H1467" s="312"/>
      <c r="I1467" s="34"/>
      <c r="J1467" s="114"/>
      <c r="K1467" s="80"/>
      <c r="L1467" s="114"/>
      <c r="M1467" s="114"/>
      <c r="N1467" s="114"/>
      <c r="O1467" s="34"/>
      <c r="P1467" s="34"/>
      <c r="Q1467" s="34"/>
      <c r="R1467" s="34"/>
      <c r="S1467" s="34"/>
      <c r="T1467" s="37"/>
      <c r="U1467" s="37"/>
      <c r="V1467" s="37"/>
      <c r="W1467" s="34"/>
      <c r="X1467" s="34"/>
      <c r="Y1467" s="37"/>
      <c r="Z1467" s="34"/>
      <c r="AA1467" s="34"/>
      <c r="AB1467" s="34"/>
      <c r="AC1467" s="34"/>
      <c r="AD1467" s="34"/>
      <c r="AE1467" s="37"/>
      <c r="AF1467" s="34"/>
    </row>
    <row r="1468" ht="14.5" spans="1:32">
      <c r="A1468" s="34"/>
      <c r="B1468" s="37"/>
      <c r="C1468" s="214"/>
      <c r="D1468" s="312"/>
      <c r="E1468" s="312"/>
      <c r="F1468" s="315"/>
      <c r="G1468" s="312"/>
      <c r="H1468" s="312"/>
      <c r="I1468" s="34"/>
      <c r="J1468" s="114"/>
      <c r="K1468" s="80"/>
      <c r="L1468" s="114"/>
      <c r="M1468" s="114"/>
      <c r="N1468" s="114"/>
      <c r="O1468" s="34"/>
      <c r="P1468" s="34"/>
      <c r="Q1468" s="34"/>
      <c r="R1468" s="34"/>
      <c r="S1468" s="34"/>
      <c r="T1468" s="37"/>
      <c r="U1468" s="37"/>
      <c r="V1468" s="37"/>
      <c r="W1468" s="34"/>
      <c r="X1468" s="34"/>
      <c r="Y1468" s="37"/>
      <c r="Z1468" s="34"/>
      <c r="AA1468" s="34"/>
      <c r="AB1468" s="34"/>
      <c r="AC1468" s="34"/>
      <c r="AD1468" s="34"/>
      <c r="AE1468" s="37"/>
      <c r="AF1468" s="34"/>
    </row>
    <row r="1469" ht="14.5" spans="1:32">
      <c r="A1469" s="34"/>
      <c r="B1469" s="37"/>
      <c r="C1469" s="214"/>
      <c r="D1469" s="312"/>
      <c r="E1469" s="312"/>
      <c r="F1469" s="315"/>
      <c r="G1469" s="312"/>
      <c r="H1469" s="312"/>
      <c r="I1469" s="34"/>
      <c r="J1469" s="114"/>
      <c r="K1469" s="80"/>
      <c r="L1469" s="114"/>
      <c r="M1469" s="114"/>
      <c r="N1469" s="114"/>
      <c r="O1469" s="34"/>
      <c r="P1469" s="34"/>
      <c r="Q1469" s="34"/>
      <c r="R1469" s="34"/>
      <c r="S1469" s="34"/>
      <c r="T1469" s="37"/>
      <c r="U1469" s="37"/>
      <c r="V1469" s="37"/>
      <c r="W1469" s="34"/>
      <c r="X1469" s="34"/>
      <c r="Y1469" s="37"/>
      <c r="Z1469" s="34"/>
      <c r="AA1469" s="34"/>
      <c r="AB1469" s="34"/>
      <c r="AC1469" s="34"/>
      <c r="AD1469" s="34"/>
      <c r="AE1469" s="37"/>
      <c r="AF1469" s="34"/>
    </row>
    <row r="1470" ht="14.5" spans="1:32">
      <c r="A1470" s="34"/>
      <c r="B1470" s="37"/>
      <c r="C1470" s="214"/>
      <c r="D1470" s="312"/>
      <c r="E1470" s="312"/>
      <c r="F1470" s="315"/>
      <c r="G1470" s="312"/>
      <c r="H1470" s="312"/>
      <c r="I1470" s="34"/>
      <c r="J1470" s="114"/>
      <c r="K1470" s="80"/>
      <c r="L1470" s="114"/>
      <c r="M1470" s="114"/>
      <c r="N1470" s="114"/>
      <c r="O1470" s="34"/>
      <c r="P1470" s="34"/>
      <c r="Q1470" s="34"/>
      <c r="R1470" s="34"/>
      <c r="S1470" s="34"/>
      <c r="T1470" s="37"/>
      <c r="U1470" s="37"/>
      <c r="V1470" s="37"/>
      <c r="W1470" s="34"/>
      <c r="X1470" s="34"/>
      <c r="Y1470" s="37"/>
      <c r="Z1470" s="34"/>
      <c r="AA1470" s="34"/>
      <c r="AB1470" s="34"/>
      <c r="AC1470" s="34"/>
      <c r="AD1470" s="34"/>
      <c r="AE1470" s="37"/>
      <c r="AF1470" s="34"/>
    </row>
    <row r="1471" ht="14.5" spans="1:32">
      <c r="A1471" s="34"/>
      <c r="B1471" s="37"/>
      <c r="C1471" s="214"/>
      <c r="D1471" s="312"/>
      <c r="E1471" s="312"/>
      <c r="F1471" s="315"/>
      <c r="G1471" s="312"/>
      <c r="H1471" s="312"/>
      <c r="I1471" s="34"/>
      <c r="J1471" s="114"/>
      <c r="K1471" s="80"/>
      <c r="L1471" s="114"/>
      <c r="M1471" s="114"/>
      <c r="N1471" s="114"/>
      <c r="O1471" s="34"/>
      <c r="P1471" s="34"/>
      <c r="Q1471" s="34"/>
      <c r="R1471" s="34"/>
      <c r="S1471" s="34"/>
      <c r="T1471" s="37"/>
      <c r="U1471" s="37"/>
      <c r="V1471" s="37"/>
      <c r="W1471" s="34"/>
      <c r="X1471" s="34"/>
      <c r="Y1471" s="37"/>
      <c r="Z1471" s="34"/>
      <c r="AA1471" s="34"/>
      <c r="AB1471" s="34"/>
      <c r="AC1471" s="34"/>
      <c r="AD1471" s="34"/>
      <c r="AE1471" s="37"/>
      <c r="AF1471" s="34"/>
    </row>
    <row r="1472" ht="14.5" spans="1:32">
      <c r="A1472" s="34"/>
      <c r="B1472" s="37"/>
      <c r="C1472" s="214"/>
      <c r="D1472" s="312"/>
      <c r="E1472" s="312"/>
      <c r="F1472" s="315"/>
      <c r="G1472" s="312"/>
      <c r="H1472" s="312"/>
      <c r="I1472" s="34"/>
      <c r="J1472" s="114"/>
      <c r="K1472" s="80"/>
      <c r="L1472" s="114"/>
      <c r="M1472" s="114"/>
      <c r="N1472" s="114"/>
      <c r="O1472" s="34"/>
      <c r="P1472" s="34"/>
      <c r="Q1472" s="34"/>
      <c r="R1472" s="34"/>
      <c r="S1472" s="34"/>
      <c r="T1472" s="37"/>
      <c r="U1472" s="37"/>
      <c r="V1472" s="37"/>
      <c r="W1472" s="34"/>
      <c r="X1472" s="34"/>
      <c r="Y1472" s="37"/>
      <c r="Z1472" s="34"/>
      <c r="AA1472" s="34"/>
      <c r="AB1472" s="34"/>
      <c r="AC1472" s="34"/>
      <c r="AD1472" s="34"/>
      <c r="AE1472" s="37"/>
      <c r="AF1472" s="34"/>
    </row>
    <row r="1473" ht="14.5" spans="1:32">
      <c r="A1473" s="34"/>
      <c r="B1473" s="37"/>
      <c r="C1473" s="214"/>
      <c r="D1473" s="312"/>
      <c r="E1473" s="312"/>
      <c r="F1473" s="315"/>
      <c r="G1473" s="312"/>
      <c r="H1473" s="312"/>
      <c r="I1473" s="34"/>
      <c r="J1473" s="114"/>
      <c r="K1473" s="80"/>
      <c r="L1473" s="114"/>
      <c r="M1473" s="114"/>
      <c r="N1473" s="114"/>
      <c r="O1473" s="34"/>
      <c r="P1473" s="34"/>
      <c r="Q1473" s="34"/>
      <c r="R1473" s="34"/>
      <c r="S1473" s="34"/>
      <c r="T1473" s="37"/>
      <c r="U1473" s="37"/>
      <c r="V1473" s="37"/>
      <c r="W1473" s="34"/>
      <c r="X1473" s="34"/>
      <c r="Y1473" s="37"/>
      <c r="Z1473" s="34"/>
      <c r="AA1473" s="34"/>
      <c r="AB1473" s="34"/>
      <c r="AC1473" s="34"/>
      <c r="AD1473" s="34"/>
      <c r="AE1473" s="37"/>
      <c r="AF1473" s="34"/>
    </row>
    <row r="1474" ht="14.5" spans="1:32">
      <c r="A1474" s="34"/>
      <c r="B1474" s="37"/>
      <c r="C1474" s="214"/>
      <c r="D1474" s="312"/>
      <c r="E1474" s="312"/>
      <c r="F1474" s="315"/>
      <c r="G1474" s="312"/>
      <c r="H1474" s="312"/>
      <c r="I1474" s="34"/>
      <c r="J1474" s="114"/>
      <c r="K1474" s="80"/>
      <c r="L1474" s="114"/>
      <c r="M1474" s="114"/>
      <c r="N1474" s="114"/>
      <c r="O1474" s="34"/>
      <c r="P1474" s="34"/>
      <c r="Q1474" s="34"/>
      <c r="R1474" s="34"/>
      <c r="S1474" s="34"/>
      <c r="T1474" s="37"/>
      <c r="U1474" s="37"/>
      <c r="V1474" s="37"/>
      <c r="W1474" s="34"/>
      <c r="X1474" s="34"/>
      <c r="Y1474" s="37"/>
      <c r="Z1474" s="34"/>
      <c r="AA1474" s="34"/>
      <c r="AB1474" s="34"/>
      <c r="AC1474" s="34"/>
      <c r="AD1474" s="34"/>
      <c r="AE1474" s="37"/>
      <c r="AF1474" s="34"/>
    </row>
    <row r="1475" ht="14.5" spans="1:32">
      <c r="A1475" s="34"/>
      <c r="B1475" s="37"/>
      <c r="C1475" s="214"/>
      <c r="D1475" s="312"/>
      <c r="E1475" s="312"/>
      <c r="F1475" s="315"/>
      <c r="G1475" s="312"/>
      <c r="H1475" s="312"/>
      <c r="I1475" s="34"/>
      <c r="J1475" s="114"/>
      <c r="K1475" s="80"/>
      <c r="L1475" s="114"/>
      <c r="M1475" s="114"/>
      <c r="N1475" s="114"/>
      <c r="O1475" s="34"/>
      <c r="P1475" s="34"/>
      <c r="Q1475" s="34"/>
      <c r="R1475" s="34"/>
      <c r="S1475" s="34"/>
      <c r="T1475" s="37"/>
      <c r="U1475" s="37"/>
      <c r="V1475" s="37"/>
      <c r="W1475" s="34"/>
      <c r="X1475" s="34"/>
      <c r="Y1475" s="37"/>
      <c r="Z1475" s="34"/>
      <c r="AA1475" s="34"/>
      <c r="AB1475" s="34"/>
      <c r="AC1475" s="34"/>
      <c r="AD1475" s="34"/>
      <c r="AE1475" s="37"/>
      <c r="AF1475" s="34"/>
    </row>
    <row r="1476" ht="14.5" spans="1:32">
      <c r="A1476" s="34"/>
      <c r="B1476" s="37"/>
      <c r="C1476" s="214"/>
      <c r="D1476" s="312"/>
      <c r="E1476" s="312"/>
      <c r="F1476" s="315"/>
      <c r="G1476" s="312"/>
      <c r="H1476" s="312"/>
      <c r="I1476" s="34"/>
      <c r="J1476" s="114"/>
      <c r="K1476" s="80"/>
      <c r="L1476" s="114"/>
      <c r="M1476" s="114"/>
      <c r="N1476" s="114"/>
      <c r="O1476" s="34"/>
      <c r="P1476" s="34"/>
      <c r="Q1476" s="34"/>
      <c r="R1476" s="34"/>
      <c r="S1476" s="34"/>
      <c r="T1476" s="37"/>
      <c r="U1476" s="37"/>
      <c r="V1476" s="37"/>
      <c r="W1476" s="34"/>
      <c r="X1476" s="34"/>
      <c r="Y1476" s="37"/>
      <c r="Z1476" s="34"/>
      <c r="AA1476" s="34"/>
      <c r="AB1476" s="34"/>
      <c r="AC1476" s="34"/>
      <c r="AD1476" s="34"/>
      <c r="AE1476" s="37"/>
      <c r="AF1476" s="34"/>
    </row>
    <row r="1477" ht="14.5" spans="1:32">
      <c r="A1477" s="34"/>
      <c r="B1477" s="37"/>
      <c r="C1477" s="214"/>
      <c r="D1477" s="312"/>
      <c r="E1477" s="312"/>
      <c r="F1477" s="315"/>
      <c r="G1477" s="312"/>
      <c r="H1477" s="312"/>
      <c r="I1477" s="34"/>
      <c r="J1477" s="114"/>
      <c r="K1477" s="80"/>
      <c r="L1477" s="114"/>
      <c r="M1477" s="114"/>
      <c r="N1477" s="114"/>
      <c r="O1477" s="34"/>
      <c r="P1477" s="34"/>
      <c r="Q1477" s="34"/>
      <c r="R1477" s="34"/>
      <c r="S1477" s="34"/>
      <c r="T1477" s="37"/>
      <c r="U1477" s="37"/>
      <c r="V1477" s="37"/>
      <c r="W1477" s="34"/>
      <c r="X1477" s="34"/>
      <c r="Y1477" s="37"/>
      <c r="Z1477" s="34"/>
      <c r="AA1477" s="34"/>
      <c r="AB1477" s="34"/>
      <c r="AC1477" s="34"/>
      <c r="AD1477" s="34"/>
      <c r="AE1477" s="37"/>
      <c r="AF1477" s="34"/>
    </row>
    <row r="1478" ht="14.5" spans="1:32">
      <c r="A1478" s="34"/>
      <c r="B1478" s="37"/>
      <c r="C1478" s="214"/>
      <c r="D1478" s="312"/>
      <c r="E1478" s="312"/>
      <c r="F1478" s="315"/>
      <c r="G1478" s="312"/>
      <c r="H1478" s="312"/>
      <c r="I1478" s="34"/>
      <c r="J1478" s="114"/>
      <c r="K1478" s="80"/>
      <c r="L1478" s="114"/>
      <c r="M1478" s="114"/>
      <c r="N1478" s="114"/>
      <c r="O1478" s="34"/>
      <c r="P1478" s="34"/>
      <c r="Q1478" s="34"/>
      <c r="R1478" s="34"/>
      <c r="S1478" s="34"/>
      <c r="T1478" s="37"/>
      <c r="U1478" s="37"/>
      <c r="V1478" s="37"/>
      <c r="W1478" s="34"/>
      <c r="X1478" s="34"/>
      <c r="Y1478" s="37"/>
      <c r="Z1478" s="34"/>
      <c r="AA1478" s="34"/>
      <c r="AB1478" s="34"/>
      <c r="AC1478" s="34"/>
      <c r="AD1478" s="34"/>
      <c r="AE1478" s="37"/>
      <c r="AF1478" s="34"/>
    </row>
    <row r="1479" ht="14.5" spans="1:32">
      <c r="A1479" s="34"/>
      <c r="B1479" s="37"/>
      <c r="C1479" s="214"/>
      <c r="D1479" s="312"/>
      <c r="E1479" s="312"/>
      <c r="F1479" s="315"/>
      <c r="G1479" s="312"/>
      <c r="H1479" s="312"/>
      <c r="I1479" s="34"/>
      <c r="J1479" s="114"/>
      <c r="K1479" s="80"/>
      <c r="L1479" s="114"/>
      <c r="M1479" s="114"/>
      <c r="N1479" s="114"/>
      <c r="O1479" s="34"/>
      <c r="P1479" s="34"/>
      <c r="Q1479" s="34"/>
      <c r="R1479" s="34"/>
      <c r="S1479" s="34"/>
      <c r="T1479" s="37"/>
      <c r="U1479" s="37"/>
      <c r="V1479" s="37"/>
      <c r="W1479" s="34"/>
      <c r="X1479" s="34"/>
      <c r="Y1479" s="37"/>
      <c r="Z1479" s="34"/>
      <c r="AA1479" s="34"/>
      <c r="AB1479" s="34"/>
      <c r="AC1479" s="34"/>
      <c r="AD1479" s="34"/>
      <c r="AE1479" s="37"/>
      <c r="AF1479" s="34"/>
    </row>
    <row r="1480" ht="14.5" spans="1:32">
      <c r="A1480" s="34"/>
      <c r="B1480" s="37"/>
      <c r="C1480" s="214"/>
      <c r="D1480" s="312"/>
      <c r="E1480" s="312"/>
      <c r="F1480" s="315"/>
      <c r="G1480" s="312"/>
      <c r="H1480" s="312"/>
      <c r="I1480" s="34"/>
      <c r="J1480" s="114"/>
      <c r="K1480" s="80"/>
      <c r="L1480" s="114"/>
      <c r="M1480" s="114"/>
      <c r="N1480" s="114"/>
      <c r="O1480" s="34"/>
      <c r="P1480" s="34"/>
      <c r="Q1480" s="34"/>
      <c r="R1480" s="34"/>
      <c r="S1480" s="34"/>
      <c r="T1480" s="37"/>
      <c r="U1480" s="37"/>
      <c r="V1480" s="37"/>
      <c r="W1480" s="34"/>
      <c r="X1480" s="34"/>
      <c r="Y1480" s="37"/>
      <c r="Z1480" s="34"/>
      <c r="AA1480" s="34"/>
      <c r="AB1480" s="34"/>
      <c r="AC1480" s="34"/>
      <c r="AD1480" s="34"/>
      <c r="AE1480" s="37"/>
      <c r="AF1480" s="34"/>
    </row>
    <row r="1481" ht="14.5" spans="1:32">
      <c r="A1481" s="34"/>
      <c r="B1481" s="37"/>
      <c r="C1481" s="214"/>
      <c r="D1481" s="312"/>
      <c r="E1481" s="312"/>
      <c r="F1481" s="315"/>
      <c r="G1481" s="312"/>
      <c r="H1481" s="312"/>
      <c r="I1481" s="34"/>
      <c r="J1481" s="114"/>
      <c r="K1481" s="80"/>
      <c r="L1481" s="114"/>
      <c r="M1481" s="114"/>
      <c r="N1481" s="114"/>
      <c r="O1481" s="34"/>
      <c r="P1481" s="34"/>
      <c r="Q1481" s="34"/>
      <c r="R1481" s="34"/>
      <c r="S1481" s="34"/>
      <c r="T1481" s="37"/>
      <c r="U1481" s="37"/>
      <c r="V1481" s="37"/>
      <c r="W1481" s="34"/>
      <c r="X1481" s="34"/>
      <c r="Y1481" s="37"/>
      <c r="Z1481" s="34"/>
      <c r="AA1481" s="34"/>
      <c r="AB1481" s="34"/>
      <c r="AC1481" s="34"/>
      <c r="AD1481" s="34"/>
      <c r="AE1481" s="37"/>
      <c r="AF1481" s="34"/>
    </row>
    <row r="1482" ht="14.5" spans="1:32">
      <c r="A1482" s="34"/>
      <c r="B1482" s="37"/>
      <c r="C1482" s="214"/>
      <c r="D1482" s="312"/>
      <c r="E1482" s="312"/>
      <c r="F1482" s="315"/>
      <c r="G1482" s="312"/>
      <c r="H1482" s="312"/>
      <c r="I1482" s="34"/>
      <c r="J1482" s="114"/>
      <c r="K1482" s="80"/>
      <c r="L1482" s="114"/>
      <c r="M1482" s="114"/>
      <c r="N1482" s="114"/>
      <c r="O1482" s="34"/>
      <c r="P1482" s="34"/>
      <c r="Q1482" s="34"/>
      <c r="R1482" s="34"/>
      <c r="S1482" s="34"/>
      <c r="T1482" s="37"/>
      <c r="U1482" s="37"/>
      <c r="V1482" s="37"/>
      <c r="W1482" s="34"/>
      <c r="X1482" s="34"/>
      <c r="Y1482" s="37"/>
      <c r="Z1482" s="34"/>
      <c r="AA1482" s="34"/>
      <c r="AB1482" s="34"/>
      <c r="AC1482" s="34"/>
      <c r="AD1482" s="34"/>
      <c r="AE1482" s="37"/>
      <c r="AF1482" s="34"/>
    </row>
    <row r="1483" ht="14.5" spans="1:32">
      <c r="A1483" s="34"/>
      <c r="B1483" s="37"/>
      <c r="C1483" s="214"/>
      <c r="D1483" s="312"/>
      <c r="E1483" s="312"/>
      <c r="F1483" s="315"/>
      <c r="G1483" s="312"/>
      <c r="H1483" s="312"/>
      <c r="I1483" s="34"/>
      <c r="J1483" s="114"/>
      <c r="K1483" s="80"/>
      <c r="L1483" s="114"/>
      <c r="M1483" s="114"/>
      <c r="N1483" s="114"/>
      <c r="O1483" s="34"/>
      <c r="P1483" s="34"/>
      <c r="Q1483" s="34"/>
      <c r="R1483" s="34"/>
      <c r="S1483" s="34"/>
      <c r="T1483" s="37"/>
      <c r="U1483" s="37"/>
      <c r="V1483" s="37"/>
      <c r="W1483" s="34"/>
      <c r="X1483" s="34"/>
      <c r="Y1483" s="37"/>
      <c r="Z1483" s="34"/>
      <c r="AA1483" s="34"/>
      <c r="AB1483" s="34"/>
      <c r="AC1483" s="34"/>
      <c r="AD1483" s="34"/>
      <c r="AE1483" s="37"/>
      <c r="AF1483" s="34"/>
    </row>
    <row r="1484" ht="14.5" spans="1:32">
      <c r="A1484" s="34"/>
      <c r="B1484" s="37"/>
      <c r="C1484" s="214"/>
      <c r="D1484" s="312"/>
      <c r="E1484" s="312"/>
      <c r="F1484" s="315"/>
      <c r="G1484" s="312"/>
      <c r="H1484" s="312"/>
      <c r="I1484" s="34"/>
      <c r="J1484" s="114"/>
      <c r="K1484" s="80"/>
      <c r="L1484" s="114"/>
      <c r="M1484" s="114"/>
      <c r="N1484" s="114"/>
      <c r="O1484" s="34"/>
      <c r="P1484" s="34"/>
      <c r="Q1484" s="34"/>
      <c r="R1484" s="34"/>
      <c r="S1484" s="34"/>
      <c r="T1484" s="37"/>
      <c r="U1484" s="37"/>
      <c r="V1484" s="37"/>
      <c r="W1484" s="34"/>
      <c r="X1484" s="34"/>
      <c r="Y1484" s="37"/>
      <c r="Z1484" s="34"/>
      <c r="AA1484" s="34"/>
      <c r="AB1484" s="34"/>
      <c r="AC1484" s="34"/>
      <c r="AD1484" s="34"/>
      <c r="AE1484" s="37"/>
      <c r="AF1484" s="34"/>
    </row>
    <row r="1485" ht="14.5" spans="1:32">
      <c r="A1485" s="34"/>
      <c r="B1485" s="37"/>
      <c r="C1485" s="214"/>
      <c r="D1485" s="312"/>
      <c r="E1485" s="312"/>
      <c r="F1485" s="315"/>
      <c r="G1485" s="312"/>
      <c r="H1485" s="312"/>
      <c r="I1485" s="34"/>
      <c r="J1485" s="114"/>
      <c r="K1485" s="80"/>
      <c r="L1485" s="114"/>
      <c r="M1485" s="114"/>
      <c r="N1485" s="114"/>
      <c r="O1485" s="34"/>
      <c r="P1485" s="34"/>
      <c r="Q1485" s="34"/>
      <c r="R1485" s="34"/>
      <c r="S1485" s="34"/>
      <c r="T1485" s="37"/>
      <c r="U1485" s="37"/>
      <c r="V1485" s="37"/>
      <c r="W1485" s="34"/>
      <c r="X1485" s="34"/>
      <c r="Y1485" s="37"/>
      <c r="Z1485" s="34"/>
      <c r="AA1485" s="34"/>
      <c r="AB1485" s="34"/>
      <c r="AC1485" s="34"/>
      <c r="AD1485" s="34"/>
      <c r="AE1485" s="37"/>
      <c r="AF1485" s="34"/>
    </row>
    <row r="1486" ht="14.5" spans="1:32">
      <c r="A1486" s="34"/>
      <c r="B1486" s="37"/>
      <c r="C1486" s="214"/>
      <c r="D1486" s="312"/>
      <c r="E1486" s="312"/>
      <c r="F1486" s="315"/>
      <c r="G1486" s="312"/>
      <c r="H1486" s="312"/>
      <c r="I1486" s="34"/>
      <c r="J1486" s="114"/>
      <c r="K1486" s="80"/>
      <c r="L1486" s="114"/>
      <c r="M1486" s="114"/>
      <c r="N1486" s="114"/>
      <c r="O1486" s="34"/>
      <c r="P1486" s="34"/>
      <c r="Q1486" s="34"/>
      <c r="R1486" s="34"/>
      <c r="S1486" s="34"/>
      <c r="T1486" s="37"/>
      <c r="U1486" s="37"/>
      <c r="V1486" s="37"/>
      <c r="W1486" s="34"/>
      <c r="X1486" s="34"/>
      <c r="Y1486" s="37"/>
      <c r="Z1486" s="34"/>
      <c r="AA1486" s="34"/>
      <c r="AB1486" s="34"/>
      <c r="AC1486" s="34"/>
      <c r="AD1486" s="34"/>
      <c r="AE1486" s="37"/>
      <c r="AF1486" s="34"/>
    </row>
    <row r="1487" ht="14.5" spans="1:32">
      <c r="A1487" s="34"/>
      <c r="B1487" s="37"/>
      <c r="C1487" s="214"/>
      <c r="D1487" s="312"/>
      <c r="E1487" s="312"/>
      <c r="F1487" s="315"/>
      <c r="G1487" s="312"/>
      <c r="H1487" s="312"/>
      <c r="I1487" s="34"/>
      <c r="J1487" s="114"/>
      <c r="K1487" s="80"/>
      <c r="L1487" s="114"/>
      <c r="M1487" s="114"/>
      <c r="N1487" s="114"/>
      <c r="O1487" s="34"/>
      <c r="P1487" s="34"/>
      <c r="Q1487" s="34"/>
      <c r="R1487" s="34"/>
      <c r="S1487" s="34"/>
      <c r="T1487" s="37"/>
      <c r="U1487" s="37"/>
      <c r="V1487" s="37"/>
      <c r="W1487" s="34"/>
      <c r="X1487" s="34"/>
      <c r="Y1487" s="37"/>
      <c r="Z1487" s="34"/>
      <c r="AA1487" s="34"/>
      <c r="AB1487" s="34"/>
      <c r="AC1487" s="34"/>
      <c r="AD1487" s="34"/>
      <c r="AE1487" s="37"/>
      <c r="AF1487" s="34"/>
    </row>
    <row r="1488" ht="14.5" spans="1:32">
      <c r="A1488" s="34"/>
      <c r="B1488" s="37"/>
      <c r="C1488" s="214"/>
      <c r="D1488" s="312"/>
      <c r="E1488" s="312"/>
      <c r="F1488" s="315"/>
      <c r="G1488" s="312"/>
      <c r="H1488" s="312"/>
      <c r="I1488" s="34"/>
      <c r="J1488" s="114"/>
      <c r="K1488" s="80"/>
      <c r="L1488" s="114"/>
      <c r="M1488" s="114"/>
      <c r="N1488" s="114"/>
      <c r="O1488" s="34"/>
      <c r="P1488" s="34"/>
      <c r="Q1488" s="34"/>
      <c r="R1488" s="34"/>
      <c r="S1488" s="34"/>
      <c r="T1488" s="37"/>
      <c r="U1488" s="37"/>
      <c r="V1488" s="37"/>
      <c r="W1488" s="34"/>
      <c r="X1488" s="34"/>
      <c r="Y1488" s="37"/>
      <c r="Z1488" s="34"/>
      <c r="AA1488" s="34"/>
      <c r="AB1488" s="34"/>
      <c r="AC1488" s="34"/>
      <c r="AD1488" s="34"/>
      <c r="AE1488" s="37"/>
      <c r="AF1488" s="34"/>
    </row>
    <row r="1489" ht="14.5" spans="1:32">
      <c r="A1489" s="34"/>
      <c r="B1489" s="37"/>
      <c r="C1489" s="214"/>
      <c r="D1489" s="312"/>
      <c r="E1489" s="312"/>
      <c r="F1489" s="315"/>
      <c r="G1489" s="312"/>
      <c r="H1489" s="312"/>
      <c r="I1489" s="34"/>
      <c r="J1489" s="114"/>
      <c r="K1489" s="80"/>
      <c r="L1489" s="114"/>
      <c r="M1489" s="114"/>
      <c r="N1489" s="114"/>
      <c r="O1489" s="34"/>
      <c r="P1489" s="34"/>
      <c r="Q1489" s="34"/>
      <c r="R1489" s="34"/>
      <c r="S1489" s="34"/>
      <c r="T1489" s="37"/>
      <c r="U1489" s="37"/>
      <c r="V1489" s="37"/>
      <c r="W1489" s="34"/>
      <c r="X1489" s="34"/>
      <c r="Y1489" s="37"/>
      <c r="Z1489" s="34"/>
      <c r="AA1489" s="34"/>
      <c r="AB1489" s="34"/>
      <c r="AC1489" s="34"/>
      <c r="AD1489" s="34"/>
      <c r="AE1489" s="37"/>
      <c r="AF1489" s="34"/>
    </row>
    <row r="1490" ht="14.5" spans="1:32">
      <c r="A1490" s="34"/>
      <c r="B1490" s="37"/>
      <c r="C1490" s="214"/>
      <c r="D1490" s="312"/>
      <c r="E1490" s="312"/>
      <c r="F1490" s="315"/>
      <c r="G1490" s="312"/>
      <c r="H1490" s="312"/>
      <c r="I1490" s="34"/>
      <c r="J1490" s="114"/>
      <c r="K1490" s="80"/>
      <c r="L1490" s="114"/>
      <c r="M1490" s="114"/>
      <c r="N1490" s="114"/>
      <c r="O1490" s="34"/>
      <c r="P1490" s="34"/>
      <c r="Q1490" s="34"/>
      <c r="R1490" s="34"/>
      <c r="S1490" s="34"/>
      <c r="T1490" s="37"/>
      <c r="U1490" s="37"/>
      <c r="V1490" s="37"/>
      <c r="W1490" s="34"/>
      <c r="X1490" s="34"/>
      <c r="Y1490" s="37"/>
      <c r="Z1490" s="34"/>
      <c r="AA1490" s="34"/>
      <c r="AB1490" s="34"/>
      <c r="AC1490" s="34"/>
      <c r="AD1490" s="34"/>
      <c r="AE1490" s="37"/>
      <c r="AF1490" s="34"/>
    </row>
    <row r="1491" ht="14.5" spans="1:32">
      <c r="A1491" s="34"/>
      <c r="B1491" s="37"/>
      <c r="C1491" s="214"/>
      <c r="D1491" s="312"/>
      <c r="E1491" s="312"/>
      <c r="F1491" s="315"/>
      <c r="G1491" s="312"/>
      <c r="H1491" s="312"/>
      <c r="I1491" s="34"/>
      <c r="J1491" s="114"/>
      <c r="K1491" s="80"/>
      <c r="L1491" s="114"/>
      <c r="M1491" s="114"/>
      <c r="N1491" s="114"/>
      <c r="O1491" s="34"/>
      <c r="P1491" s="34"/>
      <c r="Q1491" s="34"/>
      <c r="R1491" s="34"/>
      <c r="S1491" s="34"/>
      <c r="T1491" s="37"/>
      <c r="U1491" s="37"/>
      <c r="V1491" s="37"/>
      <c r="W1491" s="34"/>
      <c r="X1491" s="34"/>
      <c r="Y1491" s="37"/>
      <c r="Z1491" s="34"/>
      <c r="AA1491" s="34"/>
      <c r="AB1491" s="34"/>
      <c r="AC1491" s="34"/>
      <c r="AD1491" s="34"/>
      <c r="AE1491" s="37"/>
      <c r="AF1491" s="34"/>
    </row>
    <row r="1492" ht="14.5" spans="1:32">
      <c r="A1492" s="34"/>
      <c r="B1492" s="37"/>
      <c r="C1492" s="214"/>
      <c r="D1492" s="312"/>
      <c r="E1492" s="312"/>
      <c r="F1492" s="315"/>
      <c r="G1492" s="312"/>
      <c r="H1492" s="312"/>
      <c r="I1492" s="34"/>
      <c r="J1492" s="114"/>
      <c r="K1492" s="80"/>
      <c r="L1492" s="114"/>
      <c r="M1492" s="114"/>
      <c r="N1492" s="114"/>
      <c r="O1492" s="34"/>
      <c r="P1492" s="34"/>
      <c r="Q1492" s="34"/>
      <c r="R1492" s="34"/>
      <c r="S1492" s="34"/>
      <c r="T1492" s="37"/>
      <c r="U1492" s="37"/>
      <c r="V1492" s="37"/>
      <c r="W1492" s="34"/>
      <c r="X1492" s="34"/>
      <c r="Y1492" s="37"/>
      <c r="Z1492" s="34"/>
      <c r="AA1492" s="34"/>
      <c r="AB1492" s="34"/>
      <c r="AC1492" s="34"/>
      <c r="AD1492" s="34"/>
      <c r="AE1492" s="37"/>
      <c r="AF1492" s="34"/>
    </row>
    <row r="1493" ht="14.5" spans="1:32">
      <c r="A1493" s="34"/>
      <c r="B1493" s="37"/>
      <c r="C1493" s="214"/>
      <c r="D1493" s="312"/>
      <c r="E1493" s="312"/>
      <c r="F1493" s="315"/>
      <c r="G1493" s="312"/>
      <c r="H1493" s="312"/>
      <c r="I1493" s="34"/>
      <c r="J1493" s="114"/>
      <c r="K1493" s="80"/>
      <c r="L1493" s="114"/>
      <c r="M1493" s="114"/>
      <c r="N1493" s="114"/>
      <c r="O1493" s="34"/>
      <c r="P1493" s="34"/>
      <c r="Q1493" s="34"/>
      <c r="R1493" s="34"/>
      <c r="S1493" s="34"/>
      <c r="T1493" s="37"/>
      <c r="U1493" s="37"/>
      <c r="V1493" s="37"/>
      <c r="W1493" s="34"/>
      <c r="X1493" s="34"/>
      <c r="Y1493" s="37"/>
      <c r="Z1493" s="34"/>
      <c r="AA1493" s="34"/>
      <c r="AB1493" s="34"/>
      <c r="AC1493" s="34"/>
      <c r="AD1493" s="34"/>
      <c r="AE1493" s="37"/>
      <c r="AF1493" s="34"/>
    </row>
    <row r="1494" ht="14.5" spans="1:32">
      <c r="A1494" s="34"/>
      <c r="B1494" s="37"/>
      <c r="C1494" s="214"/>
      <c r="D1494" s="312"/>
      <c r="E1494" s="312"/>
      <c r="F1494" s="315"/>
      <c r="G1494" s="312"/>
      <c r="H1494" s="312"/>
      <c r="I1494" s="34"/>
      <c r="J1494" s="114"/>
      <c r="K1494" s="80"/>
      <c r="L1494" s="114"/>
      <c r="M1494" s="114"/>
      <c r="N1494" s="114"/>
      <c r="O1494" s="34"/>
      <c r="P1494" s="34"/>
      <c r="Q1494" s="34"/>
      <c r="R1494" s="34"/>
      <c r="S1494" s="34"/>
      <c r="T1494" s="37"/>
      <c r="U1494" s="37"/>
      <c r="V1494" s="37"/>
      <c r="W1494" s="34"/>
      <c r="X1494" s="34"/>
      <c r="Y1494" s="37"/>
      <c r="Z1494" s="34"/>
      <c r="AA1494" s="34"/>
      <c r="AB1494" s="34"/>
      <c r="AC1494" s="34"/>
      <c r="AD1494" s="34"/>
      <c r="AE1494" s="37"/>
      <c r="AF1494" s="34"/>
    </row>
    <row r="1495" ht="14.5" spans="1:32">
      <c r="A1495" s="34"/>
      <c r="B1495" s="37"/>
      <c r="C1495" s="214"/>
      <c r="D1495" s="312"/>
      <c r="E1495" s="312"/>
      <c r="F1495" s="315"/>
      <c r="G1495" s="312"/>
      <c r="H1495" s="312"/>
      <c r="I1495" s="34"/>
      <c r="J1495" s="114"/>
      <c r="K1495" s="80"/>
      <c r="L1495" s="114"/>
      <c r="M1495" s="114"/>
      <c r="N1495" s="114"/>
      <c r="O1495" s="34"/>
      <c r="P1495" s="34"/>
      <c r="Q1495" s="34"/>
      <c r="R1495" s="34"/>
      <c r="S1495" s="34"/>
      <c r="T1495" s="37"/>
      <c r="U1495" s="37"/>
      <c r="V1495" s="37"/>
      <c r="W1495" s="34"/>
      <c r="X1495" s="34"/>
      <c r="Y1495" s="37"/>
      <c r="Z1495" s="34"/>
      <c r="AA1495" s="34"/>
      <c r="AB1495" s="34"/>
      <c r="AC1495" s="34"/>
      <c r="AD1495" s="34"/>
      <c r="AE1495" s="37"/>
      <c r="AF1495" s="34"/>
    </row>
    <row r="1496" ht="14.5" spans="1:32">
      <c r="A1496" s="34"/>
      <c r="B1496" s="37"/>
      <c r="C1496" s="214"/>
      <c r="D1496" s="312"/>
      <c r="E1496" s="312"/>
      <c r="F1496" s="315"/>
      <c r="G1496" s="312"/>
      <c r="H1496" s="312"/>
      <c r="I1496" s="34"/>
      <c r="J1496" s="114"/>
      <c r="K1496" s="80"/>
      <c r="L1496" s="114"/>
      <c r="M1496" s="114"/>
      <c r="N1496" s="114"/>
      <c r="O1496" s="34"/>
      <c r="P1496" s="34"/>
      <c r="Q1496" s="34"/>
      <c r="R1496" s="34"/>
      <c r="S1496" s="34"/>
      <c r="T1496" s="37"/>
      <c r="U1496" s="37"/>
      <c r="V1496" s="37"/>
      <c r="W1496" s="34"/>
      <c r="X1496" s="34"/>
      <c r="Y1496" s="37"/>
      <c r="Z1496" s="34"/>
      <c r="AA1496" s="34"/>
      <c r="AB1496" s="34"/>
      <c r="AC1496" s="34"/>
      <c r="AD1496" s="34"/>
      <c r="AE1496" s="37"/>
      <c r="AF1496" s="34"/>
    </row>
    <row r="1497" ht="14.5" spans="1:32">
      <c r="A1497" s="34"/>
      <c r="B1497" s="37"/>
      <c r="C1497" s="214"/>
      <c r="D1497" s="312"/>
      <c r="E1497" s="312"/>
      <c r="F1497" s="315"/>
      <c r="G1497" s="312"/>
      <c r="H1497" s="312"/>
      <c r="I1497" s="34"/>
      <c r="J1497" s="114"/>
      <c r="K1497" s="80"/>
      <c r="L1497" s="114"/>
      <c r="M1497" s="114"/>
      <c r="N1497" s="114"/>
      <c r="O1497" s="34"/>
      <c r="P1497" s="34"/>
      <c r="Q1497" s="34"/>
      <c r="R1497" s="34"/>
      <c r="S1497" s="34"/>
      <c r="T1497" s="37"/>
      <c r="U1497" s="37"/>
      <c r="V1497" s="37"/>
      <c r="W1497" s="34"/>
      <c r="X1497" s="34"/>
      <c r="Y1497" s="37"/>
      <c r="Z1497" s="34"/>
      <c r="AA1497" s="34"/>
      <c r="AB1497" s="34"/>
      <c r="AC1497" s="34"/>
      <c r="AD1497" s="34"/>
      <c r="AE1497" s="37"/>
      <c r="AF1497" s="34"/>
    </row>
    <row r="1498" ht="14.5" spans="1:32">
      <c r="A1498" s="34"/>
      <c r="B1498" s="37"/>
      <c r="C1498" s="214"/>
      <c r="D1498" s="312"/>
      <c r="E1498" s="312"/>
      <c r="F1498" s="315"/>
      <c r="G1498" s="312"/>
      <c r="H1498" s="312"/>
      <c r="I1498" s="34"/>
      <c r="J1498" s="114"/>
      <c r="K1498" s="80"/>
      <c r="L1498" s="114"/>
      <c r="M1498" s="114"/>
      <c r="N1498" s="114"/>
      <c r="O1498" s="34"/>
      <c r="P1498" s="34"/>
      <c r="Q1498" s="34"/>
      <c r="R1498" s="34"/>
      <c r="S1498" s="34"/>
      <c r="T1498" s="37"/>
      <c r="U1498" s="37"/>
      <c r="V1498" s="37"/>
      <c r="W1498" s="34"/>
      <c r="X1498" s="34"/>
      <c r="Y1498" s="37"/>
      <c r="Z1498" s="34"/>
      <c r="AA1498" s="34"/>
      <c r="AB1498" s="34"/>
      <c r="AC1498" s="34"/>
      <c r="AD1498" s="34"/>
      <c r="AE1498" s="37"/>
      <c r="AF1498" s="34"/>
    </row>
    <row r="1499" ht="14.5" spans="1:32">
      <c r="A1499" s="34"/>
      <c r="B1499" s="37"/>
      <c r="C1499" s="214"/>
      <c r="D1499" s="312"/>
      <c r="E1499" s="312"/>
      <c r="F1499" s="315"/>
      <c r="G1499" s="312"/>
      <c r="H1499" s="312"/>
      <c r="I1499" s="34"/>
      <c r="J1499" s="114"/>
      <c r="K1499" s="80"/>
      <c r="L1499" s="114"/>
      <c r="M1499" s="114"/>
      <c r="N1499" s="114"/>
      <c r="O1499" s="34"/>
      <c r="P1499" s="34"/>
      <c r="Q1499" s="34"/>
      <c r="R1499" s="34"/>
      <c r="S1499" s="34"/>
      <c r="T1499" s="37"/>
      <c r="U1499" s="37"/>
      <c r="V1499" s="37"/>
      <c r="W1499" s="34"/>
      <c r="X1499" s="34"/>
      <c r="Y1499" s="37"/>
      <c r="Z1499" s="34"/>
      <c r="AA1499" s="34"/>
      <c r="AB1499" s="34"/>
      <c r="AC1499" s="34"/>
      <c r="AD1499" s="34"/>
      <c r="AE1499" s="37"/>
      <c r="AF1499" s="34"/>
    </row>
    <row r="1500" ht="14.5" spans="1:32">
      <c r="A1500" s="34"/>
      <c r="B1500" s="37"/>
      <c r="C1500" s="214"/>
      <c r="D1500" s="312"/>
      <c r="E1500" s="312"/>
      <c r="F1500" s="315"/>
      <c r="G1500" s="312"/>
      <c r="H1500" s="312"/>
      <c r="I1500" s="34"/>
      <c r="J1500" s="114"/>
      <c r="K1500" s="80"/>
      <c r="L1500" s="114"/>
      <c r="M1500" s="114"/>
      <c r="N1500" s="114"/>
      <c r="O1500" s="34"/>
      <c r="P1500" s="34"/>
      <c r="Q1500" s="34"/>
      <c r="R1500" s="34"/>
      <c r="S1500" s="34"/>
      <c r="T1500" s="37"/>
      <c r="U1500" s="37"/>
      <c r="V1500" s="37"/>
      <c r="W1500" s="34"/>
      <c r="X1500" s="34"/>
      <c r="Y1500" s="37"/>
      <c r="Z1500" s="34"/>
      <c r="AA1500" s="34"/>
      <c r="AB1500" s="34"/>
      <c r="AC1500" s="34"/>
      <c r="AD1500" s="34"/>
      <c r="AE1500" s="37"/>
      <c r="AF1500" s="34"/>
    </row>
    <row r="1501" ht="14.5" spans="1:32">
      <c r="A1501" s="34"/>
      <c r="B1501" s="37"/>
      <c r="C1501" s="214"/>
      <c r="D1501" s="312"/>
      <c r="E1501" s="312"/>
      <c r="F1501" s="315"/>
      <c r="G1501" s="312"/>
      <c r="H1501" s="312"/>
      <c r="I1501" s="34"/>
      <c r="J1501" s="114"/>
      <c r="K1501" s="80"/>
      <c r="L1501" s="114"/>
      <c r="M1501" s="114"/>
      <c r="N1501" s="114"/>
      <c r="O1501" s="34"/>
      <c r="P1501" s="34"/>
      <c r="Q1501" s="34"/>
      <c r="R1501" s="34"/>
      <c r="S1501" s="34"/>
      <c r="T1501" s="37"/>
      <c r="U1501" s="37"/>
      <c r="V1501" s="37"/>
      <c r="W1501" s="34"/>
      <c r="X1501" s="34"/>
      <c r="Y1501" s="37"/>
      <c r="Z1501" s="34"/>
      <c r="AA1501" s="34"/>
      <c r="AB1501" s="34"/>
      <c r="AC1501" s="34"/>
      <c r="AD1501" s="34"/>
      <c r="AE1501" s="37"/>
      <c r="AF1501" s="34"/>
    </row>
    <row r="1502" ht="14.5" spans="1:32">
      <c r="A1502" s="34"/>
      <c r="B1502" s="37"/>
      <c r="C1502" s="214"/>
      <c r="D1502" s="312"/>
      <c r="E1502" s="312"/>
      <c r="F1502" s="315"/>
      <c r="G1502" s="312"/>
      <c r="H1502" s="312"/>
      <c r="I1502" s="34"/>
      <c r="J1502" s="114"/>
      <c r="K1502" s="80"/>
      <c r="L1502" s="114"/>
      <c r="M1502" s="114"/>
      <c r="N1502" s="114"/>
      <c r="O1502" s="34"/>
      <c r="P1502" s="34"/>
      <c r="Q1502" s="34"/>
      <c r="R1502" s="34"/>
      <c r="S1502" s="34"/>
      <c r="T1502" s="37"/>
      <c r="U1502" s="37"/>
      <c r="V1502" s="37"/>
      <c r="W1502" s="34"/>
      <c r="X1502" s="34"/>
      <c r="Y1502" s="37"/>
      <c r="Z1502" s="34"/>
      <c r="AA1502" s="34"/>
      <c r="AB1502" s="34"/>
      <c r="AC1502" s="34"/>
      <c r="AD1502" s="34"/>
      <c r="AE1502" s="37"/>
      <c r="AF1502" s="34"/>
    </row>
    <row r="1503" ht="14.5" spans="1:32">
      <c r="A1503" s="34"/>
      <c r="B1503" s="37"/>
      <c r="C1503" s="214"/>
      <c r="D1503" s="312"/>
      <c r="E1503" s="312"/>
      <c r="F1503" s="315"/>
      <c r="G1503" s="312"/>
      <c r="H1503" s="312"/>
      <c r="I1503" s="34"/>
      <c r="J1503" s="114"/>
      <c r="K1503" s="80"/>
      <c r="L1503" s="114"/>
      <c r="M1503" s="114"/>
      <c r="N1503" s="114"/>
      <c r="O1503" s="34"/>
      <c r="P1503" s="34"/>
      <c r="Q1503" s="34"/>
      <c r="R1503" s="34"/>
      <c r="S1503" s="34"/>
      <c r="T1503" s="37"/>
      <c r="U1503" s="37"/>
      <c r="V1503" s="37"/>
      <c r="W1503" s="34"/>
      <c r="X1503" s="34"/>
      <c r="Y1503" s="37"/>
      <c r="Z1503" s="34"/>
      <c r="AA1503" s="34"/>
      <c r="AB1503" s="34"/>
      <c r="AC1503" s="34"/>
      <c r="AD1503" s="34"/>
      <c r="AE1503" s="37"/>
      <c r="AF1503" s="34"/>
    </row>
    <row r="1504" ht="14.5" spans="1:32">
      <c r="A1504" s="34"/>
      <c r="B1504" s="37"/>
      <c r="C1504" s="214"/>
      <c r="D1504" s="312"/>
      <c r="E1504" s="312"/>
      <c r="F1504" s="315"/>
      <c r="G1504" s="312"/>
      <c r="H1504" s="312"/>
      <c r="I1504" s="34"/>
      <c r="J1504" s="114"/>
      <c r="K1504" s="80"/>
      <c r="L1504" s="114"/>
      <c r="M1504" s="114"/>
      <c r="N1504" s="114"/>
      <c r="O1504" s="34"/>
      <c r="P1504" s="34"/>
      <c r="Q1504" s="34"/>
      <c r="R1504" s="34"/>
      <c r="S1504" s="34"/>
      <c r="T1504" s="37"/>
      <c r="U1504" s="37"/>
      <c r="V1504" s="37"/>
      <c r="W1504" s="34"/>
      <c r="X1504" s="34"/>
      <c r="Y1504" s="37"/>
      <c r="Z1504" s="34"/>
      <c r="AA1504" s="34"/>
      <c r="AB1504" s="34"/>
      <c r="AC1504" s="34"/>
      <c r="AD1504" s="34"/>
      <c r="AE1504" s="37"/>
      <c r="AF1504" s="34"/>
    </row>
    <row r="1505" ht="14.5" spans="1:32">
      <c r="A1505" s="34"/>
      <c r="B1505" s="37"/>
      <c r="C1505" s="214"/>
      <c r="D1505" s="312"/>
      <c r="E1505" s="312"/>
      <c r="F1505" s="315"/>
      <c r="G1505" s="312"/>
      <c r="H1505" s="312"/>
      <c r="I1505" s="34"/>
      <c r="J1505" s="114"/>
      <c r="K1505" s="80"/>
      <c r="L1505" s="114"/>
      <c r="M1505" s="114"/>
      <c r="N1505" s="114"/>
      <c r="O1505" s="34"/>
      <c r="P1505" s="34"/>
      <c r="Q1505" s="34"/>
      <c r="R1505" s="34"/>
      <c r="S1505" s="34"/>
      <c r="T1505" s="37"/>
      <c r="U1505" s="37"/>
      <c r="V1505" s="37"/>
      <c r="W1505" s="34"/>
      <c r="X1505" s="34"/>
      <c r="Y1505" s="37"/>
      <c r="Z1505" s="34"/>
      <c r="AA1505" s="34"/>
      <c r="AB1505" s="34"/>
      <c r="AC1505" s="34"/>
      <c r="AD1505" s="34"/>
      <c r="AE1505" s="37"/>
      <c r="AF1505" s="34"/>
    </row>
    <row r="1506" ht="14.5" spans="1:32">
      <c r="A1506" s="34"/>
      <c r="B1506" s="37"/>
      <c r="C1506" s="214"/>
      <c r="D1506" s="312"/>
      <c r="E1506" s="312"/>
      <c r="F1506" s="315"/>
      <c r="G1506" s="312"/>
      <c r="H1506" s="312"/>
      <c r="I1506" s="34"/>
      <c r="J1506" s="114"/>
      <c r="K1506" s="80"/>
      <c r="L1506" s="114"/>
      <c r="M1506" s="114"/>
      <c r="N1506" s="114"/>
      <c r="O1506" s="34"/>
      <c r="P1506" s="34"/>
      <c r="Q1506" s="34"/>
      <c r="R1506" s="34"/>
      <c r="S1506" s="34"/>
      <c r="T1506" s="37"/>
      <c r="U1506" s="37"/>
      <c r="V1506" s="37"/>
      <c r="W1506" s="34"/>
      <c r="X1506" s="34"/>
      <c r="Y1506" s="37"/>
      <c r="Z1506" s="34"/>
      <c r="AA1506" s="34"/>
      <c r="AB1506" s="34"/>
      <c r="AC1506" s="34"/>
      <c r="AD1506" s="34"/>
      <c r="AE1506" s="37"/>
      <c r="AF1506" s="34"/>
    </row>
    <row r="1507" ht="14.5" spans="1:32">
      <c r="A1507" s="34"/>
      <c r="B1507" s="37"/>
      <c r="C1507" s="214"/>
      <c r="D1507" s="312"/>
      <c r="E1507" s="312"/>
      <c r="F1507" s="315"/>
      <c r="G1507" s="312"/>
      <c r="H1507" s="312"/>
      <c r="I1507" s="34"/>
      <c r="J1507" s="114"/>
      <c r="K1507" s="80"/>
      <c r="L1507" s="114"/>
      <c r="M1507" s="114"/>
      <c r="N1507" s="114"/>
      <c r="O1507" s="34"/>
      <c r="P1507" s="34"/>
      <c r="Q1507" s="34"/>
      <c r="R1507" s="34"/>
      <c r="S1507" s="34"/>
      <c r="T1507" s="37"/>
      <c r="U1507" s="37"/>
      <c r="V1507" s="37"/>
      <c r="W1507" s="34"/>
      <c r="X1507" s="34"/>
      <c r="Y1507" s="37"/>
      <c r="Z1507" s="34"/>
      <c r="AA1507" s="34"/>
      <c r="AB1507" s="34"/>
      <c r="AC1507" s="34"/>
      <c r="AD1507" s="34"/>
      <c r="AE1507" s="37"/>
      <c r="AF1507" s="34"/>
    </row>
    <row r="1508" ht="14.5" spans="1:32">
      <c r="A1508" s="34"/>
      <c r="B1508" s="37"/>
      <c r="C1508" s="214"/>
      <c r="D1508" s="312"/>
      <c r="E1508" s="312"/>
      <c r="F1508" s="315"/>
      <c r="G1508" s="312"/>
      <c r="H1508" s="312"/>
      <c r="I1508" s="34"/>
      <c r="J1508" s="114"/>
      <c r="K1508" s="80"/>
      <c r="L1508" s="114"/>
      <c r="M1508" s="114"/>
      <c r="N1508" s="114"/>
      <c r="O1508" s="34"/>
      <c r="P1508" s="34"/>
      <c r="Q1508" s="34"/>
      <c r="R1508" s="34"/>
      <c r="S1508" s="34"/>
      <c r="T1508" s="37"/>
      <c r="U1508" s="37"/>
      <c r="V1508" s="37"/>
      <c r="W1508" s="34"/>
      <c r="X1508" s="34"/>
      <c r="Y1508" s="37"/>
      <c r="Z1508" s="34"/>
      <c r="AA1508" s="34"/>
      <c r="AB1508" s="34"/>
      <c r="AC1508" s="34"/>
      <c r="AD1508" s="34"/>
      <c r="AE1508" s="37"/>
      <c r="AF1508" s="34"/>
    </row>
    <row r="1509" ht="14.5" spans="1:32">
      <c r="A1509" s="34"/>
      <c r="B1509" s="37"/>
      <c r="C1509" s="214"/>
      <c r="D1509" s="312"/>
      <c r="E1509" s="312"/>
      <c r="F1509" s="315"/>
      <c r="G1509" s="312"/>
      <c r="H1509" s="312"/>
      <c r="I1509" s="34"/>
      <c r="J1509" s="114"/>
      <c r="K1509" s="80"/>
      <c r="L1509" s="114"/>
      <c r="M1509" s="114"/>
      <c r="N1509" s="114"/>
      <c r="O1509" s="34"/>
      <c r="P1509" s="34"/>
      <c r="Q1509" s="34"/>
      <c r="R1509" s="34"/>
      <c r="S1509" s="34"/>
      <c r="T1509" s="37"/>
      <c r="U1509" s="37"/>
      <c r="V1509" s="37"/>
      <c r="W1509" s="34"/>
      <c r="X1509" s="34"/>
      <c r="Y1509" s="37"/>
      <c r="Z1509" s="34"/>
      <c r="AA1509" s="34"/>
      <c r="AB1509" s="34"/>
      <c r="AC1509" s="34"/>
      <c r="AD1509" s="34"/>
      <c r="AE1509" s="37"/>
      <c r="AF1509" s="34"/>
    </row>
    <row r="1510" ht="14.5" spans="1:32">
      <c r="A1510" s="34"/>
      <c r="B1510" s="37"/>
      <c r="C1510" s="214"/>
      <c r="D1510" s="312"/>
      <c r="E1510" s="312"/>
      <c r="F1510" s="315"/>
      <c r="G1510" s="312"/>
      <c r="H1510" s="312"/>
      <c r="I1510" s="34"/>
      <c r="J1510" s="114"/>
      <c r="K1510" s="80"/>
      <c r="L1510" s="114"/>
      <c r="M1510" s="114"/>
      <c r="N1510" s="114"/>
      <c r="O1510" s="34"/>
      <c r="P1510" s="34"/>
      <c r="Q1510" s="34"/>
      <c r="R1510" s="34"/>
      <c r="S1510" s="34"/>
      <c r="T1510" s="37"/>
      <c r="U1510" s="37"/>
      <c r="V1510" s="37"/>
      <c r="W1510" s="34"/>
      <c r="X1510" s="34"/>
      <c r="Y1510" s="37"/>
      <c r="Z1510" s="34"/>
      <c r="AA1510" s="34"/>
      <c r="AB1510" s="34"/>
      <c r="AC1510" s="34"/>
      <c r="AD1510" s="34"/>
      <c r="AE1510" s="37"/>
      <c r="AF1510" s="34"/>
    </row>
    <row r="1511" ht="14.5" spans="1:32">
      <c r="A1511" s="34"/>
      <c r="B1511" s="37"/>
      <c r="C1511" s="214"/>
      <c r="D1511" s="312"/>
      <c r="E1511" s="312"/>
      <c r="F1511" s="315"/>
      <c r="G1511" s="312"/>
      <c r="H1511" s="312"/>
      <c r="I1511" s="34"/>
      <c r="J1511" s="114"/>
      <c r="K1511" s="80"/>
      <c r="L1511" s="114"/>
      <c r="M1511" s="114"/>
      <c r="N1511" s="114"/>
      <c r="O1511" s="34"/>
      <c r="P1511" s="34"/>
      <c r="Q1511" s="34"/>
      <c r="R1511" s="34"/>
      <c r="S1511" s="34"/>
      <c r="T1511" s="37"/>
      <c r="U1511" s="37"/>
      <c r="V1511" s="37"/>
      <c r="W1511" s="34"/>
      <c r="X1511" s="34"/>
      <c r="Y1511" s="37"/>
      <c r="Z1511" s="34"/>
      <c r="AA1511" s="34"/>
      <c r="AB1511" s="34"/>
      <c r="AC1511" s="34"/>
      <c r="AD1511" s="34"/>
      <c r="AE1511" s="37"/>
      <c r="AF1511" s="34"/>
    </row>
    <row r="1512" ht="14.5" spans="1:32">
      <c r="A1512" s="34"/>
      <c r="B1512" s="37"/>
      <c r="C1512" s="214"/>
      <c r="D1512" s="312"/>
      <c r="E1512" s="312"/>
      <c r="F1512" s="315"/>
      <c r="G1512" s="312"/>
      <c r="H1512" s="312"/>
      <c r="I1512" s="34"/>
      <c r="J1512" s="114"/>
      <c r="K1512" s="80"/>
      <c r="L1512" s="114"/>
      <c r="M1512" s="114"/>
      <c r="N1512" s="114"/>
      <c r="O1512" s="34"/>
      <c r="P1512" s="34"/>
      <c r="Q1512" s="34"/>
      <c r="R1512" s="34"/>
      <c r="S1512" s="34"/>
      <c r="T1512" s="37"/>
      <c r="U1512" s="37"/>
      <c r="V1512" s="37"/>
      <c r="W1512" s="34"/>
      <c r="X1512" s="34"/>
      <c r="Y1512" s="37"/>
      <c r="Z1512" s="34"/>
      <c r="AA1512" s="34"/>
      <c r="AB1512" s="34"/>
      <c r="AC1512" s="34"/>
      <c r="AD1512" s="34"/>
      <c r="AE1512" s="37"/>
      <c r="AF1512" s="34"/>
    </row>
    <row r="1513" ht="14.5" spans="1:32">
      <c r="A1513" s="34"/>
      <c r="B1513" s="37"/>
      <c r="C1513" s="214"/>
      <c r="D1513" s="312"/>
      <c r="E1513" s="312"/>
      <c r="F1513" s="315"/>
      <c r="G1513" s="312"/>
      <c r="H1513" s="312"/>
      <c r="I1513" s="34"/>
      <c r="J1513" s="114"/>
      <c r="K1513" s="80"/>
      <c r="L1513" s="114"/>
      <c r="M1513" s="114"/>
      <c r="N1513" s="114"/>
      <c r="O1513" s="34"/>
      <c r="P1513" s="34"/>
      <c r="Q1513" s="34"/>
      <c r="R1513" s="34"/>
      <c r="S1513" s="34"/>
      <c r="T1513" s="37"/>
      <c r="U1513" s="37"/>
      <c r="V1513" s="37"/>
      <c r="W1513" s="34"/>
      <c r="X1513" s="34"/>
      <c r="Y1513" s="37"/>
      <c r="Z1513" s="34"/>
      <c r="AA1513" s="34"/>
      <c r="AB1513" s="34"/>
      <c r="AC1513" s="34"/>
      <c r="AD1513" s="34"/>
      <c r="AE1513" s="37"/>
      <c r="AF1513" s="34"/>
    </row>
    <row r="1514" ht="14.5" spans="1:32">
      <c r="A1514" s="34"/>
      <c r="B1514" s="37"/>
      <c r="C1514" s="214"/>
      <c r="D1514" s="312"/>
      <c r="E1514" s="312"/>
      <c r="F1514" s="315"/>
      <c r="G1514" s="312"/>
      <c r="H1514" s="312"/>
      <c r="I1514" s="34"/>
      <c r="J1514" s="114"/>
      <c r="K1514" s="80"/>
      <c r="L1514" s="114"/>
      <c r="M1514" s="114"/>
      <c r="N1514" s="114"/>
      <c r="O1514" s="34"/>
      <c r="P1514" s="34"/>
      <c r="Q1514" s="34"/>
      <c r="R1514" s="34"/>
      <c r="S1514" s="34"/>
      <c r="T1514" s="37"/>
      <c r="U1514" s="37"/>
      <c r="V1514" s="37"/>
      <c r="W1514" s="34"/>
      <c r="X1514" s="34"/>
      <c r="Y1514" s="37"/>
      <c r="Z1514" s="34"/>
      <c r="AA1514" s="34"/>
      <c r="AB1514" s="34"/>
      <c r="AC1514" s="34"/>
      <c r="AD1514" s="34"/>
      <c r="AE1514" s="37"/>
      <c r="AF1514" s="34"/>
    </row>
    <row r="1515" ht="14.5" spans="1:32">
      <c r="A1515" s="34"/>
      <c r="B1515" s="37"/>
      <c r="C1515" s="214"/>
      <c r="D1515" s="312"/>
      <c r="E1515" s="312"/>
      <c r="F1515" s="315"/>
      <c r="G1515" s="312"/>
      <c r="H1515" s="312"/>
      <c r="I1515" s="34"/>
      <c r="J1515" s="114"/>
      <c r="K1515" s="80"/>
      <c r="L1515" s="114"/>
      <c r="M1515" s="114"/>
      <c r="N1515" s="114"/>
      <c r="O1515" s="34"/>
      <c r="P1515" s="34"/>
      <c r="Q1515" s="34"/>
      <c r="R1515" s="34"/>
      <c r="S1515" s="34"/>
      <c r="T1515" s="37"/>
      <c r="U1515" s="37"/>
      <c r="V1515" s="37"/>
      <c r="W1515" s="34"/>
      <c r="X1515" s="34"/>
      <c r="Y1515" s="37"/>
      <c r="Z1515" s="34"/>
      <c r="AA1515" s="34"/>
      <c r="AB1515" s="34"/>
      <c r="AC1515" s="34"/>
      <c r="AD1515" s="34"/>
      <c r="AE1515" s="37"/>
      <c r="AF1515" s="34"/>
    </row>
    <row r="1516" ht="14.5" spans="1:32">
      <c r="A1516" s="34"/>
      <c r="B1516" s="37"/>
      <c r="C1516" s="214"/>
      <c r="D1516" s="312"/>
      <c r="E1516" s="312"/>
      <c r="F1516" s="315"/>
      <c r="G1516" s="312"/>
      <c r="H1516" s="312"/>
      <c r="I1516" s="34"/>
      <c r="J1516" s="114"/>
      <c r="K1516" s="80"/>
      <c r="L1516" s="114"/>
      <c r="M1516" s="114"/>
      <c r="N1516" s="114"/>
      <c r="O1516" s="34"/>
      <c r="P1516" s="34"/>
      <c r="Q1516" s="34"/>
      <c r="R1516" s="34"/>
      <c r="S1516" s="34"/>
      <c r="T1516" s="37"/>
      <c r="U1516" s="37"/>
      <c r="V1516" s="37"/>
      <c r="W1516" s="34"/>
      <c r="X1516" s="34"/>
      <c r="Y1516" s="37"/>
      <c r="Z1516" s="34"/>
      <c r="AA1516" s="34"/>
      <c r="AB1516" s="34"/>
      <c r="AC1516" s="34"/>
      <c r="AD1516" s="34"/>
      <c r="AE1516" s="37"/>
      <c r="AF1516" s="34"/>
    </row>
    <row r="1517" ht="14.5" spans="1:32">
      <c r="A1517" s="34"/>
      <c r="B1517" s="37"/>
      <c r="C1517" s="214"/>
      <c r="D1517" s="312"/>
      <c r="E1517" s="312"/>
      <c r="F1517" s="315"/>
      <c r="G1517" s="312"/>
      <c r="H1517" s="312"/>
      <c r="I1517" s="34"/>
      <c r="J1517" s="114"/>
      <c r="K1517" s="80"/>
      <c r="L1517" s="114"/>
      <c r="M1517" s="114"/>
      <c r="N1517" s="114"/>
      <c r="O1517" s="34"/>
      <c r="P1517" s="34"/>
      <c r="Q1517" s="34"/>
      <c r="R1517" s="34"/>
      <c r="S1517" s="34"/>
      <c r="T1517" s="37"/>
      <c r="U1517" s="37"/>
      <c r="V1517" s="37"/>
      <c r="W1517" s="34"/>
      <c r="X1517" s="34"/>
      <c r="Y1517" s="37"/>
      <c r="Z1517" s="34"/>
      <c r="AA1517" s="34"/>
      <c r="AB1517" s="34"/>
      <c r="AC1517" s="34"/>
      <c r="AD1517" s="34"/>
      <c r="AE1517" s="37"/>
      <c r="AF1517" s="34"/>
    </row>
    <row r="1518" ht="14.5" spans="1:32">
      <c r="A1518" s="34"/>
      <c r="B1518" s="37"/>
      <c r="C1518" s="214"/>
      <c r="D1518" s="312"/>
      <c r="E1518" s="312"/>
      <c r="F1518" s="315"/>
      <c r="G1518" s="312"/>
      <c r="H1518" s="312"/>
      <c r="I1518" s="34"/>
      <c r="J1518" s="114"/>
      <c r="K1518" s="80"/>
      <c r="L1518" s="114"/>
      <c r="M1518" s="114"/>
      <c r="N1518" s="114"/>
      <c r="O1518" s="34"/>
      <c r="P1518" s="34"/>
      <c r="Q1518" s="34"/>
      <c r="R1518" s="34"/>
      <c r="S1518" s="34"/>
      <c r="T1518" s="37"/>
      <c r="U1518" s="37"/>
      <c r="V1518" s="37"/>
      <c r="W1518" s="34"/>
      <c r="X1518" s="34"/>
      <c r="Y1518" s="37"/>
      <c r="Z1518" s="34"/>
      <c r="AA1518" s="34"/>
      <c r="AB1518" s="34"/>
      <c r="AC1518" s="34"/>
      <c r="AD1518" s="34"/>
      <c r="AE1518" s="37"/>
      <c r="AF1518" s="34"/>
    </row>
    <row r="1519" ht="14.5" spans="1:32">
      <c r="A1519" s="34"/>
      <c r="B1519" s="37"/>
      <c r="C1519" s="214"/>
      <c r="D1519" s="312"/>
      <c r="E1519" s="312"/>
      <c r="F1519" s="315"/>
      <c r="G1519" s="312"/>
      <c r="H1519" s="312"/>
      <c r="I1519" s="34"/>
      <c r="J1519" s="114"/>
      <c r="K1519" s="80"/>
      <c r="L1519" s="114"/>
      <c r="M1519" s="114"/>
      <c r="N1519" s="114"/>
      <c r="O1519" s="34"/>
      <c r="P1519" s="34"/>
      <c r="Q1519" s="34"/>
      <c r="R1519" s="34"/>
      <c r="S1519" s="34"/>
      <c r="T1519" s="37"/>
      <c r="U1519" s="37"/>
      <c r="V1519" s="37"/>
      <c r="W1519" s="34"/>
      <c r="X1519" s="34"/>
      <c r="Y1519" s="37"/>
      <c r="Z1519" s="34"/>
      <c r="AA1519" s="34"/>
      <c r="AB1519" s="34"/>
      <c r="AC1519" s="34"/>
      <c r="AD1519" s="34"/>
      <c r="AE1519" s="37"/>
      <c r="AF1519" s="34"/>
    </row>
    <row r="1520" ht="14.5" spans="1:32">
      <c r="A1520" s="34"/>
      <c r="B1520" s="37"/>
      <c r="C1520" s="214"/>
      <c r="D1520" s="312"/>
      <c r="E1520" s="312"/>
      <c r="F1520" s="315"/>
      <c r="G1520" s="312"/>
      <c r="H1520" s="312"/>
      <c r="I1520" s="34"/>
      <c r="J1520" s="114"/>
      <c r="K1520" s="80"/>
      <c r="L1520" s="114"/>
      <c r="M1520" s="114"/>
      <c r="N1520" s="114"/>
      <c r="O1520" s="34"/>
      <c r="P1520" s="34"/>
      <c r="Q1520" s="34"/>
      <c r="R1520" s="34"/>
      <c r="S1520" s="34"/>
      <c r="T1520" s="37"/>
      <c r="U1520" s="37"/>
      <c r="V1520" s="37"/>
      <c r="W1520" s="34"/>
      <c r="X1520" s="34"/>
      <c r="Y1520" s="37"/>
      <c r="Z1520" s="34"/>
      <c r="AA1520" s="34"/>
      <c r="AB1520" s="34"/>
      <c r="AC1520" s="34"/>
      <c r="AD1520" s="34"/>
      <c r="AE1520" s="37"/>
      <c r="AF1520" s="34"/>
    </row>
    <row r="1521" ht="14.5" spans="1:32">
      <c r="A1521" s="34"/>
      <c r="B1521" s="37"/>
      <c r="C1521" s="214"/>
      <c r="D1521" s="312"/>
      <c r="E1521" s="312"/>
      <c r="F1521" s="315"/>
      <c r="G1521" s="312"/>
      <c r="H1521" s="312"/>
      <c r="I1521" s="34"/>
      <c r="J1521" s="114"/>
      <c r="K1521" s="80"/>
      <c r="L1521" s="114"/>
      <c r="M1521" s="114"/>
      <c r="N1521" s="114"/>
      <c r="O1521" s="34"/>
      <c r="P1521" s="34"/>
      <c r="Q1521" s="34"/>
      <c r="R1521" s="34"/>
      <c r="S1521" s="34"/>
      <c r="T1521" s="37"/>
      <c r="U1521" s="37"/>
      <c r="V1521" s="37"/>
      <c r="W1521" s="34"/>
      <c r="X1521" s="34"/>
      <c r="Y1521" s="37"/>
      <c r="Z1521" s="34"/>
      <c r="AA1521" s="34"/>
      <c r="AB1521" s="34"/>
      <c r="AC1521" s="34"/>
      <c r="AD1521" s="34"/>
      <c r="AE1521" s="37"/>
      <c r="AF1521" s="34"/>
    </row>
    <row r="1522" ht="14.5" spans="1:32">
      <c r="A1522" s="34"/>
      <c r="B1522" s="37"/>
      <c r="C1522" s="214"/>
      <c r="D1522" s="312"/>
      <c r="E1522" s="312"/>
      <c r="F1522" s="315"/>
      <c r="G1522" s="312"/>
      <c r="H1522" s="312"/>
      <c r="I1522" s="34"/>
      <c r="J1522" s="114"/>
      <c r="K1522" s="80"/>
      <c r="L1522" s="114"/>
      <c r="M1522" s="114"/>
      <c r="N1522" s="114"/>
      <c r="O1522" s="34"/>
      <c r="P1522" s="34"/>
      <c r="Q1522" s="34"/>
      <c r="R1522" s="34"/>
      <c r="S1522" s="34"/>
      <c r="T1522" s="37"/>
      <c r="U1522" s="37"/>
      <c r="V1522" s="37"/>
      <c r="W1522" s="34"/>
      <c r="X1522" s="34"/>
      <c r="Y1522" s="37"/>
      <c r="Z1522" s="34"/>
      <c r="AA1522" s="34"/>
      <c r="AB1522" s="34"/>
      <c r="AC1522" s="34"/>
      <c r="AD1522" s="34"/>
      <c r="AE1522" s="37"/>
      <c r="AF1522" s="34"/>
    </row>
    <row r="1523" ht="14.5" spans="1:32">
      <c r="A1523" s="34"/>
      <c r="B1523" s="37"/>
      <c r="C1523" s="214"/>
      <c r="D1523" s="312"/>
      <c r="E1523" s="312"/>
      <c r="F1523" s="315"/>
      <c r="G1523" s="312"/>
      <c r="H1523" s="312"/>
      <c r="I1523" s="34"/>
      <c r="J1523" s="114"/>
      <c r="K1523" s="80"/>
      <c r="L1523" s="114"/>
      <c r="M1523" s="114"/>
      <c r="N1523" s="114"/>
      <c r="O1523" s="34"/>
      <c r="P1523" s="34"/>
      <c r="Q1523" s="34"/>
      <c r="R1523" s="34"/>
      <c r="S1523" s="34"/>
      <c r="T1523" s="37"/>
      <c r="U1523" s="37"/>
      <c r="V1523" s="37"/>
      <c r="W1523" s="34"/>
      <c r="X1523" s="34"/>
      <c r="Y1523" s="37"/>
      <c r="Z1523" s="34"/>
      <c r="AA1523" s="34"/>
      <c r="AB1523" s="34"/>
      <c r="AC1523" s="34"/>
      <c r="AD1523" s="34"/>
      <c r="AE1523" s="37"/>
      <c r="AF1523" s="34"/>
    </row>
    <row r="1524" ht="14.5" spans="1:32">
      <c r="A1524" s="34"/>
      <c r="B1524" s="37"/>
      <c r="C1524" s="214"/>
      <c r="D1524" s="312"/>
      <c r="E1524" s="312"/>
      <c r="F1524" s="315"/>
      <c r="G1524" s="312"/>
      <c r="H1524" s="312"/>
      <c r="I1524" s="34"/>
      <c r="J1524" s="114"/>
      <c r="K1524" s="80"/>
      <c r="L1524" s="114"/>
      <c r="M1524" s="114"/>
      <c r="N1524" s="114"/>
      <c r="O1524" s="34"/>
      <c r="P1524" s="34"/>
      <c r="Q1524" s="34"/>
      <c r="R1524" s="34"/>
      <c r="S1524" s="34"/>
      <c r="T1524" s="37"/>
      <c r="U1524" s="37"/>
      <c r="V1524" s="37"/>
      <c r="W1524" s="34"/>
      <c r="X1524" s="34"/>
      <c r="Y1524" s="37"/>
      <c r="Z1524" s="34"/>
      <c r="AA1524" s="34"/>
      <c r="AB1524" s="34"/>
      <c r="AC1524" s="34"/>
      <c r="AD1524" s="34"/>
      <c r="AE1524" s="37"/>
      <c r="AF1524" s="34"/>
    </row>
    <row r="1525" ht="14.5" spans="1:32">
      <c r="A1525" s="34"/>
      <c r="B1525" s="37"/>
      <c r="C1525" s="214"/>
      <c r="D1525" s="312"/>
      <c r="E1525" s="312"/>
      <c r="F1525" s="315"/>
      <c r="G1525" s="312"/>
      <c r="H1525" s="312"/>
      <c r="I1525" s="34"/>
      <c r="J1525" s="114"/>
      <c r="K1525" s="80"/>
      <c r="L1525" s="114"/>
      <c r="M1525" s="114"/>
      <c r="N1525" s="114"/>
      <c r="O1525" s="34"/>
      <c r="P1525" s="34"/>
      <c r="Q1525" s="34"/>
      <c r="R1525" s="34"/>
      <c r="S1525" s="34"/>
      <c r="T1525" s="37"/>
      <c r="U1525" s="37"/>
      <c r="V1525" s="37"/>
      <c r="W1525" s="34"/>
      <c r="X1525" s="34"/>
      <c r="Y1525" s="37"/>
      <c r="Z1525" s="34"/>
      <c r="AA1525" s="34"/>
      <c r="AB1525" s="34"/>
      <c r="AC1525" s="34"/>
      <c r="AD1525" s="34"/>
      <c r="AE1525" s="37"/>
      <c r="AF1525" s="34"/>
    </row>
    <row r="1526" ht="14.5" spans="1:32">
      <c r="A1526" s="34"/>
      <c r="B1526" s="37"/>
      <c r="C1526" s="214"/>
      <c r="D1526" s="312"/>
      <c r="E1526" s="312"/>
      <c r="F1526" s="315"/>
      <c r="G1526" s="312"/>
      <c r="H1526" s="312"/>
      <c r="I1526" s="34"/>
      <c r="J1526" s="114"/>
      <c r="K1526" s="80"/>
      <c r="L1526" s="114"/>
      <c r="M1526" s="114"/>
      <c r="N1526" s="114"/>
      <c r="O1526" s="34"/>
      <c r="P1526" s="34"/>
      <c r="Q1526" s="34"/>
      <c r="R1526" s="34"/>
      <c r="S1526" s="34"/>
      <c r="T1526" s="37"/>
      <c r="U1526" s="37"/>
      <c r="V1526" s="37"/>
      <c r="W1526" s="34"/>
      <c r="X1526" s="34"/>
      <c r="Y1526" s="37"/>
      <c r="Z1526" s="34"/>
      <c r="AA1526" s="34"/>
      <c r="AB1526" s="34"/>
      <c r="AC1526" s="34"/>
      <c r="AD1526" s="34"/>
      <c r="AE1526" s="37"/>
      <c r="AF1526" s="34"/>
    </row>
    <row r="1527" ht="14.5" spans="1:32">
      <c r="A1527" s="34"/>
      <c r="B1527" s="37"/>
      <c r="C1527" s="214"/>
      <c r="D1527" s="312"/>
      <c r="E1527" s="312"/>
      <c r="F1527" s="315"/>
      <c r="G1527" s="312"/>
      <c r="H1527" s="312"/>
      <c r="I1527" s="34"/>
      <c r="J1527" s="114"/>
      <c r="K1527" s="80"/>
      <c r="L1527" s="114"/>
      <c r="M1527" s="114"/>
      <c r="N1527" s="114"/>
      <c r="O1527" s="34"/>
      <c r="P1527" s="34"/>
      <c r="Q1527" s="34"/>
      <c r="R1527" s="34"/>
      <c r="S1527" s="34"/>
      <c r="T1527" s="37"/>
      <c r="U1527" s="37"/>
      <c r="V1527" s="37"/>
      <c r="W1527" s="34"/>
      <c r="X1527" s="34"/>
      <c r="Y1527" s="37"/>
      <c r="Z1527" s="34"/>
      <c r="AA1527" s="34"/>
      <c r="AB1527" s="34"/>
      <c r="AC1527" s="34"/>
      <c r="AD1527" s="34"/>
      <c r="AE1527" s="37"/>
      <c r="AF1527" s="34"/>
    </row>
    <row r="1528" ht="14.5" spans="1:32">
      <c r="A1528" s="34"/>
      <c r="B1528" s="37"/>
      <c r="C1528" s="214"/>
      <c r="D1528" s="312"/>
      <c r="E1528" s="312"/>
      <c r="F1528" s="315"/>
      <c r="G1528" s="312"/>
      <c r="H1528" s="312"/>
      <c r="I1528" s="34"/>
      <c r="J1528" s="114"/>
      <c r="K1528" s="80"/>
      <c r="L1528" s="114"/>
      <c r="M1528" s="114"/>
      <c r="N1528" s="114"/>
      <c r="O1528" s="34"/>
      <c r="P1528" s="34"/>
      <c r="Q1528" s="34"/>
      <c r="R1528" s="34"/>
      <c r="S1528" s="34"/>
      <c r="T1528" s="37"/>
      <c r="U1528" s="37"/>
      <c r="V1528" s="37"/>
      <c r="W1528" s="34"/>
      <c r="X1528" s="34"/>
      <c r="Y1528" s="37"/>
      <c r="Z1528" s="34"/>
      <c r="AA1528" s="34"/>
      <c r="AB1528" s="34"/>
      <c r="AC1528" s="34"/>
      <c r="AD1528" s="34"/>
      <c r="AE1528" s="37"/>
      <c r="AF1528" s="34"/>
    </row>
    <row r="1529" ht="14.5" spans="1:32">
      <c r="A1529" s="34"/>
      <c r="B1529" s="37"/>
      <c r="C1529" s="214"/>
      <c r="D1529" s="312"/>
      <c r="E1529" s="312"/>
      <c r="F1529" s="315"/>
      <c r="G1529" s="312"/>
      <c r="H1529" s="312"/>
      <c r="I1529" s="34"/>
      <c r="J1529" s="114"/>
      <c r="K1529" s="80"/>
      <c r="L1529" s="114"/>
      <c r="M1529" s="114"/>
      <c r="N1529" s="114"/>
      <c r="O1529" s="34"/>
      <c r="P1529" s="34"/>
      <c r="Q1529" s="34"/>
      <c r="R1529" s="34"/>
      <c r="S1529" s="34"/>
      <c r="T1529" s="37"/>
      <c r="U1529" s="37"/>
      <c r="V1529" s="37"/>
      <c r="W1529" s="34"/>
      <c r="X1529" s="34"/>
      <c r="Y1529" s="37"/>
      <c r="Z1529" s="34"/>
      <c r="AA1529" s="34"/>
      <c r="AB1529" s="34"/>
      <c r="AC1529" s="34"/>
      <c r="AD1529" s="34"/>
      <c r="AE1529" s="37"/>
      <c r="AF1529" s="34"/>
    </row>
    <row r="1530" ht="14.5" spans="1:32">
      <c r="A1530" s="34"/>
      <c r="B1530" s="37"/>
      <c r="C1530" s="214"/>
      <c r="D1530" s="312"/>
      <c r="E1530" s="312"/>
      <c r="F1530" s="315"/>
      <c r="G1530" s="312"/>
      <c r="H1530" s="312"/>
      <c r="I1530" s="34"/>
      <c r="J1530" s="114"/>
      <c r="K1530" s="80"/>
      <c r="L1530" s="114"/>
      <c r="M1530" s="114"/>
      <c r="N1530" s="114"/>
      <c r="O1530" s="34"/>
      <c r="P1530" s="34"/>
      <c r="Q1530" s="34"/>
      <c r="R1530" s="34"/>
      <c r="S1530" s="34"/>
      <c r="T1530" s="37"/>
      <c r="U1530" s="37"/>
      <c r="V1530" s="37"/>
      <c r="W1530" s="34"/>
      <c r="X1530" s="34"/>
      <c r="Y1530" s="37"/>
      <c r="Z1530" s="34"/>
      <c r="AA1530" s="34"/>
      <c r="AB1530" s="34"/>
      <c r="AC1530" s="34"/>
      <c r="AD1530" s="34"/>
      <c r="AE1530" s="37"/>
      <c r="AF1530" s="34"/>
    </row>
    <row r="1531" ht="14.5" spans="1:32">
      <c r="A1531" s="34"/>
      <c r="B1531" s="37"/>
      <c r="C1531" s="214"/>
      <c r="D1531" s="312"/>
      <c r="E1531" s="312"/>
      <c r="F1531" s="315"/>
      <c r="G1531" s="312"/>
      <c r="H1531" s="312"/>
      <c r="I1531" s="34"/>
      <c r="J1531" s="114"/>
      <c r="K1531" s="80"/>
      <c r="L1531" s="114"/>
      <c r="M1531" s="114"/>
      <c r="N1531" s="114"/>
      <c r="O1531" s="34"/>
      <c r="P1531" s="34"/>
      <c r="Q1531" s="34"/>
      <c r="R1531" s="34"/>
      <c r="S1531" s="34"/>
      <c r="T1531" s="37"/>
      <c r="U1531" s="37"/>
      <c r="V1531" s="37"/>
      <c r="W1531" s="34"/>
      <c r="X1531" s="34"/>
      <c r="Y1531" s="37"/>
      <c r="Z1531" s="34"/>
      <c r="AA1531" s="34"/>
      <c r="AB1531" s="34"/>
      <c r="AC1531" s="34"/>
      <c r="AD1531" s="34"/>
      <c r="AE1531" s="37"/>
      <c r="AF1531" s="34"/>
    </row>
    <row r="1532" ht="14.5" spans="1:32">
      <c r="A1532" s="34"/>
      <c r="B1532" s="37"/>
      <c r="C1532" s="214"/>
      <c r="D1532" s="312"/>
      <c r="E1532" s="312"/>
      <c r="F1532" s="315"/>
      <c r="G1532" s="312"/>
      <c r="H1532" s="312"/>
      <c r="I1532" s="34"/>
      <c r="J1532" s="114"/>
      <c r="K1532" s="80"/>
      <c r="L1532" s="114"/>
      <c r="M1532" s="114"/>
      <c r="N1532" s="114"/>
      <c r="O1532" s="34"/>
      <c r="P1532" s="34"/>
      <c r="Q1532" s="34"/>
      <c r="R1532" s="34"/>
      <c r="S1532" s="34"/>
      <c r="T1532" s="37"/>
      <c r="U1532" s="37"/>
      <c r="V1532" s="37"/>
      <c r="W1532" s="34"/>
      <c r="X1532" s="34"/>
      <c r="Y1532" s="37"/>
      <c r="Z1532" s="34"/>
      <c r="AA1532" s="34"/>
      <c r="AB1532" s="34"/>
      <c r="AC1532" s="34"/>
      <c r="AD1532" s="34"/>
      <c r="AE1532" s="37"/>
      <c r="AF1532" s="34"/>
    </row>
    <row r="1533" ht="14.5" spans="1:32">
      <c r="A1533" s="34"/>
      <c r="B1533" s="37"/>
      <c r="C1533" s="214"/>
      <c r="D1533" s="312"/>
      <c r="E1533" s="312"/>
      <c r="F1533" s="315"/>
      <c r="G1533" s="312"/>
      <c r="H1533" s="312"/>
      <c r="I1533" s="34"/>
      <c r="J1533" s="114"/>
      <c r="K1533" s="80"/>
      <c r="L1533" s="114"/>
      <c r="M1533" s="114"/>
      <c r="N1533" s="114"/>
      <c r="O1533" s="34"/>
      <c r="P1533" s="34"/>
      <c r="Q1533" s="34"/>
      <c r="R1533" s="34"/>
      <c r="S1533" s="34"/>
      <c r="T1533" s="37"/>
      <c r="U1533" s="37"/>
      <c r="V1533" s="37"/>
      <c r="W1533" s="34"/>
      <c r="X1533" s="34"/>
      <c r="Y1533" s="37"/>
      <c r="Z1533" s="34"/>
      <c r="AA1533" s="34"/>
      <c r="AB1533" s="34"/>
      <c r="AC1533" s="34"/>
      <c r="AD1533" s="34"/>
      <c r="AE1533" s="37"/>
      <c r="AF1533" s="34"/>
    </row>
    <row r="1534" ht="14.5" spans="1:32">
      <c r="A1534" s="34"/>
      <c r="B1534" s="37"/>
      <c r="C1534" s="214"/>
      <c r="D1534" s="312"/>
      <c r="E1534" s="312"/>
      <c r="F1534" s="315"/>
      <c r="G1534" s="312"/>
      <c r="H1534" s="312"/>
      <c r="I1534" s="34"/>
      <c r="J1534" s="114"/>
      <c r="K1534" s="80"/>
      <c r="L1534" s="114"/>
      <c r="M1534" s="114"/>
      <c r="N1534" s="114"/>
      <c r="O1534" s="34"/>
      <c r="P1534" s="34"/>
      <c r="Q1534" s="34"/>
      <c r="R1534" s="34"/>
      <c r="S1534" s="34"/>
      <c r="T1534" s="37"/>
      <c r="U1534" s="37"/>
      <c r="V1534" s="37"/>
      <c r="W1534" s="34"/>
      <c r="X1534" s="34"/>
      <c r="Y1534" s="37"/>
      <c r="Z1534" s="34"/>
      <c r="AA1534" s="34"/>
      <c r="AB1534" s="34"/>
      <c r="AC1534" s="34"/>
      <c r="AD1534" s="34"/>
      <c r="AE1534" s="37"/>
      <c r="AF1534" s="34"/>
    </row>
    <row r="1535" ht="14.5" spans="1:32">
      <c r="A1535" s="34"/>
      <c r="B1535" s="37"/>
      <c r="C1535" s="214"/>
      <c r="D1535" s="312"/>
      <c r="E1535" s="312"/>
      <c r="F1535" s="315"/>
      <c r="G1535" s="312"/>
      <c r="H1535" s="312"/>
      <c r="I1535" s="34"/>
      <c r="J1535" s="114"/>
      <c r="K1535" s="80"/>
      <c r="L1535" s="114"/>
      <c r="M1535" s="114"/>
      <c r="N1535" s="114"/>
      <c r="O1535" s="34"/>
      <c r="P1535" s="34"/>
      <c r="Q1535" s="34"/>
      <c r="R1535" s="34"/>
      <c r="S1535" s="34"/>
      <c r="T1535" s="37"/>
      <c r="U1535" s="37"/>
      <c r="V1535" s="37"/>
      <c r="W1535" s="34"/>
      <c r="X1535" s="34"/>
      <c r="Y1535" s="37"/>
      <c r="Z1535" s="34"/>
      <c r="AA1535" s="34"/>
      <c r="AB1535" s="34"/>
      <c r="AC1535" s="34"/>
      <c r="AD1535" s="34"/>
      <c r="AE1535" s="37"/>
      <c r="AF1535" s="34"/>
    </row>
    <row r="1536" ht="14.5" spans="1:32">
      <c r="A1536" s="34"/>
      <c r="B1536" s="37"/>
      <c r="C1536" s="214"/>
      <c r="D1536" s="312"/>
      <c r="E1536" s="312"/>
      <c r="F1536" s="315"/>
      <c r="G1536" s="312"/>
      <c r="H1536" s="312"/>
      <c r="I1536" s="34"/>
      <c r="J1536" s="114"/>
      <c r="K1536" s="80"/>
      <c r="L1536" s="114"/>
      <c r="M1536" s="114"/>
      <c r="N1536" s="114"/>
      <c r="O1536" s="34"/>
      <c r="P1536" s="34"/>
      <c r="Q1536" s="34"/>
      <c r="R1536" s="34"/>
      <c r="S1536" s="34"/>
      <c r="T1536" s="37"/>
      <c r="U1536" s="37"/>
      <c r="V1536" s="37"/>
      <c r="W1536" s="34"/>
      <c r="X1536" s="34"/>
      <c r="Y1536" s="37"/>
      <c r="Z1536" s="34"/>
      <c r="AA1536" s="34"/>
      <c r="AB1536" s="34"/>
      <c r="AC1536" s="34"/>
      <c r="AD1536" s="34"/>
      <c r="AE1536" s="37"/>
      <c r="AF1536" s="34"/>
    </row>
    <row r="1537" ht="14.5" spans="1:32">
      <c r="A1537" s="34"/>
      <c r="B1537" s="37"/>
      <c r="C1537" s="214"/>
      <c r="D1537" s="312"/>
      <c r="E1537" s="312"/>
      <c r="F1537" s="315"/>
      <c r="G1537" s="312"/>
      <c r="H1537" s="312"/>
      <c r="I1537" s="34"/>
      <c r="J1537" s="114"/>
      <c r="K1537" s="80"/>
      <c r="L1537" s="114"/>
      <c r="M1537" s="114"/>
      <c r="N1537" s="114"/>
      <c r="O1537" s="34"/>
      <c r="P1537" s="34"/>
      <c r="Q1537" s="34"/>
      <c r="R1537" s="34"/>
      <c r="S1537" s="34"/>
      <c r="T1537" s="37"/>
      <c r="U1537" s="37"/>
      <c r="V1537" s="37"/>
      <c r="W1537" s="34"/>
      <c r="X1537" s="34"/>
      <c r="Y1537" s="37"/>
      <c r="Z1537" s="34"/>
      <c r="AA1537" s="34"/>
      <c r="AB1537" s="34"/>
      <c r="AC1537" s="34"/>
      <c r="AD1537" s="34"/>
      <c r="AE1537" s="37"/>
      <c r="AF1537" s="34"/>
    </row>
    <row r="1538" ht="14.5" spans="1:32">
      <c r="A1538" s="34"/>
      <c r="B1538" s="37"/>
      <c r="C1538" s="214"/>
      <c r="D1538" s="312"/>
      <c r="E1538" s="312"/>
      <c r="F1538" s="315"/>
      <c r="G1538" s="312"/>
      <c r="H1538" s="312"/>
      <c r="I1538" s="34"/>
      <c r="J1538" s="114"/>
      <c r="K1538" s="80"/>
      <c r="L1538" s="114"/>
      <c r="M1538" s="114"/>
      <c r="N1538" s="114"/>
      <c r="O1538" s="34"/>
      <c r="P1538" s="34"/>
      <c r="Q1538" s="34"/>
      <c r="R1538" s="34"/>
      <c r="S1538" s="34"/>
      <c r="T1538" s="37"/>
      <c r="U1538" s="37"/>
      <c r="V1538" s="37"/>
      <c r="W1538" s="34"/>
      <c r="X1538" s="34"/>
      <c r="Y1538" s="37"/>
      <c r="Z1538" s="34"/>
      <c r="AA1538" s="34"/>
      <c r="AB1538" s="34"/>
      <c r="AC1538" s="34"/>
      <c r="AD1538" s="34"/>
      <c r="AE1538" s="37"/>
      <c r="AF1538" s="34"/>
    </row>
    <row r="1539" ht="14.5" spans="1:32">
      <c r="A1539" s="34"/>
      <c r="B1539" s="37"/>
      <c r="C1539" s="214"/>
      <c r="D1539" s="312"/>
      <c r="E1539" s="312"/>
      <c r="F1539" s="315"/>
      <c r="G1539" s="312"/>
      <c r="H1539" s="312"/>
      <c r="I1539" s="34"/>
      <c r="J1539" s="114"/>
      <c r="K1539" s="80"/>
      <c r="L1539" s="114"/>
      <c r="M1539" s="114"/>
      <c r="N1539" s="114"/>
      <c r="O1539" s="34"/>
      <c r="P1539" s="34"/>
      <c r="Q1539" s="34"/>
      <c r="R1539" s="34"/>
      <c r="S1539" s="34"/>
      <c r="T1539" s="37"/>
      <c r="U1539" s="37"/>
      <c r="V1539" s="37"/>
      <c r="W1539" s="34"/>
      <c r="X1539" s="34"/>
      <c r="Y1539" s="37"/>
      <c r="Z1539" s="34"/>
      <c r="AA1539" s="34"/>
      <c r="AB1539" s="34"/>
      <c r="AC1539" s="34"/>
      <c r="AD1539" s="34"/>
      <c r="AE1539" s="37"/>
      <c r="AF1539" s="34"/>
    </row>
    <row r="1540" ht="14.5" spans="1:32">
      <c r="A1540" s="34"/>
      <c r="B1540" s="37"/>
      <c r="C1540" s="214"/>
      <c r="D1540" s="312"/>
      <c r="E1540" s="312"/>
      <c r="F1540" s="315"/>
      <c r="G1540" s="312"/>
      <c r="H1540" s="312"/>
      <c r="I1540" s="34"/>
      <c r="J1540" s="114"/>
      <c r="K1540" s="80"/>
      <c r="L1540" s="114"/>
      <c r="M1540" s="114"/>
      <c r="N1540" s="114"/>
      <c r="O1540" s="34"/>
      <c r="P1540" s="34"/>
      <c r="Q1540" s="34"/>
      <c r="R1540" s="34"/>
      <c r="S1540" s="34"/>
      <c r="T1540" s="37"/>
      <c r="U1540" s="37"/>
      <c r="V1540" s="37"/>
      <c r="W1540" s="34"/>
      <c r="X1540" s="34"/>
      <c r="Y1540" s="37"/>
      <c r="Z1540" s="34"/>
      <c r="AA1540" s="34"/>
      <c r="AB1540" s="34"/>
      <c r="AC1540" s="34"/>
      <c r="AD1540" s="34"/>
      <c r="AE1540" s="37"/>
      <c r="AF1540" s="34"/>
    </row>
    <row r="1541" ht="14.5" spans="1:32">
      <c r="A1541" s="34"/>
      <c r="B1541" s="37"/>
      <c r="C1541" s="214"/>
      <c r="D1541" s="312"/>
      <c r="E1541" s="312"/>
      <c r="F1541" s="315"/>
      <c r="G1541" s="312"/>
      <c r="H1541" s="312"/>
      <c r="I1541" s="34"/>
      <c r="J1541" s="114"/>
      <c r="K1541" s="80"/>
      <c r="L1541" s="114"/>
      <c r="M1541" s="114"/>
      <c r="N1541" s="114"/>
      <c r="O1541" s="34"/>
      <c r="P1541" s="34"/>
      <c r="Q1541" s="34"/>
      <c r="R1541" s="34"/>
      <c r="S1541" s="34"/>
      <c r="T1541" s="37"/>
      <c r="U1541" s="37"/>
      <c r="V1541" s="37"/>
      <c r="W1541" s="34"/>
      <c r="X1541" s="34"/>
      <c r="Y1541" s="37"/>
      <c r="Z1541" s="34"/>
      <c r="AA1541" s="34"/>
      <c r="AB1541" s="34"/>
      <c r="AC1541" s="34"/>
      <c r="AD1541" s="34"/>
      <c r="AE1541" s="37"/>
      <c r="AF1541" s="34"/>
    </row>
    <row r="1542" ht="14.5" spans="1:32">
      <c r="A1542" s="34"/>
      <c r="B1542" s="37"/>
      <c r="C1542" s="214"/>
      <c r="D1542" s="312"/>
      <c r="E1542" s="312"/>
      <c r="F1542" s="315"/>
      <c r="G1542" s="312"/>
      <c r="H1542" s="312"/>
      <c r="I1542" s="34"/>
      <c r="J1542" s="114"/>
      <c r="K1542" s="80"/>
      <c r="L1542" s="114"/>
      <c r="M1542" s="114"/>
      <c r="N1542" s="114"/>
      <c r="O1542" s="34"/>
      <c r="P1542" s="34"/>
      <c r="Q1542" s="34"/>
      <c r="R1542" s="34"/>
      <c r="S1542" s="34"/>
      <c r="T1542" s="37"/>
      <c r="U1542" s="37"/>
      <c r="V1542" s="37"/>
      <c r="W1542" s="34"/>
      <c r="X1542" s="34"/>
      <c r="Y1542" s="37"/>
      <c r="Z1542" s="34"/>
      <c r="AA1542" s="34"/>
      <c r="AB1542" s="34"/>
      <c r="AC1542" s="34"/>
      <c r="AD1542" s="34"/>
      <c r="AE1542" s="37"/>
      <c r="AF1542" s="34"/>
    </row>
    <row r="1543" ht="14.5" spans="1:32">
      <c r="A1543" s="34"/>
      <c r="B1543" s="37"/>
      <c r="C1543" s="214"/>
      <c r="D1543" s="312"/>
      <c r="E1543" s="312"/>
      <c r="F1543" s="315"/>
      <c r="G1543" s="312"/>
      <c r="H1543" s="312"/>
      <c r="I1543" s="34"/>
      <c r="J1543" s="114"/>
      <c r="K1543" s="80"/>
      <c r="L1543" s="114"/>
      <c r="M1543" s="114"/>
      <c r="N1543" s="114"/>
      <c r="O1543" s="34"/>
      <c r="P1543" s="34"/>
      <c r="Q1543" s="34"/>
      <c r="R1543" s="34"/>
      <c r="S1543" s="34"/>
      <c r="T1543" s="37"/>
      <c r="U1543" s="37"/>
      <c r="V1543" s="37"/>
      <c r="W1543" s="34"/>
      <c r="X1543" s="34"/>
      <c r="Y1543" s="37"/>
      <c r="Z1543" s="34"/>
      <c r="AA1543" s="34"/>
      <c r="AB1543" s="34"/>
      <c r="AC1543" s="34"/>
      <c r="AD1543" s="34"/>
      <c r="AE1543" s="37"/>
      <c r="AF1543" s="34"/>
    </row>
    <row r="1544" ht="14.5" spans="1:32">
      <c r="A1544" s="34"/>
      <c r="B1544" s="37"/>
      <c r="C1544" s="214"/>
      <c r="D1544" s="312"/>
      <c r="E1544" s="312"/>
      <c r="F1544" s="315"/>
      <c r="G1544" s="312"/>
      <c r="H1544" s="312"/>
      <c r="I1544" s="34"/>
      <c r="J1544" s="114"/>
      <c r="K1544" s="80"/>
      <c r="L1544" s="114"/>
      <c r="M1544" s="114"/>
      <c r="N1544" s="114"/>
      <c r="O1544" s="34"/>
      <c r="P1544" s="34"/>
      <c r="Q1544" s="34"/>
      <c r="R1544" s="34"/>
      <c r="S1544" s="34"/>
      <c r="T1544" s="37"/>
      <c r="U1544" s="37"/>
      <c r="V1544" s="37"/>
      <c r="W1544" s="34"/>
      <c r="X1544" s="34"/>
      <c r="Y1544" s="37"/>
      <c r="Z1544" s="34"/>
      <c r="AA1544" s="34"/>
      <c r="AB1544" s="34"/>
      <c r="AC1544" s="34"/>
      <c r="AD1544" s="34"/>
      <c r="AE1544" s="37"/>
      <c r="AF1544" s="34"/>
    </row>
    <row r="1545" ht="14.5" spans="1:32">
      <c r="A1545" s="34"/>
      <c r="B1545" s="37"/>
      <c r="C1545" s="214"/>
      <c r="D1545" s="312"/>
      <c r="E1545" s="312"/>
      <c r="F1545" s="315"/>
      <c r="G1545" s="312"/>
      <c r="H1545" s="312"/>
      <c r="I1545" s="34"/>
      <c r="J1545" s="114"/>
      <c r="K1545" s="80"/>
      <c r="L1545" s="114"/>
      <c r="M1545" s="114"/>
      <c r="N1545" s="114"/>
      <c r="O1545" s="34"/>
      <c r="P1545" s="34"/>
      <c r="Q1545" s="34"/>
      <c r="R1545" s="34"/>
      <c r="S1545" s="34"/>
      <c r="T1545" s="37"/>
      <c r="U1545" s="37"/>
      <c r="V1545" s="37"/>
      <c r="W1545" s="34"/>
      <c r="X1545" s="34"/>
      <c r="Y1545" s="37"/>
      <c r="Z1545" s="34"/>
      <c r="AA1545" s="34"/>
      <c r="AB1545" s="34"/>
      <c r="AC1545" s="34"/>
      <c r="AD1545" s="34"/>
      <c r="AE1545" s="37"/>
      <c r="AF1545" s="34"/>
    </row>
    <row r="1546" ht="14.5" spans="1:32">
      <c r="A1546" s="34"/>
      <c r="B1546" s="37"/>
      <c r="C1546" s="214"/>
      <c r="D1546" s="312"/>
      <c r="E1546" s="312"/>
      <c r="F1546" s="315"/>
      <c r="G1546" s="312"/>
      <c r="H1546" s="312"/>
      <c r="I1546" s="34"/>
      <c r="J1546" s="114"/>
      <c r="K1546" s="80"/>
      <c r="L1546" s="114"/>
      <c r="M1546" s="114"/>
      <c r="N1546" s="114"/>
      <c r="O1546" s="34"/>
      <c r="P1546" s="34"/>
      <c r="Q1546" s="34"/>
      <c r="R1546" s="34"/>
      <c r="S1546" s="34"/>
      <c r="T1546" s="37"/>
      <c r="U1546" s="37"/>
      <c r="V1546" s="37"/>
      <c r="W1546" s="34"/>
      <c r="X1546" s="34"/>
      <c r="Y1546" s="37"/>
      <c r="Z1546" s="34"/>
      <c r="AA1546" s="34"/>
      <c r="AB1546" s="34"/>
      <c r="AC1546" s="34"/>
      <c r="AD1546" s="34"/>
      <c r="AE1546" s="37"/>
      <c r="AF1546" s="34"/>
    </row>
    <row r="1547" ht="14.5" spans="1:32">
      <c r="A1547" s="34"/>
      <c r="B1547" s="37"/>
      <c r="C1547" s="214"/>
      <c r="D1547" s="312"/>
      <c r="E1547" s="312"/>
      <c r="F1547" s="315"/>
      <c r="G1547" s="312"/>
      <c r="H1547" s="312"/>
      <c r="I1547" s="34"/>
      <c r="J1547" s="114"/>
      <c r="K1547" s="80"/>
      <c r="L1547" s="114"/>
      <c r="M1547" s="114"/>
      <c r="N1547" s="114"/>
      <c r="O1547" s="34"/>
      <c r="P1547" s="34"/>
      <c r="Q1547" s="34"/>
      <c r="R1547" s="34"/>
      <c r="S1547" s="34"/>
      <c r="T1547" s="37"/>
      <c r="U1547" s="37"/>
      <c r="V1547" s="37"/>
      <c r="W1547" s="34"/>
      <c r="X1547" s="34"/>
      <c r="Y1547" s="37"/>
      <c r="Z1547" s="34"/>
      <c r="AA1547" s="34"/>
      <c r="AB1547" s="34"/>
      <c r="AC1547" s="34"/>
      <c r="AD1547" s="34"/>
      <c r="AE1547" s="37"/>
      <c r="AF1547" s="34"/>
    </row>
    <row r="1548" ht="14.5" spans="1:32">
      <c r="A1548" s="34"/>
      <c r="B1548" s="37"/>
      <c r="C1548" s="214"/>
      <c r="D1548" s="312"/>
      <c r="E1548" s="312"/>
      <c r="F1548" s="315"/>
      <c r="G1548" s="312"/>
      <c r="H1548" s="312"/>
      <c r="I1548" s="34"/>
      <c r="J1548" s="114"/>
      <c r="K1548" s="80"/>
      <c r="L1548" s="114"/>
      <c r="M1548" s="114"/>
      <c r="N1548" s="114"/>
      <c r="O1548" s="34"/>
      <c r="P1548" s="34"/>
      <c r="Q1548" s="34"/>
      <c r="R1548" s="34"/>
      <c r="S1548" s="34"/>
      <c r="T1548" s="37"/>
      <c r="U1548" s="37"/>
      <c r="V1548" s="37"/>
      <c r="W1548" s="34"/>
      <c r="X1548" s="34"/>
      <c r="Y1548" s="37"/>
      <c r="Z1548" s="34"/>
      <c r="AA1548" s="34"/>
      <c r="AB1548" s="34"/>
      <c r="AC1548" s="34"/>
      <c r="AD1548" s="34"/>
      <c r="AE1548" s="37"/>
      <c r="AF1548" s="34"/>
    </row>
    <row r="1549" ht="14.5" spans="1:32">
      <c r="A1549" s="34"/>
      <c r="B1549" s="37"/>
      <c r="C1549" s="214"/>
      <c r="D1549" s="312"/>
      <c r="E1549" s="312"/>
      <c r="F1549" s="315"/>
      <c r="G1549" s="312"/>
      <c r="H1549" s="312"/>
      <c r="I1549" s="34"/>
      <c r="J1549" s="114"/>
      <c r="K1549" s="80"/>
      <c r="L1549" s="114"/>
      <c r="M1549" s="114"/>
      <c r="N1549" s="114"/>
      <c r="O1549" s="34"/>
      <c r="P1549" s="34"/>
      <c r="Q1549" s="34"/>
      <c r="R1549" s="34"/>
      <c r="S1549" s="34"/>
      <c r="T1549" s="37"/>
      <c r="U1549" s="37"/>
      <c r="V1549" s="37"/>
      <c r="W1549" s="34"/>
      <c r="X1549" s="34"/>
      <c r="Y1549" s="37"/>
      <c r="Z1549" s="34"/>
      <c r="AA1549" s="34"/>
      <c r="AB1549" s="34"/>
      <c r="AC1549" s="34"/>
      <c r="AD1549" s="34"/>
      <c r="AE1549" s="37"/>
      <c r="AF1549" s="34"/>
    </row>
    <row r="1550" ht="14.5" spans="1:32">
      <c r="A1550" s="34"/>
      <c r="B1550" s="37"/>
      <c r="C1550" s="214"/>
      <c r="D1550" s="312"/>
      <c r="E1550" s="312"/>
      <c r="F1550" s="315"/>
      <c r="G1550" s="312"/>
      <c r="H1550" s="312"/>
      <c r="I1550" s="34"/>
      <c r="J1550" s="114"/>
      <c r="K1550" s="80"/>
      <c r="L1550" s="114"/>
      <c r="M1550" s="114"/>
      <c r="N1550" s="114"/>
      <c r="O1550" s="34"/>
      <c r="P1550" s="34"/>
      <c r="Q1550" s="34"/>
      <c r="R1550" s="34"/>
      <c r="S1550" s="34"/>
      <c r="T1550" s="37"/>
      <c r="U1550" s="37"/>
      <c r="V1550" s="37"/>
      <c r="W1550" s="34"/>
      <c r="X1550" s="34"/>
      <c r="Y1550" s="37"/>
      <c r="Z1550" s="34"/>
      <c r="AA1550" s="34"/>
      <c r="AB1550" s="34"/>
      <c r="AC1550" s="34"/>
      <c r="AD1550" s="34"/>
      <c r="AE1550" s="37"/>
      <c r="AF1550" s="34"/>
    </row>
    <row r="1551" ht="14.5" spans="1:32">
      <c r="A1551" s="34"/>
      <c r="B1551" s="37"/>
      <c r="C1551" s="214"/>
      <c r="D1551" s="312"/>
      <c r="E1551" s="312"/>
      <c r="F1551" s="315"/>
      <c r="G1551" s="312"/>
      <c r="H1551" s="312"/>
      <c r="I1551" s="34"/>
      <c r="J1551" s="114"/>
      <c r="K1551" s="80"/>
      <c r="L1551" s="114"/>
      <c r="M1551" s="114"/>
      <c r="N1551" s="114"/>
      <c r="O1551" s="34"/>
      <c r="P1551" s="34"/>
      <c r="Q1551" s="34"/>
      <c r="R1551" s="34"/>
      <c r="S1551" s="34"/>
      <c r="T1551" s="37"/>
      <c r="U1551" s="37"/>
      <c r="V1551" s="37"/>
      <c r="W1551" s="34"/>
      <c r="X1551" s="34"/>
      <c r="Y1551" s="37"/>
      <c r="Z1551" s="34"/>
      <c r="AA1551" s="34"/>
      <c r="AB1551" s="34"/>
      <c r="AC1551" s="34"/>
      <c r="AD1551" s="34"/>
      <c r="AE1551" s="37"/>
      <c r="AF1551" s="34"/>
    </row>
    <row r="1552" ht="14.5" spans="1:32">
      <c r="A1552" s="34"/>
      <c r="B1552" s="37"/>
      <c r="C1552" s="214"/>
      <c r="D1552" s="312"/>
      <c r="E1552" s="312"/>
      <c r="F1552" s="315"/>
      <c r="G1552" s="312"/>
      <c r="H1552" s="312"/>
      <c r="I1552" s="34"/>
      <c r="J1552" s="114"/>
      <c r="K1552" s="80"/>
      <c r="L1552" s="114"/>
      <c r="M1552" s="114"/>
      <c r="N1552" s="114"/>
      <c r="O1552" s="34"/>
      <c r="P1552" s="34"/>
      <c r="Q1552" s="34"/>
      <c r="R1552" s="34"/>
      <c r="S1552" s="34"/>
      <c r="T1552" s="37"/>
      <c r="U1552" s="37"/>
      <c r="V1552" s="37"/>
      <c r="W1552" s="34"/>
      <c r="X1552" s="34"/>
      <c r="Y1552" s="37"/>
      <c r="Z1552" s="34"/>
      <c r="AA1552" s="34"/>
      <c r="AB1552" s="34"/>
      <c r="AC1552" s="34"/>
      <c r="AD1552" s="34"/>
      <c r="AE1552" s="37"/>
      <c r="AF1552" s="34"/>
    </row>
    <row r="1553" ht="14.5" spans="1:32">
      <c r="A1553" s="34"/>
      <c r="B1553" s="37"/>
      <c r="C1553" s="214"/>
      <c r="D1553" s="312"/>
      <c r="E1553" s="312"/>
      <c r="F1553" s="315"/>
      <c r="G1553" s="312"/>
      <c r="H1553" s="312"/>
      <c r="I1553" s="34"/>
      <c r="J1553" s="114"/>
      <c r="K1553" s="80"/>
      <c r="L1553" s="114"/>
      <c r="M1553" s="114"/>
      <c r="N1553" s="114"/>
      <c r="O1553" s="34"/>
      <c r="P1553" s="34"/>
      <c r="Q1553" s="34"/>
      <c r="R1553" s="34"/>
      <c r="S1553" s="34"/>
      <c r="T1553" s="37"/>
      <c r="U1553" s="37"/>
      <c r="V1553" s="37"/>
      <c r="W1553" s="34"/>
      <c r="X1553" s="34"/>
      <c r="Y1553" s="37"/>
      <c r="Z1553" s="34"/>
      <c r="AA1553" s="34"/>
      <c r="AB1553" s="34"/>
      <c r="AC1553" s="34"/>
      <c r="AD1553" s="34"/>
      <c r="AE1553" s="37"/>
      <c r="AF1553" s="34"/>
    </row>
    <row r="1554" ht="14.5" spans="1:32">
      <c r="A1554" s="34"/>
      <c r="B1554" s="37"/>
      <c r="C1554" s="214"/>
      <c r="D1554" s="312"/>
      <c r="E1554" s="312"/>
      <c r="F1554" s="315"/>
      <c r="G1554" s="312"/>
      <c r="H1554" s="312"/>
      <c r="I1554" s="34"/>
      <c r="J1554" s="114"/>
      <c r="K1554" s="80"/>
      <c r="L1554" s="114"/>
      <c r="M1554" s="114"/>
      <c r="N1554" s="114"/>
      <c r="O1554" s="34"/>
      <c r="P1554" s="34"/>
      <c r="Q1554" s="34"/>
      <c r="R1554" s="34"/>
      <c r="S1554" s="34"/>
      <c r="T1554" s="37"/>
      <c r="U1554" s="37"/>
      <c r="V1554" s="37"/>
      <c r="W1554" s="34"/>
      <c r="X1554" s="34"/>
      <c r="Y1554" s="37"/>
      <c r="Z1554" s="34"/>
      <c r="AA1554" s="34"/>
      <c r="AB1554" s="34"/>
      <c r="AC1554" s="34"/>
      <c r="AD1554" s="34"/>
      <c r="AE1554" s="37"/>
      <c r="AF1554" s="34"/>
    </row>
    <row r="1555" ht="14.5" spans="1:32">
      <c r="A1555" s="34"/>
      <c r="B1555" s="37"/>
      <c r="C1555" s="214"/>
      <c r="D1555" s="312"/>
      <c r="E1555" s="312"/>
      <c r="F1555" s="315"/>
      <c r="G1555" s="312"/>
      <c r="H1555" s="312"/>
      <c r="I1555" s="34"/>
      <c r="J1555" s="114"/>
      <c r="K1555" s="80"/>
      <c r="L1555" s="114"/>
      <c r="M1555" s="114"/>
      <c r="N1555" s="114"/>
      <c r="O1555" s="34"/>
      <c r="P1555" s="34"/>
      <c r="Q1555" s="34"/>
      <c r="R1555" s="34"/>
      <c r="S1555" s="34"/>
      <c r="T1555" s="37"/>
      <c r="U1555" s="37"/>
      <c r="V1555" s="37"/>
      <c r="W1555" s="34"/>
      <c r="X1555" s="34"/>
      <c r="Y1555" s="37"/>
      <c r="Z1555" s="34"/>
      <c r="AA1555" s="34"/>
      <c r="AB1555" s="34"/>
      <c r="AC1555" s="34"/>
      <c r="AD1555" s="34"/>
      <c r="AE1555" s="37"/>
      <c r="AF1555" s="34"/>
    </row>
    <row r="1556" ht="14.5" spans="1:32">
      <c r="A1556" s="34"/>
      <c r="B1556" s="37"/>
      <c r="C1556" s="214"/>
      <c r="D1556" s="312"/>
      <c r="E1556" s="312"/>
      <c r="F1556" s="315"/>
      <c r="G1556" s="312"/>
      <c r="H1556" s="312"/>
      <c r="I1556" s="34"/>
      <c r="J1556" s="114"/>
      <c r="K1556" s="80"/>
      <c r="L1556" s="114"/>
      <c r="M1556" s="114"/>
      <c r="N1556" s="114"/>
      <c r="O1556" s="34"/>
      <c r="P1556" s="34"/>
      <c r="Q1556" s="34"/>
      <c r="R1556" s="34"/>
      <c r="S1556" s="34"/>
      <c r="T1556" s="37"/>
      <c r="U1556" s="37"/>
      <c r="V1556" s="37"/>
      <c r="W1556" s="34"/>
      <c r="X1556" s="34"/>
      <c r="Y1556" s="37"/>
      <c r="Z1556" s="34"/>
      <c r="AA1556" s="34"/>
      <c r="AB1556" s="34"/>
      <c r="AC1556" s="34"/>
      <c r="AD1556" s="34"/>
      <c r="AE1556" s="37"/>
      <c r="AF1556" s="34"/>
    </row>
    <row r="1557" ht="14.5" spans="1:32">
      <c r="A1557" s="34"/>
      <c r="B1557" s="37"/>
      <c r="C1557" s="214"/>
      <c r="D1557" s="312"/>
      <c r="E1557" s="312"/>
      <c r="F1557" s="315"/>
      <c r="G1557" s="312"/>
      <c r="H1557" s="312"/>
      <c r="I1557" s="34"/>
      <c r="J1557" s="114"/>
      <c r="K1557" s="80"/>
      <c r="L1557" s="114"/>
      <c r="M1557" s="114"/>
      <c r="N1557" s="114"/>
      <c r="O1557" s="34"/>
      <c r="P1557" s="34"/>
      <c r="Q1557" s="34"/>
      <c r="R1557" s="34"/>
      <c r="S1557" s="34"/>
      <c r="T1557" s="37"/>
      <c r="U1557" s="37"/>
      <c r="V1557" s="37"/>
      <c r="W1557" s="34"/>
      <c r="X1557" s="34"/>
      <c r="Y1557" s="37"/>
      <c r="Z1557" s="34"/>
      <c r="AA1557" s="34"/>
      <c r="AB1557" s="34"/>
      <c r="AC1557" s="34"/>
      <c r="AD1557" s="34"/>
      <c r="AE1557" s="37"/>
      <c r="AF1557" s="34"/>
    </row>
    <row r="1558" ht="14.5" spans="1:32">
      <c r="A1558" s="34"/>
      <c r="B1558" s="37"/>
      <c r="C1558" s="214"/>
      <c r="D1558" s="312"/>
      <c r="E1558" s="312"/>
      <c r="F1558" s="315"/>
      <c r="G1558" s="312"/>
      <c r="H1558" s="312"/>
      <c r="I1558" s="34"/>
      <c r="J1558" s="114"/>
      <c r="K1558" s="80"/>
      <c r="L1558" s="114"/>
      <c r="M1558" s="114"/>
      <c r="N1558" s="114"/>
      <c r="O1558" s="34"/>
      <c r="P1558" s="34"/>
      <c r="Q1558" s="34"/>
      <c r="R1558" s="34"/>
      <c r="S1558" s="34"/>
      <c r="T1558" s="37"/>
      <c r="U1558" s="37"/>
      <c r="V1558" s="37"/>
      <c r="W1558" s="34"/>
      <c r="X1558" s="34"/>
      <c r="Y1558" s="37"/>
      <c r="Z1558" s="34"/>
      <c r="AA1558" s="34"/>
      <c r="AB1558" s="34"/>
      <c r="AC1558" s="34"/>
      <c r="AD1558" s="34"/>
      <c r="AE1558" s="37"/>
      <c r="AF1558" s="34"/>
    </row>
    <row r="1559" ht="14.5" spans="1:32">
      <c r="A1559" s="34"/>
      <c r="B1559" s="37"/>
      <c r="C1559" s="214"/>
      <c r="D1559" s="312"/>
      <c r="E1559" s="312"/>
      <c r="F1559" s="315"/>
      <c r="G1559" s="312"/>
      <c r="H1559" s="312"/>
      <c r="I1559" s="34"/>
      <c r="J1559" s="114"/>
      <c r="K1559" s="80"/>
      <c r="L1559" s="114"/>
      <c r="M1559" s="114"/>
      <c r="N1559" s="114"/>
      <c r="O1559" s="34"/>
      <c r="P1559" s="34"/>
      <c r="Q1559" s="34"/>
      <c r="R1559" s="34"/>
      <c r="S1559" s="34"/>
      <c r="T1559" s="37"/>
      <c r="U1559" s="37"/>
      <c r="V1559" s="37"/>
      <c r="W1559" s="34"/>
      <c r="X1559" s="34"/>
      <c r="Y1559" s="37"/>
      <c r="Z1559" s="34"/>
      <c r="AA1559" s="34"/>
      <c r="AB1559" s="34"/>
      <c r="AC1559" s="34"/>
      <c r="AD1559" s="34"/>
      <c r="AE1559" s="37"/>
      <c r="AF1559" s="34"/>
    </row>
    <row r="1560" ht="14.5" spans="1:32">
      <c r="A1560" s="34"/>
      <c r="B1560" s="37"/>
      <c r="C1560" s="214"/>
      <c r="D1560" s="312"/>
      <c r="E1560" s="312"/>
      <c r="F1560" s="315"/>
      <c r="G1560" s="312"/>
      <c r="H1560" s="312"/>
      <c r="I1560" s="34"/>
      <c r="J1560" s="114"/>
      <c r="K1560" s="80"/>
      <c r="L1560" s="114"/>
      <c r="M1560" s="114"/>
      <c r="N1560" s="114"/>
      <c r="O1560" s="34"/>
      <c r="P1560" s="34"/>
      <c r="Q1560" s="34"/>
      <c r="R1560" s="34"/>
      <c r="S1560" s="34"/>
      <c r="T1560" s="37"/>
      <c r="U1560" s="37"/>
      <c r="V1560" s="37"/>
      <c r="W1560" s="34"/>
      <c r="X1560" s="34"/>
      <c r="Y1560" s="37"/>
      <c r="Z1560" s="34"/>
      <c r="AA1560" s="34"/>
      <c r="AB1560" s="34"/>
      <c r="AC1560" s="34"/>
      <c r="AD1560" s="34"/>
      <c r="AE1560" s="37"/>
      <c r="AF1560" s="34"/>
    </row>
    <row r="1561" ht="14.5" spans="1:32">
      <c r="A1561" s="34"/>
      <c r="B1561" s="37"/>
      <c r="C1561" s="214"/>
      <c r="D1561" s="312"/>
      <c r="E1561" s="312"/>
      <c r="F1561" s="315"/>
      <c r="G1561" s="312"/>
      <c r="H1561" s="312"/>
      <c r="I1561" s="34"/>
      <c r="J1561" s="114"/>
      <c r="K1561" s="80"/>
      <c r="L1561" s="114"/>
      <c r="M1561" s="114"/>
      <c r="N1561" s="114"/>
      <c r="O1561" s="34"/>
      <c r="P1561" s="34"/>
      <c r="Q1561" s="34"/>
      <c r="R1561" s="34"/>
      <c r="S1561" s="34"/>
      <c r="T1561" s="37"/>
      <c r="U1561" s="37"/>
      <c r="V1561" s="37"/>
      <c r="W1561" s="34"/>
      <c r="X1561" s="34"/>
      <c r="Y1561" s="37"/>
      <c r="Z1561" s="34"/>
      <c r="AA1561" s="34"/>
      <c r="AB1561" s="34"/>
      <c r="AC1561" s="34"/>
      <c r="AD1561" s="34"/>
      <c r="AE1561" s="37"/>
      <c r="AF1561" s="34"/>
    </row>
    <row r="1562" ht="14.5" spans="1:32">
      <c r="A1562" s="34"/>
      <c r="B1562" s="37"/>
      <c r="C1562" s="214"/>
      <c r="D1562" s="312"/>
      <c r="E1562" s="312"/>
      <c r="F1562" s="315"/>
      <c r="G1562" s="312"/>
      <c r="H1562" s="312"/>
      <c r="I1562" s="34"/>
      <c r="J1562" s="114"/>
      <c r="K1562" s="80"/>
      <c r="L1562" s="114"/>
      <c r="M1562" s="114"/>
      <c r="N1562" s="114"/>
      <c r="O1562" s="34"/>
      <c r="P1562" s="34"/>
      <c r="Q1562" s="34"/>
      <c r="R1562" s="34"/>
      <c r="S1562" s="34"/>
      <c r="T1562" s="37"/>
      <c r="U1562" s="37"/>
      <c r="V1562" s="37"/>
      <c r="W1562" s="34"/>
      <c r="X1562" s="34"/>
      <c r="Y1562" s="37"/>
      <c r="Z1562" s="34"/>
      <c r="AA1562" s="34"/>
      <c r="AB1562" s="34"/>
      <c r="AC1562" s="34"/>
      <c r="AD1562" s="34"/>
      <c r="AE1562" s="37"/>
      <c r="AF1562" s="34"/>
    </row>
    <row r="1563" ht="14.5" spans="1:32">
      <c r="A1563" s="34"/>
      <c r="B1563" s="37"/>
      <c r="C1563" s="214"/>
      <c r="D1563" s="312"/>
      <c r="E1563" s="312"/>
      <c r="F1563" s="315"/>
      <c r="G1563" s="312"/>
      <c r="H1563" s="312"/>
      <c r="I1563" s="34"/>
      <c r="J1563" s="114"/>
      <c r="K1563" s="80"/>
      <c r="L1563" s="114"/>
      <c r="M1563" s="114"/>
      <c r="N1563" s="114"/>
      <c r="O1563" s="34"/>
      <c r="P1563" s="34"/>
      <c r="Q1563" s="34"/>
      <c r="R1563" s="34"/>
      <c r="S1563" s="34"/>
      <c r="T1563" s="37"/>
      <c r="U1563" s="37"/>
      <c r="V1563" s="37"/>
      <c r="W1563" s="34"/>
      <c r="X1563" s="34"/>
      <c r="Y1563" s="37"/>
      <c r="Z1563" s="34"/>
      <c r="AA1563" s="34"/>
      <c r="AB1563" s="34"/>
      <c r="AC1563" s="34"/>
      <c r="AD1563" s="34"/>
      <c r="AE1563" s="37"/>
      <c r="AF1563" s="34"/>
    </row>
    <row r="1564" ht="14.5" spans="1:32">
      <c r="A1564" s="34"/>
      <c r="B1564" s="37"/>
      <c r="C1564" s="214"/>
      <c r="D1564" s="312"/>
      <c r="E1564" s="312"/>
      <c r="F1564" s="315"/>
      <c r="G1564" s="312"/>
      <c r="H1564" s="312"/>
      <c r="I1564" s="34"/>
      <c r="J1564" s="114"/>
      <c r="K1564" s="80"/>
      <c r="L1564" s="114"/>
      <c r="M1564" s="114"/>
      <c r="N1564" s="114"/>
      <c r="O1564" s="34"/>
      <c r="P1564" s="34"/>
      <c r="Q1564" s="34"/>
      <c r="R1564" s="34"/>
      <c r="S1564" s="34"/>
      <c r="T1564" s="37"/>
      <c r="U1564" s="37"/>
      <c r="V1564" s="37"/>
      <c r="W1564" s="34"/>
      <c r="X1564" s="34"/>
      <c r="Y1564" s="37"/>
      <c r="Z1564" s="34"/>
      <c r="AA1564" s="34"/>
      <c r="AB1564" s="34"/>
      <c r="AC1564" s="34"/>
      <c r="AD1564" s="34"/>
      <c r="AE1564" s="37"/>
      <c r="AF1564" s="34"/>
    </row>
    <row r="1565" ht="14.5" spans="1:32">
      <c r="A1565" s="34"/>
      <c r="B1565" s="37"/>
      <c r="C1565" s="214"/>
      <c r="D1565" s="312"/>
      <c r="E1565" s="312"/>
      <c r="F1565" s="315"/>
      <c r="G1565" s="312"/>
      <c r="H1565" s="312"/>
      <c r="I1565" s="34"/>
      <c r="J1565" s="114"/>
      <c r="K1565" s="80"/>
      <c r="L1565" s="114"/>
      <c r="M1565" s="114"/>
      <c r="N1565" s="114"/>
      <c r="O1565" s="34"/>
      <c r="P1565" s="34"/>
      <c r="Q1565" s="34"/>
      <c r="R1565" s="34"/>
      <c r="S1565" s="34"/>
      <c r="T1565" s="37"/>
      <c r="U1565" s="37"/>
      <c r="V1565" s="37"/>
      <c r="W1565" s="34"/>
      <c r="X1565" s="34"/>
      <c r="Y1565" s="37"/>
      <c r="Z1565" s="34"/>
      <c r="AA1565" s="34"/>
      <c r="AB1565" s="34"/>
      <c r="AC1565" s="34"/>
      <c r="AD1565" s="34"/>
      <c r="AE1565" s="37"/>
      <c r="AF1565" s="34"/>
    </row>
    <row r="1566" ht="14.5" spans="1:32">
      <c r="A1566" s="34"/>
      <c r="B1566" s="37"/>
      <c r="C1566" s="214"/>
      <c r="D1566" s="312"/>
      <c r="E1566" s="312"/>
      <c r="F1566" s="315"/>
      <c r="G1566" s="312"/>
      <c r="H1566" s="312"/>
      <c r="I1566" s="34"/>
      <c r="J1566" s="114"/>
      <c r="K1566" s="80"/>
      <c r="L1566" s="114"/>
      <c r="M1566" s="114"/>
      <c r="N1566" s="114"/>
      <c r="O1566" s="34"/>
      <c r="P1566" s="34"/>
      <c r="Q1566" s="34"/>
      <c r="R1566" s="34"/>
      <c r="S1566" s="34"/>
      <c r="T1566" s="37"/>
      <c r="U1566" s="37"/>
      <c r="V1566" s="37"/>
      <c r="W1566" s="34"/>
      <c r="X1566" s="34"/>
      <c r="Y1566" s="37"/>
      <c r="Z1566" s="34"/>
      <c r="AA1566" s="34"/>
      <c r="AB1566" s="34"/>
      <c r="AC1566" s="34"/>
      <c r="AD1566" s="34"/>
      <c r="AE1566" s="37"/>
      <c r="AF1566" s="34"/>
    </row>
    <row r="1567" ht="14.5" spans="1:32">
      <c r="A1567" s="34"/>
      <c r="B1567" s="37"/>
      <c r="C1567" s="214"/>
      <c r="D1567" s="312"/>
      <c r="E1567" s="312"/>
      <c r="F1567" s="315"/>
      <c r="G1567" s="312"/>
      <c r="H1567" s="312"/>
      <c r="I1567" s="34"/>
      <c r="J1567" s="114"/>
      <c r="K1567" s="80"/>
      <c r="L1567" s="114"/>
      <c r="M1567" s="114"/>
      <c r="N1567" s="114"/>
      <c r="O1567" s="34"/>
      <c r="P1567" s="34"/>
      <c r="Q1567" s="34"/>
      <c r="R1567" s="34"/>
      <c r="S1567" s="34"/>
      <c r="T1567" s="37"/>
      <c r="U1567" s="37"/>
      <c r="V1567" s="37"/>
      <c r="W1567" s="34"/>
      <c r="X1567" s="34"/>
      <c r="Y1567" s="37"/>
      <c r="Z1567" s="34"/>
      <c r="AA1567" s="34"/>
      <c r="AB1567" s="34"/>
      <c r="AC1567" s="34"/>
      <c r="AD1567" s="34"/>
      <c r="AE1567" s="37"/>
      <c r="AF1567" s="34"/>
    </row>
    <row r="1568" ht="14.5" spans="1:32">
      <c r="A1568" s="34"/>
      <c r="B1568" s="37"/>
      <c r="C1568" s="214"/>
      <c r="D1568" s="312"/>
      <c r="E1568" s="312"/>
      <c r="F1568" s="315"/>
      <c r="G1568" s="312"/>
      <c r="H1568" s="312"/>
      <c r="I1568" s="34"/>
      <c r="J1568" s="114"/>
      <c r="K1568" s="80"/>
      <c r="L1568" s="114"/>
      <c r="M1568" s="114"/>
      <c r="N1568" s="114"/>
      <c r="O1568" s="34"/>
      <c r="P1568" s="34"/>
      <c r="Q1568" s="34"/>
      <c r="R1568" s="34"/>
      <c r="S1568" s="34"/>
      <c r="T1568" s="37"/>
      <c r="U1568" s="37"/>
      <c r="V1568" s="37"/>
      <c r="W1568" s="34"/>
      <c r="X1568" s="34"/>
      <c r="Y1568" s="37"/>
      <c r="Z1568" s="34"/>
      <c r="AA1568" s="34"/>
      <c r="AB1568" s="34"/>
      <c r="AC1568" s="34"/>
      <c r="AD1568" s="34"/>
      <c r="AE1568" s="37"/>
      <c r="AF1568" s="34"/>
    </row>
    <row r="1569" ht="14.5" spans="1:32">
      <c r="A1569" s="34"/>
      <c r="B1569" s="37"/>
      <c r="C1569" s="214"/>
      <c r="D1569" s="312"/>
      <c r="E1569" s="312"/>
      <c r="F1569" s="315"/>
      <c r="G1569" s="312"/>
      <c r="H1569" s="312"/>
      <c r="I1569" s="34"/>
      <c r="J1569" s="114"/>
      <c r="K1569" s="80"/>
      <c r="L1569" s="114"/>
      <c r="M1569" s="114"/>
      <c r="N1569" s="114"/>
      <c r="O1569" s="34"/>
      <c r="P1569" s="34"/>
      <c r="Q1569" s="34"/>
      <c r="R1569" s="34"/>
      <c r="S1569" s="34"/>
      <c r="T1569" s="37"/>
      <c r="U1569" s="37"/>
      <c r="V1569" s="37"/>
      <c r="W1569" s="34"/>
      <c r="X1569" s="34"/>
      <c r="Y1569" s="37"/>
      <c r="Z1569" s="34"/>
      <c r="AA1569" s="34"/>
      <c r="AB1569" s="34"/>
      <c r="AC1569" s="34"/>
      <c r="AD1569" s="34"/>
      <c r="AE1569" s="37"/>
      <c r="AF1569" s="34"/>
    </row>
    <row r="1570" ht="14.5" spans="1:32">
      <c r="A1570" s="34"/>
      <c r="B1570" s="37"/>
      <c r="C1570" s="214"/>
      <c r="D1570" s="312"/>
      <c r="E1570" s="312"/>
      <c r="F1570" s="315"/>
      <c r="G1570" s="312"/>
      <c r="H1570" s="312"/>
      <c r="I1570" s="34"/>
      <c r="J1570" s="114"/>
      <c r="K1570" s="80"/>
      <c r="L1570" s="114"/>
      <c r="M1570" s="114"/>
      <c r="N1570" s="114"/>
      <c r="O1570" s="34"/>
      <c r="P1570" s="34"/>
      <c r="Q1570" s="34"/>
      <c r="R1570" s="34"/>
      <c r="S1570" s="34"/>
      <c r="T1570" s="37"/>
      <c r="U1570" s="37"/>
      <c r="V1570" s="37"/>
      <c r="W1570" s="34"/>
      <c r="X1570" s="34"/>
      <c r="Y1570" s="37"/>
      <c r="Z1570" s="34"/>
      <c r="AA1570" s="34"/>
      <c r="AB1570" s="34"/>
      <c r="AC1570" s="34"/>
      <c r="AD1570" s="34"/>
      <c r="AE1570" s="37"/>
      <c r="AF1570" s="34"/>
    </row>
    <row r="1571" ht="14.5" spans="1:32">
      <c r="A1571" s="34"/>
      <c r="B1571" s="37"/>
      <c r="C1571" s="214"/>
      <c r="D1571" s="312"/>
      <c r="E1571" s="312"/>
      <c r="F1571" s="315"/>
      <c r="G1571" s="312"/>
      <c r="H1571" s="312"/>
      <c r="I1571" s="34"/>
      <c r="J1571" s="114"/>
      <c r="K1571" s="80"/>
      <c r="L1571" s="114"/>
      <c r="M1571" s="114"/>
      <c r="N1571" s="114"/>
      <c r="O1571" s="34"/>
      <c r="P1571" s="34"/>
      <c r="Q1571" s="34"/>
      <c r="R1571" s="34"/>
      <c r="S1571" s="34"/>
      <c r="T1571" s="37"/>
      <c r="U1571" s="37"/>
      <c r="V1571" s="37"/>
      <c r="W1571" s="34"/>
      <c r="X1571" s="34"/>
      <c r="Y1571" s="37"/>
      <c r="Z1571" s="34"/>
      <c r="AA1571" s="34"/>
      <c r="AB1571" s="34"/>
      <c r="AC1571" s="34"/>
      <c r="AD1571" s="34"/>
      <c r="AE1571" s="37"/>
      <c r="AF1571" s="34"/>
    </row>
    <row r="1572" ht="14.5" spans="1:32">
      <c r="A1572" s="34"/>
      <c r="B1572" s="37"/>
      <c r="C1572" s="214"/>
      <c r="D1572" s="312"/>
      <c r="E1572" s="312"/>
      <c r="F1572" s="315"/>
      <c r="G1572" s="312"/>
      <c r="H1572" s="312"/>
      <c r="I1572" s="34"/>
      <c r="J1572" s="114"/>
      <c r="K1572" s="80"/>
      <c r="L1572" s="114"/>
      <c r="M1572" s="114"/>
      <c r="N1572" s="114"/>
      <c r="O1572" s="34"/>
      <c r="P1572" s="34"/>
      <c r="Q1572" s="34"/>
      <c r="R1572" s="34"/>
      <c r="S1572" s="34"/>
      <c r="T1572" s="37"/>
      <c r="U1572" s="37"/>
      <c r="V1572" s="37"/>
      <c r="W1572" s="34"/>
      <c r="X1572" s="34"/>
      <c r="Y1572" s="37"/>
      <c r="Z1572" s="34"/>
      <c r="AA1572" s="34"/>
      <c r="AB1572" s="34"/>
      <c r="AC1572" s="34"/>
      <c r="AD1572" s="34"/>
      <c r="AE1572" s="37"/>
      <c r="AF1572" s="34"/>
    </row>
    <row r="1573" ht="14.5" spans="1:32">
      <c r="A1573" s="34"/>
      <c r="B1573" s="37"/>
      <c r="C1573" s="214"/>
      <c r="D1573" s="312"/>
      <c r="E1573" s="312"/>
      <c r="F1573" s="315"/>
      <c r="G1573" s="312"/>
      <c r="H1573" s="312"/>
      <c r="I1573" s="34"/>
      <c r="J1573" s="114"/>
      <c r="K1573" s="80"/>
      <c r="L1573" s="114"/>
      <c r="M1573" s="114"/>
      <c r="N1573" s="114"/>
      <c r="O1573" s="34"/>
      <c r="P1573" s="34"/>
      <c r="Q1573" s="34"/>
      <c r="R1573" s="34"/>
      <c r="S1573" s="34"/>
      <c r="T1573" s="37"/>
      <c r="U1573" s="37"/>
      <c r="V1573" s="37"/>
      <c r="W1573" s="34"/>
      <c r="X1573" s="34"/>
      <c r="Y1573" s="37"/>
      <c r="Z1573" s="34"/>
      <c r="AA1573" s="34"/>
      <c r="AB1573" s="34"/>
      <c r="AC1573" s="34"/>
      <c r="AD1573" s="34"/>
      <c r="AE1573" s="37"/>
      <c r="AF1573" s="34"/>
    </row>
    <row r="1574" ht="14.5" spans="1:32">
      <c r="A1574" s="34"/>
      <c r="B1574" s="37"/>
      <c r="C1574" s="214"/>
      <c r="D1574" s="312"/>
      <c r="E1574" s="312"/>
      <c r="F1574" s="315"/>
      <c r="G1574" s="312"/>
      <c r="H1574" s="312"/>
      <c r="I1574" s="34"/>
      <c r="J1574" s="114"/>
      <c r="K1574" s="80"/>
      <c r="L1574" s="114"/>
      <c r="M1574" s="114"/>
      <c r="N1574" s="114"/>
      <c r="O1574" s="34"/>
      <c r="P1574" s="34"/>
      <c r="Q1574" s="34"/>
      <c r="R1574" s="34"/>
      <c r="S1574" s="34"/>
      <c r="T1574" s="37"/>
      <c r="U1574" s="37"/>
      <c r="V1574" s="37"/>
      <c r="W1574" s="34"/>
      <c r="X1574" s="34"/>
      <c r="Y1574" s="37"/>
      <c r="Z1574" s="34"/>
      <c r="AA1574" s="34"/>
      <c r="AB1574" s="34"/>
      <c r="AC1574" s="34"/>
      <c r="AD1574" s="34"/>
      <c r="AE1574" s="37"/>
      <c r="AF1574" s="34"/>
    </row>
    <row r="1575" ht="14" spans="1:32">
      <c r="A1575" s="34"/>
      <c r="B1575" s="37"/>
      <c r="C1575" s="214"/>
      <c r="D1575" s="323"/>
      <c r="E1575" s="323"/>
      <c r="F1575" s="324"/>
      <c r="G1575" s="323"/>
      <c r="H1575" s="323"/>
      <c r="I1575" s="34"/>
      <c r="J1575" s="114"/>
      <c r="K1575" s="80"/>
      <c r="L1575" s="114"/>
      <c r="M1575" s="114"/>
      <c r="N1575" s="114"/>
      <c r="O1575" s="34"/>
      <c r="P1575" s="34"/>
      <c r="Q1575" s="34"/>
      <c r="R1575" s="34"/>
      <c r="S1575" s="34"/>
      <c r="T1575" s="37"/>
      <c r="U1575" s="37"/>
      <c r="V1575" s="37"/>
      <c r="W1575" s="34"/>
      <c r="X1575" s="34"/>
      <c r="Y1575" s="37"/>
      <c r="Z1575" s="34"/>
      <c r="AA1575" s="34"/>
      <c r="AB1575" s="34"/>
      <c r="AC1575" s="34"/>
      <c r="AD1575" s="34"/>
      <c r="AE1575" s="37"/>
      <c r="AF1575" s="34"/>
    </row>
    <row r="1576" ht="14" spans="1:32">
      <c r="A1576" s="34"/>
      <c r="B1576" s="37"/>
      <c r="C1576" s="214"/>
      <c r="D1576" s="323"/>
      <c r="E1576" s="323"/>
      <c r="F1576" s="324"/>
      <c r="G1576" s="323"/>
      <c r="H1576" s="323"/>
      <c r="I1576" s="34"/>
      <c r="J1576" s="114"/>
      <c r="K1576" s="80"/>
      <c r="L1576" s="114"/>
      <c r="M1576" s="114"/>
      <c r="N1576" s="114"/>
      <c r="O1576" s="34"/>
      <c r="P1576" s="34"/>
      <c r="Q1576" s="34"/>
      <c r="R1576" s="34"/>
      <c r="S1576" s="34"/>
      <c r="T1576" s="37"/>
      <c r="U1576" s="37"/>
      <c r="V1576" s="37"/>
      <c r="W1576" s="34"/>
      <c r="X1576" s="34"/>
      <c r="Y1576" s="37"/>
      <c r="Z1576" s="34"/>
      <c r="AA1576" s="34"/>
      <c r="AB1576" s="34"/>
      <c r="AC1576" s="34"/>
      <c r="AD1576" s="34"/>
      <c r="AE1576" s="37"/>
      <c r="AF1576" s="34"/>
    </row>
    <row r="1577" ht="14" spans="1:32">
      <c r="A1577" s="34"/>
      <c r="B1577" s="37"/>
      <c r="C1577" s="214"/>
      <c r="D1577" s="323"/>
      <c r="E1577" s="323"/>
      <c r="F1577" s="324"/>
      <c r="G1577" s="323"/>
      <c r="H1577" s="323"/>
      <c r="I1577" s="34"/>
      <c r="J1577" s="114"/>
      <c r="K1577" s="80"/>
      <c r="L1577" s="114"/>
      <c r="M1577" s="114"/>
      <c r="N1577" s="114"/>
      <c r="O1577" s="34"/>
      <c r="P1577" s="34"/>
      <c r="Q1577" s="34"/>
      <c r="R1577" s="34"/>
      <c r="S1577" s="34"/>
      <c r="T1577" s="37"/>
      <c r="U1577" s="37"/>
      <c r="V1577" s="37"/>
      <c r="W1577" s="34"/>
      <c r="X1577" s="34"/>
      <c r="Y1577" s="37"/>
      <c r="Z1577" s="34"/>
      <c r="AA1577" s="34"/>
      <c r="AB1577" s="34"/>
      <c r="AC1577" s="34"/>
      <c r="AD1577" s="34"/>
      <c r="AE1577" s="37"/>
      <c r="AF1577" s="34"/>
    </row>
    <row r="1578" ht="14" spans="1:32">
      <c r="A1578" s="34"/>
      <c r="B1578" s="37"/>
      <c r="C1578" s="214"/>
      <c r="D1578" s="323"/>
      <c r="E1578" s="323"/>
      <c r="F1578" s="324"/>
      <c r="G1578" s="323"/>
      <c r="H1578" s="323"/>
      <c r="I1578" s="34"/>
      <c r="J1578" s="114"/>
      <c r="K1578" s="80"/>
      <c r="L1578" s="114"/>
      <c r="M1578" s="114"/>
      <c r="N1578" s="114"/>
      <c r="O1578" s="34"/>
      <c r="P1578" s="34"/>
      <c r="Q1578" s="34"/>
      <c r="R1578" s="34"/>
      <c r="S1578" s="34"/>
      <c r="T1578" s="37"/>
      <c r="U1578" s="37"/>
      <c r="V1578" s="37"/>
      <c r="W1578" s="34"/>
      <c r="X1578" s="34"/>
      <c r="Y1578" s="37"/>
      <c r="Z1578" s="34"/>
      <c r="AA1578" s="34"/>
      <c r="AB1578" s="34"/>
      <c r="AC1578" s="34"/>
      <c r="AD1578" s="34"/>
      <c r="AE1578" s="37"/>
      <c r="AF1578" s="34"/>
    </row>
    <row r="1579" ht="14" spans="1:32">
      <c r="A1579" s="34"/>
      <c r="B1579" s="37"/>
      <c r="C1579" s="214"/>
      <c r="D1579" s="323"/>
      <c r="E1579" s="323"/>
      <c r="F1579" s="324"/>
      <c r="G1579" s="323"/>
      <c r="H1579" s="323"/>
      <c r="I1579" s="34"/>
      <c r="J1579" s="114"/>
      <c r="K1579" s="80"/>
      <c r="L1579" s="114"/>
      <c r="M1579" s="114"/>
      <c r="N1579" s="114"/>
      <c r="O1579" s="34"/>
      <c r="P1579" s="34"/>
      <c r="Q1579" s="34"/>
      <c r="R1579" s="34"/>
      <c r="S1579" s="34"/>
      <c r="T1579" s="37"/>
      <c r="U1579" s="37"/>
      <c r="V1579" s="37"/>
      <c r="W1579" s="34"/>
      <c r="X1579" s="34"/>
      <c r="Y1579" s="37"/>
      <c r="Z1579" s="34"/>
      <c r="AA1579" s="34"/>
      <c r="AB1579" s="34"/>
      <c r="AC1579" s="34"/>
      <c r="AD1579" s="34"/>
      <c r="AE1579" s="37"/>
      <c r="AF1579" s="34"/>
    </row>
    <row r="1580" ht="14" spans="1:32">
      <c r="A1580" s="34"/>
      <c r="B1580" s="37"/>
      <c r="C1580" s="214"/>
      <c r="D1580" s="323"/>
      <c r="E1580" s="323"/>
      <c r="F1580" s="324"/>
      <c r="G1580" s="323"/>
      <c r="H1580" s="323"/>
      <c r="I1580" s="34"/>
      <c r="J1580" s="114"/>
      <c r="K1580" s="80"/>
      <c r="L1580" s="114"/>
      <c r="M1580" s="114"/>
      <c r="N1580" s="114"/>
      <c r="O1580" s="34"/>
      <c r="P1580" s="34"/>
      <c r="Q1580" s="34"/>
      <c r="R1580" s="34"/>
      <c r="S1580" s="34"/>
      <c r="T1580" s="37"/>
      <c r="U1580" s="37"/>
      <c r="V1580" s="37"/>
      <c r="W1580" s="34"/>
      <c r="X1580" s="34"/>
      <c r="Y1580" s="37"/>
      <c r="Z1580" s="34"/>
      <c r="AA1580" s="34"/>
      <c r="AB1580" s="34"/>
      <c r="AC1580" s="34"/>
      <c r="AD1580" s="34"/>
      <c r="AE1580" s="37"/>
      <c r="AF1580" s="34"/>
    </row>
    <row r="1581" ht="14" spans="1:32">
      <c r="A1581" s="34"/>
      <c r="B1581" s="37"/>
      <c r="C1581" s="214"/>
      <c r="D1581" s="323"/>
      <c r="E1581" s="323"/>
      <c r="F1581" s="324"/>
      <c r="G1581" s="323"/>
      <c r="H1581" s="323"/>
      <c r="I1581" s="34"/>
      <c r="J1581" s="114"/>
      <c r="K1581" s="80"/>
      <c r="L1581" s="114"/>
      <c r="M1581" s="114"/>
      <c r="N1581" s="114"/>
      <c r="O1581" s="34"/>
      <c r="P1581" s="34"/>
      <c r="Q1581" s="34"/>
      <c r="R1581" s="34"/>
      <c r="S1581" s="34"/>
      <c r="T1581" s="37"/>
      <c r="U1581" s="37"/>
      <c r="V1581" s="37"/>
      <c r="W1581" s="34"/>
      <c r="X1581" s="34"/>
      <c r="Y1581" s="37"/>
      <c r="Z1581" s="34"/>
      <c r="AA1581" s="34"/>
      <c r="AB1581" s="34"/>
      <c r="AC1581" s="34"/>
      <c r="AD1581" s="34"/>
      <c r="AE1581" s="37"/>
      <c r="AF1581" s="34"/>
    </row>
    <row r="1582" ht="14" spans="1:32">
      <c r="A1582" s="34"/>
      <c r="B1582" s="37"/>
      <c r="C1582" s="214"/>
      <c r="D1582" s="323"/>
      <c r="E1582" s="323"/>
      <c r="F1582" s="324"/>
      <c r="G1582" s="323"/>
      <c r="H1582" s="323"/>
      <c r="I1582" s="34"/>
      <c r="J1582" s="114"/>
      <c r="K1582" s="80"/>
      <c r="L1582" s="114"/>
      <c r="M1582" s="114"/>
      <c r="N1582" s="114"/>
      <c r="O1582" s="34"/>
      <c r="P1582" s="34"/>
      <c r="Q1582" s="34"/>
      <c r="R1582" s="34"/>
      <c r="S1582" s="34"/>
      <c r="T1582" s="37"/>
      <c r="U1582" s="37"/>
      <c r="V1582" s="37"/>
      <c r="W1582" s="34"/>
      <c r="X1582" s="34"/>
      <c r="Y1582" s="37"/>
      <c r="Z1582" s="34"/>
      <c r="AA1582" s="34"/>
      <c r="AB1582" s="34"/>
      <c r="AC1582" s="34"/>
      <c r="AD1582" s="34"/>
      <c r="AE1582" s="37"/>
      <c r="AF1582" s="34"/>
    </row>
    <row r="1583" ht="14" spans="1:32">
      <c r="A1583" s="34"/>
      <c r="B1583" s="37"/>
      <c r="C1583" s="214"/>
      <c r="D1583" s="37"/>
      <c r="E1583" s="37"/>
      <c r="F1583" s="325"/>
      <c r="G1583" s="37"/>
      <c r="H1583" s="37"/>
      <c r="I1583" s="34"/>
      <c r="J1583" s="114"/>
      <c r="K1583" s="80"/>
      <c r="L1583" s="114"/>
      <c r="M1583" s="114"/>
      <c r="N1583" s="114"/>
      <c r="O1583" s="34"/>
      <c r="P1583" s="34"/>
      <c r="Q1583" s="34"/>
      <c r="R1583" s="34"/>
      <c r="S1583" s="34"/>
      <c r="T1583" s="37"/>
      <c r="U1583" s="37"/>
      <c r="V1583" s="37"/>
      <c r="W1583" s="34"/>
      <c r="X1583" s="34"/>
      <c r="Y1583" s="37"/>
      <c r="Z1583" s="34"/>
      <c r="AA1583" s="34"/>
      <c r="AB1583" s="34"/>
      <c r="AC1583" s="34"/>
      <c r="AD1583" s="34"/>
      <c r="AE1583" s="37"/>
      <c r="AF1583" s="34"/>
    </row>
    <row r="1584" ht="14" spans="1:32">
      <c r="A1584" s="34"/>
      <c r="B1584" s="37"/>
      <c r="C1584" s="214"/>
      <c r="D1584" s="37"/>
      <c r="E1584" s="37"/>
      <c r="F1584" s="325"/>
      <c r="G1584" s="37"/>
      <c r="H1584" s="37"/>
      <c r="I1584" s="34"/>
      <c r="J1584" s="114"/>
      <c r="K1584" s="80"/>
      <c r="L1584" s="114"/>
      <c r="M1584" s="114"/>
      <c r="N1584" s="114"/>
      <c r="O1584" s="34"/>
      <c r="P1584" s="34"/>
      <c r="Q1584" s="34"/>
      <c r="R1584" s="34"/>
      <c r="S1584" s="34"/>
      <c r="T1584" s="37"/>
      <c r="U1584" s="37"/>
      <c r="V1584" s="37"/>
      <c r="W1584" s="34"/>
      <c r="X1584" s="34"/>
      <c r="Y1584" s="37"/>
      <c r="Z1584" s="34"/>
      <c r="AA1584" s="34"/>
      <c r="AB1584" s="34"/>
      <c r="AC1584" s="34"/>
      <c r="AD1584" s="34"/>
      <c r="AE1584" s="37"/>
      <c r="AF1584" s="34"/>
    </row>
    <row r="1585" ht="14" spans="1:32">
      <c r="A1585" s="34"/>
      <c r="B1585" s="37"/>
      <c r="C1585" s="214"/>
      <c r="D1585" s="37"/>
      <c r="E1585" s="37"/>
      <c r="F1585" s="325"/>
      <c r="G1585" s="37"/>
      <c r="H1585" s="37"/>
      <c r="I1585" s="34"/>
      <c r="J1585" s="114"/>
      <c r="K1585" s="80"/>
      <c r="L1585" s="114"/>
      <c r="M1585" s="114"/>
      <c r="N1585" s="114"/>
      <c r="O1585" s="34"/>
      <c r="P1585" s="34"/>
      <c r="Q1585" s="34"/>
      <c r="R1585" s="34"/>
      <c r="S1585" s="34"/>
      <c r="T1585" s="37"/>
      <c r="U1585" s="37"/>
      <c r="V1585" s="37"/>
      <c r="W1585" s="34"/>
      <c r="X1585" s="34"/>
      <c r="Y1585" s="37"/>
      <c r="Z1585" s="34"/>
      <c r="AA1585" s="34"/>
      <c r="AB1585" s="34"/>
      <c r="AC1585" s="34"/>
      <c r="AD1585" s="34"/>
      <c r="AE1585" s="37"/>
      <c r="AF1585" s="34"/>
    </row>
    <row r="1586" ht="14" spans="1:32">
      <c r="A1586" s="34"/>
      <c r="B1586" s="37"/>
      <c r="C1586" s="214"/>
      <c r="D1586" s="37"/>
      <c r="E1586" s="37"/>
      <c r="F1586" s="325"/>
      <c r="G1586" s="37"/>
      <c r="H1586" s="37"/>
      <c r="I1586" s="34"/>
      <c r="J1586" s="114"/>
      <c r="K1586" s="80"/>
      <c r="L1586" s="114"/>
      <c r="M1586" s="114"/>
      <c r="N1586" s="114"/>
      <c r="O1586" s="34"/>
      <c r="P1586" s="34"/>
      <c r="Q1586" s="34"/>
      <c r="R1586" s="34"/>
      <c r="S1586" s="34"/>
      <c r="T1586" s="37"/>
      <c r="U1586" s="37"/>
      <c r="V1586" s="37"/>
      <c r="W1586" s="34"/>
      <c r="X1586" s="34"/>
      <c r="Y1586" s="37"/>
      <c r="Z1586" s="34"/>
      <c r="AA1586" s="34"/>
      <c r="AB1586" s="34"/>
      <c r="AC1586" s="34"/>
      <c r="AD1586" s="34"/>
      <c r="AE1586" s="37"/>
      <c r="AF1586" s="34"/>
    </row>
    <row r="1587" ht="14" spans="1:32">
      <c r="A1587" s="34"/>
      <c r="B1587" s="37"/>
      <c r="C1587" s="214"/>
      <c r="D1587" s="37"/>
      <c r="E1587" s="37"/>
      <c r="F1587" s="325"/>
      <c r="G1587" s="37"/>
      <c r="H1587" s="37"/>
      <c r="I1587" s="34"/>
      <c r="J1587" s="114"/>
      <c r="K1587" s="80"/>
      <c r="L1587" s="114"/>
      <c r="M1587" s="114"/>
      <c r="N1587" s="114"/>
      <c r="O1587" s="34"/>
      <c r="P1587" s="34"/>
      <c r="Q1587" s="34"/>
      <c r="R1587" s="34"/>
      <c r="S1587" s="34"/>
      <c r="T1587" s="37"/>
      <c r="U1587" s="37"/>
      <c r="V1587" s="37"/>
      <c r="W1587" s="34"/>
      <c r="X1587" s="34"/>
      <c r="Y1587" s="37"/>
      <c r="Z1587" s="34"/>
      <c r="AA1587" s="34"/>
      <c r="AB1587" s="34"/>
      <c r="AC1587" s="34"/>
      <c r="AD1587" s="34"/>
      <c r="AE1587" s="37"/>
      <c r="AF1587" s="34"/>
    </row>
    <row r="1588" ht="14" spans="1:32">
      <c r="A1588" s="34"/>
      <c r="B1588" s="37"/>
      <c r="C1588" s="214"/>
      <c r="D1588" s="37"/>
      <c r="E1588" s="37"/>
      <c r="F1588" s="325"/>
      <c r="G1588" s="37"/>
      <c r="H1588" s="37"/>
      <c r="I1588" s="34"/>
      <c r="J1588" s="114"/>
      <c r="K1588" s="80"/>
      <c r="L1588" s="114"/>
      <c r="M1588" s="114"/>
      <c r="N1588" s="114"/>
      <c r="O1588" s="34"/>
      <c r="P1588" s="34"/>
      <c r="Q1588" s="34"/>
      <c r="R1588" s="34"/>
      <c r="S1588" s="34"/>
      <c r="T1588" s="37"/>
      <c r="U1588" s="37"/>
      <c r="V1588" s="37"/>
      <c r="W1588" s="34"/>
      <c r="X1588" s="34"/>
      <c r="Y1588" s="37"/>
      <c r="Z1588" s="34"/>
      <c r="AA1588" s="34"/>
      <c r="AB1588" s="34"/>
      <c r="AC1588" s="34"/>
      <c r="AD1588" s="34"/>
      <c r="AE1588" s="37"/>
      <c r="AF1588" s="34"/>
    </row>
    <row r="1589" ht="14" spans="1:32">
      <c r="A1589" s="34"/>
      <c r="B1589" s="37"/>
      <c r="C1589" s="214"/>
      <c r="D1589" s="37"/>
      <c r="E1589" s="37"/>
      <c r="F1589" s="325"/>
      <c r="G1589" s="37"/>
      <c r="H1589" s="37"/>
      <c r="I1589" s="34"/>
      <c r="J1589" s="114"/>
      <c r="K1589" s="80"/>
      <c r="L1589" s="114"/>
      <c r="M1589" s="114"/>
      <c r="N1589" s="114"/>
      <c r="O1589" s="34"/>
      <c r="P1589" s="34"/>
      <c r="Q1589" s="34"/>
      <c r="R1589" s="34"/>
      <c r="S1589" s="34"/>
      <c r="T1589" s="37"/>
      <c r="U1589" s="37"/>
      <c r="V1589" s="37"/>
      <c r="W1589" s="34"/>
      <c r="X1589" s="34"/>
      <c r="Y1589" s="37"/>
      <c r="Z1589" s="34"/>
      <c r="AA1589" s="34"/>
      <c r="AB1589" s="34"/>
      <c r="AC1589" s="34"/>
      <c r="AD1589" s="34"/>
      <c r="AE1589" s="37"/>
      <c r="AF1589" s="34"/>
    </row>
    <row r="1590" ht="14" spans="1:32">
      <c r="A1590" s="34"/>
      <c r="B1590" s="37"/>
      <c r="C1590" s="214"/>
      <c r="D1590" s="37"/>
      <c r="E1590" s="37"/>
      <c r="F1590" s="325"/>
      <c r="G1590" s="37"/>
      <c r="H1590" s="37"/>
      <c r="I1590" s="34"/>
      <c r="J1590" s="114"/>
      <c r="K1590" s="80"/>
      <c r="L1590" s="114"/>
      <c r="M1590" s="114"/>
      <c r="N1590" s="114"/>
      <c r="O1590" s="34"/>
      <c r="P1590" s="34"/>
      <c r="Q1590" s="34"/>
      <c r="R1590" s="34"/>
      <c r="S1590" s="34"/>
      <c r="T1590" s="37"/>
      <c r="U1590" s="37"/>
      <c r="V1590" s="37"/>
      <c r="W1590" s="34"/>
      <c r="X1590" s="34"/>
      <c r="Y1590" s="37"/>
      <c r="Z1590" s="34"/>
      <c r="AA1590" s="34"/>
      <c r="AB1590" s="34"/>
      <c r="AC1590" s="34"/>
      <c r="AD1590" s="34"/>
      <c r="AE1590" s="37"/>
      <c r="AF1590" s="34"/>
    </row>
    <row r="1591" ht="14" spans="1:32">
      <c r="A1591" s="34"/>
      <c r="B1591" s="37"/>
      <c r="C1591" s="214"/>
      <c r="D1591" s="37"/>
      <c r="E1591" s="37"/>
      <c r="F1591" s="325"/>
      <c r="G1591" s="37"/>
      <c r="H1591" s="37"/>
      <c r="I1591" s="34"/>
      <c r="J1591" s="114"/>
      <c r="K1591" s="80"/>
      <c r="L1591" s="114"/>
      <c r="M1591" s="114"/>
      <c r="N1591" s="114"/>
      <c r="O1591" s="34"/>
      <c r="P1591" s="34"/>
      <c r="Q1591" s="34"/>
      <c r="R1591" s="34"/>
      <c r="S1591" s="34"/>
      <c r="T1591" s="37"/>
      <c r="U1591" s="37"/>
      <c r="V1591" s="37"/>
      <c r="W1591" s="34"/>
      <c r="X1591" s="34"/>
      <c r="Y1591" s="37"/>
      <c r="Z1591" s="34"/>
      <c r="AA1591" s="34"/>
      <c r="AB1591" s="34"/>
      <c r="AC1591" s="34"/>
      <c r="AD1591" s="34"/>
      <c r="AE1591" s="37"/>
      <c r="AF1591" s="34"/>
    </row>
    <row r="1592" ht="14" spans="1:32">
      <c r="A1592" s="34"/>
      <c r="B1592" s="37"/>
      <c r="C1592" s="214"/>
      <c r="D1592" s="37"/>
      <c r="E1592" s="37"/>
      <c r="F1592" s="325"/>
      <c r="G1592" s="37"/>
      <c r="H1592" s="37"/>
      <c r="I1592" s="34"/>
      <c r="J1592" s="114"/>
      <c r="K1592" s="80"/>
      <c r="L1592" s="114"/>
      <c r="M1592" s="114"/>
      <c r="N1592" s="114"/>
      <c r="O1592" s="34"/>
      <c r="P1592" s="34"/>
      <c r="Q1592" s="34"/>
      <c r="R1592" s="34"/>
      <c r="S1592" s="34"/>
      <c r="T1592" s="37"/>
      <c r="U1592" s="37"/>
      <c r="V1592" s="37"/>
      <c r="W1592" s="34"/>
      <c r="X1592" s="34"/>
      <c r="Y1592" s="37"/>
      <c r="Z1592" s="34"/>
      <c r="AA1592" s="34"/>
      <c r="AB1592" s="34"/>
      <c r="AC1592" s="34"/>
      <c r="AD1592" s="34"/>
      <c r="AE1592" s="37"/>
      <c r="AF1592" s="34"/>
    </row>
    <row r="1593" ht="14" spans="1:32">
      <c r="A1593" s="34"/>
      <c r="B1593" s="37"/>
      <c r="C1593" s="214"/>
      <c r="D1593" s="37"/>
      <c r="E1593" s="37"/>
      <c r="F1593" s="325"/>
      <c r="G1593" s="37"/>
      <c r="H1593" s="37"/>
      <c r="I1593" s="34"/>
      <c r="J1593" s="114"/>
      <c r="K1593" s="80"/>
      <c r="L1593" s="114"/>
      <c r="M1593" s="114"/>
      <c r="N1593" s="114"/>
      <c r="O1593" s="34"/>
      <c r="P1593" s="34"/>
      <c r="Q1593" s="34"/>
      <c r="R1593" s="34"/>
      <c r="S1593" s="34"/>
      <c r="T1593" s="37"/>
      <c r="U1593" s="37"/>
      <c r="V1593" s="37"/>
      <c r="W1593" s="34"/>
      <c r="X1593" s="34"/>
      <c r="Y1593" s="37"/>
      <c r="Z1593" s="34"/>
      <c r="AA1593" s="34"/>
      <c r="AB1593" s="34"/>
      <c r="AC1593" s="34"/>
      <c r="AD1593" s="34"/>
      <c r="AE1593" s="37"/>
      <c r="AF1593" s="34"/>
    </row>
    <row r="1594" ht="14" spans="1:32">
      <c r="A1594" s="34"/>
      <c r="B1594" s="37"/>
      <c r="C1594" s="214"/>
      <c r="D1594" s="37"/>
      <c r="E1594" s="37"/>
      <c r="F1594" s="325"/>
      <c r="G1594" s="37"/>
      <c r="H1594" s="37"/>
      <c r="I1594" s="34"/>
      <c r="J1594" s="114"/>
      <c r="K1594" s="80"/>
      <c r="L1594" s="114"/>
      <c r="M1594" s="114"/>
      <c r="N1594" s="114"/>
      <c r="O1594" s="34"/>
      <c r="P1594" s="34"/>
      <c r="Q1594" s="34"/>
      <c r="R1594" s="34"/>
      <c r="S1594" s="34"/>
      <c r="T1594" s="37"/>
      <c r="U1594" s="37"/>
      <c r="V1594" s="37"/>
      <c r="W1594" s="34"/>
      <c r="X1594" s="34"/>
      <c r="Y1594" s="37"/>
      <c r="Z1594" s="34"/>
      <c r="AA1594" s="34"/>
      <c r="AB1594" s="34"/>
      <c r="AC1594" s="34"/>
      <c r="AD1594" s="34"/>
      <c r="AE1594" s="37"/>
      <c r="AF1594" s="34"/>
    </row>
    <row r="1595" ht="14" spans="1:32">
      <c r="A1595" s="34"/>
      <c r="B1595" s="37"/>
      <c r="C1595" s="214"/>
      <c r="D1595" s="37"/>
      <c r="E1595" s="37"/>
      <c r="F1595" s="325"/>
      <c r="G1595" s="37"/>
      <c r="H1595" s="37"/>
      <c r="I1595" s="34"/>
      <c r="J1595" s="114"/>
      <c r="K1595" s="80"/>
      <c r="L1595" s="114"/>
      <c r="M1595" s="114"/>
      <c r="N1595" s="114"/>
      <c r="O1595" s="34"/>
      <c r="P1595" s="34"/>
      <c r="Q1595" s="34"/>
      <c r="R1595" s="34"/>
      <c r="S1595" s="34"/>
      <c r="T1595" s="37"/>
      <c r="U1595" s="37"/>
      <c r="V1595" s="37"/>
      <c r="W1595" s="34"/>
      <c r="X1595" s="34"/>
      <c r="Y1595" s="37"/>
      <c r="Z1595" s="34"/>
      <c r="AA1595" s="34"/>
      <c r="AB1595" s="34"/>
      <c r="AC1595" s="34"/>
      <c r="AD1595" s="34"/>
      <c r="AE1595" s="37"/>
      <c r="AF1595" s="34"/>
    </row>
    <row r="1596" ht="14" spans="1:32">
      <c r="A1596" s="34"/>
      <c r="B1596" s="37"/>
      <c r="C1596" s="214"/>
      <c r="D1596" s="37"/>
      <c r="E1596" s="37"/>
      <c r="F1596" s="325"/>
      <c r="G1596" s="37"/>
      <c r="H1596" s="37"/>
      <c r="I1596" s="34"/>
      <c r="J1596" s="114"/>
      <c r="K1596" s="80"/>
      <c r="L1596" s="114"/>
      <c r="M1596" s="114"/>
      <c r="N1596" s="114"/>
      <c r="O1596" s="34"/>
      <c r="P1596" s="34"/>
      <c r="Q1596" s="34"/>
      <c r="R1596" s="34"/>
      <c r="S1596" s="34"/>
      <c r="T1596" s="37"/>
      <c r="U1596" s="37"/>
      <c r="V1596" s="37"/>
      <c r="W1596" s="34"/>
      <c r="X1596" s="34"/>
      <c r="Y1596" s="37"/>
      <c r="Z1596" s="34"/>
      <c r="AA1596" s="34"/>
      <c r="AB1596" s="34"/>
      <c r="AC1596" s="34"/>
      <c r="AD1596" s="34"/>
      <c r="AE1596" s="37"/>
      <c r="AF1596" s="34"/>
    </row>
    <row r="1597" ht="14" spans="1:32">
      <c r="A1597" s="34"/>
      <c r="B1597" s="37"/>
      <c r="C1597" s="214"/>
      <c r="D1597" s="37"/>
      <c r="E1597" s="37"/>
      <c r="F1597" s="325"/>
      <c r="G1597" s="37"/>
      <c r="H1597" s="37"/>
      <c r="I1597" s="34"/>
      <c r="J1597" s="114"/>
      <c r="K1597" s="80"/>
      <c r="L1597" s="114"/>
      <c r="M1597" s="114"/>
      <c r="N1597" s="114"/>
      <c r="O1597" s="34"/>
      <c r="P1597" s="34"/>
      <c r="Q1597" s="34"/>
      <c r="R1597" s="34"/>
      <c r="S1597" s="34"/>
      <c r="T1597" s="37"/>
      <c r="U1597" s="37"/>
      <c r="V1597" s="37"/>
      <c r="W1597" s="34"/>
      <c r="X1597" s="34"/>
      <c r="Y1597" s="37"/>
      <c r="Z1597" s="34"/>
      <c r="AA1597" s="34"/>
      <c r="AB1597" s="34"/>
      <c r="AC1597" s="34"/>
      <c r="AD1597" s="34"/>
      <c r="AE1597" s="37"/>
      <c r="AF1597" s="34"/>
    </row>
    <row r="1598" ht="14" spans="1:32">
      <c r="A1598" s="34"/>
      <c r="B1598" s="37"/>
      <c r="C1598" s="214"/>
      <c r="D1598" s="37"/>
      <c r="E1598" s="37"/>
      <c r="F1598" s="325"/>
      <c r="G1598" s="37"/>
      <c r="H1598" s="37"/>
      <c r="I1598" s="34"/>
      <c r="J1598" s="114"/>
      <c r="K1598" s="80"/>
      <c r="L1598" s="114"/>
      <c r="M1598" s="114"/>
      <c r="N1598" s="114"/>
      <c r="O1598" s="34"/>
      <c r="P1598" s="34"/>
      <c r="Q1598" s="34"/>
      <c r="R1598" s="34"/>
      <c r="S1598" s="34"/>
      <c r="T1598" s="37"/>
      <c r="U1598" s="37"/>
      <c r="V1598" s="37"/>
      <c r="W1598" s="34"/>
      <c r="X1598" s="34"/>
      <c r="Y1598" s="37"/>
      <c r="Z1598" s="34"/>
      <c r="AA1598" s="34"/>
      <c r="AB1598" s="34"/>
      <c r="AC1598" s="34"/>
      <c r="AD1598" s="34"/>
      <c r="AE1598" s="37"/>
      <c r="AF1598" s="34"/>
    </row>
    <row r="1599" ht="14" spans="1:32">
      <c r="A1599" s="34"/>
      <c r="B1599" s="37"/>
      <c r="C1599" s="214"/>
      <c r="D1599" s="37"/>
      <c r="E1599" s="37"/>
      <c r="F1599" s="325"/>
      <c r="G1599" s="37"/>
      <c r="H1599" s="37"/>
      <c r="I1599" s="34"/>
      <c r="J1599" s="114"/>
      <c r="K1599" s="80"/>
      <c r="L1599" s="114"/>
      <c r="M1599" s="114"/>
      <c r="N1599" s="114"/>
      <c r="O1599" s="34"/>
      <c r="P1599" s="34"/>
      <c r="Q1599" s="34"/>
      <c r="R1599" s="34"/>
      <c r="S1599" s="34"/>
      <c r="T1599" s="37"/>
      <c r="U1599" s="37"/>
      <c r="V1599" s="37"/>
      <c r="W1599" s="34"/>
      <c r="X1599" s="34"/>
      <c r="Y1599" s="37"/>
      <c r="Z1599" s="34"/>
      <c r="AA1599" s="34"/>
      <c r="AB1599" s="34"/>
      <c r="AC1599" s="34"/>
      <c r="AD1599" s="34"/>
      <c r="AE1599" s="37"/>
      <c r="AF1599" s="34"/>
    </row>
    <row r="1600" ht="14" spans="1:32">
      <c r="A1600" s="34"/>
      <c r="B1600" s="37"/>
      <c r="C1600" s="214"/>
      <c r="D1600" s="37"/>
      <c r="E1600" s="37"/>
      <c r="F1600" s="325"/>
      <c r="G1600" s="37"/>
      <c r="H1600" s="37"/>
      <c r="I1600" s="34"/>
      <c r="J1600" s="114"/>
      <c r="K1600" s="80"/>
      <c r="L1600" s="114"/>
      <c r="M1600" s="114"/>
      <c r="N1600" s="114"/>
      <c r="O1600" s="34"/>
      <c r="P1600" s="34"/>
      <c r="Q1600" s="34"/>
      <c r="R1600" s="34"/>
      <c r="S1600" s="34"/>
      <c r="T1600" s="37"/>
      <c r="U1600" s="37"/>
      <c r="V1600" s="37"/>
      <c r="W1600" s="34"/>
      <c r="X1600" s="34"/>
      <c r="Y1600" s="37"/>
      <c r="Z1600" s="34"/>
      <c r="AA1600" s="34"/>
      <c r="AB1600" s="34"/>
      <c r="AC1600" s="34"/>
      <c r="AD1600" s="34"/>
      <c r="AE1600" s="37"/>
      <c r="AF1600" s="34"/>
    </row>
    <row r="1601" ht="14" spans="1:32">
      <c r="A1601" s="34"/>
      <c r="B1601" s="37"/>
      <c r="C1601" s="214"/>
      <c r="D1601" s="37"/>
      <c r="E1601" s="37"/>
      <c r="F1601" s="325"/>
      <c r="G1601" s="37"/>
      <c r="H1601" s="37"/>
      <c r="I1601" s="34"/>
      <c r="J1601" s="114"/>
      <c r="K1601" s="80"/>
      <c r="L1601" s="114"/>
      <c r="M1601" s="114"/>
      <c r="N1601" s="114"/>
      <c r="O1601" s="34"/>
      <c r="P1601" s="34"/>
      <c r="Q1601" s="34"/>
      <c r="R1601" s="34"/>
      <c r="S1601" s="34"/>
      <c r="T1601" s="37"/>
      <c r="U1601" s="37"/>
      <c r="V1601" s="37"/>
      <c r="W1601" s="34"/>
      <c r="X1601" s="34"/>
      <c r="Y1601" s="37"/>
      <c r="Z1601" s="34"/>
      <c r="AA1601" s="34"/>
      <c r="AB1601" s="34"/>
      <c r="AC1601" s="34"/>
      <c r="AD1601" s="34"/>
      <c r="AE1601" s="37"/>
      <c r="AF1601" s="34"/>
    </row>
    <row r="1602" ht="14" spans="1:32">
      <c r="A1602" s="34"/>
      <c r="B1602" s="37"/>
      <c r="C1602" s="214"/>
      <c r="D1602" s="37"/>
      <c r="E1602" s="37"/>
      <c r="F1602" s="325"/>
      <c r="G1602" s="37"/>
      <c r="H1602" s="37"/>
      <c r="I1602" s="34"/>
      <c r="J1602" s="114"/>
      <c r="K1602" s="80"/>
      <c r="L1602" s="114"/>
      <c r="M1602" s="114"/>
      <c r="N1602" s="114"/>
      <c r="O1602" s="34"/>
      <c r="P1602" s="34"/>
      <c r="Q1602" s="34"/>
      <c r="R1602" s="34"/>
      <c r="S1602" s="34"/>
      <c r="T1602" s="37"/>
      <c r="U1602" s="37"/>
      <c r="V1602" s="37"/>
      <c r="W1602" s="34"/>
      <c r="X1602" s="34"/>
      <c r="Y1602" s="37"/>
      <c r="Z1602" s="34"/>
      <c r="AA1602" s="34"/>
      <c r="AB1602" s="34"/>
      <c r="AC1602" s="34"/>
      <c r="AD1602" s="34"/>
      <c r="AE1602" s="37"/>
      <c r="AF1602" s="34"/>
    </row>
    <row r="1603" ht="14" spans="1:32">
      <c r="A1603" s="34"/>
      <c r="B1603" s="37"/>
      <c r="C1603" s="214"/>
      <c r="D1603" s="37"/>
      <c r="E1603" s="37"/>
      <c r="F1603" s="325"/>
      <c r="G1603" s="37"/>
      <c r="H1603" s="37"/>
      <c r="I1603" s="34"/>
      <c r="J1603" s="114"/>
      <c r="K1603" s="80"/>
      <c r="L1603" s="114"/>
      <c r="M1603" s="114"/>
      <c r="N1603" s="114"/>
      <c r="O1603" s="34"/>
      <c r="P1603" s="34"/>
      <c r="Q1603" s="34"/>
      <c r="R1603" s="34"/>
      <c r="S1603" s="34"/>
      <c r="T1603" s="37"/>
      <c r="U1603" s="37"/>
      <c r="V1603" s="37"/>
      <c r="W1603" s="34"/>
      <c r="X1603" s="34"/>
      <c r="Y1603" s="37"/>
      <c r="Z1603" s="34"/>
      <c r="AA1603" s="34"/>
      <c r="AB1603" s="34"/>
      <c r="AC1603" s="34"/>
      <c r="AD1603" s="34"/>
      <c r="AE1603" s="37"/>
      <c r="AF1603" s="34"/>
    </row>
    <row r="1604" ht="14" spans="1:32">
      <c r="A1604" s="34"/>
      <c r="B1604" s="37"/>
      <c r="C1604" s="214"/>
      <c r="D1604" s="37"/>
      <c r="E1604" s="37"/>
      <c r="F1604" s="325"/>
      <c r="G1604" s="37"/>
      <c r="H1604" s="37"/>
      <c r="I1604" s="34"/>
      <c r="J1604" s="114"/>
      <c r="K1604" s="80"/>
      <c r="L1604" s="114"/>
      <c r="M1604" s="114"/>
      <c r="N1604" s="114"/>
      <c r="O1604" s="34"/>
      <c r="P1604" s="34"/>
      <c r="Q1604" s="34"/>
      <c r="R1604" s="34"/>
      <c r="S1604" s="34"/>
      <c r="T1604" s="37"/>
      <c r="U1604" s="37"/>
      <c r="V1604" s="37"/>
      <c r="W1604" s="34"/>
      <c r="X1604" s="34"/>
      <c r="Y1604" s="37"/>
      <c r="Z1604" s="34"/>
      <c r="AA1604" s="34"/>
      <c r="AB1604" s="34"/>
      <c r="AC1604" s="34"/>
      <c r="AD1604" s="34"/>
      <c r="AE1604" s="37"/>
      <c r="AF1604" s="34"/>
    </row>
    <row r="1605" ht="14" spans="1:32">
      <c r="A1605" s="34"/>
      <c r="B1605" s="37"/>
      <c r="C1605" s="214"/>
      <c r="D1605" s="37"/>
      <c r="E1605" s="37"/>
      <c r="F1605" s="325"/>
      <c r="G1605" s="37"/>
      <c r="H1605" s="37"/>
      <c r="I1605" s="34"/>
      <c r="J1605" s="114"/>
      <c r="K1605" s="80"/>
      <c r="L1605" s="114"/>
      <c r="M1605" s="114"/>
      <c r="N1605" s="114"/>
      <c r="O1605" s="34"/>
      <c r="P1605" s="34"/>
      <c r="Q1605" s="34"/>
      <c r="R1605" s="34"/>
      <c r="S1605" s="34"/>
      <c r="T1605" s="37"/>
      <c r="U1605" s="37"/>
      <c r="V1605" s="37"/>
      <c r="W1605" s="34"/>
      <c r="X1605" s="34"/>
      <c r="Y1605" s="37"/>
      <c r="Z1605" s="34"/>
      <c r="AA1605" s="34"/>
      <c r="AB1605" s="34"/>
      <c r="AC1605" s="34"/>
      <c r="AD1605" s="34"/>
      <c r="AE1605" s="37"/>
      <c r="AF1605" s="34"/>
    </row>
    <row r="1606" ht="14" spans="1:32">
      <c r="A1606" s="34"/>
      <c r="B1606" s="37"/>
      <c r="C1606" s="214"/>
      <c r="D1606" s="37"/>
      <c r="E1606" s="37"/>
      <c r="F1606" s="325"/>
      <c r="G1606" s="37"/>
      <c r="H1606" s="37"/>
      <c r="I1606" s="34"/>
      <c r="J1606" s="114"/>
      <c r="K1606" s="80"/>
      <c r="L1606" s="114"/>
      <c r="M1606" s="114"/>
      <c r="N1606" s="114"/>
      <c r="O1606" s="34"/>
      <c r="P1606" s="34"/>
      <c r="Q1606" s="34"/>
      <c r="R1606" s="34"/>
      <c r="S1606" s="34"/>
      <c r="T1606" s="37"/>
      <c r="U1606" s="37"/>
      <c r="V1606" s="37"/>
      <c r="W1606" s="34"/>
      <c r="X1606" s="34"/>
      <c r="Y1606" s="37"/>
      <c r="Z1606" s="34"/>
      <c r="AA1606" s="34"/>
      <c r="AB1606" s="34"/>
      <c r="AC1606" s="34"/>
      <c r="AD1606" s="34"/>
      <c r="AE1606" s="37"/>
      <c r="AF1606" s="34"/>
    </row>
    <row r="1607" ht="14" spans="1:32">
      <c r="A1607" s="34"/>
      <c r="B1607" s="37"/>
      <c r="C1607" s="214"/>
      <c r="D1607" s="37"/>
      <c r="E1607" s="37"/>
      <c r="F1607" s="325"/>
      <c r="G1607" s="37"/>
      <c r="H1607" s="37"/>
      <c r="I1607" s="34"/>
      <c r="J1607" s="114"/>
      <c r="K1607" s="80"/>
      <c r="L1607" s="114"/>
      <c r="M1607" s="114"/>
      <c r="N1607" s="114"/>
      <c r="O1607" s="34"/>
      <c r="P1607" s="34"/>
      <c r="Q1607" s="34"/>
      <c r="R1607" s="34"/>
      <c r="S1607" s="34"/>
      <c r="T1607" s="37"/>
      <c r="U1607" s="37"/>
      <c r="V1607" s="37"/>
      <c r="W1607" s="34"/>
      <c r="X1607" s="34"/>
      <c r="Y1607" s="37"/>
      <c r="Z1607" s="34"/>
      <c r="AA1607" s="34"/>
      <c r="AB1607" s="34"/>
      <c r="AC1607" s="34"/>
      <c r="AD1607" s="34"/>
      <c r="AE1607" s="37"/>
      <c r="AF1607" s="34"/>
    </row>
    <row r="1608" ht="14" spans="1:32">
      <c r="A1608" s="34"/>
      <c r="B1608" s="37"/>
      <c r="C1608" s="214"/>
      <c r="D1608" s="37"/>
      <c r="E1608" s="37"/>
      <c r="F1608" s="325"/>
      <c r="G1608" s="37"/>
      <c r="H1608" s="37"/>
      <c r="I1608" s="34"/>
      <c r="J1608" s="114"/>
      <c r="K1608" s="80"/>
      <c r="L1608" s="114"/>
      <c r="M1608" s="114"/>
      <c r="N1608" s="114"/>
      <c r="O1608" s="34"/>
      <c r="P1608" s="34"/>
      <c r="Q1608" s="34"/>
      <c r="R1608" s="34"/>
      <c r="S1608" s="34"/>
      <c r="T1608" s="37"/>
      <c r="U1608" s="37"/>
      <c r="V1608" s="37"/>
      <c r="W1608" s="34"/>
      <c r="X1608" s="34"/>
      <c r="Y1608" s="37"/>
      <c r="Z1608" s="34"/>
      <c r="AA1608" s="34"/>
      <c r="AB1608" s="34"/>
      <c r="AC1608" s="34"/>
      <c r="AD1608" s="34"/>
      <c r="AE1608" s="37"/>
      <c r="AF1608" s="34"/>
    </row>
    <row r="1609" ht="14" spans="1:32">
      <c r="A1609" s="34"/>
      <c r="B1609" s="37"/>
      <c r="C1609" s="214"/>
      <c r="D1609" s="37"/>
      <c r="E1609" s="37"/>
      <c r="F1609" s="325"/>
      <c r="G1609" s="37"/>
      <c r="H1609" s="37"/>
      <c r="I1609" s="34"/>
      <c r="J1609" s="114"/>
      <c r="K1609" s="80"/>
      <c r="L1609" s="114"/>
      <c r="M1609" s="114"/>
      <c r="N1609" s="114"/>
      <c r="O1609" s="34"/>
      <c r="P1609" s="34"/>
      <c r="Q1609" s="34"/>
      <c r="R1609" s="34"/>
      <c r="S1609" s="34"/>
      <c r="T1609" s="37"/>
      <c r="U1609" s="37"/>
      <c r="V1609" s="37"/>
      <c r="W1609" s="34"/>
      <c r="X1609" s="34"/>
      <c r="Y1609" s="37"/>
      <c r="Z1609" s="34"/>
      <c r="AA1609" s="34"/>
      <c r="AB1609" s="34"/>
      <c r="AC1609" s="34"/>
      <c r="AD1609" s="34"/>
      <c r="AE1609" s="37"/>
      <c r="AF1609" s="34"/>
    </row>
    <row r="1610" ht="14" spans="1:32">
      <c r="A1610" s="34"/>
      <c r="B1610" s="37"/>
      <c r="C1610" s="214"/>
      <c r="D1610" s="37"/>
      <c r="E1610" s="37"/>
      <c r="F1610" s="325"/>
      <c r="G1610" s="37"/>
      <c r="H1610" s="37"/>
      <c r="I1610" s="34"/>
      <c r="J1610" s="114"/>
      <c r="K1610" s="80"/>
      <c r="L1610" s="114"/>
      <c r="M1610" s="114"/>
      <c r="N1610" s="114"/>
      <c r="O1610" s="34"/>
      <c r="P1610" s="34"/>
      <c r="Q1610" s="34"/>
      <c r="R1610" s="34"/>
      <c r="S1610" s="34"/>
      <c r="T1610" s="37"/>
      <c r="U1610" s="37"/>
      <c r="V1610" s="37"/>
      <c r="W1610" s="34"/>
      <c r="X1610" s="34"/>
      <c r="Y1610" s="37"/>
      <c r="Z1610" s="34"/>
      <c r="AA1610" s="34"/>
      <c r="AB1610" s="34"/>
      <c r="AC1610" s="34"/>
      <c r="AD1610" s="34"/>
      <c r="AE1610" s="37"/>
      <c r="AF1610" s="34"/>
    </row>
    <row r="1611" ht="14" spans="1:32">
      <c r="A1611" s="34"/>
      <c r="B1611" s="37"/>
      <c r="C1611" s="214"/>
      <c r="D1611" s="37"/>
      <c r="E1611" s="37"/>
      <c r="F1611" s="325"/>
      <c r="G1611" s="37"/>
      <c r="H1611" s="37"/>
      <c r="I1611" s="34"/>
      <c r="J1611" s="114"/>
      <c r="K1611" s="80"/>
      <c r="L1611" s="114"/>
      <c r="M1611" s="114"/>
      <c r="N1611" s="114"/>
      <c r="O1611" s="34"/>
      <c r="P1611" s="34"/>
      <c r="Q1611" s="34"/>
      <c r="R1611" s="34"/>
      <c r="S1611" s="34"/>
      <c r="T1611" s="37"/>
      <c r="U1611" s="37"/>
      <c r="V1611" s="37"/>
      <c r="W1611" s="34"/>
      <c r="X1611" s="34"/>
      <c r="Y1611" s="37"/>
      <c r="Z1611" s="34"/>
      <c r="AA1611" s="34"/>
      <c r="AB1611" s="34"/>
      <c r="AC1611" s="34"/>
      <c r="AD1611" s="34"/>
      <c r="AE1611" s="37"/>
      <c r="AF1611" s="34"/>
    </row>
    <row r="1612" ht="14" spans="1:32">
      <c r="A1612" s="34"/>
      <c r="B1612" s="37"/>
      <c r="C1612" s="214"/>
      <c r="D1612" s="37"/>
      <c r="E1612" s="37"/>
      <c r="F1612" s="325"/>
      <c r="G1612" s="37"/>
      <c r="H1612" s="37"/>
      <c r="I1612" s="34"/>
      <c r="J1612" s="114"/>
      <c r="K1612" s="80"/>
      <c r="L1612" s="114"/>
      <c r="M1612" s="114"/>
      <c r="N1612" s="114"/>
      <c r="O1612" s="34"/>
      <c r="P1612" s="34"/>
      <c r="Q1612" s="34"/>
      <c r="R1612" s="34"/>
      <c r="S1612" s="34"/>
      <c r="T1612" s="37"/>
      <c r="U1612" s="37"/>
      <c r="V1612" s="37"/>
      <c r="W1612" s="34"/>
      <c r="X1612" s="34"/>
      <c r="Y1612" s="37"/>
      <c r="Z1612" s="34"/>
      <c r="AA1612" s="34"/>
      <c r="AB1612" s="34"/>
      <c r="AC1612" s="34"/>
      <c r="AD1612" s="34"/>
      <c r="AE1612" s="37"/>
      <c r="AF1612" s="34"/>
    </row>
    <row r="1613" ht="14" spans="1:32">
      <c r="A1613" s="34"/>
      <c r="B1613" s="37"/>
      <c r="C1613" s="214"/>
      <c r="D1613" s="37"/>
      <c r="E1613" s="37"/>
      <c r="F1613" s="325"/>
      <c r="G1613" s="37"/>
      <c r="H1613" s="37"/>
      <c r="I1613" s="34"/>
      <c r="J1613" s="114"/>
      <c r="K1613" s="80"/>
      <c r="L1613" s="114"/>
      <c r="M1613" s="114"/>
      <c r="N1613" s="114"/>
      <c r="O1613" s="34"/>
      <c r="P1613" s="34"/>
      <c r="Q1613" s="34"/>
      <c r="R1613" s="34"/>
      <c r="S1613" s="34"/>
      <c r="T1613" s="37"/>
      <c r="U1613" s="37"/>
      <c r="V1613" s="37"/>
      <c r="W1613" s="34"/>
      <c r="X1613" s="34"/>
      <c r="Y1613" s="37"/>
      <c r="Z1613" s="34"/>
      <c r="AA1613" s="34"/>
      <c r="AB1613" s="34"/>
      <c r="AC1613" s="34"/>
      <c r="AD1613" s="34"/>
      <c r="AE1613" s="37"/>
      <c r="AF1613" s="34"/>
    </row>
    <row r="1614" ht="14" spans="1:32">
      <c r="A1614" s="34"/>
      <c r="B1614" s="37"/>
      <c r="C1614" s="214"/>
      <c r="D1614" s="37"/>
      <c r="E1614" s="37"/>
      <c r="F1614" s="325"/>
      <c r="G1614" s="37"/>
      <c r="H1614" s="37"/>
      <c r="I1614" s="34"/>
      <c r="J1614" s="114"/>
      <c r="K1614" s="80"/>
      <c r="L1614" s="114"/>
      <c r="M1614" s="114"/>
      <c r="N1614" s="114"/>
      <c r="O1614" s="34"/>
      <c r="P1614" s="34"/>
      <c r="Q1614" s="34"/>
      <c r="R1614" s="34"/>
      <c r="S1614" s="34"/>
      <c r="T1614" s="37"/>
      <c r="U1614" s="37"/>
      <c r="V1614" s="37"/>
      <c r="W1614" s="34"/>
      <c r="X1614" s="34"/>
      <c r="Y1614" s="37"/>
      <c r="Z1614" s="34"/>
      <c r="AA1614" s="34"/>
      <c r="AB1614" s="34"/>
      <c r="AC1614" s="34"/>
      <c r="AD1614" s="34"/>
      <c r="AE1614" s="37"/>
      <c r="AF1614" s="34"/>
    </row>
    <row r="1615" ht="14" spans="1:32">
      <c r="A1615" s="34"/>
      <c r="B1615" s="37"/>
      <c r="C1615" s="214"/>
      <c r="D1615" s="37"/>
      <c r="E1615" s="37"/>
      <c r="F1615" s="325"/>
      <c r="G1615" s="37"/>
      <c r="H1615" s="37"/>
      <c r="I1615" s="34"/>
      <c r="J1615" s="114"/>
      <c r="K1615" s="80"/>
      <c r="L1615" s="114"/>
      <c r="M1615" s="114"/>
      <c r="N1615" s="114"/>
      <c r="O1615" s="34"/>
      <c r="P1615" s="34"/>
      <c r="Q1615" s="34"/>
      <c r="R1615" s="34"/>
      <c r="S1615" s="34"/>
      <c r="T1615" s="37"/>
      <c r="U1615" s="37"/>
      <c r="V1615" s="37"/>
      <c r="W1615" s="34"/>
      <c r="X1615" s="34"/>
      <c r="Y1615" s="37"/>
      <c r="Z1615" s="34"/>
      <c r="AA1615" s="34"/>
      <c r="AB1615" s="34"/>
      <c r="AC1615" s="34"/>
      <c r="AD1615" s="34"/>
      <c r="AE1615" s="37"/>
      <c r="AF1615" s="34"/>
    </row>
    <row r="1616" ht="14" spans="1:32">
      <c r="A1616" s="34"/>
      <c r="B1616" s="37"/>
      <c r="C1616" s="214"/>
      <c r="D1616" s="37"/>
      <c r="E1616" s="37"/>
      <c r="F1616" s="325"/>
      <c r="G1616" s="37"/>
      <c r="H1616" s="37"/>
      <c r="I1616" s="34"/>
      <c r="J1616" s="114"/>
      <c r="K1616" s="80"/>
      <c r="L1616" s="114"/>
      <c r="M1616" s="114"/>
      <c r="N1616" s="114"/>
      <c r="O1616" s="34"/>
      <c r="P1616" s="34"/>
      <c r="Q1616" s="34"/>
      <c r="R1616" s="34"/>
      <c r="S1616" s="34"/>
      <c r="T1616" s="37"/>
      <c r="U1616" s="37"/>
      <c r="V1616" s="37"/>
      <c r="W1616" s="34"/>
      <c r="X1616" s="34"/>
      <c r="Y1616" s="37"/>
      <c r="Z1616" s="34"/>
      <c r="AA1616" s="34"/>
      <c r="AB1616" s="34"/>
      <c r="AC1616" s="34"/>
      <c r="AD1616" s="34"/>
      <c r="AE1616" s="37"/>
      <c r="AF1616" s="34"/>
    </row>
    <row r="1617" ht="14" spans="1:32">
      <c r="A1617" s="34"/>
      <c r="B1617" s="37"/>
      <c r="C1617" s="214"/>
      <c r="D1617" s="37"/>
      <c r="E1617" s="37"/>
      <c r="F1617" s="325"/>
      <c r="G1617" s="37"/>
      <c r="H1617" s="37"/>
      <c r="I1617" s="34"/>
      <c r="J1617" s="114"/>
      <c r="K1617" s="80"/>
      <c r="L1617" s="114"/>
      <c r="M1617" s="114"/>
      <c r="N1617" s="114"/>
      <c r="O1617" s="34"/>
      <c r="P1617" s="34"/>
      <c r="Q1617" s="34"/>
      <c r="R1617" s="34"/>
      <c r="S1617" s="34"/>
      <c r="T1617" s="37"/>
      <c r="U1617" s="37"/>
      <c r="V1617" s="37"/>
      <c r="W1617" s="34"/>
      <c r="X1617" s="34"/>
      <c r="Y1617" s="37"/>
      <c r="Z1617" s="34"/>
      <c r="AA1617" s="34"/>
      <c r="AB1617" s="34"/>
      <c r="AC1617" s="34"/>
      <c r="AD1617" s="34"/>
      <c r="AE1617" s="37"/>
      <c r="AF1617" s="34"/>
    </row>
    <row r="1618" ht="14" spans="1:32">
      <c r="A1618" s="34"/>
      <c r="B1618" s="37"/>
      <c r="C1618" s="214"/>
      <c r="D1618" s="37"/>
      <c r="E1618" s="37"/>
      <c r="F1618" s="325"/>
      <c r="G1618" s="37"/>
      <c r="H1618" s="37"/>
      <c r="I1618" s="34"/>
      <c r="J1618" s="114"/>
      <c r="K1618" s="80"/>
      <c r="L1618" s="114"/>
      <c r="M1618" s="114"/>
      <c r="N1618" s="114"/>
      <c r="O1618" s="34"/>
      <c r="P1618" s="34"/>
      <c r="Q1618" s="34"/>
      <c r="R1618" s="34"/>
      <c r="S1618" s="34"/>
      <c r="T1618" s="37"/>
      <c r="U1618" s="37"/>
      <c r="V1618" s="37"/>
      <c r="W1618" s="34"/>
      <c r="X1618" s="34"/>
      <c r="Y1618" s="37"/>
      <c r="Z1618" s="34"/>
      <c r="AA1618" s="34"/>
      <c r="AB1618" s="34"/>
      <c r="AC1618" s="34"/>
      <c r="AD1618" s="34"/>
      <c r="AE1618" s="37"/>
      <c r="AF1618" s="34"/>
    </row>
    <row r="1619" ht="14" spans="1:32">
      <c r="A1619" s="34"/>
      <c r="B1619" s="37"/>
      <c r="C1619" s="214"/>
      <c r="D1619" s="37"/>
      <c r="E1619" s="37"/>
      <c r="F1619" s="325"/>
      <c r="G1619" s="37"/>
      <c r="H1619" s="37"/>
      <c r="I1619" s="34"/>
      <c r="J1619" s="114"/>
      <c r="K1619" s="80"/>
      <c r="L1619" s="114"/>
      <c r="M1619" s="114"/>
      <c r="N1619" s="114"/>
      <c r="O1619" s="34"/>
      <c r="P1619" s="34"/>
      <c r="Q1619" s="34"/>
      <c r="R1619" s="34"/>
      <c r="S1619" s="34"/>
      <c r="T1619" s="37"/>
      <c r="U1619" s="37"/>
      <c r="V1619" s="37"/>
      <c r="W1619" s="34"/>
      <c r="X1619" s="34"/>
      <c r="Y1619" s="37"/>
      <c r="Z1619" s="34"/>
      <c r="AA1619" s="34"/>
      <c r="AB1619" s="34"/>
      <c r="AC1619" s="34"/>
      <c r="AD1619" s="34"/>
      <c r="AE1619" s="37"/>
      <c r="AF1619" s="34"/>
    </row>
    <row r="1620" ht="14" spans="1:32">
      <c r="A1620" s="34"/>
      <c r="B1620" s="37"/>
      <c r="C1620" s="214"/>
      <c r="D1620" s="37"/>
      <c r="E1620" s="37"/>
      <c r="F1620" s="325"/>
      <c r="G1620" s="37"/>
      <c r="H1620" s="37"/>
      <c r="I1620" s="34"/>
      <c r="J1620" s="114"/>
      <c r="K1620" s="80"/>
      <c r="L1620" s="114"/>
      <c r="M1620" s="114"/>
      <c r="N1620" s="114"/>
      <c r="O1620" s="34"/>
      <c r="P1620" s="34"/>
      <c r="Q1620" s="34"/>
      <c r="R1620" s="34"/>
      <c r="S1620" s="34"/>
      <c r="T1620" s="37"/>
      <c r="U1620" s="37"/>
      <c r="V1620" s="37"/>
      <c r="W1620" s="34"/>
      <c r="X1620" s="34"/>
      <c r="Y1620" s="37"/>
      <c r="Z1620" s="34"/>
      <c r="AA1620" s="34"/>
      <c r="AB1620" s="34"/>
      <c r="AC1620" s="34"/>
      <c r="AD1620" s="34"/>
      <c r="AE1620" s="37"/>
      <c r="AF1620" s="34"/>
    </row>
    <row r="1621" ht="14" spans="1:32">
      <c r="A1621" s="34"/>
      <c r="B1621" s="37"/>
      <c r="C1621" s="214"/>
      <c r="D1621" s="37"/>
      <c r="E1621" s="37"/>
      <c r="F1621" s="325"/>
      <c r="G1621" s="37"/>
      <c r="H1621" s="37"/>
      <c r="I1621" s="34"/>
      <c r="J1621" s="114"/>
      <c r="K1621" s="80"/>
      <c r="L1621" s="114"/>
      <c r="M1621" s="114"/>
      <c r="N1621" s="114"/>
      <c r="O1621" s="34"/>
      <c r="P1621" s="34"/>
      <c r="Q1621" s="34"/>
      <c r="R1621" s="34"/>
      <c r="S1621" s="34"/>
      <c r="T1621" s="37"/>
      <c r="U1621" s="37"/>
      <c r="V1621" s="37"/>
      <c r="W1621" s="34"/>
      <c r="X1621" s="34"/>
      <c r="Y1621" s="37"/>
      <c r="Z1621" s="34"/>
      <c r="AA1621" s="34"/>
      <c r="AB1621" s="34"/>
      <c r="AC1621" s="34"/>
      <c r="AD1621" s="34"/>
      <c r="AE1621" s="37"/>
      <c r="AF1621" s="34"/>
    </row>
    <row r="1622" ht="14" spans="1:32">
      <c r="A1622" s="34"/>
      <c r="B1622" s="37"/>
      <c r="C1622" s="214"/>
      <c r="D1622" s="37"/>
      <c r="E1622" s="37"/>
      <c r="F1622" s="325"/>
      <c r="G1622" s="37"/>
      <c r="H1622" s="37"/>
      <c r="I1622" s="34"/>
      <c r="J1622" s="114"/>
      <c r="K1622" s="80"/>
      <c r="L1622" s="114"/>
      <c r="M1622" s="114"/>
      <c r="N1622" s="114"/>
      <c r="O1622" s="34"/>
      <c r="P1622" s="34"/>
      <c r="Q1622" s="34"/>
      <c r="R1622" s="34"/>
      <c r="S1622" s="34"/>
      <c r="T1622" s="37"/>
      <c r="U1622" s="37"/>
      <c r="V1622" s="37"/>
      <c r="W1622" s="34"/>
      <c r="X1622" s="34"/>
      <c r="Y1622" s="37"/>
      <c r="Z1622" s="34"/>
      <c r="AA1622" s="34"/>
      <c r="AB1622" s="34"/>
      <c r="AC1622" s="34"/>
      <c r="AD1622" s="34"/>
      <c r="AE1622" s="37"/>
      <c r="AF1622" s="34"/>
    </row>
    <row r="1623" ht="14" spans="1:32">
      <c r="A1623" s="34"/>
      <c r="B1623" s="37"/>
      <c r="C1623" s="214"/>
      <c r="D1623" s="37"/>
      <c r="E1623" s="37"/>
      <c r="F1623" s="325"/>
      <c r="G1623" s="37"/>
      <c r="H1623" s="37"/>
      <c r="I1623" s="34"/>
      <c r="J1623" s="114"/>
      <c r="K1623" s="80"/>
      <c r="L1623" s="114"/>
      <c r="M1623" s="114"/>
      <c r="N1623" s="114"/>
      <c r="O1623" s="34"/>
      <c r="P1623" s="34"/>
      <c r="Q1623" s="34"/>
      <c r="R1623" s="34"/>
      <c r="S1623" s="34"/>
      <c r="T1623" s="37"/>
      <c r="U1623" s="37"/>
      <c r="V1623" s="37"/>
      <c r="W1623" s="34"/>
      <c r="X1623" s="34"/>
      <c r="Y1623" s="37"/>
      <c r="Z1623" s="34"/>
      <c r="AA1623" s="34"/>
      <c r="AB1623" s="34"/>
      <c r="AC1623" s="34"/>
      <c r="AD1623" s="34"/>
      <c r="AE1623" s="37"/>
      <c r="AF1623" s="34"/>
    </row>
    <row r="1624" ht="14" spans="1:32">
      <c r="A1624" s="34"/>
      <c r="B1624" s="37"/>
      <c r="C1624" s="214"/>
      <c r="D1624" s="37"/>
      <c r="E1624" s="37"/>
      <c r="F1624" s="325"/>
      <c r="G1624" s="37"/>
      <c r="H1624" s="37"/>
      <c r="I1624" s="34"/>
      <c r="J1624" s="114"/>
      <c r="K1624" s="80"/>
      <c r="L1624" s="114"/>
      <c r="M1624" s="114"/>
      <c r="N1624" s="114"/>
      <c r="O1624" s="34"/>
      <c r="P1624" s="34"/>
      <c r="Q1624" s="34"/>
      <c r="R1624" s="34"/>
      <c r="S1624" s="34"/>
      <c r="T1624" s="37"/>
      <c r="U1624" s="37"/>
      <c r="V1624" s="37"/>
      <c r="W1624" s="34"/>
      <c r="X1624" s="34"/>
      <c r="Y1624" s="37"/>
      <c r="Z1624" s="34"/>
      <c r="AA1624" s="34"/>
      <c r="AB1624" s="34"/>
      <c r="AC1624" s="34"/>
      <c r="AD1624" s="34"/>
      <c r="AE1624" s="37"/>
      <c r="AF1624" s="34"/>
    </row>
    <row r="1625" ht="14" spans="1:32">
      <c r="A1625" s="34"/>
      <c r="B1625" s="37"/>
      <c r="C1625" s="214"/>
      <c r="D1625" s="37"/>
      <c r="E1625" s="37"/>
      <c r="F1625" s="325"/>
      <c r="G1625" s="37"/>
      <c r="H1625" s="37"/>
      <c r="I1625" s="34"/>
      <c r="J1625" s="114"/>
      <c r="K1625" s="80"/>
      <c r="L1625" s="114"/>
      <c r="M1625" s="114"/>
      <c r="N1625" s="114"/>
      <c r="O1625" s="34"/>
      <c r="P1625" s="34"/>
      <c r="Q1625" s="34"/>
      <c r="R1625" s="34"/>
      <c r="S1625" s="34"/>
      <c r="T1625" s="37"/>
      <c r="U1625" s="37"/>
      <c r="V1625" s="37"/>
      <c r="W1625" s="34"/>
      <c r="X1625" s="34"/>
      <c r="Y1625" s="37"/>
      <c r="Z1625" s="34"/>
      <c r="AA1625" s="34"/>
      <c r="AB1625" s="34"/>
      <c r="AC1625" s="34"/>
      <c r="AD1625" s="34"/>
      <c r="AE1625" s="37"/>
      <c r="AF1625" s="34"/>
    </row>
    <row r="1626" ht="14" spans="1:32">
      <c r="A1626" s="34"/>
      <c r="B1626" s="37"/>
      <c r="C1626" s="214"/>
      <c r="D1626" s="37"/>
      <c r="E1626" s="37"/>
      <c r="F1626" s="325"/>
      <c r="G1626" s="37"/>
      <c r="H1626" s="37"/>
      <c r="I1626" s="34"/>
      <c r="J1626" s="114"/>
      <c r="K1626" s="80"/>
      <c r="L1626" s="114"/>
      <c r="M1626" s="114"/>
      <c r="N1626" s="114"/>
      <c r="O1626" s="34"/>
      <c r="P1626" s="34"/>
      <c r="Q1626" s="34"/>
      <c r="R1626" s="34"/>
      <c r="S1626" s="34"/>
      <c r="T1626" s="37"/>
      <c r="U1626" s="37"/>
      <c r="V1626" s="37"/>
      <c r="W1626" s="34"/>
      <c r="X1626" s="34"/>
      <c r="Y1626" s="37"/>
      <c r="Z1626" s="34"/>
      <c r="AA1626" s="34"/>
      <c r="AB1626" s="34"/>
      <c r="AC1626" s="34"/>
      <c r="AD1626" s="34"/>
      <c r="AE1626" s="37"/>
      <c r="AF1626" s="34"/>
    </row>
    <row r="1627" ht="14" spans="1:32">
      <c r="A1627" s="34"/>
      <c r="B1627" s="37"/>
      <c r="C1627" s="214"/>
      <c r="D1627" s="37"/>
      <c r="E1627" s="37"/>
      <c r="F1627" s="325"/>
      <c r="G1627" s="37"/>
      <c r="H1627" s="37"/>
      <c r="I1627" s="34"/>
      <c r="J1627" s="114"/>
      <c r="K1627" s="80"/>
      <c r="L1627" s="114"/>
      <c r="M1627" s="114"/>
      <c r="N1627" s="114"/>
      <c r="O1627" s="34"/>
      <c r="P1627" s="34"/>
      <c r="Q1627" s="34"/>
      <c r="R1627" s="34"/>
      <c r="S1627" s="34"/>
      <c r="T1627" s="37"/>
      <c r="U1627" s="37"/>
      <c r="V1627" s="37"/>
      <c r="W1627" s="34"/>
      <c r="X1627" s="34"/>
      <c r="Y1627" s="37"/>
      <c r="Z1627" s="34"/>
      <c r="AA1627" s="34"/>
      <c r="AB1627" s="34"/>
      <c r="AC1627" s="34"/>
      <c r="AD1627" s="34"/>
      <c r="AE1627" s="37"/>
      <c r="AF1627" s="34"/>
    </row>
    <row r="1628" ht="14" spans="1:32">
      <c r="A1628" s="34"/>
      <c r="B1628" s="37"/>
      <c r="C1628" s="214"/>
      <c r="D1628" s="37"/>
      <c r="E1628" s="37"/>
      <c r="F1628" s="325"/>
      <c r="G1628" s="37"/>
      <c r="H1628" s="37"/>
      <c r="I1628" s="34"/>
      <c r="J1628" s="114"/>
      <c r="K1628" s="80"/>
      <c r="L1628" s="114"/>
      <c r="M1628" s="114"/>
      <c r="N1628" s="114"/>
      <c r="O1628" s="34"/>
      <c r="P1628" s="34"/>
      <c r="Q1628" s="34"/>
      <c r="R1628" s="34"/>
      <c r="S1628" s="34"/>
      <c r="T1628" s="37"/>
      <c r="U1628" s="37"/>
      <c r="V1628" s="37"/>
      <c r="W1628" s="34"/>
      <c r="X1628" s="34"/>
      <c r="Y1628" s="37"/>
      <c r="Z1628" s="34"/>
      <c r="AA1628" s="34"/>
      <c r="AB1628" s="34"/>
      <c r="AC1628" s="34"/>
      <c r="AD1628" s="34"/>
      <c r="AE1628" s="37"/>
      <c r="AF1628" s="34"/>
    </row>
    <row r="1629" ht="14" spans="1:32">
      <c r="A1629" s="34"/>
      <c r="B1629" s="37"/>
      <c r="C1629" s="214"/>
      <c r="D1629" s="37"/>
      <c r="E1629" s="37"/>
      <c r="F1629" s="325"/>
      <c r="G1629" s="37"/>
      <c r="H1629" s="37"/>
      <c r="I1629" s="34"/>
      <c r="J1629" s="114"/>
      <c r="K1629" s="80"/>
      <c r="L1629" s="114"/>
      <c r="M1629" s="114"/>
      <c r="N1629" s="114"/>
      <c r="O1629" s="34"/>
      <c r="P1629" s="34"/>
      <c r="Q1629" s="34"/>
      <c r="R1629" s="34"/>
      <c r="S1629" s="34"/>
      <c r="T1629" s="37"/>
      <c r="U1629" s="37"/>
      <c r="V1629" s="37"/>
      <c r="W1629" s="34"/>
      <c r="X1629" s="34"/>
      <c r="Y1629" s="37"/>
      <c r="Z1629" s="34"/>
      <c r="AA1629" s="34"/>
      <c r="AB1629" s="34"/>
      <c r="AC1629" s="34"/>
      <c r="AD1629" s="34"/>
      <c r="AE1629" s="37"/>
      <c r="AF1629" s="34"/>
    </row>
    <row r="1630" ht="14.5" spans="1:32">
      <c r="A1630" s="34"/>
      <c r="B1630" s="37"/>
      <c r="C1630" s="226"/>
      <c r="D1630" s="326"/>
      <c r="E1630" s="326"/>
      <c r="F1630" s="326"/>
      <c r="G1630" s="326"/>
      <c r="H1630" s="326"/>
      <c r="I1630" s="34"/>
      <c r="J1630" s="114"/>
      <c r="K1630" s="80"/>
      <c r="L1630" s="114"/>
      <c r="M1630" s="114"/>
      <c r="N1630" s="114"/>
      <c r="O1630" s="34"/>
      <c r="P1630" s="34"/>
      <c r="Q1630" s="34"/>
      <c r="R1630" s="34"/>
      <c r="S1630" s="34"/>
      <c r="T1630" s="37"/>
      <c r="U1630" s="37"/>
      <c r="V1630" s="37"/>
      <c r="W1630" s="34"/>
      <c r="X1630" s="34"/>
      <c r="Y1630" s="37"/>
      <c r="Z1630" s="34"/>
      <c r="AA1630" s="34"/>
      <c r="AB1630" s="34"/>
      <c r="AC1630" s="34"/>
      <c r="AD1630" s="34"/>
      <c r="AE1630" s="37"/>
      <c r="AF1630" s="34"/>
    </row>
    <row r="1631" ht="14.5" spans="1:32">
      <c r="A1631" s="34"/>
      <c r="B1631" s="37"/>
      <c r="C1631" s="226"/>
      <c r="D1631" s="326"/>
      <c r="E1631" s="326"/>
      <c r="F1631" s="326"/>
      <c r="G1631" s="326"/>
      <c r="H1631" s="326"/>
      <c r="I1631" s="34"/>
      <c r="J1631" s="114"/>
      <c r="K1631" s="80"/>
      <c r="L1631" s="114"/>
      <c r="M1631" s="114"/>
      <c r="N1631" s="114"/>
      <c r="O1631" s="34"/>
      <c r="P1631" s="34"/>
      <c r="Q1631" s="34"/>
      <c r="R1631" s="34"/>
      <c r="S1631" s="34"/>
      <c r="T1631" s="37"/>
      <c r="U1631" s="37"/>
      <c r="V1631" s="37"/>
      <c r="W1631" s="34"/>
      <c r="X1631" s="34"/>
      <c r="Y1631" s="37"/>
      <c r="Z1631" s="34"/>
      <c r="AA1631" s="34"/>
      <c r="AB1631" s="34"/>
      <c r="AC1631" s="34"/>
      <c r="AD1631" s="34"/>
      <c r="AE1631" s="37"/>
      <c r="AF1631" s="34"/>
    </row>
    <row r="1632" ht="14.5" spans="1:32">
      <c r="A1632" s="34"/>
      <c r="B1632" s="37"/>
      <c r="C1632" s="226"/>
      <c r="D1632" s="326"/>
      <c r="E1632" s="326"/>
      <c r="F1632" s="326"/>
      <c r="G1632" s="326"/>
      <c r="H1632" s="326"/>
      <c r="I1632" s="34"/>
      <c r="J1632" s="114"/>
      <c r="K1632" s="80"/>
      <c r="L1632" s="114"/>
      <c r="M1632" s="114"/>
      <c r="N1632" s="114"/>
      <c r="O1632" s="34"/>
      <c r="P1632" s="34"/>
      <c r="Q1632" s="34"/>
      <c r="R1632" s="34"/>
      <c r="S1632" s="34"/>
      <c r="T1632" s="37"/>
      <c r="U1632" s="37"/>
      <c r="V1632" s="37"/>
      <c r="W1632" s="34"/>
      <c r="X1632" s="34"/>
      <c r="Y1632" s="37"/>
      <c r="Z1632" s="34"/>
      <c r="AA1632" s="34"/>
      <c r="AB1632" s="34"/>
      <c r="AC1632" s="34"/>
      <c r="AD1632" s="34"/>
      <c r="AE1632" s="37"/>
      <c r="AF1632" s="34"/>
    </row>
    <row r="1633" ht="14.5" spans="1:32">
      <c r="A1633" s="34"/>
      <c r="B1633" s="37"/>
      <c r="C1633" s="226"/>
      <c r="D1633" s="326"/>
      <c r="E1633" s="326"/>
      <c r="F1633" s="326"/>
      <c r="G1633" s="326"/>
      <c r="H1633" s="326"/>
      <c r="I1633" s="34"/>
      <c r="J1633" s="114"/>
      <c r="K1633" s="80"/>
      <c r="L1633" s="114"/>
      <c r="M1633" s="114"/>
      <c r="N1633" s="114"/>
      <c r="O1633" s="34"/>
      <c r="P1633" s="34"/>
      <c r="Q1633" s="34"/>
      <c r="R1633" s="34"/>
      <c r="S1633" s="34"/>
      <c r="T1633" s="37"/>
      <c r="U1633" s="37"/>
      <c r="V1633" s="37"/>
      <c r="W1633" s="34"/>
      <c r="X1633" s="34"/>
      <c r="Y1633" s="37"/>
      <c r="Z1633" s="34"/>
      <c r="AA1633" s="34"/>
      <c r="AB1633" s="34"/>
      <c r="AC1633" s="34"/>
      <c r="AD1633" s="34"/>
      <c r="AE1633" s="37"/>
      <c r="AF1633" s="34"/>
    </row>
    <row r="1634" ht="14.5" spans="1:32">
      <c r="A1634" s="34"/>
      <c r="B1634" s="37"/>
      <c r="C1634" s="226"/>
      <c r="D1634" s="326"/>
      <c r="E1634" s="326"/>
      <c r="F1634" s="326"/>
      <c r="G1634" s="326"/>
      <c r="H1634" s="326"/>
      <c r="I1634" s="34"/>
      <c r="J1634" s="114"/>
      <c r="K1634" s="80"/>
      <c r="L1634" s="114"/>
      <c r="M1634" s="114"/>
      <c r="N1634" s="114"/>
      <c r="O1634" s="34"/>
      <c r="P1634" s="34"/>
      <c r="Q1634" s="34"/>
      <c r="R1634" s="34"/>
      <c r="S1634" s="34"/>
      <c r="T1634" s="37"/>
      <c r="U1634" s="37"/>
      <c r="V1634" s="37"/>
      <c r="W1634" s="34"/>
      <c r="X1634" s="34"/>
      <c r="Y1634" s="37"/>
      <c r="Z1634" s="34"/>
      <c r="AA1634" s="34"/>
      <c r="AB1634" s="34"/>
      <c r="AC1634" s="34"/>
      <c r="AD1634" s="34"/>
      <c r="AE1634" s="37"/>
      <c r="AF1634" s="34"/>
    </row>
    <row r="1635" ht="14.5" spans="1:32">
      <c r="A1635" s="34"/>
      <c r="B1635" s="37"/>
      <c r="C1635" s="226"/>
      <c r="D1635" s="326"/>
      <c r="E1635" s="326"/>
      <c r="F1635" s="326"/>
      <c r="G1635" s="326"/>
      <c r="H1635" s="326"/>
      <c r="I1635" s="34"/>
      <c r="J1635" s="114"/>
      <c r="K1635" s="80"/>
      <c r="L1635" s="114"/>
      <c r="M1635" s="114"/>
      <c r="N1635" s="114"/>
      <c r="O1635" s="34"/>
      <c r="P1635" s="34"/>
      <c r="Q1635" s="34"/>
      <c r="R1635" s="34"/>
      <c r="S1635" s="34"/>
      <c r="T1635" s="37"/>
      <c r="U1635" s="37"/>
      <c r="V1635" s="37"/>
      <c r="W1635" s="34"/>
      <c r="X1635" s="34"/>
      <c r="Y1635" s="37"/>
      <c r="Z1635" s="34"/>
      <c r="AA1635" s="34"/>
      <c r="AB1635" s="34"/>
      <c r="AC1635" s="34"/>
      <c r="AD1635" s="34"/>
      <c r="AE1635" s="37"/>
      <c r="AF1635" s="34"/>
    </row>
    <row r="1636" ht="14.5" spans="1:32">
      <c r="A1636" s="34"/>
      <c r="B1636" s="37"/>
      <c r="C1636" s="226"/>
      <c r="D1636" s="326"/>
      <c r="E1636" s="326"/>
      <c r="F1636" s="326"/>
      <c r="G1636" s="326"/>
      <c r="H1636" s="326"/>
      <c r="I1636" s="34"/>
      <c r="J1636" s="114"/>
      <c r="K1636" s="80"/>
      <c r="L1636" s="114"/>
      <c r="M1636" s="114"/>
      <c r="N1636" s="114"/>
      <c r="O1636" s="34"/>
      <c r="P1636" s="34"/>
      <c r="Q1636" s="34"/>
      <c r="R1636" s="34"/>
      <c r="S1636" s="34"/>
      <c r="T1636" s="37"/>
      <c r="U1636" s="37"/>
      <c r="V1636" s="37"/>
      <c r="W1636" s="34"/>
      <c r="X1636" s="34"/>
      <c r="Y1636" s="37"/>
      <c r="Z1636" s="34"/>
      <c r="AA1636" s="34"/>
      <c r="AB1636" s="34"/>
      <c r="AC1636" s="34"/>
      <c r="AD1636" s="34"/>
      <c r="AE1636" s="37"/>
      <c r="AF1636" s="34"/>
    </row>
    <row r="1637" ht="14.5" spans="1:32">
      <c r="A1637" s="34"/>
      <c r="B1637" s="37"/>
      <c r="C1637" s="226"/>
      <c r="D1637" s="327"/>
      <c r="E1637" s="298"/>
      <c r="F1637" s="37"/>
      <c r="G1637" s="326"/>
      <c r="H1637" s="326"/>
      <c r="I1637" s="34"/>
      <c r="J1637" s="114"/>
      <c r="K1637" s="80"/>
      <c r="L1637" s="114"/>
      <c r="M1637" s="114"/>
      <c r="N1637" s="114"/>
      <c r="O1637" s="34"/>
      <c r="P1637" s="34"/>
      <c r="Q1637" s="34"/>
      <c r="R1637" s="34"/>
      <c r="S1637" s="34"/>
      <c r="T1637" s="37"/>
      <c r="U1637" s="37"/>
      <c r="V1637" s="37"/>
      <c r="W1637" s="34"/>
      <c r="X1637" s="34"/>
      <c r="Y1637" s="37"/>
      <c r="Z1637" s="34"/>
      <c r="AA1637" s="34"/>
      <c r="AB1637" s="34"/>
      <c r="AC1637" s="34"/>
      <c r="AD1637" s="34"/>
      <c r="AE1637" s="37"/>
      <c r="AF1637" s="34"/>
    </row>
    <row r="1638" ht="15.5" spans="1:32">
      <c r="A1638" s="34"/>
      <c r="B1638" s="37"/>
      <c r="C1638" s="226"/>
      <c r="D1638" s="327"/>
      <c r="E1638" s="298"/>
      <c r="F1638" s="13"/>
      <c r="G1638" s="326"/>
      <c r="H1638" s="326"/>
      <c r="I1638" s="34"/>
      <c r="J1638" s="114"/>
      <c r="K1638" s="80"/>
      <c r="L1638" s="114"/>
      <c r="M1638" s="114"/>
      <c r="N1638" s="114"/>
      <c r="O1638" s="34"/>
      <c r="P1638" s="34"/>
      <c r="Q1638" s="34"/>
      <c r="R1638" s="34"/>
      <c r="S1638" s="34"/>
      <c r="T1638" s="37"/>
      <c r="U1638" s="37"/>
      <c r="V1638" s="37"/>
      <c r="W1638" s="34"/>
      <c r="X1638" s="34"/>
      <c r="Y1638" s="37"/>
      <c r="Z1638" s="34"/>
      <c r="AA1638" s="34"/>
      <c r="AB1638" s="34"/>
      <c r="AC1638" s="34"/>
      <c r="AD1638" s="34"/>
      <c r="AE1638" s="37"/>
      <c r="AF1638" s="34"/>
    </row>
    <row r="1639" ht="15.5" spans="1:32">
      <c r="A1639" s="34"/>
      <c r="B1639" s="37"/>
      <c r="C1639" s="226"/>
      <c r="D1639" s="327"/>
      <c r="E1639" s="298"/>
      <c r="F1639" s="13"/>
      <c r="G1639" s="326"/>
      <c r="H1639" s="326"/>
      <c r="I1639" s="34"/>
      <c r="J1639" s="114"/>
      <c r="K1639" s="80"/>
      <c r="L1639" s="114"/>
      <c r="M1639" s="114"/>
      <c r="N1639" s="114"/>
      <c r="O1639" s="34"/>
      <c r="P1639" s="34"/>
      <c r="Q1639" s="34"/>
      <c r="R1639" s="34"/>
      <c r="S1639" s="34"/>
      <c r="T1639" s="37"/>
      <c r="U1639" s="37"/>
      <c r="V1639" s="37"/>
      <c r="W1639" s="34"/>
      <c r="X1639" s="34"/>
      <c r="Y1639" s="37"/>
      <c r="Z1639" s="34"/>
      <c r="AA1639" s="34"/>
      <c r="AB1639" s="34"/>
      <c r="AC1639" s="34"/>
      <c r="AD1639" s="34"/>
      <c r="AE1639" s="37"/>
      <c r="AF1639" s="34"/>
    </row>
    <row r="1640" ht="15.5" spans="1:32">
      <c r="A1640" s="34"/>
      <c r="B1640" s="37"/>
      <c r="C1640" s="226"/>
      <c r="D1640" s="327"/>
      <c r="E1640" s="298"/>
      <c r="F1640" s="13"/>
      <c r="G1640" s="326"/>
      <c r="H1640" s="326"/>
      <c r="I1640" s="34"/>
      <c r="J1640" s="114"/>
      <c r="K1640" s="80"/>
      <c r="L1640" s="114"/>
      <c r="M1640" s="114"/>
      <c r="N1640" s="114"/>
      <c r="O1640" s="34"/>
      <c r="P1640" s="34"/>
      <c r="Q1640" s="34"/>
      <c r="R1640" s="34"/>
      <c r="S1640" s="34"/>
      <c r="T1640" s="37"/>
      <c r="U1640" s="37"/>
      <c r="V1640" s="37"/>
      <c r="W1640" s="34"/>
      <c r="X1640" s="34"/>
      <c r="Y1640" s="37"/>
      <c r="Z1640" s="34"/>
      <c r="AA1640" s="34"/>
      <c r="AB1640" s="34"/>
      <c r="AC1640" s="34"/>
      <c r="AD1640" s="34"/>
      <c r="AE1640" s="37"/>
      <c r="AF1640" s="34"/>
    </row>
    <row r="1641" ht="15.5" spans="1:32">
      <c r="A1641" s="34"/>
      <c r="B1641" s="37"/>
      <c r="C1641" s="226"/>
      <c r="D1641" s="327"/>
      <c r="E1641" s="298"/>
      <c r="F1641" s="13"/>
      <c r="G1641" s="326"/>
      <c r="H1641" s="326"/>
      <c r="I1641" s="34"/>
      <c r="J1641" s="114"/>
      <c r="K1641" s="80"/>
      <c r="L1641" s="114"/>
      <c r="M1641" s="114"/>
      <c r="N1641" s="114"/>
      <c r="O1641" s="34"/>
      <c r="P1641" s="34"/>
      <c r="Q1641" s="34"/>
      <c r="R1641" s="34"/>
      <c r="S1641" s="34"/>
      <c r="T1641" s="37"/>
      <c r="U1641" s="37"/>
      <c r="V1641" s="37"/>
      <c r="W1641" s="34"/>
      <c r="X1641" s="34"/>
      <c r="Y1641" s="37"/>
      <c r="Z1641" s="34"/>
      <c r="AA1641" s="34"/>
      <c r="AB1641" s="34"/>
      <c r="AC1641" s="34"/>
      <c r="AD1641" s="34"/>
      <c r="AE1641" s="37"/>
      <c r="AF1641" s="34"/>
    </row>
    <row r="1642" ht="15.5" spans="1:32">
      <c r="A1642" s="34"/>
      <c r="B1642" s="37"/>
      <c r="C1642" s="226"/>
      <c r="D1642" s="327"/>
      <c r="E1642" s="298"/>
      <c r="F1642" s="13"/>
      <c r="G1642" s="326"/>
      <c r="H1642" s="326"/>
      <c r="I1642" s="34"/>
      <c r="J1642" s="114"/>
      <c r="K1642" s="80"/>
      <c r="L1642" s="114"/>
      <c r="M1642" s="114"/>
      <c r="N1642" s="114"/>
      <c r="O1642" s="34"/>
      <c r="P1642" s="34"/>
      <c r="Q1642" s="34"/>
      <c r="R1642" s="34"/>
      <c r="S1642" s="34"/>
      <c r="T1642" s="37"/>
      <c r="U1642" s="37"/>
      <c r="V1642" s="37"/>
      <c r="W1642" s="34"/>
      <c r="X1642" s="34"/>
      <c r="Y1642" s="37"/>
      <c r="Z1642" s="34"/>
      <c r="AA1642" s="34"/>
      <c r="AB1642" s="34"/>
      <c r="AC1642" s="34"/>
      <c r="AD1642" s="34"/>
      <c r="AE1642" s="37"/>
      <c r="AF1642" s="34"/>
    </row>
    <row r="1643" ht="15.5" spans="1:32">
      <c r="A1643" s="34"/>
      <c r="B1643" s="37"/>
      <c r="C1643" s="226"/>
      <c r="D1643" s="327"/>
      <c r="E1643" s="298"/>
      <c r="F1643" s="13"/>
      <c r="G1643" s="326"/>
      <c r="H1643" s="326"/>
      <c r="I1643" s="34"/>
      <c r="J1643" s="114"/>
      <c r="K1643" s="80"/>
      <c r="L1643" s="114"/>
      <c r="M1643" s="114"/>
      <c r="N1643" s="114"/>
      <c r="O1643" s="34"/>
      <c r="P1643" s="34"/>
      <c r="Q1643" s="34"/>
      <c r="R1643" s="34"/>
      <c r="S1643" s="34"/>
      <c r="T1643" s="37"/>
      <c r="U1643" s="37"/>
      <c r="V1643" s="37"/>
      <c r="W1643" s="34"/>
      <c r="X1643" s="34"/>
      <c r="Y1643" s="37"/>
      <c r="Z1643" s="34"/>
      <c r="AA1643" s="34"/>
      <c r="AB1643" s="34"/>
      <c r="AC1643" s="34"/>
      <c r="AD1643" s="34"/>
      <c r="AE1643" s="37"/>
      <c r="AF1643" s="34"/>
    </row>
    <row r="1644" ht="15.5" spans="1:32">
      <c r="A1644" s="34"/>
      <c r="B1644" s="37"/>
      <c r="C1644" s="226"/>
      <c r="D1644" s="327"/>
      <c r="E1644" s="298"/>
      <c r="F1644" s="13"/>
      <c r="G1644" s="326"/>
      <c r="H1644" s="326"/>
      <c r="I1644" s="34"/>
      <c r="J1644" s="114"/>
      <c r="K1644" s="80"/>
      <c r="L1644" s="114"/>
      <c r="M1644" s="114"/>
      <c r="N1644" s="114"/>
      <c r="O1644" s="34"/>
      <c r="P1644" s="34"/>
      <c r="Q1644" s="34"/>
      <c r="R1644" s="34"/>
      <c r="S1644" s="34"/>
      <c r="T1644" s="37"/>
      <c r="U1644" s="37"/>
      <c r="V1644" s="37"/>
      <c r="W1644" s="34"/>
      <c r="X1644" s="34"/>
      <c r="Y1644" s="37"/>
      <c r="Z1644" s="34"/>
      <c r="AA1644" s="34"/>
      <c r="AB1644" s="34"/>
      <c r="AC1644" s="34"/>
      <c r="AD1644" s="34"/>
      <c r="AE1644" s="37"/>
      <c r="AF1644" s="34"/>
    </row>
    <row r="1645" ht="15.5" spans="1:32">
      <c r="A1645" s="34"/>
      <c r="B1645" s="37"/>
      <c r="C1645" s="226"/>
      <c r="D1645" s="327"/>
      <c r="E1645" s="298"/>
      <c r="F1645" s="13"/>
      <c r="G1645" s="326"/>
      <c r="H1645" s="326"/>
      <c r="I1645" s="34"/>
      <c r="J1645" s="114"/>
      <c r="K1645" s="80"/>
      <c r="L1645" s="114"/>
      <c r="M1645" s="114"/>
      <c r="N1645" s="114"/>
      <c r="O1645" s="34"/>
      <c r="P1645" s="34"/>
      <c r="Q1645" s="34"/>
      <c r="R1645" s="34"/>
      <c r="S1645" s="34"/>
      <c r="T1645" s="37"/>
      <c r="U1645" s="37"/>
      <c r="V1645" s="37"/>
      <c r="W1645" s="34"/>
      <c r="X1645" s="34"/>
      <c r="Y1645" s="37"/>
      <c r="Z1645" s="34"/>
      <c r="AA1645" s="34"/>
      <c r="AB1645" s="34"/>
      <c r="AC1645" s="34"/>
      <c r="AD1645" s="34"/>
      <c r="AE1645" s="37"/>
      <c r="AF1645" s="34"/>
    </row>
    <row r="1646" ht="15.5" spans="1:32">
      <c r="A1646" s="34"/>
      <c r="B1646" s="37"/>
      <c r="C1646" s="226"/>
      <c r="D1646" s="327"/>
      <c r="E1646" s="298"/>
      <c r="F1646" s="13"/>
      <c r="G1646" s="326"/>
      <c r="H1646" s="326"/>
      <c r="I1646" s="34"/>
      <c r="J1646" s="114"/>
      <c r="K1646" s="80"/>
      <c r="L1646" s="114"/>
      <c r="M1646" s="114"/>
      <c r="N1646" s="114"/>
      <c r="O1646" s="34"/>
      <c r="P1646" s="34"/>
      <c r="Q1646" s="34"/>
      <c r="R1646" s="34"/>
      <c r="S1646" s="34"/>
      <c r="T1646" s="37"/>
      <c r="U1646" s="37"/>
      <c r="V1646" s="37"/>
      <c r="W1646" s="34"/>
      <c r="X1646" s="34"/>
      <c r="Y1646" s="37"/>
      <c r="Z1646" s="34"/>
      <c r="AA1646" s="34"/>
      <c r="AB1646" s="34"/>
      <c r="AC1646" s="34"/>
      <c r="AD1646" s="34"/>
      <c r="AE1646" s="37"/>
      <c r="AF1646" s="34"/>
    </row>
    <row r="1647" ht="15.5" spans="1:32">
      <c r="A1647" s="34"/>
      <c r="B1647" s="37"/>
      <c r="C1647" s="226"/>
      <c r="D1647" s="327"/>
      <c r="E1647" s="298"/>
      <c r="F1647" s="13"/>
      <c r="G1647" s="326"/>
      <c r="H1647" s="326"/>
      <c r="I1647" s="34"/>
      <c r="J1647" s="114"/>
      <c r="K1647" s="80"/>
      <c r="L1647" s="114"/>
      <c r="M1647" s="114"/>
      <c r="N1647" s="114"/>
      <c r="O1647" s="34"/>
      <c r="P1647" s="34"/>
      <c r="Q1647" s="34"/>
      <c r="R1647" s="34"/>
      <c r="S1647" s="34"/>
      <c r="T1647" s="37"/>
      <c r="U1647" s="37"/>
      <c r="V1647" s="37"/>
      <c r="W1647" s="34"/>
      <c r="X1647" s="34"/>
      <c r="Y1647" s="37"/>
      <c r="Z1647" s="34"/>
      <c r="AA1647" s="34"/>
      <c r="AB1647" s="34"/>
      <c r="AC1647" s="34"/>
      <c r="AD1647" s="34"/>
      <c r="AE1647" s="37"/>
      <c r="AF1647" s="34"/>
    </row>
    <row r="1648" ht="15.5" spans="1:32">
      <c r="A1648" s="34"/>
      <c r="B1648" s="37"/>
      <c r="C1648" s="226"/>
      <c r="D1648" s="327"/>
      <c r="E1648" s="298"/>
      <c r="F1648" s="13"/>
      <c r="G1648" s="326"/>
      <c r="H1648" s="326"/>
      <c r="I1648" s="34"/>
      <c r="J1648" s="114"/>
      <c r="K1648" s="80"/>
      <c r="L1648" s="114"/>
      <c r="M1648" s="114"/>
      <c r="N1648" s="114"/>
      <c r="O1648" s="34"/>
      <c r="P1648" s="34"/>
      <c r="Q1648" s="34"/>
      <c r="R1648" s="34"/>
      <c r="S1648" s="34"/>
      <c r="T1648" s="37"/>
      <c r="U1648" s="37"/>
      <c r="V1648" s="37"/>
      <c r="W1648" s="34"/>
      <c r="X1648" s="34"/>
      <c r="Y1648" s="37"/>
      <c r="Z1648" s="34"/>
      <c r="AA1648" s="34"/>
      <c r="AB1648" s="34"/>
      <c r="AC1648" s="34"/>
      <c r="AD1648" s="34"/>
      <c r="AE1648" s="37"/>
      <c r="AF1648" s="34"/>
    </row>
    <row r="1649" ht="14.5" spans="1:32">
      <c r="A1649" s="34"/>
      <c r="B1649" s="37"/>
      <c r="C1649" s="226"/>
      <c r="D1649" s="328"/>
      <c r="E1649" s="328"/>
      <c r="F1649" s="328"/>
      <c r="G1649" s="328"/>
      <c r="H1649" s="328"/>
      <c r="I1649" s="34"/>
      <c r="J1649" s="114"/>
      <c r="K1649" s="80"/>
      <c r="L1649" s="114"/>
      <c r="M1649" s="114"/>
      <c r="N1649" s="114"/>
      <c r="O1649" s="34"/>
      <c r="P1649" s="34"/>
      <c r="Q1649" s="34"/>
      <c r="R1649" s="34"/>
      <c r="S1649" s="34"/>
      <c r="T1649" s="37"/>
      <c r="U1649" s="37"/>
      <c r="V1649" s="37"/>
      <c r="W1649" s="34"/>
      <c r="X1649" s="34"/>
      <c r="Y1649" s="37"/>
      <c r="Z1649" s="34"/>
      <c r="AA1649" s="34"/>
      <c r="AB1649" s="34"/>
      <c r="AC1649" s="34"/>
      <c r="AD1649" s="34"/>
      <c r="AE1649" s="37"/>
      <c r="AF1649" s="34"/>
    </row>
    <row r="1650" ht="14.5" spans="1:32">
      <c r="A1650" s="34"/>
      <c r="B1650" s="37"/>
      <c r="C1650" s="226"/>
      <c r="D1650" s="328"/>
      <c r="E1650" s="328"/>
      <c r="F1650" s="328"/>
      <c r="G1650" s="328"/>
      <c r="H1650" s="328"/>
      <c r="I1650" s="34"/>
      <c r="J1650" s="114"/>
      <c r="K1650" s="80"/>
      <c r="L1650" s="114"/>
      <c r="M1650" s="114"/>
      <c r="N1650" s="114"/>
      <c r="O1650" s="34"/>
      <c r="P1650" s="34"/>
      <c r="Q1650" s="34"/>
      <c r="R1650" s="34"/>
      <c r="S1650" s="34"/>
      <c r="T1650" s="37"/>
      <c r="U1650" s="37"/>
      <c r="V1650" s="37"/>
      <c r="W1650" s="34"/>
      <c r="X1650" s="34"/>
      <c r="Y1650" s="37"/>
      <c r="Z1650" s="34"/>
      <c r="AA1650" s="34"/>
      <c r="AB1650" s="34"/>
      <c r="AC1650" s="34"/>
      <c r="AD1650" s="34"/>
      <c r="AE1650" s="37"/>
      <c r="AF1650" s="34"/>
    </row>
    <row r="1651" ht="14.5" spans="1:32">
      <c r="A1651" s="34"/>
      <c r="B1651" s="37"/>
      <c r="C1651" s="226"/>
      <c r="D1651" s="328"/>
      <c r="E1651" s="328"/>
      <c r="F1651" s="328"/>
      <c r="G1651" s="328"/>
      <c r="H1651" s="328"/>
      <c r="I1651" s="34"/>
      <c r="J1651" s="114"/>
      <c r="K1651" s="80"/>
      <c r="L1651" s="114"/>
      <c r="M1651" s="114"/>
      <c r="N1651" s="114"/>
      <c r="O1651" s="34"/>
      <c r="P1651" s="34"/>
      <c r="Q1651" s="34"/>
      <c r="R1651" s="34"/>
      <c r="S1651" s="34"/>
      <c r="T1651" s="37"/>
      <c r="U1651" s="37"/>
      <c r="V1651" s="37"/>
      <c r="W1651" s="34"/>
      <c r="X1651" s="34"/>
      <c r="Y1651" s="37"/>
      <c r="Z1651" s="34"/>
      <c r="AA1651" s="34"/>
      <c r="AB1651" s="34"/>
      <c r="AC1651" s="34"/>
      <c r="AD1651" s="34"/>
      <c r="AE1651" s="37"/>
      <c r="AF1651" s="34"/>
    </row>
    <row r="1652" ht="14.5" spans="1:32">
      <c r="A1652" s="34"/>
      <c r="B1652" s="37"/>
      <c r="C1652" s="226"/>
      <c r="D1652" s="328"/>
      <c r="E1652" s="328"/>
      <c r="F1652" s="328"/>
      <c r="G1652" s="328"/>
      <c r="H1652" s="328"/>
      <c r="I1652" s="328"/>
      <c r="J1652" s="329"/>
      <c r="K1652" s="431"/>
      <c r="L1652" s="329"/>
      <c r="M1652" s="319"/>
      <c r="N1652" s="329"/>
      <c r="O1652" s="329"/>
      <c r="P1652" s="328"/>
      <c r="Q1652" s="330"/>
      <c r="R1652" s="329"/>
      <c r="S1652" s="328"/>
      <c r="T1652" s="331"/>
      <c r="U1652" s="328"/>
      <c r="V1652" s="55"/>
      <c r="W1652" s="55"/>
      <c r="X1652" s="55"/>
      <c r="Y1652" s="55"/>
      <c r="Z1652" s="55"/>
      <c r="AA1652" s="55"/>
      <c r="AB1652" s="55"/>
      <c r="AC1652" s="55"/>
      <c r="AD1652" s="55"/>
      <c r="AE1652" s="55"/>
      <c r="AF1652" s="55"/>
    </row>
    <row r="1653" ht="14.5" spans="1:32">
      <c r="A1653" s="34"/>
      <c r="B1653" s="37"/>
      <c r="C1653" s="226"/>
      <c r="D1653" s="328"/>
      <c r="E1653" s="328"/>
      <c r="F1653" s="328"/>
      <c r="G1653" s="328"/>
      <c r="H1653" s="328"/>
      <c r="I1653" s="328"/>
      <c r="J1653" s="329"/>
      <c r="K1653" s="431"/>
      <c r="L1653" s="329"/>
      <c r="M1653" s="319"/>
      <c r="N1653" s="329"/>
      <c r="O1653" s="329"/>
      <c r="P1653" s="328"/>
      <c r="Q1653" s="330"/>
      <c r="R1653" s="329"/>
      <c r="S1653" s="328"/>
      <c r="T1653" s="331"/>
      <c r="U1653" s="328"/>
      <c r="V1653" s="55"/>
      <c r="W1653" s="55"/>
      <c r="X1653" s="55"/>
      <c r="Y1653" s="55"/>
      <c r="Z1653" s="55"/>
      <c r="AA1653" s="55"/>
      <c r="AB1653" s="55"/>
      <c r="AC1653" s="55"/>
      <c r="AD1653" s="55"/>
      <c r="AE1653" s="55"/>
      <c r="AF1653" s="55"/>
    </row>
    <row r="1654" ht="14.5" spans="1:32">
      <c r="A1654" s="34"/>
      <c r="B1654" s="37"/>
      <c r="C1654" s="226"/>
      <c r="D1654" s="328"/>
      <c r="E1654" s="328"/>
      <c r="F1654" s="328"/>
      <c r="G1654" s="328"/>
      <c r="H1654" s="328"/>
      <c r="I1654" s="328"/>
      <c r="J1654" s="329"/>
      <c r="K1654" s="431"/>
      <c r="L1654" s="329"/>
      <c r="M1654" s="319"/>
      <c r="N1654" s="329"/>
      <c r="O1654" s="329"/>
      <c r="P1654" s="328"/>
      <c r="Q1654" s="330"/>
      <c r="R1654" s="329"/>
      <c r="S1654" s="328"/>
      <c r="T1654" s="331"/>
      <c r="U1654" s="328"/>
      <c r="V1654" s="55"/>
      <c r="W1654" s="55"/>
      <c r="X1654" s="55"/>
      <c r="Y1654" s="55"/>
      <c r="Z1654" s="55"/>
      <c r="AA1654" s="55"/>
      <c r="AB1654" s="55"/>
      <c r="AC1654" s="55"/>
      <c r="AD1654" s="55"/>
      <c r="AE1654" s="55"/>
      <c r="AF1654" s="55"/>
    </row>
    <row r="1655" ht="14.5" spans="1:32">
      <c r="A1655" s="34"/>
      <c r="B1655" s="37"/>
      <c r="C1655" s="226"/>
      <c r="D1655" s="328"/>
      <c r="E1655" s="328"/>
      <c r="F1655" s="328"/>
      <c r="G1655" s="328"/>
      <c r="H1655" s="328"/>
      <c r="I1655" s="328"/>
      <c r="J1655" s="329"/>
      <c r="K1655" s="431"/>
      <c r="L1655" s="329"/>
      <c r="M1655" s="319"/>
      <c r="N1655" s="329"/>
      <c r="O1655" s="329"/>
      <c r="P1655" s="328"/>
      <c r="Q1655" s="330"/>
      <c r="R1655" s="329"/>
      <c r="S1655" s="328"/>
      <c r="T1655" s="331"/>
      <c r="U1655" s="328"/>
      <c r="V1655" s="55"/>
      <c r="W1655" s="55"/>
      <c r="X1655" s="55"/>
      <c r="Y1655" s="55"/>
      <c r="Z1655" s="55"/>
      <c r="AA1655" s="55"/>
      <c r="AB1655" s="55"/>
      <c r="AC1655" s="55"/>
      <c r="AD1655" s="55"/>
      <c r="AE1655" s="55"/>
      <c r="AF1655" s="55"/>
    </row>
    <row r="1656" ht="14.5" spans="1:32">
      <c r="A1656" s="34"/>
      <c r="B1656" s="37"/>
      <c r="C1656" s="226"/>
      <c r="D1656" s="328"/>
      <c r="E1656" s="328"/>
      <c r="F1656" s="328"/>
      <c r="G1656" s="328"/>
      <c r="H1656" s="328"/>
      <c r="I1656" s="328"/>
      <c r="J1656" s="329"/>
      <c r="K1656" s="431"/>
      <c r="L1656" s="329"/>
      <c r="M1656" s="319"/>
      <c r="N1656" s="329"/>
      <c r="O1656" s="329"/>
      <c r="P1656" s="328"/>
      <c r="Q1656" s="330"/>
      <c r="R1656" s="329"/>
      <c r="S1656" s="328"/>
      <c r="T1656" s="331"/>
      <c r="U1656" s="328"/>
      <c r="V1656" s="55"/>
      <c r="W1656" s="55"/>
      <c r="X1656" s="55"/>
      <c r="Y1656" s="55"/>
      <c r="Z1656" s="55"/>
      <c r="AA1656" s="55"/>
      <c r="AB1656" s="55"/>
      <c r="AC1656" s="55"/>
      <c r="AD1656" s="55"/>
      <c r="AE1656" s="55"/>
      <c r="AF1656" s="55"/>
    </row>
    <row r="1657" ht="14.5" spans="1:32">
      <c r="A1657" s="34"/>
      <c r="B1657" s="37"/>
      <c r="C1657" s="226"/>
      <c r="D1657" s="328"/>
      <c r="E1657" s="328"/>
      <c r="F1657" s="328"/>
      <c r="G1657" s="328"/>
      <c r="H1657" s="328"/>
      <c r="I1657" s="328"/>
      <c r="J1657" s="329"/>
      <c r="K1657" s="431"/>
      <c r="L1657" s="329"/>
      <c r="M1657" s="319"/>
      <c r="N1657" s="329"/>
      <c r="O1657" s="329"/>
      <c r="P1657" s="328"/>
      <c r="Q1657" s="330"/>
      <c r="R1657" s="329"/>
      <c r="S1657" s="328"/>
      <c r="T1657" s="331"/>
      <c r="U1657" s="328"/>
      <c r="V1657" s="55"/>
      <c r="W1657" s="55"/>
      <c r="X1657" s="55"/>
      <c r="Y1657" s="55"/>
      <c r="Z1657" s="55"/>
      <c r="AA1657" s="55"/>
      <c r="AB1657" s="55"/>
      <c r="AC1657" s="55"/>
      <c r="AD1657" s="55"/>
      <c r="AE1657" s="55"/>
      <c r="AF1657" s="55"/>
    </row>
    <row r="1658" ht="14.5" spans="1:32">
      <c r="A1658" s="34"/>
      <c r="B1658" s="37"/>
      <c r="C1658" s="226"/>
      <c r="D1658" s="328"/>
      <c r="E1658" s="328"/>
      <c r="F1658" s="328"/>
      <c r="G1658" s="328"/>
      <c r="H1658" s="328"/>
      <c r="I1658" s="328"/>
      <c r="J1658" s="329"/>
      <c r="K1658" s="431"/>
      <c r="L1658" s="329"/>
      <c r="M1658" s="319"/>
      <c r="N1658" s="329"/>
      <c r="O1658" s="329"/>
      <c r="P1658" s="328"/>
      <c r="Q1658" s="330"/>
      <c r="R1658" s="329"/>
      <c r="S1658" s="328"/>
      <c r="T1658" s="331"/>
      <c r="U1658" s="328"/>
      <c r="V1658" s="55"/>
      <c r="W1658" s="55"/>
      <c r="X1658" s="55"/>
      <c r="Y1658" s="55"/>
      <c r="Z1658" s="55"/>
      <c r="AA1658" s="55"/>
      <c r="AB1658" s="55"/>
      <c r="AC1658" s="55"/>
      <c r="AD1658" s="55"/>
      <c r="AE1658" s="55"/>
      <c r="AF1658" s="55"/>
    </row>
    <row r="1659" ht="14.5" spans="1:32">
      <c r="A1659" s="34"/>
      <c r="B1659" s="37"/>
      <c r="C1659" s="226"/>
      <c r="D1659" s="328"/>
      <c r="E1659" s="328"/>
      <c r="F1659" s="328"/>
      <c r="G1659" s="328"/>
      <c r="H1659" s="328"/>
      <c r="I1659" s="328"/>
      <c r="J1659" s="329"/>
      <c r="K1659" s="431"/>
      <c r="L1659" s="329"/>
      <c r="M1659" s="319"/>
      <c r="N1659" s="329"/>
      <c r="O1659" s="329"/>
      <c r="P1659" s="328"/>
      <c r="Q1659" s="330"/>
      <c r="R1659" s="329"/>
      <c r="S1659" s="328"/>
      <c r="T1659" s="331"/>
      <c r="U1659" s="328"/>
      <c r="V1659" s="55"/>
      <c r="W1659" s="55"/>
      <c r="X1659" s="55"/>
      <c r="Y1659" s="55"/>
      <c r="Z1659" s="55"/>
      <c r="AA1659" s="55"/>
      <c r="AB1659" s="55"/>
      <c r="AC1659" s="55"/>
      <c r="AD1659" s="55"/>
      <c r="AE1659" s="55"/>
      <c r="AF1659" s="55"/>
    </row>
    <row r="1660" ht="14.5" spans="1:32">
      <c r="A1660" s="34"/>
      <c r="B1660" s="37"/>
      <c r="C1660" s="226"/>
      <c r="D1660" s="328"/>
      <c r="E1660" s="328"/>
      <c r="F1660" s="328"/>
      <c r="G1660" s="328"/>
      <c r="H1660" s="328"/>
      <c r="I1660" s="328"/>
      <c r="J1660" s="329"/>
      <c r="K1660" s="431"/>
      <c r="L1660" s="329"/>
      <c r="M1660" s="319"/>
      <c r="N1660" s="329"/>
      <c r="O1660" s="329"/>
      <c r="P1660" s="328"/>
      <c r="Q1660" s="330"/>
      <c r="R1660" s="329"/>
      <c r="S1660" s="328"/>
      <c r="T1660" s="331"/>
      <c r="U1660" s="328"/>
      <c r="V1660" s="55"/>
      <c r="W1660" s="55"/>
      <c r="X1660" s="55"/>
      <c r="Y1660" s="55"/>
      <c r="Z1660" s="55"/>
      <c r="AA1660" s="55"/>
      <c r="AB1660" s="55"/>
      <c r="AC1660" s="55"/>
      <c r="AD1660" s="55"/>
      <c r="AE1660" s="55"/>
      <c r="AF1660" s="55"/>
    </row>
    <row r="1661" ht="14.5" spans="1:32">
      <c r="A1661" s="34"/>
      <c r="B1661" s="37"/>
      <c r="C1661" s="226"/>
      <c r="D1661" s="328"/>
      <c r="E1661" s="328"/>
      <c r="F1661" s="328"/>
      <c r="G1661" s="328"/>
      <c r="H1661" s="328"/>
      <c r="I1661" s="328"/>
      <c r="J1661" s="329"/>
      <c r="K1661" s="431"/>
      <c r="L1661" s="329"/>
      <c r="M1661" s="319"/>
      <c r="N1661" s="329"/>
      <c r="O1661" s="329"/>
      <c r="P1661" s="328"/>
      <c r="Q1661" s="330"/>
      <c r="R1661" s="329"/>
      <c r="S1661" s="328"/>
      <c r="T1661" s="331"/>
      <c r="U1661" s="328"/>
      <c r="V1661" s="55"/>
      <c r="W1661" s="55"/>
      <c r="X1661" s="55"/>
      <c r="Y1661" s="55"/>
      <c r="Z1661" s="55"/>
      <c r="AA1661" s="55"/>
      <c r="AB1661" s="55"/>
      <c r="AC1661" s="55"/>
      <c r="AD1661" s="55"/>
      <c r="AE1661" s="55"/>
      <c r="AF1661" s="55"/>
    </row>
    <row r="1662" ht="14.5" spans="1:32">
      <c r="A1662" s="34"/>
      <c r="B1662" s="37"/>
      <c r="C1662" s="226"/>
      <c r="D1662" s="328"/>
      <c r="E1662" s="328"/>
      <c r="F1662" s="328"/>
      <c r="G1662" s="328"/>
      <c r="H1662" s="328"/>
      <c r="I1662" s="328"/>
      <c r="J1662" s="329"/>
      <c r="K1662" s="431"/>
      <c r="L1662" s="329"/>
      <c r="M1662" s="319"/>
      <c r="N1662" s="329"/>
      <c r="O1662" s="329"/>
      <c r="P1662" s="328"/>
      <c r="Q1662" s="330"/>
      <c r="R1662" s="329"/>
      <c r="S1662" s="328"/>
      <c r="T1662" s="331"/>
      <c r="U1662" s="328"/>
      <c r="V1662" s="55"/>
      <c r="W1662" s="55"/>
      <c r="X1662" s="55"/>
      <c r="Y1662" s="55"/>
      <c r="Z1662" s="55"/>
      <c r="AA1662" s="55"/>
      <c r="AB1662" s="55"/>
      <c r="AC1662" s="55"/>
      <c r="AD1662" s="55"/>
      <c r="AE1662" s="55"/>
      <c r="AF1662" s="55"/>
    </row>
    <row r="1663" ht="14.5" spans="1:32">
      <c r="A1663" s="34"/>
      <c r="B1663" s="37"/>
      <c r="C1663" s="226"/>
      <c r="D1663" s="328"/>
      <c r="E1663" s="328"/>
      <c r="F1663" s="328"/>
      <c r="G1663" s="328"/>
      <c r="H1663" s="328"/>
      <c r="I1663" s="328"/>
      <c r="J1663" s="329"/>
      <c r="K1663" s="431"/>
      <c r="L1663" s="329"/>
      <c r="M1663" s="319"/>
      <c r="N1663" s="329"/>
      <c r="O1663" s="329"/>
      <c r="P1663" s="328"/>
      <c r="Q1663" s="330"/>
      <c r="R1663" s="329"/>
      <c r="S1663" s="328"/>
      <c r="T1663" s="331"/>
      <c r="U1663" s="328"/>
      <c r="V1663" s="55"/>
      <c r="W1663" s="55"/>
      <c r="X1663" s="55"/>
      <c r="Y1663" s="55"/>
      <c r="Z1663" s="55"/>
      <c r="AA1663" s="55"/>
      <c r="AB1663" s="55"/>
      <c r="AC1663" s="55"/>
      <c r="AD1663" s="55"/>
      <c r="AE1663" s="55"/>
      <c r="AF1663" s="55"/>
    </row>
    <row r="1664" ht="14.5" spans="1:32">
      <c r="A1664" s="34"/>
      <c r="B1664" s="37"/>
      <c r="C1664" s="226"/>
      <c r="D1664" s="328"/>
      <c r="E1664" s="328"/>
      <c r="F1664" s="328"/>
      <c r="G1664" s="328"/>
      <c r="H1664" s="328"/>
      <c r="I1664" s="328"/>
      <c r="J1664" s="329"/>
      <c r="K1664" s="431"/>
      <c r="L1664" s="329"/>
      <c r="M1664" s="319"/>
      <c r="N1664" s="329"/>
      <c r="O1664" s="329"/>
      <c r="P1664" s="328"/>
      <c r="Q1664" s="330"/>
      <c r="R1664" s="329"/>
      <c r="S1664" s="328"/>
      <c r="T1664" s="331"/>
      <c r="U1664" s="328"/>
      <c r="V1664" s="55"/>
      <c r="W1664" s="55"/>
      <c r="X1664" s="55"/>
      <c r="Y1664" s="55"/>
      <c r="Z1664" s="55"/>
      <c r="AA1664" s="55"/>
      <c r="AB1664" s="55"/>
      <c r="AC1664" s="55"/>
      <c r="AD1664" s="55"/>
      <c r="AE1664" s="55"/>
      <c r="AF1664" s="55"/>
    </row>
    <row r="1665" ht="14.5" spans="1:32">
      <c r="A1665" s="34"/>
      <c r="B1665" s="37"/>
      <c r="C1665" s="226"/>
      <c r="D1665" s="328"/>
      <c r="E1665" s="328"/>
      <c r="F1665" s="328"/>
      <c r="G1665" s="328"/>
      <c r="H1665" s="328"/>
      <c r="I1665" s="328"/>
      <c r="J1665" s="329"/>
      <c r="K1665" s="431"/>
      <c r="L1665" s="329"/>
      <c r="M1665" s="319"/>
      <c r="N1665" s="329"/>
      <c r="O1665" s="329"/>
      <c r="P1665" s="328"/>
      <c r="Q1665" s="330"/>
      <c r="R1665" s="329"/>
      <c r="S1665" s="328"/>
      <c r="T1665" s="331"/>
      <c r="U1665" s="328"/>
      <c r="V1665" s="55"/>
      <c r="W1665" s="55"/>
      <c r="X1665" s="55"/>
      <c r="Y1665" s="55"/>
      <c r="Z1665" s="55"/>
      <c r="AA1665" s="55"/>
      <c r="AB1665" s="55"/>
      <c r="AC1665" s="55"/>
      <c r="AD1665" s="55"/>
      <c r="AE1665" s="55"/>
      <c r="AF1665" s="55"/>
    </row>
    <row r="1666" ht="14.5" spans="1:32">
      <c r="A1666" s="34"/>
      <c r="B1666" s="37"/>
      <c r="C1666" s="226"/>
      <c r="D1666" s="328"/>
      <c r="E1666" s="328"/>
      <c r="F1666" s="328"/>
      <c r="G1666" s="328"/>
      <c r="H1666" s="328"/>
      <c r="I1666" s="328"/>
      <c r="J1666" s="329"/>
      <c r="K1666" s="431"/>
      <c r="L1666" s="329"/>
      <c r="M1666" s="319"/>
      <c r="N1666" s="329"/>
      <c r="O1666" s="329"/>
      <c r="P1666" s="328"/>
      <c r="Q1666" s="330"/>
      <c r="R1666" s="329"/>
      <c r="S1666" s="328"/>
      <c r="T1666" s="331"/>
      <c r="U1666" s="328"/>
      <c r="V1666" s="55"/>
      <c r="W1666" s="55"/>
      <c r="X1666" s="55"/>
      <c r="Y1666" s="55"/>
      <c r="Z1666" s="55"/>
      <c r="AA1666" s="55"/>
      <c r="AB1666" s="55"/>
      <c r="AC1666" s="55"/>
      <c r="AD1666" s="55"/>
      <c r="AE1666" s="55"/>
      <c r="AF1666" s="55"/>
    </row>
    <row r="1667" ht="14.5" spans="1:32">
      <c r="A1667" s="34"/>
      <c r="B1667" s="37"/>
      <c r="C1667" s="226"/>
      <c r="D1667" s="328"/>
      <c r="E1667" s="328"/>
      <c r="F1667" s="328"/>
      <c r="G1667" s="328"/>
      <c r="H1667" s="328"/>
      <c r="I1667" s="328"/>
      <c r="J1667" s="329"/>
      <c r="K1667" s="431"/>
      <c r="L1667" s="329"/>
      <c r="M1667" s="319"/>
      <c r="N1667" s="329"/>
      <c r="O1667" s="329"/>
      <c r="P1667" s="328"/>
      <c r="Q1667" s="330"/>
      <c r="R1667" s="329"/>
      <c r="S1667" s="328"/>
      <c r="T1667" s="331"/>
      <c r="U1667" s="328"/>
      <c r="V1667" s="55"/>
      <c r="W1667" s="55"/>
      <c r="X1667" s="55"/>
      <c r="Y1667" s="55"/>
      <c r="Z1667" s="55"/>
      <c r="AA1667" s="55"/>
      <c r="AB1667" s="55"/>
      <c r="AC1667" s="55"/>
      <c r="AD1667" s="55"/>
      <c r="AE1667" s="55"/>
      <c r="AF1667" s="55"/>
    </row>
    <row r="1668" ht="14.5" spans="1:32">
      <c r="A1668" s="34"/>
      <c r="B1668" s="37"/>
      <c r="C1668" s="226"/>
      <c r="D1668" s="328"/>
      <c r="E1668" s="328"/>
      <c r="F1668" s="328"/>
      <c r="G1668" s="328"/>
      <c r="H1668" s="328"/>
      <c r="I1668" s="328"/>
      <c r="J1668" s="329"/>
      <c r="K1668" s="431"/>
      <c r="L1668" s="329"/>
      <c r="M1668" s="319"/>
      <c r="N1668" s="329"/>
      <c r="O1668" s="329"/>
      <c r="P1668" s="328"/>
      <c r="Q1668" s="330"/>
      <c r="R1668" s="329"/>
      <c r="S1668" s="328"/>
      <c r="T1668" s="331"/>
      <c r="U1668" s="328"/>
      <c r="V1668" s="55"/>
      <c r="W1668" s="55"/>
      <c r="X1668" s="55"/>
      <c r="Y1668" s="55"/>
      <c r="Z1668" s="55"/>
      <c r="AA1668" s="55"/>
      <c r="AB1668" s="55"/>
      <c r="AC1668" s="55"/>
      <c r="AD1668" s="55"/>
      <c r="AE1668" s="55"/>
      <c r="AF1668" s="55"/>
    </row>
    <row r="1669" ht="14.5" spans="1:32">
      <c r="A1669" s="34"/>
      <c r="B1669" s="37"/>
      <c r="C1669" s="226"/>
      <c r="D1669" s="328"/>
      <c r="E1669" s="328"/>
      <c r="F1669" s="328"/>
      <c r="G1669" s="328"/>
      <c r="H1669" s="328"/>
      <c r="I1669" s="328"/>
      <c r="J1669" s="329"/>
      <c r="K1669" s="431"/>
      <c r="L1669" s="329"/>
      <c r="M1669" s="319"/>
      <c r="N1669" s="329"/>
      <c r="O1669" s="329"/>
      <c r="P1669" s="328"/>
      <c r="Q1669" s="330"/>
      <c r="R1669" s="329"/>
      <c r="S1669" s="328"/>
      <c r="T1669" s="331"/>
      <c r="U1669" s="328"/>
      <c r="V1669" s="55"/>
      <c r="W1669" s="55"/>
      <c r="X1669" s="55"/>
      <c r="Y1669" s="55"/>
      <c r="Z1669" s="55"/>
      <c r="AA1669" s="55"/>
      <c r="AB1669" s="55"/>
      <c r="AC1669" s="55"/>
      <c r="AD1669" s="55"/>
      <c r="AE1669" s="55"/>
      <c r="AF1669" s="55"/>
    </row>
    <row r="1670" ht="14.5" spans="1:32">
      <c r="A1670" s="34"/>
      <c r="B1670" s="37"/>
      <c r="C1670" s="226"/>
      <c r="D1670" s="328"/>
      <c r="E1670" s="328"/>
      <c r="F1670" s="328"/>
      <c r="G1670" s="328"/>
      <c r="H1670" s="328"/>
      <c r="I1670" s="328"/>
      <c r="J1670" s="329"/>
      <c r="K1670" s="431"/>
      <c r="L1670" s="329"/>
      <c r="M1670" s="319"/>
      <c r="N1670" s="329"/>
      <c r="O1670" s="329"/>
      <c r="P1670" s="328"/>
      <c r="Q1670" s="330"/>
      <c r="R1670" s="329"/>
      <c r="S1670" s="328"/>
      <c r="T1670" s="331"/>
      <c r="U1670" s="328"/>
      <c r="V1670" s="55"/>
      <c r="W1670" s="55"/>
      <c r="X1670" s="55"/>
      <c r="Y1670" s="55"/>
      <c r="Z1670" s="55"/>
      <c r="AA1670" s="55"/>
      <c r="AB1670" s="55"/>
      <c r="AC1670" s="55"/>
      <c r="AD1670" s="55"/>
      <c r="AE1670" s="55"/>
      <c r="AF1670" s="55"/>
    </row>
    <row r="1671" ht="14.5" spans="1:32">
      <c r="A1671" s="34"/>
      <c r="B1671" s="37"/>
      <c r="C1671" s="226"/>
      <c r="D1671" s="328"/>
      <c r="E1671" s="328"/>
      <c r="F1671" s="328"/>
      <c r="G1671" s="328"/>
      <c r="H1671" s="328"/>
      <c r="I1671" s="328"/>
      <c r="J1671" s="329"/>
      <c r="K1671" s="431"/>
      <c r="L1671" s="329"/>
      <c r="M1671" s="319"/>
      <c r="N1671" s="329"/>
      <c r="O1671" s="329"/>
      <c r="P1671" s="328"/>
      <c r="Q1671" s="330"/>
      <c r="R1671" s="329"/>
      <c r="S1671" s="328"/>
      <c r="T1671" s="331"/>
      <c r="U1671" s="328"/>
      <c r="V1671" s="55"/>
      <c r="W1671" s="55"/>
      <c r="X1671" s="55"/>
      <c r="Y1671" s="55"/>
      <c r="Z1671" s="55"/>
      <c r="AA1671" s="55"/>
      <c r="AB1671" s="55"/>
      <c r="AC1671" s="55"/>
      <c r="AD1671" s="55"/>
      <c r="AE1671" s="55"/>
      <c r="AF1671" s="55"/>
    </row>
    <row r="1672" ht="14.5" spans="1:32">
      <c r="A1672" s="34"/>
      <c r="B1672" s="37"/>
      <c r="C1672" s="226"/>
      <c r="D1672" s="328"/>
      <c r="E1672" s="328"/>
      <c r="F1672" s="328"/>
      <c r="G1672" s="328"/>
      <c r="H1672" s="328"/>
      <c r="I1672" s="328"/>
      <c r="J1672" s="329"/>
      <c r="K1672" s="431"/>
      <c r="L1672" s="329"/>
      <c r="M1672" s="319"/>
      <c r="N1672" s="329"/>
      <c r="O1672" s="329"/>
      <c r="P1672" s="328"/>
      <c r="Q1672" s="330"/>
      <c r="R1672" s="329"/>
      <c r="S1672" s="328"/>
      <c r="T1672" s="331"/>
      <c r="U1672" s="328"/>
      <c r="V1672" s="55"/>
      <c r="W1672" s="55"/>
      <c r="X1672" s="55"/>
      <c r="Y1672" s="55"/>
      <c r="Z1672" s="55"/>
      <c r="AA1672" s="55"/>
      <c r="AB1672" s="55"/>
      <c r="AC1672" s="55"/>
      <c r="AD1672" s="55"/>
      <c r="AE1672" s="55"/>
      <c r="AF1672" s="55"/>
    </row>
    <row r="1673" ht="14.5" spans="1:32">
      <c r="A1673" s="34"/>
      <c r="B1673" s="37"/>
      <c r="C1673" s="226"/>
      <c r="D1673" s="328"/>
      <c r="E1673" s="328"/>
      <c r="F1673" s="328"/>
      <c r="G1673" s="328"/>
      <c r="H1673" s="328"/>
      <c r="I1673" s="328"/>
      <c r="J1673" s="329"/>
      <c r="K1673" s="431"/>
      <c r="L1673" s="329"/>
      <c r="M1673" s="319"/>
      <c r="N1673" s="329"/>
      <c r="O1673" s="329"/>
      <c r="P1673" s="328"/>
      <c r="Q1673" s="330"/>
      <c r="R1673" s="329"/>
      <c r="S1673" s="328"/>
      <c r="T1673" s="331"/>
      <c r="U1673" s="328"/>
      <c r="V1673" s="55"/>
      <c r="W1673" s="55"/>
      <c r="X1673" s="55"/>
      <c r="Y1673" s="55"/>
      <c r="Z1673" s="55"/>
      <c r="AA1673" s="55"/>
      <c r="AB1673" s="55"/>
      <c r="AC1673" s="55"/>
      <c r="AD1673" s="55"/>
      <c r="AE1673" s="55"/>
      <c r="AF1673" s="55"/>
    </row>
    <row r="1674" ht="14.5" spans="1:32">
      <c r="A1674" s="34"/>
      <c r="B1674" s="37"/>
      <c r="C1674" s="226"/>
      <c r="D1674" s="328"/>
      <c r="E1674" s="328"/>
      <c r="F1674" s="328"/>
      <c r="G1674" s="328"/>
      <c r="H1674" s="328"/>
      <c r="I1674" s="328"/>
      <c r="J1674" s="329"/>
      <c r="K1674" s="431"/>
      <c r="L1674" s="329"/>
      <c r="M1674" s="319"/>
      <c r="N1674" s="329"/>
      <c r="O1674" s="329"/>
      <c r="P1674" s="328"/>
      <c r="Q1674" s="330"/>
      <c r="R1674" s="329"/>
      <c r="S1674" s="328"/>
      <c r="T1674" s="331"/>
      <c r="U1674" s="328"/>
      <c r="V1674" s="55"/>
      <c r="W1674" s="55"/>
      <c r="X1674" s="55"/>
      <c r="Y1674" s="55"/>
      <c r="Z1674" s="55"/>
      <c r="AA1674" s="55"/>
      <c r="AB1674" s="55"/>
      <c r="AC1674" s="55"/>
      <c r="AD1674" s="55"/>
      <c r="AE1674" s="55"/>
      <c r="AF1674" s="55"/>
    </row>
    <row r="1675" ht="14.5" spans="1:32">
      <c r="A1675" s="34"/>
      <c r="B1675" s="37"/>
      <c r="C1675" s="226"/>
      <c r="D1675" s="328"/>
      <c r="E1675" s="328"/>
      <c r="F1675" s="328"/>
      <c r="G1675" s="328"/>
      <c r="H1675" s="328"/>
      <c r="I1675" s="328"/>
      <c r="J1675" s="329"/>
      <c r="K1675" s="431"/>
      <c r="L1675" s="329"/>
      <c r="M1675" s="319"/>
      <c r="N1675" s="329"/>
      <c r="O1675" s="329"/>
      <c r="P1675" s="328"/>
      <c r="Q1675" s="330"/>
      <c r="R1675" s="329"/>
      <c r="S1675" s="328"/>
      <c r="T1675" s="331"/>
      <c r="U1675" s="328"/>
      <c r="V1675" s="55"/>
      <c r="W1675" s="55"/>
      <c r="X1675" s="55"/>
      <c r="Y1675" s="55"/>
      <c r="Z1675" s="55"/>
      <c r="AA1675" s="55"/>
      <c r="AB1675" s="55"/>
      <c r="AC1675" s="55"/>
      <c r="AD1675" s="55"/>
      <c r="AE1675" s="55"/>
      <c r="AF1675" s="55"/>
    </row>
    <row r="1676" ht="14.5" spans="1:32">
      <c r="A1676" s="34"/>
      <c r="B1676" s="37"/>
      <c r="C1676" s="226"/>
      <c r="D1676" s="328"/>
      <c r="E1676" s="328"/>
      <c r="F1676" s="328"/>
      <c r="G1676" s="328"/>
      <c r="H1676" s="328"/>
      <c r="I1676" s="328"/>
      <c r="J1676" s="329"/>
      <c r="K1676" s="431"/>
      <c r="L1676" s="329"/>
      <c r="M1676" s="319"/>
      <c r="N1676" s="329"/>
      <c r="O1676" s="329"/>
      <c r="P1676" s="328"/>
      <c r="Q1676" s="330"/>
      <c r="R1676" s="329"/>
      <c r="S1676" s="328"/>
      <c r="T1676" s="331"/>
      <c r="U1676" s="328"/>
      <c r="V1676" s="55"/>
      <c r="W1676" s="55"/>
      <c r="X1676" s="55"/>
      <c r="Y1676" s="55"/>
      <c r="Z1676" s="55"/>
      <c r="AA1676" s="55"/>
      <c r="AB1676" s="55"/>
      <c r="AC1676" s="55"/>
      <c r="AD1676" s="55"/>
      <c r="AE1676" s="55"/>
      <c r="AF1676" s="55"/>
    </row>
    <row r="1677" ht="14.5" spans="1:32">
      <c r="A1677" s="34"/>
      <c r="B1677" s="37"/>
      <c r="C1677" s="226"/>
      <c r="D1677" s="328"/>
      <c r="E1677" s="328"/>
      <c r="F1677" s="328"/>
      <c r="G1677" s="328"/>
      <c r="H1677" s="328"/>
      <c r="I1677" s="328"/>
      <c r="J1677" s="329"/>
      <c r="K1677" s="431"/>
      <c r="L1677" s="329"/>
      <c r="M1677" s="319"/>
      <c r="N1677" s="329"/>
      <c r="O1677" s="329"/>
      <c r="P1677" s="328"/>
      <c r="Q1677" s="330"/>
      <c r="R1677" s="329"/>
      <c r="S1677" s="328"/>
      <c r="T1677" s="331"/>
      <c r="U1677" s="328"/>
      <c r="V1677" s="55"/>
      <c r="W1677" s="55"/>
      <c r="X1677" s="55"/>
      <c r="Y1677" s="55"/>
      <c r="Z1677" s="55"/>
      <c r="AA1677" s="55"/>
      <c r="AB1677" s="55"/>
      <c r="AC1677" s="55"/>
      <c r="AD1677" s="55"/>
      <c r="AE1677" s="55"/>
      <c r="AF1677" s="55"/>
    </row>
    <row r="1678" ht="14.5" spans="1:32">
      <c r="A1678" s="34"/>
      <c r="B1678" s="37"/>
      <c r="C1678" s="226"/>
      <c r="D1678" s="328"/>
      <c r="E1678" s="328"/>
      <c r="F1678" s="328"/>
      <c r="G1678" s="328"/>
      <c r="H1678" s="328"/>
      <c r="I1678" s="328"/>
      <c r="J1678" s="329"/>
      <c r="K1678" s="431"/>
      <c r="L1678" s="329"/>
      <c r="M1678" s="319"/>
      <c r="N1678" s="329"/>
      <c r="O1678" s="329"/>
      <c r="P1678" s="328"/>
      <c r="Q1678" s="330"/>
      <c r="R1678" s="329"/>
      <c r="S1678" s="328"/>
      <c r="T1678" s="331"/>
      <c r="U1678" s="328"/>
      <c r="V1678" s="55"/>
      <c r="W1678" s="55"/>
      <c r="X1678" s="55"/>
      <c r="Y1678" s="55"/>
      <c r="Z1678" s="55"/>
      <c r="AA1678" s="55"/>
      <c r="AB1678" s="55"/>
      <c r="AC1678" s="55"/>
      <c r="AD1678" s="55"/>
      <c r="AE1678" s="55"/>
      <c r="AF1678" s="55"/>
    </row>
    <row r="1679" ht="14.5" spans="1:32">
      <c r="A1679" s="34"/>
      <c r="B1679" s="37"/>
      <c r="C1679" s="226"/>
      <c r="D1679" s="328"/>
      <c r="E1679" s="328"/>
      <c r="F1679" s="328"/>
      <c r="G1679" s="328"/>
      <c r="H1679" s="328"/>
      <c r="I1679" s="328"/>
      <c r="J1679" s="329"/>
      <c r="K1679" s="431"/>
      <c r="L1679" s="329"/>
      <c r="M1679" s="319"/>
      <c r="N1679" s="329"/>
      <c r="O1679" s="329"/>
      <c r="P1679" s="328"/>
      <c r="Q1679" s="330"/>
      <c r="R1679" s="329"/>
      <c r="S1679" s="328"/>
      <c r="T1679" s="331"/>
      <c r="U1679" s="328"/>
      <c r="V1679" s="55"/>
      <c r="W1679" s="55"/>
      <c r="X1679" s="55"/>
      <c r="Y1679" s="55"/>
      <c r="Z1679" s="55"/>
      <c r="AA1679" s="55"/>
      <c r="AB1679" s="55"/>
      <c r="AC1679" s="55"/>
      <c r="AD1679" s="55"/>
      <c r="AE1679" s="55"/>
      <c r="AF1679" s="55"/>
    </row>
    <row r="1680" ht="14.5" spans="1:32">
      <c r="A1680" s="34"/>
      <c r="B1680" s="37"/>
      <c r="C1680" s="226"/>
      <c r="D1680" s="328"/>
      <c r="E1680" s="328"/>
      <c r="F1680" s="328"/>
      <c r="G1680" s="328"/>
      <c r="H1680" s="328"/>
      <c r="I1680" s="328"/>
      <c r="J1680" s="329"/>
      <c r="K1680" s="431"/>
      <c r="L1680" s="329"/>
      <c r="M1680" s="319"/>
      <c r="N1680" s="329"/>
      <c r="O1680" s="329"/>
      <c r="P1680" s="328"/>
      <c r="Q1680" s="330"/>
      <c r="R1680" s="329"/>
      <c r="S1680" s="328"/>
      <c r="T1680" s="331"/>
      <c r="U1680" s="328"/>
      <c r="V1680" s="55"/>
      <c r="W1680" s="55"/>
      <c r="X1680" s="55"/>
      <c r="Y1680" s="55"/>
      <c r="Z1680" s="55"/>
      <c r="AA1680" s="55"/>
      <c r="AB1680" s="55"/>
      <c r="AC1680" s="55"/>
      <c r="AD1680" s="55"/>
      <c r="AE1680" s="55"/>
      <c r="AF1680" s="55"/>
    </row>
    <row r="1681" ht="14.5" spans="1:32">
      <c r="A1681" s="34"/>
      <c r="B1681" s="37"/>
      <c r="C1681" s="226"/>
      <c r="D1681" s="328"/>
      <c r="E1681" s="328"/>
      <c r="F1681" s="328"/>
      <c r="G1681" s="328"/>
      <c r="H1681" s="328"/>
      <c r="I1681" s="328"/>
      <c r="J1681" s="329"/>
      <c r="K1681" s="431"/>
      <c r="L1681" s="329"/>
      <c r="M1681" s="319"/>
      <c r="N1681" s="329"/>
      <c r="O1681" s="329"/>
      <c r="P1681" s="328"/>
      <c r="Q1681" s="330"/>
      <c r="R1681" s="329"/>
      <c r="S1681" s="328"/>
      <c r="T1681" s="331"/>
      <c r="U1681" s="328"/>
      <c r="V1681" s="55"/>
      <c r="W1681" s="55"/>
      <c r="X1681" s="55"/>
      <c r="Y1681" s="55"/>
      <c r="Z1681" s="55"/>
      <c r="AA1681" s="55"/>
      <c r="AB1681" s="55"/>
      <c r="AC1681" s="55"/>
      <c r="AD1681" s="55"/>
      <c r="AE1681" s="55"/>
      <c r="AF1681" s="55"/>
    </row>
    <row r="1682" ht="14.5" spans="1:32">
      <c r="A1682" s="34"/>
      <c r="B1682" s="37"/>
      <c r="C1682" s="226"/>
      <c r="D1682" s="328"/>
      <c r="E1682" s="328"/>
      <c r="F1682" s="328"/>
      <c r="G1682" s="328"/>
      <c r="H1682" s="328"/>
      <c r="I1682" s="328"/>
      <c r="J1682" s="329"/>
      <c r="K1682" s="431"/>
      <c r="L1682" s="329"/>
      <c r="M1682" s="319"/>
      <c r="N1682" s="329"/>
      <c r="O1682" s="329"/>
      <c r="P1682" s="328"/>
      <c r="Q1682" s="330"/>
      <c r="R1682" s="329"/>
      <c r="S1682" s="328"/>
      <c r="T1682" s="331"/>
      <c r="U1682" s="328"/>
      <c r="V1682" s="55"/>
      <c r="W1682" s="55"/>
      <c r="X1682" s="55"/>
      <c r="Y1682" s="55"/>
      <c r="Z1682" s="55"/>
      <c r="AA1682" s="55"/>
      <c r="AB1682" s="55"/>
      <c r="AC1682" s="55"/>
      <c r="AD1682" s="55"/>
      <c r="AE1682" s="55"/>
      <c r="AF1682" s="55"/>
    </row>
    <row r="1683" ht="14.5" spans="1:32">
      <c r="A1683" s="34"/>
      <c r="B1683" s="37"/>
      <c r="C1683" s="226"/>
      <c r="D1683" s="328"/>
      <c r="E1683" s="328"/>
      <c r="F1683" s="328"/>
      <c r="G1683" s="328"/>
      <c r="H1683" s="328"/>
      <c r="I1683" s="328"/>
      <c r="J1683" s="329"/>
      <c r="K1683" s="431"/>
      <c r="L1683" s="329"/>
      <c r="M1683" s="319"/>
      <c r="N1683" s="329"/>
      <c r="O1683" s="329"/>
      <c r="P1683" s="328"/>
      <c r="Q1683" s="330"/>
      <c r="R1683" s="329"/>
      <c r="S1683" s="328"/>
      <c r="T1683" s="331"/>
      <c r="U1683" s="328"/>
      <c r="V1683" s="55"/>
      <c r="W1683" s="55"/>
      <c r="X1683" s="55"/>
      <c r="Y1683" s="55"/>
      <c r="Z1683" s="55"/>
      <c r="AA1683" s="55"/>
      <c r="AB1683" s="55"/>
      <c r="AC1683" s="55"/>
      <c r="AD1683" s="55"/>
      <c r="AE1683" s="55"/>
      <c r="AF1683" s="55"/>
    </row>
    <row r="1684" ht="14.5" spans="1:32">
      <c r="A1684" s="34"/>
      <c r="B1684" s="37"/>
      <c r="C1684" s="226"/>
      <c r="D1684" s="328"/>
      <c r="E1684" s="328"/>
      <c r="F1684" s="328"/>
      <c r="G1684" s="328"/>
      <c r="H1684" s="328"/>
      <c r="I1684" s="328"/>
      <c r="J1684" s="329"/>
      <c r="K1684" s="431"/>
      <c r="L1684" s="329"/>
      <c r="M1684" s="319"/>
      <c r="N1684" s="329"/>
      <c r="O1684" s="329"/>
      <c r="P1684" s="328"/>
      <c r="Q1684" s="330"/>
      <c r="R1684" s="329"/>
      <c r="S1684" s="328"/>
      <c r="T1684" s="331"/>
      <c r="U1684" s="328"/>
      <c r="V1684" s="55"/>
      <c r="W1684" s="55"/>
      <c r="X1684" s="55"/>
      <c r="Y1684" s="55"/>
      <c r="Z1684" s="55"/>
      <c r="AA1684" s="55"/>
      <c r="AB1684" s="55"/>
      <c r="AC1684" s="55"/>
      <c r="AD1684" s="55"/>
      <c r="AE1684" s="55"/>
      <c r="AF1684" s="55"/>
    </row>
    <row r="1685" ht="14.5" spans="1:32">
      <c r="A1685" s="34"/>
      <c r="B1685" s="37"/>
      <c r="C1685" s="226"/>
      <c r="D1685" s="328"/>
      <c r="E1685" s="328"/>
      <c r="F1685" s="328"/>
      <c r="G1685" s="328"/>
      <c r="H1685" s="328"/>
      <c r="I1685" s="328"/>
      <c r="J1685" s="329"/>
      <c r="K1685" s="431"/>
      <c r="L1685" s="329"/>
      <c r="M1685" s="319"/>
      <c r="N1685" s="329"/>
      <c r="O1685" s="329"/>
      <c r="P1685" s="328"/>
      <c r="Q1685" s="330"/>
      <c r="R1685" s="329"/>
      <c r="S1685" s="328"/>
      <c r="T1685" s="331"/>
      <c r="U1685" s="328"/>
      <c r="V1685" s="55"/>
      <c r="W1685" s="55"/>
      <c r="X1685" s="55"/>
      <c r="Y1685" s="55"/>
      <c r="Z1685" s="55"/>
      <c r="AA1685" s="55"/>
      <c r="AB1685" s="55"/>
      <c r="AC1685" s="55"/>
      <c r="AD1685" s="55"/>
      <c r="AE1685" s="55"/>
      <c r="AF1685" s="55"/>
    </row>
    <row r="1686" ht="14.5" spans="1:32">
      <c r="A1686" s="34"/>
      <c r="B1686" s="37"/>
      <c r="C1686" s="226"/>
      <c r="D1686" s="328"/>
      <c r="E1686" s="328"/>
      <c r="F1686" s="328"/>
      <c r="G1686" s="328"/>
      <c r="H1686" s="328"/>
      <c r="I1686" s="328"/>
      <c r="J1686" s="329"/>
      <c r="K1686" s="431"/>
      <c r="L1686" s="329"/>
      <c r="M1686" s="319"/>
      <c r="N1686" s="329"/>
      <c r="O1686" s="329"/>
      <c r="P1686" s="328"/>
      <c r="Q1686" s="330"/>
      <c r="R1686" s="329"/>
      <c r="S1686" s="328"/>
      <c r="T1686" s="331"/>
      <c r="U1686" s="328"/>
      <c r="V1686" s="55"/>
      <c r="W1686" s="55"/>
      <c r="X1686" s="55"/>
      <c r="Y1686" s="55"/>
      <c r="Z1686" s="55"/>
      <c r="AA1686" s="55"/>
      <c r="AB1686" s="55"/>
      <c r="AC1686" s="55"/>
      <c r="AD1686" s="55"/>
      <c r="AE1686" s="55"/>
      <c r="AF1686" s="55"/>
    </row>
    <row r="1687" ht="14.5" spans="1:32">
      <c r="A1687" s="34"/>
      <c r="B1687" s="37"/>
      <c r="C1687" s="226"/>
      <c r="D1687" s="328"/>
      <c r="E1687" s="328"/>
      <c r="F1687" s="328"/>
      <c r="G1687" s="328"/>
      <c r="H1687" s="328"/>
      <c r="I1687" s="328"/>
      <c r="J1687" s="329"/>
      <c r="K1687" s="431"/>
      <c r="L1687" s="329"/>
      <c r="M1687" s="319"/>
      <c r="N1687" s="329"/>
      <c r="O1687" s="329"/>
      <c r="P1687" s="328"/>
      <c r="Q1687" s="330"/>
      <c r="R1687" s="329"/>
      <c r="S1687" s="328"/>
      <c r="T1687" s="331"/>
      <c r="U1687" s="328"/>
      <c r="V1687" s="55"/>
      <c r="W1687" s="55"/>
      <c r="X1687" s="55"/>
      <c r="Y1687" s="55"/>
      <c r="Z1687" s="55"/>
      <c r="AA1687" s="55"/>
      <c r="AB1687" s="55"/>
      <c r="AC1687" s="55"/>
      <c r="AD1687" s="55"/>
      <c r="AE1687" s="55"/>
      <c r="AF1687" s="55"/>
    </row>
    <row r="1688" ht="14.5" spans="1:32">
      <c r="A1688" s="34"/>
      <c r="B1688" s="37"/>
      <c r="C1688" s="226"/>
      <c r="D1688" s="328"/>
      <c r="E1688" s="328"/>
      <c r="F1688" s="328"/>
      <c r="G1688" s="328"/>
      <c r="H1688" s="328"/>
      <c r="I1688" s="328"/>
      <c r="J1688" s="329"/>
      <c r="K1688" s="431"/>
      <c r="L1688" s="329"/>
      <c r="M1688" s="319"/>
      <c r="N1688" s="329"/>
      <c r="O1688" s="329"/>
      <c r="P1688" s="328"/>
      <c r="Q1688" s="330"/>
      <c r="R1688" s="329"/>
      <c r="S1688" s="328"/>
      <c r="T1688" s="331"/>
      <c r="U1688" s="328"/>
      <c r="V1688" s="55"/>
      <c r="W1688" s="55"/>
      <c r="X1688" s="55"/>
      <c r="Y1688" s="55"/>
      <c r="Z1688" s="55"/>
      <c r="AA1688" s="55"/>
      <c r="AB1688" s="55"/>
      <c r="AC1688" s="55"/>
      <c r="AD1688" s="55"/>
      <c r="AE1688" s="55"/>
      <c r="AF1688" s="55"/>
    </row>
    <row r="1689" ht="14.5" spans="1:32">
      <c r="A1689" s="34"/>
      <c r="B1689" s="37"/>
      <c r="C1689" s="226"/>
      <c r="D1689" s="328"/>
      <c r="E1689" s="328"/>
      <c r="F1689" s="328"/>
      <c r="G1689" s="328"/>
      <c r="H1689" s="328"/>
      <c r="I1689" s="328"/>
      <c r="J1689" s="329"/>
      <c r="K1689" s="431"/>
      <c r="L1689" s="329"/>
      <c r="M1689" s="319"/>
      <c r="N1689" s="329"/>
      <c r="O1689" s="329"/>
      <c r="P1689" s="328"/>
      <c r="Q1689" s="330"/>
      <c r="R1689" s="329"/>
      <c r="S1689" s="328"/>
      <c r="T1689" s="331"/>
      <c r="U1689" s="328"/>
      <c r="V1689" s="55"/>
      <c r="W1689" s="55"/>
      <c r="X1689" s="55"/>
      <c r="Y1689" s="55"/>
      <c r="Z1689" s="55"/>
      <c r="AA1689" s="55"/>
      <c r="AB1689" s="55"/>
      <c r="AC1689" s="55"/>
      <c r="AD1689" s="55"/>
      <c r="AE1689" s="55"/>
      <c r="AF1689" s="55"/>
    </row>
    <row r="1690" ht="14.5" spans="1:32">
      <c r="A1690" s="34"/>
      <c r="B1690" s="37"/>
      <c r="C1690" s="226"/>
      <c r="D1690" s="328"/>
      <c r="E1690" s="328"/>
      <c r="F1690" s="328"/>
      <c r="G1690" s="328"/>
      <c r="H1690" s="328"/>
      <c r="I1690" s="328"/>
      <c r="J1690" s="329"/>
      <c r="K1690" s="431"/>
      <c r="L1690" s="329"/>
      <c r="M1690" s="319"/>
      <c r="N1690" s="329"/>
      <c r="O1690" s="329"/>
      <c r="P1690" s="328"/>
      <c r="Q1690" s="330"/>
      <c r="R1690" s="329"/>
      <c r="S1690" s="328"/>
      <c r="T1690" s="331"/>
      <c r="U1690" s="328"/>
      <c r="V1690" s="55"/>
      <c r="W1690" s="55"/>
      <c r="X1690" s="55"/>
      <c r="Y1690" s="55"/>
      <c r="Z1690" s="55"/>
      <c r="AA1690" s="55"/>
      <c r="AB1690" s="55"/>
      <c r="AC1690" s="55"/>
      <c r="AD1690" s="55"/>
      <c r="AE1690" s="55"/>
      <c r="AF1690" s="55"/>
    </row>
    <row r="1691" ht="14.5" spans="1:32">
      <c r="A1691" s="34"/>
      <c r="B1691" s="37"/>
      <c r="C1691" s="226"/>
      <c r="D1691" s="328"/>
      <c r="E1691" s="328"/>
      <c r="F1691" s="328"/>
      <c r="G1691" s="328"/>
      <c r="H1691" s="328"/>
      <c r="I1691" s="328"/>
      <c r="J1691" s="329"/>
      <c r="K1691" s="431"/>
      <c r="L1691" s="329"/>
      <c r="M1691" s="319"/>
      <c r="N1691" s="329"/>
      <c r="O1691" s="329"/>
      <c r="P1691" s="328"/>
      <c r="Q1691" s="330"/>
      <c r="R1691" s="329"/>
      <c r="S1691" s="328"/>
      <c r="T1691" s="331"/>
      <c r="U1691" s="328"/>
      <c r="V1691" s="55"/>
      <c r="W1691" s="55"/>
      <c r="X1691" s="55"/>
      <c r="Y1691" s="55"/>
      <c r="Z1691" s="55"/>
      <c r="AA1691" s="55"/>
      <c r="AB1691" s="55"/>
      <c r="AC1691" s="55"/>
      <c r="AD1691" s="55"/>
      <c r="AE1691" s="55"/>
      <c r="AF1691" s="55"/>
    </row>
    <row r="1692" ht="14.5" spans="1:32">
      <c r="A1692" s="34"/>
      <c r="B1692" s="37"/>
      <c r="C1692" s="226"/>
      <c r="D1692" s="328"/>
      <c r="E1692" s="328"/>
      <c r="F1692" s="328"/>
      <c r="G1692" s="328"/>
      <c r="H1692" s="328"/>
      <c r="I1692" s="328"/>
      <c r="J1692" s="329"/>
      <c r="K1692" s="431"/>
      <c r="L1692" s="329"/>
      <c r="M1692" s="319"/>
      <c r="N1692" s="329"/>
      <c r="O1692" s="329"/>
      <c r="P1692" s="328"/>
      <c r="Q1692" s="330"/>
      <c r="R1692" s="329"/>
      <c r="S1692" s="328"/>
      <c r="T1692" s="331"/>
      <c r="U1692" s="328"/>
      <c r="V1692" s="55"/>
      <c r="W1692" s="55"/>
      <c r="X1692" s="55"/>
      <c r="Y1692" s="55"/>
      <c r="Z1692" s="55"/>
      <c r="AA1692" s="55"/>
      <c r="AB1692" s="55"/>
      <c r="AC1692" s="55"/>
      <c r="AD1692" s="55"/>
      <c r="AE1692" s="55"/>
      <c r="AF1692" s="55"/>
    </row>
    <row r="1693" ht="14.5" spans="1:32">
      <c r="A1693" s="34"/>
      <c r="B1693" s="37"/>
      <c r="C1693" s="226"/>
      <c r="D1693" s="328"/>
      <c r="E1693" s="328"/>
      <c r="F1693" s="328"/>
      <c r="G1693" s="328"/>
      <c r="H1693" s="328"/>
      <c r="I1693" s="328"/>
      <c r="J1693" s="329"/>
      <c r="K1693" s="431"/>
      <c r="L1693" s="329"/>
      <c r="M1693" s="319"/>
      <c r="N1693" s="329"/>
      <c r="O1693" s="329"/>
      <c r="P1693" s="328"/>
      <c r="Q1693" s="330"/>
      <c r="R1693" s="329"/>
      <c r="S1693" s="328"/>
      <c r="T1693" s="331"/>
      <c r="U1693" s="328"/>
      <c r="V1693" s="55"/>
      <c r="W1693" s="55"/>
      <c r="X1693" s="55"/>
      <c r="Y1693" s="55"/>
      <c r="Z1693" s="55"/>
      <c r="AA1693" s="55"/>
      <c r="AB1693" s="55"/>
      <c r="AC1693" s="55"/>
      <c r="AD1693" s="55"/>
      <c r="AE1693" s="55"/>
      <c r="AF1693" s="55"/>
    </row>
    <row r="1694" ht="14.5" spans="1:32">
      <c r="A1694" s="34"/>
      <c r="B1694" s="37"/>
      <c r="C1694" s="226"/>
      <c r="D1694" s="328"/>
      <c r="E1694" s="328"/>
      <c r="F1694" s="328"/>
      <c r="G1694" s="328"/>
      <c r="H1694" s="328"/>
      <c r="I1694" s="328"/>
      <c r="J1694" s="329"/>
      <c r="K1694" s="431"/>
      <c r="L1694" s="329"/>
      <c r="M1694" s="319"/>
      <c r="N1694" s="329"/>
      <c r="O1694" s="329"/>
      <c r="P1694" s="328"/>
      <c r="Q1694" s="330"/>
      <c r="R1694" s="329"/>
      <c r="S1694" s="328"/>
      <c r="T1694" s="331"/>
      <c r="U1694" s="328"/>
      <c r="V1694" s="55"/>
      <c r="W1694" s="55"/>
      <c r="X1694" s="55"/>
      <c r="Y1694" s="55"/>
      <c r="Z1694" s="55"/>
      <c r="AA1694" s="55"/>
      <c r="AB1694" s="55"/>
      <c r="AC1694" s="55"/>
      <c r="AD1694" s="55"/>
      <c r="AE1694" s="55"/>
      <c r="AF1694" s="55"/>
    </row>
    <row r="1695" ht="14.5" spans="1:32">
      <c r="A1695" s="34"/>
      <c r="B1695" s="37"/>
      <c r="C1695" s="226"/>
      <c r="D1695" s="328"/>
      <c r="E1695" s="328"/>
      <c r="F1695" s="328"/>
      <c r="G1695" s="328"/>
      <c r="H1695" s="328"/>
      <c r="I1695" s="328"/>
      <c r="J1695" s="329"/>
      <c r="K1695" s="431"/>
      <c r="L1695" s="329"/>
      <c r="M1695" s="319"/>
      <c r="N1695" s="329"/>
      <c r="O1695" s="329"/>
      <c r="P1695" s="328"/>
      <c r="Q1695" s="330"/>
      <c r="R1695" s="329"/>
      <c r="S1695" s="328"/>
      <c r="T1695" s="331"/>
      <c r="U1695" s="328"/>
      <c r="V1695" s="55"/>
      <c r="W1695" s="55"/>
      <c r="X1695" s="55"/>
      <c r="Y1695" s="55"/>
      <c r="Z1695" s="55"/>
      <c r="AA1695" s="55"/>
      <c r="AB1695" s="55"/>
      <c r="AC1695" s="55"/>
      <c r="AD1695" s="55"/>
      <c r="AE1695" s="55"/>
      <c r="AF1695" s="55"/>
    </row>
    <row r="1696" ht="14.5" spans="1:32">
      <c r="A1696" s="34"/>
      <c r="B1696" s="37"/>
      <c r="C1696" s="226"/>
      <c r="D1696" s="328"/>
      <c r="E1696" s="328"/>
      <c r="F1696" s="328"/>
      <c r="G1696" s="328"/>
      <c r="H1696" s="328"/>
      <c r="I1696" s="328"/>
      <c r="J1696" s="329"/>
      <c r="K1696" s="431"/>
      <c r="L1696" s="329"/>
      <c r="M1696" s="319"/>
      <c r="N1696" s="329"/>
      <c r="O1696" s="329"/>
      <c r="P1696" s="328"/>
      <c r="Q1696" s="330"/>
      <c r="R1696" s="329"/>
      <c r="S1696" s="328"/>
      <c r="T1696" s="331"/>
      <c r="U1696" s="328"/>
      <c r="V1696" s="55"/>
      <c r="W1696" s="55"/>
      <c r="X1696" s="55"/>
      <c r="Y1696" s="55"/>
      <c r="Z1696" s="55"/>
      <c r="AA1696" s="55"/>
      <c r="AB1696" s="55"/>
      <c r="AC1696" s="55"/>
      <c r="AD1696" s="55"/>
      <c r="AE1696" s="55"/>
      <c r="AF1696" s="55"/>
    </row>
    <row r="1697" ht="14.5" spans="1:32">
      <c r="A1697" s="34"/>
      <c r="B1697" s="37"/>
      <c r="C1697" s="226"/>
      <c r="D1697" s="328"/>
      <c r="E1697" s="328"/>
      <c r="F1697" s="328"/>
      <c r="G1697" s="328"/>
      <c r="H1697" s="328"/>
      <c r="I1697" s="328"/>
      <c r="J1697" s="329"/>
      <c r="K1697" s="431"/>
      <c r="L1697" s="329"/>
      <c r="M1697" s="319"/>
      <c r="N1697" s="329"/>
      <c r="O1697" s="329"/>
      <c r="P1697" s="328"/>
      <c r="Q1697" s="330"/>
      <c r="R1697" s="329"/>
      <c r="S1697" s="328"/>
      <c r="T1697" s="331"/>
      <c r="U1697" s="328"/>
      <c r="V1697" s="55"/>
      <c r="W1697" s="55"/>
      <c r="X1697" s="55"/>
      <c r="Y1697" s="55"/>
      <c r="Z1697" s="55"/>
      <c r="AA1697" s="55"/>
      <c r="AB1697" s="55"/>
      <c r="AC1697" s="55"/>
      <c r="AD1697" s="55"/>
      <c r="AE1697" s="55"/>
      <c r="AF1697" s="55"/>
    </row>
    <row r="1698" ht="14.5" spans="1:32">
      <c r="A1698" s="34"/>
      <c r="B1698" s="37"/>
      <c r="C1698" s="226"/>
      <c r="D1698" s="328"/>
      <c r="E1698" s="328"/>
      <c r="F1698" s="328"/>
      <c r="G1698" s="328"/>
      <c r="H1698" s="328"/>
      <c r="I1698" s="328"/>
      <c r="J1698" s="329"/>
      <c r="K1698" s="431"/>
      <c r="L1698" s="329"/>
      <c r="M1698" s="319"/>
      <c r="N1698" s="329"/>
      <c r="O1698" s="329"/>
      <c r="P1698" s="328"/>
      <c r="Q1698" s="330"/>
      <c r="R1698" s="329"/>
      <c r="S1698" s="328"/>
      <c r="T1698" s="331"/>
      <c r="U1698" s="328"/>
      <c r="V1698" s="55"/>
      <c r="W1698" s="55"/>
      <c r="X1698" s="55"/>
      <c r="Y1698" s="55"/>
      <c r="Z1698" s="55"/>
      <c r="AA1698" s="55"/>
      <c r="AB1698" s="55"/>
      <c r="AC1698" s="55"/>
      <c r="AD1698" s="55"/>
      <c r="AE1698" s="55"/>
      <c r="AF1698" s="55"/>
    </row>
    <row r="1699" ht="14.5" spans="1:32">
      <c r="A1699" s="34"/>
      <c r="B1699" s="37"/>
      <c r="C1699" s="226"/>
      <c r="D1699" s="328"/>
      <c r="E1699" s="328"/>
      <c r="F1699" s="328"/>
      <c r="G1699" s="328"/>
      <c r="H1699" s="328"/>
      <c r="I1699" s="328"/>
      <c r="J1699" s="329"/>
      <c r="K1699" s="431"/>
      <c r="L1699" s="329"/>
      <c r="M1699" s="319"/>
      <c r="N1699" s="329"/>
      <c r="O1699" s="329"/>
      <c r="P1699" s="328"/>
      <c r="Q1699" s="330"/>
      <c r="R1699" s="329"/>
      <c r="S1699" s="328"/>
      <c r="T1699" s="331"/>
      <c r="U1699" s="328"/>
      <c r="V1699" s="55"/>
      <c r="W1699" s="55"/>
      <c r="X1699" s="55"/>
      <c r="Y1699" s="55"/>
      <c r="Z1699" s="55"/>
      <c r="AA1699" s="55"/>
      <c r="AB1699" s="55"/>
      <c r="AC1699" s="55"/>
      <c r="AD1699" s="55"/>
      <c r="AE1699" s="55"/>
      <c r="AF1699" s="55"/>
    </row>
    <row r="1700" ht="14.5" spans="1:32">
      <c r="A1700" s="34"/>
      <c r="B1700" s="37"/>
      <c r="C1700" s="226"/>
      <c r="D1700" s="328"/>
      <c r="E1700" s="328"/>
      <c r="F1700" s="328"/>
      <c r="G1700" s="328"/>
      <c r="H1700" s="328"/>
      <c r="I1700" s="328"/>
      <c r="J1700" s="329"/>
      <c r="K1700" s="431"/>
      <c r="L1700" s="329"/>
      <c r="M1700" s="319"/>
      <c r="N1700" s="329"/>
      <c r="O1700" s="329"/>
      <c r="P1700" s="328"/>
      <c r="Q1700" s="330"/>
      <c r="R1700" s="329"/>
      <c r="S1700" s="328"/>
      <c r="T1700" s="331"/>
      <c r="U1700" s="328"/>
      <c r="V1700" s="55"/>
      <c r="W1700" s="55"/>
      <c r="X1700" s="55"/>
      <c r="Y1700" s="55"/>
      <c r="Z1700" s="55"/>
      <c r="AA1700" s="55"/>
      <c r="AB1700" s="55"/>
      <c r="AC1700" s="55"/>
      <c r="AD1700" s="55"/>
      <c r="AE1700" s="55"/>
      <c r="AF1700" s="55"/>
    </row>
    <row r="1701" ht="14.5" spans="1:32">
      <c r="A1701" s="34"/>
      <c r="B1701" s="37"/>
      <c r="C1701" s="226"/>
      <c r="D1701" s="328"/>
      <c r="E1701" s="328"/>
      <c r="F1701" s="328"/>
      <c r="G1701" s="328"/>
      <c r="H1701" s="328"/>
      <c r="I1701" s="328"/>
      <c r="J1701" s="329"/>
      <c r="K1701" s="431"/>
      <c r="L1701" s="329"/>
      <c r="M1701" s="319"/>
      <c r="N1701" s="329"/>
      <c r="O1701" s="329"/>
      <c r="P1701" s="328"/>
      <c r="Q1701" s="330"/>
      <c r="R1701" s="329"/>
      <c r="S1701" s="328"/>
      <c r="T1701" s="331"/>
      <c r="U1701" s="328"/>
      <c r="V1701" s="55"/>
      <c r="W1701" s="55"/>
      <c r="X1701" s="55"/>
      <c r="Y1701" s="55"/>
      <c r="Z1701" s="55"/>
      <c r="AA1701" s="55"/>
      <c r="AB1701" s="55"/>
      <c r="AC1701" s="55"/>
      <c r="AD1701" s="55"/>
      <c r="AE1701" s="55"/>
      <c r="AF1701" s="55"/>
    </row>
    <row r="1702" ht="14.5" spans="1:32">
      <c r="A1702" s="34"/>
      <c r="B1702" s="37"/>
      <c r="C1702" s="226"/>
      <c r="D1702" s="328"/>
      <c r="E1702" s="328"/>
      <c r="F1702" s="328"/>
      <c r="G1702" s="328"/>
      <c r="H1702" s="328"/>
      <c r="I1702" s="328"/>
      <c r="J1702" s="329"/>
      <c r="K1702" s="431"/>
      <c r="L1702" s="329"/>
      <c r="M1702" s="319"/>
      <c r="N1702" s="329"/>
      <c r="O1702" s="329"/>
      <c r="P1702" s="328"/>
      <c r="Q1702" s="330"/>
      <c r="R1702" s="329"/>
      <c r="S1702" s="328"/>
      <c r="T1702" s="331"/>
      <c r="U1702" s="328"/>
      <c r="V1702" s="55"/>
      <c r="W1702" s="55"/>
      <c r="X1702" s="55"/>
      <c r="Y1702" s="55"/>
      <c r="Z1702" s="55"/>
      <c r="AA1702" s="55"/>
      <c r="AB1702" s="55"/>
      <c r="AC1702" s="55"/>
      <c r="AD1702" s="55"/>
      <c r="AE1702" s="55"/>
      <c r="AF1702" s="55"/>
    </row>
    <row r="1703" ht="14.5" spans="1:32">
      <c r="A1703" s="34"/>
      <c r="B1703" s="37"/>
      <c r="C1703" s="226"/>
      <c r="D1703" s="328"/>
      <c r="E1703" s="328"/>
      <c r="F1703" s="328"/>
      <c r="G1703" s="328"/>
      <c r="H1703" s="328"/>
      <c r="I1703" s="328"/>
      <c r="J1703" s="329"/>
      <c r="K1703" s="431"/>
      <c r="L1703" s="329"/>
      <c r="M1703" s="319"/>
      <c r="N1703" s="329"/>
      <c r="O1703" s="329"/>
      <c r="P1703" s="328"/>
      <c r="Q1703" s="330"/>
      <c r="R1703" s="329"/>
      <c r="S1703" s="328"/>
      <c r="T1703" s="331"/>
      <c r="U1703" s="328"/>
      <c r="V1703" s="55"/>
      <c r="W1703" s="55"/>
      <c r="X1703" s="55"/>
      <c r="Y1703" s="55"/>
      <c r="Z1703" s="55"/>
      <c r="AA1703" s="55"/>
      <c r="AB1703" s="55"/>
      <c r="AC1703" s="55"/>
      <c r="AD1703" s="55"/>
      <c r="AE1703" s="55"/>
      <c r="AF1703" s="55"/>
    </row>
    <row r="1704" ht="14.5" spans="1:32">
      <c r="A1704" s="34"/>
      <c r="B1704" s="37"/>
      <c r="C1704" s="226"/>
      <c r="D1704" s="328"/>
      <c r="E1704" s="328"/>
      <c r="F1704" s="328"/>
      <c r="G1704" s="328"/>
      <c r="H1704" s="328"/>
      <c r="I1704" s="328"/>
      <c r="J1704" s="329"/>
      <c r="K1704" s="431"/>
      <c r="L1704" s="329"/>
      <c r="M1704" s="319"/>
      <c r="N1704" s="329"/>
      <c r="O1704" s="329"/>
      <c r="P1704" s="328"/>
      <c r="Q1704" s="330"/>
      <c r="R1704" s="329"/>
      <c r="S1704" s="328"/>
      <c r="T1704" s="331"/>
      <c r="U1704" s="328"/>
      <c r="V1704" s="55"/>
      <c r="W1704" s="55"/>
      <c r="X1704" s="55"/>
      <c r="Y1704" s="55"/>
      <c r="Z1704" s="55"/>
      <c r="AA1704" s="55"/>
      <c r="AB1704" s="55"/>
      <c r="AC1704" s="55"/>
      <c r="AD1704" s="55"/>
      <c r="AE1704" s="55"/>
      <c r="AF1704" s="55"/>
    </row>
    <row r="1705" ht="14.5" spans="1:32">
      <c r="A1705" s="34"/>
      <c r="B1705" s="37"/>
      <c r="C1705" s="226"/>
      <c r="D1705" s="328"/>
      <c r="E1705" s="328"/>
      <c r="F1705" s="328"/>
      <c r="G1705" s="328"/>
      <c r="H1705" s="328"/>
      <c r="I1705" s="328"/>
      <c r="J1705" s="329"/>
      <c r="K1705" s="431"/>
      <c r="L1705" s="329"/>
      <c r="M1705" s="319"/>
      <c r="N1705" s="329"/>
      <c r="O1705" s="329"/>
      <c r="P1705" s="328"/>
      <c r="Q1705" s="330"/>
      <c r="R1705" s="329"/>
      <c r="S1705" s="328"/>
      <c r="T1705" s="331"/>
      <c r="U1705" s="328"/>
      <c r="V1705" s="55"/>
      <c r="W1705" s="55"/>
      <c r="X1705" s="55"/>
      <c r="Y1705" s="55"/>
      <c r="Z1705" s="55"/>
      <c r="AA1705" s="55"/>
      <c r="AB1705" s="55"/>
      <c r="AC1705" s="55"/>
      <c r="AD1705" s="55"/>
      <c r="AE1705" s="55"/>
      <c r="AF1705" s="55"/>
    </row>
    <row r="1706" ht="14.5" spans="1:32">
      <c r="A1706" s="34"/>
      <c r="B1706" s="37"/>
      <c r="C1706" s="226"/>
      <c r="D1706" s="328"/>
      <c r="E1706" s="328"/>
      <c r="F1706" s="328"/>
      <c r="G1706" s="328"/>
      <c r="H1706" s="328"/>
      <c r="I1706" s="328"/>
      <c r="J1706" s="329"/>
      <c r="K1706" s="431"/>
      <c r="L1706" s="329"/>
      <c r="M1706" s="319"/>
      <c r="N1706" s="329"/>
      <c r="O1706" s="329"/>
      <c r="P1706" s="328"/>
      <c r="Q1706" s="330"/>
      <c r="R1706" s="329"/>
      <c r="S1706" s="328"/>
      <c r="T1706" s="331"/>
      <c r="U1706" s="328"/>
      <c r="V1706" s="55"/>
      <c r="W1706" s="55"/>
      <c r="X1706" s="55"/>
      <c r="Y1706" s="55"/>
      <c r="Z1706" s="55"/>
      <c r="AA1706" s="55"/>
      <c r="AB1706" s="55"/>
      <c r="AC1706" s="55"/>
      <c r="AD1706" s="55"/>
      <c r="AE1706" s="55"/>
      <c r="AF1706" s="55"/>
    </row>
    <row r="1707" ht="14.5" spans="1:32">
      <c r="A1707" s="34"/>
      <c r="B1707" s="37"/>
      <c r="C1707" s="226"/>
      <c r="D1707" s="328"/>
      <c r="E1707" s="328"/>
      <c r="F1707" s="328"/>
      <c r="G1707" s="328"/>
      <c r="H1707" s="328"/>
      <c r="I1707" s="328"/>
      <c r="J1707" s="329"/>
      <c r="K1707" s="431"/>
      <c r="L1707" s="329"/>
      <c r="M1707" s="319"/>
      <c r="N1707" s="329"/>
      <c r="O1707" s="329"/>
      <c r="P1707" s="328"/>
      <c r="Q1707" s="330"/>
      <c r="R1707" s="329"/>
      <c r="S1707" s="328"/>
      <c r="T1707" s="331"/>
      <c r="U1707" s="328"/>
      <c r="V1707" s="55"/>
      <c r="W1707" s="55"/>
      <c r="X1707" s="55"/>
      <c r="Y1707" s="55"/>
      <c r="Z1707" s="55"/>
      <c r="AA1707" s="55"/>
      <c r="AB1707" s="55"/>
      <c r="AC1707" s="55"/>
      <c r="AD1707" s="55"/>
      <c r="AE1707" s="55"/>
      <c r="AF1707" s="55"/>
    </row>
    <row r="1708" ht="14.5" spans="1:32">
      <c r="A1708" s="34"/>
      <c r="B1708" s="37"/>
      <c r="C1708" s="226"/>
      <c r="D1708" s="328"/>
      <c r="E1708" s="328"/>
      <c r="F1708" s="328"/>
      <c r="G1708" s="328"/>
      <c r="H1708" s="328"/>
      <c r="I1708" s="328"/>
      <c r="J1708" s="329"/>
      <c r="K1708" s="431"/>
      <c r="L1708" s="329"/>
      <c r="M1708" s="319"/>
      <c r="N1708" s="329"/>
      <c r="O1708" s="329"/>
      <c r="P1708" s="328"/>
      <c r="Q1708" s="330"/>
      <c r="R1708" s="329"/>
      <c r="S1708" s="328"/>
      <c r="T1708" s="331"/>
      <c r="U1708" s="328"/>
      <c r="V1708" s="55"/>
      <c r="W1708" s="55"/>
      <c r="X1708" s="55"/>
      <c r="Y1708" s="55"/>
      <c r="Z1708" s="55"/>
      <c r="AA1708" s="55"/>
      <c r="AB1708" s="55"/>
      <c r="AC1708" s="55"/>
      <c r="AD1708" s="55"/>
      <c r="AE1708" s="55"/>
      <c r="AF1708" s="55"/>
    </row>
    <row r="1709" ht="14.5" spans="1:32">
      <c r="A1709" s="34"/>
      <c r="B1709" s="37"/>
      <c r="C1709" s="226"/>
      <c r="D1709" s="328"/>
      <c r="E1709" s="328"/>
      <c r="F1709" s="328"/>
      <c r="G1709" s="328"/>
      <c r="H1709" s="328"/>
      <c r="I1709" s="328"/>
      <c r="J1709" s="329"/>
      <c r="K1709" s="431"/>
      <c r="L1709" s="329"/>
      <c r="M1709" s="319"/>
      <c r="N1709" s="329"/>
      <c r="O1709" s="329"/>
      <c r="P1709" s="328"/>
      <c r="Q1709" s="330"/>
      <c r="R1709" s="329"/>
      <c r="S1709" s="328"/>
      <c r="T1709" s="331"/>
      <c r="U1709" s="328"/>
      <c r="V1709" s="55"/>
      <c r="W1709" s="55"/>
      <c r="X1709" s="55"/>
      <c r="Y1709" s="55"/>
      <c r="Z1709" s="55"/>
      <c r="AA1709" s="55"/>
      <c r="AB1709" s="55"/>
      <c r="AC1709" s="55"/>
      <c r="AD1709" s="55"/>
      <c r="AE1709" s="55"/>
      <c r="AF1709" s="55"/>
    </row>
    <row r="1710" ht="14.5" spans="1:32">
      <c r="A1710" s="34"/>
      <c r="B1710" s="37"/>
      <c r="C1710" s="226"/>
      <c r="D1710" s="328"/>
      <c r="E1710" s="328"/>
      <c r="F1710" s="328"/>
      <c r="G1710" s="328"/>
      <c r="H1710" s="328"/>
      <c r="I1710" s="328"/>
      <c r="J1710" s="329"/>
      <c r="K1710" s="431"/>
      <c r="L1710" s="329"/>
      <c r="M1710" s="319"/>
      <c r="N1710" s="329"/>
      <c r="O1710" s="329"/>
      <c r="P1710" s="328"/>
      <c r="Q1710" s="330"/>
      <c r="R1710" s="329"/>
      <c r="S1710" s="328"/>
      <c r="T1710" s="331"/>
      <c r="U1710" s="328"/>
      <c r="V1710" s="55"/>
      <c r="W1710" s="55"/>
      <c r="X1710" s="55"/>
      <c r="Y1710" s="55"/>
      <c r="Z1710" s="55"/>
      <c r="AA1710" s="55"/>
      <c r="AB1710" s="55"/>
      <c r="AC1710" s="55"/>
      <c r="AD1710" s="55"/>
      <c r="AE1710" s="55"/>
      <c r="AF1710" s="55"/>
    </row>
    <row r="1711" ht="14.5" spans="1:32">
      <c r="A1711" s="34"/>
      <c r="B1711" s="37"/>
      <c r="C1711" s="226"/>
      <c r="D1711" s="328"/>
      <c r="E1711" s="328"/>
      <c r="F1711" s="328"/>
      <c r="G1711" s="328"/>
      <c r="H1711" s="328"/>
      <c r="I1711" s="328"/>
      <c r="J1711" s="329"/>
      <c r="K1711" s="431"/>
      <c r="L1711" s="329"/>
      <c r="M1711" s="319"/>
      <c r="N1711" s="329"/>
      <c r="O1711" s="329"/>
      <c r="P1711" s="328"/>
      <c r="Q1711" s="330"/>
      <c r="R1711" s="329"/>
      <c r="S1711" s="328"/>
      <c r="T1711" s="331"/>
      <c r="U1711" s="328"/>
      <c r="V1711" s="55"/>
      <c r="W1711" s="55"/>
      <c r="X1711" s="55"/>
      <c r="Y1711" s="55"/>
      <c r="Z1711" s="55"/>
      <c r="AA1711" s="55"/>
      <c r="AB1711" s="55"/>
      <c r="AC1711" s="55"/>
      <c r="AD1711" s="55"/>
      <c r="AE1711" s="55"/>
      <c r="AF1711" s="55"/>
    </row>
    <row r="1712" ht="14.5" spans="1:32">
      <c r="A1712" s="34"/>
      <c r="B1712" s="37"/>
      <c r="C1712" s="226"/>
      <c r="D1712" s="328"/>
      <c r="E1712" s="328"/>
      <c r="F1712" s="328"/>
      <c r="G1712" s="328"/>
      <c r="H1712" s="328"/>
      <c r="I1712" s="328"/>
      <c r="J1712" s="329"/>
      <c r="K1712" s="431"/>
      <c r="L1712" s="329"/>
      <c r="M1712" s="319"/>
      <c r="N1712" s="329"/>
      <c r="O1712" s="329"/>
      <c r="P1712" s="328"/>
      <c r="Q1712" s="330"/>
      <c r="R1712" s="329"/>
      <c r="S1712" s="328"/>
      <c r="T1712" s="331"/>
      <c r="U1712" s="328"/>
      <c r="V1712" s="55"/>
      <c r="W1712" s="55"/>
      <c r="X1712" s="55"/>
      <c r="Y1712" s="55"/>
      <c r="Z1712" s="55"/>
      <c r="AA1712" s="55"/>
      <c r="AB1712" s="55"/>
      <c r="AC1712" s="55"/>
      <c r="AD1712" s="55"/>
      <c r="AE1712" s="55"/>
      <c r="AF1712" s="55"/>
    </row>
    <row r="1713" ht="14.5" spans="1:32">
      <c r="A1713" s="34"/>
      <c r="B1713" s="37"/>
      <c r="C1713" s="226"/>
      <c r="D1713" s="328"/>
      <c r="E1713" s="328"/>
      <c r="F1713" s="328"/>
      <c r="G1713" s="328"/>
      <c r="H1713" s="328"/>
      <c r="I1713" s="328"/>
      <c r="J1713" s="329"/>
      <c r="K1713" s="431"/>
      <c r="L1713" s="329"/>
      <c r="M1713" s="319"/>
      <c r="N1713" s="329"/>
      <c r="O1713" s="329"/>
      <c r="P1713" s="328"/>
      <c r="Q1713" s="330"/>
      <c r="R1713" s="329"/>
      <c r="S1713" s="328"/>
      <c r="T1713" s="331"/>
      <c r="U1713" s="328"/>
      <c r="V1713" s="55"/>
      <c r="W1713" s="55"/>
      <c r="X1713" s="55"/>
      <c r="Y1713" s="55"/>
      <c r="Z1713" s="55"/>
      <c r="AA1713" s="55"/>
      <c r="AB1713" s="55"/>
      <c r="AC1713" s="55"/>
      <c r="AD1713" s="55"/>
      <c r="AE1713" s="55"/>
      <c r="AF1713" s="55"/>
    </row>
    <row r="1714" ht="14.5" spans="1:32">
      <c r="A1714" s="34"/>
      <c r="B1714" s="37"/>
      <c r="C1714" s="226"/>
      <c r="D1714" s="328"/>
      <c r="E1714" s="328"/>
      <c r="F1714" s="328"/>
      <c r="G1714" s="328"/>
      <c r="H1714" s="328"/>
      <c r="I1714" s="328"/>
      <c r="J1714" s="329"/>
      <c r="K1714" s="431"/>
      <c r="L1714" s="329"/>
      <c r="M1714" s="319"/>
      <c r="N1714" s="329"/>
      <c r="O1714" s="329"/>
      <c r="P1714" s="328"/>
      <c r="Q1714" s="330"/>
      <c r="R1714" s="329"/>
      <c r="S1714" s="328"/>
      <c r="T1714" s="331"/>
      <c r="U1714" s="328"/>
      <c r="V1714" s="55"/>
      <c r="W1714" s="55"/>
      <c r="X1714" s="55"/>
      <c r="Y1714" s="55"/>
      <c r="Z1714" s="55"/>
      <c r="AA1714" s="55"/>
      <c r="AB1714" s="55"/>
      <c r="AC1714" s="55"/>
      <c r="AD1714" s="55"/>
      <c r="AE1714" s="55"/>
      <c r="AF1714" s="55"/>
    </row>
    <row r="1715" ht="14.5" spans="1:32">
      <c r="A1715" s="34"/>
      <c r="B1715" s="37"/>
      <c r="C1715" s="226"/>
      <c r="D1715" s="328"/>
      <c r="E1715" s="328"/>
      <c r="F1715" s="328"/>
      <c r="G1715" s="328"/>
      <c r="H1715" s="328"/>
      <c r="I1715" s="328"/>
      <c r="J1715" s="329"/>
      <c r="K1715" s="431"/>
      <c r="L1715" s="329"/>
      <c r="M1715" s="319"/>
      <c r="N1715" s="329"/>
      <c r="O1715" s="329"/>
      <c r="P1715" s="328"/>
      <c r="Q1715" s="330"/>
      <c r="R1715" s="329"/>
      <c r="S1715" s="328"/>
      <c r="T1715" s="331"/>
      <c r="U1715" s="328"/>
      <c r="V1715" s="55"/>
      <c r="W1715" s="55"/>
      <c r="X1715" s="55"/>
      <c r="Y1715" s="55"/>
      <c r="Z1715" s="55"/>
      <c r="AA1715" s="55"/>
      <c r="AB1715" s="55"/>
      <c r="AC1715" s="55"/>
      <c r="AD1715" s="55"/>
      <c r="AE1715" s="55"/>
      <c r="AF1715" s="55"/>
    </row>
    <row r="1716" ht="14.5" spans="1:32">
      <c r="A1716" s="34"/>
      <c r="B1716" s="37"/>
      <c r="C1716" s="226"/>
      <c r="D1716" s="328"/>
      <c r="E1716" s="328"/>
      <c r="F1716" s="328"/>
      <c r="G1716" s="328"/>
      <c r="H1716" s="328"/>
      <c r="I1716" s="328"/>
      <c r="J1716" s="329"/>
      <c r="K1716" s="431"/>
      <c r="L1716" s="329"/>
      <c r="M1716" s="319"/>
      <c r="N1716" s="329"/>
      <c r="O1716" s="329"/>
      <c r="P1716" s="328"/>
      <c r="Q1716" s="330"/>
      <c r="R1716" s="329"/>
      <c r="S1716" s="328"/>
      <c r="T1716" s="331"/>
      <c r="U1716" s="328"/>
      <c r="V1716" s="55"/>
      <c r="W1716" s="55"/>
      <c r="X1716" s="55"/>
      <c r="Y1716" s="55"/>
      <c r="Z1716" s="55"/>
      <c r="AA1716" s="55"/>
      <c r="AB1716" s="55"/>
      <c r="AC1716" s="55"/>
      <c r="AD1716" s="55"/>
      <c r="AE1716" s="55"/>
      <c r="AF1716" s="55"/>
    </row>
    <row r="1717" ht="14.5" spans="1:32">
      <c r="A1717" s="34"/>
      <c r="B1717" s="37"/>
      <c r="C1717" s="226"/>
      <c r="D1717" s="328"/>
      <c r="E1717" s="328"/>
      <c r="F1717" s="328"/>
      <c r="G1717" s="328"/>
      <c r="H1717" s="328"/>
      <c r="I1717" s="328"/>
      <c r="J1717" s="329"/>
      <c r="K1717" s="431"/>
      <c r="L1717" s="329"/>
      <c r="M1717" s="319"/>
      <c r="N1717" s="329"/>
      <c r="O1717" s="329"/>
      <c r="P1717" s="328"/>
      <c r="Q1717" s="330"/>
      <c r="R1717" s="329"/>
      <c r="S1717" s="328"/>
      <c r="T1717" s="331"/>
      <c r="U1717" s="328"/>
      <c r="V1717" s="55"/>
      <c r="W1717" s="55"/>
      <c r="X1717" s="55"/>
      <c r="Y1717" s="55"/>
      <c r="Z1717" s="55"/>
      <c r="AA1717" s="55"/>
      <c r="AB1717" s="55"/>
      <c r="AC1717" s="55"/>
      <c r="AD1717" s="55"/>
      <c r="AE1717" s="55"/>
      <c r="AF1717" s="55"/>
    </row>
    <row r="1718" ht="14.5" spans="1:32">
      <c r="A1718" s="34"/>
      <c r="B1718" s="37"/>
      <c r="C1718" s="226"/>
      <c r="D1718" s="328"/>
      <c r="E1718" s="328"/>
      <c r="F1718" s="328"/>
      <c r="G1718" s="328"/>
      <c r="H1718" s="328"/>
      <c r="I1718" s="328"/>
      <c r="J1718" s="329"/>
      <c r="K1718" s="431"/>
      <c r="L1718" s="329"/>
      <c r="M1718" s="319"/>
      <c r="N1718" s="329"/>
      <c r="O1718" s="329"/>
      <c r="P1718" s="328"/>
      <c r="Q1718" s="330"/>
      <c r="R1718" s="329"/>
      <c r="S1718" s="328"/>
      <c r="T1718" s="331"/>
      <c r="U1718" s="328"/>
      <c r="V1718" s="55"/>
      <c r="W1718" s="55"/>
      <c r="X1718" s="55"/>
      <c r="Y1718" s="55"/>
      <c r="Z1718" s="55"/>
      <c r="AA1718" s="55"/>
      <c r="AB1718" s="55"/>
      <c r="AC1718" s="55"/>
      <c r="AD1718" s="55"/>
      <c r="AE1718" s="55"/>
      <c r="AF1718" s="55"/>
    </row>
    <row r="1719" ht="14.5" spans="1:32">
      <c r="A1719" s="34"/>
      <c r="B1719" s="37"/>
      <c r="C1719" s="226"/>
      <c r="D1719" s="328"/>
      <c r="E1719" s="328"/>
      <c r="F1719" s="328"/>
      <c r="G1719" s="328"/>
      <c r="H1719" s="328"/>
      <c r="I1719" s="328"/>
      <c r="J1719" s="329"/>
      <c r="K1719" s="431"/>
      <c r="L1719" s="329"/>
      <c r="M1719" s="319"/>
      <c r="N1719" s="329"/>
      <c r="O1719" s="329"/>
      <c r="P1719" s="328"/>
      <c r="Q1719" s="330"/>
      <c r="R1719" s="329"/>
      <c r="S1719" s="328"/>
      <c r="T1719" s="331"/>
      <c r="U1719" s="328"/>
      <c r="V1719" s="55"/>
      <c r="W1719" s="55"/>
      <c r="X1719" s="55"/>
      <c r="Y1719" s="55"/>
      <c r="Z1719" s="55"/>
      <c r="AA1719" s="55"/>
      <c r="AB1719" s="55"/>
      <c r="AC1719" s="55"/>
      <c r="AD1719" s="55"/>
      <c r="AE1719" s="55"/>
      <c r="AF1719" s="55"/>
    </row>
    <row r="1720" ht="14.5" spans="1:32">
      <c r="A1720" s="34"/>
      <c r="B1720" s="37"/>
      <c r="C1720" s="226"/>
      <c r="D1720" s="328"/>
      <c r="E1720" s="328"/>
      <c r="F1720" s="328"/>
      <c r="G1720" s="328"/>
      <c r="H1720" s="328"/>
      <c r="I1720" s="328"/>
      <c r="J1720" s="329"/>
      <c r="K1720" s="431"/>
      <c r="L1720" s="329"/>
      <c r="M1720" s="319"/>
      <c r="N1720" s="329"/>
      <c r="O1720" s="329"/>
      <c r="P1720" s="328"/>
      <c r="Q1720" s="330"/>
      <c r="R1720" s="329"/>
      <c r="S1720" s="328"/>
      <c r="T1720" s="331"/>
      <c r="U1720" s="328"/>
      <c r="V1720" s="55"/>
      <c r="W1720" s="55"/>
      <c r="X1720" s="55"/>
      <c r="Y1720" s="55"/>
      <c r="Z1720" s="55"/>
      <c r="AA1720" s="55"/>
      <c r="AB1720" s="55"/>
      <c r="AC1720" s="55"/>
      <c r="AD1720" s="55"/>
      <c r="AE1720" s="55"/>
      <c r="AF1720" s="55"/>
    </row>
    <row r="1721" ht="14.5" spans="1:32">
      <c r="A1721" s="34"/>
      <c r="B1721" s="37"/>
      <c r="C1721" s="226"/>
      <c r="D1721" s="328"/>
      <c r="E1721" s="328"/>
      <c r="F1721" s="328"/>
      <c r="G1721" s="328"/>
      <c r="H1721" s="328"/>
      <c r="I1721" s="328"/>
      <c r="J1721" s="329"/>
      <c r="K1721" s="431"/>
      <c r="L1721" s="329"/>
      <c r="M1721" s="319"/>
      <c r="N1721" s="329"/>
      <c r="O1721" s="329"/>
      <c r="P1721" s="328"/>
      <c r="Q1721" s="330"/>
      <c r="R1721" s="329"/>
      <c r="S1721" s="328"/>
      <c r="T1721" s="331"/>
      <c r="U1721" s="328"/>
      <c r="V1721" s="55"/>
      <c r="W1721" s="55"/>
      <c r="X1721" s="55"/>
      <c r="Y1721" s="55"/>
      <c r="Z1721" s="55"/>
      <c r="AA1721" s="55"/>
      <c r="AB1721" s="55"/>
      <c r="AC1721" s="55"/>
      <c r="AD1721" s="55"/>
      <c r="AE1721" s="55"/>
      <c r="AF1721" s="55"/>
    </row>
    <row r="1722" ht="14.5" spans="1:32">
      <c r="A1722" s="34"/>
      <c r="B1722" s="37"/>
      <c r="C1722" s="226"/>
      <c r="D1722" s="328"/>
      <c r="E1722" s="328"/>
      <c r="F1722" s="328"/>
      <c r="G1722" s="328"/>
      <c r="H1722" s="328"/>
      <c r="I1722" s="328"/>
      <c r="J1722" s="329"/>
      <c r="K1722" s="431"/>
      <c r="L1722" s="329"/>
      <c r="M1722" s="319"/>
      <c r="N1722" s="329"/>
      <c r="O1722" s="329"/>
      <c r="P1722" s="328"/>
      <c r="Q1722" s="330"/>
      <c r="R1722" s="329"/>
      <c r="S1722" s="328"/>
      <c r="T1722" s="331"/>
      <c r="U1722" s="328"/>
      <c r="V1722" s="55"/>
      <c r="W1722" s="55"/>
      <c r="X1722" s="55"/>
      <c r="Y1722" s="55"/>
      <c r="Z1722" s="55"/>
      <c r="AA1722" s="55"/>
      <c r="AB1722" s="55"/>
      <c r="AC1722" s="55"/>
      <c r="AD1722" s="55"/>
      <c r="AE1722" s="55"/>
      <c r="AF1722" s="55"/>
    </row>
    <row r="1723" ht="14.5" spans="1:32">
      <c r="A1723" s="34"/>
      <c r="B1723" s="37"/>
      <c r="C1723" s="226"/>
      <c r="D1723" s="328"/>
      <c r="E1723" s="328"/>
      <c r="F1723" s="328"/>
      <c r="G1723" s="328"/>
      <c r="H1723" s="328"/>
      <c r="I1723" s="328"/>
      <c r="J1723" s="329"/>
      <c r="K1723" s="431"/>
      <c r="L1723" s="329"/>
      <c r="M1723" s="319"/>
      <c r="N1723" s="329"/>
      <c r="O1723" s="329"/>
      <c r="P1723" s="328"/>
      <c r="Q1723" s="330"/>
      <c r="R1723" s="329"/>
      <c r="S1723" s="328"/>
      <c r="T1723" s="331"/>
      <c r="U1723" s="328"/>
      <c r="V1723" s="55"/>
      <c r="W1723" s="55"/>
      <c r="X1723" s="55"/>
      <c r="Y1723" s="55"/>
      <c r="Z1723" s="55"/>
      <c r="AA1723" s="55"/>
      <c r="AB1723" s="55"/>
      <c r="AC1723" s="55"/>
      <c r="AD1723" s="55"/>
      <c r="AE1723" s="55"/>
      <c r="AF1723" s="55"/>
    </row>
    <row r="1724" ht="14.5" spans="1:32">
      <c r="A1724" s="34"/>
      <c r="B1724" s="37"/>
      <c r="C1724" s="226"/>
      <c r="D1724" s="328"/>
      <c r="E1724" s="328"/>
      <c r="F1724" s="328"/>
      <c r="G1724" s="328"/>
      <c r="H1724" s="328"/>
      <c r="I1724" s="328"/>
      <c r="J1724" s="329"/>
      <c r="K1724" s="431"/>
      <c r="L1724" s="329"/>
      <c r="M1724" s="319"/>
      <c r="N1724" s="329"/>
      <c r="O1724" s="329"/>
      <c r="P1724" s="328"/>
      <c r="Q1724" s="330"/>
      <c r="R1724" s="329"/>
      <c r="S1724" s="328"/>
      <c r="T1724" s="331"/>
      <c r="U1724" s="328"/>
      <c r="V1724" s="55"/>
      <c r="W1724" s="55"/>
      <c r="X1724" s="55"/>
      <c r="Y1724" s="55"/>
      <c r="Z1724" s="55"/>
      <c r="AA1724" s="55"/>
      <c r="AB1724" s="55"/>
      <c r="AC1724" s="55"/>
      <c r="AD1724" s="55"/>
      <c r="AE1724" s="55"/>
      <c r="AF1724" s="55"/>
    </row>
    <row r="1725" ht="14.5" spans="1:32">
      <c r="A1725" s="34"/>
      <c r="B1725" s="37"/>
      <c r="C1725" s="226"/>
      <c r="D1725" s="328"/>
      <c r="E1725" s="328"/>
      <c r="F1725" s="328"/>
      <c r="G1725" s="328"/>
      <c r="H1725" s="328"/>
      <c r="I1725" s="328"/>
      <c r="J1725" s="329"/>
      <c r="K1725" s="431"/>
      <c r="L1725" s="329"/>
      <c r="M1725" s="319"/>
      <c r="N1725" s="329"/>
      <c r="O1725" s="329"/>
      <c r="P1725" s="328"/>
      <c r="Q1725" s="330"/>
      <c r="R1725" s="329"/>
      <c r="S1725" s="328"/>
      <c r="T1725" s="331"/>
      <c r="U1725" s="328"/>
      <c r="V1725" s="55"/>
      <c r="W1725" s="55"/>
      <c r="X1725" s="55"/>
      <c r="Y1725" s="55"/>
      <c r="Z1725" s="55"/>
      <c r="AA1725" s="55"/>
      <c r="AB1725" s="55"/>
      <c r="AC1725" s="55"/>
      <c r="AD1725" s="55"/>
      <c r="AE1725" s="55"/>
      <c r="AF1725" s="55"/>
    </row>
    <row r="1726" ht="14.5" spans="1:32">
      <c r="A1726" s="34"/>
      <c r="B1726" s="37"/>
      <c r="C1726" s="226"/>
      <c r="D1726" s="328"/>
      <c r="E1726" s="328"/>
      <c r="F1726" s="328"/>
      <c r="G1726" s="328"/>
      <c r="H1726" s="328"/>
      <c r="I1726" s="328"/>
      <c r="J1726" s="329"/>
      <c r="K1726" s="431"/>
      <c r="L1726" s="329"/>
      <c r="M1726" s="319"/>
      <c r="N1726" s="329"/>
      <c r="O1726" s="329"/>
      <c r="P1726" s="328"/>
      <c r="Q1726" s="330"/>
      <c r="R1726" s="329"/>
      <c r="S1726" s="328"/>
      <c r="T1726" s="331"/>
      <c r="U1726" s="328"/>
      <c r="V1726" s="55"/>
      <c r="W1726" s="55"/>
      <c r="X1726" s="55"/>
      <c r="Y1726" s="55"/>
      <c r="Z1726" s="55"/>
      <c r="AA1726" s="55"/>
      <c r="AB1726" s="55"/>
      <c r="AC1726" s="55"/>
      <c r="AD1726" s="55"/>
      <c r="AE1726" s="55"/>
      <c r="AF1726" s="55"/>
    </row>
    <row r="1727" ht="14.5" spans="1:32">
      <c r="A1727" s="34"/>
      <c r="B1727" s="37"/>
      <c r="C1727" s="226"/>
      <c r="D1727" s="328"/>
      <c r="E1727" s="328"/>
      <c r="F1727" s="328"/>
      <c r="G1727" s="328"/>
      <c r="H1727" s="328"/>
      <c r="I1727" s="328"/>
      <c r="J1727" s="329"/>
      <c r="K1727" s="431"/>
      <c r="L1727" s="329"/>
      <c r="M1727" s="319"/>
      <c r="N1727" s="329"/>
      <c r="O1727" s="329"/>
      <c r="P1727" s="328"/>
      <c r="Q1727" s="330"/>
      <c r="R1727" s="329"/>
      <c r="S1727" s="328"/>
      <c r="T1727" s="331"/>
      <c r="U1727" s="328"/>
      <c r="V1727" s="55"/>
      <c r="W1727" s="55"/>
      <c r="X1727" s="55"/>
      <c r="Y1727" s="55"/>
      <c r="Z1727" s="55"/>
      <c r="AA1727" s="55"/>
      <c r="AB1727" s="55"/>
      <c r="AC1727" s="55"/>
      <c r="AD1727" s="55"/>
      <c r="AE1727" s="55"/>
      <c r="AF1727" s="55"/>
    </row>
    <row r="1728" ht="14.5" spans="1:32">
      <c r="A1728" s="34"/>
      <c r="B1728" s="37"/>
      <c r="C1728" s="226"/>
      <c r="D1728" s="328"/>
      <c r="E1728" s="328"/>
      <c r="F1728" s="328"/>
      <c r="G1728" s="328"/>
      <c r="H1728" s="328"/>
      <c r="I1728" s="328"/>
      <c r="J1728" s="329"/>
      <c r="K1728" s="431"/>
      <c r="L1728" s="329"/>
      <c r="M1728" s="319"/>
      <c r="N1728" s="329"/>
      <c r="O1728" s="329"/>
      <c r="P1728" s="328"/>
      <c r="Q1728" s="330"/>
      <c r="R1728" s="329"/>
      <c r="S1728" s="328"/>
      <c r="T1728" s="331"/>
      <c r="U1728" s="328"/>
      <c r="V1728" s="55"/>
      <c r="W1728" s="55"/>
      <c r="X1728" s="55"/>
      <c r="Y1728" s="55"/>
      <c r="Z1728" s="55"/>
      <c r="AA1728" s="55"/>
      <c r="AB1728" s="55"/>
      <c r="AC1728" s="55"/>
      <c r="AD1728" s="55"/>
      <c r="AE1728" s="55"/>
      <c r="AF1728" s="55"/>
    </row>
    <row r="1729" ht="14.5" spans="1:32">
      <c r="A1729" s="34"/>
      <c r="B1729" s="37"/>
      <c r="C1729" s="226"/>
      <c r="D1729" s="328"/>
      <c r="E1729" s="328"/>
      <c r="F1729" s="328"/>
      <c r="G1729" s="328"/>
      <c r="H1729" s="328"/>
      <c r="I1729" s="328"/>
      <c r="J1729" s="329"/>
      <c r="K1729" s="431"/>
      <c r="L1729" s="329"/>
      <c r="M1729" s="319"/>
      <c r="N1729" s="329"/>
      <c r="O1729" s="329"/>
      <c r="P1729" s="328"/>
      <c r="Q1729" s="330"/>
      <c r="R1729" s="329"/>
      <c r="S1729" s="328"/>
      <c r="T1729" s="331"/>
      <c r="U1729" s="328"/>
      <c r="V1729" s="55"/>
      <c r="W1729" s="55"/>
      <c r="X1729" s="55"/>
      <c r="Y1729" s="55"/>
      <c r="Z1729" s="55"/>
      <c r="AA1729" s="55"/>
      <c r="AB1729" s="55"/>
      <c r="AC1729" s="55"/>
      <c r="AD1729" s="55"/>
      <c r="AE1729" s="55"/>
      <c r="AF1729" s="55"/>
    </row>
    <row r="1730" ht="14.5" spans="1:32">
      <c r="A1730" s="34"/>
      <c r="B1730" s="37"/>
      <c r="C1730" s="226"/>
      <c r="D1730" s="328"/>
      <c r="E1730" s="328"/>
      <c r="F1730" s="328"/>
      <c r="G1730" s="328"/>
      <c r="H1730" s="328"/>
      <c r="I1730" s="328"/>
      <c r="J1730" s="329"/>
      <c r="K1730" s="431"/>
      <c r="L1730" s="329"/>
      <c r="M1730" s="319"/>
      <c r="N1730" s="329"/>
      <c r="O1730" s="329"/>
      <c r="P1730" s="328"/>
      <c r="Q1730" s="330"/>
      <c r="R1730" s="329"/>
      <c r="S1730" s="328"/>
      <c r="T1730" s="331"/>
      <c r="U1730" s="328"/>
      <c r="V1730" s="55"/>
      <c r="W1730" s="55"/>
      <c r="X1730" s="55"/>
      <c r="Y1730" s="55"/>
      <c r="Z1730" s="55"/>
      <c r="AA1730" s="55"/>
      <c r="AB1730" s="55"/>
      <c r="AC1730" s="55"/>
      <c r="AD1730" s="55"/>
      <c r="AE1730" s="55"/>
      <c r="AF1730" s="55"/>
    </row>
    <row r="1731" ht="14.5" spans="1:32">
      <c r="A1731" s="34"/>
      <c r="B1731" s="37"/>
      <c r="C1731" s="226"/>
      <c r="D1731" s="328"/>
      <c r="E1731" s="328"/>
      <c r="F1731" s="328"/>
      <c r="G1731" s="328"/>
      <c r="H1731" s="328"/>
      <c r="I1731" s="328"/>
      <c r="J1731" s="329"/>
      <c r="K1731" s="431"/>
      <c r="L1731" s="329"/>
      <c r="M1731" s="319"/>
      <c r="N1731" s="329"/>
      <c r="O1731" s="329"/>
      <c r="P1731" s="328"/>
      <c r="Q1731" s="330"/>
      <c r="R1731" s="329"/>
      <c r="S1731" s="328"/>
      <c r="T1731" s="331"/>
      <c r="U1731" s="328"/>
      <c r="V1731" s="55"/>
      <c r="W1731" s="55"/>
      <c r="X1731" s="55"/>
      <c r="Y1731" s="55"/>
      <c r="Z1731" s="55"/>
      <c r="AA1731" s="55"/>
      <c r="AB1731" s="55"/>
      <c r="AC1731" s="55"/>
      <c r="AD1731" s="55"/>
      <c r="AE1731" s="55"/>
      <c r="AF1731" s="55"/>
    </row>
    <row r="1732" ht="14.5" spans="1:32">
      <c r="A1732" s="34"/>
      <c r="B1732" s="37"/>
      <c r="C1732" s="226"/>
      <c r="D1732" s="328"/>
      <c r="E1732" s="328"/>
      <c r="F1732" s="328"/>
      <c r="G1732" s="328"/>
      <c r="H1732" s="328"/>
      <c r="I1732" s="328"/>
      <c r="J1732" s="329"/>
      <c r="K1732" s="431"/>
      <c r="L1732" s="329"/>
      <c r="M1732" s="319"/>
      <c r="N1732" s="329"/>
      <c r="O1732" s="329"/>
      <c r="P1732" s="328"/>
      <c r="Q1732" s="330"/>
      <c r="R1732" s="329"/>
      <c r="S1732" s="328"/>
      <c r="T1732" s="331"/>
      <c r="U1732" s="328"/>
      <c r="V1732" s="55"/>
      <c r="W1732" s="55"/>
      <c r="X1732" s="55"/>
      <c r="Y1732" s="55"/>
      <c r="Z1732" s="55"/>
      <c r="AA1732" s="55"/>
      <c r="AB1732" s="55"/>
      <c r="AC1732" s="55"/>
      <c r="AD1732" s="55"/>
      <c r="AE1732" s="55"/>
      <c r="AF1732" s="55"/>
    </row>
    <row r="1733" ht="14.5" spans="1:32">
      <c r="A1733" s="34"/>
      <c r="B1733" s="37"/>
      <c r="C1733" s="226"/>
      <c r="D1733" s="328"/>
      <c r="E1733" s="328"/>
      <c r="F1733" s="328"/>
      <c r="G1733" s="328"/>
      <c r="H1733" s="328"/>
      <c r="I1733" s="328"/>
      <c r="J1733" s="329"/>
      <c r="K1733" s="431"/>
      <c r="L1733" s="329"/>
      <c r="M1733" s="319"/>
      <c r="N1733" s="329"/>
      <c r="O1733" s="329"/>
      <c r="P1733" s="328"/>
      <c r="Q1733" s="330"/>
      <c r="R1733" s="329"/>
      <c r="S1733" s="328"/>
      <c r="T1733" s="331"/>
      <c r="U1733" s="328"/>
      <c r="V1733" s="55"/>
      <c r="W1733" s="55"/>
      <c r="X1733" s="55"/>
      <c r="Y1733" s="55"/>
      <c r="Z1733" s="55"/>
      <c r="AA1733" s="55"/>
      <c r="AB1733" s="55"/>
      <c r="AC1733" s="55"/>
      <c r="AD1733" s="55"/>
      <c r="AE1733" s="55"/>
      <c r="AF1733" s="55"/>
    </row>
    <row r="1734" ht="14.5" spans="1:32">
      <c r="A1734" s="34"/>
      <c r="B1734" s="37"/>
      <c r="C1734" s="226"/>
      <c r="D1734" s="328"/>
      <c r="E1734" s="328"/>
      <c r="F1734" s="328"/>
      <c r="G1734" s="328"/>
      <c r="H1734" s="328"/>
      <c r="I1734" s="328"/>
      <c r="J1734" s="329"/>
      <c r="K1734" s="431"/>
      <c r="L1734" s="329"/>
      <c r="M1734" s="319"/>
      <c r="N1734" s="329"/>
      <c r="O1734" s="329"/>
      <c r="P1734" s="328"/>
      <c r="Q1734" s="330"/>
      <c r="R1734" s="329"/>
      <c r="S1734" s="328"/>
      <c r="T1734" s="331"/>
      <c r="U1734" s="328"/>
      <c r="V1734" s="55"/>
      <c r="W1734" s="55"/>
      <c r="X1734" s="55"/>
      <c r="Y1734" s="55"/>
      <c r="Z1734" s="55"/>
      <c r="AA1734" s="55"/>
      <c r="AB1734" s="55"/>
      <c r="AC1734" s="55"/>
      <c r="AD1734" s="55"/>
      <c r="AE1734" s="55"/>
      <c r="AF1734" s="55"/>
    </row>
    <row r="1735" ht="14.5" spans="1:32">
      <c r="A1735" s="34"/>
      <c r="B1735" s="37"/>
      <c r="C1735" s="226"/>
      <c r="D1735" s="328"/>
      <c r="E1735" s="328"/>
      <c r="F1735" s="328"/>
      <c r="G1735" s="328"/>
      <c r="H1735" s="328"/>
      <c r="I1735" s="328"/>
      <c r="J1735" s="329"/>
      <c r="K1735" s="431"/>
      <c r="L1735" s="329"/>
      <c r="M1735" s="319"/>
      <c r="N1735" s="329"/>
      <c r="O1735" s="329"/>
      <c r="P1735" s="328"/>
      <c r="Q1735" s="330"/>
      <c r="R1735" s="329"/>
      <c r="S1735" s="328"/>
      <c r="T1735" s="331"/>
      <c r="U1735" s="328"/>
      <c r="V1735" s="55"/>
      <c r="W1735" s="55"/>
      <c r="X1735" s="55"/>
      <c r="Y1735" s="55"/>
      <c r="Z1735" s="55"/>
      <c r="AA1735" s="55"/>
      <c r="AB1735" s="55"/>
      <c r="AC1735" s="55"/>
      <c r="AD1735" s="55"/>
      <c r="AE1735" s="55"/>
      <c r="AF1735" s="55"/>
    </row>
    <row r="1736" ht="14.5" spans="1:32">
      <c r="A1736" s="34"/>
      <c r="B1736" s="37"/>
      <c r="C1736" s="226"/>
      <c r="D1736" s="328"/>
      <c r="E1736" s="328"/>
      <c r="F1736" s="328"/>
      <c r="G1736" s="328"/>
      <c r="H1736" s="328"/>
      <c r="I1736" s="328"/>
      <c r="J1736" s="329"/>
      <c r="K1736" s="431"/>
      <c r="L1736" s="329"/>
      <c r="M1736" s="319"/>
      <c r="N1736" s="329"/>
      <c r="O1736" s="329"/>
      <c r="P1736" s="328"/>
      <c r="Q1736" s="330"/>
      <c r="R1736" s="329"/>
      <c r="S1736" s="328"/>
      <c r="T1736" s="331"/>
      <c r="U1736" s="328"/>
      <c r="V1736" s="55"/>
      <c r="W1736" s="55"/>
      <c r="X1736" s="55"/>
      <c r="Y1736" s="55"/>
      <c r="Z1736" s="55"/>
      <c r="AA1736" s="55"/>
      <c r="AB1736" s="55"/>
      <c r="AC1736" s="55"/>
      <c r="AD1736" s="55"/>
      <c r="AE1736" s="55"/>
      <c r="AF1736" s="55"/>
    </row>
    <row r="1737" ht="14.5" spans="1:32">
      <c r="A1737" s="34"/>
      <c r="B1737" s="37"/>
      <c r="C1737" s="226"/>
      <c r="D1737" s="328"/>
      <c r="E1737" s="328"/>
      <c r="F1737" s="328"/>
      <c r="G1737" s="328"/>
      <c r="H1737" s="328"/>
      <c r="I1737" s="328"/>
      <c r="J1737" s="329"/>
      <c r="K1737" s="431"/>
      <c r="L1737" s="329"/>
      <c r="M1737" s="319"/>
      <c r="N1737" s="329"/>
      <c r="O1737" s="329"/>
      <c r="P1737" s="328"/>
      <c r="Q1737" s="330"/>
      <c r="R1737" s="329"/>
      <c r="S1737" s="328"/>
      <c r="T1737" s="331"/>
      <c r="U1737" s="328"/>
      <c r="V1737" s="55"/>
      <c r="W1737" s="55"/>
      <c r="X1737" s="55"/>
      <c r="Y1737" s="55"/>
      <c r="Z1737" s="55"/>
      <c r="AA1737" s="55"/>
      <c r="AB1737" s="55"/>
      <c r="AC1737" s="55"/>
      <c r="AD1737" s="55"/>
      <c r="AE1737" s="55"/>
      <c r="AF1737" s="55"/>
    </row>
    <row r="1738" ht="14.5" spans="1:32">
      <c r="A1738" s="34"/>
      <c r="B1738" s="37"/>
      <c r="C1738" s="226"/>
      <c r="D1738" s="328"/>
      <c r="E1738" s="328"/>
      <c r="F1738" s="328"/>
      <c r="G1738" s="328"/>
      <c r="H1738" s="328"/>
      <c r="I1738" s="328"/>
      <c r="J1738" s="329"/>
      <c r="K1738" s="431"/>
      <c r="L1738" s="329"/>
      <c r="M1738" s="319"/>
      <c r="N1738" s="329"/>
      <c r="O1738" s="329"/>
      <c r="P1738" s="328"/>
      <c r="Q1738" s="330"/>
      <c r="R1738" s="329"/>
      <c r="S1738" s="328"/>
      <c r="T1738" s="331"/>
      <c r="U1738" s="328"/>
      <c r="V1738" s="55"/>
      <c r="W1738" s="55"/>
      <c r="X1738" s="55"/>
      <c r="Y1738" s="55"/>
      <c r="Z1738" s="55"/>
      <c r="AA1738" s="55"/>
      <c r="AB1738" s="55"/>
      <c r="AC1738" s="55"/>
      <c r="AD1738" s="55"/>
      <c r="AE1738" s="55"/>
      <c r="AF1738" s="55"/>
    </row>
    <row r="1739" ht="14.5" spans="1:32">
      <c r="A1739" s="34"/>
      <c r="B1739" s="37"/>
      <c r="C1739" s="226"/>
      <c r="D1739" s="328"/>
      <c r="E1739" s="328"/>
      <c r="F1739" s="328"/>
      <c r="G1739" s="328"/>
      <c r="H1739" s="328"/>
      <c r="I1739" s="328"/>
      <c r="J1739" s="329"/>
      <c r="K1739" s="431"/>
      <c r="L1739" s="329"/>
      <c r="M1739" s="319"/>
      <c r="N1739" s="329"/>
      <c r="O1739" s="329"/>
      <c r="P1739" s="328"/>
      <c r="Q1739" s="330"/>
      <c r="R1739" s="329"/>
      <c r="S1739" s="328"/>
      <c r="T1739" s="331"/>
      <c r="U1739" s="328"/>
      <c r="V1739" s="55"/>
      <c r="W1739" s="55"/>
      <c r="X1739" s="55"/>
      <c r="Y1739" s="55"/>
      <c r="Z1739" s="55"/>
      <c r="AA1739" s="55"/>
      <c r="AB1739" s="55"/>
      <c r="AC1739" s="55"/>
      <c r="AD1739" s="55"/>
      <c r="AE1739" s="55"/>
      <c r="AF1739" s="55"/>
    </row>
    <row r="1740" ht="14.5" spans="1:32">
      <c r="A1740" s="34"/>
      <c r="B1740" s="37"/>
      <c r="C1740" s="226"/>
      <c r="D1740" s="328"/>
      <c r="E1740" s="328"/>
      <c r="F1740" s="328"/>
      <c r="G1740" s="328"/>
      <c r="H1740" s="328"/>
      <c r="I1740" s="328"/>
      <c r="J1740" s="329"/>
      <c r="K1740" s="431"/>
      <c r="L1740" s="329"/>
      <c r="M1740" s="319"/>
      <c r="N1740" s="329"/>
      <c r="O1740" s="329"/>
      <c r="P1740" s="328"/>
      <c r="Q1740" s="330"/>
      <c r="R1740" s="329"/>
      <c r="S1740" s="328"/>
      <c r="T1740" s="331"/>
      <c r="U1740" s="328"/>
      <c r="V1740" s="55"/>
      <c r="W1740" s="55"/>
      <c r="X1740" s="55"/>
      <c r="Y1740" s="55"/>
      <c r="Z1740" s="55"/>
      <c r="AA1740" s="55"/>
      <c r="AB1740" s="55"/>
      <c r="AC1740" s="55"/>
      <c r="AD1740" s="55"/>
      <c r="AE1740" s="55"/>
      <c r="AF1740" s="55"/>
    </row>
    <row r="1741" ht="14.5" spans="1:32">
      <c r="A1741" s="34"/>
      <c r="B1741" s="37"/>
      <c r="C1741" s="226"/>
      <c r="D1741" s="328"/>
      <c r="E1741" s="328"/>
      <c r="F1741" s="328"/>
      <c r="G1741" s="328"/>
      <c r="H1741" s="328"/>
      <c r="I1741" s="328"/>
      <c r="J1741" s="329"/>
      <c r="K1741" s="431"/>
      <c r="L1741" s="329"/>
      <c r="M1741" s="319"/>
      <c r="N1741" s="329"/>
      <c r="O1741" s="329"/>
      <c r="P1741" s="328"/>
      <c r="Q1741" s="330"/>
      <c r="R1741" s="329"/>
      <c r="S1741" s="328"/>
      <c r="T1741" s="331"/>
      <c r="U1741" s="328"/>
      <c r="V1741" s="55"/>
      <c r="W1741" s="55"/>
      <c r="X1741" s="55"/>
      <c r="Y1741" s="55"/>
      <c r="Z1741" s="55"/>
      <c r="AA1741" s="55"/>
      <c r="AB1741" s="55"/>
      <c r="AC1741" s="55"/>
      <c r="AD1741" s="55"/>
      <c r="AE1741" s="55"/>
      <c r="AF1741" s="55"/>
    </row>
    <row r="1742" ht="14.5" spans="1:32">
      <c r="A1742" s="34"/>
      <c r="B1742" s="37"/>
      <c r="C1742" s="226"/>
      <c r="D1742" s="328"/>
      <c r="E1742" s="328"/>
      <c r="F1742" s="328"/>
      <c r="G1742" s="328"/>
      <c r="H1742" s="328"/>
      <c r="I1742" s="328"/>
      <c r="J1742" s="329"/>
      <c r="K1742" s="431"/>
      <c r="L1742" s="329"/>
      <c r="M1742" s="319"/>
      <c r="N1742" s="329"/>
      <c r="O1742" s="329"/>
      <c r="P1742" s="328"/>
      <c r="Q1742" s="330"/>
      <c r="R1742" s="329"/>
      <c r="S1742" s="328"/>
      <c r="T1742" s="331"/>
      <c r="U1742" s="328"/>
      <c r="V1742" s="55"/>
      <c r="W1742" s="55"/>
      <c r="X1742" s="55"/>
      <c r="Y1742" s="55"/>
      <c r="Z1742" s="55"/>
      <c r="AA1742" s="55"/>
      <c r="AB1742" s="55"/>
      <c r="AC1742" s="55"/>
      <c r="AD1742" s="55"/>
      <c r="AE1742" s="55"/>
      <c r="AF1742" s="55"/>
    </row>
    <row r="1743" ht="14.5" spans="1:32">
      <c r="A1743" s="34"/>
      <c r="B1743" s="37"/>
      <c r="C1743" s="226"/>
      <c r="D1743" s="328"/>
      <c r="E1743" s="328"/>
      <c r="F1743" s="328"/>
      <c r="G1743" s="328"/>
      <c r="H1743" s="328"/>
      <c r="I1743" s="328"/>
      <c r="J1743" s="329"/>
      <c r="K1743" s="431"/>
      <c r="L1743" s="329"/>
      <c r="M1743" s="319"/>
      <c r="N1743" s="329"/>
      <c r="O1743" s="329"/>
      <c r="P1743" s="328"/>
      <c r="Q1743" s="330"/>
      <c r="R1743" s="329"/>
      <c r="S1743" s="328"/>
      <c r="T1743" s="331"/>
      <c r="U1743" s="328"/>
      <c r="V1743" s="55"/>
      <c r="W1743" s="55"/>
      <c r="X1743" s="55"/>
      <c r="Y1743" s="55"/>
      <c r="Z1743" s="55"/>
      <c r="AA1743" s="55"/>
      <c r="AB1743" s="55"/>
      <c r="AC1743" s="55"/>
      <c r="AD1743" s="55"/>
      <c r="AE1743" s="55"/>
      <c r="AF1743" s="55"/>
    </row>
    <row r="1744" ht="14.5" spans="1:32">
      <c r="A1744" s="34"/>
      <c r="B1744" s="37"/>
      <c r="C1744" s="226"/>
      <c r="D1744" s="328"/>
      <c r="E1744" s="328"/>
      <c r="F1744" s="328"/>
      <c r="G1744" s="328"/>
      <c r="H1744" s="328"/>
      <c r="I1744" s="328"/>
      <c r="J1744" s="329"/>
      <c r="K1744" s="431"/>
      <c r="L1744" s="329"/>
      <c r="M1744" s="319"/>
      <c r="N1744" s="329"/>
      <c r="O1744" s="329"/>
      <c r="P1744" s="328"/>
      <c r="Q1744" s="330"/>
      <c r="R1744" s="329"/>
      <c r="S1744" s="328"/>
      <c r="T1744" s="331"/>
      <c r="U1744" s="328"/>
      <c r="V1744" s="55"/>
      <c r="W1744" s="55"/>
      <c r="X1744" s="55"/>
      <c r="Y1744" s="55"/>
      <c r="Z1744" s="55"/>
      <c r="AA1744" s="55"/>
      <c r="AB1744" s="55"/>
      <c r="AC1744" s="55"/>
      <c r="AD1744" s="55"/>
      <c r="AE1744" s="55"/>
      <c r="AF1744" s="55"/>
    </row>
    <row r="1745" ht="14.5" spans="1:32">
      <c r="A1745" s="34"/>
      <c r="B1745" s="37"/>
      <c r="C1745" s="226"/>
      <c r="D1745" s="328"/>
      <c r="E1745" s="328"/>
      <c r="F1745" s="328"/>
      <c r="G1745" s="328"/>
      <c r="H1745" s="328"/>
      <c r="I1745" s="328"/>
      <c r="J1745" s="329"/>
      <c r="K1745" s="431"/>
      <c r="L1745" s="329"/>
      <c r="M1745" s="319"/>
      <c r="N1745" s="329"/>
      <c r="O1745" s="329"/>
      <c r="P1745" s="328"/>
      <c r="Q1745" s="330"/>
      <c r="R1745" s="329"/>
      <c r="S1745" s="328"/>
      <c r="T1745" s="331"/>
      <c r="U1745" s="328"/>
      <c r="V1745" s="55"/>
      <c r="W1745" s="55"/>
      <c r="X1745" s="55"/>
      <c r="Y1745" s="55"/>
      <c r="Z1745" s="55"/>
      <c r="AA1745" s="55"/>
      <c r="AB1745" s="55"/>
      <c r="AC1745" s="55"/>
      <c r="AD1745" s="55"/>
      <c r="AE1745" s="55"/>
      <c r="AF1745" s="55"/>
    </row>
    <row r="1746" ht="14.5" spans="1:32">
      <c r="A1746" s="34"/>
      <c r="B1746" s="37"/>
      <c r="C1746" s="226"/>
      <c r="D1746" s="328"/>
      <c r="E1746" s="328"/>
      <c r="F1746" s="328"/>
      <c r="G1746" s="328"/>
      <c r="H1746" s="328"/>
      <c r="I1746" s="328"/>
      <c r="J1746" s="329"/>
      <c r="K1746" s="431"/>
      <c r="L1746" s="329"/>
      <c r="M1746" s="319"/>
      <c r="N1746" s="329"/>
      <c r="O1746" s="329"/>
      <c r="P1746" s="328"/>
      <c r="Q1746" s="330"/>
      <c r="R1746" s="329"/>
      <c r="S1746" s="328"/>
      <c r="T1746" s="331"/>
      <c r="U1746" s="328"/>
      <c r="V1746" s="55"/>
      <c r="W1746" s="55"/>
      <c r="X1746" s="55"/>
      <c r="Y1746" s="55"/>
      <c r="Z1746" s="55"/>
      <c r="AA1746" s="55"/>
      <c r="AB1746" s="55"/>
      <c r="AC1746" s="55"/>
      <c r="AD1746" s="55"/>
      <c r="AE1746" s="55"/>
      <c r="AF1746" s="55"/>
    </row>
    <row r="1747" ht="14.5" spans="1:32">
      <c r="A1747" s="34"/>
      <c r="B1747" s="37"/>
      <c r="C1747" s="226"/>
      <c r="D1747" s="328"/>
      <c r="E1747" s="328"/>
      <c r="F1747" s="328"/>
      <c r="G1747" s="328"/>
      <c r="H1747" s="328"/>
      <c r="I1747" s="328"/>
      <c r="J1747" s="329"/>
      <c r="K1747" s="431"/>
      <c r="L1747" s="329"/>
      <c r="M1747" s="319"/>
      <c r="N1747" s="329"/>
      <c r="O1747" s="329"/>
      <c r="P1747" s="328"/>
      <c r="Q1747" s="330"/>
      <c r="R1747" s="329"/>
      <c r="S1747" s="328"/>
      <c r="T1747" s="331"/>
      <c r="U1747" s="328"/>
      <c r="V1747" s="55"/>
      <c r="W1747" s="55"/>
      <c r="X1747" s="55"/>
      <c r="Y1747" s="55"/>
      <c r="Z1747" s="55"/>
      <c r="AA1747" s="55"/>
      <c r="AB1747" s="55"/>
      <c r="AC1747" s="55"/>
      <c r="AD1747" s="55"/>
      <c r="AE1747" s="55"/>
      <c r="AF1747" s="55"/>
    </row>
    <row r="1748" ht="14.5" spans="1:32">
      <c r="A1748" s="34"/>
      <c r="B1748" s="37"/>
      <c r="C1748" s="226"/>
      <c r="D1748" s="328"/>
      <c r="E1748" s="328"/>
      <c r="F1748" s="328"/>
      <c r="G1748" s="328"/>
      <c r="H1748" s="328"/>
      <c r="I1748" s="328"/>
      <c r="J1748" s="329"/>
      <c r="K1748" s="431"/>
      <c r="L1748" s="329"/>
      <c r="M1748" s="319"/>
      <c r="N1748" s="329"/>
      <c r="O1748" s="329"/>
      <c r="P1748" s="328"/>
      <c r="Q1748" s="330"/>
      <c r="R1748" s="329"/>
      <c r="S1748" s="328"/>
      <c r="T1748" s="331"/>
      <c r="U1748" s="328"/>
      <c r="V1748" s="55"/>
      <c r="W1748" s="55"/>
      <c r="X1748" s="55"/>
      <c r="Y1748" s="55"/>
      <c r="Z1748" s="55"/>
      <c r="AA1748" s="55"/>
      <c r="AB1748" s="55"/>
      <c r="AC1748" s="55"/>
      <c r="AD1748" s="55"/>
      <c r="AE1748" s="55"/>
      <c r="AF1748" s="55"/>
    </row>
    <row r="1749" ht="14.5" spans="1:32">
      <c r="A1749" s="34"/>
      <c r="B1749" s="37"/>
      <c r="C1749" s="226"/>
      <c r="D1749" s="328"/>
      <c r="E1749" s="328"/>
      <c r="F1749" s="328"/>
      <c r="G1749" s="328"/>
      <c r="H1749" s="328"/>
      <c r="I1749" s="328"/>
      <c r="J1749" s="329"/>
      <c r="K1749" s="431"/>
      <c r="L1749" s="329"/>
      <c r="M1749" s="319"/>
      <c r="N1749" s="329"/>
      <c r="O1749" s="329"/>
      <c r="P1749" s="328"/>
      <c r="Q1749" s="330"/>
      <c r="R1749" s="329"/>
      <c r="S1749" s="328"/>
      <c r="T1749" s="331"/>
      <c r="U1749" s="328"/>
      <c r="V1749" s="55"/>
      <c r="W1749" s="55"/>
      <c r="X1749" s="55"/>
      <c r="Y1749" s="55"/>
      <c r="Z1749" s="55"/>
      <c r="AA1749" s="55"/>
      <c r="AB1749" s="55"/>
      <c r="AC1749" s="55"/>
      <c r="AD1749" s="55"/>
      <c r="AE1749" s="55"/>
      <c r="AF1749" s="55"/>
    </row>
    <row r="1750" ht="14.5" spans="1:32">
      <c r="A1750" s="34"/>
      <c r="B1750" s="37"/>
      <c r="C1750" s="226"/>
      <c r="D1750" s="328"/>
      <c r="E1750" s="328"/>
      <c r="F1750" s="328"/>
      <c r="G1750" s="328"/>
      <c r="H1750" s="328"/>
      <c r="I1750" s="328"/>
      <c r="J1750" s="329"/>
      <c r="K1750" s="431"/>
      <c r="L1750" s="329"/>
      <c r="M1750" s="319"/>
      <c r="N1750" s="329"/>
      <c r="O1750" s="329"/>
      <c r="P1750" s="328"/>
      <c r="Q1750" s="330"/>
      <c r="R1750" s="329"/>
      <c r="S1750" s="328"/>
      <c r="T1750" s="331"/>
      <c r="U1750" s="328"/>
      <c r="V1750" s="55"/>
      <c r="W1750" s="55"/>
      <c r="X1750" s="55"/>
      <c r="Y1750" s="55"/>
      <c r="Z1750" s="55"/>
      <c r="AA1750" s="55"/>
      <c r="AB1750" s="55"/>
      <c r="AC1750" s="55"/>
      <c r="AD1750" s="55"/>
      <c r="AE1750" s="55"/>
      <c r="AF1750" s="55"/>
    </row>
    <row r="1751" ht="14.5" spans="1:32">
      <c r="A1751" s="34"/>
      <c r="B1751" s="37"/>
      <c r="C1751" s="226"/>
      <c r="D1751" s="328"/>
      <c r="E1751" s="328"/>
      <c r="F1751" s="328"/>
      <c r="G1751" s="328"/>
      <c r="H1751" s="328"/>
      <c r="I1751" s="328"/>
      <c r="J1751" s="329"/>
      <c r="K1751" s="431"/>
      <c r="L1751" s="329"/>
      <c r="M1751" s="319"/>
      <c r="N1751" s="329"/>
      <c r="O1751" s="329"/>
      <c r="P1751" s="328"/>
      <c r="Q1751" s="330"/>
      <c r="R1751" s="329"/>
      <c r="S1751" s="328"/>
      <c r="T1751" s="331"/>
      <c r="U1751" s="328"/>
      <c r="V1751" s="55"/>
      <c r="W1751" s="55"/>
      <c r="X1751" s="55"/>
      <c r="Y1751" s="55"/>
      <c r="Z1751" s="55"/>
      <c r="AA1751" s="55"/>
      <c r="AB1751" s="55"/>
      <c r="AC1751" s="55"/>
      <c r="AD1751" s="55"/>
      <c r="AE1751" s="55"/>
      <c r="AF1751" s="55"/>
    </row>
    <row r="1752" ht="14.5" spans="1:32">
      <c r="A1752" s="34"/>
      <c r="B1752" s="37"/>
      <c r="C1752" s="226"/>
      <c r="D1752" s="328"/>
      <c r="E1752" s="328"/>
      <c r="F1752" s="328"/>
      <c r="G1752" s="328"/>
      <c r="H1752" s="328"/>
      <c r="I1752" s="328"/>
      <c r="J1752" s="329"/>
      <c r="K1752" s="431"/>
      <c r="L1752" s="329"/>
      <c r="M1752" s="319"/>
      <c r="N1752" s="329"/>
      <c r="O1752" s="329"/>
      <c r="P1752" s="328"/>
      <c r="Q1752" s="330"/>
      <c r="R1752" s="329"/>
      <c r="S1752" s="328"/>
      <c r="T1752" s="331"/>
      <c r="U1752" s="328"/>
      <c r="V1752" s="55"/>
      <c r="W1752" s="55"/>
      <c r="X1752" s="55"/>
      <c r="Y1752" s="55"/>
      <c r="Z1752" s="55"/>
      <c r="AA1752" s="55"/>
      <c r="AB1752" s="55"/>
      <c r="AC1752" s="55"/>
      <c r="AD1752" s="55"/>
      <c r="AE1752" s="55"/>
      <c r="AF1752" s="55"/>
    </row>
    <row r="1753" ht="14.5" spans="1:32">
      <c r="A1753" s="34"/>
      <c r="B1753" s="37"/>
      <c r="C1753" s="226"/>
      <c r="D1753" s="328"/>
      <c r="E1753" s="328"/>
      <c r="F1753" s="328"/>
      <c r="G1753" s="328"/>
      <c r="H1753" s="328"/>
      <c r="I1753" s="328"/>
      <c r="J1753" s="329"/>
      <c r="K1753" s="431"/>
      <c r="L1753" s="329"/>
      <c r="M1753" s="319"/>
      <c r="N1753" s="329"/>
      <c r="O1753" s="329"/>
      <c r="P1753" s="328"/>
      <c r="Q1753" s="330"/>
      <c r="R1753" s="329"/>
      <c r="S1753" s="328"/>
      <c r="T1753" s="331"/>
      <c r="U1753" s="328"/>
      <c r="V1753" s="55"/>
      <c r="W1753" s="55"/>
      <c r="X1753" s="55"/>
      <c r="Y1753" s="55"/>
      <c r="Z1753" s="55"/>
      <c r="AA1753" s="55"/>
      <c r="AB1753" s="55"/>
      <c r="AC1753" s="55"/>
      <c r="AD1753" s="55"/>
      <c r="AE1753" s="55"/>
      <c r="AF1753" s="55"/>
    </row>
    <row r="1754" ht="14.5" spans="1:32">
      <c r="A1754" s="34"/>
      <c r="B1754" s="37"/>
      <c r="C1754" s="226"/>
      <c r="D1754" s="328"/>
      <c r="E1754" s="328"/>
      <c r="F1754" s="328"/>
      <c r="G1754" s="328"/>
      <c r="H1754" s="328"/>
      <c r="I1754" s="328"/>
      <c r="J1754" s="329"/>
      <c r="K1754" s="431"/>
      <c r="L1754" s="329"/>
      <c r="M1754" s="319"/>
      <c r="N1754" s="329"/>
      <c r="O1754" s="329"/>
      <c r="P1754" s="328"/>
      <c r="Q1754" s="330"/>
      <c r="R1754" s="329"/>
      <c r="S1754" s="328"/>
      <c r="T1754" s="331"/>
      <c r="U1754" s="328"/>
      <c r="V1754" s="55"/>
      <c r="W1754" s="55"/>
      <c r="X1754" s="55"/>
      <c r="Y1754" s="55"/>
      <c r="Z1754" s="55"/>
      <c r="AA1754" s="55"/>
      <c r="AB1754" s="55"/>
      <c r="AC1754" s="55"/>
      <c r="AD1754" s="55"/>
      <c r="AE1754" s="55"/>
      <c r="AF1754" s="55"/>
    </row>
    <row r="1755" ht="14.5" spans="1:32">
      <c r="A1755" s="34"/>
      <c r="B1755" s="37"/>
      <c r="C1755" s="226"/>
      <c r="D1755" s="328"/>
      <c r="E1755" s="328"/>
      <c r="F1755" s="328"/>
      <c r="G1755" s="328"/>
      <c r="H1755" s="328"/>
      <c r="I1755" s="328"/>
      <c r="J1755" s="329"/>
      <c r="K1755" s="431"/>
      <c r="L1755" s="329"/>
      <c r="M1755" s="319"/>
      <c r="N1755" s="329"/>
      <c r="O1755" s="329"/>
      <c r="P1755" s="328"/>
      <c r="Q1755" s="330"/>
      <c r="R1755" s="329"/>
      <c r="S1755" s="328"/>
      <c r="T1755" s="331"/>
      <c r="U1755" s="328"/>
      <c r="V1755" s="55"/>
      <c r="W1755" s="55"/>
      <c r="X1755" s="55"/>
      <c r="Y1755" s="55"/>
      <c r="Z1755" s="55"/>
      <c r="AA1755" s="55"/>
      <c r="AB1755" s="55"/>
      <c r="AC1755" s="55"/>
      <c r="AD1755" s="55"/>
      <c r="AE1755" s="55"/>
      <c r="AF1755" s="55"/>
    </row>
    <row r="1756" ht="14.5" spans="1:32">
      <c r="A1756" s="34"/>
      <c r="B1756" s="37"/>
      <c r="C1756" s="226"/>
      <c r="D1756" s="328"/>
      <c r="E1756" s="328"/>
      <c r="F1756" s="328"/>
      <c r="G1756" s="328"/>
      <c r="H1756" s="328"/>
      <c r="I1756" s="328"/>
      <c r="J1756" s="329"/>
      <c r="K1756" s="431"/>
      <c r="L1756" s="329"/>
      <c r="M1756" s="319"/>
      <c r="N1756" s="329"/>
      <c r="O1756" s="329"/>
      <c r="P1756" s="328"/>
      <c r="Q1756" s="330"/>
      <c r="R1756" s="329"/>
      <c r="S1756" s="328"/>
      <c r="T1756" s="331"/>
      <c r="U1756" s="328"/>
      <c r="V1756" s="55"/>
      <c r="W1756" s="55"/>
      <c r="X1756" s="55"/>
      <c r="Y1756" s="55"/>
      <c r="Z1756" s="55"/>
      <c r="AA1756" s="55"/>
      <c r="AB1756" s="55"/>
      <c r="AC1756" s="55"/>
      <c r="AD1756" s="55"/>
      <c r="AE1756" s="55"/>
      <c r="AF1756" s="55"/>
    </row>
    <row r="1757" ht="14.5" spans="1:32">
      <c r="A1757" s="34"/>
      <c r="B1757" s="37"/>
      <c r="C1757" s="226"/>
      <c r="D1757" s="328"/>
      <c r="E1757" s="328"/>
      <c r="F1757" s="328"/>
      <c r="G1757" s="328"/>
      <c r="H1757" s="328"/>
      <c r="I1757" s="328"/>
      <c r="J1757" s="329"/>
      <c r="K1757" s="431"/>
      <c r="L1757" s="329"/>
      <c r="M1757" s="319"/>
      <c r="N1757" s="329"/>
      <c r="O1757" s="329"/>
      <c r="P1757" s="328"/>
      <c r="Q1757" s="330"/>
      <c r="R1757" s="329"/>
      <c r="S1757" s="328"/>
      <c r="T1757" s="331"/>
      <c r="U1757" s="328"/>
      <c r="V1757" s="55"/>
      <c r="W1757" s="55"/>
      <c r="X1757" s="55"/>
      <c r="Y1757" s="55"/>
      <c r="Z1757" s="55"/>
      <c r="AA1757" s="55"/>
      <c r="AB1757" s="55"/>
      <c r="AC1757" s="55"/>
      <c r="AD1757" s="55"/>
      <c r="AE1757" s="55"/>
      <c r="AF1757" s="55"/>
    </row>
    <row r="1758" ht="14.5" spans="1:32">
      <c r="A1758" s="34"/>
      <c r="B1758" s="37"/>
      <c r="C1758" s="226"/>
      <c r="D1758" s="328"/>
      <c r="E1758" s="328"/>
      <c r="F1758" s="328"/>
      <c r="G1758" s="328"/>
      <c r="H1758" s="328"/>
      <c r="I1758" s="328"/>
      <c r="J1758" s="329"/>
      <c r="K1758" s="431"/>
      <c r="L1758" s="329"/>
      <c r="M1758" s="319"/>
      <c r="N1758" s="329"/>
      <c r="O1758" s="329"/>
      <c r="P1758" s="328"/>
      <c r="Q1758" s="330"/>
      <c r="R1758" s="329"/>
      <c r="S1758" s="328"/>
      <c r="T1758" s="331"/>
      <c r="U1758" s="328"/>
      <c r="V1758" s="55"/>
      <c r="W1758" s="55"/>
      <c r="X1758" s="55"/>
      <c r="Y1758" s="55"/>
      <c r="Z1758" s="55"/>
      <c r="AA1758" s="55"/>
      <c r="AB1758" s="55"/>
      <c r="AC1758" s="55"/>
      <c r="AD1758" s="55"/>
      <c r="AE1758" s="55"/>
      <c r="AF1758" s="55"/>
    </row>
    <row r="1759" ht="14.5" spans="1:32">
      <c r="A1759" s="34"/>
      <c r="B1759" s="37"/>
      <c r="C1759" s="226"/>
      <c r="D1759" s="328"/>
      <c r="E1759" s="328"/>
      <c r="F1759" s="328"/>
      <c r="G1759" s="328"/>
      <c r="H1759" s="328"/>
      <c r="I1759" s="328"/>
      <c r="J1759" s="329"/>
      <c r="K1759" s="431"/>
      <c r="L1759" s="329"/>
      <c r="M1759" s="319"/>
      <c r="N1759" s="329"/>
      <c r="O1759" s="329"/>
      <c r="P1759" s="328"/>
      <c r="Q1759" s="330"/>
      <c r="R1759" s="329"/>
      <c r="S1759" s="328"/>
      <c r="T1759" s="331"/>
      <c r="U1759" s="328"/>
      <c r="V1759" s="55"/>
      <c r="W1759" s="55"/>
      <c r="X1759" s="55"/>
      <c r="Y1759" s="55"/>
      <c r="Z1759" s="55"/>
      <c r="AA1759" s="55"/>
      <c r="AB1759" s="55"/>
      <c r="AC1759" s="55"/>
      <c r="AD1759" s="55"/>
      <c r="AE1759" s="55"/>
      <c r="AF1759" s="55"/>
    </row>
    <row r="1760" ht="14.5" spans="1:32">
      <c r="A1760" s="34"/>
      <c r="B1760" s="37"/>
      <c r="C1760" s="226"/>
      <c r="D1760" s="328"/>
      <c r="E1760" s="328"/>
      <c r="F1760" s="328"/>
      <c r="G1760" s="328"/>
      <c r="H1760" s="328"/>
      <c r="I1760" s="328"/>
      <c r="J1760" s="329"/>
      <c r="K1760" s="431"/>
      <c r="L1760" s="329"/>
      <c r="M1760" s="319"/>
      <c r="N1760" s="329"/>
      <c r="O1760" s="329"/>
      <c r="P1760" s="328"/>
      <c r="Q1760" s="330"/>
      <c r="R1760" s="329"/>
      <c r="S1760" s="328"/>
      <c r="T1760" s="331"/>
      <c r="U1760" s="328"/>
      <c r="V1760" s="55"/>
      <c r="W1760" s="55"/>
      <c r="X1760" s="55"/>
      <c r="Y1760" s="55"/>
      <c r="Z1760" s="55"/>
      <c r="AA1760" s="55"/>
      <c r="AB1760" s="55"/>
      <c r="AC1760" s="55"/>
      <c r="AD1760" s="55"/>
      <c r="AE1760" s="55"/>
      <c r="AF1760" s="55"/>
    </row>
    <row r="1761" ht="14.5" spans="1:32">
      <c r="A1761" s="34"/>
      <c r="B1761" s="37"/>
      <c r="C1761" s="226"/>
      <c r="D1761" s="328"/>
      <c r="E1761" s="328"/>
      <c r="F1761" s="328"/>
      <c r="G1761" s="328"/>
      <c r="H1761" s="328"/>
      <c r="I1761" s="328"/>
      <c r="J1761" s="329"/>
      <c r="K1761" s="431"/>
      <c r="L1761" s="329"/>
      <c r="M1761" s="319"/>
      <c r="N1761" s="329"/>
      <c r="O1761" s="329"/>
      <c r="P1761" s="328"/>
      <c r="Q1761" s="330"/>
      <c r="R1761" s="329"/>
      <c r="S1761" s="328"/>
      <c r="T1761" s="331"/>
      <c r="U1761" s="328"/>
      <c r="V1761" s="55"/>
      <c r="W1761" s="55"/>
      <c r="X1761" s="55"/>
      <c r="Y1761" s="55"/>
      <c r="Z1761" s="55"/>
      <c r="AA1761" s="55"/>
      <c r="AB1761" s="55"/>
      <c r="AC1761" s="55"/>
      <c r="AD1761" s="55"/>
      <c r="AE1761" s="55"/>
      <c r="AF1761" s="55"/>
    </row>
    <row r="1762" ht="14.5" spans="1:32">
      <c r="A1762" s="34"/>
      <c r="B1762" s="37"/>
      <c r="C1762" s="226"/>
      <c r="D1762" s="328"/>
      <c r="E1762" s="328"/>
      <c r="F1762" s="328"/>
      <c r="G1762" s="328"/>
      <c r="H1762" s="328"/>
      <c r="I1762" s="328"/>
      <c r="J1762" s="329"/>
      <c r="K1762" s="431"/>
      <c r="L1762" s="329"/>
      <c r="M1762" s="319"/>
      <c r="N1762" s="329"/>
      <c r="O1762" s="329"/>
      <c r="P1762" s="328"/>
      <c r="Q1762" s="330"/>
      <c r="R1762" s="329"/>
      <c r="S1762" s="328"/>
      <c r="T1762" s="331"/>
      <c r="U1762" s="328"/>
      <c r="V1762" s="55"/>
      <c r="W1762" s="55"/>
      <c r="X1762" s="55"/>
      <c r="Y1762" s="55"/>
      <c r="Z1762" s="55"/>
      <c r="AA1762" s="55"/>
      <c r="AB1762" s="55"/>
      <c r="AC1762" s="55"/>
      <c r="AD1762" s="55"/>
      <c r="AE1762" s="55"/>
      <c r="AF1762" s="55"/>
    </row>
    <row r="1763" ht="14.5" spans="1:32">
      <c r="A1763" s="34"/>
      <c r="B1763" s="37"/>
      <c r="C1763" s="226"/>
      <c r="D1763" s="328"/>
      <c r="E1763" s="328"/>
      <c r="F1763" s="328"/>
      <c r="G1763" s="328"/>
      <c r="H1763" s="328"/>
      <c r="I1763" s="328"/>
      <c r="J1763" s="329"/>
      <c r="K1763" s="431"/>
      <c r="L1763" s="329"/>
      <c r="M1763" s="319"/>
      <c r="N1763" s="329"/>
      <c r="O1763" s="329"/>
      <c r="P1763" s="328"/>
      <c r="Q1763" s="330"/>
      <c r="R1763" s="329"/>
      <c r="S1763" s="328"/>
      <c r="T1763" s="331"/>
      <c r="U1763" s="328"/>
      <c r="V1763" s="55"/>
      <c r="W1763" s="55"/>
      <c r="X1763" s="55"/>
      <c r="Y1763" s="55"/>
      <c r="Z1763" s="55"/>
      <c r="AA1763" s="55"/>
      <c r="AB1763" s="55"/>
      <c r="AC1763" s="55"/>
      <c r="AD1763" s="55"/>
      <c r="AE1763" s="55"/>
      <c r="AF1763" s="55"/>
    </row>
    <row r="1764" ht="14.5" spans="1:32">
      <c r="A1764" s="34"/>
      <c r="B1764" s="37"/>
      <c r="C1764" s="226"/>
      <c r="D1764" s="328"/>
      <c r="E1764" s="328"/>
      <c r="F1764" s="328"/>
      <c r="G1764" s="328"/>
      <c r="H1764" s="328"/>
      <c r="I1764" s="328"/>
      <c r="J1764" s="329"/>
      <c r="K1764" s="431"/>
      <c r="L1764" s="329"/>
      <c r="M1764" s="319"/>
      <c r="N1764" s="329"/>
      <c r="O1764" s="329"/>
      <c r="P1764" s="328"/>
      <c r="Q1764" s="330"/>
      <c r="R1764" s="329"/>
      <c r="S1764" s="328"/>
      <c r="T1764" s="331"/>
      <c r="U1764" s="328"/>
      <c r="V1764" s="55"/>
      <c r="W1764" s="55"/>
      <c r="X1764" s="55"/>
      <c r="Y1764" s="55"/>
      <c r="Z1764" s="55"/>
      <c r="AA1764" s="55"/>
      <c r="AB1764" s="55"/>
      <c r="AC1764" s="55"/>
      <c r="AD1764" s="55"/>
      <c r="AE1764" s="55"/>
      <c r="AF1764" s="55"/>
    </row>
    <row r="1765" ht="14.5" spans="1:32">
      <c r="A1765" s="34"/>
      <c r="B1765" s="37"/>
      <c r="C1765" s="226"/>
      <c r="D1765" s="328"/>
      <c r="E1765" s="328"/>
      <c r="F1765" s="328"/>
      <c r="G1765" s="328"/>
      <c r="H1765" s="328"/>
      <c r="I1765" s="328"/>
      <c r="J1765" s="329"/>
      <c r="K1765" s="431"/>
      <c r="L1765" s="329"/>
      <c r="M1765" s="319"/>
      <c r="N1765" s="329"/>
      <c r="O1765" s="329"/>
      <c r="P1765" s="328"/>
      <c r="Q1765" s="330"/>
      <c r="R1765" s="329"/>
      <c r="S1765" s="328"/>
      <c r="T1765" s="331"/>
      <c r="U1765" s="328"/>
      <c r="V1765" s="55"/>
      <c r="W1765" s="55"/>
      <c r="X1765" s="55"/>
      <c r="Y1765" s="55"/>
      <c r="Z1765" s="55"/>
      <c r="AA1765" s="55"/>
      <c r="AB1765" s="55"/>
      <c r="AC1765" s="55"/>
      <c r="AD1765" s="55"/>
      <c r="AE1765" s="55"/>
      <c r="AF1765" s="55"/>
    </row>
    <row r="1766" ht="14.5" spans="1:32">
      <c r="A1766" s="34"/>
      <c r="B1766" s="37"/>
      <c r="C1766" s="226"/>
      <c r="D1766" s="328"/>
      <c r="E1766" s="328"/>
      <c r="F1766" s="328"/>
      <c r="G1766" s="328"/>
      <c r="H1766" s="328"/>
      <c r="I1766" s="328"/>
      <c r="J1766" s="329"/>
      <c r="K1766" s="431"/>
      <c r="L1766" s="329"/>
      <c r="M1766" s="319"/>
      <c r="N1766" s="329"/>
      <c r="O1766" s="329"/>
      <c r="P1766" s="328"/>
      <c r="Q1766" s="330"/>
      <c r="R1766" s="329"/>
      <c r="S1766" s="328"/>
      <c r="T1766" s="331"/>
      <c r="U1766" s="328"/>
      <c r="V1766" s="55"/>
      <c r="W1766" s="55"/>
      <c r="X1766" s="55"/>
      <c r="Y1766" s="55"/>
      <c r="Z1766" s="55"/>
      <c r="AA1766" s="55"/>
      <c r="AB1766" s="55"/>
      <c r="AC1766" s="55"/>
      <c r="AD1766" s="55"/>
      <c r="AE1766" s="55"/>
      <c r="AF1766" s="55"/>
    </row>
    <row r="1767" ht="14.5" spans="1:32">
      <c r="A1767" s="34"/>
      <c r="B1767" s="37"/>
      <c r="C1767" s="226"/>
      <c r="D1767" s="328"/>
      <c r="E1767" s="328"/>
      <c r="F1767" s="328"/>
      <c r="G1767" s="328"/>
      <c r="H1767" s="328"/>
      <c r="I1767" s="328"/>
      <c r="J1767" s="329"/>
      <c r="K1767" s="431"/>
      <c r="L1767" s="329"/>
      <c r="M1767" s="319"/>
      <c r="N1767" s="329"/>
      <c r="O1767" s="329"/>
      <c r="P1767" s="328"/>
      <c r="Q1767" s="330"/>
      <c r="R1767" s="329"/>
      <c r="S1767" s="328"/>
      <c r="T1767" s="331"/>
      <c r="U1767" s="328"/>
      <c r="V1767" s="55"/>
      <c r="W1767" s="55"/>
      <c r="X1767" s="55"/>
      <c r="Y1767" s="55"/>
      <c r="Z1767" s="55"/>
      <c r="AA1767" s="55"/>
      <c r="AB1767" s="55"/>
      <c r="AC1767" s="55"/>
      <c r="AD1767" s="55"/>
      <c r="AE1767" s="55"/>
      <c r="AF1767" s="55"/>
    </row>
    <row r="1768" ht="14.5" spans="1:32">
      <c r="A1768" s="34"/>
      <c r="B1768" s="37"/>
      <c r="C1768" s="226"/>
      <c r="D1768" s="328"/>
      <c r="E1768" s="328"/>
      <c r="F1768" s="328"/>
      <c r="G1768" s="328"/>
      <c r="H1768" s="328"/>
      <c r="I1768" s="328"/>
      <c r="J1768" s="329"/>
      <c r="K1768" s="431"/>
      <c r="L1768" s="329"/>
      <c r="M1768" s="319"/>
      <c r="N1768" s="329"/>
      <c r="O1768" s="329"/>
      <c r="P1768" s="328"/>
      <c r="Q1768" s="330"/>
      <c r="R1768" s="329"/>
      <c r="S1768" s="328"/>
      <c r="T1768" s="331"/>
      <c r="U1768" s="328"/>
      <c r="V1768" s="55"/>
      <c r="W1768" s="55"/>
      <c r="X1768" s="55"/>
      <c r="Y1768" s="55"/>
      <c r="Z1768" s="55"/>
      <c r="AA1768" s="55"/>
      <c r="AB1768" s="55"/>
      <c r="AC1768" s="55"/>
      <c r="AD1768" s="55"/>
      <c r="AE1768" s="55"/>
      <c r="AF1768" s="55"/>
    </row>
    <row r="1769" ht="14.5" spans="1:32">
      <c r="A1769" s="34"/>
      <c r="B1769" s="37"/>
      <c r="C1769" s="226"/>
      <c r="D1769" s="328"/>
      <c r="E1769" s="328"/>
      <c r="F1769" s="328"/>
      <c r="G1769" s="328"/>
      <c r="H1769" s="328"/>
      <c r="I1769" s="328"/>
      <c r="J1769" s="329"/>
      <c r="K1769" s="431"/>
      <c r="L1769" s="329"/>
      <c r="M1769" s="319"/>
      <c r="N1769" s="329"/>
      <c r="O1769" s="329"/>
      <c r="P1769" s="328"/>
      <c r="Q1769" s="330"/>
      <c r="R1769" s="329"/>
      <c r="S1769" s="328"/>
      <c r="T1769" s="331"/>
      <c r="U1769" s="328"/>
      <c r="V1769" s="55"/>
      <c r="W1769" s="55"/>
      <c r="X1769" s="55"/>
      <c r="Y1769" s="55"/>
      <c r="Z1769" s="55"/>
      <c r="AA1769" s="55"/>
      <c r="AB1769" s="55"/>
      <c r="AC1769" s="55"/>
      <c r="AD1769" s="55"/>
      <c r="AE1769" s="55"/>
      <c r="AF1769" s="55"/>
    </row>
    <row r="1770" ht="14.5" spans="1:32">
      <c r="A1770" s="34"/>
      <c r="B1770" s="37"/>
      <c r="C1770" s="226"/>
      <c r="D1770" s="328"/>
      <c r="E1770" s="328"/>
      <c r="F1770" s="328"/>
      <c r="G1770" s="328"/>
      <c r="H1770" s="328"/>
      <c r="I1770" s="328"/>
      <c r="J1770" s="329"/>
      <c r="K1770" s="431"/>
      <c r="L1770" s="329"/>
      <c r="M1770" s="319"/>
      <c r="N1770" s="329"/>
      <c r="O1770" s="329"/>
      <c r="P1770" s="328"/>
      <c r="Q1770" s="330"/>
      <c r="R1770" s="329"/>
      <c r="S1770" s="328"/>
      <c r="T1770" s="331"/>
      <c r="U1770" s="328"/>
      <c r="V1770" s="55"/>
      <c r="W1770" s="55"/>
      <c r="X1770" s="55"/>
      <c r="Y1770" s="55"/>
      <c r="Z1770" s="55"/>
      <c r="AA1770" s="55"/>
      <c r="AB1770" s="55"/>
      <c r="AC1770" s="55"/>
      <c r="AD1770" s="55"/>
      <c r="AE1770" s="55"/>
      <c r="AF1770" s="55"/>
    </row>
    <row r="1771" ht="14.5" spans="1:32">
      <c r="A1771" s="34"/>
      <c r="B1771" s="37"/>
      <c r="C1771" s="226"/>
      <c r="D1771" s="328"/>
      <c r="E1771" s="328"/>
      <c r="F1771" s="328"/>
      <c r="G1771" s="328"/>
      <c r="H1771" s="328"/>
      <c r="I1771" s="328"/>
      <c r="J1771" s="329"/>
      <c r="K1771" s="431"/>
      <c r="L1771" s="329"/>
      <c r="M1771" s="319"/>
      <c r="N1771" s="329"/>
      <c r="O1771" s="329"/>
      <c r="P1771" s="328"/>
      <c r="Q1771" s="330"/>
      <c r="R1771" s="329"/>
      <c r="S1771" s="328"/>
      <c r="T1771" s="331"/>
      <c r="U1771" s="328"/>
      <c r="V1771" s="55"/>
      <c r="W1771" s="55"/>
      <c r="X1771" s="55"/>
      <c r="Y1771" s="55"/>
      <c r="Z1771" s="55"/>
      <c r="AA1771" s="55"/>
      <c r="AB1771" s="55"/>
      <c r="AC1771" s="55"/>
      <c r="AD1771" s="55"/>
      <c r="AE1771" s="55"/>
      <c r="AF1771" s="55"/>
    </row>
    <row r="1772" ht="14.5" spans="1:32">
      <c r="A1772" s="34"/>
      <c r="B1772" s="37"/>
      <c r="C1772" s="226"/>
      <c r="D1772" s="328"/>
      <c r="E1772" s="328"/>
      <c r="F1772" s="328"/>
      <c r="G1772" s="328"/>
      <c r="H1772" s="328"/>
      <c r="I1772" s="328"/>
      <c r="J1772" s="329"/>
      <c r="K1772" s="431"/>
      <c r="L1772" s="329"/>
      <c r="M1772" s="319"/>
      <c r="N1772" s="329"/>
      <c r="O1772" s="329"/>
      <c r="P1772" s="328"/>
      <c r="Q1772" s="330"/>
      <c r="R1772" s="329"/>
      <c r="S1772" s="328"/>
      <c r="T1772" s="331"/>
      <c r="U1772" s="328"/>
      <c r="V1772" s="55"/>
      <c r="W1772" s="55"/>
      <c r="X1772" s="55"/>
      <c r="Y1772" s="55"/>
      <c r="Z1772" s="55"/>
      <c r="AA1772" s="55"/>
      <c r="AB1772" s="55"/>
      <c r="AC1772" s="55"/>
      <c r="AD1772" s="55"/>
      <c r="AE1772" s="55"/>
      <c r="AF1772" s="55"/>
    </row>
    <row r="1773" ht="14.5" spans="1:32">
      <c r="A1773" s="34"/>
      <c r="B1773" s="37"/>
      <c r="C1773" s="226"/>
      <c r="D1773" s="328"/>
      <c r="E1773" s="328"/>
      <c r="F1773" s="328"/>
      <c r="G1773" s="328"/>
      <c r="H1773" s="328"/>
      <c r="I1773" s="328"/>
      <c r="J1773" s="329"/>
      <c r="K1773" s="431"/>
      <c r="L1773" s="329"/>
      <c r="M1773" s="319"/>
      <c r="N1773" s="329"/>
      <c r="O1773" s="329"/>
      <c r="P1773" s="328"/>
      <c r="Q1773" s="330"/>
      <c r="R1773" s="329"/>
      <c r="S1773" s="328"/>
      <c r="T1773" s="331"/>
      <c r="U1773" s="328"/>
      <c r="V1773" s="55"/>
      <c r="W1773" s="55"/>
      <c r="X1773" s="55"/>
      <c r="Y1773" s="55"/>
      <c r="Z1773" s="55"/>
      <c r="AA1773" s="55"/>
      <c r="AB1773" s="55"/>
      <c r="AC1773" s="55"/>
      <c r="AD1773" s="55"/>
      <c r="AE1773" s="55"/>
      <c r="AF1773" s="55"/>
    </row>
    <row r="1774" ht="14.5" spans="1:32">
      <c r="A1774" s="34"/>
      <c r="B1774" s="37"/>
      <c r="C1774" s="226"/>
      <c r="D1774" s="328"/>
      <c r="E1774" s="328"/>
      <c r="F1774" s="328"/>
      <c r="G1774" s="328"/>
      <c r="H1774" s="328"/>
      <c r="I1774" s="328"/>
      <c r="J1774" s="329"/>
      <c r="K1774" s="431"/>
      <c r="L1774" s="329"/>
      <c r="M1774" s="319"/>
      <c r="N1774" s="329"/>
      <c r="O1774" s="329"/>
      <c r="P1774" s="328"/>
      <c r="Q1774" s="330"/>
      <c r="R1774" s="329"/>
      <c r="S1774" s="328"/>
      <c r="T1774" s="331"/>
      <c r="U1774" s="328"/>
      <c r="V1774" s="55"/>
      <c r="W1774" s="55"/>
      <c r="X1774" s="55"/>
      <c r="Y1774" s="55"/>
      <c r="Z1774" s="55"/>
      <c r="AA1774" s="55"/>
      <c r="AB1774" s="55"/>
      <c r="AC1774" s="55"/>
      <c r="AD1774" s="55"/>
      <c r="AE1774" s="55"/>
      <c r="AF1774" s="55"/>
    </row>
    <row r="1775" ht="14.5" spans="1:32">
      <c r="A1775" s="34"/>
      <c r="B1775" s="37"/>
      <c r="C1775" s="226"/>
      <c r="D1775" s="328"/>
      <c r="E1775" s="328"/>
      <c r="F1775" s="328"/>
      <c r="G1775" s="328"/>
      <c r="H1775" s="328"/>
      <c r="I1775" s="328"/>
      <c r="J1775" s="329"/>
      <c r="K1775" s="431"/>
      <c r="L1775" s="329"/>
      <c r="M1775" s="319"/>
      <c r="N1775" s="329"/>
      <c r="O1775" s="329"/>
      <c r="P1775" s="328"/>
      <c r="Q1775" s="330"/>
      <c r="R1775" s="329"/>
      <c r="S1775" s="328"/>
      <c r="T1775" s="331"/>
      <c r="U1775" s="328"/>
      <c r="V1775" s="55"/>
      <c r="W1775" s="55"/>
      <c r="X1775" s="55"/>
      <c r="Y1775" s="55"/>
      <c r="Z1775" s="55"/>
      <c r="AA1775" s="55"/>
      <c r="AB1775" s="55"/>
      <c r="AC1775" s="55"/>
      <c r="AD1775" s="55"/>
      <c r="AE1775" s="55"/>
      <c r="AF1775" s="55"/>
    </row>
    <row r="1776" ht="14.5" spans="1:32">
      <c r="A1776" s="34"/>
      <c r="B1776" s="37"/>
      <c r="C1776" s="226"/>
      <c r="D1776" s="328"/>
      <c r="E1776" s="328"/>
      <c r="F1776" s="328"/>
      <c r="G1776" s="328"/>
      <c r="H1776" s="328"/>
      <c r="I1776" s="328"/>
      <c r="J1776" s="329"/>
      <c r="K1776" s="431"/>
      <c r="L1776" s="329"/>
      <c r="M1776" s="319"/>
      <c r="N1776" s="329"/>
      <c r="O1776" s="329"/>
      <c r="P1776" s="328"/>
      <c r="Q1776" s="330"/>
      <c r="R1776" s="329"/>
      <c r="S1776" s="328"/>
      <c r="T1776" s="331"/>
      <c r="U1776" s="328"/>
      <c r="V1776" s="55"/>
      <c r="W1776" s="55"/>
      <c r="X1776" s="55"/>
      <c r="Y1776" s="55"/>
      <c r="Z1776" s="55"/>
      <c r="AA1776" s="55"/>
      <c r="AB1776" s="55"/>
      <c r="AC1776" s="55"/>
      <c r="AD1776" s="55"/>
      <c r="AE1776" s="55"/>
      <c r="AF1776" s="55"/>
    </row>
    <row r="1777" ht="14.5" spans="1:32">
      <c r="A1777" s="34"/>
      <c r="B1777" s="37"/>
      <c r="C1777" s="226"/>
      <c r="D1777" s="328"/>
      <c r="E1777" s="328"/>
      <c r="F1777" s="328"/>
      <c r="G1777" s="328"/>
      <c r="H1777" s="328"/>
      <c r="I1777" s="328"/>
      <c r="J1777" s="329"/>
      <c r="K1777" s="431"/>
      <c r="L1777" s="329"/>
      <c r="M1777" s="319"/>
      <c r="N1777" s="329"/>
      <c r="O1777" s="329"/>
      <c r="P1777" s="328"/>
      <c r="Q1777" s="330"/>
      <c r="R1777" s="329"/>
      <c r="S1777" s="328"/>
      <c r="T1777" s="331"/>
      <c r="U1777" s="328"/>
      <c r="V1777" s="55"/>
      <c r="W1777" s="55"/>
      <c r="X1777" s="55"/>
      <c r="Y1777" s="55"/>
      <c r="Z1777" s="55"/>
      <c r="AA1777" s="55"/>
      <c r="AB1777" s="55"/>
      <c r="AC1777" s="55"/>
      <c r="AD1777" s="55"/>
      <c r="AE1777" s="55"/>
      <c r="AF1777" s="55"/>
    </row>
    <row r="1778" ht="14.5" spans="1:32">
      <c r="A1778" s="34"/>
      <c r="B1778" s="37"/>
      <c r="C1778" s="226"/>
      <c r="D1778" s="328"/>
      <c r="E1778" s="328"/>
      <c r="F1778" s="328"/>
      <c r="G1778" s="328"/>
      <c r="H1778" s="328"/>
      <c r="I1778" s="328"/>
      <c r="J1778" s="329"/>
      <c r="K1778" s="431"/>
      <c r="L1778" s="329"/>
      <c r="M1778" s="319"/>
      <c r="N1778" s="329"/>
      <c r="O1778" s="329"/>
      <c r="P1778" s="328"/>
      <c r="Q1778" s="330"/>
      <c r="R1778" s="329"/>
      <c r="S1778" s="328"/>
      <c r="T1778" s="331"/>
      <c r="U1778" s="328"/>
      <c r="V1778" s="55"/>
      <c r="W1778" s="55"/>
      <c r="X1778" s="55"/>
      <c r="Y1778" s="55"/>
      <c r="Z1778" s="55"/>
      <c r="AA1778" s="55"/>
      <c r="AB1778" s="55"/>
      <c r="AC1778" s="55"/>
      <c r="AD1778" s="55"/>
      <c r="AE1778" s="55"/>
      <c r="AF1778" s="55"/>
    </row>
    <row r="1779" ht="14.5" spans="1:32">
      <c r="A1779" s="34"/>
      <c r="B1779" s="37"/>
      <c r="C1779" s="226"/>
      <c r="D1779" s="328"/>
      <c r="E1779" s="328"/>
      <c r="F1779" s="328"/>
      <c r="G1779" s="328"/>
      <c r="H1779" s="328"/>
      <c r="I1779" s="328"/>
      <c r="J1779" s="329"/>
      <c r="K1779" s="431"/>
      <c r="L1779" s="329"/>
      <c r="M1779" s="319"/>
      <c r="N1779" s="329"/>
      <c r="O1779" s="329"/>
      <c r="P1779" s="328"/>
      <c r="Q1779" s="330"/>
      <c r="R1779" s="329"/>
      <c r="S1779" s="328"/>
      <c r="T1779" s="331"/>
      <c r="U1779" s="328"/>
      <c r="V1779" s="55"/>
      <c r="W1779" s="55"/>
      <c r="X1779" s="55"/>
      <c r="Y1779" s="55"/>
      <c r="Z1779" s="55"/>
      <c r="AA1779" s="55"/>
      <c r="AB1779" s="55"/>
      <c r="AC1779" s="55"/>
      <c r="AD1779" s="55"/>
      <c r="AE1779" s="55"/>
      <c r="AF1779" s="55"/>
    </row>
    <row r="1780" ht="14.5" spans="1:32">
      <c r="A1780" s="34"/>
      <c r="B1780" s="37"/>
      <c r="C1780" s="226"/>
      <c r="D1780" s="328"/>
      <c r="E1780" s="328"/>
      <c r="F1780" s="328"/>
      <c r="G1780" s="328"/>
      <c r="H1780" s="328"/>
      <c r="I1780" s="328"/>
      <c r="J1780" s="329"/>
      <c r="K1780" s="431"/>
      <c r="L1780" s="329"/>
      <c r="M1780" s="319"/>
      <c r="N1780" s="329"/>
      <c r="O1780" s="329"/>
      <c r="P1780" s="328"/>
      <c r="Q1780" s="330"/>
      <c r="R1780" s="329"/>
      <c r="S1780" s="328"/>
      <c r="T1780" s="331"/>
      <c r="U1780" s="328"/>
      <c r="V1780" s="55"/>
      <c r="W1780" s="55"/>
      <c r="X1780" s="55"/>
      <c r="Y1780" s="55"/>
      <c r="Z1780" s="55"/>
      <c r="AA1780" s="55"/>
      <c r="AB1780" s="55"/>
      <c r="AC1780" s="55"/>
      <c r="AD1780" s="55"/>
      <c r="AE1780" s="55"/>
      <c r="AF1780" s="55"/>
    </row>
    <row r="1781" ht="14.5" spans="1:32">
      <c r="A1781" s="34"/>
      <c r="B1781" s="37"/>
      <c r="C1781" s="226"/>
      <c r="D1781" s="328"/>
      <c r="E1781" s="328"/>
      <c r="F1781" s="328"/>
      <c r="G1781" s="328"/>
      <c r="H1781" s="328"/>
      <c r="I1781" s="328"/>
      <c r="J1781" s="329"/>
      <c r="K1781" s="431"/>
      <c r="L1781" s="329"/>
      <c r="M1781" s="319"/>
      <c r="N1781" s="329"/>
      <c r="O1781" s="329"/>
      <c r="P1781" s="328"/>
      <c r="Q1781" s="330"/>
      <c r="R1781" s="329"/>
      <c r="S1781" s="328"/>
      <c r="T1781" s="331"/>
      <c r="U1781" s="328"/>
      <c r="V1781" s="55"/>
      <c r="W1781" s="55"/>
      <c r="X1781" s="55"/>
      <c r="Y1781" s="55"/>
      <c r="Z1781" s="55"/>
      <c r="AA1781" s="55"/>
      <c r="AB1781" s="55"/>
      <c r="AC1781" s="55"/>
      <c r="AD1781" s="55"/>
      <c r="AE1781" s="55"/>
      <c r="AF1781" s="55"/>
    </row>
    <row r="1782" ht="14.5" spans="1:32">
      <c r="A1782" s="34"/>
      <c r="B1782" s="37"/>
      <c r="C1782" s="226"/>
      <c r="D1782" s="328"/>
      <c r="E1782" s="328"/>
      <c r="F1782" s="328"/>
      <c r="G1782" s="328"/>
      <c r="H1782" s="328"/>
      <c r="I1782" s="328"/>
      <c r="J1782" s="329"/>
      <c r="K1782" s="431"/>
      <c r="L1782" s="329"/>
      <c r="M1782" s="319"/>
      <c r="N1782" s="329"/>
      <c r="O1782" s="329"/>
      <c r="P1782" s="328"/>
      <c r="Q1782" s="330"/>
      <c r="R1782" s="329"/>
      <c r="S1782" s="328"/>
      <c r="T1782" s="331"/>
      <c r="U1782" s="328"/>
      <c r="V1782" s="55"/>
      <c r="W1782" s="55"/>
      <c r="X1782" s="55"/>
      <c r="Y1782" s="55"/>
      <c r="Z1782" s="55"/>
      <c r="AA1782" s="55"/>
      <c r="AB1782" s="55"/>
      <c r="AC1782" s="55"/>
      <c r="AD1782" s="55"/>
      <c r="AE1782" s="55"/>
      <c r="AF1782" s="55"/>
    </row>
    <row r="1783" ht="14.5" spans="1:32">
      <c r="A1783" s="34"/>
      <c r="B1783" s="37"/>
      <c r="C1783" s="226"/>
      <c r="D1783" s="328"/>
      <c r="E1783" s="328"/>
      <c r="F1783" s="328"/>
      <c r="G1783" s="328"/>
      <c r="H1783" s="328"/>
      <c r="I1783" s="328"/>
      <c r="J1783" s="329"/>
      <c r="K1783" s="431"/>
      <c r="L1783" s="329"/>
      <c r="M1783" s="319"/>
      <c r="N1783" s="329"/>
      <c r="O1783" s="329"/>
      <c r="P1783" s="328"/>
      <c r="Q1783" s="330"/>
      <c r="R1783" s="329"/>
      <c r="S1783" s="328"/>
      <c r="T1783" s="331"/>
      <c r="U1783" s="328"/>
      <c r="V1783" s="55"/>
      <c r="W1783" s="55"/>
      <c r="X1783" s="55"/>
      <c r="Y1783" s="55"/>
      <c r="Z1783" s="55"/>
      <c r="AA1783" s="55"/>
      <c r="AB1783" s="55"/>
      <c r="AC1783" s="55"/>
      <c r="AD1783" s="55"/>
      <c r="AE1783" s="55"/>
      <c r="AF1783" s="55"/>
    </row>
    <row r="1784" ht="14.5" spans="1:32">
      <c r="A1784" s="34"/>
      <c r="B1784" s="37"/>
      <c r="C1784" s="226"/>
      <c r="D1784" s="328"/>
      <c r="E1784" s="328"/>
      <c r="F1784" s="328"/>
      <c r="G1784" s="328"/>
      <c r="H1784" s="328"/>
      <c r="I1784" s="328"/>
      <c r="J1784" s="329"/>
      <c r="K1784" s="431"/>
      <c r="L1784" s="329"/>
      <c r="M1784" s="319"/>
      <c r="N1784" s="329"/>
      <c r="O1784" s="329"/>
      <c r="P1784" s="328"/>
      <c r="Q1784" s="330"/>
      <c r="R1784" s="329"/>
      <c r="S1784" s="328"/>
      <c r="T1784" s="331"/>
      <c r="U1784" s="328"/>
      <c r="V1784" s="55"/>
      <c r="W1784" s="55"/>
      <c r="X1784" s="55"/>
      <c r="Y1784" s="55"/>
      <c r="Z1784" s="55"/>
      <c r="AA1784" s="55"/>
      <c r="AB1784" s="55"/>
      <c r="AC1784" s="55"/>
      <c r="AD1784" s="55"/>
      <c r="AE1784" s="55"/>
      <c r="AF1784" s="55"/>
    </row>
    <row r="1785" ht="14.5" spans="1:32">
      <c r="A1785" s="34"/>
      <c r="B1785" s="37"/>
      <c r="C1785" s="226"/>
      <c r="D1785" s="328"/>
      <c r="E1785" s="328"/>
      <c r="F1785" s="328"/>
      <c r="G1785" s="328"/>
      <c r="H1785" s="328"/>
      <c r="I1785" s="328"/>
      <c r="J1785" s="329"/>
      <c r="K1785" s="431"/>
      <c r="L1785" s="329"/>
      <c r="M1785" s="319"/>
      <c r="N1785" s="329"/>
      <c r="O1785" s="329"/>
      <c r="P1785" s="328"/>
      <c r="Q1785" s="330"/>
      <c r="R1785" s="329"/>
      <c r="S1785" s="328"/>
      <c r="T1785" s="331"/>
      <c r="U1785" s="328"/>
      <c r="V1785" s="55"/>
      <c r="W1785" s="55"/>
      <c r="X1785" s="55"/>
      <c r="Y1785" s="55"/>
      <c r="Z1785" s="55"/>
      <c r="AA1785" s="55"/>
      <c r="AB1785" s="55"/>
      <c r="AC1785" s="55"/>
      <c r="AD1785" s="55"/>
      <c r="AE1785" s="55"/>
      <c r="AF1785" s="55"/>
    </row>
    <row r="1786" ht="14.5" spans="1:32">
      <c r="A1786" s="34"/>
      <c r="B1786" s="37"/>
      <c r="C1786" s="226"/>
      <c r="D1786" s="328"/>
      <c r="E1786" s="328"/>
      <c r="F1786" s="328"/>
      <c r="G1786" s="328"/>
      <c r="H1786" s="328"/>
      <c r="I1786" s="328"/>
      <c r="J1786" s="329"/>
      <c r="K1786" s="431"/>
      <c r="L1786" s="329"/>
      <c r="M1786" s="319"/>
      <c r="N1786" s="329"/>
      <c r="O1786" s="329"/>
      <c r="P1786" s="328"/>
      <c r="Q1786" s="330"/>
      <c r="R1786" s="329"/>
      <c r="S1786" s="328"/>
      <c r="T1786" s="331"/>
      <c r="U1786" s="328"/>
      <c r="V1786" s="55"/>
      <c r="W1786" s="55"/>
      <c r="X1786" s="55"/>
      <c r="Y1786" s="55"/>
      <c r="Z1786" s="55"/>
      <c r="AA1786" s="55"/>
      <c r="AB1786" s="55"/>
      <c r="AC1786" s="55"/>
      <c r="AD1786" s="55"/>
      <c r="AE1786" s="55"/>
      <c r="AF1786" s="55"/>
    </row>
    <row r="1787" ht="14.5" spans="1:32">
      <c r="A1787" s="34"/>
      <c r="B1787" s="37"/>
      <c r="C1787" s="226"/>
      <c r="D1787" s="328"/>
      <c r="E1787" s="328"/>
      <c r="F1787" s="328"/>
      <c r="G1787" s="328"/>
      <c r="H1787" s="328"/>
      <c r="I1787" s="328"/>
      <c r="J1787" s="329"/>
      <c r="K1787" s="431"/>
      <c r="L1787" s="329"/>
      <c r="M1787" s="319"/>
      <c r="N1787" s="329"/>
      <c r="O1787" s="329"/>
      <c r="P1787" s="328"/>
      <c r="Q1787" s="330"/>
      <c r="R1787" s="329"/>
      <c r="S1787" s="328"/>
      <c r="T1787" s="331"/>
      <c r="U1787" s="328"/>
      <c r="V1787" s="55"/>
      <c r="W1787" s="55"/>
      <c r="X1787" s="55"/>
      <c r="Y1787" s="55"/>
      <c r="Z1787" s="55"/>
      <c r="AA1787" s="55"/>
      <c r="AB1787" s="55"/>
      <c r="AC1787" s="55"/>
      <c r="AD1787" s="55"/>
      <c r="AE1787" s="55"/>
      <c r="AF1787" s="55"/>
    </row>
    <row r="1788" ht="14.5" spans="1:32">
      <c r="A1788" s="34"/>
      <c r="B1788" s="37"/>
      <c r="C1788" s="226"/>
      <c r="D1788" s="328"/>
      <c r="E1788" s="328"/>
      <c r="F1788" s="328"/>
      <c r="G1788" s="328"/>
      <c r="H1788" s="328"/>
      <c r="I1788" s="328"/>
      <c r="J1788" s="329"/>
      <c r="K1788" s="431"/>
      <c r="L1788" s="329"/>
      <c r="M1788" s="319"/>
      <c r="N1788" s="329"/>
      <c r="O1788" s="329"/>
      <c r="P1788" s="328"/>
      <c r="Q1788" s="330"/>
      <c r="R1788" s="329"/>
      <c r="S1788" s="328"/>
      <c r="T1788" s="331"/>
      <c r="U1788" s="328"/>
      <c r="V1788" s="55"/>
      <c r="W1788" s="55"/>
      <c r="X1788" s="55"/>
      <c r="Y1788" s="55"/>
      <c r="Z1788" s="55"/>
      <c r="AA1788" s="55"/>
      <c r="AB1788" s="55"/>
      <c r="AC1788" s="55"/>
      <c r="AD1788" s="55"/>
      <c r="AE1788" s="55"/>
      <c r="AF1788" s="55"/>
    </row>
    <row r="1789" ht="14.5" spans="1:32">
      <c r="A1789" s="34"/>
      <c r="B1789" s="37"/>
      <c r="C1789" s="226"/>
      <c r="D1789" s="328"/>
      <c r="E1789" s="328"/>
      <c r="F1789" s="328"/>
      <c r="G1789" s="328"/>
      <c r="H1789" s="328"/>
      <c r="I1789" s="328"/>
      <c r="J1789" s="329"/>
      <c r="K1789" s="431"/>
      <c r="L1789" s="329"/>
      <c r="M1789" s="319"/>
      <c r="N1789" s="329"/>
      <c r="O1789" s="329"/>
      <c r="P1789" s="328"/>
      <c r="Q1789" s="330"/>
      <c r="R1789" s="329"/>
      <c r="S1789" s="328"/>
      <c r="T1789" s="331"/>
      <c r="U1789" s="328"/>
      <c r="V1789" s="55"/>
      <c r="W1789" s="55"/>
      <c r="X1789" s="55"/>
      <c r="Y1789" s="55"/>
      <c r="Z1789" s="55"/>
      <c r="AA1789" s="55"/>
      <c r="AB1789" s="55"/>
      <c r="AC1789" s="55"/>
      <c r="AD1789" s="55"/>
      <c r="AE1789" s="55"/>
      <c r="AF1789" s="55"/>
    </row>
    <row r="1790" ht="14.5" spans="1:32">
      <c r="A1790" s="34"/>
      <c r="B1790" s="37"/>
      <c r="C1790" s="226"/>
      <c r="D1790" s="328"/>
      <c r="E1790" s="328"/>
      <c r="F1790" s="328"/>
      <c r="G1790" s="328"/>
      <c r="H1790" s="328"/>
      <c r="I1790" s="328"/>
      <c r="J1790" s="329"/>
      <c r="K1790" s="431"/>
      <c r="L1790" s="329"/>
      <c r="M1790" s="319"/>
      <c r="N1790" s="329"/>
      <c r="O1790" s="329"/>
      <c r="P1790" s="328"/>
      <c r="Q1790" s="330"/>
      <c r="R1790" s="329"/>
      <c r="S1790" s="328"/>
      <c r="T1790" s="331"/>
      <c r="U1790" s="328"/>
      <c r="V1790" s="55"/>
      <c r="W1790" s="55"/>
      <c r="X1790" s="55"/>
      <c r="Y1790" s="55"/>
      <c r="Z1790" s="55"/>
      <c r="AA1790" s="55"/>
      <c r="AB1790" s="55"/>
      <c r="AC1790" s="55"/>
      <c r="AD1790" s="55"/>
      <c r="AE1790" s="55"/>
      <c r="AF1790" s="55"/>
    </row>
    <row r="1791" ht="14.5" spans="1:32">
      <c r="A1791" s="34"/>
      <c r="B1791" s="37"/>
      <c r="C1791" s="226"/>
      <c r="D1791" s="328"/>
      <c r="E1791" s="328"/>
      <c r="F1791" s="328"/>
      <c r="G1791" s="328"/>
      <c r="H1791" s="328"/>
      <c r="I1791" s="328"/>
      <c r="J1791" s="329"/>
      <c r="K1791" s="431"/>
      <c r="L1791" s="329"/>
      <c r="M1791" s="319"/>
      <c r="N1791" s="329"/>
      <c r="O1791" s="329"/>
      <c r="P1791" s="328"/>
      <c r="Q1791" s="330"/>
      <c r="R1791" s="329"/>
      <c r="S1791" s="328"/>
      <c r="T1791" s="331"/>
      <c r="U1791" s="328"/>
      <c r="V1791" s="55"/>
      <c r="W1791" s="55"/>
      <c r="X1791" s="55"/>
      <c r="Y1791" s="55"/>
      <c r="Z1791" s="55"/>
      <c r="AA1791" s="55"/>
      <c r="AB1791" s="55"/>
      <c r="AC1791" s="55"/>
      <c r="AD1791" s="55"/>
      <c r="AE1791" s="55"/>
      <c r="AF1791" s="55"/>
    </row>
    <row r="1792" ht="14.5" spans="1:32">
      <c r="A1792" s="34"/>
      <c r="B1792" s="37"/>
      <c r="C1792" s="226"/>
      <c r="D1792" s="328"/>
      <c r="E1792" s="328"/>
      <c r="F1792" s="328"/>
      <c r="G1792" s="328"/>
      <c r="H1792" s="328"/>
      <c r="I1792" s="328"/>
      <c r="J1792" s="329"/>
      <c r="K1792" s="431"/>
      <c r="L1792" s="329"/>
      <c r="M1792" s="319"/>
      <c r="N1792" s="329"/>
      <c r="O1792" s="329"/>
      <c r="P1792" s="328"/>
      <c r="Q1792" s="330"/>
      <c r="R1792" s="329"/>
      <c r="S1792" s="328"/>
      <c r="T1792" s="331"/>
      <c r="U1792" s="328"/>
      <c r="V1792" s="55"/>
      <c r="W1792" s="55"/>
      <c r="X1792" s="55"/>
      <c r="Y1792" s="55"/>
      <c r="Z1792" s="55"/>
      <c r="AA1792" s="55"/>
      <c r="AB1792" s="55"/>
      <c r="AC1792" s="55"/>
      <c r="AD1792" s="55"/>
      <c r="AE1792" s="55"/>
      <c r="AF1792" s="55"/>
    </row>
    <row r="1793" ht="14.5" spans="1:32">
      <c r="A1793" s="34"/>
      <c r="B1793" s="37"/>
      <c r="C1793" s="226"/>
      <c r="D1793" s="328"/>
      <c r="E1793" s="328"/>
      <c r="F1793" s="328"/>
      <c r="G1793" s="328"/>
      <c r="H1793" s="328"/>
      <c r="I1793" s="328"/>
      <c r="J1793" s="329"/>
      <c r="K1793" s="431"/>
      <c r="L1793" s="329"/>
      <c r="M1793" s="319"/>
      <c r="N1793" s="329"/>
      <c r="O1793" s="329"/>
      <c r="P1793" s="328"/>
      <c r="Q1793" s="330"/>
      <c r="R1793" s="329"/>
      <c r="S1793" s="328"/>
      <c r="T1793" s="331"/>
      <c r="U1793" s="328"/>
      <c r="V1793" s="55"/>
      <c r="W1793" s="55"/>
      <c r="X1793" s="55"/>
      <c r="Y1793" s="55"/>
      <c r="Z1793" s="55"/>
      <c r="AA1793" s="55"/>
      <c r="AB1793" s="55"/>
      <c r="AC1793" s="55"/>
      <c r="AD1793" s="55"/>
      <c r="AE1793" s="55"/>
      <c r="AF1793" s="55"/>
    </row>
    <row r="1794" ht="14.5" spans="1:32">
      <c r="A1794" s="34"/>
      <c r="B1794" s="37"/>
      <c r="C1794" s="226"/>
      <c r="D1794" s="328"/>
      <c r="E1794" s="328"/>
      <c r="F1794" s="328"/>
      <c r="G1794" s="328"/>
      <c r="H1794" s="328"/>
      <c r="I1794" s="328"/>
      <c r="J1794" s="329"/>
      <c r="K1794" s="431"/>
      <c r="L1794" s="329"/>
      <c r="M1794" s="319"/>
      <c r="N1794" s="329"/>
      <c r="O1794" s="329"/>
      <c r="P1794" s="328"/>
      <c r="Q1794" s="330"/>
      <c r="R1794" s="329"/>
      <c r="S1794" s="328"/>
      <c r="T1794" s="331"/>
      <c r="U1794" s="328"/>
      <c r="V1794" s="55"/>
      <c r="W1794" s="55"/>
      <c r="X1794" s="55"/>
      <c r="Y1794" s="55"/>
      <c r="Z1794" s="55"/>
      <c r="AA1794" s="55"/>
      <c r="AB1794" s="55"/>
      <c r="AC1794" s="55"/>
      <c r="AD1794" s="55"/>
      <c r="AE1794" s="55"/>
      <c r="AF1794" s="55"/>
    </row>
    <row r="1795" ht="14.5" spans="1:32">
      <c r="A1795" s="34"/>
      <c r="B1795" s="37"/>
      <c r="C1795" s="226"/>
      <c r="D1795" s="328"/>
      <c r="E1795" s="328"/>
      <c r="F1795" s="328"/>
      <c r="G1795" s="328"/>
      <c r="H1795" s="328"/>
      <c r="I1795" s="328"/>
      <c r="J1795" s="329"/>
      <c r="K1795" s="431"/>
      <c r="L1795" s="329"/>
      <c r="M1795" s="319"/>
      <c r="N1795" s="329"/>
      <c r="O1795" s="329"/>
      <c r="P1795" s="328"/>
      <c r="Q1795" s="330"/>
      <c r="R1795" s="329"/>
      <c r="S1795" s="328"/>
      <c r="T1795" s="331"/>
      <c r="U1795" s="328"/>
      <c r="V1795" s="55"/>
      <c r="W1795" s="55"/>
      <c r="X1795" s="55"/>
      <c r="Y1795" s="55"/>
      <c r="Z1795" s="55"/>
      <c r="AA1795" s="55"/>
      <c r="AB1795" s="55"/>
      <c r="AC1795" s="55"/>
      <c r="AD1795" s="55"/>
      <c r="AE1795" s="55"/>
      <c r="AF1795" s="55"/>
    </row>
    <row r="1796" ht="14.5" spans="1:32">
      <c r="A1796" s="34"/>
      <c r="B1796" s="37"/>
      <c r="C1796" s="226"/>
      <c r="D1796" s="328"/>
      <c r="E1796" s="328"/>
      <c r="F1796" s="328"/>
      <c r="G1796" s="328"/>
      <c r="H1796" s="328"/>
      <c r="I1796" s="328"/>
      <c r="J1796" s="329"/>
      <c r="K1796" s="431"/>
      <c r="L1796" s="329"/>
      <c r="M1796" s="319"/>
      <c r="N1796" s="329"/>
      <c r="O1796" s="329"/>
      <c r="P1796" s="328"/>
      <c r="Q1796" s="330"/>
      <c r="R1796" s="329"/>
      <c r="S1796" s="328"/>
      <c r="T1796" s="331"/>
      <c r="U1796" s="328"/>
      <c r="V1796" s="55"/>
      <c r="W1796" s="55"/>
      <c r="X1796" s="55"/>
      <c r="Y1796" s="55"/>
      <c r="Z1796" s="55"/>
      <c r="AA1796" s="55"/>
      <c r="AB1796" s="55"/>
      <c r="AC1796" s="55"/>
      <c r="AD1796" s="55"/>
      <c r="AE1796" s="55"/>
      <c r="AF1796" s="55"/>
    </row>
    <row r="1797" ht="14.5" spans="1:32">
      <c r="A1797" s="34"/>
      <c r="B1797" s="37"/>
      <c r="C1797" s="226"/>
      <c r="D1797" s="328"/>
      <c r="E1797" s="328"/>
      <c r="F1797" s="328"/>
      <c r="G1797" s="328"/>
      <c r="H1797" s="328"/>
      <c r="I1797" s="328"/>
      <c r="J1797" s="329"/>
      <c r="K1797" s="431"/>
      <c r="L1797" s="329"/>
      <c r="M1797" s="319"/>
      <c r="N1797" s="329"/>
      <c r="O1797" s="329"/>
      <c r="P1797" s="328"/>
      <c r="Q1797" s="330"/>
      <c r="R1797" s="329"/>
      <c r="S1797" s="328"/>
      <c r="T1797" s="331"/>
      <c r="U1797" s="328"/>
      <c r="V1797" s="55"/>
      <c r="W1797" s="55"/>
      <c r="X1797" s="55"/>
      <c r="Y1797" s="55"/>
      <c r="Z1797" s="55"/>
      <c r="AA1797" s="55"/>
      <c r="AB1797" s="55"/>
      <c r="AC1797" s="55"/>
      <c r="AD1797" s="55"/>
      <c r="AE1797" s="55"/>
      <c r="AF1797" s="55"/>
    </row>
    <row r="1798" ht="14.5" spans="1:32">
      <c r="A1798" s="34"/>
      <c r="B1798" s="37"/>
      <c r="C1798" s="226"/>
      <c r="D1798" s="328"/>
      <c r="E1798" s="328"/>
      <c r="F1798" s="328"/>
      <c r="G1798" s="328"/>
      <c r="H1798" s="328"/>
      <c r="I1798" s="328"/>
      <c r="J1798" s="329"/>
      <c r="K1798" s="431"/>
      <c r="L1798" s="329"/>
      <c r="M1798" s="319"/>
      <c r="N1798" s="329"/>
      <c r="O1798" s="329"/>
      <c r="P1798" s="328"/>
      <c r="Q1798" s="330"/>
      <c r="R1798" s="329"/>
      <c r="S1798" s="328"/>
      <c r="T1798" s="331"/>
      <c r="U1798" s="328"/>
      <c r="V1798" s="55"/>
      <c r="W1798" s="55"/>
      <c r="X1798" s="55"/>
      <c r="Y1798" s="55"/>
      <c r="Z1798" s="55"/>
      <c r="AA1798" s="55"/>
      <c r="AB1798" s="55"/>
      <c r="AC1798" s="55"/>
      <c r="AD1798" s="55"/>
      <c r="AE1798" s="55"/>
      <c r="AF1798" s="55"/>
    </row>
    <row r="1799" ht="14.5" spans="1:32">
      <c r="A1799" s="34"/>
      <c r="B1799" s="37"/>
      <c r="C1799" s="226"/>
      <c r="D1799" s="328"/>
      <c r="E1799" s="328"/>
      <c r="F1799" s="328"/>
      <c r="G1799" s="328"/>
      <c r="H1799" s="328"/>
      <c r="I1799" s="328"/>
      <c r="J1799" s="329"/>
      <c r="K1799" s="431"/>
      <c r="L1799" s="329"/>
      <c r="M1799" s="319"/>
      <c r="N1799" s="329"/>
      <c r="O1799" s="329"/>
      <c r="P1799" s="328"/>
      <c r="Q1799" s="330"/>
      <c r="R1799" s="329"/>
      <c r="S1799" s="328"/>
      <c r="T1799" s="331"/>
      <c r="U1799" s="328"/>
      <c r="V1799" s="55"/>
      <c r="W1799" s="55"/>
      <c r="X1799" s="55"/>
      <c r="Y1799" s="55"/>
      <c r="Z1799" s="55"/>
      <c r="AA1799" s="55"/>
      <c r="AB1799" s="55"/>
      <c r="AC1799" s="55"/>
      <c r="AD1799" s="55"/>
      <c r="AE1799" s="55"/>
      <c r="AF1799" s="55"/>
    </row>
    <row r="1800" ht="14.5" spans="1:32">
      <c r="A1800" s="34"/>
      <c r="B1800" s="37"/>
      <c r="C1800" s="226"/>
      <c r="D1800" s="328"/>
      <c r="E1800" s="328"/>
      <c r="F1800" s="328"/>
      <c r="G1800" s="328"/>
      <c r="H1800" s="328"/>
      <c r="I1800" s="328"/>
      <c r="J1800" s="329"/>
      <c r="K1800" s="431"/>
      <c r="L1800" s="329"/>
      <c r="M1800" s="319"/>
      <c r="N1800" s="329"/>
      <c r="O1800" s="329"/>
      <c r="P1800" s="328"/>
      <c r="Q1800" s="330"/>
      <c r="R1800" s="329"/>
      <c r="S1800" s="328"/>
      <c r="T1800" s="331"/>
      <c r="U1800" s="328"/>
      <c r="V1800" s="55"/>
      <c r="W1800" s="55"/>
      <c r="X1800" s="55"/>
      <c r="Y1800" s="55"/>
      <c r="Z1800" s="55"/>
      <c r="AA1800" s="55"/>
      <c r="AB1800" s="55"/>
      <c r="AC1800" s="55"/>
      <c r="AD1800" s="55"/>
      <c r="AE1800" s="55"/>
      <c r="AF1800" s="55"/>
    </row>
    <row r="1801" ht="14.5" spans="1:32">
      <c r="A1801" s="34"/>
      <c r="B1801" s="37"/>
      <c r="C1801" s="226"/>
      <c r="D1801" s="328"/>
      <c r="E1801" s="328"/>
      <c r="F1801" s="328"/>
      <c r="G1801" s="328"/>
      <c r="H1801" s="328"/>
      <c r="I1801" s="328"/>
      <c r="J1801" s="329"/>
      <c r="K1801" s="431"/>
      <c r="L1801" s="329"/>
      <c r="M1801" s="319"/>
      <c r="N1801" s="329"/>
      <c r="O1801" s="329"/>
      <c r="P1801" s="328"/>
      <c r="Q1801" s="330"/>
      <c r="R1801" s="329"/>
      <c r="S1801" s="328"/>
      <c r="T1801" s="331"/>
      <c r="U1801" s="328"/>
      <c r="V1801" s="55"/>
      <c r="W1801" s="55"/>
      <c r="X1801" s="55"/>
      <c r="Y1801" s="55"/>
      <c r="Z1801" s="55"/>
      <c r="AA1801" s="55"/>
      <c r="AB1801" s="55"/>
      <c r="AC1801" s="55"/>
      <c r="AD1801" s="55"/>
      <c r="AE1801" s="55"/>
      <c r="AF1801" s="55"/>
    </row>
    <row r="1802" ht="14.5" spans="1:32">
      <c r="A1802" s="34"/>
      <c r="B1802" s="37"/>
      <c r="C1802" s="226"/>
      <c r="D1802" s="328"/>
      <c r="E1802" s="328"/>
      <c r="F1802" s="328"/>
      <c r="G1802" s="328"/>
      <c r="H1802" s="328"/>
      <c r="I1802" s="328"/>
      <c r="J1802" s="329"/>
      <c r="K1802" s="431"/>
      <c r="L1802" s="329"/>
      <c r="M1802" s="319"/>
      <c r="N1802" s="329"/>
      <c r="O1802" s="329"/>
      <c r="P1802" s="328"/>
      <c r="Q1802" s="330"/>
      <c r="R1802" s="329"/>
      <c r="S1802" s="328"/>
      <c r="T1802" s="331"/>
      <c r="U1802" s="328"/>
      <c r="V1802" s="55"/>
      <c r="W1802" s="55"/>
      <c r="X1802" s="55"/>
      <c r="Y1802" s="55"/>
      <c r="Z1802" s="55"/>
      <c r="AA1802" s="55"/>
      <c r="AB1802" s="55"/>
      <c r="AC1802" s="55"/>
      <c r="AD1802" s="55"/>
      <c r="AE1802" s="55"/>
      <c r="AF1802" s="55"/>
    </row>
    <row r="1803" ht="14.5" spans="1:32">
      <c r="A1803" s="34"/>
      <c r="B1803" s="37"/>
      <c r="C1803" s="226"/>
      <c r="D1803" s="328"/>
      <c r="E1803" s="328"/>
      <c r="F1803" s="328"/>
      <c r="G1803" s="328"/>
      <c r="H1803" s="328"/>
      <c r="I1803" s="328"/>
      <c r="J1803" s="329"/>
      <c r="K1803" s="431"/>
      <c r="L1803" s="329"/>
      <c r="M1803" s="319"/>
      <c r="N1803" s="329"/>
      <c r="O1803" s="329"/>
      <c r="P1803" s="328"/>
      <c r="Q1803" s="330"/>
      <c r="R1803" s="329"/>
      <c r="S1803" s="328"/>
      <c r="T1803" s="331"/>
      <c r="U1803" s="328"/>
      <c r="V1803" s="55"/>
      <c r="W1803" s="55"/>
      <c r="X1803" s="55"/>
      <c r="Y1803" s="55"/>
      <c r="Z1803" s="55"/>
      <c r="AA1803" s="55"/>
      <c r="AB1803" s="55"/>
      <c r="AC1803" s="55"/>
      <c r="AD1803" s="55"/>
      <c r="AE1803" s="55"/>
      <c r="AF1803" s="55"/>
    </row>
    <row r="1804" ht="14.5" spans="1:32">
      <c r="A1804" s="34"/>
      <c r="B1804" s="37"/>
      <c r="C1804" s="226"/>
      <c r="D1804" s="328"/>
      <c r="E1804" s="328"/>
      <c r="F1804" s="328"/>
      <c r="G1804" s="328"/>
      <c r="H1804" s="328"/>
      <c r="I1804" s="328"/>
      <c r="J1804" s="329"/>
      <c r="K1804" s="431"/>
      <c r="L1804" s="329"/>
      <c r="M1804" s="319"/>
      <c r="N1804" s="329"/>
      <c r="O1804" s="329"/>
      <c r="P1804" s="328"/>
      <c r="Q1804" s="330"/>
      <c r="R1804" s="329"/>
      <c r="S1804" s="328"/>
      <c r="T1804" s="331"/>
      <c r="U1804" s="328"/>
      <c r="V1804" s="55"/>
      <c r="W1804" s="55"/>
      <c r="X1804" s="55"/>
      <c r="Y1804" s="55"/>
      <c r="Z1804" s="55"/>
      <c r="AA1804" s="55"/>
      <c r="AB1804" s="55"/>
      <c r="AC1804" s="55"/>
      <c r="AD1804" s="55"/>
      <c r="AE1804" s="55"/>
      <c r="AF1804" s="55"/>
    </row>
    <row r="1805" ht="14.5" spans="1:32">
      <c r="A1805" s="34"/>
      <c r="B1805" s="37"/>
      <c r="C1805" s="226"/>
      <c r="D1805" s="328"/>
      <c r="E1805" s="328"/>
      <c r="F1805" s="328"/>
      <c r="G1805" s="328"/>
      <c r="H1805" s="328"/>
      <c r="I1805" s="328"/>
      <c r="J1805" s="329"/>
      <c r="K1805" s="431"/>
      <c r="L1805" s="329"/>
      <c r="M1805" s="319"/>
      <c r="N1805" s="329"/>
      <c r="O1805" s="329"/>
      <c r="P1805" s="328"/>
      <c r="Q1805" s="330"/>
      <c r="R1805" s="329"/>
      <c r="S1805" s="328"/>
      <c r="T1805" s="331"/>
      <c r="U1805" s="328"/>
      <c r="V1805" s="55"/>
      <c r="W1805" s="55"/>
      <c r="X1805" s="55"/>
      <c r="Y1805" s="55"/>
      <c r="Z1805" s="55"/>
      <c r="AA1805" s="55"/>
      <c r="AB1805" s="55"/>
      <c r="AC1805" s="55"/>
      <c r="AD1805" s="55"/>
      <c r="AE1805" s="55"/>
      <c r="AF1805" s="55"/>
    </row>
    <row r="1806" ht="14.5" spans="1:32">
      <c r="A1806" s="34"/>
      <c r="B1806" s="37"/>
      <c r="C1806" s="226"/>
      <c r="D1806" s="328"/>
      <c r="E1806" s="328"/>
      <c r="F1806" s="328"/>
      <c r="G1806" s="328"/>
      <c r="H1806" s="328"/>
      <c r="I1806" s="328"/>
      <c r="J1806" s="329"/>
      <c r="K1806" s="431"/>
      <c r="L1806" s="329"/>
      <c r="M1806" s="319"/>
      <c r="N1806" s="329"/>
      <c r="O1806" s="329"/>
      <c r="P1806" s="328"/>
      <c r="Q1806" s="330"/>
      <c r="R1806" s="329"/>
      <c r="S1806" s="328"/>
      <c r="T1806" s="331"/>
      <c r="U1806" s="328"/>
      <c r="V1806" s="55"/>
      <c r="W1806" s="55"/>
      <c r="X1806" s="55"/>
      <c r="Y1806" s="55"/>
      <c r="Z1806" s="55"/>
      <c r="AA1806" s="55"/>
      <c r="AB1806" s="55"/>
      <c r="AC1806" s="55"/>
      <c r="AD1806" s="55"/>
      <c r="AE1806" s="55"/>
      <c r="AF1806" s="55"/>
    </row>
    <row r="1807" ht="14.5" spans="1:32">
      <c r="A1807" s="34"/>
      <c r="B1807" s="37"/>
      <c r="C1807" s="226"/>
      <c r="D1807" s="328"/>
      <c r="E1807" s="328"/>
      <c r="F1807" s="328"/>
      <c r="G1807" s="328"/>
      <c r="H1807" s="328"/>
      <c r="I1807" s="328"/>
      <c r="J1807" s="329"/>
      <c r="K1807" s="431"/>
      <c r="L1807" s="329"/>
      <c r="M1807" s="319"/>
      <c r="N1807" s="329"/>
      <c r="O1807" s="329"/>
      <c r="P1807" s="328"/>
      <c r="Q1807" s="330"/>
      <c r="R1807" s="329"/>
      <c r="S1807" s="328"/>
      <c r="T1807" s="331"/>
      <c r="U1807" s="328"/>
      <c r="V1807" s="55"/>
      <c r="W1807" s="55"/>
      <c r="X1807" s="55"/>
      <c r="Y1807" s="55"/>
      <c r="Z1807" s="55"/>
      <c r="AA1807" s="55"/>
      <c r="AB1807" s="55"/>
      <c r="AC1807" s="55"/>
      <c r="AD1807" s="55"/>
      <c r="AE1807" s="55"/>
      <c r="AF1807" s="55"/>
    </row>
    <row r="1808" ht="14.5" spans="1:32">
      <c r="A1808" s="34"/>
      <c r="B1808" s="37"/>
      <c r="C1808" s="226"/>
      <c r="D1808" s="328"/>
      <c r="E1808" s="328"/>
      <c r="F1808" s="328"/>
      <c r="G1808" s="328"/>
      <c r="H1808" s="328"/>
      <c r="I1808" s="328"/>
      <c r="J1808" s="329"/>
      <c r="K1808" s="431"/>
      <c r="L1808" s="329"/>
      <c r="M1808" s="319"/>
      <c r="N1808" s="329"/>
      <c r="O1808" s="329"/>
      <c r="P1808" s="328"/>
      <c r="Q1808" s="330"/>
      <c r="R1808" s="329"/>
      <c r="S1808" s="328"/>
      <c r="T1808" s="331"/>
      <c r="U1808" s="328"/>
      <c r="V1808" s="55"/>
      <c r="W1808" s="55"/>
      <c r="X1808" s="55"/>
      <c r="Y1808" s="55"/>
      <c r="Z1808" s="55"/>
      <c r="AA1808" s="55"/>
      <c r="AB1808" s="55"/>
      <c r="AC1808" s="55"/>
      <c r="AD1808" s="55"/>
      <c r="AE1808" s="55"/>
      <c r="AF1808" s="55"/>
    </row>
    <row r="1809" ht="14.5" spans="1:32">
      <c r="A1809" s="34"/>
      <c r="B1809" s="37"/>
      <c r="C1809" s="226"/>
      <c r="D1809" s="328"/>
      <c r="E1809" s="328"/>
      <c r="F1809" s="328"/>
      <c r="G1809" s="328"/>
      <c r="H1809" s="328"/>
      <c r="I1809" s="328"/>
      <c r="J1809" s="329"/>
      <c r="K1809" s="431"/>
      <c r="L1809" s="329"/>
      <c r="M1809" s="319"/>
      <c r="N1809" s="329"/>
      <c r="O1809" s="329"/>
      <c r="P1809" s="328"/>
      <c r="Q1809" s="330"/>
      <c r="R1809" s="329"/>
      <c r="S1809" s="328"/>
      <c r="T1809" s="331"/>
      <c r="U1809" s="328"/>
      <c r="V1809" s="55"/>
      <c r="W1809" s="55"/>
      <c r="X1809" s="55"/>
      <c r="Y1809" s="55"/>
      <c r="Z1809" s="55"/>
      <c r="AA1809" s="55"/>
      <c r="AB1809" s="55"/>
      <c r="AC1809" s="55"/>
      <c r="AD1809" s="55"/>
      <c r="AE1809" s="55"/>
      <c r="AF1809" s="55"/>
    </row>
    <row r="1810" ht="14.5" spans="1:32">
      <c r="A1810" s="34"/>
      <c r="B1810" s="37"/>
      <c r="C1810" s="226"/>
      <c r="D1810" s="328"/>
      <c r="E1810" s="328"/>
      <c r="F1810" s="328"/>
      <c r="G1810" s="328"/>
      <c r="H1810" s="328"/>
      <c r="I1810" s="328"/>
      <c r="J1810" s="329"/>
      <c r="K1810" s="431"/>
      <c r="L1810" s="329"/>
      <c r="M1810" s="319"/>
      <c r="N1810" s="329"/>
      <c r="O1810" s="329"/>
      <c r="P1810" s="328"/>
      <c r="Q1810" s="330"/>
      <c r="R1810" s="329"/>
      <c r="S1810" s="328"/>
      <c r="T1810" s="331"/>
      <c r="U1810" s="328"/>
      <c r="V1810" s="55"/>
      <c r="W1810" s="55"/>
      <c r="X1810" s="55"/>
      <c r="Y1810" s="55"/>
      <c r="Z1810" s="55"/>
      <c r="AA1810" s="55"/>
      <c r="AB1810" s="55"/>
      <c r="AC1810" s="55"/>
      <c r="AD1810" s="55"/>
      <c r="AE1810" s="55"/>
      <c r="AF1810" s="55"/>
    </row>
    <row r="1811" ht="14.5" spans="1:32">
      <c r="A1811" s="34"/>
      <c r="B1811" s="37"/>
      <c r="C1811" s="226"/>
      <c r="D1811" s="328"/>
      <c r="E1811" s="328"/>
      <c r="F1811" s="328"/>
      <c r="G1811" s="328"/>
      <c r="H1811" s="328"/>
      <c r="I1811" s="328"/>
      <c r="J1811" s="329"/>
      <c r="K1811" s="431"/>
      <c r="L1811" s="329"/>
      <c r="M1811" s="319"/>
      <c r="N1811" s="329"/>
      <c r="O1811" s="329"/>
      <c r="P1811" s="328"/>
      <c r="Q1811" s="330"/>
      <c r="R1811" s="329"/>
      <c r="S1811" s="328"/>
      <c r="T1811" s="331"/>
      <c r="U1811" s="328"/>
      <c r="V1811" s="55"/>
      <c r="W1811" s="55"/>
      <c r="X1811" s="55"/>
      <c r="Y1811" s="55"/>
      <c r="Z1811" s="55"/>
      <c r="AA1811" s="55"/>
      <c r="AB1811" s="55"/>
      <c r="AC1811" s="55"/>
      <c r="AD1811" s="55"/>
      <c r="AE1811" s="55"/>
      <c r="AF1811" s="55"/>
    </row>
    <row r="1812" ht="14.5" spans="1:32">
      <c r="A1812" s="34"/>
      <c r="B1812" s="37"/>
      <c r="C1812" s="226"/>
      <c r="D1812" s="328"/>
      <c r="E1812" s="328"/>
      <c r="F1812" s="328"/>
      <c r="G1812" s="328"/>
      <c r="H1812" s="328"/>
      <c r="I1812" s="328"/>
      <c r="J1812" s="329"/>
      <c r="K1812" s="431"/>
      <c r="L1812" s="329"/>
      <c r="M1812" s="319"/>
      <c r="N1812" s="329"/>
      <c r="O1812" s="329"/>
      <c r="P1812" s="328"/>
      <c r="Q1812" s="330"/>
      <c r="R1812" s="329"/>
      <c r="S1812" s="328"/>
      <c r="T1812" s="331"/>
      <c r="U1812" s="328"/>
      <c r="V1812" s="55"/>
      <c r="W1812" s="55"/>
      <c r="X1812" s="55"/>
      <c r="Y1812" s="55"/>
      <c r="Z1812" s="55"/>
      <c r="AA1812" s="55"/>
      <c r="AB1812" s="55"/>
      <c r="AC1812" s="55"/>
      <c r="AD1812" s="55"/>
      <c r="AE1812" s="55"/>
      <c r="AF1812" s="55"/>
    </row>
    <row r="1813" ht="14.5" spans="1:32">
      <c r="A1813" s="34"/>
      <c r="B1813" s="37"/>
      <c r="C1813" s="226"/>
      <c r="D1813" s="328"/>
      <c r="E1813" s="328"/>
      <c r="F1813" s="328"/>
      <c r="G1813" s="328"/>
      <c r="H1813" s="328"/>
      <c r="I1813" s="328"/>
      <c r="J1813" s="329"/>
      <c r="K1813" s="431"/>
      <c r="L1813" s="329"/>
      <c r="M1813" s="319"/>
      <c r="N1813" s="329"/>
      <c r="O1813" s="329"/>
      <c r="P1813" s="328"/>
      <c r="Q1813" s="330"/>
      <c r="R1813" s="329"/>
      <c r="S1813" s="328"/>
      <c r="T1813" s="331"/>
      <c r="U1813" s="328"/>
      <c r="V1813" s="55"/>
      <c r="W1813" s="55"/>
      <c r="X1813" s="55"/>
      <c r="Y1813" s="55"/>
      <c r="Z1813" s="55"/>
      <c r="AA1813" s="55"/>
      <c r="AB1813" s="55"/>
      <c r="AC1813" s="55"/>
      <c r="AD1813" s="55"/>
      <c r="AE1813" s="55"/>
      <c r="AF1813" s="55"/>
    </row>
    <row r="1814" ht="14.5" spans="1:32">
      <c r="A1814" s="34"/>
      <c r="B1814" s="37"/>
      <c r="C1814" s="226"/>
      <c r="D1814" s="328"/>
      <c r="E1814" s="328"/>
      <c r="F1814" s="328"/>
      <c r="G1814" s="328"/>
      <c r="H1814" s="328"/>
      <c r="I1814" s="328"/>
      <c r="J1814" s="329"/>
      <c r="K1814" s="431"/>
      <c r="L1814" s="329"/>
      <c r="M1814" s="319"/>
      <c r="N1814" s="329"/>
      <c r="O1814" s="329"/>
      <c r="P1814" s="328"/>
      <c r="Q1814" s="330"/>
      <c r="R1814" s="329"/>
      <c r="S1814" s="328"/>
      <c r="T1814" s="331"/>
      <c r="U1814" s="328"/>
      <c r="V1814" s="55"/>
      <c r="W1814" s="55"/>
      <c r="X1814" s="55"/>
      <c r="Y1814" s="55"/>
      <c r="Z1814" s="55"/>
      <c r="AA1814" s="55"/>
      <c r="AB1814" s="55"/>
      <c r="AC1814" s="55"/>
      <c r="AD1814" s="55"/>
      <c r="AE1814" s="55"/>
      <c r="AF1814" s="55"/>
    </row>
    <row r="1815" ht="14.5" spans="1:32">
      <c r="A1815" s="34"/>
      <c r="B1815" s="37"/>
      <c r="C1815" s="226"/>
      <c r="D1815" s="328"/>
      <c r="E1815" s="328"/>
      <c r="F1815" s="328"/>
      <c r="G1815" s="328"/>
      <c r="H1815" s="328"/>
      <c r="I1815" s="328"/>
      <c r="J1815" s="329"/>
      <c r="K1815" s="431"/>
      <c r="L1815" s="329"/>
      <c r="M1815" s="319"/>
      <c r="N1815" s="329"/>
      <c r="O1815" s="329"/>
      <c r="P1815" s="328"/>
      <c r="Q1815" s="330"/>
      <c r="R1815" s="329"/>
      <c r="S1815" s="328"/>
      <c r="T1815" s="331"/>
      <c r="U1815" s="328"/>
      <c r="V1815" s="55"/>
      <c r="W1815" s="55"/>
      <c r="X1815" s="55"/>
      <c r="Y1815" s="55"/>
      <c r="Z1815" s="55"/>
      <c r="AA1815" s="55"/>
      <c r="AB1815" s="55"/>
      <c r="AC1815" s="55"/>
      <c r="AD1815" s="55"/>
      <c r="AE1815" s="55"/>
      <c r="AF1815" s="55"/>
    </row>
    <row r="1816" ht="14.5" spans="1:32">
      <c r="A1816" s="34"/>
      <c r="B1816" s="37"/>
      <c r="C1816" s="226"/>
      <c r="D1816" s="328"/>
      <c r="E1816" s="328"/>
      <c r="F1816" s="328"/>
      <c r="G1816" s="328"/>
      <c r="H1816" s="328"/>
      <c r="I1816" s="328"/>
      <c r="J1816" s="329"/>
      <c r="K1816" s="431"/>
      <c r="L1816" s="329"/>
      <c r="M1816" s="319"/>
      <c r="N1816" s="329"/>
      <c r="O1816" s="329"/>
      <c r="P1816" s="328"/>
      <c r="Q1816" s="330"/>
      <c r="R1816" s="329"/>
      <c r="S1816" s="328"/>
      <c r="T1816" s="331"/>
      <c r="U1816" s="328"/>
      <c r="V1816" s="55"/>
      <c r="W1816" s="55"/>
      <c r="X1816" s="55"/>
      <c r="Y1816" s="55"/>
      <c r="Z1816" s="55"/>
      <c r="AA1816" s="55"/>
      <c r="AB1816" s="55"/>
      <c r="AC1816" s="55"/>
      <c r="AD1816" s="55"/>
      <c r="AE1816" s="55"/>
      <c r="AF1816" s="55"/>
    </row>
    <row r="1817" ht="14.5" spans="1:32">
      <c r="A1817" s="34"/>
      <c r="B1817" s="37"/>
      <c r="C1817" s="226"/>
      <c r="D1817" s="328"/>
      <c r="E1817" s="328"/>
      <c r="F1817" s="328"/>
      <c r="G1817" s="328"/>
      <c r="H1817" s="328"/>
      <c r="I1817" s="328"/>
      <c r="J1817" s="329"/>
      <c r="K1817" s="431"/>
      <c r="L1817" s="329"/>
      <c r="M1817" s="319"/>
      <c r="N1817" s="329"/>
      <c r="O1817" s="329"/>
      <c r="P1817" s="328"/>
      <c r="Q1817" s="330"/>
      <c r="R1817" s="329"/>
      <c r="S1817" s="328"/>
      <c r="T1817" s="331"/>
      <c r="U1817" s="328"/>
      <c r="V1817" s="55"/>
      <c r="W1817" s="55"/>
      <c r="X1817" s="55"/>
      <c r="Y1817" s="55"/>
      <c r="Z1817" s="55"/>
      <c r="AA1817" s="55"/>
      <c r="AB1817" s="55"/>
      <c r="AC1817" s="55"/>
      <c r="AD1817" s="55"/>
      <c r="AE1817" s="55"/>
      <c r="AF1817" s="55"/>
    </row>
    <row r="1818" ht="14.5" spans="1:32">
      <c r="A1818" s="34"/>
      <c r="B1818" s="37"/>
      <c r="C1818" s="226"/>
      <c r="D1818" s="328"/>
      <c r="E1818" s="328"/>
      <c r="F1818" s="328"/>
      <c r="G1818" s="328"/>
      <c r="H1818" s="328"/>
      <c r="I1818" s="328"/>
      <c r="J1818" s="329"/>
      <c r="K1818" s="431"/>
      <c r="L1818" s="329"/>
      <c r="M1818" s="319"/>
      <c r="N1818" s="329"/>
      <c r="O1818" s="329"/>
      <c r="P1818" s="328"/>
      <c r="Q1818" s="330"/>
      <c r="R1818" s="329"/>
      <c r="S1818" s="328"/>
      <c r="T1818" s="331"/>
      <c r="U1818" s="328"/>
      <c r="V1818" s="55"/>
      <c r="W1818" s="55"/>
      <c r="X1818" s="55"/>
      <c r="Y1818" s="55"/>
      <c r="Z1818" s="55"/>
      <c r="AA1818" s="55"/>
      <c r="AB1818" s="55"/>
      <c r="AC1818" s="55"/>
      <c r="AD1818" s="55"/>
      <c r="AE1818" s="55"/>
      <c r="AF1818" s="55"/>
    </row>
    <row r="1819" ht="14.5" spans="1:32">
      <c r="A1819" s="34"/>
      <c r="B1819" s="37"/>
      <c r="C1819" s="226"/>
      <c r="D1819" s="328"/>
      <c r="E1819" s="328"/>
      <c r="F1819" s="328"/>
      <c r="G1819" s="328"/>
      <c r="H1819" s="328"/>
      <c r="I1819" s="328"/>
      <c r="J1819" s="329"/>
      <c r="K1819" s="431"/>
      <c r="L1819" s="329"/>
      <c r="M1819" s="319"/>
      <c r="N1819" s="329"/>
      <c r="O1819" s="329"/>
      <c r="P1819" s="328"/>
      <c r="Q1819" s="330"/>
      <c r="R1819" s="329"/>
      <c r="S1819" s="328"/>
      <c r="T1819" s="331"/>
      <c r="U1819" s="328"/>
      <c r="V1819" s="55"/>
      <c r="W1819" s="55"/>
      <c r="X1819" s="55"/>
      <c r="Y1819" s="55"/>
      <c r="Z1819" s="55"/>
      <c r="AA1819" s="55"/>
      <c r="AB1819" s="55"/>
      <c r="AC1819" s="55"/>
      <c r="AD1819" s="55"/>
      <c r="AE1819" s="55"/>
      <c r="AF1819" s="55"/>
    </row>
    <row r="1820" ht="14.5" spans="1:32">
      <c r="A1820" s="34"/>
      <c r="B1820" s="37"/>
      <c r="C1820" s="226"/>
      <c r="D1820" s="328"/>
      <c r="E1820" s="328"/>
      <c r="F1820" s="328"/>
      <c r="G1820" s="328"/>
      <c r="H1820" s="328"/>
      <c r="I1820" s="328"/>
      <c r="J1820" s="329"/>
      <c r="K1820" s="431"/>
      <c r="L1820" s="329"/>
      <c r="M1820" s="319"/>
      <c r="N1820" s="329"/>
      <c r="O1820" s="329"/>
      <c r="P1820" s="328"/>
      <c r="Q1820" s="330"/>
      <c r="R1820" s="329"/>
      <c r="S1820" s="328"/>
      <c r="T1820" s="331"/>
      <c r="U1820" s="328"/>
      <c r="V1820" s="55"/>
      <c r="W1820" s="55"/>
      <c r="X1820" s="55"/>
      <c r="Y1820" s="55"/>
      <c r="Z1820" s="55"/>
      <c r="AA1820" s="55"/>
      <c r="AB1820" s="55"/>
      <c r="AC1820" s="55"/>
      <c r="AD1820" s="55"/>
      <c r="AE1820" s="55"/>
      <c r="AF1820" s="55"/>
    </row>
    <row r="1821" ht="14.5" spans="1:32">
      <c r="A1821" s="34"/>
      <c r="B1821" s="37"/>
      <c r="C1821" s="226"/>
      <c r="D1821" s="328"/>
      <c r="E1821" s="328"/>
      <c r="F1821" s="328"/>
      <c r="G1821" s="328"/>
      <c r="H1821" s="328"/>
      <c r="I1821" s="328"/>
      <c r="J1821" s="329"/>
      <c r="K1821" s="431"/>
      <c r="L1821" s="329"/>
      <c r="M1821" s="319"/>
      <c r="N1821" s="329"/>
      <c r="O1821" s="329"/>
      <c r="P1821" s="328"/>
      <c r="Q1821" s="330"/>
      <c r="R1821" s="329"/>
      <c r="S1821" s="328"/>
      <c r="T1821" s="331"/>
      <c r="U1821" s="328"/>
      <c r="V1821" s="55"/>
      <c r="W1821" s="55"/>
      <c r="X1821" s="55"/>
      <c r="Y1821" s="55"/>
      <c r="Z1821" s="55"/>
      <c r="AA1821" s="55"/>
      <c r="AB1821" s="55"/>
      <c r="AC1821" s="55"/>
      <c r="AD1821" s="55"/>
      <c r="AE1821" s="55"/>
      <c r="AF1821" s="55"/>
    </row>
    <row r="1822" ht="14.5" spans="1:32">
      <c r="A1822" s="34"/>
      <c r="B1822" s="37"/>
      <c r="C1822" s="226"/>
      <c r="D1822" s="328"/>
      <c r="E1822" s="328"/>
      <c r="F1822" s="328"/>
      <c r="G1822" s="328"/>
      <c r="H1822" s="328"/>
      <c r="I1822" s="328"/>
      <c r="J1822" s="329"/>
      <c r="K1822" s="431"/>
      <c r="L1822" s="329"/>
      <c r="M1822" s="319"/>
      <c r="N1822" s="329"/>
      <c r="O1822" s="329"/>
      <c r="P1822" s="328"/>
      <c r="Q1822" s="330"/>
      <c r="R1822" s="329"/>
      <c r="S1822" s="328"/>
      <c r="T1822" s="331"/>
      <c r="U1822" s="328"/>
      <c r="V1822" s="55"/>
      <c r="W1822" s="55"/>
      <c r="X1822" s="55"/>
      <c r="Y1822" s="55"/>
      <c r="Z1822" s="55"/>
      <c r="AA1822" s="55"/>
      <c r="AB1822" s="55"/>
      <c r="AC1822" s="55"/>
      <c r="AD1822" s="55"/>
      <c r="AE1822" s="55"/>
      <c r="AF1822" s="55"/>
    </row>
    <row r="1823" ht="14.5" spans="1:32">
      <c r="A1823" s="34"/>
      <c r="B1823" s="37"/>
      <c r="C1823" s="226"/>
      <c r="D1823" s="328"/>
      <c r="E1823" s="328"/>
      <c r="F1823" s="328"/>
      <c r="G1823" s="328"/>
      <c r="H1823" s="328"/>
      <c r="I1823" s="328"/>
      <c r="J1823" s="329"/>
      <c r="K1823" s="431"/>
      <c r="L1823" s="329"/>
      <c r="M1823" s="319"/>
      <c r="N1823" s="329"/>
      <c r="O1823" s="329"/>
      <c r="P1823" s="328"/>
      <c r="Q1823" s="330"/>
      <c r="R1823" s="329"/>
      <c r="S1823" s="328"/>
      <c r="T1823" s="331"/>
      <c r="U1823" s="328"/>
      <c r="V1823" s="55"/>
      <c r="W1823" s="55"/>
      <c r="X1823" s="55"/>
      <c r="Y1823" s="55"/>
      <c r="Z1823" s="55"/>
      <c r="AA1823" s="55"/>
      <c r="AB1823" s="55"/>
      <c r="AC1823" s="55"/>
      <c r="AD1823" s="55"/>
      <c r="AE1823" s="55"/>
      <c r="AF1823" s="55"/>
    </row>
    <row r="1824" ht="14.5" spans="1:32">
      <c r="A1824" s="34"/>
      <c r="B1824" s="37"/>
      <c r="C1824" s="226"/>
      <c r="D1824" s="328"/>
      <c r="E1824" s="328"/>
      <c r="F1824" s="328"/>
      <c r="G1824" s="328"/>
      <c r="H1824" s="328"/>
      <c r="I1824" s="328"/>
      <c r="J1824" s="329"/>
      <c r="K1824" s="431"/>
      <c r="L1824" s="329"/>
      <c r="M1824" s="319"/>
      <c r="N1824" s="329"/>
      <c r="O1824" s="329"/>
      <c r="P1824" s="328"/>
      <c r="Q1824" s="330"/>
      <c r="R1824" s="329"/>
      <c r="S1824" s="328"/>
      <c r="T1824" s="331"/>
      <c r="U1824" s="328"/>
      <c r="V1824" s="55"/>
      <c r="W1824" s="55"/>
      <c r="X1824" s="55"/>
      <c r="Y1824" s="55"/>
      <c r="Z1824" s="55"/>
      <c r="AA1824" s="55"/>
      <c r="AB1824" s="55"/>
      <c r="AC1824" s="55"/>
      <c r="AD1824" s="55"/>
      <c r="AE1824" s="55"/>
      <c r="AF1824" s="55"/>
    </row>
    <row r="1825" ht="14.5" spans="1:32">
      <c r="A1825" s="34"/>
      <c r="B1825" s="37"/>
      <c r="C1825" s="226"/>
      <c r="D1825" s="328"/>
      <c r="E1825" s="328"/>
      <c r="F1825" s="328"/>
      <c r="G1825" s="328"/>
      <c r="H1825" s="328"/>
      <c r="I1825" s="328"/>
      <c r="J1825" s="329"/>
      <c r="K1825" s="431"/>
      <c r="L1825" s="329"/>
      <c r="M1825" s="319"/>
      <c r="N1825" s="329"/>
      <c r="O1825" s="329"/>
      <c r="P1825" s="328"/>
      <c r="Q1825" s="330"/>
      <c r="R1825" s="329"/>
      <c r="S1825" s="328"/>
      <c r="T1825" s="331"/>
      <c r="U1825" s="328"/>
      <c r="V1825" s="55"/>
      <c r="W1825" s="55"/>
      <c r="X1825" s="55"/>
      <c r="Y1825" s="55"/>
      <c r="Z1825" s="55"/>
      <c r="AA1825" s="55"/>
      <c r="AB1825" s="55"/>
      <c r="AC1825" s="55"/>
      <c r="AD1825" s="55"/>
      <c r="AE1825" s="55"/>
      <c r="AF1825" s="55"/>
    </row>
    <row r="1826" ht="14.5" spans="1:32">
      <c r="A1826" s="34"/>
      <c r="B1826" s="37"/>
      <c r="C1826" s="226"/>
      <c r="D1826" s="328"/>
      <c r="E1826" s="328"/>
      <c r="F1826" s="328"/>
      <c r="G1826" s="328"/>
      <c r="H1826" s="328"/>
      <c r="I1826" s="328"/>
      <c r="J1826" s="329"/>
      <c r="K1826" s="431"/>
      <c r="L1826" s="329"/>
      <c r="M1826" s="319"/>
      <c r="N1826" s="329"/>
      <c r="O1826" s="329"/>
      <c r="P1826" s="328"/>
      <c r="Q1826" s="330"/>
      <c r="R1826" s="329"/>
      <c r="S1826" s="328"/>
      <c r="T1826" s="331"/>
      <c r="U1826" s="328"/>
      <c r="V1826" s="55"/>
      <c r="W1826" s="55"/>
      <c r="X1826" s="55"/>
      <c r="Y1826" s="55"/>
      <c r="Z1826" s="55"/>
      <c r="AA1826" s="55"/>
      <c r="AB1826" s="55"/>
      <c r="AC1826" s="55"/>
      <c r="AD1826" s="55"/>
      <c r="AE1826" s="55"/>
      <c r="AF1826" s="55"/>
    </row>
    <row r="1827" ht="14.5" spans="1:32">
      <c r="A1827" s="34"/>
      <c r="B1827" s="37"/>
      <c r="C1827" s="226"/>
      <c r="D1827" s="328"/>
      <c r="E1827" s="328"/>
      <c r="F1827" s="328"/>
      <c r="G1827" s="328"/>
      <c r="H1827" s="328"/>
      <c r="I1827" s="328"/>
      <c r="J1827" s="329"/>
      <c r="K1827" s="431"/>
      <c r="L1827" s="329"/>
      <c r="M1827" s="319"/>
      <c r="N1827" s="329"/>
      <c r="O1827" s="329"/>
      <c r="P1827" s="328"/>
      <c r="Q1827" s="330"/>
      <c r="R1827" s="329"/>
      <c r="S1827" s="328"/>
      <c r="T1827" s="331"/>
      <c r="U1827" s="328"/>
      <c r="V1827" s="55"/>
      <c r="W1827" s="55"/>
      <c r="X1827" s="55"/>
      <c r="Y1827" s="55"/>
      <c r="Z1827" s="55"/>
      <c r="AA1827" s="55"/>
      <c r="AB1827" s="55"/>
      <c r="AC1827" s="55"/>
      <c r="AD1827" s="55"/>
      <c r="AE1827" s="55"/>
      <c r="AF1827" s="55"/>
    </row>
    <row r="1828" ht="14.5" spans="1:32">
      <c r="A1828" s="34"/>
      <c r="B1828" s="37"/>
      <c r="C1828" s="226"/>
      <c r="D1828" s="328"/>
      <c r="E1828" s="328"/>
      <c r="F1828" s="328"/>
      <c r="G1828" s="328"/>
      <c r="H1828" s="328"/>
      <c r="I1828" s="328"/>
      <c r="J1828" s="329"/>
      <c r="K1828" s="431"/>
      <c r="L1828" s="329"/>
      <c r="M1828" s="319"/>
      <c r="N1828" s="329"/>
      <c r="O1828" s="329"/>
      <c r="P1828" s="328"/>
      <c r="Q1828" s="330"/>
      <c r="R1828" s="329"/>
      <c r="S1828" s="328"/>
      <c r="T1828" s="331"/>
      <c r="U1828" s="328"/>
      <c r="V1828" s="55"/>
      <c r="W1828" s="55"/>
      <c r="X1828" s="55"/>
      <c r="Y1828" s="55"/>
      <c r="Z1828" s="55"/>
      <c r="AA1828" s="55"/>
      <c r="AB1828" s="55"/>
      <c r="AC1828" s="55"/>
      <c r="AD1828" s="55"/>
      <c r="AE1828" s="55"/>
      <c r="AF1828" s="55"/>
    </row>
    <row r="1829" ht="14.5" spans="1:32">
      <c r="A1829" s="34"/>
      <c r="B1829" s="37"/>
      <c r="C1829" s="226"/>
      <c r="D1829" s="328"/>
      <c r="E1829" s="328"/>
      <c r="F1829" s="328"/>
      <c r="G1829" s="328"/>
      <c r="H1829" s="328"/>
      <c r="I1829" s="328"/>
      <c r="J1829" s="329"/>
      <c r="K1829" s="431"/>
      <c r="L1829" s="329"/>
      <c r="M1829" s="319"/>
      <c r="N1829" s="329"/>
      <c r="O1829" s="329"/>
      <c r="P1829" s="328"/>
      <c r="Q1829" s="330"/>
      <c r="R1829" s="329"/>
      <c r="S1829" s="328"/>
      <c r="T1829" s="331"/>
      <c r="U1829" s="328"/>
      <c r="V1829" s="55"/>
      <c r="W1829" s="55"/>
      <c r="X1829" s="55"/>
      <c r="Y1829" s="55"/>
      <c r="Z1829" s="55"/>
      <c r="AA1829" s="55"/>
      <c r="AB1829" s="55"/>
      <c r="AC1829" s="55"/>
      <c r="AD1829" s="55"/>
      <c r="AE1829" s="55"/>
      <c r="AF1829" s="55"/>
    </row>
    <row r="1830" ht="14.5" spans="1:32">
      <c r="A1830" s="34"/>
      <c r="B1830" s="37"/>
      <c r="C1830" s="226"/>
      <c r="D1830" s="328"/>
      <c r="E1830" s="328"/>
      <c r="F1830" s="328"/>
      <c r="G1830" s="328"/>
      <c r="H1830" s="328"/>
      <c r="I1830" s="328"/>
      <c r="J1830" s="329"/>
      <c r="K1830" s="431"/>
      <c r="L1830" s="329"/>
      <c r="M1830" s="319"/>
      <c r="N1830" s="329"/>
      <c r="O1830" s="329"/>
      <c r="P1830" s="328"/>
      <c r="Q1830" s="330"/>
      <c r="R1830" s="329"/>
      <c r="S1830" s="328"/>
      <c r="T1830" s="331"/>
      <c r="U1830" s="328"/>
      <c r="V1830" s="55"/>
      <c r="W1830" s="55"/>
      <c r="X1830" s="55"/>
      <c r="Y1830" s="55"/>
      <c r="Z1830" s="55"/>
      <c r="AA1830" s="55"/>
      <c r="AB1830" s="55"/>
      <c r="AC1830" s="55"/>
      <c r="AD1830" s="55"/>
      <c r="AE1830" s="55"/>
      <c r="AF1830" s="55"/>
    </row>
    <row r="1831" ht="14.5" spans="1:32">
      <c r="A1831" s="34"/>
      <c r="B1831" s="37"/>
      <c r="C1831" s="226"/>
      <c r="D1831" s="328"/>
      <c r="E1831" s="328"/>
      <c r="F1831" s="328"/>
      <c r="G1831" s="328"/>
      <c r="H1831" s="328"/>
      <c r="I1831" s="328"/>
      <c r="J1831" s="329"/>
      <c r="K1831" s="431"/>
      <c r="L1831" s="329"/>
      <c r="M1831" s="319"/>
      <c r="N1831" s="329"/>
      <c r="O1831" s="329"/>
      <c r="P1831" s="328"/>
      <c r="Q1831" s="330"/>
      <c r="R1831" s="329"/>
      <c r="S1831" s="328"/>
      <c r="T1831" s="331"/>
      <c r="U1831" s="328"/>
      <c r="V1831" s="55"/>
      <c r="W1831" s="55"/>
      <c r="X1831" s="55"/>
      <c r="Y1831" s="55"/>
      <c r="Z1831" s="55"/>
      <c r="AA1831" s="55"/>
      <c r="AB1831" s="55"/>
      <c r="AC1831" s="55"/>
      <c r="AD1831" s="55"/>
      <c r="AE1831" s="55"/>
      <c r="AF1831" s="55"/>
    </row>
    <row r="1832" ht="14.5" spans="1:32">
      <c r="A1832" s="34"/>
      <c r="B1832" s="37"/>
      <c r="C1832" s="226"/>
      <c r="D1832" s="328"/>
      <c r="E1832" s="328"/>
      <c r="F1832" s="328"/>
      <c r="G1832" s="328"/>
      <c r="H1832" s="328"/>
      <c r="I1832" s="328"/>
      <c r="J1832" s="329"/>
      <c r="K1832" s="431"/>
      <c r="L1832" s="329"/>
      <c r="M1832" s="319"/>
      <c r="N1832" s="329"/>
      <c r="O1832" s="329"/>
      <c r="P1832" s="328"/>
      <c r="Q1832" s="330"/>
      <c r="R1832" s="329"/>
      <c r="S1832" s="328"/>
      <c r="T1832" s="331"/>
      <c r="U1832" s="328"/>
      <c r="V1832" s="55"/>
      <c r="W1832" s="55"/>
      <c r="X1832" s="55"/>
      <c r="Y1832" s="55"/>
      <c r="Z1832" s="55"/>
      <c r="AA1832" s="55"/>
      <c r="AB1832" s="55"/>
      <c r="AC1832" s="55"/>
      <c r="AD1832" s="55"/>
      <c r="AE1832" s="55"/>
      <c r="AF1832" s="55"/>
    </row>
    <row r="1833" ht="14.5" spans="1:32">
      <c r="A1833" s="34"/>
      <c r="B1833" s="37"/>
      <c r="C1833" s="226"/>
      <c r="D1833" s="328"/>
      <c r="E1833" s="328"/>
      <c r="F1833" s="328"/>
      <c r="G1833" s="328"/>
      <c r="H1833" s="328"/>
      <c r="I1833" s="328"/>
      <c r="J1833" s="329"/>
      <c r="K1833" s="431"/>
      <c r="L1833" s="329"/>
      <c r="M1833" s="319"/>
      <c r="N1833" s="329"/>
      <c r="O1833" s="329"/>
      <c r="P1833" s="328"/>
      <c r="Q1833" s="330"/>
      <c r="R1833" s="329"/>
      <c r="S1833" s="328"/>
      <c r="T1833" s="331"/>
      <c r="U1833" s="328"/>
      <c r="V1833" s="55"/>
      <c r="W1833" s="55"/>
      <c r="X1833" s="55"/>
      <c r="Y1833" s="55"/>
      <c r="Z1833" s="55"/>
      <c r="AA1833" s="55"/>
      <c r="AB1833" s="55"/>
      <c r="AC1833" s="55"/>
      <c r="AD1833" s="55"/>
      <c r="AE1833" s="55"/>
      <c r="AF1833" s="55"/>
    </row>
    <row r="1834" ht="14.5" spans="1:32">
      <c r="A1834" s="34"/>
      <c r="B1834" s="37"/>
      <c r="C1834" s="226"/>
      <c r="D1834" s="328"/>
      <c r="E1834" s="328"/>
      <c r="F1834" s="328"/>
      <c r="G1834" s="328"/>
      <c r="H1834" s="328"/>
      <c r="I1834" s="328"/>
      <c r="J1834" s="329"/>
      <c r="K1834" s="431"/>
      <c r="L1834" s="329"/>
      <c r="M1834" s="319"/>
      <c r="N1834" s="329"/>
      <c r="O1834" s="329"/>
      <c r="P1834" s="328"/>
      <c r="Q1834" s="330"/>
      <c r="R1834" s="329"/>
      <c r="S1834" s="328"/>
      <c r="T1834" s="331"/>
      <c r="U1834" s="328"/>
      <c r="V1834" s="55"/>
      <c r="W1834" s="55"/>
      <c r="X1834" s="55"/>
      <c r="Y1834" s="55"/>
      <c r="Z1834" s="55"/>
      <c r="AA1834" s="55"/>
      <c r="AB1834" s="55"/>
      <c r="AC1834" s="55"/>
      <c r="AD1834" s="55"/>
      <c r="AE1834" s="55"/>
      <c r="AF1834" s="55"/>
    </row>
    <row r="1835" ht="14.5" spans="1:32">
      <c r="A1835" s="34"/>
      <c r="B1835" s="37"/>
      <c r="C1835" s="226"/>
      <c r="D1835" s="328"/>
      <c r="E1835" s="328"/>
      <c r="F1835" s="328"/>
      <c r="G1835" s="328"/>
      <c r="H1835" s="328"/>
      <c r="I1835" s="328"/>
      <c r="J1835" s="329"/>
      <c r="K1835" s="431"/>
      <c r="L1835" s="329"/>
      <c r="M1835" s="319"/>
      <c r="N1835" s="329"/>
      <c r="O1835" s="329"/>
      <c r="P1835" s="328"/>
      <c r="Q1835" s="330"/>
      <c r="R1835" s="329"/>
      <c r="S1835" s="328"/>
      <c r="T1835" s="331"/>
      <c r="U1835" s="328"/>
      <c r="V1835" s="55"/>
      <c r="W1835" s="55"/>
      <c r="X1835" s="55"/>
      <c r="Y1835" s="55"/>
      <c r="Z1835" s="55"/>
      <c r="AA1835" s="55"/>
      <c r="AB1835" s="55"/>
      <c r="AC1835" s="55"/>
      <c r="AD1835" s="55"/>
      <c r="AE1835" s="55"/>
      <c r="AF1835" s="55"/>
    </row>
    <row r="1836" ht="14.5" spans="1:32">
      <c r="A1836" s="34"/>
      <c r="B1836" s="37"/>
      <c r="C1836" s="226"/>
      <c r="D1836" s="328"/>
      <c r="E1836" s="328"/>
      <c r="F1836" s="328"/>
      <c r="G1836" s="328"/>
      <c r="H1836" s="328"/>
      <c r="I1836" s="328"/>
      <c r="J1836" s="329"/>
      <c r="K1836" s="431"/>
      <c r="L1836" s="329"/>
      <c r="M1836" s="319"/>
      <c r="N1836" s="329"/>
      <c r="O1836" s="329"/>
      <c r="P1836" s="328"/>
      <c r="Q1836" s="330"/>
      <c r="R1836" s="329"/>
      <c r="S1836" s="328"/>
      <c r="T1836" s="331"/>
      <c r="U1836" s="328"/>
      <c r="V1836" s="55"/>
      <c r="W1836" s="55"/>
      <c r="X1836" s="55"/>
      <c r="Y1836" s="55"/>
      <c r="Z1836" s="55"/>
      <c r="AA1836" s="55"/>
      <c r="AB1836" s="55"/>
      <c r="AC1836" s="55"/>
      <c r="AD1836" s="55"/>
      <c r="AE1836" s="55"/>
      <c r="AF1836" s="55"/>
    </row>
    <row r="1837" ht="14.5" spans="1:32">
      <c r="A1837" s="34"/>
      <c r="B1837" s="37"/>
      <c r="C1837" s="226"/>
      <c r="D1837" s="328"/>
      <c r="E1837" s="328"/>
      <c r="F1837" s="328"/>
      <c r="G1837" s="328"/>
      <c r="H1837" s="328"/>
      <c r="I1837" s="328"/>
      <c r="J1837" s="329"/>
      <c r="K1837" s="431"/>
      <c r="L1837" s="329"/>
      <c r="M1837" s="319"/>
      <c r="N1837" s="329"/>
      <c r="O1837" s="329"/>
      <c r="P1837" s="328"/>
      <c r="Q1837" s="330"/>
      <c r="R1837" s="329"/>
      <c r="S1837" s="328"/>
      <c r="T1837" s="331"/>
      <c r="U1837" s="328"/>
      <c r="V1837" s="55"/>
      <c r="W1837" s="55"/>
      <c r="X1837" s="55"/>
      <c r="Y1837" s="55"/>
      <c r="Z1837" s="55"/>
      <c r="AA1837" s="55"/>
      <c r="AB1837" s="55"/>
      <c r="AC1837" s="55"/>
      <c r="AD1837" s="55"/>
      <c r="AE1837" s="55"/>
      <c r="AF1837" s="55"/>
    </row>
    <row r="1838" ht="14.5" spans="1:32">
      <c r="A1838" s="34"/>
      <c r="B1838" s="37"/>
      <c r="C1838" s="226"/>
      <c r="D1838" s="328"/>
      <c r="E1838" s="328"/>
      <c r="F1838" s="328"/>
      <c r="G1838" s="328"/>
      <c r="H1838" s="328"/>
      <c r="I1838" s="328"/>
      <c r="J1838" s="329"/>
      <c r="K1838" s="431"/>
      <c r="L1838" s="329"/>
      <c r="M1838" s="319"/>
      <c r="N1838" s="329"/>
      <c r="O1838" s="329"/>
      <c r="P1838" s="328"/>
      <c r="Q1838" s="330"/>
      <c r="R1838" s="329"/>
      <c r="S1838" s="328"/>
      <c r="T1838" s="331"/>
      <c r="U1838" s="328"/>
      <c r="V1838" s="55"/>
      <c r="W1838" s="55"/>
      <c r="X1838" s="55"/>
      <c r="Y1838" s="55"/>
      <c r="Z1838" s="55"/>
      <c r="AA1838" s="55"/>
      <c r="AB1838" s="55"/>
      <c r="AC1838" s="55"/>
      <c r="AD1838" s="55"/>
      <c r="AE1838" s="55"/>
      <c r="AF1838" s="55"/>
    </row>
    <row r="1839" ht="14.5" spans="1:32">
      <c r="A1839" s="34"/>
      <c r="B1839" s="37"/>
      <c r="C1839" s="226"/>
      <c r="D1839" s="328"/>
      <c r="E1839" s="328"/>
      <c r="F1839" s="328"/>
      <c r="G1839" s="328"/>
      <c r="H1839" s="328"/>
      <c r="I1839" s="328"/>
      <c r="J1839" s="329"/>
      <c r="K1839" s="431"/>
      <c r="L1839" s="329"/>
      <c r="M1839" s="319"/>
      <c r="N1839" s="329"/>
      <c r="O1839" s="329"/>
      <c r="P1839" s="328"/>
      <c r="Q1839" s="330"/>
      <c r="R1839" s="329"/>
      <c r="S1839" s="328"/>
      <c r="T1839" s="331"/>
      <c r="U1839" s="328"/>
      <c r="V1839" s="55"/>
      <c r="W1839" s="55"/>
      <c r="X1839" s="55"/>
      <c r="Y1839" s="55"/>
      <c r="Z1839" s="55"/>
      <c r="AA1839" s="55"/>
      <c r="AB1839" s="55"/>
      <c r="AC1839" s="55"/>
      <c r="AD1839" s="55"/>
      <c r="AE1839" s="55"/>
      <c r="AF1839" s="55"/>
    </row>
    <row r="1840" ht="14.5" spans="1:32">
      <c r="A1840" s="34"/>
      <c r="B1840" s="37"/>
      <c r="C1840" s="226"/>
      <c r="D1840" s="328"/>
      <c r="E1840" s="328"/>
      <c r="F1840" s="328"/>
      <c r="G1840" s="328"/>
      <c r="H1840" s="328"/>
      <c r="I1840" s="328"/>
      <c r="J1840" s="329"/>
      <c r="K1840" s="431"/>
      <c r="L1840" s="329"/>
      <c r="M1840" s="319"/>
      <c r="N1840" s="329"/>
      <c r="O1840" s="329"/>
      <c r="P1840" s="328"/>
      <c r="Q1840" s="330"/>
      <c r="R1840" s="329"/>
      <c r="S1840" s="328"/>
      <c r="T1840" s="331"/>
      <c r="U1840" s="328"/>
      <c r="V1840" s="55"/>
      <c r="W1840" s="55"/>
      <c r="X1840" s="55"/>
      <c r="Y1840" s="55"/>
      <c r="Z1840" s="55"/>
      <c r="AA1840" s="55"/>
      <c r="AB1840" s="55"/>
      <c r="AC1840" s="55"/>
      <c r="AD1840" s="55"/>
      <c r="AE1840" s="55"/>
      <c r="AF1840" s="55"/>
    </row>
    <row r="1841" ht="14.5" spans="1:32">
      <c r="A1841" s="34"/>
      <c r="B1841" s="37"/>
      <c r="C1841" s="226"/>
      <c r="D1841" s="328"/>
      <c r="E1841" s="328"/>
      <c r="F1841" s="328"/>
      <c r="G1841" s="328"/>
      <c r="H1841" s="328"/>
      <c r="I1841" s="328"/>
      <c r="J1841" s="329"/>
      <c r="K1841" s="431"/>
      <c r="L1841" s="329"/>
      <c r="M1841" s="319"/>
      <c r="N1841" s="329"/>
      <c r="O1841" s="329"/>
      <c r="P1841" s="328"/>
      <c r="Q1841" s="330"/>
      <c r="R1841" s="329"/>
      <c r="S1841" s="328"/>
      <c r="T1841" s="331"/>
      <c r="U1841" s="328"/>
      <c r="V1841" s="55"/>
      <c r="W1841" s="55"/>
      <c r="X1841" s="55"/>
      <c r="Y1841" s="55"/>
      <c r="Z1841" s="55"/>
      <c r="AA1841" s="55"/>
      <c r="AB1841" s="55"/>
      <c r="AC1841" s="55"/>
      <c r="AD1841" s="55"/>
      <c r="AE1841" s="55"/>
      <c r="AF1841" s="55"/>
    </row>
    <row r="1842" ht="14.5" spans="1:32">
      <c r="A1842" s="34"/>
      <c r="B1842" s="37"/>
      <c r="C1842" s="226"/>
      <c r="D1842" s="328"/>
      <c r="E1842" s="328"/>
      <c r="F1842" s="328"/>
      <c r="G1842" s="328"/>
      <c r="H1842" s="328"/>
      <c r="I1842" s="328"/>
      <c r="J1842" s="329"/>
      <c r="K1842" s="431"/>
      <c r="L1842" s="329"/>
      <c r="M1842" s="319"/>
      <c r="N1842" s="329"/>
      <c r="O1842" s="329"/>
      <c r="P1842" s="328"/>
      <c r="Q1842" s="330"/>
      <c r="R1842" s="329"/>
      <c r="S1842" s="328"/>
      <c r="T1842" s="331"/>
      <c r="U1842" s="328"/>
      <c r="V1842" s="55"/>
      <c r="W1842" s="55"/>
      <c r="X1842" s="55"/>
      <c r="Y1842" s="55"/>
      <c r="Z1842" s="55"/>
      <c r="AA1842" s="55"/>
      <c r="AB1842" s="55"/>
      <c r="AC1842" s="55"/>
      <c r="AD1842" s="55"/>
      <c r="AE1842" s="55"/>
      <c r="AF1842" s="55"/>
    </row>
    <row r="1843" ht="14.5" spans="1:32">
      <c r="A1843" s="34"/>
      <c r="B1843" s="37"/>
      <c r="C1843" s="226"/>
      <c r="D1843" s="328"/>
      <c r="E1843" s="328"/>
      <c r="F1843" s="328"/>
      <c r="G1843" s="328"/>
      <c r="H1843" s="328"/>
      <c r="I1843" s="328"/>
      <c r="J1843" s="329"/>
      <c r="K1843" s="431"/>
      <c r="L1843" s="329"/>
      <c r="M1843" s="319"/>
      <c r="N1843" s="329"/>
      <c r="O1843" s="329"/>
      <c r="P1843" s="328"/>
      <c r="Q1843" s="330"/>
      <c r="R1843" s="329"/>
      <c r="S1843" s="328"/>
      <c r="T1843" s="331"/>
      <c r="U1843" s="328"/>
      <c r="V1843" s="55"/>
      <c r="W1843" s="55"/>
      <c r="X1843" s="55"/>
      <c r="Y1843" s="55"/>
      <c r="Z1843" s="55"/>
      <c r="AA1843" s="55"/>
      <c r="AB1843" s="55"/>
      <c r="AC1843" s="55"/>
      <c r="AD1843" s="55"/>
      <c r="AE1843" s="55"/>
      <c r="AF1843" s="55"/>
    </row>
    <row r="1844" ht="14.5" spans="1:32">
      <c r="A1844" s="34"/>
      <c r="B1844" s="37"/>
      <c r="C1844" s="226"/>
      <c r="D1844" s="328"/>
      <c r="E1844" s="328"/>
      <c r="F1844" s="328"/>
      <c r="G1844" s="328"/>
      <c r="H1844" s="328"/>
      <c r="I1844" s="328"/>
      <c r="J1844" s="329"/>
      <c r="K1844" s="431"/>
      <c r="L1844" s="329"/>
      <c r="M1844" s="319"/>
      <c r="N1844" s="329"/>
      <c r="O1844" s="329"/>
      <c r="P1844" s="328"/>
      <c r="Q1844" s="330"/>
      <c r="R1844" s="329"/>
      <c r="S1844" s="328"/>
      <c r="T1844" s="331"/>
      <c r="U1844" s="328"/>
      <c r="V1844" s="55"/>
      <c r="W1844" s="55"/>
      <c r="X1844" s="55"/>
      <c r="Y1844" s="55"/>
      <c r="Z1844" s="55"/>
      <c r="AA1844" s="55"/>
      <c r="AB1844" s="55"/>
      <c r="AC1844" s="55"/>
      <c r="AD1844" s="55"/>
      <c r="AE1844" s="55"/>
      <c r="AF1844" s="55"/>
    </row>
    <row r="1845" ht="14.5" spans="1:32">
      <c r="A1845" s="34"/>
      <c r="B1845" s="37"/>
      <c r="C1845" s="226"/>
      <c r="D1845" s="328"/>
      <c r="E1845" s="328"/>
      <c r="F1845" s="328"/>
      <c r="G1845" s="328"/>
      <c r="H1845" s="328"/>
      <c r="I1845" s="328"/>
      <c r="J1845" s="329"/>
      <c r="K1845" s="431"/>
      <c r="L1845" s="329"/>
      <c r="M1845" s="319"/>
      <c r="N1845" s="329"/>
      <c r="O1845" s="329"/>
      <c r="P1845" s="328"/>
      <c r="Q1845" s="330"/>
      <c r="R1845" s="329"/>
      <c r="S1845" s="328"/>
      <c r="T1845" s="331"/>
      <c r="U1845" s="328"/>
      <c r="V1845" s="55"/>
      <c r="W1845" s="55"/>
      <c r="X1845" s="55"/>
      <c r="Y1845" s="55"/>
      <c r="Z1845" s="55"/>
      <c r="AA1845" s="55"/>
      <c r="AB1845" s="55"/>
      <c r="AC1845" s="55"/>
      <c r="AD1845" s="55"/>
      <c r="AE1845" s="55"/>
      <c r="AF1845" s="55"/>
    </row>
    <row r="1846" ht="14.5" spans="1:32">
      <c r="A1846" s="34"/>
      <c r="B1846" s="37"/>
      <c r="C1846" s="226"/>
      <c r="D1846" s="328"/>
      <c r="E1846" s="328"/>
      <c r="F1846" s="328"/>
      <c r="G1846" s="328"/>
      <c r="H1846" s="328"/>
      <c r="I1846" s="328"/>
      <c r="J1846" s="329"/>
      <c r="K1846" s="431"/>
      <c r="L1846" s="329"/>
      <c r="M1846" s="319"/>
      <c r="N1846" s="329"/>
      <c r="O1846" s="329"/>
      <c r="P1846" s="328"/>
      <c r="Q1846" s="330"/>
      <c r="R1846" s="329"/>
      <c r="S1846" s="328"/>
      <c r="T1846" s="331"/>
      <c r="U1846" s="328"/>
      <c r="V1846" s="55"/>
      <c r="W1846" s="55"/>
      <c r="X1846" s="55"/>
      <c r="Y1846" s="55"/>
      <c r="Z1846" s="55"/>
      <c r="AA1846" s="55"/>
      <c r="AB1846" s="55"/>
      <c r="AC1846" s="55"/>
      <c r="AD1846" s="55"/>
      <c r="AE1846" s="55"/>
      <c r="AF1846" s="55"/>
    </row>
    <row r="1847" ht="14.5" spans="1:32">
      <c r="A1847" s="34"/>
      <c r="B1847" s="37"/>
      <c r="C1847" s="226"/>
      <c r="D1847" s="328"/>
      <c r="E1847" s="328"/>
      <c r="F1847" s="328"/>
      <c r="G1847" s="328"/>
      <c r="H1847" s="328"/>
      <c r="I1847" s="328"/>
      <c r="J1847" s="329"/>
      <c r="K1847" s="431"/>
      <c r="L1847" s="329"/>
      <c r="M1847" s="319"/>
      <c r="N1847" s="329"/>
      <c r="O1847" s="329"/>
      <c r="P1847" s="328"/>
      <c r="Q1847" s="330"/>
      <c r="R1847" s="329"/>
      <c r="S1847" s="328"/>
      <c r="T1847" s="331"/>
      <c r="U1847" s="328"/>
      <c r="V1847" s="55"/>
      <c r="W1847" s="55"/>
      <c r="X1847" s="55"/>
      <c r="Y1847" s="55"/>
      <c r="Z1847" s="55"/>
      <c r="AA1847" s="55"/>
      <c r="AB1847" s="55"/>
      <c r="AC1847" s="55"/>
      <c r="AD1847" s="55"/>
      <c r="AE1847" s="55"/>
      <c r="AF1847" s="55"/>
    </row>
    <row r="1848" ht="14.5" spans="1:32">
      <c r="A1848" s="34"/>
      <c r="B1848" s="37"/>
      <c r="C1848" s="226"/>
      <c r="D1848" s="328"/>
      <c r="E1848" s="328"/>
      <c r="F1848" s="328"/>
      <c r="G1848" s="328"/>
      <c r="H1848" s="328"/>
      <c r="I1848" s="328"/>
      <c r="J1848" s="329"/>
      <c r="K1848" s="431"/>
      <c r="L1848" s="329"/>
      <c r="M1848" s="319"/>
      <c r="N1848" s="329"/>
      <c r="O1848" s="329"/>
      <c r="P1848" s="328"/>
      <c r="Q1848" s="330"/>
      <c r="R1848" s="329"/>
      <c r="S1848" s="328"/>
      <c r="T1848" s="331"/>
      <c r="U1848" s="328"/>
      <c r="V1848" s="55"/>
      <c r="W1848" s="55"/>
      <c r="X1848" s="55"/>
      <c r="Y1848" s="55"/>
      <c r="Z1848" s="55"/>
      <c r="AA1848" s="55"/>
      <c r="AB1848" s="55"/>
      <c r="AC1848" s="55"/>
      <c r="AD1848" s="55"/>
      <c r="AE1848" s="55"/>
      <c r="AF1848" s="55"/>
    </row>
    <row r="1849" ht="14.5" spans="1:32">
      <c r="A1849" s="34"/>
      <c r="B1849" s="37"/>
      <c r="C1849" s="226"/>
      <c r="D1849" s="328"/>
      <c r="E1849" s="328"/>
      <c r="F1849" s="328"/>
      <c r="G1849" s="328"/>
      <c r="H1849" s="328"/>
      <c r="I1849" s="328"/>
      <c r="J1849" s="329"/>
      <c r="K1849" s="431"/>
      <c r="L1849" s="329"/>
      <c r="M1849" s="319"/>
      <c r="N1849" s="329"/>
      <c r="O1849" s="329"/>
      <c r="P1849" s="328"/>
      <c r="Q1849" s="330"/>
      <c r="R1849" s="329"/>
      <c r="S1849" s="328"/>
      <c r="T1849" s="331"/>
      <c r="U1849" s="328"/>
      <c r="V1849" s="55"/>
      <c r="W1849" s="55"/>
      <c r="X1849" s="55"/>
      <c r="Y1849" s="55"/>
      <c r="Z1849" s="55"/>
      <c r="AA1849" s="55"/>
      <c r="AB1849" s="55"/>
      <c r="AC1849" s="55"/>
      <c r="AD1849" s="55"/>
      <c r="AE1849" s="55"/>
      <c r="AF1849" s="55"/>
    </row>
    <row r="1850" ht="14.5" spans="1:32">
      <c r="A1850" s="34"/>
      <c r="B1850" s="37"/>
      <c r="C1850" s="226"/>
      <c r="D1850" s="328"/>
      <c r="E1850" s="328"/>
      <c r="F1850" s="328"/>
      <c r="G1850" s="328"/>
      <c r="H1850" s="328"/>
      <c r="I1850" s="328"/>
      <c r="J1850" s="329"/>
      <c r="K1850" s="431"/>
      <c r="L1850" s="329"/>
      <c r="M1850" s="319"/>
      <c r="N1850" s="329"/>
      <c r="O1850" s="329"/>
      <c r="P1850" s="328"/>
      <c r="Q1850" s="330"/>
      <c r="R1850" s="329"/>
      <c r="S1850" s="328"/>
      <c r="T1850" s="331"/>
      <c r="U1850" s="328"/>
      <c r="V1850" s="55"/>
      <c r="W1850" s="55"/>
      <c r="X1850" s="55"/>
      <c r="Y1850" s="55"/>
      <c r="Z1850" s="55"/>
      <c r="AA1850" s="55"/>
      <c r="AB1850" s="55"/>
      <c r="AC1850" s="55"/>
      <c r="AD1850" s="55"/>
      <c r="AE1850" s="55"/>
      <c r="AF1850" s="55"/>
    </row>
    <row r="1851" ht="14.5" spans="1:32">
      <c r="A1851" s="34"/>
      <c r="B1851" s="37"/>
      <c r="C1851" s="226"/>
      <c r="D1851" s="328"/>
      <c r="E1851" s="328"/>
      <c r="F1851" s="328"/>
      <c r="G1851" s="328"/>
      <c r="H1851" s="328"/>
      <c r="I1851" s="328"/>
      <c r="J1851" s="329"/>
      <c r="K1851" s="431"/>
      <c r="L1851" s="329"/>
      <c r="M1851" s="319"/>
      <c r="N1851" s="329"/>
      <c r="O1851" s="329"/>
      <c r="P1851" s="328"/>
      <c r="Q1851" s="330"/>
      <c r="R1851" s="329"/>
      <c r="S1851" s="328"/>
      <c r="T1851" s="331"/>
      <c r="U1851" s="328"/>
      <c r="V1851" s="55"/>
      <c r="W1851" s="55"/>
      <c r="X1851" s="55"/>
      <c r="Y1851" s="55"/>
      <c r="Z1851" s="55"/>
      <c r="AA1851" s="55"/>
      <c r="AB1851" s="55"/>
      <c r="AC1851" s="55"/>
      <c r="AD1851" s="55"/>
      <c r="AE1851" s="55"/>
      <c r="AF1851" s="55"/>
    </row>
    <row r="1852" ht="14.5" spans="1:32">
      <c r="A1852" s="34"/>
      <c r="B1852" s="37"/>
      <c r="C1852" s="226"/>
      <c r="D1852" s="328"/>
      <c r="E1852" s="328"/>
      <c r="F1852" s="328"/>
      <c r="G1852" s="328"/>
      <c r="H1852" s="328"/>
      <c r="I1852" s="328"/>
      <c r="J1852" s="329"/>
      <c r="K1852" s="431"/>
      <c r="L1852" s="329"/>
      <c r="M1852" s="319"/>
      <c r="N1852" s="329"/>
      <c r="O1852" s="329"/>
      <c r="P1852" s="328"/>
      <c r="Q1852" s="330"/>
      <c r="R1852" s="329"/>
      <c r="S1852" s="328"/>
      <c r="T1852" s="331"/>
      <c r="U1852" s="328"/>
      <c r="V1852" s="55"/>
      <c r="W1852" s="55"/>
      <c r="X1852" s="55"/>
      <c r="Y1852" s="55"/>
      <c r="Z1852" s="55"/>
      <c r="AA1852" s="55"/>
      <c r="AB1852" s="55"/>
      <c r="AC1852" s="55"/>
      <c r="AD1852" s="55"/>
      <c r="AE1852" s="55"/>
      <c r="AF1852" s="55"/>
    </row>
    <row r="1853" ht="14.5" spans="1:32">
      <c r="A1853" s="34"/>
      <c r="B1853" s="37"/>
      <c r="C1853" s="226"/>
      <c r="D1853" s="328"/>
      <c r="E1853" s="328"/>
      <c r="F1853" s="328"/>
      <c r="G1853" s="328"/>
      <c r="H1853" s="328"/>
      <c r="I1853" s="328"/>
      <c r="J1853" s="329"/>
      <c r="K1853" s="431"/>
      <c r="L1853" s="329"/>
      <c r="M1853" s="319"/>
      <c r="N1853" s="329"/>
      <c r="O1853" s="329"/>
      <c r="P1853" s="328"/>
      <c r="Q1853" s="330"/>
      <c r="R1853" s="329"/>
      <c r="S1853" s="328"/>
      <c r="T1853" s="331"/>
      <c r="U1853" s="328"/>
      <c r="V1853" s="55"/>
      <c r="W1853" s="55"/>
      <c r="X1853" s="55"/>
      <c r="Y1853" s="55"/>
      <c r="Z1853" s="55"/>
      <c r="AA1853" s="55"/>
      <c r="AB1853" s="55"/>
      <c r="AC1853" s="55"/>
      <c r="AD1853" s="55"/>
      <c r="AE1853" s="55"/>
      <c r="AF1853" s="55"/>
    </row>
    <row r="1854" ht="14.5" spans="1:32">
      <c r="A1854" s="34"/>
      <c r="B1854" s="37"/>
      <c r="C1854" s="226"/>
      <c r="D1854" s="328"/>
      <c r="E1854" s="328"/>
      <c r="F1854" s="328"/>
      <c r="G1854" s="328"/>
      <c r="H1854" s="328"/>
      <c r="I1854" s="328"/>
      <c r="J1854" s="329"/>
      <c r="K1854" s="431"/>
      <c r="L1854" s="329"/>
      <c r="M1854" s="319"/>
      <c r="N1854" s="329"/>
      <c r="O1854" s="329"/>
      <c r="P1854" s="328"/>
      <c r="Q1854" s="330"/>
      <c r="R1854" s="329"/>
      <c r="S1854" s="328"/>
      <c r="T1854" s="331"/>
      <c r="U1854" s="328"/>
      <c r="V1854" s="55"/>
      <c r="W1854" s="55"/>
      <c r="X1854" s="55"/>
      <c r="Y1854" s="55"/>
      <c r="Z1854" s="55"/>
      <c r="AA1854" s="55"/>
      <c r="AB1854" s="55"/>
      <c r="AC1854" s="55"/>
      <c r="AD1854" s="55"/>
      <c r="AE1854" s="55"/>
      <c r="AF1854" s="55"/>
    </row>
    <row r="1855" ht="14.5" spans="1:32">
      <c r="A1855" s="34"/>
      <c r="B1855" s="37"/>
      <c r="C1855" s="226"/>
      <c r="D1855" s="328"/>
      <c r="E1855" s="328"/>
      <c r="F1855" s="328"/>
      <c r="G1855" s="328"/>
      <c r="H1855" s="328"/>
      <c r="I1855" s="328"/>
      <c r="J1855" s="329"/>
      <c r="K1855" s="431"/>
      <c r="L1855" s="329"/>
      <c r="M1855" s="319"/>
      <c r="N1855" s="329"/>
      <c r="O1855" s="329"/>
      <c r="P1855" s="328"/>
      <c r="Q1855" s="330"/>
      <c r="R1855" s="329"/>
      <c r="S1855" s="328"/>
      <c r="T1855" s="331"/>
      <c r="U1855" s="328"/>
      <c r="V1855" s="55"/>
      <c r="W1855" s="55"/>
      <c r="X1855" s="55"/>
      <c r="Y1855" s="55"/>
      <c r="Z1855" s="55"/>
      <c r="AA1855" s="55"/>
      <c r="AB1855" s="55"/>
      <c r="AC1855" s="55"/>
      <c r="AD1855" s="55"/>
      <c r="AE1855" s="55"/>
      <c r="AF1855" s="55"/>
    </row>
    <row r="1856" ht="14.5" spans="1:32">
      <c r="A1856" s="34"/>
      <c r="B1856" s="37"/>
      <c r="C1856" s="226"/>
      <c r="D1856" s="328"/>
      <c r="E1856" s="328"/>
      <c r="F1856" s="328"/>
      <c r="G1856" s="328"/>
      <c r="H1856" s="328"/>
      <c r="I1856" s="328"/>
      <c r="J1856" s="329"/>
      <c r="K1856" s="431"/>
      <c r="L1856" s="329"/>
      <c r="M1856" s="319"/>
      <c r="N1856" s="329"/>
      <c r="O1856" s="329"/>
      <c r="P1856" s="328"/>
      <c r="Q1856" s="330"/>
      <c r="R1856" s="329"/>
      <c r="S1856" s="328"/>
      <c r="T1856" s="331"/>
      <c r="U1856" s="328"/>
      <c r="V1856" s="55"/>
      <c r="W1856" s="55"/>
      <c r="X1856" s="55"/>
      <c r="Y1856" s="55"/>
      <c r="Z1856" s="55"/>
      <c r="AA1856" s="55"/>
      <c r="AB1856" s="55"/>
      <c r="AC1856" s="55"/>
      <c r="AD1856" s="55"/>
      <c r="AE1856" s="55"/>
      <c r="AF1856" s="55"/>
    </row>
    <row r="1857" ht="14.5" spans="1:32">
      <c r="A1857" s="34"/>
      <c r="B1857" s="37"/>
      <c r="C1857" s="226"/>
      <c r="D1857" s="328"/>
      <c r="E1857" s="328"/>
      <c r="F1857" s="328"/>
      <c r="G1857" s="328"/>
      <c r="H1857" s="328"/>
      <c r="I1857" s="328"/>
      <c r="J1857" s="329"/>
      <c r="K1857" s="431"/>
      <c r="L1857" s="329"/>
      <c r="M1857" s="319"/>
      <c r="N1857" s="329"/>
      <c r="O1857" s="329"/>
      <c r="P1857" s="328"/>
      <c r="Q1857" s="330"/>
      <c r="R1857" s="329"/>
      <c r="S1857" s="328"/>
      <c r="T1857" s="331"/>
      <c r="U1857" s="328"/>
      <c r="V1857" s="55"/>
      <c r="W1857" s="55"/>
      <c r="X1857" s="55"/>
      <c r="Y1857" s="55"/>
      <c r="Z1857" s="55"/>
      <c r="AA1857" s="55"/>
      <c r="AB1857" s="55"/>
      <c r="AC1857" s="55"/>
      <c r="AD1857" s="55"/>
      <c r="AE1857" s="55"/>
      <c r="AF1857" s="55"/>
    </row>
    <row r="1858" ht="14.5" spans="1:32">
      <c r="A1858" s="34"/>
      <c r="B1858" s="37"/>
      <c r="C1858" s="226"/>
      <c r="D1858" s="328"/>
      <c r="E1858" s="328"/>
      <c r="F1858" s="328"/>
      <c r="G1858" s="328"/>
      <c r="H1858" s="328"/>
      <c r="I1858" s="328"/>
      <c r="J1858" s="329"/>
      <c r="K1858" s="431"/>
      <c r="L1858" s="329"/>
      <c r="M1858" s="319"/>
      <c r="N1858" s="329"/>
      <c r="O1858" s="329"/>
      <c r="P1858" s="328"/>
      <c r="Q1858" s="330"/>
      <c r="R1858" s="329"/>
      <c r="S1858" s="328"/>
      <c r="T1858" s="331"/>
      <c r="U1858" s="328"/>
      <c r="V1858" s="55"/>
      <c r="W1858" s="55"/>
      <c r="X1858" s="55"/>
      <c r="Y1858" s="55"/>
      <c r="Z1858" s="55"/>
      <c r="AA1858" s="55"/>
      <c r="AB1858" s="55"/>
      <c r="AC1858" s="55"/>
      <c r="AD1858" s="55"/>
      <c r="AE1858" s="55"/>
      <c r="AF1858" s="55"/>
    </row>
    <row r="1859" ht="14.5" spans="1:32">
      <c r="A1859" s="34"/>
      <c r="B1859" s="37"/>
      <c r="C1859" s="226"/>
      <c r="D1859" s="328"/>
      <c r="E1859" s="328"/>
      <c r="F1859" s="328"/>
      <c r="G1859" s="328"/>
      <c r="H1859" s="328"/>
      <c r="I1859" s="328"/>
      <c r="J1859" s="329"/>
      <c r="K1859" s="431"/>
      <c r="L1859" s="329"/>
      <c r="M1859" s="319"/>
      <c r="N1859" s="329"/>
      <c r="O1859" s="329"/>
      <c r="P1859" s="328"/>
      <c r="Q1859" s="330"/>
      <c r="R1859" s="329"/>
      <c r="S1859" s="328"/>
      <c r="T1859" s="331"/>
      <c r="U1859" s="328"/>
      <c r="V1859" s="55"/>
      <c r="W1859" s="55"/>
      <c r="X1859" s="55"/>
      <c r="Y1859" s="55"/>
      <c r="Z1859" s="55"/>
      <c r="AA1859" s="55"/>
      <c r="AB1859" s="55"/>
      <c r="AC1859" s="55"/>
      <c r="AD1859" s="55"/>
      <c r="AE1859" s="55"/>
      <c r="AF1859" s="55"/>
    </row>
    <row r="1860" ht="14.5" spans="1:32">
      <c r="A1860" s="34"/>
      <c r="B1860" s="37"/>
      <c r="C1860" s="226"/>
      <c r="D1860" s="328"/>
      <c r="E1860" s="328"/>
      <c r="F1860" s="328"/>
      <c r="G1860" s="328"/>
      <c r="H1860" s="328"/>
      <c r="I1860" s="328"/>
      <c r="J1860" s="329"/>
      <c r="K1860" s="431"/>
      <c r="L1860" s="329"/>
      <c r="M1860" s="319"/>
      <c r="N1860" s="329"/>
      <c r="O1860" s="329"/>
      <c r="P1860" s="328"/>
      <c r="Q1860" s="330"/>
      <c r="R1860" s="329"/>
      <c r="S1860" s="328"/>
      <c r="T1860" s="331"/>
      <c r="U1860" s="328"/>
      <c r="V1860" s="55"/>
      <c r="W1860" s="55"/>
      <c r="X1860" s="55"/>
      <c r="Y1860" s="55"/>
      <c r="Z1860" s="55"/>
      <c r="AA1860" s="55"/>
      <c r="AB1860" s="55"/>
      <c r="AC1860" s="55"/>
      <c r="AD1860" s="55"/>
      <c r="AE1860" s="55"/>
      <c r="AF1860" s="55"/>
    </row>
    <row r="1861" ht="14.5" spans="1:32">
      <c r="A1861" s="34"/>
      <c r="B1861" s="37"/>
      <c r="C1861" s="226"/>
      <c r="D1861" s="328"/>
      <c r="E1861" s="328"/>
      <c r="F1861" s="328"/>
      <c r="G1861" s="328"/>
      <c r="H1861" s="328"/>
      <c r="I1861" s="328"/>
      <c r="J1861" s="329"/>
      <c r="K1861" s="431"/>
      <c r="L1861" s="329"/>
      <c r="M1861" s="319"/>
      <c r="N1861" s="329"/>
      <c r="O1861" s="329"/>
      <c r="P1861" s="328"/>
      <c r="Q1861" s="330"/>
      <c r="R1861" s="329"/>
      <c r="S1861" s="328"/>
      <c r="T1861" s="331"/>
      <c r="U1861" s="328"/>
      <c r="V1861" s="55"/>
      <c r="W1861" s="55"/>
      <c r="X1861" s="55"/>
      <c r="Y1861" s="55"/>
      <c r="Z1861" s="55"/>
      <c r="AA1861" s="55"/>
      <c r="AB1861" s="55"/>
      <c r="AC1861" s="55"/>
      <c r="AD1861" s="55"/>
      <c r="AE1861" s="55"/>
      <c r="AF1861" s="55"/>
    </row>
    <row r="1862" ht="14.5" spans="1:32">
      <c r="A1862" s="34"/>
      <c r="B1862" s="37"/>
      <c r="C1862" s="226"/>
      <c r="D1862" s="328"/>
      <c r="E1862" s="328"/>
      <c r="F1862" s="328"/>
      <c r="G1862" s="328"/>
      <c r="H1862" s="328"/>
      <c r="I1862" s="328"/>
      <c r="J1862" s="329"/>
      <c r="K1862" s="431"/>
      <c r="L1862" s="329"/>
      <c r="M1862" s="319"/>
      <c r="N1862" s="329"/>
      <c r="O1862" s="329"/>
      <c r="P1862" s="328"/>
      <c r="Q1862" s="330"/>
      <c r="R1862" s="329"/>
      <c r="S1862" s="328"/>
      <c r="T1862" s="331"/>
      <c r="U1862" s="328"/>
      <c r="V1862" s="55"/>
      <c r="W1862" s="55"/>
      <c r="X1862" s="55"/>
      <c r="Y1862" s="55"/>
      <c r="Z1862" s="55"/>
      <c r="AA1862" s="55"/>
      <c r="AB1862" s="55"/>
      <c r="AC1862" s="55"/>
      <c r="AD1862" s="55"/>
      <c r="AE1862" s="55"/>
      <c r="AF1862" s="55"/>
    </row>
    <row r="1863" ht="14.5" spans="1:32">
      <c r="A1863" s="34"/>
      <c r="B1863" s="37"/>
      <c r="C1863" s="226"/>
      <c r="D1863" s="328"/>
      <c r="E1863" s="328"/>
      <c r="F1863" s="328"/>
      <c r="G1863" s="328"/>
      <c r="H1863" s="328"/>
      <c r="I1863" s="328"/>
      <c r="J1863" s="329"/>
      <c r="K1863" s="431"/>
      <c r="L1863" s="329"/>
      <c r="M1863" s="319"/>
      <c r="N1863" s="329"/>
      <c r="O1863" s="329"/>
      <c r="P1863" s="328"/>
      <c r="Q1863" s="330"/>
      <c r="R1863" s="329"/>
      <c r="S1863" s="328"/>
      <c r="T1863" s="331"/>
      <c r="U1863" s="328"/>
      <c r="V1863" s="55"/>
      <c r="W1863" s="55"/>
      <c r="X1863" s="55"/>
      <c r="Y1863" s="55"/>
      <c r="Z1863" s="55"/>
      <c r="AA1863" s="55"/>
      <c r="AB1863" s="55"/>
      <c r="AC1863" s="55"/>
      <c r="AD1863" s="55"/>
      <c r="AE1863" s="55"/>
      <c r="AF1863" s="55"/>
    </row>
    <row r="1864" ht="14.5" spans="1:32">
      <c r="A1864" s="34"/>
      <c r="B1864" s="37"/>
      <c r="C1864" s="226"/>
      <c r="D1864" s="328"/>
      <c r="E1864" s="328"/>
      <c r="F1864" s="328"/>
      <c r="G1864" s="328"/>
      <c r="H1864" s="328"/>
      <c r="I1864" s="328"/>
      <c r="J1864" s="329"/>
      <c r="K1864" s="431"/>
      <c r="L1864" s="329"/>
      <c r="M1864" s="319"/>
      <c r="N1864" s="329"/>
      <c r="O1864" s="329"/>
      <c r="P1864" s="328"/>
      <c r="Q1864" s="330"/>
      <c r="R1864" s="329"/>
      <c r="S1864" s="328"/>
      <c r="T1864" s="331"/>
      <c r="U1864" s="328"/>
      <c r="V1864" s="55"/>
      <c r="W1864" s="55"/>
      <c r="X1864" s="55"/>
      <c r="Y1864" s="55"/>
      <c r="Z1864" s="55"/>
      <c r="AA1864" s="55"/>
      <c r="AB1864" s="55"/>
      <c r="AC1864" s="55"/>
      <c r="AD1864" s="55"/>
      <c r="AE1864" s="55"/>
      <c r="AF1864" s="55"/>
    </row>
    <row r="1865" ht="14.5" spans="1:32">
      <c r="A1865" s="34"/>
      <c r="B1865" s="37"/>
      <c r="C1865" s="226"/>
      <c r="D1865" s="328"/>
      <c r="E1865" s="328"/>
      <c r="F1865" s="328"/>
      <c r="G1865" s="328"/>
      <c r="H1865" s="328"/>
      <c r="I1865" s="328"/>
      <c r="J1865" s="329"/>
      <c r="K1865" s="431"/>
      <c r="L1865" s="329"/>
      <c r="M1865" s="319"/>
      <c r="N1865" s="329"/>
      <c r="O1865" s="329"/>
      <c r="P1865" s="328"/>
      <c r="Q1865" s="330"/>
      <c r="R1865" s="329"/>
      <c r="S1865" s="328"/>
      <c r="T1865" s="331"/>
      <c r="U1865" s="328"/>
      <c r="V1865" s="55"/>
      <c r="W1865" s="55"/>
      <c r="X1865" s="55"/>
      <c r="Y1865" s="55"/>
      <c r="Z1865" s="55"/>
      <c r="AA1865" s="55"/>
      <c r="AB1865" s="55"/>
      <c r="AC1865" s="55"/>
      <c r="AD1865" s="55"/>
      <c r="AE1865" s="55"/>
      <c r="AF1865" s="55"/>
    </row>
    <row r="1866" ht="14.5" spans="1:32">
      <c r="A1866" s="34"/>
      <c r="B1866" s="37"/>
      <c r="C1866" s="226"/>
      <c r="D1866" s="328"/>
      <c r="E1866" s="328"/>
      <c r="F1866" s="328"/>
      <c r="G1866" s="328"/>
      <c r="H1866" s="328"/>
      <c r="I1866" s="328"/>
      <c r="J1866" s="329"/>
      <c r="K1866" s="431"/>
      <c r="L1866" s="329"/>
      <c r="M1866" s="319"/>
      <c r="N1866" s="329"/>
      <c r="O1866" s="329"/>
      <c r="P1866" s="328"/>
      <c r="Q1866" s="330"/>
      <c r="R1866" s="329"/>
      <c r="S1866" s="328"/>
      <c r="T1866" s="331"/>
      <c r="U1866" s="328"/>
      <c r="V1866" s="55"/>
      <c r="W1866" s="55"/>
      <c r="X1866" s="55"/>
      <c r="Y1866" s="55"/>
      <c r="Z1866" s="55"/>
      <c r="AA1866" s="55"/>
      <c r="AB1866" s="55"/>
      <c r="AC1866" s="55"/>
      <c r="AD1866" s="55"/>
      <c r="AE1866" s="55"/>
      <c r="AF1866" s="55"/>
    </row>
    <row r="1867" ht="14.5" spans="1:32">
      <c r="A1867" s="34"/>
      <c r="B1867" s="37"/>
      <c r="C1867" s="226"/>
      <c r="D1867" s="328"/>
      <c r="E1867" s="328"/>
      <c r="F1867" s="328"/>
      <c r="G1867" s="328"/>
      <c r="H1867" s="328"/>
      <c r="I1867" s="328"/>
      <c r="J1867" s="329"/>
      <c r="K1867" s="431"/>
      <c r="L1867" s="329"/>
      <c r="M1867" s="319"/>
      <c r="N1867" s="329"/>
      <c r="O1867" s="329"/>
      <c r="P1867" s="328"/>
      <c r="Q1867" s="330"/>
      <c r="R1867" s="329"/>
      <c r="S1867" s="328"/>
      <c r="T1867" s="331"/>
      <c r="U1867" s="328"/>
      <c r="V1867" s="55"/>
      <c r="W1867" s="55"/>
      <c r="X1867" s="55"/>
      <c r="Y1867" s="55"/>
      <c r="Z1867" s="55"/>
      <c r="AA1867" s="55"/>
      <c r="AB1867" s="55"/>
      <c r="AC1867" s="55"/>
      <c r="AD1867" s="55"/>
      <c r="AE1867" s="55"/>
      <c r="AF1867" s="55"/>
    </row>
    <row r="1868" ht="14.5" spans="1:32">
      <c r="A1868" s="34"/>
      <c r="B1868" s="37"/>
      <c r="C1868" s="226"/>
      <c r="D1868" s="328"/>
      <c r="E1868" s="328"/>
      <c r="F1868" s="328"/>
      <c r="G1868" s="328"/>
      <c r="H1868" s="328"/>
      <c r="I1868" s="328"/>
      <c r="J1868" s="329"/>
      <c r="K1868" s="431"/>
      <c r="L1868" s="329"/>
      <c r="M1868" s="319"/>
      <c r="N1868" s="329"/>
      <c r="O1868" s="329"/>
      <c r="P1868" s="328"/>
      <c r="Q1868" s="330"/>
      <c r="R1868" s="329"/>
      <c r="S1868" s="328"/>
      <c r="T1868" s="331"/>
      <c r="U1868" s="328"/>
      <c r="V1868" s="55"/>
      <c r="W1868" s="55"/>
      <c r="X1868" s="55"/>
      <c r="Y1868" s="55"/>
      <c r="Z1868" s="55"/>
      <c r="AA1868" s="55"/>
      <c r="AB1868" s="55"/>
      <c r="AC1868" s="55"/>
      <c r="AD1868" s="55"/>
      <c r="AE1868" s="55"/>
      <c r="AF1868" s="55"/>
    </row>
    <row r="1869" ht="14.5" spans="1:32">
      <c r="A1869" s="34"/>
      <c r="B1869" s="37"/>
      <c r="C1869" s="226"/>
      <c r="D1869" s="328"/>
      <c r="E1869" s="328"/>
      <c r="F1869" s="328"/>
      <c r="G1869" s="328"/>
      <c r="H1869" s="328"/>
      <c r="I1869" s="328"/>
      <c r="J1869" s="329"/>
      <c r="K1869" s="431"/>
      <c r="L1869" s="329"/>
      <c r="M1869" s="319"/>
      <c r="N1869" s="329"/>
      <c r="O1869" s="329"/>
      <c r="P1869" s="328"/>
      <c r="Q1869" s="330"/>
      <c r="R1869" s="329"/>
      <c r="S1869" s="328"/>
      <c r="T1869" s="331"/>
      <c r="U1869" s="328"/>
      <c r="V1869" s="55"/>
      <c r="W1869" s="55"/>
      <c r="X1869" s="55"/>
      <c r="Y1869" s="55"/>
      <c r="Z1869" s="55"/>
      <c r="AA1869" s="55"/>
      <c r="AB1869" s="55"/>
      <c r="AC1869" s="55"/>
      <c r="AD1869" s="55"/>
      <c r="AE1869" s="55"/>
      <c r="AF1869" s="55"/>
    </row>
    <row r="1870" ht="14.5" spans="1:32">
      <c r="A1870" s="34"/>
      <c r="B1870" s="37"/>
      <c r="C1870" s="226"/>
      <c r="D1870" s="328"/>
      <c r="E1870" s="328"/>
      <c r="F1870" s="328"/>
      <c r="G1870" s="328"/>
      <c r="H1870" s="328"/>
      <c r="I1870" s="328"/>
      <c r="J1870" s="329"/>
      <c r="K1870" s="431"/>
      <c r="L1870" s="329"/>
      <c r="M1870" s="319"/>
      <c r="N1870" s="329"/>
      <c r="O1870" s="329"/>
      <c r="P1870" s="328"/>
      <c r="Q1870" s="330"/>
      <c r="R1870" s="329"/>
      <c r="S1870" s="328"/>
      <c r="T1870" s="331"/>
      <c r="U1870" s="328"/>
      <c r="V1870" s="55"/>
      <c r="W1870" s="55"/>
      <c r="X1870" s="55"/>
      <c r="Y1870" s="55"/>
      <c r="Z1870" s="55"/>
      <c r="AA1870" s="55"/>
      <c r="AB1870" s="55"/>
      <c r="AC1870" s="55"/>
      <c r="AD1870" s="55"/>
      <c r="AE1870" s="55"/>
      <c r="AF1870" s="55"/>
    </row>
    <row r="1871" ht="14.5" spans="1:32">
      <c r="A1871" s="34"/>
      <c r="B1871" s="37"/>
      <c r="C1871" s="226"/>
      <c r="D1871" s="328"/>
      <c r="E1871" s="328"/>
      <c r="F1871" s="328"/>
      <c r="G1871" s="328"/>
      <c r="H1871" s="328"/>
      <c r="I1871" s="328"/>
      <c r="J1871" s="329"/>
      <c r="K1871" s="431"/>
      <c r="L1871" s="329"/>
      <c r="M1871" s="319"/>
      <c r="N1871" s="329"/>
      <c r="O1871" s="329"/>
      <c r="P1871" s="328"/>
      <c r="Q1871" s="330"/>
      <c r="R1871" s="329"/>
      <c r="S1871" s="328"/>
      <c r="T1871" s="331"/>
      <c r="U1871" s="328"/>
      <c r="V1871" s="55"/>
      <c r="W1871" s="55"/>
      <c r="X1871" s="55"/>
      <c r="Y1871" s="55"/>
      <c r="Z1871" s="55"/>
      <c r="AA1871" s="55"/>
      <c r="AB1871" s="55"/>
      <c r="AC1871" s="55"/>
      <c r="AD1871" s="55"/>
      <c r="AE1871" s="55"/>
      <c r="AF1871" s="55"/>
    </row>
    <row r="1872" ht="14.5" spans="1:32">
      <c r="A1872" s="34"/>
      <c r="B1872" s="37"/>
      <c r="C1872" s="226"/>
      <c r="D1872" s="328"/>
      <c r="E1872" s="328"/>
      <c r="F1872" s="328"/>
      <c r="G1872" s="328"/>
      <c r="H1872" s="328"/>
      <c r="I1872" s="328"/>
      <c r="J1872" s="329"/>
      <c r="K1872" s="431"/>
      <c r="L1872" s="329"/>
      <c r="M1872" s="319"/>
      <c r="N1872" s="329"/>
      <c r="O1872" s="329"/>
      <c r="P1872" s="328"/>
      <c r="Q1872" s="330"/>
      <c r="R1872" s="329"/>
      <c r="S1872" s="328"/>
      <c r="T1872" s="331"/>
      <c r="U1872" s="328"/>
      <c r="V1872" s="55"/>
      <c r="W1872" s="55"/>
      <c r="X1872" s="55"/>
      <c r="Y1872" s="55"/>
      <c r="Z1872" s="55"/>
      <c r="AA1872" s="55"/>
      <c r="AB1872" s="55"/>
      <c r="AC1872" s="55"/>
      <c r="AD1872" s="55"/>
      <c r="AE1872" s="55"/>
      <c r="AF1872" s="55"/>
    </row>
    <row r="1873" ht="14.5" spans="1:32">
      <c r="A1873" s="34"/>
      <c r="B1873" s="37"/>
      <c r="C1873" s="226"/>
      <c r="D1873" s="328"/>
      <c r="E1873" s="328"/>
      <c r="F1873" s="328"/>
      <c r="G1873" s="328"/>
      <c r="H1873" s="328"/>
      <c r="I1873" s="328"/>
      <c r="J1873" s="329"/>
      <c r="K1873" s="431"/>
      <c r="L1873" s="329"/>
      <c r="M1873" s="319"/>
      <c r="N1873" s="329"/>
      <c r="O1873" s="329"/>
      <c r="P1873" s="328"/>
      <c r="Q1873" s="330"/>
      <c r="R1873" s="329"/>
      <c r="S1873" s="328"/>
      <c r="T1873" s="331"/>
      <c r="U1873" s="328"/>
      <c r="V1873" s="55"/>
      <c r="W1873" s="55"/>
      <c r="X1873" s="55"/>
      <c r="Y1873" s="55"/>
      <c r="Z1873" s="55"/>
      <c r="AA1873" s="55"/>
      <c r="AB1873" s="55"/>
      <c r="AC1873" s="55"/>
      <c r="AD1873" s="55"/>
      <c r="AE1873" s="55"/>
      <c r="AF1873" s="55"/>
    </row>
    <row r="1874" ht="14.5" spans="1:32">
      <c r="A1874" s="34"/>
      <c r="B1874" s="37"/>
      <c r="C1874" s="226"/>
      <c r="D1874" s="328"/>
      <c r="E1874" s="328"/>
      <c r="F1874" s="328"/>
      <c r="G1874" s="328"/>
      <c r="H1874" s="328"/>
      <c r="I1874" s="328"/>
      <c r="J1874" s="329"/>
      <c r="K1874" s="431"/>
      <c r="L1874" s="329"/>
      <c r="M1874" s="319"/>
      <c r="N1874" s="329"/>
      <c r="O1874" s="329"/>
      <c r="P1874" s="328"/>
      <c r="Q1874" s="330"/>
      <c r="R1874" s="329"/>
      <c r="S1874" s="328"/>
      <c r="T1874" s="331"/>
      <c r="U1874" s="328"/>
      <c r="V1874" s="55"/>
      <c r="W1874" s="55"/>
      <c r="X1874" s="55"/>
      <c r="Y1874" s="55"/>
      <c r="Z1874" s="55"/>
      <c r="AA1874" s="55"/>
      <c r="AB1874" s="55"/>
      <c r="AC1874" s="55"/>
      <c r="AD1874" s="55"/>
      <c r="AE1874" s="55"/>
      <c r="AF1874" s="55"/>
    </row>
    <row r="1875" ht="14.5" spans="1:32">
      <c r="A1875" s="34"/>
      <c r="B1875" s="37"/>
      <c r="C1875" s="226"/>
      <c r="D1875" s="328"/>
      <c r="E1875" s="328"/>
      <c r="F1875" s="328"/>
      <c r="G1875" s="328"/>
      <c r="H1875" s="328"/>
      <c r="I1875" s="328"/>
      <c r="J1875" s="329"/>
      <c r="K1875" s="431"/>
      <c r="L1875" s="329"/>
      <c r="M1875" s="319"/>
      <c r="N1875" s="329"/>
      <c r="O1875" s="329"/>
      <c r="P1875" s="328"/>
      <c r="Q1875" s="330"/>
      <c r="R1875" s="329"/>
      <c r="S1875" s="328"/>
      <c r="T1875" s="331"/>
      <c r="U1875" s="328"/>
      <c r="V1875" s="55"/>
      <c r="W1875" s="55"/>
      <c r="X1875" s="55"/>
      <c r="Y1875" s="55"/>
      <c r="Z1875" s="55"/>
      <c r="AA1875" s="55"/>
      <c r="AB1875" s="55"/>
      <c r="AC1875" s="55"/>
      <c r="AD1875" s="55"/>
      <c r="AE1875" s="55"/>
      <c r="AF1875" s="55"/>
    </row>
    <row r="1876" ht="14.5" spans="1:32">
      <c r="A1876" s="34"/>
      <c r="B1876" s="37"/>
      <c r="C1876" s="226"/>
      <c r="D1876" s="328"/>
      <c r="E1876" s="328"/>
      <c r="F1876" s="328"/>
      <c r="G1876" s="328"/>
      <c r="H1876" s="328"/>
      <c r="I1876" s="328"/>
      <c r="J1876" s="329"/>
      <c r="K1876" s="431"/>
      <c r="L1876" s="329"/>
      <c r="M1876" s="319"/>
      <c r="N1876" s="329"/>
      <c r="O1876" s="329"/>
      <c r="P1876" s="328"/>
      <c r="Q1876" s="330"/>
      <c r="R1876" s="329"/>
      <c r="S1876" s="328"/>
      <c r="T1876" s="331"/>
      <c r="U1876" s="328"/>
      <c r="V1876" s="55"/>
      <c r="W1876" s="55"/>
      <c r="X1876" s="55"/>
      <c r="Y1876" s="55"/>
      <c r="Z1876" s="55"/>
      <c r="AA1876" s="55"/>
      <c r="AB1876" s="55"/>
      <c r="AC1876" s="55"/>
      <c r="AD1876" s="55"/>
      <c r="AE1876" s="55"/>
      <c r="AF1876" s="55"/>
    </row>
    <row r="1877" ht="14.5" spans="1:32">
      <c r="A1877" s="34"/>
      <c r="B1877" s="37"/>
      <c r="C1877" s="226"/>
      <c r="D1877" s="328"/>
      <c r="E1877" s="328"/>
      <c r="F1877" s="328"/>
      <c r="G1877" s="328"/>
      <c r="H1877" s="328"/>
      <c r="I1877" s="328"/>
      <c r="J1877" s="329"/>
      <c r="K1877" s="431"/>
      <c r="L1877" s="329"/>
      <c r="M1877" s="319"/>
      <c r="N1877" s="329"/>
      <c r="O1877" s="329"/>
      <c r="P1877" s="328"/>
      <c r="Q1877" s="330"/>
      <c r="R1877" s="329"/>
      <c r="S1877" s="328"/>
      <c r="T1877" s="331"/>
      <c r="U1877" s="328"/>
      <c r="V1877" s="55"/>
      <c r="W1877" s="55"/>
      <c r="X1877" s="55"/>
      <c r="Y1877" s="55"/>
      <c r="Z1877" s="55"/>
      <c r="AA1877" s="55"/>
      <c r="AB1877" s="55"/>
      <c r="AC1877" s="55"/>
      <c r="AD1877" s="55"/>
      <c r="AE1877" s="55"/>
      <c r="AF1877" s="55"/>
    </row>
    <row r="1878" ht="14.5" spans="1:32">
      <c r="A1878" s="34"/>
      <c r="B1878" s="37"/>
      <c r="C1878" s="226"/>
      <c r="D1878" s="328"/>
      <c r="E1878" s="328"/>
      <c r="F1878" s="328"/>
      <c r="G1878" s="328"/>
      <c r="H1878" s="328"/>
      <c r="I1878" s="328"/>
      <c r="J1878" s="329"/>
      <c r="K1878" s="431"/>
      <c r="L1878" s="329"/>
      <c r="M1878" s="319"/>
      <c r="N1878" s="329"/>
      <c r="O1878" s="329"/>
      <c r="P1878" s="328"/>
      <c r="Q1878" s="330"/>
      <c r="R1878" s="329"/>
      <c r="S1878" s="328"/>
      <c r="T1878" s="331"/>
      <c r="U1878" s="328"/>
      <c r="V1878" s="55"/>
      <c r="W1878" s="55"/>
      <c r="X1878" s="55"/>
      <c r="Y1878" s="55"/>
      <c r="Z1878" s="55"/>
      <c r="AA1878" s="55"/>
      <c r="AB1878" s="55"/>
      <c r="AC1878" s="55"/>
      <c r="AD1878" s="55"/>
      <c r="AE1878" s="55"/>
      <c r="AF1878" s="55"/>
    </row>
    <row r="1879" ht="14.5" spans="1:32">
      <c r="A1879" s="34"/>
      <c r="B1879" s="37"/>
      <c r="C1879" s="226"/>
      <c r="D1879" s="328"/>
      <c r="E1879" s="328"/>
      <c r="F1879" s="328"/>
      <c r="G1879" s="328"/>
      <c r="H1879" s="328"/>
      <c r="I1879" s="328"/>
      <c r="J1879" s="329"/>
      <c r="K1879" s="431"/>
      <c r="L1879" s="329"/>
      <c r="M1879" s="319"/>
      <c r="N1879" s="329"/>
      <c r="O1879" s="329"/>
      <c r="P1879" s="328"/>
      <c r="Q1879" s="330"/>
      <c r="R1879" s="329"/>
      <c r="S1879" s="328"/>
      <c r="T1879" s="331"/>
      <c r="U1879" s="328"/>
      <c r="V1879" s="55"/>
      <c r="W1879" s="55"/>
      <c r="X1879" s="55"/>
      <c r="Y1879" s="55"/>
      <c r="Z1879" s="55"/>
      <c r="AA1879" s="55"/>
      <c r="AB1879" s="55"/>
      <c r="AC1879" s="55"/>
      <c r="AD1879" s="55"/>
      <c r="AE1879" s="55"/>
      <c r="AF1879" s="55"/>
    </row>
    <row r="1880" ht="14.5" spans="1:32">
      <c r="A1880" s="34"/>
      <c r="B1880" s="37"/>
      <c r="C1880" s="226"/>
      <c r="D1880" s="328"/>
      <c r="E1880" s="328"/>
      <c r="F1880" s="328"/>
      <c r="G1880" s="328"/>
      <c r="H1880" s="328"/>
      <c r="I1880" s="328"/>
      <c r="J1880" s="329"/>
      <c r="K1880" s="431"/>
      <c r="L1880" s="329"/>
      <c r="M1880" s="319"/>
      <c r="N1880" s="329"/>
      <c r="O1880" s="329"/>
      <c r="P1880" s="328"/>
      <c r="Q1880" s="330"/>
      <c r="R1880" s="329"/>
      <c r="S1880" s="328"/>
      <c r="T1880" s="331"/>
      <c r="U1880" s="328"/>
      <c r="V1880" s="55"/>
      <c r="W1880" s="55"/>
      <c r="X1880" s="55"/>
      <c r="Y1880" s="55"/>
      <c r="Z1880" s="55"/>
      <c r="AA1880" s="55"/>
      <c r="AB1880" s="55"/>
      <c r="AC1880" s="55"/>
      <c r="AD1880" s="55"/>
      <c r="AE1880" s="55"/>
      <c r="AF1880" s="55"/>
    </row>
    <row r="1881" ht="14.5" spans="1:32">
      <c r="A1881" s="34"/>
      <c r="B1881" s="37"/>
      <c r="C1881" s="226"/>
      <c r="D1881" s="328"/>
      <c r="E1881" s="328"/>
      <c r="F1881" s="328"/>
      <c r="G1881" s="328"/>
      <c r="H1881" s="328"/>
      <c r="I1881" s="328"/>
      <c r="J1881" s="329"/>
      <c r="K1881" s="431"/>
      <c r="L1881" s="329"/>
      <c r="M1881" s="319"/>
      <c r="N1881" s="329"/>
      <c r="O1881" s="329"/>
      <c r="P1881" s="328"/>
      <c r="Q1881" s="330"/>
      <c r="R1881" s="329"/>
      <c r="S1881" s="328"/>
      <c r="T1881" s="331"/>
      <c r="U1881" s="328"/>
      <c r="V1881" s="55"/>
      <c r="W1881" s="55"/>
      <c r="X1881" s="55"/>
      <c r="Y1881" s="55"/>
      <c r="Z1881" s="55"/>
      <c r="AA1881" s="55"/>
      <c r="AB1881" s="55"/>
      <c r="AC1881" s="55"/>
      <c r="AD1881" s="55"/>
      <c r="AE1881" s="55"/>
      <c r="AF1881" s="55"/>
    </row>
    <row r="1882" ht="14.5" spans="1:32">
      <c r="A1882" s="34"/>
      <c r="B1882" s="37"/>
      <c r="C1882" s="226"/>
      <c r="D1882" s="328"/>
      <c r="E1882" s="328"/>
      <c r="F1882" s="328"/>
      <c r="G1882" s="328"/>
      <c r="H1882" s="328"/>
      <c r="I1882" s="328"/>
      <c r="J1882" s="329"/>
      <c r="K1882" s="431"/>
      <c r="L1882" s="329"/>
      <c r="M1882" s="319"/>
      <c r="N1882" s="329"/>
      <c r="O1882" s="329"/>
      <c r="P1882" s="328"/>
      <c r="Q1882" s="330"/>
      <c r="R1882" s="329"/>
      <c r="S1882" s="328"/>
      <c r="T1882" s="331"/>
      <c r="U1882" s="328"/>
      <c r="V1882" s="55"/>
      <c r="W1882" s="55"/>
      <c r="X1882" s="55"/>
      <c r="Y1882" s="55"/>
      <c r="Z1882" s="55"/>
      <c r="AA1882" s="55"/>
      <c r="AB1882" s="55"/>
      <c r="AC1882" s="55"/>
      <c r="AD1882" s="55"/>
      <c r="AE1882" s="55"/>
      <c r="AF1882" s="55"/>
    </row>
    <row r="1883" ht="14.5" spans="1:32">
      <c r="A1883" s="34"/>
      <c r="B1883" s="37"/>
      <c r="C1883" s="226"/>
      <c r="D1883" s="328"/>
      <c r="E1883" s="328"/>
      <c r="F1883" s="328"/>
      <c r="G1883" s="328"/>
      <c r="H1883" s="328"/>
      <c r="I1883" s="328"/>
      <c r="J1883" s="329"/>
      <c r="K1883" s="431"/>
      <c r="L1883" s="329"/>
      <c r="M1883" s="319"/>
      <c r="N1883" s="329"/>
      <c r="O1883" s="329"/>
      <c r="P1883" s="328"/>
      <c r="Q1883" s="330"/>
      <c r="R1883" s="329"/>
      <c r="S1883" s="328"/>
      <c r="T1883" s="331"/>
      <c r="U1883" s="328"/>
      <c r="V1883" s="55"/>
      <c r="W1883" s="55"/>
      <c r="X1883" s="55"/>
      <c r="Y1883" s="55"/>
      <c r="Z1883" s="55"/>
      <c r="AA1883" s="55"/>
      <c r="AB1883" s="55"/>
      <c r="AC1883" s="55"/>
      <c r="AD1883" s="55"/>
      <c r="AE1883" s="55"/>
      <c r="AF1883" s="55"/>
    </row>
    <row r="1884" ht="14.5" spans="1:32">
      <c r="A1884" s="34"/>
      <c r="B1884" s="37"/>
      <c r="C1884" s="226"/>
      <c r="D1884" s="328"/>
      <c r="E1884" s="328"/>
      <c r="F1884" s="328"/>
      <c r="G1884" s="328"/>
      <c r="H1884" s="328"/>
      <c r="I1884" s="328"/>
      <c r="J1884" s="329"/>
      <c r="K1884" s="431"/>
      <c r="L1884" s="329"/>
      <c r="M1884" s="319"/>
      <c r="N1884" s="329"/>
      <c r="O1884" s="329"/>
      <c r="P1884" s="328"/>
      <c r="Q1884" s="330"/>
      <c r="R1884" s="329"/>
      <c r="S1884" s="328"/>
      <c r="T1884" s="331"/>
      <c r="U1884" s="328"/>
      <c r="V1884" s="55"/>
      <c r="W1884" s="55"/>
      <c r="X1884" s="55"/>
      <c r="Y1884" s="55"/>
      <c r="Z1884" s="55"/>
      <c r="AA1884" s="55"/>
      <c r="AB1884" s="55"/>
      <c r="AC1884" s="55"/>
      <c r="AD1884" s="55"/>
      <c r="AE1884" s="55"/>
      <c r="AF1884" s="55"/>
    </row>
    <row r="1885" ht="14.5" spans="1:32">
      <c r="A1885" s="34"/>
      <c r="B1885" s="37"/>
      <c r="C1885" s="226"/>
      <c r="D1885" s="328"/>
      <c r="E1885" s="328"/>
      <c r="F1885" s="328"/>
      <c r="G1885" s="328"/>
      <c r="H1885" s="328"/>
      <c r="I1885" s="328"/>
      <c r="J1885" s="329"/>
      <c r="K1885" s="431"/>
      <c r="L1885" s="329"/>
      <c r="M1885" s="319"/>
      <c r="N1885" s="329"/>
      <c r="O1885" s="329"/>
      <c r="P1885" s="328"/>
      <c r="Q1885" s="330"/>
      <c r="R1885" s="329"/>
      <c r="S1885" s="328"/>
      <c r="T1885" s="331"/>
      <c r="U1885" s="328"/>
      <c r="V1885" s="55"/>
      <c r="W1885" s="55"/>
      <c r="X1885" s="55"/>
      <c r="Y1885" s="55"/>
      <c r="Z1885" s="55"/>
      <c r="AA1885" s="55"/>
      <c r="AB1885" s="55"/>
      <c r="AC1885" s="55"/>
      <c r="AD1885" s="55"/>
      <c r="AE1885" s="55"/>
      <c r="AF1885" s="55"/>
    </row>
    <row r="1886" ht="14.5" spans="1:32">
      <c r="A1886" s="34"/>
      <c r="B1886" s="37"/>
      <c r="C1886" s="226"/>
      <c r="D1886" s="328"/>
      <c r="E1886" s="328"/>
      <c r="F1886" s="328"/>
      <c r="G1886" s="328"/>
      <c r="H1886" s="328"/>
      <c r="I1886" s="328"/>
      <c r="J1886" s="329"/>
      <c r="K1886" s="431"/>
      <c r="L1886" s="329"/>
      <c r="M1886" s="319"/>
      <c r="N1886" s="329"/>
      <c r="O1886" s="329"/>
      <c r="P1886" s="328"/>
      <c r="Q1886" s="330"/>
      <c r="R1886" s="329"/>
      <c r="S1886" s="328"/>
      <c r="T1886" s="331"/>
      <c r="U1886" s="328"/>
      <c r="V1886" s="55"/>
      <c r="W1886" s="55"/>
      <c r="X1886" s="55"/>
      <c r="Y1886" s="55"/>
      <c r="Z1886" s="55"/>
      <c r="AA1886" s="55"/>
      <c r="AB1886" s="55"/>
      <c r="AC1886" s="55"/>
      <c r="AD1886" s="55"/>
      <c r="AE1886" s="55"/>
      <c r="AF1886" s="55"/>
    </row>
    <row r="1887" ht="14.5" spans="1:32">
      <c r="A1887" s="34"/>
      <c r="B1887" s="37"/>
      <c r="C1887" s="226"/>
      <c r="D1887" s="328"/>
      <c r="E1887" s="328"/>
      <c r="F1887" s="328"/>
      <c r="G1887" s="328"/>
      <c r="H1887" s="328"/>
      <c r="I1887" s="328"/>
      <c r="J1887" s="329"/>
      <c r="K1887" s="431"/>
      <c r="L1887" s="329"/>
      <c r="M1887" s="319"/>
      <c r="N1887" s="329"/>
      <c r="O1887" s="329"/>
      <c r="P1887" s="328"/>
      <c r="Q1887" s="330"/>
      <c r="R1887" s="329"/>
      <c r="S1887" s="328"/>
      <c r="T1887" s="331"/>
      <c r="U1887" s="328"/>
      <c r="V1887" s="55"/>
      <c r="W1887" s="55"/>
      <c r="X1887" s="55"/>
      <c r="Y1887" s="55"/>
      <c r="Z1887" s="55"/>
      <c r="AA1887" s="55"/>
      <c r="AB1887" s="55"/>
      <c r="AC1887" s="55"/>
      <c r="AD1887" s="55"/>
      <c r="AE1887" s="55"/>
      <c r="AF1887" s="55"/>
    </row>
    <row r="1888" ht="14.5" spans="1:32">
      <c r="A1888" s="34"/>
      <c r="B1888" s="37"/>
      <c r="C1888" s="226"/>
      <c r="D1888" s="328"/>
      <c r="E1888" s="328"/>
      <c r="F1888" s="328"/>
      <c r="G1888" s="328"/>
      <c r="H1888" s="328"/>
      <c r="I1888" s="328"/>
      <c r="J1888" s="329"/>
      <c r="K1888" s="431"/>
      <c r="L1888" s="329"/>
      <c r="M1888" s="332"/>
      <c r="N1888" s="329"/>
      <c r="O1888" s="329"/>
      <c r="P1888" s="328"/>
      <c r="Q1888" s="330"/>
      <c r="R1888" s="329"/>
      <c r="S1888" s="328"/>
      <c r="T1888" s="331"/>
      <c r="U1888" s="328"/>
      <c r="V1888" s="55"/>
      <c r="W1888" s="55"/>
      <c r="X1888" s="55"/>
      <c r="Y1888" s="55"/>
      <c r="Z1888" s="55"/>
      <c r="AA1888" s="55"/>
      <c r="AB1888" s="55"/>
      <c r="AC1888" s="55"/>
      <c r="AD1888" s="55"/>
      <c r="AE1888" s="55"/>
      <c r="AF1888" s="55"/>
    </row>
    <row r="1889" ht="14.5" spans="1:32">
      <c r="A1889" s="34"/>
      <c r="B1889" s="37"/>
      <c r="C1889" s="226"/>
      <c r="D1889" s="328"/>
      <c r="E1889" s="328"/>
      <c r="F1889" s="328"/>
      <c r="G1889" s="328"/>
      <c r="H1889" s="328"/>
      <c r="I1889" s="328"/>
      <c r="J1889" s="329"/>
      <c r="K1889" s="431"/>
      <c r="L1889" s="329"/>
      <c r="M1889" s="332"/>
      <c r="N1889" s="329"/>
      <c r="O1889" s="329"/>
      <c r="P1889" s="328"/>
      <c r="Q1889" s="330"/>
      <c r="R1889" s="329"/>
      <c r="S1889" s="328"/>
      <c r="T1889" s="331"/>
      <c r="U1889" s="328"/>
      <c r="V1889" s="55"/>
      <c r="W1889" s="55"/>
      <c r="X1889" s="55"/>
      <c r="Y1889" s="55"/>
      <c r="Z1889" s="55"/>
      <c r="AA1889" s="55"/>
      <c r="AB1889" s="55"/>
      <c r="AC1889" s="55"/>
      <c r="AD1889" s="55"/>
      <c r="AE1889" s="55"/>
      <c r="AF1889" s="55"/>
    </row>
    <row r="1890" ht="14.5" spans="1:32">
      <c r="A1890" s="34"/>
      <c r="B1890" s="37"/>
      <c r="C1890" s="226"/>
      <c r="D1890" s="328"/>
      <c r="E1890" s="328"/>
      <c r="F1890" s="328"/>
      <c r="G1890" s="328"/>
      <c r="H1890" s="328"/>
      <c r="I1890" s="328"/>
      <c r="J1890" s="329"/>
      <c r="K1890" s="431"/>
      <c r="L1890" s="329"/>
      <c r="M1890" s="332"/>
      <c r="N1890" s="329"/>
      <c r="O1890" s="329"/>
      <c r="P1890" s="328"/>
      <c r="Q1890" s="330"/>
      <c r="R1890" s="329"/>
      <c r="S1890" s="328"/>
      <c r="T1890" s="331"/>
      <c r="U1890" s="328"/>
      <c r="V1890" s="55"/>
      <c r="W1890" s="55"/>
      <c r="X1890" s="55"/>
      <c r="Y1890" s="55"/>
      <c r="Z1890" s="55"/>
      <c r="AA1890" s="55"/>
      <c r="AB1890" s="55"/>
      <c r="AC1890" s="55"/>
      <c r="AD1890" s="55"/>
      <c r="AE1890" s="55"/>
      <c r="AF1890" s="55"/>
    </row>
    <row r="1891" ht="14.5" spans="1:32">
      <c r="A1891" s="34"/>
      <c r="B1891" s="37"/>
      <c r="C1891" s="226"/>
      <c r="D1891" s="328"/>
      <c r="E1891" s="328"/>
      <c r="F1891" s="328"/>
      <c r="G1891" s="328"/>
      <c r="H1891" s="328"/>
      <c r="I1891" s="328"/>
      <c r="J1891" s="329"/>
      <c r="K1891" s="431"/>
      <c r="L1891" s="329"/>
      <c r="M1891" s="332"/>
      <c r="N1891" s="329"/>
      <c r="O1891" s="329"/>
      <c r="P1891" s="328"/>
      <c r="Q1891" s="330"/>
      <c r="R1891" s="329"/>
      <c r="S1891" s="328"/>
      <c r="T1891" s="331"/>
      <c r="U1891" s="328"/>
      <c r="V1891" s="55"/>
      <c r="W1891" s="55"/>
      <c r="X1891" s="55"/>
      <c r="Y1891" s="55"/>
      <c r="Z1891" s="55"/>
      <c r="AA1891" s="55"/>
      <c r="AB1891" s="55"/>
      <c r="AC1891" s="55"/>
      <c r="AD1891" s="55"/>
      <c r="AE1891" s="55"/>
      <c r="AF1891" s="55"/>
    </row>
    <row r="1892" ht="14.5" spans="1:32">
      <c r="A1892" s="34"/>
      <c r="B1892" s="37"/>
      <c r="C1892" s="226"/>
      <c r="D1892" s="328"/>
      <c r="E1892" s="328"/>
      <c r="F1892" s="328"/>
      <c r="G1892" s="328"/>
      <c r="H1892" s="328"/>
      <c r="I1892" s="328"/>
      <c r="J1892" s="329"/>
      <c r="K1892" s="431"/>
      <c r="L1892" s="329"/>
      <c r="M1892" s="332"/>
      <c r="N1892" s="329"/>
      <c r="O1892" s="329"/>
      <c r="P1892" s="328"/>
      <c r="Q1892" s="330"/>
      <c r="R1892" s="329"/>
      <c r="S1892" s="328"/>
      <c r="T1892" s="331"/>
      <c r="U1892" s="328"/>
      <c r="V1892" s="55"/>
      <c r="W1892" s="55"/>
      <c r="X1892" s="55"/>
      <c r="Y1892" s="55"/>
      <c r="Z1892" s="55"/>
      <c r="AA1892" s="55"/>
      <c r="AB1892" s="55"/>
      <c r="AC1892" s="55"/>
      <c r="AD1892" s="55"/>
      <c r="AE1892" s="55"/>
      <c r="AF1892" s="55"/>
    </row>
    <row r="1893" ht="14.5" spans="1:32">
      <c r="A1893" s="34"/>
      <c r="B1893" s="37"/>
      <c r="C1893" s="226"/>
      <c r="D1893" s="328"/>
      <c r="E1893" s="328"/>
      <c r="F1893" s="328"/>
      <c r="G1893" s="328"/>
      <c r="H1893" s="328"/>
      <c r="I1893" s="328"/>
      <c r="J1893" s="329"/>
      <c r="K1893" s="431"/>
      <c r="L1893" s="329"/>
      <c r="M1893" s="332"/>
      <c r="N1893" s="329"/>
      <c r="O1893" s="329"/>
      <c r="P1893" s="328"/>
      <c r="Q1893" s="330"/>
      <c r="R1893" s="329"/>
      <c r="S1893" s="328"/>
      <c r="T1893" s="331"/>
      <c r="U1893" s="328"/>
      <c r="V1893" s="55"/>
      <c r="W1893" s="55"/>
      <c r="X1893" s="55"/>
      <c r="Y1893" s="55"/>
      <c r="Z1893" s="55"/>
      <c r="AA1893" s="55"/>
      <c r="AB1893" s="55"/>
      <c r="AC1893" s="55"/>
      <c r="AD1893" s="55"/>
      <c r="AE1893" s="55"/>
      <c r="AF1893" s="55"/>
    </row>
    <row r="1894" ht="14.5" spans="1:32">
      <c r="A1894" s="34"/>
      <c r="B1894" s="37"/>
      <c r="C1894" s="226"/>
      <c r="D1894" s="328"/>
      <c r="E1894" s="328"/>
      <c r="F1894" s="328"/>
      <c r="G1894" s="328"/>
      <c r="H1894" s="328"/>
      <c r="I1894" s="328"/>
      <c r="J1894" s="329"/>
      <c r="K1894" s="431"/>
      <c r="L1894" s="329"/>
      <c r="M1894" s="332"/>
      <c r="N1894" s="329"/>
      <c r="O1894" s="329"/>
      <c r="P1894" s="328"/>
      <c r="Q1894" s="330"/>
      <c r="R1894" s="329"/>
      <c r="S1894" s="328"/>
      <c r="T1894" s="331"/>
      <c r="U1894" s="328"/>
      <c r="V1894" s="55"/>
      <c r="W1894" s="55"/>
      <c r="X1894" s="55"/>
      <c r="Y1894" s="55"/>
      <c r="Z1894" s="55"/>
      <c r="AA1894" s="55"/>
      <c r="AB1894" s="55"/>
      <c r="AC1894" s="55"/>
      <c r="AD1894" s="55"/>
      <c r="AE1894" s="55"/>
      <c r="AF1894" s="55"/>
    </row>
    <row r="1895" ht="14.5" spans="1:32">
      <c r="A1895" s="34"/>
      <c r="B1895" s="37"/>
      <c r="C1895" s="226"/>
      <c r="D1895" s="328"/>
      <c r="E1895" s="328"/>
      <c r="F1895" s="328"/>
      <c r="G1895" s="328"/>
      <c r="H1895" s="328"/>
      <c r="I1895" s="328"/>
      <c r="J1895" s="329"/>
      <c r="K1895" s="431"/>
      <c r="L1895" s="329"/>
      <c r="M1895" s="332"/>
      <c r="N1895" s="329"/>
      <c r="O1895" s="329"/>
      <c r="P1895" s="328"/>
      <c r="Q1895" s="330"/>
      <c r="R1895" s="329"/>
      <c r="S1895" s="328"/>
      <c r="T1895" s="331"/>
      <c r="U1895" s="328"/>
      <c r="V1895" s="55"/>
      <c r="W1895" s="55"/>
      <c r="X1895" s="55"/>
      <c r="Y1895" s="55"/>
      <c r="Z1895" s="55"/>
      <c r="AA1895" s="55"/>
      <c r="AB1895" s="55"/>
      <c r="AC1895" s="55"/>
      <c r="AD1895" s="55"/>
      <c r="AE1895" s="55"/>
      <c r="AF1895" s="55"/>
    </row>
    <row r="1896" ht="14.5" spans="1:32">
      <c r="A1896" s="34"/>
      <c r="B1896" s="37"/>
      <c r="C1896" s="226"/>
      <c r="D1896" s="328"/>
      <c r="E1896" s="328"/>
      <c r="F1896" s="328"/>
      <c r="G1896" s="328"/>
      <c r="H1896" s="328"/>
      <c r="I1896" s="328"/>
      <c r="J1896" s="329"/>
      <c r="K1896" s="431"/>
      <c r="L1896" s="329"/>
      <c r="M1896" s="333"/>
      <c r="N1896" s="329"/>
      <c r="O1896" s="329"/>
      <c r="P1896" s="328"/>
      <c r="Q1896" s="330"/>
      <c r="R1896" s="329"/>
      <c r="S1896" s="328"/>
      <c r="T1896" s="331"/>
      <c r="U1896" s="328"/>
      <c r="V1896" s="55"/>
      <c r="W1896" s="55"/>
      <c r="X1896" s="55"/>
      <c r="Y1896" s="55"/>
      <c r="Z1896" s="55"/>
      <c r="AA1896" s="55"/>
      <c r="AB1896" s="55"/>
      <c r="AC1896" s="55"/>
      <c r="AD1896" s="55"/>
      <c r="AE1896" s="55"/>
      <c r="AF1896" s="55"/>
    </row>
    <row r="1897" ht="14.5" spans="1:32">
      <c r="A1897" s="34"/>
      <c r="B1897" s="37"/>
      <c r="C1897" s="226"/>
      <c r="D1897" s="328"/>
      <c r="E1897" s="328"/>
      <c r="F1897" s="328"/>
      <c r="G1897" s="328"/>
      <c r="H1897" s="328"/>
      <c r="I1897" s="328"/>
      <c r="J1897" s="329"/>
      <c r="K1897" s="431"/>
      <c r="L1897" s="329"/>
      <c r="M1897" s="333"/>
      <c r="N1897" s="329"/>
      <c r="O1897" s="329"/>
      <c r="P1897" s="328"/>
      <c r="Q1897" s="330"/>
      <c r="R1897" s="329"/>
      <c r="S1897" s="328"/>
      <c r="T1897" s="331"/>
      <c r="U1897" s="328"/>
      <c r="V1897" s="55"/>
      <c r="W1897" s="55"/>
      <c r="X1897" s="55"/>
      <c r="Y1897" s="55"/>
      <c r="Z1897" s="55"/>
      <c r="AA1897" s="55"/>
      <c r="AB1897" s="55"/>
      <c r="AC1897" s="55"/>
      <c r="AD1897" s="55"/>
      <c r="AE1897" s="55"/>
      <c r="AF1897" s="55"/>
    </row>
    <row r="1898" ht="14.5" spans="1:32">
      <c r="A1898" s="34"/>
      <c r="B1898" s="37"/>
      <c r="C1898" s="226"/>
      <c r="D1898" s="328"/>
      <c r="E1898" s="328"/>
      <c r="F1898" s="328"/>
      <c r="G1898" s="328"/>
      <c r="H1898" s="328"/>
      <c r="I1898" s="328"/>
      <c r="J1898" s="329"/>
      <c r="K1898" s="431"/>
      <c r="L1898" s="329"/>
      <c r="M1898" s="333"/>
      <c r="N1898" s="329"/>
      <c r="O1898" s="329"/>
      <c r="P1898" s="328"/>
      <c r="Q1898" s="330"/>
      <c r="R1898" s="329"/>
      <c r="S1898" s="328"/>
      <c r="T1898" s="331"/>
      <c r="U1898" s="328"/>
      <c r="V1898" s="55"/>
      <c r="W1898" s="55"/>
      <c r="X1898" s="55"/>
      <c r="Y1898" s="55"/>
      <c r="Z1898" s="55"/>
      <c r="AA1898" s="55"/>
      <c r="AB1898" s="55"/>
      <c r="AC1898" s="55"/>
      <c r="AD1898" s="55"/>
      <c r="AE1898" s="55"/>
      <c r="AF1898" s="55"/>
    </row>
    <row r="1899" ht="14.5" spans="1:32">
      <c r="A1899" s="34"/>
      <c r="B1899" s="37"/>
      <c r="C1899" s="226"/>
      <c r="D1899" s="328"/>
      <c r="E1899" s="328"/>
      <c r="F1899" s="328"/>
      <c r="G1899" s="328"/>
      <c r="H1899" s="328"/>
      <c r="I1899" s="328"/>
      <c r="J1899" s="329"/>
      <c r="K1899" s="431"/>
      <c r="L1899" s="329"/>
      <c r="M1899" s="333"/>
      <c r="N1899" s="329"/>
      <c r="O1899" s="329"/>
      <c r="P1899" s="328"/>
      <c r="Q1899" s="330"/>
      <c r="R1899" s="329"/>
      <c r="S1899" s="328"/>
      <c r="T1899" s="331"/>
      <c r="U1899" s="328"/>
      <c r="V1899" s="55"/>
      <c r="W1899" s="55"/>
      <c r="X1899" s="55"/>
      <c r="Y1899" s="55"/>
      <c r="Z1899" s="55"/>
      <c r="AA1899" s="55"/>
      <c r="AB1899" s="55"/>
      <c r="AC1899" s="55"/>
      <c r="AD1899" s="55"/>
      <c r="AE1899" s="55"/>
      <c r="AF1899" s="55"/>
    </row>
    <row r="1900" ht="14.5" spans="1:32">
      <c r="A1900" s="34"/>
      <c r="B1900" s="37"/>
      <c r="C1900" s="226"/>
      <c r="D1900" s="328"/>
      <c r="E1900" s="328"/>
      <c r="F1900" s="328"/>
      <c r="G1900" s="328"/>
      <c r="H1900" s="328"/>
      <c r="I1900" s="328"/>
      <c r="J1900" s="329"/>
      <c r="K1900" s="431"/>
      <c r="L1900" s="329"/>
      <c r="M1900" s="333"/>
      <c r="N1900" s="329"/>
      <c r="O1900" s="329"/>
      <c r="P1900" s="328"/>
      <c r="Q1900" s="330"/>
      <c r="R1900" s="329"/>
      <c r="S1900" s="328"/>
      <c r="T1900" s="331"/>
      <c r="U1900" s="328"/>
      <c r="V1900" s="55"/>
      <c r="W1900" s="55"/>
      <c r="X1900" s="55"/>
      <c r="Y1900" s="55"/>
      <c r="Z1900" s="55"/>
      <c r="AA1900" s="55"/>
      <c r="AB1900" s="55"/>
      <c r="AC1900" s="55"/>
      <c r="AD1900" s="55"/>
      <c r="AE1900" s="55"/>
      <c r="AF1900" s="55"/>
    </row>
    <row r="1901" ht="14.5" spans="1:32">
      <c r="A1901" s="34"/>
      <c r="B1901" s="37"/>
      <c r="C1901" s="226"/>
      <c r="D1901" s="328"/>
      <c r="E1901" s="328"/>
      <c r="F1901" s="328"/>
      <c r="G1901" s="328"/>
      <c r="H1901" s="328"/>
      <c r="I1901" s="328"/>
      <c r="J1901" s="329"/>
      <c r="K1901" s="431"/>
      <c r="L1901" s="329"/>
      <c r="M1901" s="333"/>
      <c r="N1901" s="329"/>
      <c r="O1901" s="329"/>
      <c r="P1901" s="328"/>
      <c r="Q1901" s="330"/>
      <c r="R1901" s="329"/>
      <c r="S1901" s="328"/>
      <c r="T1901" s="331"/>
      <c r="U1901" s="328"/>
      <c r="V1901" s="55"/>
      <c r="W1901" s="55"/>
      <c r="X1901" s="55"/>
      <c r="Y1901" s="55"/>
      <c r="Z1901" s="55"/>
      <c r="AA1901" s="55"/>
      <c r="AB1901" s="55"/>
      <c r="AC1901" s="55"/>
      <c r="AD1901" s="55"/>
      <c r="AE1901" s="55"/>
      <c r="AF1901" s="55"/>
    </row>
    <row r="1902" ht="14.5" spans="1:32">
      <c r="A1902" s="34"/>
      <c r="B1902" s="37"/>
      <c r="C1902" s="226"/>
      <c r="D1902" s="328"/>
      <c r="E1902" s="328"/>
      <c r="F1902" s="328"/>
      <c r="G1902" s="328"/>
      <c r="H1902" s="328"/>
      <c r="I1902" s="328"/>
      <c r="J1902" s="329"/>
      <c r="K1902" s="431"/>
      <c r="L1902" s="329"/>
      <c r="M1902" s="333"/>
      <c r="N1902" s="329"/>
      <c r="O1902" s="329"/>
      <c r="P1902" s="328"/>
      <c r="Q1902" s="330"/>
      <c r="R1902" s="329"/>
      <c r="S1902" s="328"/>
      <c r="T1902" s="331"/>
      <c r="U1902" s="328"/>
      <c r="V1902" s="55"/>
      <c r="W1902" s="55"/>
      <c r="X1902" s="55"/>
      <c r="Y1902" s="55"/>
      <c r="Z1902" s="55"/>
      <c r="AA1902" s="55"/>
      <c r="AB1902" s="55"/>
      <c r="AC1902" s="55"/>
      <c r="AD1902" s="55"/>
      <c r="AE1902" s="55"/>
      <c r="AF1902" s="55"/>
    </row>
    <row r="1903" ht="14.5" spans="1:32">
      <c r="A1903" s="34"/>
      <c r="B1903" s="37"/>
      <c r="C1903" s="226"/>
      <c r="D1903" s="328"/>
      <c r="E1903" s="328"/>
      <c r="F1903" s="328"/>
      <c r="G1903" s="328"/>
      <c r="H1903" s="328"/>
      <c r="I1903" s="328"/>
      <c r="J1903" s="329"/>
      <c r="K1903" s="431"/>
      <c r="L1903" s="329"/>
      <c r="M1903" s="333"/>
      <c r="N1903" s="329"/>
      <c r="O1903" s="329"/>
      <c r="P1903" s="328"/>
      <c r="Q1903" s="330"/>
      <c r="R1903" s="329"/>
      <c r="S1903" s="328"/>
      <c r="T1903" s="331"/>
      <c r="U1903" s="328"/>
      <c r="V1903" s="55"/>
      <c r="W1903" s="55"/>
      <c r="X1903" s="55"/>
      <c r="Y1903" s="55"/>
      <c r="Z1903" s="55"/>
      <c r="AA1903" s="55"/>
      <c r="AB1903" s="55"/>
      <c r="AC1903" s="55"/>
      <c r="AD1903" s="55"/>
      <c r="AE1903" s="55"/>
      <c r="AF1903" s="55"/>
    </row>
    <row r="1904" ht="14.5" spans="1:32">
      <c r="A1904" s="34"/>
      <c r="B1904" s="37"/>
      <c r="C1904" s="226"/>
      <c r="D1904" s="328"/>
      <c r="E1904" s="328"/>
      <c r="F1904" s="328"/>
      <c r="G1904" s="328"/>
      <c r="H1904" s="328"/>
      <c r="I1904" s="328"/>
      <c r="J1904" s="329"/>
      <c r="K1904" s="431"/>
      <c r="L1904" s="329"/>
      <c r="M1904" s="333"/>
      <c r="N1904" s="329"/>
      <c r="O1904" s="329"/>
      <c r="P1904" s="328"/>
      <c r="Q1904" s="330"/>
      <c r="R1904" s="329"/>
      <c r="S1904" s="328"/>
      <c r="T1904" s="331"/>
      <c r="U1904" s="328"/>
      <c r="V1904" s="55"/>
      <c r="W1904" s="55"/>
      <c r="X1904" s="55"/>
      <c r="Y1904" s="55"/>
      <c r="Z1904" s="55"/>
      <c r="AA1904" s="55"/>
      <c r="AB1904" s="55"/>
      <c r="AC1904" s="55"/>
      <c r="AD1904" s="55"/>
      <c r="AE1904" s="55"/>
      <c r="AF1904" s="55"/>
    </row>
    <row r="1905" ht="14.5" spans="1:32">
      <c r="A1905" s="34"/>
      <c r="B1905" s="37"/>
      <c r="C1905" s="226"/>
      <c r="D1905" s="328"/>
      <c r="E1905" s="328"/>
      <c r="F1905" s="328"/>
      <c r="G1905" s="328"/>
      <c r="H1905" s="328"/>
      <c r="I1905" s="328"/>
      <c r="J1905" s="329"/>
      <c r="K1905" s="431"/>
      <c r="L1905" s="329"/>
      <c r="M1905" s="333"/>
      <c r="N1905" s="329"/>
      <c r="O1905" s="329"/>
      <c r="P1905" s="328"/>
      <c r="Q1905" s="330"/>
      <c r="R1905" s="329"/>
      <c r="S1905" s="328"/>
      <c r="T1905" s="331"/>
      <c r="U1905" s="328"/>
      <c r="V1905" s="55"/>
      <c r="W1905" s="55"/>
      <c r="X1905" s="55"/>
      <c r="Y1905" s="55"/>
      <c r="Z1905" s="55"/>
      <c r="AA1905" s="55"/>
      <c r="AB1905" s="55"/>
      <c r="AC1905" s="55"/>
      <c r="AD1905" s="55"/>
      <c r="AE1905" s="55"/>
      <c r="AF1905" s="55"/>
    </row>
    <row r="1906" ht="14.5" spans="1:32">
      <c r="A1906" s="34"/>
      <c r="B1906" s="37"/>
      <c r="C1906" s="226"/>
      <c r="D1906" s="328"/>
      <c r="E1906" s="328"/>
      <c r="F1906" s="328"/>
      <c r="G1906" s="328"/>
      <c r="H1906" s="328"/>
      <c r="I1906" s="328"/>
      <c r="J1906" s="329"/>
      <c r="K1906" s="431"/>
      <c r="L1906" s="329"/>
      <c r="M1906" s="333"/>
      <c r="N1906" s="329"/>
      <c r="O1906" s="329"/>
      <c r="P1906" s="328"/>
      <c r="Q1906" s="330"/>
      <c r="R1906" s="329"/>
      <c r="S1906" s="328"/>
      <c r="T1906" s="331"/>
      <c r="U1906" s="328"/>
      <c r="V1906" s="55"/>
      <c r="W1906" s="55"/>
      <c r="X1906" s="55"/>
      <c r="Y1906" s="55"/>
      <c r="Z1906" s="55"/>
      <c r="AA1906" s="55"/>
      <c r="AB1906" s="55"/>
      <c r="AC1906" s="55"/>
      <c r="AD1906" s="55"/>
      <c r="AE1906" s="55"/>
      <c r="AF1906" s="55"/>
    </row>
    <row r="1907" ht="14.5" spans="1:32">
      <c r="A1907" s="34"/>
      <c r="B1907" s="37"/>
      <c r="C1907" s="226"/>
      <c r="D1907" s="328"/>
      <c r="E1907" s="328"/>
      <c r="F1907" s="328"/>
      <c r="G1907" s="328"/>
      <c r="H1907" s="328"/>
      <c r="I1907" s="328"/>
      <c r="J1907" s="329"/>
      <c r="K1907" s="431"/>
      <c r="L1907" s="329"/>
      <c r="M1907" s="333"/>
      <c r="N1907" s="329"/>
      <c r="O1907" s="329"/>
      <c r="P1907" s="328"/>
      <c r="Q1907" s="330"/>
      <c r="R1907" s="329"/>
      <c r="S1907" s="328"/>
      <c r="T1907" s="331"/>
      <c r="U1907" s="328"/>
      <c r="V1907" s="55"/>
      <c r="W1907" s="55"/>
      <c r="X1907" s="55"/>
      <c r="Y1907" s="55"/>
      <c r="Z1907" s="55"/>
      <c r="AA1907" s="55"/>
      <c r="AB1907" s="55"/>
      <c r="AC1907" s="55"/>
      <c r="AD1907" s="55"/>
      <c r="AE1907" s="55"/>
      <c r="AF1907" s="55"/>
    </row>
    <row r="1908" ht="14.5" spans="1:32">
      <c r="A1908" s="34"/>
      <c r="B1908" s="37"/>
      <c r="C1908" s="226"/>
      <c r="D1908" s="328"/>
      <c r="E1908" s="328"/>
      <c r="F1908" s="328"/>
      <c r="G1908" s="328"/>
      <c r="H1908" s="328"/>
      <c r="I1908" s="328"/>
      <c r="J1908" s="329"/>
      <c r="K1908" s="431"/>
      <c r="L1908" s="329"/>
      <c r="M1908" s="333"/>
      <c r="N1908" s="329"/>
      <c r="O1908" s="329"/>
      <c r="P1908" s="328"/>
      <c r="Q1908" s="330"/>
      <c r="R1908" s="329"/>
      <c r="S1908" s="328"/>
      <c r="T1908" s="331"/>
      <c r="U1908" s="328"/>
      <c r="V1908" s="55"/>
      <c r="W1908" s="55"/>
      <c r="X1908" s="55"/>
      <c r="Y1908" s="55"/>
      <c r="Z1908" s="55"/>
      <c r="AA1908" s="55"/>
      <c r="AB1908" s="55"/>
      <c r="AC1908" s="55"/>
      <c r="AD1908" s="55"/>
      <c r="AE1908" s="55"/>
      <c r="AF1908" s="55"/>
    </row>
    <row r="1909" ht="14.5" spans="1:32">
      <c r="A1909" s="34"/>
      <c r="B1909" s="37"/>
      <c r="C1909" s="226"/>
      <c r="D1909" s="328"/>
      <c r="E1909" s="328"/>
      <c r="F1909" s="328"/>
      <c r="G1909" s="328"/>
      <c r="H1909" s="328"/>
      <c r="I1909" s="328"/>
      <c r="J1909" s="329"/>
      <c r="K1909" s="431"/>
      <c r="L1909" s="329"/>
      <c r="M1909" s="333"/>
      <c r="N1909" s="329"/>
      <c r="O1909" s="329"/>
      <c r="P1909" s="328"/>
      <c r="Q1909" s="330"/>
      <c r="R1909" s="329"/>
      <c r="S1909" s="328"/>
      <c r="T1909" s="331"/>
      <c r="U1909" s="328"/>
      <c r="V1909" s="55"/>
      <c r="W1909" s="55"/>
      <c r="X1909" s="55"/>
      <c r="Y1909" s="55"/>
      <c r="Z1909" s="55"/>
      <c r="AA1909" s="55"/>
      <c r="AB1909" s="55"/>
      <c r="AC1909" s="55"/>
      <c r="AD1909" s="55"/>
      <c r="AE1909" s="55"/>
      <c r="AF1909" s="55"/>
    </row>
    <row r="1910" ht="14.5" spans="1:32">
      <c r="A1910" s="34"/>
      <c r="B1910" s="37"/>
      <c r="C1910" s="226"/>
      <c r="D1910" s="328"/>
      <c r="E1910" s="328"/>
      <c r="F1910" s="328"/>
      <c r="G1910" s="328"/>
      <c r="H1910" s="328"/>
      <c r="I1910" s="328"/>
      <c r="J1910" s="329"/>
      <c r="K1910" s="431"/>
      <c r="L1910" s="329"/>
      <c r="M1910" s="333"/>
      <c r="N1910" s="329"/>
      <c r="O1910" s="329"/>
      <c r="P1910" s="328"/>
      <c r="Q1910" s="330"/>
      <c r="R1910" s="329"/>
      <c r="S1910" s="328"/>
      <c r="T1910" s="331"/>
      <c r="U1910" s="328"/>
      <c r="V1910" s="55"/>
      <c r="W1910" s="55"/>
      <c r="X1910" s="55"/>
      <c r="Y1910" s="55"/>
      <c r="Z1910" s="55"/>
      <c r="AA1910" s="55"/>
      <c r="AB1910" s="55"/>
      <c r="AC1910" s="55"/>
      <c r="AD1910" s="55"/>
      <c r="AE1910" s="55"/>
      <c r="AF1910" s="55"/>
    </row>
    <row r="1911" ht="14.5" spans="1:32">
      <c r="A1911" s="34"/>
      <c r="B1911" s="37"/>
      <c r="C1911" s="226"/>
      <c r="D1911" s="328"/>
      <c r="E1911" s="328"/>
      <c r="F1911" s="328"/>
      <c r="G1911" s="328"/>
      <c r="H1911" s="328"/>
      <c r="I1911" s="328"/>
      <c r="J1911" s="329"/>
      <c r="K1911" s="431"/>
      <c r="L1911" s="329"/>
      <c r="M1911" s="333"/>
      <c r="N1911" s="329"/>
      <c r="O1911" s="329"/>
      <c r="P1911" s="328"/>
      <c r="Q1911" s="330"/>
      <c r="R1911" s="329"/>
      <c r="S1911" s="328"/>
      <c r="T1911" s="331"/>
      <c r="U1911" s="328"/>
      <c r="V1911" s="55"/>
      <c r="W1911" s="55"/>
      <c r="X1911" s="55"/>
      <c r="Y1911" s="55"/>
      <c r="Z1911" s="55"/>
      <c r="AA1911" s="55"/>
      <c r="AB1911" s="55"/>
      <c r="AC1911" s="55"/>
      <c r="AD1911" s="55"/>
      <c r="AE1911" s="55"/>
      <c r="AF1911" s="55"/>
    </row>
    <row r="1912" ht="14.5" spans="1:32">
      <c r="A1912" s="34"/>
      <c r="B1912" s="37"/>
      <c r="C1912" s="226"/>
      <c r="D1912" s="328"/>
      <c r="E1912" s="328"/>
      <c r="F1912" s="328"/>
      <c r="G1912" s="328"/>
      <c r="H1912" s="328"/>
      <c r="I1912" s="328"/>
      <c r="J1912" s="329"/>
      <c r="K1912" s="431"/>
      <c r="L1912" s="329"/>
      <c r="M1912" s="333"/>
      <c r="N1912" s="329"/>
      <c r="O1912" s="329"/>
      <c r="P1912" s="328"/>
      <c r="Q1912" s="330"/>
      <c r="R1912" s="329"/>
      <c r="S1912" s="328"/>
      <c r="T1912" s="331"/>
      <c r="U1912" s="328"/>
      <c r="V1912" s="55"/>
      <c r="W1912" s="55"/>
      <c r="X1912" s="55"/>
      <c r="Y1912" s="55"/>
      <c r="Z1912" s="55"/>
      <c r="AA1912" s="55"/>
      <c r="AB1912" s="55"/>
      <c r="AC1912" s="55"/>
      <c r="AD1912" s="55"/>
      <c r="AE1912" s="55"/>
      <c r="AF1912" s="55"/>
    </row>
    <row r="1913" ht="14.5" spans="1:32">
      <c r="A1913" s="34"/>
      <c r="B1913" s="37"/>
      <c r="C1913" s="226"/>
      <c r="D1913" s="328"/>
      <c r="E1913" s="328"/>
      <c r="F1913" s="328"/>
      <c r="G1913" s="328"/>
      <c r="H1913" s="328"/>
      <c r="I1913" s="328"/>
      <c r="J1913" s="329"/>
      <c r="K1913" s="431"/>
      <c r="L1913" s="329"/>
      <c r="M1913" s="333"/>
      <c r="N1913" s="329"/>
      <c r="O1913" s="329"/>
      <c r="P1913" s="328"/>
      <c r="Q1913" s="330"/>
      <c r="R1913" s="329"/>
      <c r="S1913" s="328"/>
      <c r="T1913" s="331"/>
      <c r="U1913" s="328"/>
      <c r="V1913" s="55"/>
      <c r="W1913" s="55"/>
      <c r="X1913" s="55"/>
      <c r="Y1913" s="55"/>
      <c r="Z1913" s="55"/>
      <c r="AA1913" s="55"/>
      <c r="AB1913" s="55"/>
      <c r="AC1913" s="55"/>
      <c r="AD1913" s="55"/>
      <c r="AE1913" s="55"/>
      <c r="AF1913" s="55"/>
    </row>
    <row r="1914" ht="14.5" spans="1:32">
      <c r="A1914" s="34"/>
      <c r="B1914" s="37"/>
      <c r="C1914" s="226"/>
      <c r="D1914" s="328"/>
      <c r="E1914" s="328"/>
      <c r="F1914" s="328"/>
      <c r="G1914" s="328"/>
      <c r="H1914" s="328"/>
      <c r="I1914" s="328"/>
      <c r="J1914" s="329"/>
      <c r="K1914" s="431"/>
      <c r="L1914" s="329"/>
      <c r="M1914" s="333"/>
      <c r="N1914" s="329"/>
      <c r="O1914" s="329"/>
      <c r="P1914" s="328"/>
      <c r="Q1914" s="330"/>
      <c r="R1914" s="329"/>
      <c r="S1914" s="328"/>
      <c r="T1914" s="331"/>
      <c r="U1914" s="328"/>
      <c r="V1914" s="55"/>
      <c r="W1914" s="55"/>
      <c r="X1914" s="55"/>
      <c r="Y1914" s="55"/>
      <c r="Z1914" s="55"/>
      <c r="AA1914" s="55"/>
      <c r="AB1914" s="55"/>
      <c r="AC1914" s="55"/>
      <c r="AD1914" s="55"/>
      <c r="AE1914" s="55"/>
      <c r="AF1914" s="55"/>
    </row>
    <row r="1915" ht="14.5" spans="1:32">
      <c r="A1915" s="34"/>
      <c r="B1915" s="37"/>
      <c r="C1915" s="226"/>
      <c r="D1915" s="328"/>
      <c r="E1915" s="328"/>
      <c r="F1915" s="328"/>
      <c r="G1915" s="328"/>
      <c r="H1915" s="328"/>
      <c r="I1915" s="328"/>
      <c r="J1915" s="329"/>
      <c r="K1915" s="431"/>
      <c r="L1915" s="329"/>
      <c r="M1915" s="333"/>
      <c r="N1915" s="329"/>
      <c r="O1915" s="329"/>
      <c r="P1915" s="328"/>
      <c r="Q1915" s="330"/>
      <c r="R1915" s="329"/>
      <c r="S1915" s="328"/>
      <c r="T1915" s="331"/>
      <c r="U1915" s="328"/>
      <c r="V1915" s="55"/>
      <c r="W1915" s="55"/>
      <c r="X1915" s="55"/>
      <c r="Y1915" s="55"/>
      <c r="Z1915" s="55"/>
      <c r="AA1915" s="55"/>
      <c r="AB1915" s="55"/>
      <c r="AC1915" s="55"/>
      <c r="AD1915" s="55"/>
      <c r="AE1915" s="55"/>
      <c r="AF1915" s="55"/>
    </row>
    <row r="1916" ht="14.5" spans="1:32">
      <c r="A1916" s="34"/>
      <c r="B1916" s="37"/>
      <c r="C1916" s="226"/>
      <c r="D1916" s="328"/>
      <c r="E1916" s="328"/>
      <c r="F1916" s="328"/>
      <c r="G1916" s="328"/>
      <c r="H1916" s="328"/>
      <c r="I1916" s="328"/>
      <c r="J1916" s="329"/>
      <c r="K1916" s="431"/>
      <c r="L1916" s="329"/>
      <c r="M1916" s="333"/>
      <c r="N1916" s="329"/>
      <c r="O1916" s="329"/>
      <c r="P1916" s="328"/>
      <c r="Q1916" s="330"/>
      <c r="R1916" s="329"/>
      <c r="S1916" s="328"/>
      <c r="T1916" s="331"/>
      <c r="U1916" s="328"/>
      <c r="V1916" s="55"/>
      <c r="W1916" s="55"/>
      <c r="X1916" s="55"/>
      <c r="Y1916" s="55"/>
      <c r="Z1916" s="55"/>
      <c r="AA1916" s="55"/>
      <c r="AB1916" s="55"/>
      <c r="AC1916" s="55"/>
      <c r="AD1916" s="55"/>
      <c r="AE1916" s="55"/>
      <c r="AF1916" s="55"/>
    </row>
    <row r="1917" ht="14.5" spans="1:32">
      <c r="A1917" s="34"/>
      <c r="B1917" s="37"/>
      <c r="C1917" s="226"/>
      <c r="D1917" s="328"/>
      <c r="E1917" s="328"/>
      <c r="F1917" s="328"/>
      <c r="G1917" s="328"/>
      <c r="H1917" s="328"/>
      <c r="I1917" s="328"/>
      <c r="J1917" s="329"/>
      <c r="K1917" s="431"/>
      <c r="L1917" s="329"/>
      <c r="M1917" s="333"/>
      <c r="N1917" s="329"/>
      <c r="O1917" s="329"/>
      <c r="P1917" s="328"/>
      <c r="Q1917" s="330"/>
      <c r="R1917" s="329"/>
      <c r="S1917" s="328"/>
      <c r="T1917" s="331"/>
      <c r="U1917" s="328"/>
      <c r="V1917" s="55"/>
      <c r="W1917" s="55"/>
      <c r="X1917" s="55"/>
      <c r="Y1917" s="55"/>
      <c r="Z1917" s="55"/>
      <c r="AA1917" s="55"/>
      <c r="AB1917" s="55"/>
      <c r="AC1917" s="55"/>
      <c r="AD1917" s="55"/>
      <c r="AE1917" s="55"/>
      <c r="AF1917" s="55"/>
    </row>
    <row r="1918" ht="14.5" spans="1:32">
      <c r="A1918" s="34"/>
      <c r="B1918" s="37"/>
      <c r="C1918" s="226"/>
      <c r="D1918" s="328"/>
      <c r="E1918" s="328"/>
      <c r="F1918" s="328"/>
      <c r="G1918" s="328"/>
      <c r="H1918" s="328"/>
      <c r="I1918" s="328"/>
      <c r="J1918" s="329"/>
      <c r="K1918" s="431"/>
      <c r="L1918" s="329"/>
      <c r="M1918" s="333"/>
      <c r="N1918" s="329"/>
      <c r="O1918" s="329"/>
      <c r="P1918" s="328"/>
      <c r="Q1918" s="330"/>
      <c r="R1918" s="329"/>
      <c r="S1918" s="328"/>
      <c r="T1918" s="331"/>
      <c r="U1918" s="328"/>
      <c r="V1918" s="55"/>
      <c r="W1918" s="55"/>
      <c r="X1918" s="55"/>
      <c r="Y1918" s="55"/>
      <c r="Z1918" s="55"/>
      <c r="AA1918" s="55"/>
      <c r="AB1918" s="55"/>
      <c r="AC1918" s="55"/>
      <c r="AD1918" s="55"/>
      <c r="AE1918" s="55"/>
      <c r="AF1918" s="55"/>
    </row>
    <row r="1919" ht="14.5" spans="1:32">
      <c r="A1919" s="34"/>
      <c r="B1919" s="37"/>
      <c r="C1919" s="226"/>
      <c r="D1919" s="328"/>
      <c r="E1919" s="328"/>
      <c r="F1919" s="328"/>
      <c r="G1919" s="328"/>
      <c r="H1919" s="328"/>
      <c r="I1919" s="328"/>
      <c r="J1919" s="329"/>
      <c r="K1919" s="431"/>
      <c r="L1919" s="329"/>
      <c r="M1919" s="333"/>
      <c r="N1919" s="329"/>
      <c r="O1919" s="329"/>
      <c r="P1919" s="328"/>
      <c r="Q1919" s="330"/>
      <c r="R1919" s="329"/>
      <c r="S1919" s="328"/>
      <c r="T1919" s="331"/>
      <c r="U1919" s="328"/>
      <c r="V1919" s="55"/>
      <c r="W1919" s="55"/>
      <c r="X1919" s="55"/>
      <c r="Y1919" s="55"/>
      <c r="Z1919" s="55"/>
      <c r="AA1919" s="55"/>
      <c r="AB1919" s="55"/>
      <c r="AC1919" s="55"/>
      <c r="AD1919" s="55"/>
      <c r="AE1919" s="55"/>
      <c r="AF1919" s="55"/>
    </row>
    <row r="1920" ht="14.5" spans="1:32">
      <c r="A1920" s="34"/>
      <c r="B1920" s="37"/>
      <c r="C1920" s="226"/>
      <c r="D1920" s="328"/>
      <c r="E1920" s="328"/>
      <c r="F1920" s="328"/>
      <c r="G1920" s="328"/>
      <c r="H1920" s="328"/>
      <c r="I1920" s="328"/>
      <c r="J1920" s="329"/>
      <c r="K1920" s="431"/>
      <c r="L1920" s="329"/>
      <c r="M1920" s="333"/>
      <c r="N1920" s="329"/>
      <c r="O1920" s="329"/>
      <c r="P1920" s="328"/>
      <c r="Q1920" s="330"/>
      <c r="R1920" s="329"/>
      <c r="S1920" s="328"/>
      <c r="T1920" s="331"/>
      <c r="U1920" s="328"/>
      <c r="V1920" s="55"/>
      <c r="W1920" s="55"/>
      <c r="X1920" s="55"/>
      <c r="Y1920" s="55"/>
      <c r="Z1920" s="55"/>
      <c r="AA1920" s="55"/>
      <c r="AB1920" s="55"/>
      <c r="AC1920" s="55"/>
      <c r="AD1920" s="55"/>
      <c r="AE1920" s="55"/>
      <c r="AF1920" s="55"/>
    </row>
    <row r="1921" ht="14.5" spans="1:32">
      <c r="A1921" s="34"/>
      <c r="B1921" s="37"/>
      <c r="C1921" s="226"/>
      <c r="D1921" s="328"/>
      <c r="E1921" s="328"/>
      <c r="F1921" s="328"/>
      <c r="G1921" s="328"/>
      <c r="H1921" s="328"/>
      <c r="I1921" s="328"/>
      <c r="J1921" s="329"/>
      <c r="K1921" s="431"/>
      <c r="L1921" s="329"/>
      <c r="M1921" s="333"/>
      <c r="N1921" s="329"/>
      <c r="O1921" s="329"/>
      <c r="P1921" s="328"/>
      <c r="Q1921" s="330"/>
      <c r="R1921" s="329"/>
      <c r="S1921" s="328"/>
      <c r="T1921" s="331"/>
      <c r="U1921" s="328"/>
      <c r="V1921" s="55"/>
      <c r="W1921" s="55"/>
      <c r="X1921" s="55"/>
      <c r="Y1921" s="55"/>
      <c r="Z1921" s="55"/>
      <c r="AA1921" s="55"/>
      <c r="AB1921" s="55"/>
      <c r="AC1921" s="55"/>
      <c r="AD1921" s="55"/>
      <c r="AE1921" s="55"/>
      <c r="AF1921" s="55"/>
    </row>
    <row r="1922" ht="14.5" spans="1:32">
      <c r="A1922" s="34"/>
      <c r="B1922" s="37"/>
      <c r="C1922" s="226"/>
      <c r="D1922" s="328"/>
      <c r="E1922" s="328"/>
      <c r="F1922" s="328"/>
      <c r="G1922" s="328"/>
      <c r="H1922" s="328"/>
      <c r="I1922" s="328"/>
      <c r="J1922" s="329"/>
      <c r="K1922" s="431"/>
      <c r="L1922" s="329"/>
      <c r="M1922" s="333"/>
      <c r="N1922" s="329"/>
      <c r="O1922" s="329"/>
      <c r="P1922" s="328"/>
      <c r="Q1922" s="330"/>
      <c r="R1922" s="329"/>
      <c r="S1922" s="328"/>
      <c r="T1922" s="331"/>
      <c r="U1922" s="328"/>
      <c r="V1922" s="55"/>
      <c r="W1922" s="55"/>
      <c r="X1922" s="55"/>
      <c r="Y1922" s="55"/>
      <c r="Z1922" s="55"/>
      <c r="AA1922" s="55"/>
      <c r="AB1922" s="55"/>
      <c r="AC1922" s="55"/>
      <c r="AD1922" s="55"/>
      <c r="AE1922" s="55"/>
      <c r="AF1922" s="55"/>
    </row>
    <row r="1923" ht="14.5" spans="1:32">
      <c r="A1923" s="34"/>
      <c r="B1923" s="37"/>
      <c r="C1923" s="226"/>
      <c r="D1923" s="328"/>
      <c r="E1923" s="328"/>
      <c r="F1923" s="328"/>
      <c r="G1923" s="328"/>
      <c r="H1923" s="328"/>
      <c r="I1923" s="328"/>
      <c r="J1923" s="329"/>
      <c r="K1923" s="431"/>
      <c r="L1923" s="329"/>
      <c r="M1923" s="333"/>
      <c r="N1923" s="329"/>
      <c r="O1923" s="329"/>
      <c r="P1923" s="328"/>
      <c r="Q1923" s="330"/>
      <c r="R1923" s="329"/>
      <c r="S1923" s="328"/>
      <c r="T1923" s="331"/>
      <c r="U1923" s="328"/>
      <c r="V1923" s="55"/>
      <c r="W1923" s="55"/>
      <c r="X1923" s="55"/>
      <c r="Y1923" s="55"/>
      <c r="Z1923" s="55"/>
      <c r="AA1923" s="55"/>
      <c r="AB1923" s="55"/>
      <c r="AC1923" s="55"/>
      <c r="AD1923" s="55"/>
      <c r="AE1923" s="55"/>
      <c r="AF1923" s="55"/>
    </row>
    <row r="1924" ht="14.5" spans="1:32">
      <c r="A1924" s="34"/>
      <c r="B1924" s="37"/>
      <c r="C1924" s="226"/>
      <c r="D1924" s="328"/>
      <c r="E1924" s="328"/>
      <c r="F1924" s="328"/>
      <c r="G1924" s="328"/>
      <c r="H1924" s="328"/>
      <c r="I1924" s="328"/>
      <c r="J1924" s="329"/>
      <c r="K1924" s="431"/>
      <c r="L1924" s="329"/>
      <c r="M1924" s="333"/>
      <c r="N1924" s="329"/>
      <c r="O1924" s="329"/>
      <c r="P1924" s="328"/>
      <c r="Q1924" s="330"/>
      <c r="R1924" s="329"/>
      <c r="S1924" s="328"/>
      <c r="T1924" s="331"/>
      <c r="U1924" s="328"/>
      <c r="V1924" s="55"/>
      <c r="W1924" s="55"/>
      <c r="X1924" s="55"/>
      <c r="Y1924" s="55"/>
      <c r="Z1924" s="55"/>
      <c r="AA1924" s="55"/>
      <c r="AB1924" s="55"/>
      <c r="AC1924" s="55"/>
      <c r="AD1924" s="55"/>
      <c r="AE1924" s="55"/>
      <c r="AF1924" s="55"/>
    </row>
    <row r="1925" ht="14.5" spans="1:32">
      <c r="A1925" s="34"/>
      <c r="B1925" s="37"/>
      <c r="C1925" s="226"/>
      <c r="D1925" s="328"/>
      <c r="E1925" s="328"/>
      <c r="F1925" s="328"/>
      <c r="G1925" s="328"/>
      <c r="H1925" s="328"/>
      <c r="I1925" s="328"/>
      <c r="J1925" s="329"/>
      <c r="K1925" s="431"/>
      <c r="L1925" s="329"/>
      <c r="M1925" s="333"/>
      <c r="N1925" s="329"/>
      <c r="O1925" s="329"/>
      <c r="P1925" s="328"/>
      <c r="Q1925" s="330"/>
      <c r="R1925" s="329"/>
      <c r="S1925" s="328"/>
      <c r="T1925" s="331"/>
      <c r="U1925" s="328"/>
      <c r="V1925" s="55"/>
      <c r="W1925" s="55"/>
      <c r="X1925" s="55"/>
      <c r="Y1925" s="55"/>
      <c r="Z1925" s="55"/>
      <c r="AA1925" s="55"/>
      <c r="AB1925" s="55"/>
      <c r="AC1925" s="55"/>
      <c r="AD1925" s="55"/>
      <c r="AE1925" s="55"/>
      <c r="AF1925" s="55"/>
    </row>
    <row r="1926" ht="14.5" spans="1:32">
      <c r="A1926" s="34"/>
      <c r="B1926" s="37"/>
      <c r="C1926" s="226"/>
      <c r="D1926" s="328"/>
      <c r="E1926" s="328"/>
      <c r="F1926" s="328"/>
      <c r="G1926" s="328"/>
      <c r="H1926" s="328"/>
      <c r="I1926" s="328"/>
      <c r="J1926" s="329"/>
      <c r="K1926" s="431"/>
      <c r="L1926" s="329"/>
      <c r="M1926" s="333"/>
      <c r="N1926" s="329"/>
      <c r="O1926" s="329"/>
      <c r="P1926" s="328"/>
      <c r="Q1926" s="330"/>
      <c r="R1926" s="329"/>
      <c r="S1926" s="328"/>
      <c r="T1926" s="331"/>
      <c r="U1926" s="328"/>
      <c r="V1926" s="55"/>
      <c r="W1926" s="55"/>
      <c r="X1926" s="55"/>
      <c r="Y1926" s="55"/>
      <c r="Z1926" s="55"/>
      <c r="AA1926" s="55"/>
      <c r="AB1926" s="55"/>
      <c r="AC1926" s="55"/>
      <c r="AD1926" s="55"/>
      <c r="AE1926" s="55"/>
      <c r="AF1926" s="55"/>
    </row>
    <row r="1927" ht="14.5" spans="1:32">
      <c r="A1927" s="34"/>
      <c r="B1927" s="37"/>
      <c r="C1927" s="226"/>
      <c r="D1927" s="328"/>
      <c r="E1927" s="328"/>
      <c r="F1927" s="328"/>
      <c r="G1927" s="328"/>
      <c r="H1927" s="328"/>
      <c r="I1927" s="328"/>
      <c r="J1927" s="329"/>
      <c r="K1927" s="431"/>
      <c r="L1927" s="329"/>
      <c r="M1927" s="333"/>
      <c r="N1927" s="329"/>
      <c r="O1927" s="329"/>
      <c r="P1927" s="328"/>
      <c r="Q1927" s="330"/>
      <c r="R1927" s="329"/>
      <c r="S1927" s="328"/>
      <c r="T1927" s="331"/>
      <c r="U1927" s="328"/>
      <c r="V1927" s="55"/>
      <c r="W1927" s="55"/>
      <c r="X1927" s="55"/>
      <c r="Y1927" s="55"/>
      <c r="Z1927" s="55"/>
      <c r="AA1927" s="55"/>
      <c r="AB1927" s="55"/>
      <c r="AC1927" s="55"/>
      <c r="AD1927" s="55"/>
      <c r="AE1927" s="55"/>
      <c r="AF1927" s="55"/>
    </row>
    <row r="1928" ht="14.5" spans="1:32">
      <c r="A1928" s="34"/>
      <c r="B1928" s="37"/>
      <c r="C1928" s="226"/>
      <c r="D1928" s="328"/>
      <c r="E1928" s="328"/>
      <c r="F1928" s="328"/>
      <c r="G1928" s="328"/>
      <c r="H1928" s="328"/>
      <c r="I1928" s="328"/>
      <c r="J1928" s="329"/>
      <c r="K1928" s="431"/>
      <c r="L1928" s="329"/>
      <c r="M1928" s="333"/>
      <c r="N1928" s="329"/>
      <c r="O1928" s="329"/>
      <c r="P1928" s="328"/>
      <c r="Q1928" s="330"/>
      <c r="R1928" s="329"/>
      <c r="S1928" s="328"/>
      <c r="T1928" s="331"/>
      <c r="U1928" s="328"/>
      <c r="V1928" s="55"/>
      <c r="W1928" s="55"/>
      <c r="X1928" s="55"/>
      <c r="Y1928" s="55"/>
      <c r="Z1928" s="55"/>
      <c r="AA1928" s="55"/>
      <c r="AB1928" s="55"/>
      <c r="AC1928" s="55"/>
      <c r="AD1928" s="55"/>
      <c r="AE1928" s="55"/>
      <c r="AF1928" s="55"/>
    </row>
    <row r="1929" ht="14.5" spans="1:32">
      <c r="A1929" s="34"/>
      <c r="B1929" s="37"/>
      <c r="C1929" s="226"/>
      <c r="D1929" s="328"/>
      <c r="E1929" s="328"/>
      <c r="F1929" s="328"/>
      <c r="G1929" s="328"/>
      <c r="H1929" s="328"/>
      <c r="I1929" s="328"/>
      <c r="J1929" s="329"/>
      <c r="K1929" s="431"/>
      <c r="L1929" s="329"/>
      <c r="M1929" s="333"/>
      <c r="N1929" s="329"/>
      <c r="O1929" s="329"/>
      <c r="P1929" s="328"/>
      <c r="Q1929" s="330"/>
      <c r="R1929" s="329"/>
      <c r="S1929" s="328"/>
      <c r="T1929" s="331"/>
      <c r="U1929" s="328"/>
      <c r="V1929" s="55"/>
      <c r="W1929" s="55"/>
      <c r="X1929" s="55"/>
      <c r="Y1929" s="55"/>
      <c r="Z1929" s="55"/>
      <c r="AA1929" s="55"/>
      <c r="AB1929" s="55"/>
      <c r="AC1929" s="55"/>
      <c r="AD1929" s="55"/>
      <c r="AE1929" s="55"/>
      <c r="AF1929" s="55"/>
    </row>
    <row r="1930" ht="14.5" spans="1:32">
      <c r="A1930" s="34"/>
      <c r="B1930" s="37"/>
      <c r="C1930" s="226"/>
      <c r="D1930" s="328"/>
      <c r="E1930" s="328"/>
      <c r="F1930" s="328"/>
      <c r="G1930" s="328"/>
      <c r="H1930" s="328"/>
      <c r="I1930" s="328"/>
      <c r="J1930" s="329"/>
      <c r="K1930" s="431"/>
      <c r="L1930" s="329"/>
      <c r="M1930" s="333"/>
      <c r="N1930" s="329"/>
      <c r="O1930" s="329"/>
      <c r="P1930" s="328"/>
      <c r="Q1930" s="330"/>
      <c r="R1930" s="329"/>
      <c r="S1930" s="328"/>
      <c r="T1930" s="331"/>
      <c r="U1930" s="328"/>
      <c r="V1930" s="55"/>
      <c r="W1930" s="55"/>
      <c r="X1930" s="55"/>
      <c r="Y1930" s="55"/>
      <c r="Z1930" s="55"/>
      <c r="AA1930" s="55"/>
      <c r="AB1930" s="55"/>
      <c r="AC1930" s="55"/>
      <c r="AD1930" s="55"/>
      <c r="AE1930" s="55"/>
      <c r="AF1930" s="55"/>
    </row>
    <row r="1931" ht="14.5" spans="1:32">
      <c r="A1931" s="34"/>
      <c r="B1931" s="37"/>
      <c r="C1931" s="226"/>
      <c r="D1931" s="328"/>
      <c r="E1931" s="328"/>
      <c r="F1931" s="328"/>
      <c r="G1931" s="328"/>
      <c r="H1931" s="328"/>
      <c r="I1931" s="328"/>
      <c r="J1931" s="329"/>
      <c r="K1931" s="431"/>
      <c r="L1931" s="329"/>
      <c r="M1931" s="333"/>
      <c r="N1931" s="329"/>
      <c r="O1931" s="329"/>
      <c r="P1931" s="328"/>
      <c r="Q1931" s="330"/>
      <c r="R1931" s="329"/>
      <c r="S1931" s="328"/>
      <c r="T1931" s="331"/>
      <c r="U1931" s="328"/>
      <c r="V1931" s="55"/>
      <c r="W1931" s="55"/>
      <c r="X1931" s="55"/>
      <c r="Y1931" s="55"/>
      <c r="Z1931" s="55"/>
      <c r="AA1931" s="55"/>
      <c r="AB1931" s="55"/>
      <c r="AC1931" s="55"/>
      <c r="AD1931" s="55"/>
      <c r="AE1931" s="55"/>
      <c r="AF1931" s="55"/>
    </row>
    <row r="1932" ht="14.5" spans="1:32">
      <c r="A1932" s="34"/>
      <c r="B1932" s="37"/>
      <c r="C1932" s="226"/>
      <c r="D1932" s="328"/>
      <c r="E1932" s="328"/>
      <c r="F1932" s="328"/>
      <c r="G1932" s="328"/>
      <c r="H1932" s="328"/>
      <c r="I1932" s="328"/>
      <c r="J1932" s="329"/>
      <c r="K1932" s="431"/>
      <c r="L1932" s="329"/>
      <c r="M1932" s="333"/>
      <c r="N1932" s="329"/>
      <c r="O1932" s="329"/>
      <c r="P1932" s="328"/>
      <c r="Q1932" s="330"/>
      <c r="R1932" s="329"/>
      <c r="S1932" s="328"/>
      <c r="T1932" s="331"/>
      <c r="U1932" s="328"/>
      <c r="V1932" s="55"/>
      <c r="W1932" s="55"/>
      <c r="X1932" s="55"/>
      <c r="Y1932" s="55"/>
      <c r="Z1932" s="55"/>
      <c r="AA1932" s="55"/>
      <c r="AB1932" s="55"/>
      <c r="AC1932" s="55"/>
      <c r="AD1932" s="55"/>
      <c r="AE1932" s="55"/>
      <c r="AF1932" s="55"/>
    </row>
    <row r="1933" ht="14.5" spans="1:32">
      <c r="A1933" s="34"/>
      <c r="B1933" s="37"/>
      <c r="C1933" s="226"/>
      <c r="D1933" s="328"/>
      <c r="E1933" s="328"/>
      <c r="F1933" s="328"/>
      <c r="G1933" s="328"/>
      <c r="H1933" s="328"/>
      <c r="I1933" s="328"/>
      <c r="J1933" s="329"/>
      <c r="K1933" s="431"/>
      <c r="L1933" s="329"/>
      <c r="M1933" s="333"/>
      <c r="N1933" s="329"/>
      <c r="O1933" s="329"/>
      <c r="P1933" s="328"/>
      <c r="Q1933" s="330"/>
      <c r="R1933" s="329"/>
      <c r="S1933" s="328"/>
      <c r="T1933" s="331"/>
      <c r="U1933" s="328"/>
      <c r="V1933" s="55"/>
      <c r="W1933" s="55"/>
      <c r="X1933" s="55"/>
      <c r="Y1933" s="55"/>
      <c r="Z1933" s="55"/>
      <c r="AA1933" s="55"/>
      <c r="AB1933" s="55"/>
      <c r="AC1933" s="55"/>
      <c r="AD1933" s="55"/>
      <c r="AE1933" s="55"/>
      <c r="AF1933" s="55"/>
    </row>
    <row r="1934" ht="14.5" spans="1:32">
      <c r="A1934" s="34"/>
      <c r="B1934" s="37"/>
      <c r="C1934" s="226"/>
      <c r="D1934" s="328"/>
      <c r="E1934" s="328"/>
      <c r="F1934" s="328"/>
      <c r="G1934" s="328"/>
      <c r="H1934" s="328"/>
      <c r="I1934" s="328"/>
      <c r="J1934" s="329"/>
      <c r="K1934" s="431"/>
      <c r="L1934" s="329"/>
      <c r="M1934" s="333"/>
      <c r="N1934" s="329"/>
      <c r="O1934" s="329"/>
      <c r="P1934" s="328"/>
      <c r="Q1934" s="330"/>
      <c r="R1934" s="329"/>
      <c r="S1934" s="328"/>
      <c r="T1934" s="331"/>
      <c r="U1934" s="328"/>
      <c r="V1934" s="55"/>
      <c r="W1934" s="55"/>
      <c r="X1934" s="55"/>
      <c r="Y1934" s="55"/>
      <c r="Z1934" s="55"/>
      <c r="AA1934" s="55"/>
      <c r="AB1934" s="55"/>
      <c r="AC1934" s="55"/>
      <c r="AD1934" s="55"/>
      <c r="AE1934" s="55"/>
      <c r="AF1934" s="55"/>
    </row>
    <row r="1935" ht="14.5" spans="1:32">
      <c r="A1935" s="34"/>
      <c r="B1935" s="37"/>
      <c r="C1935" s="226"/>
      <c r="D1935" s="328"/>
      <c r="E1935" s="328"/>
      <c r="F1935" s="328"/>
      <c r="G1935" s="328"/>
      <c r="H1935" s="328"/>
      <c r="I1935" s="328"/>
      <c r="J1935" s="329"/>
      <c r="K1935" s="431"/>
      <c r="L1935" s="329"/>
      <c r="M1935" s="333"/>
      <c r="N1935" s="329"/>
      <c r="O1935" s="329"/>
      <c r="P1935" s="328"/>
      <c r="Q1935" s="330"/>
      <c r="R1935" s="329"/>
      <c r="S1935" s="328"/>
      <c r="T1935" s="331"/>
      <c r="U1935" s="328"/>
      <c r="V1935" s="55"/>
      <c r="W1935" s="55"/>
      <c r="X1935" s="55"/>
      <c r="Y1935" s="55"/>
      <c r="Z1935" s="55"/>
      <c r="AA1935" s="55"/>
      <c r="AB1935" s="55"/>
      <c r="AC1935" s="55"/>
      <c r="AD1935" s="55"/>
      <c r="AE1935" s="55"/>
      <c r="AF1935" s="55"/>
    </row>
    <row r="1936" ht="14.5" spans="1:32">
      <c r="A1936" s="34"/>
      <c r="B1936" s="37"/>
      <c r="C1936" s="226"/>
      <c r="D1936" s="328"/>
      <c r="E1936" s="328"/>
      <c r="F1936" s="328"/>
      <c r="G1936" s="328"/>
      <c r="H1936" s="328"/>
      <c r="I1936" s="328"/>
      <c r="J1936" s="329"/>
      <c r="K1936" s="431"/>
      <c r="L1936" s="329"/>
      <c r="M1936" s="333"/>
      <c r="N1936" s="329"/>
      <c r="O1936" s="329"/>
      <c r="P1936" s="328"/>
      <c r="Q1936" s="330"/>
      <c r="R1936" s="329"/>
      <c r="S1936" s="328"/>
      <c r="T1936" s="331"/>
      <c r="U1936" s="328"/>
      <c r="V1936" s="55"/>
      <c r="W1936" s="55"/>
      <c r="X1936" s="55"/>
      <c r="Y1936" s="55"/>
      <c r="Z1936" s="55"/>
      <c r="AA1936" s="55"/>
      <c r="AB1936" s="55"/>
      <c r="AC1936" s="55"/>
      <c r="AD1936" s="55"/>
      <c r="AE1936" s="55"/>
      <c r="AF1936" s="55"/>
    </row>
    <row r="1937" ht="14.5" spans="1:32">
      <c r="A1937" s="34"/>
      <c r="B1937" s="37"/>
      <c r="C1937" s="226"/>
      <c r="D1937" s="328"/>
      <c r="E1937" s="328"/>
      <c r="F1937" s="328"/>
      <c r="G1937" s="328"/>
      <c r="H1937" s="328"/>
      <c r="I1937" s="328"/>
      <c r="J1937" s="329"/>
      <c r="K1937" s="431"/>
      <c r="L1937" s="329"/>
      <c r="M1937" s="333"/>
      <c r="N1937" s="329"/>
      <c r="O1937" s="329"/>
      <c r="P1937" s="328"/>
      <c r="Q1937" s="330"/>
      <c r="R1937" s="329"/>
      <c r="S1937" s="328"/>
      <c r="T1937" s="331"/>
      <c r="U1937" s="328"/>
      <c r="V1937" s="55"/>
      <c r="W1937" s="55"/>
      <c r="X1937" s="55"/>
      <c r="Y1937" s="55"/>
      <c r="Z1937" s="55"/>
      <c r="AA1937" s="55"/>
      <c r="AB1937" s="55"/>
      <c r="AC1937" s="55"/>
      <c r="AD1937" s="55"/>
      <c r="AE1937" s="55"/>
      <c r="AF1937" s="55"/>
    </row>
    <row r="1938" ht="14.5" spans="1:32">
      <c r="A1938" s="34"/>
      <c r="B1938" s="37"/>
      <c r="C1938" s="226"/>
      <c r="D1938" s="328"/>
      <c r="E1938" s="328"/>
      <c r="F1938" s="328"/>
      <c r="G1938" s="328"/>
      <c r="H1938" s="328"/>
      <c r="I1938" s="328"/>
      <c r="J1938" s="329"/>
      <c r="K1938" s="431"/>
      <c r="L1938" s="329"/>
      <c r="M1938" s="333"/>
      <c r="N1938" s="329"/>
      <c r="O1938" s="329"/>
      <c r="P1938" s="328"/>
      <c r="Q1938" s="330"/>
      <c r="R1938" s="329"/>
      <c r="S1938" s="328"/>
      <c r="T1938" s="331"/>
      <c r="U1938" s="328"/>
      <c r="V1938" s="55"/>
      <c r="W1938" s="55"/>
      <c r="X1938" s="55"/>
      <c r="Y1938" s="55"/>
      <c r="Z1938" s="55"/>
      <c r="AA1938" s="55"/>
      <c r="AB1938" s="55"/>
      <c r="AC1938" s="55"/>
      <c r="AD1938" s="55"/>
      <c r="AE1938" s="55"/>
      <c r="AF1938" s="55"/>
    </row>
    <row r="1939" ht="14.5" spans="1:32">
      <c r="A1939" s="34"/>
      <c r="B1939" s="37"/>
      <c r="C1939" s="226"/>
      <c r="D1939" s="328"/>
      <c r="E1939" s="328"/>
      <c r="F1939" s="328"/>
      <c r="G1939" s="328"/>
      <c r="H1939" s="328"/>
      <c r="I1939" s="328"/>
      <c r="J1939" s="329"/>
      <c r="K1939" s="431"/>
      <c r="L1939" s="329"/>
      <c r="M1939" s="333"/>
      <c r="N1939" s="329"/>
      <c r="O1939" s="329"/>
      <c r="P1939" s="328"/>
      <c r="Q1939" s="330"/>
      <c r="R1939" s="329"/>
      <c r="S1939" s="328"/>
      <c r="T1939" s="331"/>
      <c r="U1939" s="328"/>
      <c r="V1939" s="55"/>
      <c r="W1939" s="55"/>
      <c r="X1939" s="55"/>
      <c r="Y1939" s="55"/>
      <c r="Z1939" s="55"/>
      <c r="AA1939" s="55"/>
      <c r="AB1939" s="55"/>
      <c r="AC1939" s="55"/>
      <c r="AD1939" s="55"/>
      <c r="AE1939" s="55"/>
      <c r="AF1939" s="55"/>
    </row>
    <row r="1940" ht="14.5" spans="1:32">
      <c r="A1940" s="34"/>
      <c r="B1940" s="37"/>
      <c r="C1940" s="226"/>
      <c r="D1940" s="328"/>
      <c r="E1940" s="328"/>
      <c r="F1940" s="328"/>
      <c r="G1940" s="328"/>
      <c r="H1940" s="328"/>
      <c r="I1940" s="328"/>
      <c r="J1940" s="329"/>
      <c r="K1940" s="431"/>
      <c r="L1940" s="329"/>
      <c r="M1940" s="333"/>
      <c r="N1940" s="329"/>
      <c r="O1940" s="329"/>
      <c r="P1940" s="328"/>
      <c r="Q1940" s="330"/>
      <c r="R1940" s="329"/>
      <c r="S1940" s="328"/>
      <c r="T1940" s="331"/>
      <c r="U1940" s="328"/>
      <c r="V1940" s="55"/>
      <c r="W1940" s="55"/>
      <c r="X1940" s="55"/>
      <c r="Y1940" s="55"/>
      <c r="Z1940" s="55"/>
      <c r="AA1940" s="55"/>
      <c r="AB1940" s="55"/>
      <c r="AC1940" s="55"/>
      <c r="AD1940" s="55"/>
      <c r="AE1940" s="55"/>
      <c r="AF1940" s="55"/>
    </row>
    <row r="1941" ht="14.5" spans="1:32">
      <c r="A1941" s="34"/>
      <c r="B1941" s="37"/>
      <c r="C1941" s="226"/>
      <c r="D1941" s="328"/>
      <c r="E1941" s="328"/>
      <c r="F1941" s="328"/>
      <c r="G1941" s="328"/>
      <c r="H1941" s="328"/>
      <c r="I1941" s="328"/>
      <c r="J1941" s="329"/>
      <c r="K1941" s="431"/>
      <c r="L1941" s="329"/>
      <c r="M1941" s="333"/>
      <c r="N1941" s="329"/>
      <c r="O1941" s="329"/>
      <c r="P1941" s="328"/>
      <c r="Q1941" s="330"/>
      <c r="R1941" s="329"/>
      <c r="S1941" s="328"/>
      <c r="T1941" s="331"/>
      <c r="U1941" s="328"/>
      <c r="V1941" s="55"/>
      <c r="W1941" s="55"/>
      <c r="X1941" s="55"/>
      <c r="Y1941" s="55"/>
      <c r="Z1941" s="55"/>
      <c r="AA1941" s="55"/>
      <c r="AB1941" s="55"/>
      <c r="AC1941" s="55"/>
      <c r="AD1941" s="55"/>
      <c r="AE1941" s="55"/>
      <c r="AF1941" s="55"/>
    </row>
    <row r="1942" ht="14.5" spans="1:32">
      <c r="A1942" s="34"/>
      <c r="B1942" s="37"/>
      <c r="C1942" s="226"/>
      <c r="D1942" s="328"/>
      <c r="E1942" s="328"/>
      <c r="F1942" s="328"/>
      <c r="G1942" s="328"/>
      <c r="H1942" s="328"/>
      <c r="I1942" s="328"/>
      <c r="J1942" s="329"/>
      <c r="K1942" s="431"/>
      <c r="L1942" s="329"/>
      <c r="M1942" s="333"/>
      <c r="N1942" s="329"/>
      <c r="O1942" s="329"/>
      <c r="P1942" s="328"/>
      <c r="Q1942" s="330"/>
      <c r="R1942" s="329"/>
      <c r="S1942" s="328"/>
      <c r="T1942" s="331"/>
      <c r="U1942" s="328"/>
      <c r="V1942" s="55"/>
      <c r="W1942" s="55"/>
      <c r="X1942" s="55"/>
      <c r="Y1942" s="55"/>
      <c r="Z1942" s="55"/>
      <c r="AA1942" s="55"/>
      <c r="AB1942" s="55"/>
      <c r="AC1942" s="55"/>
      <c r="AD1942" s="55"/>
      <c r="AE1942" s="55"/>
      <c r="AF1942" s="55"/>
    </row>
    <row r="1943" ht="14.5" spans="1:32">
      <c r="A1943" s="34"/>
      <c r="B1943" s="37"/>
      <c r="C1943" s="226"/>
      <c r="D1943" s="328"/>
      <c r="E1943" s="328"/>
      <c r="F1943" s="328"/>
      <c r="G1943" s="328"/>
      <c r="H1943" s="328"/>
      <c r="I1943" s="328"/>
      <c r="J1943" s="329"/>
      <c r="K1943" s="431"/>
      <c r="L1943" s="329"/>
      <c r="M1943" s="334"/>
      <c r="N1943" s="329"/>
      <c r="O1943" s="329"/>
      <c r="P1943" s="328"/>
      <c r="Q1943" s="330"/>
      <c r="R1943" s="329"/>
      <c r="S1943" s="328"/>
      <c r="T1943" s="331"/>
      <c r="U1943" s="328"/>
      <c r="V1943" s="55"/>
      <c r="W1943" s="55"/>
      <c r="X1943" s="55"/>
      <c r="Y1943" s="55"/>
      <c r="Z1943" s="55"/>
      <c r="AA1943" s="55"/>
      <c r="AB1943" s="55"/>
      <c r="AC1943" s="55"/>
      <c r="AD1943" s="55"/>
      <c r="AE1943" s="55"/>
      <c r="AF1943" s="55"/>
    </row>
    <row r="1944" ht="14.5" spans="1:32">
      <c r="A1944" s="34"/>
      <c r="B1944" s="37"/>
      <c r="C1944" s="226"/>
      <c r="D1944" s="328"/>
      <c r="E1944" s="328"/>
      <c r="F1944" s="328"/>
      <c r="G1944" s="328"/>
      <c r="H1944" s="328"/>
      <c r="I1944" s="328"/>
      <c r="J1944" s="329"/>
      <c r="K1944" s="431"/>
      <c r="L1944" s="329"/>
      <c r="M1944" s="334"/>
      <c r="N1944" s="329"/>
      <c r="O1944" s="329"/>
      <c r="P1944" s="328"/>
      <c r="Q1944" s="330"/>
      <c r="R1944" s="329"/>
      <c r="S1944" s="328"/>
      <c r="T1944" s="331"/>
      <c r="U1944" s="328"/>
      <c r="V1944" s="55"/>
      <c r="W1944" s="55"/>
      <c r="X1944" s="55"/>
      <c r="Y1944" s="55"/>
      <c r="Z1944" s="55"/>
      <c r="AA1944" s="55"/>
      <c r="AB1944" s="55"/>
      <c r="AC1944" s="55"/>
      <c r="AD1944" s="55"/>
      <c r="AE1944" s="55"/>
      <c r="AF1944" s="55"/>
    </row>
    <row r="1945" ht="14.5" spans="1:32">
      <c r="A1945" s="34"/>
      <c r="B1945" s="37"/>
      <c r="C1945" s="226"/>
      <c r="D1945" s="328"/>
      <c r="E1945" s="328"/>
      <c r="F1945" s="328"/>
      <c r="G1945" s="328"/>
      <c r="H1945" s="328"/>
      <c r="I1945" s="328"/>
      <c r="J1945" s="329"/>
      <c r="K1945" s="431"/>
      <c r="L1945" s="329"/>
      <c r="M1945" s="334"/>
      <c r="N1945" s="329"/>
      <c r="O1945" s="329"/>
      <c r="P1945" s="328"/>
      <c r="Q1945" s="330"/>
      <c r="R1945" s="329"/>
      <c r="S1945" s="328"/>
      <c r="T1945" s="331"/>
      <c r="U1945" s="328"/>
      <c r="V1945" s="55"/>
      <c r="W1945" s="55"/>
      <c r="X1945" s="55"/>
      <c r="Y1945" s="55"/>
      <c r="Z1945" s="55"/>
      <c r="AA1945" s="55"/>
      <c r="AB1945" s="55"/>
      <c r="AC1945" s="55"/>
      <c r="AD1945" s="55"/>
      <c r="AE1945" s="55"/>
      <c r="AF1945" s="55"/>
    </row>
    <row r="1946" ht="14.5" spans="1:32">
      <c r="A1946" s="34"/>
      <c r="B1946" s="37"/>
      <c r="C1946" s="226"/>
      <c r="D1946" s="328"/>
      <c r="E1946" s="328"/>
      <c r="F1946" s="328"/>
      <c r="G1946" s="328"/>
      <c r="H1946" s="328"/>
      <c r="I1946" s="328"/>
      <c r="J1946" s="329"/>
      <c r="K1946" s="431"/>
      <c r="L1946" s="329"/>
      <c r="M1946" s="334"/>
      <c r="N1946" s="329"/>
      <c r="O1946" s="329"/>
      <c r="P1946" s="328"/>
      <c r="Q1946" s="330"/>
      <c r="R1946" s="329"/>
      <c r="S1946" s="328"/>
      <c r="T1946" s="331"/>
      <c r="U1946" s="328"/>
      <c r="V1946" s="55"/>
      <c r="W1946" s="55"/>
      <c r="X1946" s="55"/>
      <c r="Y1946" s="55"/>
      <c r="Z1946" s="55"/>
      <c r="AA1946" s="55"/>
      <c r="AB1946" s="55"/>
      <c r="AC1946" s="55"/>
      <c r="AD1946" s="55"/>
      <c r="AE1946" s="55"/>
      <c r="AF1946" s="55"/>
    </row>
    <row r="1947" ht="14.5" spans="1:32">
      <c r="A1947" s="34"/>
      <c r="B1947" s="37"/>
      <c r="C1947" s="226"/>
      <c r="D1947" s="328"/>
      <c r="E1947" s="328"/>
      <c r="F1947" s="328"/>
      <c r="G1947" s="328"/>
      <c r="H1947" s="328"/>
      <c r="I1947" s="328"/>
      <c r="J1947" s="329"/>
      <c r="K1947" s="431"/>
      <c r="L1947" s="329"/>
      <c r="M1947" s="334"/>
      <c r="N1947" s="329"/>
      <c r="O1947" s="329"/>
      <c r="P1947" s="328"/>
      <c r="Q1947" s="330"/>
      <c r="R1947" s="329"/>
      <c r="S1947" s="328"/>
      <c r="T1947" s="331"/>
      <c r="U1947" s="328"/>
      <c r="V1947" s="55"/>
      <c r="W1947" s="55"/>
      <c r="X1947" s="55"/>
      <c r="Y1947" s="55"/>
      <c r="Z1947" s="55"/>
      <c r="AA1947" s="55"/>
      <c r="AB1947" s="55"/>
      <c r="AC1947" s="55"/>
      <c r="AD1947" s="55"/>
      <c r="AE1947" s="55"/>
      <c r="AF1947" s="55"/>
    </row>
    <row r="1948" ht="14.5" spans="1:32">
      <c r="A1948" s="34"/>
      <c r="B1948" s="37"/>
      <c r="C1948" s="226"/>
      <c r="D1948" s="328"/>
      <c r="E1948" s="328"/>
      <c r="F1948" s="328"/>
      <c r="G1948" s="328"/>
      <c r="H1948" s="328"/>
      <c r="I1948" s="328"/>
      <c r="J1948" s="329"/>
      <c r="K1948" s="431"/>
      <c r="L1948" s="329"/>
      <c r="M1948" s="334"/>
      <c r="N1948" s="329"/>
      <c r="O1948" s="329"/>
      <c r="P1948" s="328"/>
      <c r="Q1948" s="330"/>
      <c r="R1948" s="329"/>
      <c r="S1948" s="328"/>
      <c r="T1948" s="331"/>
      <c r="U1948" s="328"/>
      <c r="V1948" s="55"/>
      <c r="W1948" s="55"/>
      <c r="X1948" s="55"/>
      <c r="Y1948" s="55"/>
      <c r="Z1948" s="55"/>
      <c r="AA1948" s="55"/>
      <c r="AB1948" s="55"/>
      <c r="AC1948" s="55"/>
      <c r="AD1948" s="55"/>
      <c r="AE1948" s="55"/>
      <c r="AF1948" s="55"/>
    </row>
    <row r="1949" ht="14.5" spans="1:32">
      <c r="A1949" s="34"/>
      <c r="B1949" s="37"/>
      <c r="C1949" s="226"/>
      <c r="D1949" s="328"/>
      <c r="E1949" s="328"/>
      <c r="F1949" s="328"/>
      <c r="G1949" s="328"/>
      <c r="H1949" s="328"/>
      <c r="I1949" s="328"/>
      <c r="J1949" s="329"/>
      <c r="K1949" s="431"/>
      <c r="L1949" s="329"/>
      <c r="M1949" s="334"/>
      <c r="N1949" s="329"/>
      <c r="O1949" s="329"/>
      <c r="P1949" s="328"/>
      <c r="Q1949" s="330"/>
      <c r="R1949" s="329"/>
      <c r="S1949" s="328"/>
      <c r="T1949" s="331"/>
      <c r="U1949" s="328"/>
      <c r="V1949" s="55"/>
      <c r="W1949" s="55"/>
      <c r="X1949" s="55"/>
      <c r="Y1949" s="55"/>
      <c r="Z1949" s="55"/>
      <c r="AA1949" s="55"/>
      <c r="AB1949" s="55"/>
      <c r="AC1949" s="55"/>
      <c r="AD1949" s="55"/>
      <c r="AE1949" s="55"/>
      <c r="AF1949" s="55"/>
    </row>
    <row r="1950" ht="14.5" spans="1:32">
      <c r="A1950" s="34"/>
      <c r="B1950" s="37"/>
      <c r="C1950" s="226"/>
      <c r="D1950" s="328"/>
      <c r="E1950" s="328"/>
      <c r="F1950" s="328"/>
      <c r="G1950" s="328"/>
      <c r="H1950" s="328"/>
      <c r="I1950" s="328"/>
      <c r="J1950" s="329"/>
      <c r="K1950" s="431"/>
      <c r="L1950" s="329"/>
      <c r="M1950" s="334"/>
      <c r="N1950" s="329"/>
      <c r="O1950" s="329"/>
      <c r="P1950" s="328"/>
      <c r="Q1950" s="330"/>
      <c r="R1950" s="329"/>
      <c r="S1950" s="328"/>
      <c r="T1950" s="331"/>
      <c r="U1950" s="328"/>
      <c r="V1950" s="55"/>
      <c r="W1950" s="55"/>
      <c r="X1950" s="55"/>
      <c r="Y1950" s="55"/>
      <c r="Z1950" s="55"/>
      <c r="AA1950" s="55"/>
      <c r="AB1950" s="55"/>
      <c r="AC1950" s="55"/>
      <c r="AD1950" s="55"/>
      <c r="AE1950" s="55"/>
      <c r="AF1950" s="55"/>
    </row>
    <row r="1951" ht="14.5" spans="1:32">
      <c r="A1951" s="34"/>
      <c r="B1951" s="37"/>
      <c r="C1951" s="226"/>
      <c r="D1951" s="328"/>
      <c r="E1951" s="328"/>
      <c r="F1951" s="328"/>
      <c r="G1951" s="328"/>
      <c r="H1951" s="328"/>
      <c r="I1951" s="328"/>
      <c r="J1951" s="329"/>
      <c r="K1951" s="431"/>
      <c r="L1951" s="329"/>
      <c r="M1951" s="334"/>
      <c r="N1951" s="329"/>
      <c r="O1951" s="329"/>
      <c r="P1951" s="328"/>
      <c r="Q1951" s="330"/>
      <c r="R1951" s="329"/>
      <c r="S1951" s="328"/>
      <c r="T1951" s="331"/>
      <c r="U1951" s="328"/>
      <c r="V1951" s="55"/>
      <c r="W1951" s="55"/>
      <c r="X1951" s="55"/>
      <c r="Y1951" s="55"/>
      <c r="Z1951" s="55"/>
      <c r="AA1951" s="55"/>
      <c r="AB1951" s="55"/>
      <c r="AC1951" s="55"/>
      <c r="AD1951" s="55"/>
      <c r="AE1951" s="55"/>
      <c r="AF1951" s="55"/>
    </row>
    <row r="1952" ht="14.5" spans="1:32">
      <c r="A1952" s="34"/>
      <c r="B1952" s="37"/>
      <c r="C1952" s="226"/>
      <c r="D1952" s="328"/>
      <c r="E1952" s="328"/>
      <c r="F1952" s="328"/>
      <c r="G1952" s="328"/>
      <c r="H1952" s="328"/>
      <c r="I1952" s="328"/>
      <c r="J1952" s="329"/>
      <c r="K1952" s="431"/>
      <c r="L1952" s="329"/>
      <c r="M1952" s="334"/>
      <c r="N1952" s="329"/>
      <c r="O1952" s="329"/>
      <c r="P1952" s="328"/>
      <c r="Q1952" s="330"/>
      <c r="R1952" s="329"/>
      <c r="S1952" s="328"/>
      <c r="T1952" s="331"/>
      <c r="U1952" s="328"/>
      <c r="V1952" s="55"/>
      <c r="W1952" s="55"/>
      <c r="X1952" s="55"/>
      <c r="Y1952" s="55"/>
      <c r="Z1952" s="55"/>
      <c r="AA1952" s="55"/>
      <c r="AB1952" s="55"/>
      <c r="AC1952" s="55"/>
      <c r="AD1952" s="55"/>
      <c r="AE1952" s="55"/>
      <c r="AF1952" s="55"/>
    </row>
    <row r="1953" ht="14.5" spans="1:32">
      <c r="A1953" s="34"/>
      <c r="B1953" s="37"/>
      <c r="C1953" s="226"/>
      <c r="D1953" s="328"/>
      <c r="E1953" s="328"/>
      <c r="F1953" s="328"/>
      <c r="G1953" s="328"/>
      <c r="H1953" s="328"/>
      <c r="I1953" s="328"/>
      <c r="J1953" s="329"/>
      <c r="K1953" s="431"/>
      <c r="L1953" s="329"/>
      <c r="M1953" s="334"/>
      <c r="N1953" s="329"/>
      <c r="O1953" s="329"/>
      <c r="P1953" s="328"/>
      <c r="Q1953" s="330"/>
      <c r="R1953" s="329"/>
      <c r="S1953" s="328"/>
      <c r="T1953" s="331"/>
      <c r="U1953" s="328"/>
      <c r="V1953" s="55"/>
      <c r="W1953" s="55"/>
      <c r="X1953" s="55"/>
      <c r="Y1953" s="55"/>
      <c r="Z1953" s="55"/>
      <c r="AA1953" s="55"/>
      <c r="AB1953" s="55"/>
      <c r="AC1953" s="55"/>
      <c r="AD1953" s="55"/>
      <c r="AE1953" s="55"/>
      <c r="AF1953" s="55"/>
    </row>
    <row r="1954" ht="14.5" spans="1:32">
      <c r="A1954" s="34"/>
      <c r="B1954" s="37"/>
      <c r="C1954" s="226"/>
      <c r="D1954" s="328"/>
      <c r="E1954" s="328"/>
      <c r="F1954" s="328"/>
      <c r="G1954" s="328"/>
      <c r="H1954" s="328"/>
      <c r="I1954" s="328"/>
      <c r="J1954" s="329"/>
      <c r="K1954" s="431"/>
      <c r="L1954" s="329"/>
      <c r="M1954" s="334"/>
      <c r="N1954" s="329"/>
      <c r="O1954" s="329"/>
      <c r="P1954" s="328"/>
      <c r="Q1954" s="330"/>
      <c r="R1954" s="329"/>
      <c r="S1954" s="328"/>
      <c r="T1954" s="331"/>
      <c r="U1954" s="328"/>
      <c r="V1954" s="55"/>
      <c r="W1954" s="55"/>
      <c r="X1954" s="55"/>
      <c r="Y1954" s="55"/>
      <c r="Z1954" s="55"/>
      <c r="AA1954" s="55"/>
      <c r="AB1954" s="55"/>
      <c r="AC1954" s="55"/>
      <c r="AD1954" s="55"/>
      <c r="AE1954" s="55"/>
      <c r="AF1954" s="55"/>
    </row>
    <row r="1955" ht="14.5" spans="1:32">
      <c r="A1955" s="34"/>
      <c r="B1955" s="37"/>
      <c r="C1955" s="226"/>
      <c r="D1955" s="328"/>
      <c r="E1955" s="328"/>
      <c r="F1955" s="328"/>
      <c r="G1955" s="328"/>
      <c r="H1955" s="328"/>
      <c r="I1955" s="328"/>
      <c r="J1955" s="329"/>
      <c r="K1955" s="431"/>
      <c r="L1955" s="329"/>
      <c r="M1955" s="334"/>
      <c r="N1955" s="329"/>
      <c r="O1955" s="329"/>
      <c r="P1955" s="328"/>
      <c r="Q1955" s="330"/>
      <c r="R1955" s="329"/>
      <c r="S1955" s="328"/>
      <c r="T1955" s="331"/>
      <c r="U1955" s="328"/>
      <c r="V1955" s="55"/>
      <c r="W1955" s="55"/>
      <c r="X1955" s="55"/>
      <c r="Y1955" s="55"/>
      <c r="Z1955" s="55"/>
      <c r="AA1955" s="55"/>
      <c r="AB1955" s="55"/>
      <c r="AC1955" s="55"/>
      <c r="AD1955" s="55"/>
      <c r="AE1955" s="55"/>
      <c r="AF1955" s="55"/>
    </row>
    <row r="1956" ht="14.5" spans="1:32">
      <c r="A1956" s="34"/>
      <c r="B1956" s="37"/>
      <c r="C1956" s="226"/>
      <c r="D1956" s="328"/>
      <c r="E1956" s="328"/>
      <c r="F1956" s="328"/>
      <c r="G1956" s="328"/>
      <c r="H1956" s="328"/>
      <c r="I1956" s="328"/>
      <c r="J1956" s="329"/>
      <c r="K1956" s="431"/>
      <c r="L1956" s="329"/>
      <c r="M1956" s="334"/>
      <c r="N1956" s="329"/>
      <c r="O1956" s="329"/>
      <c r="P1956" s="328"/>
      <c r="Q1956" s="330"/>
      <c r="R1956" s="329"/>
      <c r="S1956" s="328"/>
      <c r="T1956" s="331"/>
      <c r="U1956" s="328"/>
      <c r="V1956" s="55"/>
      <c r="W1956" s="55"/>
      <c r="X1956" s="55"/>
      <c r="Y1956" s="55"/>
      <c r="Z1956" s="55"/>
      <c r="AA1956" s="55"/>
      <c r="AB1956" s="55"/>
      <c r="AC1956" s="55"/>
      <c r="AD1956" s="55"/>
      <c r="AE1956" s="55"/>
      <c r="AF1956" s="55"/>
    </row>
    <row r="1957" ht="14.5" spans="1:32">
      <c r="A1957" s="34"/>
      <c r="B1957" s="37"/>
      <c r="C1957" s="226"/>
      <c r="D1957" s="328"/>
      <c r="E1957" s="328"/>
      <c r="F1957" s="328"/>
      <c r="G1957" s="328"/>
      <c r="H1957" s="328"/>
      <c r="I1957" s="328"/>
      <c r="J1957" s="329"/>
      <c r="K1957" s="431"/>
      <c r="L1957" s="329"/>
      <c r="M1957" s="334"/>
      <c r="N1957" s="329"/>
      <c r="O1957" s="329"/>
      <c r="P1957" s="328"/>
      <c r="Q1957" s="330"/>
      <c r="R1957" s="329"/>
      <c r="S1957" s="328"/>
      <c r="T1957" s="331"/>
      <c r="U1957" s="328"/>
      <c r="V1957" s="55"/>
      <c r="W1957" s="55"/>
      <c r="X1957" s="55"/>
      <c r="Y1957" s="55"/>
      <c r="Z1957" s="55"/>
      <c r="AA1957" s="55"/>
      <c r="AB1957" s="55"/>
      <c r="AC1957" s="55"/>
      <c r="AD1957" s="55"/>
      <c r="AE1957" s="55"/>
      <c r="AF1957" s="55"/>
    </row>
    <row r="1958" ht="14.5" spans="1:32">
      <c r="A1958" s="34"/>
      <c r="B1958" s="37"/>
      <c r="C1958" s="226"/>
      <c r="D1958" s="328"/>
      <c r="E1958" s="328"/>
      <c r="F1958" s="328"/>
      <c r="G1958" s="328"/>
      <c r="H1958" s="328"/>
      <c r="I1958" s="328"/>
      <c r="J1958" s="329"/>
      <c r="K1958" s="431"/>
      <c r="L1958" s="329"/>
      <c r="M1958" s="334"/>
      <c r="N1958" s="329"/>
      <c r="O1958" s="329"/>
      <c r="P1958" s="328"/>
      <c r="Q1958" s="330"/>
      <c r="R1958" s="329"/>
      <c r="S1958" s="328"/>
      <c r="T1958" s="331"/>
      <c r="U1958" s="328"/>
      <c r="V1958" s="55"/>
      <c r="W1958" s="55"/>
      <c r="X1958" s="55"/>
      <c r="Y1958" s="55"/>
      <c r="Z1958" s="55"/>
      <c r="AA1958" s="55"/>
      <c r="AB1958" s="55"/>
      <c r="AC1958" s="55"/>
      <c r="AD1958" s="55"/>
      <c r="AE1958" s="55"/>
      <c r="AF1958" s="55"/>
    </row>
    <row r="1959" ht="14.5" spans="1:32">
      <c r="A1959" s="34"/>
      <c r="B1959" s="37"/>
      <c r="C1959" s="226"/>
      <c r="D1959" s="328"/>
      <c r="E1959" s="328"/>
      <c r="F1959" s="328"/>
      <c r="G1959" s="328"/>
      <c r="H1959" s="328"/>
      <c r="I1959" s="328"/>
      <c r="J1959" s="329"/>
      <c r="K1959" s="431"/>
      <c r="L1959" s="329"/>
      <c r="M1959" s="334"/>
      <c r="N1959" s="329"/>
      <c r="O1959" s="329"/>
      <c r="P1959" s="328"/>
      <c r="Q1959" s="330"/>
      <c r="R1959" s="329"/>
      <c r="S1959" s="328"/>
      <c r="T1959" s="331"/>
      <c r="U1959" s="328"/>
      <c r="V1959" s="55"/>
      <c r="W1959" s="55"/>
      <c r="X1959" s="55"/>
      <c r="Y1959" s="55"/>
      <c r="Z1959" s="55"/>
      <c r="AA1959" s="55"/>
      <c r="AB1959" s="55"/>
      <c r="AC1959" s="55"/>
      <c r="AD1959" s="55"/>
      <c r="AE1959" s="55"/>
      <c r="AF1959" s="55"/>
    </row>
    <row r="1960" ht="14.5" spans="1:32">
      <c r="A1960" s="34"/>
      <c r="B1960" s="37"/>
      <c r="C1960" s="226"/>
      <c r="D1960" s="328"/>
      <c r="E1960" s="328"/>
      <c r="F1960" s="328"/>
      <c r="G1960" s="328"/>
      <c r="H1960" s="328"/>
      <c r="I1960" s="328"/>
      <c r="J1960" s="329"/>
      <c r="K1960" s="431"/>
      <c r="L1960" s="329"/>
      <c r="M1960" s="334"/>
      <c r="N1960" s="329"/>
      <c r="O1960" s="329"/>
      <c r="P1960" s="328"/>
      <c r="Q1960" s="330"/>
      <c r="R1960" s="329"/>
      <c r="S1960" s="328"/>
      <c r="T1960" s="331"/>
      <c r="U1960" s="328"/>
      <c r="V1960" s="55"/>
      <c r="W1960" s="55"/>
      <c r="X1960" s="55"/>
      <c r="Y1960" s="55"/>
      <c r="Z1960" s="55"/>
      <c r="AA1960" s="55"/>
      <c r="AB1960" s="55"/>
      <c r="AC1960" s="55"/>
      <c r="AD1960" s="55"/>
      <c r="AE1960" s="55"/>
      <c r="AF1960" s="55"/>
    </row>
    <row r="1961" ht="14.5" spans="1:32">
      <c r="A1961" s="34"/>
      <c r="B1961" s="37"/>
      <c r="C1961" s="226"/>
      <c r="D1961" s="328"/>
      <c r="E1961" s="328"/>
      <c r="F1961" s="328"/>
      <c r="G1961" s="328"/>
      <c r="H1961" s="328"/>
      <c r="I1961" s="328"/>
      <c r="J1961" s="329"/>
      <c r="K1961" s="431"/>
      <c r="L1961" s="329"/>
      <c r="M1961" s="334"/>
      <c r="N1961" s="329"/>
      <c r="O1961" s="329"/>
      <c r="P1961" s="328"/>
      <c r="Q1961" s="330"/>
      <c r="R1961" s="329"/>
      <c r="S1961" s="328"/>
      <c r="T1961" s="331"/>
      <c r="U1961" s="328"/>
      <c r="V1961" s="55"/>
      <c r="W1961" s="55"/>
      <c r="X1961" s="55"/>
      <c r="Y1961" s="55"/>
      <c r="Z1961" s="55"/>
      <c r="AA1961" s="55"/>
      <c r="AB1961" s="55"/>
      <c r="AC1961" s="55"/>
      <c r="AD1961" s="55"/>
      <c r="AE1961" s="55"/>
      <c r="AF1961" s="55"/>
    </row>
    <row r="1962" ht="14.5" spans="1:32">
      <c r="A1962" s="34"/>
      <c r="B1962" s="37"/>
      <c r="C1962" s="226"/>
      <c r="D1962" s="328"/>
      <c r="E1962" s="328"/>
      <c r="F1962" s="328"/>
      <c r="G1962" s="328"/>
      <c r="H1962" s="328"/>
      <c r="I1962" s="328"/>
      <c r="J1962" s="329"/>
      <c r="K1962" s="431"/>
      <c r="L1962" s="329"/>
      <c r="M1962" s="329"/>
      <c r="N1962" s="329"/>
      <c r="O1962" s="329"/>
      <c r="P1962" s="328"/>
      <c r="Q1962" s="330"/>
      <c r="R1962" s="329"/>
      <c r="S1962" s="328"/>
      <c r="T1962" s="331"/>
      <c r="U1962" s="328"/>
      <c r="V1962" s="55"/>
      <c r="W1962" s="55"/>
      <c r="X1962" s="55"/>
      <c r="Y1962" s="55"/>
      <c r="Z1962" s="55"/>
      <c r="AA1962" s="55"/>
      <c r="AB1962" s="55"/>
      <c r="AC1962" s="55"/>
      <c r="AD1962" s="55"/>
      <c r="AE1962" s="55"/>
      <c r="AF1962" s="55"/>
    </row>
    <row r="1963" ht="14.5" spans="1:32">
      <c r="A1963" s="34"/>
      <c r="B1963" s="37"/>
      <c r="C1963" s="226"/>
      <c r="D1963" s="328"/>
      <c r="E1963" s="328"/>
      <c r="F1963" s="328"/>
      <c r="G1963" s="328"/>
      <c r="H1963" s="328"/>
      <c r="I1963" s="328"/>
      <c r="J1963" s="329"/>
      <c r="K1963" s="431"/>
      <c r="L1963" s="329"/>
      <c r="M1963" s="329"/>
      <c r="N1963" s="329"/>
      <c r="O1963" s="329"/>
      <c r="P1963" s="328"/>
      <c r="Q1963" s="330"/>
      <c r="R1963" s="329"/>
      <c r="S1963" s="328"/>
      <c r="T1963" s="331"/>
      <c r="U1963" s="328"/>
      <c r="V1963" s="55"/>
      <c r="W1963" s="55"/>
      <c r="X1963" s="55"/>
      <c r="Y1963" s="55"/>
      <c r="Z1963" s="55"/>
      <c r="AA1963" s="55"/>
      <c r="AB1963" s="55"/>
      <c r="AC1963" s="55"/>
      <c r="AD1963" s="55"/>
      <c r="AE1963" s="55"/>
      <c r="AF1963" s="55"/>
    </row>
    <row r="1964" ht="14.5" spans="1:32">
      <c r="A1964" s="34"/>
      <c r="B1964" s="37"/>
      <c r="C1964" s="226"/>
      <c r="D1964" s="328"/>
      <c r="E1964" s="328"/>
      <c r="F1964" s="328"/>
      <c r="G1964" s="328"/>
      <c r="H1964" s="328"/>
      <c r="I1964" s="328"/>
      <c r="J1964" s="329"/>
      <c r="K1964" s="431"/>
      <c r="L1964" s="329"/>
      <c r="M1964" s="329"/>
      <c r="N1964" s="329"/>
      <c r="O1964" s="329"/>
      <c r="P1964" s="328"/>
      <c r="Q1964" s="330"/>
      <c r="R1964" s="329"/>
      <c r="S1964" s="328"/>
      <c r="T1964" s="331"/>
      <c r="U1964" s="328"/>
      <c r="V1964" s="55"/>
      <c r="W1964" s="55"/>
      <c r="X1964" s="55"/>
      <c r="Y1964" s="55"/>
      <c r="Z1964" s="55"/>
      <c r="AA1964" s="55"/>
      <c r="AB1964" s="55"/>
      <c r="AC1964" s="55"/>
      <c r="AD1964" s="55"/>
      <c r="AE1964" s="55"/>
      <c r="AF1964" s="55"/>
    </row>
    <row r="1965" ht="14.5" spans="1:32">
      <c r="A1965" s="34"/>
      <c r="B1965" s="37"/>
      <c r="C1965" s="226"/>
      <c r="D1965" s="328"/>
      <c r="E1965" s="328"/>
      <c r="F1965" s="328"/>
      <c r="G1965" s="328"/>
      <c r="H1965" s="328"/>
      <c r="I1965" s="328"/>
      <c r="J1965" s="329"/>
      <c r="K1965" s="431"/>
      <c r="L1965" s="329"/>
      <c r="M1965" s="329"/>
      <c r="N1965" s="329"/>
      <c r="O1965" s="329"/>
      <c r="P1965" s="328"/>
      <c r="Q1965" s="330"/>
      <c r="R1965" s="329"/>
      <c r="S1965" s="328"/>
      <c r="T1965" s="331"/>
      <c r="U1965" s="328"/>
      <c r="V1965" s="55"/>
      <c r="W1965" s="55"/>
      <c r="X1965" s="55"/>
      <c r="Y1965" s="55"/>
      <c r="Z1965" s="55"/>
      <c r="AA1965" s="55"/>
      <c r="AB1965" s="55"/>
      <c r="AC1965" s="55"/>
      <c r="AD1965" s="55"/>
      <c r="AE1965" s="55"/>
      <c r="AF1965" s="55"/>
    </row>
    <row r="1966" ht="14.5" spans="1:32">
      <c r="A1966" s="34"/>
      <c r="B1966" s="37"/>
      <c r="C1966" s="226"/>
      <c r="D1966" s="328"/>
      <c r="E1966" s="328"/>
      <c r="F1966" s="328"/>
      <c r="G1966" s="328"/>
      <c r="H1966" s="328"/>
      <c r="I1966" s="328"/>
      <c r="J1966" s="329"/>
      <c r="K1966" s="431"/>
      <c r="L1966" s="329"/>
      <c r="M1966" s="329"/>
      <c r="N1966" s="329"/>
      <c r="O1966" s="329"/>
      <c r="P1966" s="328"/>
      <c r="Q1966" s="330"/>
      <c r="R1966" s="329"/>
      <c r="S1966" s="328"/>
      <c r="T1966" s="331"/>
      <c r="U1966" s="328"/>
      <c r="V1966" s="55"/>
      <c r="W1966" s="55"/>
      <c r="X1966" s="55"/>
      <c r="Y1966" s="55"/>
      <c r="Z1966" s="55"/>
      <c r="AA1966" s="55"/>
      <c r="AB1966" s="55"/>
      <c r="AC1966" s="55"/>
      <c r="AD1966" s="55"/>
      <c r="AE1966" s="55"/>
      <c r="AF1966" s="55"/>
    </row>
    <row r="1967" ht="14.5" spans="1:32">
      <c r="A1967" s="34"/>
      <c r="B1967" s="37"/>
      <c r="C1967" s="226"/>
      <c r="D1967" s="328"/>
      <c r="E1967" s="328"/>
      <c r="F1967" s="328"/>
      <c r="G1967" s="328"/>
      <c r="H1967" s="328"/>
      <c r="I1967" s="328"/>
      <c r="J1967" s="329"/>
      <c r="K1967" s="431"/>
      <c r="L1967" s="329"/>
      <c r="M1967" s="329"/>
      <c r="N1967" s="329"/>
      <c r="O1967" s="329"/>
      <c r="P1967" s="328"/>
      <c r="Q1967" s="330"/>
      <c r="R1967" s="329"/>
      <c r="S1967" s="328"/>
      <c r="T1967" s="331"/>
      <c r="U1967" s="328"/>
      <c r="V1967" s="55"/>
      <c r="W1967" s="55"/>
      <c r="X1967" s="55"/>
      <c r="Y1967" s="55"/>
      <c r="Z1967" s="55"/>
      <c r="AA1967" s="55"/>
      <c r="AB1967" s="55"/>
      <c r="AC1967" s="55"/>
      <c r="AD1967" s="55"/>
      <c r="AE1967" s="55"/>
      <c r="AF1967" s="55"/>
    </row>
    <row r="1968" ht="14.5" spans="1:32">
      <c r="A1968" s="34"/>
      <c r="B1968" s="37"/>
      <c r="C1968" s="226"/>
      <c r="D1968" s="328"/>
      <c r="E1968" s="328"/>
      <c r="F1968" s="328"/>
      <c r="G1968" s="328"/>
      <c r="H1968" s="328"/>
      <c r="I1968" s="328"/>
      <c r="J1968" s="329"/>
      <c r="K1968" s="431"/>
      <c r="L1968" s="329"/>
      <c r="M1968" s="329"/>
      <c r="N1968" s="329"/>
      <c r="O1968" s="329"/>
      <c r="P1968" s="328"/>
      <c r="Q1968" s="330"/>
      <c r="R1968" s="329"/>
      <c r="S1968" s="328"/>
      <c r="T1968" s="331"/>
      <c r="U1968" s="328"/>
      <c r="V1968" s="55"/>
      <c r="W1968" s="55"/>
      <c r="X1968" s="55"/>
      <c r="Y1968" s="55"/>
      <c r="Z1968" s="55"/>
      <c r="AA1968" s="55"/>
      <c r="AB1968" s="55"/>
      <c r="AC1968" s="55"/>
      <c r="AD1968" s="55"/>
      <c r="AE1968" s="55"/>
      <c r="AF1968" s="55"/>
    </row>
    <row r="1969" ht="14.5" spans="1:32">
      <c r="A1969" s="34"/>
      <c r="B1969" s="37"/>
      <c r="C1969" s="226"/>
      <c r="D1969" s="328"/>
      <c r="E1969" s="328"/>
      <c r="F1969" s="328"/>
      <c r="G1969" s="328"/>
      <c r="H1969" s="328"/>
      <c r="I1969" s="328"/>
      <c r="J1969" s="329"/>
      <c r="K1969" s="431"/>
      <c r="L1969" s="329"/>
      <c r="M1969" s="329"/>
      <c r="N1969" s="329"/>
      <c r="O1969" s="329"/>
      <c r="P1969" s="328"/>
      <c r="Q1969" s="330"/>
      <c r="R1969" s="329"/>
      <c r="S1969" s="328"/>
      <c r="T1969" s="331"/>
      <c r="U1969" s="328"/>
      <c r="V1969" s="55"/>
      <c r="W1969" s="55"/>
      <c r="X1969" s="55"/>
      <c r="Y1969" s="55"/>
      <c r="Z1969" s="55"/>
      <c r="AA1969" s="55"/>
      <c r="AB1969" s="55"/>
      <c r="AC1969" s="55"/>
      <c r="AD1969" s="55"/>
      <c r="AE1969" s="55"/>
      <c r="AF1969" s="55"/>
    </row>
    <row r="1970" ht="14.5" spans="1:32">
      <c r="A1970" s="34"/>
      <c r="B1970" s="37"/>
      <c r="C1970" s="226"/>
      <c r="D1970" s="328"/>
      <c r="E1970" s="328"/>
      <c r="F1970" s="328"/>
      <c r="G1970" s="328"/>
      <c r="H1970" s="328"/>
      <c r="I1970" s="328"/>
      <c r="J1970" s="329"/>
      <c r="K1970" s="431"/>
      <c r="L1970" s="329"/>
      <c r="M1970" s="329"/>
      <c r="N1970" s="329"/>
      <c r="O1970" s="329"/>
      <c r="P1970" s="328"/>
      <c r="Q1970" s="330"/>
      <c r="R1970" s="329"/>
      <c r="S1970" s="328"/>
      <c r="T1970" s="331"/>
      <c r="U1970" s="328"/>
      <c r="V1970" s="55"/>
      <c r="W1970" s="55"/>
      <c r="X1970" s="55"/>
      <c r="Y1970" s="55"/>
      <c r="Z1970" s="55"/>
      <c r="AA1970" s="55"/>
      <c r="AB1970" s="55"/>
      <c r="AC1970" s="55"/>
      <c r="AD1970" s="55"/>
      <c r="AE1970" s="55"/>
      <c r="AF1970" s="55"/>
    </row>
    <row r="1971" ht="14.5" spans="1:32">
      <c r="A1971" s="34"/>
      <c r="B1971" s="37"/>
      <c r="C1971" s="226"/>
      <c r="D1971" s="328"/>
      <c r="E1971" s="328"/>
      <c r="F1971" s="328"/>
      <c r="G1971" s="328"/>
      <c r="H1971" s="328"/>
      <c r="I1971" s="328"/>
      <c r="J1971" s="329"/>
      <c r="K1971" s="431"/>
      <c r="L1971" s="329"/>
      <c r="M1971" s="329"/>
      <c r="N1971" s="329"/>
      <c r="O1971" s="329"/>
      <c r="P1971" s="328"/>
      <c r="Q1971" s="330"/>
      <c r="R1971" s="329"/>
      <c r="S1971" s="328"/>
      <c r="T1971" s="331"/>
      <c r="U1971" s="328"/>
      <c r="V1971" s="55"/>
      <c r="W1971" s="55"/>
      <c r="X1971" s="55"/>
      <c r="Y1971" s="55"/>
      <c r="Z1971" s="55"/>
      <c r="AA1971" s="55"/>
      <c r="AB1971" s="55"/>
      <c r="AC1971" s="55"/>
      <c r="AD1971" s="55"/>
      <c r="AE1971" s="55"/>
      <c r="AF1971" s="55"/>
    </row>
    <row r="1972" ht="14.5" spans="1:32">
      <c r="A1972" s="34"/>
      <c r="B1972" s="37"/>
      <c r="C1972" s="226"/>
      <c r="D1972" s="328"/>
      <c r="E1972" s="328"/>
      <c r="F1972" s="328"/>
      <c r="G1972" s="328"/>
      <c r="H1972" s="328"/>
      <c r="I1972" s="328"/>
      <c r="J1972" s="329"/>
      <c r="K1972" s="431"/>
      <c r="L1972" s="329"/>
      <c r="M1972" s="329"/>
      <c r="N1972" s="329"/>
      <c r="O1972" s="329"/>
      <c r="P1972" s="328"/>
      <c r="Q1972" s="330"/>
      <c r="R1972" s="329"/>
      <c r="S1972" s="328"/>
      <c r="T1972" s="331"/>
      <c r="U1972" s="328"/>
      <c r="V1972" s="55"/>
      <c r="W1972" s="55"/>
      <c r="X1972" s="55"/>
      <c r="Y1972" s="55"/>
      <c r="Z1972" s="55"/>
      <c r="AA1972" s="55"/>
      <c r="AB1972" s="55"/>
      <c r="AC1972" s="55"/>
      <c r="AD1972" s="55"/>
      <c r="AE1972" s="55"/>
      <c r="AF1972" s="55"/>
    </row>
    <row r="1973" ht="14.5" spans="1:32">
      <c r="A1973" s="34"/>
      <c r="B1973" s="37"/>
      <c r="C1973" s="226"/>
      <c r="D1973" s="328"/>
      <c r="E1973" s="328"/>
      <c r="F1973" s="328"/>
      <c r="G1973" s="328"/>
      <c r="H1973" s="328"/>
      <c r="I1973" s="328"/>
      <c r="J1973" s="329"/>
      <c r="K1973" s="431"/>
      <c r="L1973" s="329"/>
      <c r="M1973" s="329"/>
      <c r="N1973" s="329"/>
      <c r="O1973" s="329"/>
      <c r="P1973" s="328"/>
      <c r="Q1973" s="330"/>
      <c r="R1973" s="329"/>
      <c r="S1973" s="328"/>
      <c r="T1973" s="331"/>
      <c r="U1973" s="328"/>
      <c r="V1973" s="55"/>
      <c r="W1973" s="55"/>
      <c r="X1973" s="55"/>
      <c r="Y1973" s="55"/>
      <c r="Z1973" s="55"/>
      <c r="AA1973" s="55"/>
      <c r="AB1973" s="55"/>
      <c r="AC1973" s="55"/>
      <c r="AD1973" s="55"/>
      <c r="AE1973" s="55"/>
      <c r="AF1973" s="55"/>
    </row>
    <row r="1974" ht="14.5" spans="1:32">
      <c r="A1974" s="34"/>
      <c r="B1974" s="37"/>
      <c r="C1974" s="226"/>
      <c r="D1974" s="328"/>
      <c r="E1974" s="328"/>
      <c r="F1974" s="328"/>
      <c r="G1974" s="328"/>
      <c r="H1974" s="328"/>
      <c r="I1974" s="328"/>
      <c r="J1974" s="329"/>
      <c r="K1974" s="431"/>
      <c r="L1974" s="329"/>
      <c r="M1974" s="329"/>
      <c r="N1974" s="329"/>
      <c r="O1974" s="329"/>
      <c r="P1974" s="328"/>
      <c r="Q1974" s="330"/>
      <c r="R1974" s="329"/>
      <c r="S1974" s="328"/>
      <c r="T1974" s="331"/>
      <c r="U1974" s="328"/>
      <c r="V1974" s="55"/>
      <c r="W1974" s="55"/>
      <c r="X1974" s="55"/>
      <c r="Y1974" s="55"/>
      <c r="Z1974" s="55"/>
      <c r="AA1974" s="55"/>
      <c r="AB1974" s="55"/>
      <c r="AC1974" s="55"/>
      <c r="AD1974" s="55"/>
      <c r="AE1974" s="55"/>
      <c r="AF1974" s="55"/>
    </row>
    <row r="1975" ht="14.5" spans="1:32">
      <c r="A1975" s="34"/>
      <c r="B1975" s="37"/>
      <c r="C1975" s="226"/>
      <c r="D1975" s="328"/>
      <c r="E1975" s="328"/>
      <c r="F1975" s="328"/>
      <c r="G1975" s="328"/>
      <c r="H1975" s="328"/>
      <c r="I1975" s="328"/>
      <c r="J1975" s="329"/>
      <c r="K1975" s="431"/>
      <c r="L1975" s="329"/>
      <c r="M1975" s="329"/>
      <c r="N1975" s="329"/>
      <c r="O1975" s="329"/>
      <c r="P1975" s="328"/>
      <c r="Q1975" s="330"/>
      <c r="R1975" s="329"/>
      <c r="S1975" s="328"/>
      <c r="T1975" s="331"/>
      <c r="U1975" s="328"/>
      <c r="V1975" s="55"/>
      <c r="W1975" s="55"/>
      <c r="X1975" s="55"/>
      <c r="Y1975" s="55"/>
      <c r="Z1975" s="55"/>
      <c r="AA1975" s="55"/>
      <c r="AB1975" s="55"/>
      <c r="AC1975" s="55"/>
      <c r="AD1975" s="55"/>
      <c r="AE1975" s="55"/>
      <c r="AF1975" s="55"/>
    </row>
    <row r="1976" ht="14.5" spans="1:32">
      <c r="A1976" s="34"/>
      <c r="B1976" s="37"/>
      <c r="C1976" s="226"/>
      <c r="D1976" s="328"/>
      <c r="E1976" s="328"/>
      <c r="F1976" s="328"/>
      <c r="G1976" s="328"/>
      <c r="H1976" s="328"/>
      <c r="I1976" s="328"/>
      <c r="J1976" s="329"/>
      <c r="K1976" s="431"/>
      <c r="L1976" s="329"/>
      <c r="M1976" s="329"/>
      <c r="N1976" s="329"/>
      <c r="O1976" s="329"/>
      <c r="P1976" s="328"/>
      <c r="Q1976" s="330"/>
      <c r="R1976" s="329"/>
      <c r="S1976" s="328"/>
      <c r="T1976" s="331"/>
      <c r="U1976" s="328"/>
      <c r="V1976" s="55"/>
      <c r="W1976" s="55"/>
      <c r="X1976" s="55"/>
      <c r="Y1976" s="55"/>
      <c r="Z1976" s="55"/>
      <c r="AA1976" s="55"/>
      <c r="AB1976" s="55"/>
      <c r="AC1976" s="55"/>
      <c r="AD1976" s="55"/>
      <c r="AE1976" s="55"/>
      <c r="AF1976" s="55"/>
    </row>
    <row r="1977" ht="14.5" spans="1:32">
      <c r="A1977" s="34"/>
      <c r="B1977" s="37"/>
      <c r="C1977" s="226"/>
      <c r="D1977" s="328"/>
      <c r="E1977" s="328"/>
      <c r="F1977" s="328"/>
      <c r="G1977" s="328"/>
      <c r="H1977" s="328"/>
      <c r="I1977" s="328"/>
      <c r="J1977" s="329"/>
      <c r="K1977" s="431"/>
      <c r="L1977" s="329"/>
      <c r="M1977" s="329"/>
      <c r="N1977" s="329"/>
      <c r="O1977" s="329"/>
      <c r="P1977" s="328"/>
      <c r="Q1977" s="330"/>
      <c r="R1977" s="329"/>
      <c r="S1977" s="328"/>
      <c r="T1977" s="331"/>
      <c r="U1977" s="328"/>
      <c r="V1977" s="55"/>
      <c r="W1977" s="55"/>
      <c r="X1977" s="55"/>
      <c r="Y1977" s="55"/>
      <c r="Z1977" s="55"/>
      <c r="AA1977" s="55"/>
      <c r="AB1977" s="55"/>
      <c r="AC1977" s="55"/>
      <c r="AD1977" s="55"/>
      <c r="AE1977" s="55"/>
      <c r="AF1977" s="55"/>
    </row>
    <row r="1978" ht="14.5" spans="1:32">
      <c r="A1978" s="34"/>
      <c r="B1978" s="37"/>
      <c r="C1978" s="226"/>
      <c r="D1978" s="328"/>
      <c r="E1978" s="328"/>
      <c r="F1978" s="328"/>
      <c r="G1978" s="328"/>
      <c r="H1978" s="328"/>
      <c r="I1978" s="328"/>
      <c r="J1978" s="329"/>
      <c r="K1978" s="431"/>
      <c r="L1978" s="329"/>
      <c r="M1978" s="329"/>
      <c r="N1978" s="329"/>
      <c r="O1978" s="329"/>
      <c r="P1978" s="328"/>
      <c r="Q1978" s="330"/>
      <c r="R1978" s="329"/>
      <c r="S1978" s="328"/>
      <c r="T1978" s="331"/>
      <c r="U1978" s="328"/>
      <c r="V1978" s="55"/>
      <c r="W1978" s="55"/>
      <c r="X1978" s="55"/>
      <c r="Y1978" s="55"/>
      <c r="Z1978" s="55"/>
      <c r="AA1978" s="55"/>
      <c r="AB1978" s="55"/>
      <c r="AC1978" s="55"/>
      <c r="AD1978" s="55"/>
      <c r="AE1978" s="55"/>
      <c r="AF1978" s="55"/>
    </row>
    <row r="1979" ht="14.5" spans="1:32">
      <c r="A1979" s="34"/>
      <c r="B1979" s="37"/>
      <c r="C1979" s="226"/>
      <c r="D1979" s="328"/>
      <c r="E1979" s="328"/>
      <c r="F1979" s="328"/>
      <c r="G1979" s="328"/>
      <c r="H1979" s="328"/>
      <c r="I1979" s="328"/>
      <c r="J1979" s="329"/>
      <c r="K1979" s="431"/>
      <c r="L1979" s="329"/>
      <c r="M1979" s="329"/>
      <c r="N1979" s="329"/>
      <c r="O1979" s="329"/>
      <c r="P1979" s="328"/>
      <c r="Q1979" s="330"/>
      <c r="R1979" s="329"/>
      <c r="S1979" s="328"/>
      <c r="T1979" s="331"/>
      <c r="U1979" s="328"/>
      <c r="V1979" s="55"/>
      <c r="W1979" s="55"/>
      <c r="X1979" s="55"/>
      <c r="Y1979" s="55"/>
      <c r="Z1979" s="55"/>
      <c r="AA1979" s="55"/>
      <c r="AB1979" s="55"/>
      <c r="AC1979" s="55"/>
      <c r="AD1979" s="55"/>
      <c r="AE1979" s="55"/>
      <c r="AF1979" s="55"/>
    </row>
    <row r="1980" ht="14.5" spans="1:32">
      <c r="A1980" s="34"/>
      <c r="B1980" s="37"/>
      <c r="C1980" s="226"/>
      <c r="D1980" s="328"/>
      <c r="E1980" s="328"/>
      <c r="F1980" s="328"/>
      <c r="G1980" s="328"/>
      <c r="H1980" s="328"/>
      <c r="I1980" s="328"/>
      <c r="J1980" s="329"/>
      <c r="K1980" s="431"/>
      <c r="L1980" s="329"/>
      <c r="M1980" s="329"/>
      <c r="N1980" s="329"/>
      <c r="O1980" s="329"/>
      <c r="P1980" s="328"/>
      <c r="Q1980" s="330"/>
      <c r="R1980" s="329"/>
      <c r="S1980" s="328"/>
      <c r="T1980" s="331"/>
      <c r="U1980" s="328"/>
      <c r="V1980" s="55"/>
      <c r="W1980" s="55"/>
      <c r="X1980" s="55"/>
      <c r="Y1980" s="55"/>
      <c r="Z1980" s="55"/>
      <c r="AA1980" s="55"/>
      <c r="AB1980" s="55"/>
      <c r="AC1980" s="55"/>
      <c r="AD1980" s="55"/>
      <c r="AE1980" s="55"/>
      <c r="AF1980" s="55"/>
    </row>
    <row r="1981" ht="14.5" spans="1:32">
      <c r="A1981" s="34"/>
      <c r="B1981" s="37"/>
      <c r="C1981" s="226"/>
      <c r="D1981" s="328"/>
      <c r="E1981" s="328"/>
      <c r="F1981" s="328"/>
      <c r="G1981" s="328"/>
      <c r="H1981" s="328"/>
      <c r="I1981" s="328"/>
      <c r="J1981" s="329"/>
      <c r="K1981" s="431"/>
      <c r="L1981" s="329"/>
      <c r="M1981" s="329"/>
      <c r="N1981" s="329"/>
      <c r="O1981" s="329"/>
      <c r="P1981" s="328"/>
      <c r="Q1981" s="330"/>
      <c r="R1981" s="329"/>
      <c r="S1981" s="328"/>
      <c r="T1981" s="331"/>
      <c r="U1981" s="328"/>
      <c r="V1981" s="55"/>
      <c r="W1981" s="55"/>
      <c r="X1981" s="55"/>
      <c r="Y1981" s="55"/>
      <c r="Z1981" s="55"/>
      <c r="AA1981" s="55"/>
      <c r="AB1981" s="55"/>
      <c r="AC1981" s="55"/>
      <c r="AD1981" s="55"/>
      <c r="AE1981" s="55"/>
      <c r="AF1981" s="55"/>
    </row>
    <row r="1982" ht="14.5" spans="1:32">
      <c r="A1982" s="34"/>
      <c r="B1982" s="37"/>
      <c r="C1982" s="226"/>
      <c r="D1982" s="328"/>
      <c r="E1982" s="328"/>
      <c r="F1982" s="328"/>
      <c r="G1982" s="328"/>
      <c r="H1982" s="328"/>
      <c r="I1982" s="328"/>
      <c r="J1982" s="329"/>
      <c r="K1982" s="431"/>
      <c r="L1982" s="329"/>
      <c r="M1982" s="329"/>
      <c r="N1982" s="329"/>
      <c r="O1982" s="329"/>
      <c r="P1982" s="328"/>
      <c r="Q1982" s="330"/>
      <c r="R1982" s="329"/>
      <c r="S1982" s="328"/>
      <c r="T1982" s="331"/>
      <c r="U1982" s="328"/>
      <c r="V1982" s="55"/>
      <c r="W1982" s="55"/>
      <c r="X1982" s="55"/>
      <c r="Y1982" s="55"/>
      <c r="Z1982" s="55"/>
      <c r="AA1982" s="55"/>
      <c r="AB1982" s="55"/>
      <c r="AC1982" s="55"/>
      <c r="AD1982" s="55"/>
      <c r="AE1982" s="55"/>
      <c r="AF1982" s="55"/>
    </row>
    <row r="1983" ht="14.5" spans="1:32">
      <c r="A1983" s="34"/>
      <c r="B1983" s="37"/>
      <c r="C1983" s="226"/>
      <c r="D1983" s="328"/>
      <c r="E1983" s="328"/>
      <c r="F1983" s="328"/>
      <c r="G1983" s="328"/>
      <c r="H1983" s="328"/>
      <c r="I1983" s="328"/>
      <c r="J1983" s="329"/>
      <c r="K1983" s="431"/>
      <c r="L1983" s="329"/>
      <c r="M1983" s="329"/>
      <c r="N1983" s="329"/>
      <c r="O1983" s="329"/>
      <c r="P1983" s="328"/>
      <c r="Q1983" s="330"/>
      <c r="R1983" s="329"/>
      <c r="S1983" s="328"/>
      <c r="T1983" s="331"/>
      <c r="U1983" s="328"/>
      <c r="V1983" s="55"/>
      <c r="W1983" s="55"/>
      <c r="X1983" s="55"/>
      <c r="Y1983" s="55"/>
      <c r="Z1983" s="55"/>
      <c r="AA1983" s="55"/>
      <c r="AB1983" s="55"/>
      <c r="AC1983" s="55"/>
      <c r="AD1983" s="55"/>
      <c r="AE1983" s="55"/>
      <c r="AF1983" s="55"/>
    </row>
    <row r="1984" ht="14.5" spans="1:32">
      <c r="A1984" s="34"/>
      <c r="B1984" s="37"/>
      <c r="C1984" s="226"/>
      <c r="D1984" s="328"/>
      <c r="E1984" s="328"/>
      <c r="F1984" s="328"/>
      <c r="G1984" s="328"/>
      <c r="H1984" s="328"/>
      <c r="I1984" s="328"/>
      <c r="J1984" s="329"/>
      <c r="K1984" s="431"/>
      <c r="L1984" s="329"/>
      <c r="M1984" s="329"/>
      <c r="N1984" s="329"/>
      <c r="O1984" s="329"/>
      <c r="P1984" s="328"/>
      <c r="Q1984" s="330"/>
      <c r="R1984" s="329"/>
      <c r="S1984" s="328"/>
      <c r="T1984" s="331"/>
      <c r="U1984" s="328"/>
      <c r="V1984" s="55"/>
      <c r="W1984" s="55"/>
      <c r="X1984" s="55"/>
      <c r="Y1984" s="55"/>
      <c r="Z1984" s="55"/>
      <c r="AA1984" s="55"/>
      <c r="AB1984" s="55"/>
      <c r="AC1984" s="55"/>
      <c r="AD1984" s="55"/>
      <c r="AE1984" s="55"/>
      <c r="AF1984" s="55"/>
    </row>
    <row r="1985" ht="14.5" spans="1:32">
      <c r="A1985" s="34"/>
      <c r="B1985" s="37"/>
      <c r="C1985" s="226"/>
      <c r="D1985" s="328"/>
      <c r="E1985" s="328"/>
      <c r="F1985" s="328"/>
      <c r="G1985" s="328"/>
      <c r="H1985" s="328"/>
      <c r="I1985" s="328"/>
      <c r="J1985" s="329"/>
      <c r="K1985" s="431"/>
      <c r="L1985" s="329"/>
      <c r="M1985" s="329"/>
      <c r="N1985" s="329"/>
      <c r="O1985" s="329"/>
      <c r="P1985" s="328"/>
      <c r="Q1985" s="330"/>
      <c r="R1985" s="329"/>
      <c r="S1985" s="328"/>
      <c r="T1985" s="331"/>
      <c r="U1985" s="328"/>
      <c r="V1985" s="55"/>
      <c r="W1985" s="55"/>
      <c r="X1985" s="55"/>
      <c r="Y1985" s="55"/>
      <c r="Z1985" s="55"/>
      <c r="AA1985" s="55"/>
      <c r="AB1985" s="55"/>
      <c r="AC1985" s="55"/>
      <c r="AD1985" s="55"/>
      <c r="AE1985" s="55"/>
      <c r="AF1985" s="55"/>
    </row>
    <row r="1986" ht="14.5" spans="1:32">
      <c r="A1986" s="34"/>
      <c r="B1986" s="37"/>
      <c r="C1986" s="226"/>
      <c r="D1986" s="328"/>
      <c r="E1986" s="328"/>
      <c r="F1986" s="328"/>
      <c r="G1986" s="328"/>
      <c r="H1986" s="328"/>
      <c r="I1986" s="328"/>
      <c r="J1986" s="329"/>
      <c r="K1986" s="431"/>
      <c r="L1986" s="329"/>
      <c r="M1986" s="329"/>
      <c r="N1986" s="329"/>
      <c r="O1986" s="329"/>
      <c r="P1986" s="328"/>
      <c r="Q1986" s="330"/>
      <c r="R1986" s="329"/>
      <c r="S1986" s="328"/>
      <c r="T1986" s="331"/>
      <c r="U1986" s="328"/>
      <c r="V1986" s="55"/>
      <c r="W1986" s="55"/>
      <c r="X1986" s="55"/>
      <c r="Y1986" s="55"/>
      <c r="Z1986" s="55"/>
      <c r="AA1986" s="55"/>
      <c r="AB1986" s="55"/>
      <c r="AC1986" s="55"/>
      <c r="AD1986" s="55"/>
      <c r="AE1986" s="55"/>
      <c r="AF1986" s="55"/>
    </row>
    <row r="1987" ht="14.5" spans="1:32">
      <c r="A1987" s="34"/>
      <c r="B1987" s="37"/>
      <c r="C1987" s="226"/>
      <c r="D1987" s="328"/>
      <c r="E1987" s="328"/>
      <c r="F1987" s="328"/>
      <c r="G1987" s="328"/>
      <c r="H1987" s="328"/>
      <c r="I1987" s="328"/>
      <c r="J1987" s="329"/>
      <c r="K1987" s="431"/>
      <c r="L1987" s="329"/>
      <c r="M1987" s="329"/>
      <c r="N1987" s="329"/>
      <c r="O1987" s="329"/>
      <c r="P1987" s="328"/>
      <c r="Q1987" s="330"/>
      <c r="R1987" s="329"/>
      <c r="S1987" s="328"/>
      <c r="T1987" s="331"/>
      <c r="U1987" s="328"/>
      <c r="V1987" s="55"/>
      <c r="W1987" s="55"/>
      <c r="X1987" s="55"/>
      <c r="Y1987" s="55"/>
      <c r="Z1987" s="55"/>
      <c r="AA1987" s="55"/>
      <c r="AB1987" s="55"/>
      <c r="AC1987" s="55"/>
      <c r="AD1987" s="55"/>
      <c r="AE1987" s="55"/>
      <c r="AF1987" s="55"/>
    </row>
    <row r="1988" ht="14.5" spans="1:32">
      <c r="A1988" s="34"/>
      <c r="B1988" s="37"/>
      <c r="C1988" s="226"/>
      <c r="D1988" s="328"/>
      <c r="E1988" s="328"/>
      <c r="F1988" s="328"/>
      <c r="G1988" s="328"/>
      <c r="H1988" s="328"/>
      <c r="I1988" s="328"/>
      <c r="J1988" s="329"/>
      <c r="K1988" s="431"/>
      <c r="L1988" s="329"/>
      <c r="M1988" s="329"/>
      <c r="N1988" s="329"/>
      <c r="O1988" s="329"/>
      <c r="P1988" s="328"/>
      <c r="Q1988" s="330"/>
      <c r="R1988" s="329"/>
      <c r="S1988" s="328"/>
      <c r="T1988" s="331"/>
      <c r="U1988" s="328"/>
      <c r="V1988" s="55"/>
      <c r="W1988" s="55"/>
      <c r="X1988" s="55"/>
      <c r="Y1988" s="55"/>
      <c r="Z1988" s="55"/>
      <c r="AA1988" s="55"/>
      <c r="AB1988" s="55"/>
      <c r="AC1988" s="55"/>
      <c r="AD1988" s="55"/>
      <c r="AE1988" s="55"/>
      <c r="AF1988" s="55"/>
    </row>
    <row r="1989" ht="14.5" spans="1:32">
      <c r="A1989" s="34"/>
      <c r="B1989" s="37"/>
      <c r="C1989" s="226"/>
      <c r="D1989" s="328"/>
      <c r="E1989" s="328"/>
      <c r="F1989" s="328"/>
      <c r="G1989" s="328"/>
      <c r="H1989" s="328"/>
      <c r="I1989" s="328"/>
      <c r="J1989" s="329"/>
      <c r="K1989" s="431"/>
      <c r="L1989" s="329"/>
      <c r="M1989" s="329"/>
      <c r="N1989" s="329"/>
      <c r="O1989" s="329"/>
      <c r="P1989" s="328"/>
      <c r="Q1989" s="330"/>
      <c r="R1989" s="329"/>
      <c r="S1989" s="328"/>
      <c r="T1989" s="331"/>
      <c r="U1989" s="328"/>
      <c r="V1989" s="55"/>
      <c r="W1989" s="55"/>
      <c r="X1989" s="55"/>
      <c r="Y1989" s="55"/>
      <c r="Z1989" s="55"/>
      <c r="AA1989" s="55"/>
      <c r="AB1989" s="55"/>
      <c r="AC1989" s="55"/>
      <c r="AD1989" s="55"/>
      <c r="AE1989" s="55"/>
      <c r="AF1989" s="55"/>
    </row>
    <row r="1990" ht="14.5" spans="1:32">
      <c r="A1990" s="34"/>
      <c r="B1990" s="37"/>
      <c r="C1990" s="226"/>
      <c r="D1990" s="328"/>
      <c r="E1990" s="328"/>
      <c r="F1990" s="328"/>
      <c r="G1990" s="328"/>
      <c r="H1990" s="328"/>
      <c r="I1990" s="328"/>
      <c r="J1990" s="329"/>
      <c r="K1990" s="431"/>
      <c r="L1990" s="329"/>
      <c r="M1990" s="329"/>
      <c r="N1990" s="329"/>
      <c r="O1990" s="329"/>
      <c r="P1990" s="328"/>
      <c r="Q1990" s="330"/>
      <c r="R1990" s="329"/>
      <c r="S1990" s="328"/>
      <c r="T1990" s="331"/>
      <c r="U1990" s="328"/>
      <c r="V1990" s="55"/>
      <c r="W1990" s="55"/>
      <c r="X1990" s="55"/>
      <c r="Y1990" s="55"/>
      <c r="Z1990" s="55"/>
      <c r="AA1990" s="55"/>
      <c r="AB1990" s="55"/>
      <c r="AC1990" s="55"/>
      <c r="AD1990" s="55"/>
      <c r="AE1990" s="55"/>
      <c r="AF1990" s="55"/>
    </row>
    <row r="1991" ht="14.5" spans="1:32">
      <c r="A1991" s="34"/>
      <c r="B1991" s="37"/>
      <c r="C1991" s="226"/>
      <c r="D1991" s="328"/>
      <c r="E1991" s="328"/>
      <c r="F1991" s="328"/>
      <c r="G1991" s="328"/>
      <c r="H1991" s="328"/>
      <c r="I1991" s="328"/>
      <c r="J1991" s="329"/>
      <c r="K1991" s="431"/>
      <c r="L1991" s="329"/>
      <c r="M1991" s="329"/>
      <c r="N1991" s="329"/>
      <c r="O1991" s="329"/>
      <c r="P1991" s="328"/>
      <c r="Q1991" s="330"/>
      <c r="R1991" s="329"/>
      <c r="S1991" s="328"/>
      <c r="T1991" s="331"/>
      <c r="U1991" s="328"/>
      <c r="V1991" s="55"/>
      <c r="W1991" s="55"/>
      <c r="X1991" s="55"/>
      <c r="Y1991" s="55"/>
      <c r="Z1991" s="55"/>
      <c r="AA1991" s="55"/>
      <c r="AB1991" s="55"/>
      <c r="AC1991" s="55"/>
      <c r="AD1991" s="55"/>
      <c r="AE1991" s="55"/>
      <c r="AF1991" s="55"/>
    </row>
    <row r="1992" ht="14.5" spans="1:32">
      <c r="A1992" s="34"/>
      <c r="B1992" s="37"/>
      <c r="C1992" s="226"/>
      <c r="D1992" s="328"/>
      <c r="E1992" s="328"/>
      <c r="F1992" s="328"/>
      <c r="G1992" s="328"/>
      <c r="H1992" s="328"/>
      <c r="I1992" s="328"/>
      <c r="J1992" s="329"/>
      <c r="K1992" s="431"/>
      <c r="L1992" s="329"/>
      <c r="M1992" s="329"/>
      <c r="N1992" s="329"/>
      <c r="O1992" s="329"/>
      <c r="P1992" s="328"/>
      <c r="Q1992" s="330"/>
      <c r="R1992" s="329"/>
      <c r="S1992" s="328"/>
      <c r="T1992" s="331"/>
      <c r="U1992" s="328"/>
      <c r="V1992" s="55"/>
      <c r="W1992" s="55"/>
      <c r="X1992" s="55"/>
      <c r="Y1992" s="55"/>
      <c r="Z1992" s="55"/>
      <c r="AA1992" s="55"/>
      <c r="AB1992" s="55"/>
      <c r="AC1992" s="55"/>
      <c r="AD1992" s="55"/>
      <c r="AE1992" s="55"/>
      <c r="AF1992" s="55"/>
    </row>
    <row r="1993" ht="14.5" spans="1:32">
      <c r="A1993" s="34"/>
      <c r="B1993" s="37"/>
      <c r="C1993" s="226"/>
      <c r="D1993" s="328"/>
      <c r="E1993" s="328"/>
      <c r="F1993" s="328"/>
      <c r="G1993" s="328"/>
      <c r="H1993" s="328"/>
      <c r="I1993" s="328"/>
      <c r="J1993" s="329"/>
      <c r="K1993" s="431"/>
      <c r="L1993" s="329"/>
      <c r="M1993" s="329"/>
      <c r="N1993" s="329"/>
      <c r="O1993" s="329"/>
      <c r="P1993" s="328"/>
      <c r="Q1993" s="330"/>
      <c r="R1993" s="329"/>
      <c r="S1993" s="328"/>
      <c r="T1993" s="331"/>
      <c r="U1993" s="328"/>
      <c r="V1993" s="55"/>
      <c r="W1993" s="55"/>
      <c r="X1993" s="55"/>
      <c r="Y1993" s="55"/>
      <c r="Z1993" s="55"/>
      <c r="AA1993" s="55"/>
      <c r="AB1993" s="55"/>
      <c r="AC1993" s="55"/>
      <c r="AD1993" s="55"/>
      <c r="AE1993" s="55"/>
      <c r="AF1993" s="55"/>
    </row>
    <row r="1994" ht="14.5" spans="1:32">
      <c r="A1994" s="34"/>
      <c r="B1994" s="37"/>
      <c r="C1994" s="226"/>
      <c r="D1994" s="328"/>
      <c r="E1994" s="328"/>
      <c r="F1994" s="328"/>
      <c r="G1994" s="328"/>
      <c r="H1994" s="328"/>
      <c r="I1994" s="328"/>
      <c r="J1994" s="329"/>
      <c r="K1994" s="431"/>
      <c r="L1994" s="329"/>
      <c r="M1994" s="329"/>
      <c r="N1994" s="329"/>
      <c r="O1994" s="329"/>
      <c r="P1994" s="328"/>
      <c r="Q1994" s="330"/>
      <c r="R1994" s="329"/>
      <c r="S1994" s="328"/>
      <c r="T1994" s="331"/>
      <c r="U1994" s="328"/>
      <c r="V1994" s="55"/>
      <c r="W1994" s="55"/>
      <c r="X1994" s="55"/>
      <c r="Y1994" s="55"/>
      <c r="Z1994" s="55"/>
      <c r="AA1994" s="55"/>
      <c r="AB1994" s="55"/>
      <c r="AC1994" s="55"/>
      <c r="AD1994" s="55"/>
      <c r="AE1994" s="55"/>
      <c r="AF1994" s="55"/>
    </row>
    <row r="1995" ht="14.5" spans="1:32">
      <c r="A1995" s="34"/>
      <c r="B1995" s="37"/>
      <c r="C1995" s="226"/>
      <c r="D1995" s="328"/>
      <c r="E1995" s="328"/>
      <c r="F1995" s="328"/>
      <c r="G1995" s="328"/>
      <c r="H1995" s="328"/>
      <c r="I1995" s="328"/>
      <c r="J1995" s="329"/>
      <c r="K1995" s="431"/>
      <c r="L1995" s="329"/>
      <c r="M1995" s="329"/>
      <c r="N1995" s="329"/>
      <c r="O1995" s="329"/>
      <c r="P1995" s="328"/>
      <c r="Q1995" s="330"/>
      <c r="R1995" s="329"/>
      <c r="S1995" s="328"/>
      <c r="T1995" s="331"/>
      <c r="U1995" s="328"/>
      <c r="V1995" s="55"/>
      <c r="W1995" s="55"/>
      <c r="X1995" s="55"/>
      <c r="Y1995" s="55"/>
      <c r="Z1995" s="55"/>
      <c r="AA1995" s="55"/>
      <c r="AB1995" s="55"/>
      <c r="AC1995" s="55"/>
      <c r="AD1995" s="55"/>
      <c r="AE1995" s="55"/>
      <c r="AF1995" s="55"/>
    </row>
    <row r="1996" ht="14.5" spans="1:32">
      <c r="A1996" s="34"/>
      <c r="B1996" s="37"/>
      <c r="C1996" s="226"/>
      <c r="D1996" s="328"/>
      <c r="E1996" s="328"/>
      <c r="F1996" s="328"/>
      <c r="G1996" s="328"/>
      <c r="H1996" s="328"/>
      <c r="I1996" s="328"/>
      <c r="J1996" s="329"/>
      <c r="K1996" s="431"/>
      <c r="L1996" s="329"/>
      <c r="M1996" s="329"/>
      <c r="N1996" s="329"/>
      <c r="O1996" s="329"/>
      <c r="P1996" s="328"/>
      <c r="Q1996" s="330"/>
      <c r="R1996" s="329"/>
      <c r="S1996" s="328"/>
      <c r="T1996" s="331"/>
      <c r="U1996" s="328"/>
      <c r="V1996" s="55"/>
      <c r="W1996" s="55"/>
      <c r="X1996" s="55"/>
      <c r="Y1996" s="55"/>
      <c r="Z1996" s="55"/>
      <c r="AA1996" s="55"/>
      <c r="AB1996" s="55"/>
      <c r="AC1996" s="55"/>
      <c r="AD1996" s="55"/>
      <c r="AE1996" s="55"/>
      <c r="AF1996" s="55"/>
    </row>
    <row r="1997" ht="14.5" spans="1:32">
      <c r="A1997" s="34"/>
      <c r="B1997" s="37"/>
      <c r="C1997" s="226"/>
      <c r="D1997" s="328"/>
      <c r="E1997" s="328"/>
      <c r="F1997" s="328"/>
      <c r="G1997" s="328"/>
      <c r="H1997" s="328"/>
      <c r="I1997" s="328"/>
      <c r="J1997" s="329"/>
      <c r="K1997" s="431"/>
      <c r="L1997" s="329"/>
      <c r="M1997" s="329"/>
      <c r="N1997" s="329"/>
      <c r="O1997" s="329"/>
      <c r="P1997" s="328"/>
      <c r="Q1997" s="330"/>
      <c r="R1997" s="329"/>
      <c r="S1997" s="328"/>
      <c r="T1997" s="331"/>
      <c r="U1997" s="328"/>
      <c r="V1997" s="55"/>
      <c r="W1997" s="55"/>
      <c r="X1997" s="55"/>
      <c r="Y1997" s="55"/>
      <c r="Z1997" s="55"/>
      <c r="AA1997" s="55"/>
      <c r="AB1997" s="55"/>
      <c r="AC1997" s="55"/>
      <c r="AD1997" s="55"/>
      <c r="AE1997" s="55"/>
      <c r="AF1997" s="55"/>
    </row>
    <row r="1998" ht="14.5" spans="1:32">
      <c r="A1998" s="34"/>
      <c r="B1998" s="37"/>
      <c r="C1998" s="226"/>
      <c r="D1998" s="328"/>
      <c r="E1998" s="328"/>
      <c r="F1998" s="328"/>
      <c r="G1998" s="328"/>
      <c r="H1998" s="328"/>
      <c r="I1998" s="328"/>
      <c r="J1998" s="329"/>
      <c r="K1998" s="431"/>
      <c r="L1998" s="329"/>
      <c r="M1998" s="329"/>
      <c r="N1998" s="329"/>
      <c r="O1998" s="329"/>
      <c r="P1998" s="328"/>
      <c r="Q1998" s="330"/>
      <c r="R1998" s="329"/>
      <c r="S1998" s="328"/>
      <c r="T1998" s="331"/>
      <c r="U1998" s="328"/>
      <c r="V1998" s="55"/>
      <c r="W1998" s="55"/>
      <c r="X1998" s="55"/>
      <c r="Y1998" s="55"/>
      <c r="Z1998" s="55"/>
      <c r="AA1998" s="55"/>
      <c r="AB1998" s="55"/>
      <c r="AC1998" s="55"/>
      <c r="AD1998" s="55"/>
      <c r="AE1998" s="55"/>
      <c r="AF1998" s="55"/>
    </row>
    <row r="1999" ht="14.5" spans="1:32">
      <c r="A1999" s="34"/>
      <c r="B1999" s="37"/>
      <c r="C1999" s="226"/>
      <c r="D1999" s="328"/>
      <c r="E1999" s="328"/>
      <c r="F1999" s="328"/>
      <c r="G1999" s="328"/>
      <c r="H1999" s="328"/>
      <c r="I1999" s="328"/>
      <c r="J1999" s="329"/>
      <c r="K1999" s="431"/>
      <c r="L1999" s="329"/>
      <c r="M1999" s="329"/>
      <c r="N1999" s="329"/>
      <c r="O1999" s="329"/>
      <c r="P1999" s="328"/>
      <c r="Q1999" s="330"/>
      <c r="R1999" s="329"/>
      <c r="S1999" s="328"/>
      <c r="T1999" s="331"/>
      <c r="U1999" s="328"/>
      <c r="V1999" s="55"/>
      <c r="W1999" s="55"/>
      <c r="X1999" s="55"/>
      <c r="Y1999" s="55"/>
      <c r="Z1999" s="55"/>
      <c r="AA1999" s="55"/>
      <c r="AB1999" s="55"/>
      <c r="AC1999" s="55"/>
      <c r="AD1999" s="55"/>
      <c r="AE1999" s="55"/>
      <c r="AF1999" s="55"/>
    </row>
    <row r="2000" ht="14.5" spans="1:32">
      <c r="A2000" s="34"/>
      <c r="B2000" s="37"/>
      <c r="C2000" s="226"/>
      <c r="D2000" s="328"/>
      <c r="E2000" s="328"/>
      <c r="F2000" s="328"/>
      <c r="G2000" s="328"/>
      <c r="H2000" s="328"/>
      <c r="I2000" s="328"/>
      <c r="J2000" s="329"/>
      <c r="K2000" s="431"/>
      <c r="L2000" s="329"/>
      <c r="M2000" s="329"/>
      <c r="N2000" s="329"/>
      <c r="O2000" s="329"/>
      <c r="P2000" s="328"/>
      <c r="Q2000" s="330"/>
      <c r="R2000" s="329"/>
      <c r="S2000" s="328"/>
      <c r="T2000" s="331"/>
      <c r="U2000" s="328"/>
      <c r="V2000" s="55"/>
      <c r="W2000" s="55"/>
      <c r="X2000" s="55"/>
      <c r="Y2000" s="55"/>
      <c r="Z2000" s="55"/>
      <c r="AA2000" s="55"/>
      <c r="AB2000" s="55"/>
      <c r="AC2000" s="55"/>
      <c r="AD2000" s="55"/>
      <c r="AE2000" s="55"/>
      <c r="AF2000" s="55"/>
    </row>
    <row r="2001" ht="14.5" spans="1:32">
      <c r="A2001" s="34"/>
      <c r="B2001" s="37"/>
      <c r="C2001" s="226"/>
      <c r="D2001" s="328"/>
      <c r="E2001" s="328"/>
      <c r="F2001" s="328"/>
      <c r="G2001" s="328"/>
      <c r="H2001" s="328"/>
      <c r="I2001" s="328"/>
      <c r="J2001" s="329"/>
      <c r="K2001" s="431"/>
      <c r="L2001" s="329"/>
      <c r="M2001" s="329"/>
      <c r="N2001" s="329"/>
      <c r="O2001" s="329"/>
      <c r="P2001" s="328"/>
      <c r="Q2001" s="330"/>
      <c r="R2001" s="329"/>
      <c r="S2001" s="328"/>
      <c r="T2001" s="331"/>
      <c r="U2001" s="328"/>
      <c r="V2001" s="55"/>
      <c r="W2001" s="55"/>
      <c r="X2001" s="55"/>
      <c r="Y2001" s="55"/>
      <c r="Z2001" s="55"/>
      <c r="AA2001" s="55"/>
      <c r="AB2001" s="55"/>
      <c r="AC2001" s="55"/>
      <c r="AD2001" s="55"/>
      <c r="AE2001" s="55"/>
      <c r="AF2001" s="55"/>
    </row>
    <row r="2002" ht="14.5" spans="1:32">
      <c r="A2002" s="34"/>
      <c r="B2002" s="37"/>
      <c r="C2002" s="226"/>
      <c r="D2002" s="328"/>
      <c r="E2002" s="328"/>
      <c r="F2002" s="328"/>
      <c r="G2002" s="328"/>
      <c r="H2002" s="328"/>
      <c r="I2002" s="328"/>
      <c r="J2002" s="329"/>
      <c r="K2002" s="431"/>
      <c r="L2002" s="329"/>
      <c r="M2002" s="329"/>
      <c r="N2002" s="329"/>
      <c r="O2002" s="329"/>
      <c r="P2002" s="328"/>
      <c r="Q2002" s="330"/>
      <c r="R2002" s="329"/>
      <c r="S2002" s="328"/>
      <c r="T2002" s="331"/>
      <c r="U2002" s="328"/>
      <c r="V2002" s="55"/>
      <c r="W2002" s="55"/>
      <c r="X2002" s="55"/>
      <c r="Y2002" s="55"/>
      <c r="Z2002" s="55"/>
      <c r="AA2002" s="55"/>
      <c r="AB2002" s="55"/>
      <c r="AC2002" s="55"/>
      <c r="AD2002" s="55"/>
      <c r="AE2002" s="55"/>
      <c r="AF2002" s="55"/>
    </row>
    <row r="2003" ht="14.5" spans="1:32">
      <c r="A2003" s="34"/>
      <c r="B2003" s="37"/>
      <c r="C2003" s="226"/>
      <c r="D2003" s="328"/>
      <c r="E2003" s="328"/>
      <c r="F2003" s="328"/>
      <c r="G2003" s="328"/>
      <c r="H2003" s="328"/>
      <c r="I2003" s="328"/>
      <c r="J2003" s="329"/>
      <c r="K2003" s="431"/>
      <c r="L2003" s="329"/>
      <c r="M2003" s="329"/>
      <c r="N2003" s="329"/>
      <c r="O2003" s="329"/>
      <c r="P2003" s="328"/>
      <c r="Q2003" s="330"/>
      <c r="R2003" s="329"/>
      <c r="S2003" s="328"/>
      <c r="T2003" s="331"/>
      <c r="U2003" s="328"/>
      <c r="V2003" s="55"/>
      <c r="W2003" s="55"/>
      <c r="X2003" s="55"/>
      <c r="Y2003" s="55"/>
      <c r="Z2003" s="55"/>
      <c r="AA2003" s="55"/>
      <c r="AB2003" s="55"/>
      <c r="AC2003" s="55"/>
      <c r="AD2003" s="55"/>
      <c r="AE2003" s="55"/>
      <c r="AF2003" s="55"/>
    </row>
    <row r="2004" ht="14.5" spans="1:32">
      <c r="A2004" s="34"/>
      <c r="B2004" s="37"/>
      <c r="C2004" s="226"/>
      <c r="D2004" s="328"/>
      <c r="E2004" s="328"/>
      <c r="F2004" s="328"/>
      <c r="G2004" s="328"/>
      <c r="H2004" s="328"/>
      <c r="I2004" s="328"/>
      <c r="J2004" s="329"/>
      <c r="K2004" s="431"/>
      <c r="L2004" s="329"/>
      <c r="M2004" s="329"/>
      <c r="N2004" s="329"/>
      <c r="O2004" s="329"/>
      <c r="P2004" s="328"/>
      <c r="Q2004" s="330"/>
      <c r="R2004" s="329"/>
      <c r="S2004" s="328"/>
      <c r="T2004" s="331"/>
      <c r="U2004" s="328"/>
      <c r="V2004" s="55"/>
      <c r="W2004" s="55"/>
      <c r="X2004" s="55"/>
      <c r="Y2004" s="55"/>
      <c r="Z2004" s="55"/>
      <c r="AA2004" s="55"/>
      <c r="AB2004" s="55"/>
      <c r="AC2004" s="55"/>
      <c r="AD2004" s="55"/>
      <c r="AE2004" s="55"/>
      <c r="AF2004" s="55"/>
    </row>
    <row r="2005" ht="14.5" spans="1:32">
      <c r="A2005" s="34"/>
      <c r="B2005" s="37"/>
      <c r="C2005" s="226"/>
      <c r="D2005" s="328"/>
      <c r="E2005" s="328"/>
      <c r="F2005" s="328"/>
      <c r="G2005" s="328"/>
      <c r="H2005" s="328"/>
      <c r="I2005" s="328"/>
      <c r="J2005" s="329"/>
      <c r="K2005" s="431"/>
      <c r="L2005" s="329"/>
      <c r="M2005" s="329"/>
      <c r="N2005" s="329"/>
      <c r="O2005" s="329"/>
      <c r="P2005" s="328"/>
      <c r="Q2005" s="330"/>
      <c r="R2005" s="329"/>
      <c r="S2005" s="328"/>
      <c r="T2005" s="331"/>
      <c r="U2005" s="328"/>
      <c r="V2005" s="55"/>
      <c r="W2005" s="55"/>
      <c r="X2005" s="55"/>
      <c r="Y2005" s="55"/>
      <c r="Z2005" s="55"/>
      <c r="AA2005" s="55"/>
      <c r="AB2005" s="55"/>
      <c r="AC2005" s="55"/>
      <c r="AD2005" s="55"/>
      <c r="AE2005" s="55"/>
      <c r="AF2005" s="55"/>
    </row>
    <row r="2006" ht="14.5" spans="1:32">
      <c r="A2006" s="34"/>
      <c r="B2006" s="37"/>
      <c r="C2006" s="226"/>
      <c r="D2006" s="328"/>
      <c r="E2006" s="328"/>
      <c r="F2006" s="328"/>
      <c r="G2006" s="328"/>
      <c r="H2006" s="328"/>
      <c r="I2006" s="328"/>
      <c r="J2006" s="329"/>
      <c r="K2006" s="431"/>
      <c r="L2006" s="329"/>
      <c r="M2006" s="329"/>
      <c r="N2006" s="329"/>
      <c r="O2006" s="329"/>
      <c r="P2006" s="328"/>
      <c r="Q2006" s="330"/>
      <c r="R2006" s="329"/>
      <c r="S2006" s="328"/>
      <c r="T2006" s="331"/>
      <c r="U2006" s="328"/>
      <c r="V2006" s="55"/>
      <c r="W2006" s="55"/>
      <c r="X2006" s="55"/>
      <c r="Y2006" s="55"/>
      <c r="Z2006" s="55"/>
      <c r="AA2006" s="55"/>
      <c r="AB2006" s="55"/>
      <c r="AC2006" s="55"/>
      <c r="AD2006" s="55"/>
      <c r="AE2006" s="55"/>
      <c r="AF2006" s="55"/>
    </row>
    <row r="2007" ht="14.5" spans="1:32">
      <c r="A2007" s="34"/>
      <c r="B2007" s="37"/>
      <c r="C2007" s="226"/>
      <c r="D2007" s="328"/>
      <c r="E2007" s="328"/>
      <c r="F2007" s="328"/>
      <c r="G2007" s="328"/>
      <c r="H2007" s="328"/>
      <c r="I2007" s="328"/>
      <c r="J2007" s="329"/>
      <c r="K2007" s="431"/>
      <c r="L2007" s="329"/>
      <c r="M2007" s="329"/>
      <c r="N2007" s="329"/>
      <c r="O2007" s="329"/>
      <c r="P2007" s="328"/>
      <c r="Q2007" s="330"/>
      <c r="R2007" s="329"/>
      <c r="S2007" s="328"/>
      <c r="T2007" s="331"/>
      <c r="U2007" s="328"/>
      <c r="V2007" s="55"/>
      <c r="W2007" s="55"/>
      <c r="X2007" s="55"/>
      <c r="Y2007" s="55"/>
      <c r="Z2007" s="55"/>
      <c r="AA2007" s="55"/>
      <c r="AB2007" s="55"/>
      <c r="AC2007" s="55"/>
      <c r="AD2007" s="55"/>
      <c r="AE2007" s="55"/>
      <c r="AF2007" s="55"/>
    </row>
    <row r="2008" ht="14.5" spans="1:32">
      <c r="A2008" s="34"/>
      <c r="B2008" s="37"/>
      <c r="C2008" s="226"/>
      <c r="D2008" s="328"/>
      <c r="E2008" s="328"/>
      <c r="F2008" s="328"/>
      <c r="G2008" s="328"/>
      <c r="H2008" s="328"/>
      <c r="I2008" s="328"/>
      <c r="J2008" s="329"/>
      <c r="K2008" s="431"/>
      <c r="L2008" s="329"/>
      <c r="M2008" s="329"/>
      <c r="N2008" s="329"/>
      <c r="O2008" s="329"/>
      <c r="P2008" s="328"/>
      <c r="Q2008" s="330"/>
      <c r="R2008" s="329"/>
      <c r="S2008" s="328"/>
      <c r="T2008" s="331"/>
      <c r="U2008" s="328"/>
      <c r="V2008" s="55"/>
      <c r="W2008" s="55"/>
      <c r="X2008" s="55"/>
      <c r="Y2008" s="55"/>
      <c r="Z2008" s="55"/>
      <c r="AA2008" s="55"/>
      <c r="AB2008" s="55"/>
      <c r="AC2008" s="55"/>
      <c r="AD2008" s="55"/>
      <c r="AE2008" s="55"/>
      <c r="AF2008" s="55"/>
    </row>
    <row r="2009" ht="14.5" spans="1:32">
      <c r="A2009" s="34"/>
      <c r="B2009" s="37"/>
      <c r="C2009" s="226"/>
      <c r="D2009" s="328"/>
      <c r="E2009" s="328"/>
      <c r="F2009" s="328"/>
      <c r="G2009" s="328"/>
      <c r="H2009" s="328"/>
      <c r="I2009" s="328"/>
      <c r="J2009" s="329"/>
      <c r="K2009" s="431"/>
      <c r="L2009" s="329"/>
      <c r="M2009" s="329"/>
      <c r="N2009" s="329"/>
      <c r="O2009" s="329"/>
      <c r="P2009" s="328"/>
      <c r="Q2009" s="330"/>
      <c r="R2009" s="329"/>
      <c r="S2009" s="328"/>
      <c r="T2009" s="331"/>
      <c r="U2009" s="328"/>
      <c r="V2009" s="55"/>
      <c r="W2009" s="55"/>
      <c r="X2009" s="55"/>
      <c r="Y2009" s="55"/>
      <c r="Z2009" s="55"/>
      <c r="AA2009" s="55"/>
      <c r="AB2009" s="55"/>
      <c r="AC2009" s="55"/>
      <c r="AD2009" s="55"/>
      <c r="AE2009" s="55"/>
      <c r="AF2009" s="55"/>
    </row>
    <row r="2010" ht="14.5" spans="1:32">
      <c r="A2010" s="34"/>
      <c r="B2010" s="37"/>
      <c r="C2010" s="226"/>
      <c r="D2010" s="328"/>
      <c r="E2010" s="328"/>
      <c r="F2010" s="328"/>
      <c r="G2010" s="328"/>
      <c r="H2010" s="328"/>
      <c r="I2010" s="328"/>
      <c r="J2010" s="329"/>
      <c r="K2010" s="431"/>
      <c r="L2010" s="329"/>
      <c r="M2010" s="329"/>
      <c r="N2010" s="329"/>
      <c r="O2010" s="329"/>
      <c r="P2010" s="328"/>
      <c r="Q2010" s="330"/>
      <c r="R2010" s="329"/>
      <c r="S2010" s="328"/>
      <c r="T2010" s="331"/>
      <c r="U2010" s="328"/>
      <c r="V2010" s="55"/>
      <c r="W2010" s="55"/>
      <c r="X2010" s="55"/>
      <c r="Y2010" s="55"/>
      <c r="Z2010" s="55"/>
      <c r="AA2010" s="55"/>
      <c r="AB2010" s="55"/>
      <c r="AC2010" s="55"/>
      <c r="AD2010" s="55"/>
      <c r="AE2010" s="55"/>
      <c r="AF2010" s="55"/>
    </row>
    <row r="2011" ht="14.5" spans="1:32">
      <c r="A2011" s="34"/>
      <c r="B2011" s="37"/>
      <c r="C2011" s="226"/>
      <c r="D2011" s="328"/>
      <c r="E2011" s="328"/>
      <c r="F2011" s="328"/>
      <c r="G2011" s="328"/>
      <c r="H2011" s="328"/>
      <c r="I2011" s="328"/>
      <c r="J2011" s="329"/>
      <c r="K2011" s="431"/>
      <c r="L2011" s="329"/>
      <c r="M2011" s="329"/>
      <c r="N2011" s="329"/>
      <c r="O2011" s="329"/>
      <c r="P2011" s="328"/>
      <c r="Q2011" s="330"/>
      <c r="R2011" s="329"/>
      <c r="S2011" s="328"/>
      <c r="T2011" s="331"/>
      <c r="U2011" s="328"/>
      <c r="V2011" s="55"/>
      <c r="W2011" s="55"/>
      <c r="X2011" s="55"/>
      <c r="Y2011" s="55"/>
      <c r="Z2011" s="55"/>
      <c r="AA2011" s="55"/>
      <c r="AB2011" s="55"/>
      <c r="AC2011" s="55"/>
      <c r="AD2011" s="55"/>
      <c r="AE2011" s="55"/>
      <c r="AF2011" s="55"/>
    </row>
    <row r="2012" ht="14.5" spans="1:32">
      <c r="A2012" s="34"/>
      <c r="B2012" s="37"/>
      <c r="C2012" s="226"/>
      <c r="D2012" s="328"/>
      <c r="E2012" s="328"/>
      <c r="F2012" s="328"/>
      <c r="G2012" s="328"/>
      <c r="H2012" s="328"/>
      <c r="I2012" s="328"/>
      <c r="J2012" s="329"/>
      <c r="K2012" s="431"/>
      <c r="L2012" s="329"/>
      <c r="M2012" s="329"/>
      <c r="N2012" s="329"/>
      <c r="O2012" s="329"/>
      <c r="P2012" s="328"/>
      <c r="Q2012" s="330"/>
      <c r="R2012" s="329"/>
      <c r="S2012" s="328"/>
      <c r="T2012" s="331"/>
      <c r="U2012" s="328"/>
      <c r="V2012" s="55"/>
      <c r="W2012" s="55"/>
      <c r="X2012" s="55"/>
      <c r="Y2012" s="55"/>
      <c r="Z2012" s="55"/>
      <c r="AA2012" s="55"/>
      <c r="AB2012" s="55"/>
      <c r="AC2012" s="55"/>
      <c r="AD2012" s="55"/>
      <c r="AE2012" s="55"/>
      <c r="AF2012" s="55"/>
    </row>
    <row r="2013" ht="14.5" spans="1:32">
      <c r="A2013" s="34"/>
      <c r="B2013" s="37"/>
      <c r="C2013" s="226"/>
      <c r="D2013" s="328"/>
      <c r="E2013" s="328"/>
      <c r="F2013" s="328"/>
      <c r="G2013" s="328"/>
      <c r="H2013" s="328"/>
      <c r="I2013" s="328"/>
      <c r="J2013" s="329"/>
      <c r="K2013" s="431"/>
      <c r="L2013" s="329"/>
      <c r="M2013" s="329"/>
      <c r="N2013" s="329"/>
      <c r="O2013" s="329"/>
      <c r="P2013" s="328"/>
      <c r="Q2013" s="330"/>
      <c r="R2013" s="329"/>
      <c r="S2013" s="328"/>
      <c r="T2013" s="331"/>
      <c r="U2013" s="328"/>
      <c r="V2013" s="55"/>
      <c r="W2013" s="55"/>
      <c r="X2013" s="55"/>
      <c r="Y2013" s="55"/>
      <c r="Z2013" s="55"/>
      <c r="AA2013" s="55"/>
      <c r="AB2013" s="55"/>
      <c r="AC2013" s="55"/>
      <c r="AD2013" s="55"/>
      <c r="AE2013" s="55"/>
      <c r="AF2013" s="55"/>
    </row>
    <row r="2014" ht="14.5" spans="1:32">
      <c r="A2014" s="34"/>
      <c r="B2014" s="37"/>
      <c r="C2014" s="226"/>
      <c r="D2014" s="328"/>
      <c r="E2014" s="328"/>
      <c r="F2014" s="328"/>
      <c r="G2014" s="328"/>
      <c r="H2014" s="328"/>
      <c r="I2014" s="328"/>
      <c r="J2014" s="329"/>
      <c r="K2014" s="431"/>
      <c r="L2014" s="329"/>
      <c r="M2014" s="329"/>
      <c r="N2014" s="329"/>
      <c r="O2014" s="329"/>
      <c r="P2014" s="328"/>
      <c r="Q2014" s="330"/>
      <c r="R2014" s="329"/>
      <c r="S2014" s="328"/>
      <c r="T2014" s="331"/>
      <c r="U2014" s="328"/>
      <c r="V2014" s="55"/>
      <c r="W2014" s="55"/>
      <c r="X2014" s="55"/>
      <c r="Y2014" s="55"/>
      <c r="Z2014" s="55"/>
      <c r="AA2014" s="55"/>
      <c r="AB2014" s="55"/>
      <c r="AC2014" s="55"/>
      <c r="AD2014" s="55"/>
      <c r="AE2014" s="55"/>
      <c r="AF2014" s="55"/>
    </row>
    <row r="2015" ht="14.5" spans="1:32">
      <c r="A2015" s="34"/>
      <c r="B2015" s="37"/>
      <c r="C2015" s="226"/>
      <c r="D2015" s="328"/>
      <c r="E2015" s="328"/>
      <c r="F2015" s="328"/>
      <c r="G2015" s="328"/>
      <c r="H2015" s="328"/>
      <c r="I2015" s="328"/>
      <c r="J2015" s="329"/>
      <c r="K2015" s="431"/>
      <c r="L2015" s="329"/>
      <c r="M2015" s="329"/>
      <c r="N2015" s="329"/>
      <c r="O2015" s="329"/>
      <c r="P2015" s="328"/>
      <c r="Q2015" s="330"/>
      <c r="R2015" s="329"/>
      <c r="S2015" s="328"/>
      <c r="T2015" s="331"/>
      <c r="U2015" s="328"/>
      <c r="V2015" s="55"/>
      <c r="W2015" s="55"/>
      <c r="X2015" s="55"/>
      <c r="Y2015" s="55"/>
      <c r="Z2015" s="55"/>
      <c r="AA2015" s="55"/>
      <c r="AB2015" s="55"/>
      <c r="AC2015" s="55"/>
      <c r="AD2015" s="55"/>
      <c r="AE2015" s="55"/>
      <c r="AF2015" s="55"/>
    </row>
    <row r="2016" ht="14.5" spans="1:32">
      <c r="A2016" s="34"/>
      <c r="B2016" s="37"/>
      <c r="C2016" s="226"/>
      <c r="D2016" s="328"/>
      <c r="E2016" s="328"/>
      <c r="F2016" s="328"/>
      <c r="G2016" s="328"/>
      <c r="H2016" s="328"/>
      <c r="I2016" s="328"/>
      <c r="J2016" s="329"/>
      <c r="K2016" s="431"/>
      <c r="L2016" s="329"/>
      <c r="M2016" s="329"/>
      <c r="N2016" s="329"/>
      <c r="O2016" s="329"/>
      <c r="P2016" s="328"/>
      <c r="Q2016" s="330"/>
      <c r="R2016" s="329"/>
      <c r="S2016" s="328"/>
      <c r="T2016" s="331"/>
      <c r="U2016" s="328"/>
      <c r="V2016" s="55"/>
      <c r="W2016" s="55"/>
      <c r="X2016" s="55"/>
      <c r="Y2016" s="55"/>
      <c r="Z2016" s="55"/>
      <c r="AA2016" s="55"/>
      <c r="AB2016" s="55"/>
      <c r="AC2016" s="55"/>
      <c r="AD2016" s="55"/>
      <c r="AE2016" s="55"/>
      <c r="AF2016" s="55"/>
    </row>
    <row r="2017" ht="14.5" spans="1:32">
      <c r="A2017" s="34"/>
      <c r="B2017" s="37"/>
      <c r="C2017" s="226"/>
      <c r="D2017" s="328"/>
      <c r="E2017" s="328"/>
      <c r="F2017" s="328"/>
      <c r="G2017" s="328"/>
      <c r="H2017" s="328"/>
      <c r="I2017" s="328"/>
      <c r="J2017" s="329"/>
      <c r="K2017" s="431"/>
      <c r="L2017" s="329"/>
      <c r="M2017" s="329"/>
      <c r="N2017" s="329"/>
      <c r="O2017" s="329"/>
      <c r="P2017" s="328"/>
      <c r="Q2017" s="330"/>
      <c r="R2017" s="329"/>
      <c r="S2017" s="328"/>
      <c r="T2017" s="331"/>
      <c r="U2017" s="328"/>
      <c r="V2017" s="55"/>
      <c r="W2017" s="55"/>
      <c r="X2017" s="55"/>
      <c r="Y2017" s="55"/>
      <c r="Z2017" s="55"/>
      <c r="AA2017" s="55"/>
      <c r="AB2017" s="55"/>
      <c r="AC2017" s="55"/>
      <c r="AD2017" s="55"/>
      <c r="AE2017" s="55"/>
      <c r="AF2017" s="55"/>
    </row>
    <row r="2018" ht="14.5" spans="1:32">
      <c r="A2018" s="34"/>
      <c r="B2018" s="37"/>
      <c r="C2018" s="226"/>
      <c r="D2018" s="328"/>
      <c r="E2018" s="328"/>
      <c r="F2018" s="328"/>
      <c r="G2018" s="328"/>
      <c r="H2018" s="328"/>
      <c r="I2018" s="328"/>
      <c r="J2018" s="329"/>
      <c r="K2018" s="431"/>
      <c r="L2018" s="329"/>
      <c r="M2018" s="329"/>
      <c r="N2018" s="329"/>
      <c r="O2018" s="329"/>
      <c r="P2018" s="328"/>
      <c r="Q2018" s="330"/>
      <c r="R2018" s="329"/>
      <c r="S2018" s="328"/>
      <c r="T2018" s="331"/>
      <c r="U2018" s="328"/>
      <c r="V2018" s="55"/>
      <c r="W2018" s="55"/>
      <c r="X2018" s="55"/>
      <c r="Y2018" s="55"/>
      <c r="Z2018" s="55"/>
      <c r="AA2018" s="55"/>
      <c r="AB2018" s="55"/>
      <c r="AC2018" s="55"/>
      <c r="AD2018" s="55"/>
      <c r="AE2018" s="55"/>
      <c r="AF2018" s="55"/>
    </row>
    <row r="2019" ht="14.5" spans="1:32">
      <c r="A2019" s="34"/>
      <c r="B2019" s="37"/>
      <c r="C2019" s="226"/>
      <c r="D2019" s="328"/>
      <c r="E2019" s="328"/>
      <c r="F2019" s="328"/>
      <c r="G2019" s="328"/>
      <c r="H2019" s="328"/>
      <c r="I2019" s="328"/>
      <c r="J2019" s="329"/>
      <c r="K2019" s="431"/>
      <c r="L2019" s="329"/>
      <c r="M2019" s="329"/>
      <c r="N2019" s="329"/>
      <c r="O2019" s="329"/>
      <c r="P2019" s="328"/>
      <c r="Q2019" s="330"/>
      <c r="R2019" s="329"/>
      <c r="S2019" s="328"/>
      <c r="T2019" s="331"/>
      <c r="U2019" s="328"/>
      <c r="V2019" s="55"/>
      <c r="W2019" s="55"/>
      <c r="X2019" s="55"/>
      <c r="Y2019" s="55"/>
      <c r="Z2019" s="55"/>
      <c r="AA2019" s="55"/>
      <c r="AB2019" s="55"/>
      <c r="AC2019" s="55"/>
      <c r="AD2019" s="55"/>
      <c r="AE2019" s="55"/>
      <c r="AF2019" s="55"/>
    </row>
    <row r="2020" ht="14.5" spans="1:32">
      <c r="A2020" s="34"/>
      <c r="B2020" s="37"/>
      <c r="C2020" s="226"/>
      <c r="D2020" s="328"/>
      <c r="E2020" s="328"/>
      <c r="F2020" s="328"/>
      <c r="G2020" s="328"/>
      <c r="H2020" s="328"/>
      <c r="I2020" s="328"/>
      <c r="J2020" s="329"/>
      <c r="K2020" s="431"/>
      <c r="L2020" s="329"/>
      <c r="M2020" s="329"/>
      <c r="N2020" s="329"/>
      <c r="O2020" s="329"/>
      <c r="P2020" s="328"/>
      <c r="Q2020" s="330"/>
      <c r="R2020" s="329"/>
      <c r="S2020" s="328"/>
      <c r="T2020" s="331"/>
      <c r="U2020" s="328"/>
      <c r="V2020" s="55"/>
      <c r="W2020" s="55"/>
      <c r="X2020" s="55"/>
      <c r="Y2020" s="55"/>
      <c r="Z2020" s="55"/>
      <c r="AA2020" s="55"/>
      <c r="AB2020" s="55"/>
      <c r="AC2020" s="55"/>
      <c r="AD2020" s="55"/>
      <c r="AE2020" s="55"/>
      <c r="AF2020" s="55"/>
    </row>
    <row r="2021" ht="14.5" spans="1:32">
      <c r="A2021" s="34"/>
      <c r="B2021" s="37"/>
      <c r="C2021" s="226"/>
      <c r="D2021" s="328"/>
      <c r="E2021" s="328"/>
      <c r="F2021" s="328"/>
      <c r="G2021" s="328"/>
      <c r="H2021" s="328"/>
      <c r="I2021" s="328"/>
      <c r="J2021" s="329"/>
      <c r="K2021" s="431"/>
      <c r="L2021" s="329"/>
      <c r="M2021" s="329"/>
      <c r="N2021" s="329"/>
      <c r="O2021" s="329"/>
      <c r="P2021" s="328"/>
      <c r="Q2021" s="330"/>
      <c r="R2021" s="329"/>
      <c r="S2021" s="328"/>
      <c r="T2021" s="331"/>
      <c r="U2021" s="328"/>
      <c r="V2021" s="55"/>
      <c r="W2021" s="55"/>
      <c r="X2021" s="55"/>
      <c r="Y2021" s="55"/>
      <c r="Z2021" s="55"/>
      <c r="AA2021" s="55"/>
      <c r="AB2021" s="55"/>
      <c r="AC2021" s="55"/>
      <c r="AD2021" s="55"/>
      <c r="AE2021" s="55"/>
      <c r="AF2021" s="55"/>
    </row>
    <row r="2022" ht="14.5" spans="1:32">
      <c r="A2022" s="34"/>
      <c r="B2022" s="37"/>
      <c r="C2022" s="226"/>
      <c r="D2022" s="328"/>
      <c r="E2022" s="328"/>
      <c r="F2022" s="328"/>
      <c r="G2022" s="328"/>
      <c r="H2022" s="328"/>
      <c r="I2022" s="328"/>
      <c r="J2022" s="329"/>
      <c r="K2022" s="431"/>
      <c r="L2022" s="329"/>
      <c r="M2022" s="329"/>
      <c r="N2022" s="329"/>
      <c r="O2022" s="329"/>
      <c r="P2022" s="328"/>
      <c r="Q2022" s="330"/>
      <c r="R2022" s="329"/>
      <c r="S2022" s="328"/>
      <c r="T2022" s="331"/>
      <c r="U2022" s="328"/>
      <c r="V2022" s="55"/>
      <c r="W2022" s="55"/>
      <c r="X2022" s="55"/>
      <c r="Y2022" s="55"/>
      <c r="Z2022" s="55"/>
      <c r="AA2022" s="55"/>
      <c r="AB2022" s="55"/>
      <c r="AC2022" s="55"/>
      <c r="AD2022" s="55"/>
      <c r="AE2022" s="55"/>
      <c r="AF2022" s="55"/>
    </row>
    <row r="2023" ht="14.5" spans="1:32">
      <c r="A2023" s="34"/>
      <c r="B2023" s="37"/>
      <c r="C2023" s="226"/>
      <c r="D2023" s="328"/>
      <c r="E2023" s="328"/>
      <c r="F2023" s="328"/>
      <c r="G2023" s="328"/>
      <c r="H2023" s="328"/>
      <c r="I2023" s="328"/>
      <c r="J2023" s="329"/>
      <c r="K2023" s="431"/>
      <c r="L2023" s="329"/>
      <c r="M2023" s="329"/>
      <c r="N2023" s="329"/>
      <c r="O2023" s="329"/>
      <c r="P2023" s="328"/>
      <c r="Q2023" s="330"/>
      <c r="R2023" s="329"/>
      <c r="S2023" s="328"/>
      <c r="T2023" s="331"/>
      <c r="U2023" s="328"/>
      <c r="V2023" s="55"/>
      <c r="W2023" s="55"/>
      <c r="X2023" s="55"/>
      <c r="Y2023" s="55"/>
      <c r="Z2023" s="55"/>
      <c r="AA2023" s="55"/>
      <c r="AB2023" s="55"/>
      <c r="AC2023" s="55"/>
      <c r="AD2023" s="55"/>
      <c r="AE2023" s="55"/>
      <c r="AF2023" s="55"/>
    </row>
    <row r="2024" ht="14.5" spans="1:32">
      <c r="A2024" s="34"/>
      <c r="B2024" s="37"/>
      <c r="C2024" s="226"/>
      <c r="D2024" s="328"/>
      <c r="E2024" s="328"/>
      <c r="F2024" s="328"/>
      <c r="G2024" s="328"/>
      <c r="H2024" s="328"/>
      <c r="I2024" s="328"/>
      <c r="J2024" s="329"/>
      <c r="K2024" s="431"/>
      <c r="L2024" s="329"/>
      <c r="M2024" s="329"/>
      <c r="N2024" s="329"/>
      <c r="O2024" s="329"/>
      <c r="P2024" s="328"/>
      <c r="Q2024" s="330"/>
      <c r="R2024" s="329"/>
      <c r="S2024" s="328"/>
      <c r="T2024" s="331"/>
      <c r="U2024" s="328"/>
      <c r="V2024" s="55"/>
      <c r="W2024" s="55"/>
      <c r="X2024" s="55"/>
      <c r="Y2024" s="55"/>
      <c r="Z2024" s="55"/>
      <c r="AA2024" s="55"/>
      <c r="AB2024" s="55"/>
      <c r="AC2024" s="55"/>
      <c r="AD2024" s="55"/>
      <c r="AE2024" s="55"/>
      <c r="AF2024" s="55"/>
    </row>
    <row r="2025" ht="14.5" spans="1:32">
      <c r="A2025" s="34"/>
      <c r="B2025" s="37"/>
      <c r="C2025" s="226"/>
      <c r="D2025" s="328"/>
      <c r="E2025" s="328"/>
      <c r="F2025" s="328"/>
      <c r="G2025" s="328"/>
      <c r="H2025" s="328"/>
      <c r="I2025" s="328"/>
      <c r="J2025" s="329"/>
      <c r="K2025" s="431"/>
      <c r="L2025" s="329"/>
      <c r="M2025" s="329"/>
      <c r="N2025" s="329"/>
      <c r="O2025" s="329"/>
      <c r="P2025" s="328"/>
      <c r="Q2025" s="330"/>
      <c r="R2025" s="329"/>
      <c r="S2025" s="328"/>
      <c r="T2025" s="331"/>
      <c r="U2025" s="328"/>
      <c r="V2025" s="55"/>
      <c r="W2025" s="55"/>
      <c r="X2025" s="55"/>
      <c r="Y2025" s="55"/>
      <c r="Z2025" s="55"/>
      <c r="AA2025" s="55"/>
      <c r="AB2025" s="55"/>
      <c r="AC2025" s="55"/>
      <c r="AD2025" s="55"/>
      <c r="AE2025" s="55"/>
      <c r="AF2025" s="55"/>
    </row>
    <row r="2026" ht="14.5" spans="1:32">
      <c r="A2026" s="34"/>
      <c r="B2026" s="37"/>
      <c r="C2026" s="226"/>
      <c r="D2026" s="328"/>
      <c r="E2026" s="328"/>
      <c r="F2026" s="328"/>
      <c r="G2026" s="328"/>
      <c r="H2026" s="328"/>
      <c r="I2026" s="328"/>
      <c r="J2026" s="329"/>
      <c r="K2026" s="431"/>
      <c r="L2026" s="329"/>
      <c r="M2026" s="329"/>
      <c r="N2026" s="329"/>
      <c r="O2026" s="329"/>
      <c r="P2026" s="328"/>
      <c r="Q2026" s="330"/>
      <c r="R2026" s="329"/>
      <c r="S2026" s="328"/>
      <c r="T2026" s="331"/>
      <c r="U2026" s="328"/>
      <c r="V2026" s="55"/>
      <c r="W2026" s="55"/>
      <c r="X2026" s="55"/>
      <c r="Y2026" s="55"/>
      <c r="Z2026" s="55"/>
      <c r="AA2026" s="55"/>
      <c r="AB2026" s="55"/>
      <c r="AC2026" s="55"/>
      <c r="AD2026" s="55"/>
      <c r="AE2026" s="55"/>
      <c r="AF2026" s="55"/>
    </row>
  </sheetData>
  <autoFilter xmlns:etc="http://www.wps.cn/officeDocument/2017/etCustomData" ref="A3:AF517" etc:filterBottomFollowUsedRange="0">
    <extLst/>
  </autoFilter>
  <mergeCells count="112">
    <mergeCell ref="A1:W1"/>
    <mergeCell ref="A40:A41"/>
    <mergeCell ref="A129:A131"/>
    <mergeCell ref="A134:A135"/>
    <mergeCell ref="A139:A140"/>
    <mergeCell ref="A913:A914"/>
    <mergeCell ref="A915:A916"/>
    <mergeCell ref="A917:A918"/>
    <mergeCell ref="A919:A920"/>
    <mergeCell ref="A921:A922"/>
    <mergeCell ref="B40:B41"/>
    <mergeCell ref="B129:B131"/>
    <mergeCell ref="B134:B135"/>
    <mergeCell ref="B139:B140"/>
    <mergeCell ref="B401:B402"/>
    <mergeCell ref="B430:B431"/>
    <mergeCell ref="B913:B914"/>
    <mergeCell ref="B915:B916"/>
    <mergeCell ref="B917:B918"/>
    <mergeCell ref="B919:B920"/>
    <mergeCell ref="B921:B922"/>
    <mergeCell ref="C40:C41"/>
    <mergeCell ref="C129:C131"/>
    <mergeCell ref="C134:C135"/>
    <mergeCell ref="C139:C140"/>
    <mergeCell ref="C430:C431"/>
    <mergeCell ref="C913:C914"/>
    <mergeCell ref="C915:C916"/>
    <mergeCell ref="C917:C918"/>
    <mergeCell ref="C919:C920"/>
    <mergeCell ref="C921:C922"/>
    <mergeCell ref="D913:D914"/>
    <mergeCell ref="D915:D916"/>
    <mergeCell ref="D917:D918"/>
    <mergeCell ref="D919:D920"/>
    <mergeCell ref="D921:D922"/>
    <mergeCell ref="E40:E41"/>
    <mergeCell ref="E129:E131"/>
    <mergeCell ref="E134:E135"/>
    <mergeCell ref="E139:E140"/>
    <mergeCell ref="E401:E402"/>
    <mergeCell ref="E430:E431"/>
    <mergeCell ref="E913:E914"/>
    <mergeCell ref="E915:E916"/>
    <mergeCell ref="E917:E918"/>
    <mergeCell ref="E919:E920"/>
    <mergeCell ref="E921:E922"/>
    <mergeCell ref="F40:F41"/>
    <mergeCell ref="F129:F131"/>
    <mergeCell ref="F134:F135"/>
    <mergeCell ref="F139:F140"/>
    <mergeCell ref="F401:F402"/>
    <mergeCell ref="F430:F431"/>
    <mergeCell ref="F913:F914"/>
    <mergeCell ref="F915:F916"/>
    <mergeCell ref="F917:F918"/>
    <mergeCell ref="F919:F920"/>
    <mergeCell ref="F921:F922"/>
    <mergeCell ref="G40:G41"/>
    <mergeCell ref="G129:G131"/>
    <mergeCell ref="G134:G135"/>
    <mergeCell ref="G139:G140"/>
    <mergeCell ref="G401:G402"/>
    <mergeCell ref="G430:G431"/>
    <mergeCell ref="G913:G914"/>
    <mergeCell ref="G915:G916"/>
    <mergeCell ref="G917:G918"/>
    <mergeCell ref="G919:G920"/>
    <mergeCell ref="G921:G922"/>
    <mergeCell ref="H913:H914"/>
    <mergeCell ref="H915:H916"/>
    <mergeCell ref="H917:H918"/>
    <mergeCell ref="H919:H920"/>
    <mergeCell ref="H921:H922"/>
    <mergeCell ref="I40:I41"/>
    <mergeCell ref="I129:I131"/>
    <mergeCell ref="I134:I135"/>
    <mergeCell ref="I139:I140"/>
    <mergeCell ref="I401:I402"/>
    <mergeCell ref="I430:I431"/>
    <mergeCell ref="I913:I914"/>
    <mergeCell ref="I915:I916"/>
    <mergeCell ref="I917:I918"/>
    <mergeCell ref="I919:I920"/>
    <mergeCell ref="I921:I922"/>
    <mergeCell ref="J40:J41"/>
    <mergeCell ref="J129:J131"/>
    <mergeCell ref="J134:J135"/>
    <mergeCell ref="J139:J140"/>
    <mergeCell ref="J401:J402"/>
    <mergeCell ref="J430:J431"/>
    <mergeCell ref="J913:J914"/>
    <mergeCell ref="J915:J916"/>
    <mergeCell ref="J917:J918"/>
    <mergeCell ref="J919:J920"/>
    <mergeCell ref="J921:J922"/>
    <mergeCell ref="K40:K41"/>
    <mergeCell ref="K129:K131"/>
    <mergeCell ref="K134:K135"/>
    <mergeCell ref="K139:K140"/>
    <mergeCell ref="K401:K402"/>
    <mergeCell ref="K430:K431"/>
    <mergeCell ref="K913:K914"/>
    <mergeCell ref="K915:K916"/>
    <mergeCell ref="K917:K918"/>
    <mergeCell ref="K919:K920"/>
    <mergeCell ref="K921:K922"/>
    <mergeCell ref="S913:S914"/>
    <mergeCell ref="S915:S916"/>
    <mergeCell ref="S917:S918"/>
    <mergeCell ref="S919:S920"/>
    <mergeCell ref="S921:S922"/>
  </mergeCells>
  <pageMargins left="0.75" right="0.75" top="1" bottom="1" header="0.5" footer="0.5"/>
  <headerFooter/>
  <tableParts count="15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87"/>
  <sheetViews>
    <sheetView workbookViewId="0">
      <selection activeCell="A1" sqref="A1:M1"/>
    </sheetView>
  </sheetViews>
  <sheetFormatPr defaultColWidth="12.6363636363636" defaultRowHeight="15.75" customHeight="1"/>
  <cols>
    <col min="1" max="1" width="2.54545454545455" customWidth="1"/>
    <col min="2" max="2" width="34.0909090909091" customWidth="1"/>
    <col min="3" max="3" width="19.7272727272727" customWidth="1"/>
    <col min="4" max="4" width="20.0909090909091" customWidth="1"/>
    <col min="5" max="5" width="17.9090909090909" customWidth="1"/>
    <col min="6" max="6" width="20.0909090909091" customWidth="1"/>
    <col min="7" max="7" width="10.6363636363636" customWidth="1"/>
    <col min="8" max="8" width="9.09090909090909" customWidth="1"/>
    <col min="9" max="9" width="24.5454545454545" customWidth="1"/>
    <col min="10" max="10" width="15.5454545454545" customWidth="1"/>
    <col min="11" max="11" width="17.9090909090909" customWidth="1"/>
    <col min="12" max="12" width="18.5454545454545" customWidth="1"/>
    <col min="13" max="13" width="19.6363636363636"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customHeight="1" spans="1:24">
      <c r="A1" s="180" t="s">
        <v>2585</v>
      </c>
      <c r="B1" s="83"/>
      <c r="C1" s="83"/>
      <c r="D1" s="83"/>
      <c r="E1" s="83"/>
      <c r="F1" s="83"/>
      <c r="G1" s="83"/>
      <c r="H1" s="83"/>
      <c r="I1" s="83"/>
      <c r="J1" s="83"/>
      <c r="K1" s="83"/>
      <c r="L1" s="83"/>
      <c r="M1" s="84"/>
      <c r="Q1" s="72"/>
      <c r="W1" s="72"/>
    </row>
    <row r="2" customHeight="1" spans="1:24">
      <c r="A2" s="64"/>
      <c r="B2" s="181"/>
      <c r="C2" s="181"/>
      <c r="D2" s="181"/>
      <c r="E2" s="181"/>
      <c r="F2" s="181"/>
      <c r="G2" s="181"/>
      <c r="H2" s="64"/>
      <c r="I2" s="64"/>
      <c r="J2" s="64"/>
      <c r="K2" s="64"/>
      <c r="L2" s="64"/>
      <c r="M2" s="64"/>
      <c r="N2" s="64"/>
      <c r="O2" s="64"/>
      <c r="P2" s="64"/>
      <c r="Q2" s="142"/>
      <c r="R2" s="64"/>
      <c r="S2" s="64"/>
      <c r="T2" s="64"/>
      <c r="U2" s="64"/>
      <c r="V2" s="64"/>
      <c r="W2" s="142"/>
      <c r="X2" s="64"/>
    </row>
    <row r="3" customHeight="1" spans="1:24">
      <c r="B3" s="86" t="s">
        <v>12</v>
      </c>
      <c r="C3" s="86" t="s">
        <v>2</v>
      </c>
      <c r="D3" s="86" t="s">
        <v>3</v>
      </c>
      <c r="E3" s="86" t="s">
        <v>4</v>
      </c>
      <c r="F3" s="86" t="s">
        <v>5</v>
      </c>
      <c r="G3" s="86" t="s">
        <v>6</v>
      </c>
      <c r="I3" s="183" t="s">
        <v>7</v>
      </c>
      <c r="J3" s="183" t="s">
        <v>498</v>
      </c>
      <c r="K3" s="183" t="s">
        <v>499</v>
      </c>
      <c r="L3" s="183" t="s">
        <v>10</v>
      </c>
      <c r="M3" s="183" t="s">
        <v>11</v>
      </c>
      <c r="Q3" s="72"/>
      <c r="W3" s="72"/>
    </row>
    <row r="4" customHeight="1" spans="1:24">
      <c r="B4" s="90" t="s">
        <v>2586</v>
      </c>
      <c r="C4" s="335">
        <f>SUM('MCB EMI ISO BOX observations Ap'!F3,)</f>
        <v>1224</v>
      </c>
      <c r="D4" s="335">
        <f>SUM('MCB EMI ISO BOX observations Ap'!G3)</f>
        <v>983</v>
      </c>
      <c r="E4" s="335">
        <f>SUM('MCB EMI ISO BOX observations Ap'!H3)</f>
        <v>242</v>
      </c>
      <c r="F4" s="182">
        <f>D4/C4</f>
        <v>0.803104575163399</v>
      </c>
      <c r="G4" s="182">
        <f>E4/C4</f>
        <v>0.197712418300654</v>
      </c>
      <c r="I4" s="184" t="s">
        <v>13</v>
      </c>
      <c r="J4" s="185">
        <v>284</v>
      </c>
      <c r="K4" s="55">
        <v>284</v>
      </c>
      <c r="L4" s="186">
        <f t="shared" ref="L4:L7" si="0">K4/$K$7</f>
        <v>0.89873417721519</v>
      </c>
      <c r="M4" s="186">
        <f t="shared" ref="M4:M7" si="1">J4/K$7</f>
        <v>0.89873417721519</v>
      </c>
      <c r="Q4" s="72"/>
      <c r="W4" s="72"/>
    </row>
    <row r="5" customHeight="1" spans="1:24">
      <c r="A5" s="144"/>
      <c r="B5" s="144"/>
      <c r="C5" s="144"/>
      <c r="D5" s="144"/>
      <c r="E5" s="144"/>
      <c r="F5" s="144"/>
      <c r="G5" s="144"/>
      <c r="I5" s="184" t="s">
        <v>953</v>
      </c>
      <c r="J5" s="185">
        <v>19</v>
      </c>
      <c r="K5" s="55">
        <f t="shared" ref="K5:K7" si="2">K4+J5</f>
        <v>303</v>
      </c>
      <c r="L5" s="186">
        <f t="shared" si="0"/>
        <v>0.958860759493671</v>
      </c>
      <c r="M5" s="186">
        <f t="shared" si="1"/>
        <v>0.060126582278481</v>
      </c>
      <c r="N5" s="64"/>
      <c r="O5" s="64"/>
      <c r="P5" s="64"/>
      <c r="Q5" s="142"/>
      <c r="R5" s="64"/>
      <c r="S5" s="64"/>
      <c r="T5" s="64"/>
      <c r="U5" s="64"/>
      <c r="V5" s="64"/>
      <c r="W5" s="142"/>
      <c r="X5" s="64"/>
    </row>
    <row r="6" customHeight="1" spans="1:24">
      <c r="A6" s="144"/>
      <c r="B6" s="144"/>
      <c r="C6" s="144"/>
      <c r="D6" s="144"/>
      <c r="E6" s="144"/>
      <c r="F6" s="144"/>
      <c r="G6" s="144"/>
      <c r="I6" s="184" t="s">
        <v>17</v>
      </c>
      <c r="J6" s="185">
        <v>10</v>
      </c>
      <c r="K6" s="55">
        <f t="shared" si="2"/>
        <v>313</v>
      </c>
      <c r="L6" s="186">
        <f t="shared" si="0"/>
        <v>0.990506329113924</v>
      </c>
      <c r="M6" s="186">
        <f t="shared" si="1"/>
        <v>0.0316455696202532</v>
      </c>
      <c r="N6" s="64"/>
      <c r="O6" s="64"/>
      <c r="P6" s="64"/>
      <c r="Q6" s="142"/>
      <c r="R6" s="64"/>
      <c r="S6" s="64"/>
      <c r="T6" s="64"/>
      <c r="U6" s="64"/>
      <c r="V6" s="64"/>
      <c r="W6" s="142"/>
      <c r="X6" s="64"/>
    </row>
    <row r="7" customHeight="1" spans="1:24">
      <c r="A7" s="144"/>
      <c r="B7" s="144"/>
      <c r="C7" s="144"/>
      <c r="D7" s="144"/>
      <c r="E7" s="144"/>
      <c r="F7" s="144"/>
      <c r="G7" s="144"/>
      <c r="I7" s="184" t="s">
        <v>15</v>
      </c>
      <c r="J7" s="185">
        <v>3</v>
      </c>
      <c r="K7" s="55">
        <f t="shared" si="2"/>
        <v>316</v>
      </c>
      <c r="L7" s="186">
        <f t="shared" si="0"/>
        <v>1</v>
      </c>
      <c r="M7" s="186">
        <f t="shared" si="1"/>
        <v>0.00949367088607595</v>
      </c>
      <c r="N7" s="64"/>
      <c r="O7" s="64"/>
      <c r="P7" s="64"/>
      <c r="Q7" s="142"/>
      <c r="R7" s="64"/>
      <c r="S7" s="64"/>
      <c r="T7" s="64"/>
      <c r="U7" s="64"/>
      <c r="V7" s="64"/>
      <c r="W7" s="142"/>
      <c r="X7" s="64"/>
    </row>
    <row r="8" customHeight="1" spans="1:24">
      <c r="B8" s="336" t="s">
        <v>1534</v>
      </c>
      <c r="C8" s="336" t="s">
        <v>1535</v>
      </c>
      <c r="D8" s="336" t="s">
        <v>1536</v>
      </c>
      <c r="E8" s="336" t="s">
        <v>498</v>
      </c>
      <c r="F8" s="336" t="s">
        <v>1537</v>
      </c>
      <c r="H8" s="85"/>
      <c r="I8" s="85"/>
      <c r="J8" s="144"/>
      <c r="K8" s="149"/>
      <c r="L8" s="149"/>
      <c r="Q8" s="72"/>
      <c r="W8" s="72"/>
    </row>
    <row r="9" customHeight="1" spans="1:24">
      <c r="A9" s="337"/>
      <c r="B9" s="184" t="s">
        <v>2587</v>
      </c>
      <c r="C9" s="185">
        <f>SUMIF('MCB EMI ISO BOX observations Ap'!J:J,B9,'MCB EMI ISO BOX observations Ap'!F:F)</f>
        <v>423</v>
      </c>
      <c r="D9" s="55">
        <f>SUMIF('MCB EMI ISO BOX observations Ap'!J:J,B9,'MCB EMI ISO BOX observations Ap'!G:G)</f>
        <v>337</v>
      </c>
      <c r="E9" s="55">
        <f>SUMIF('MCB EMI ISO BOX observations Ap'!J:J,B9,'MCB EMI ISO BOX observations Ap'!H:H)</f>
        <v>87</v>
      </c>
      <c r="F9" s="186">
        <f t="shared" ref="F9:F18" si="3">E9/C9</f>
        <v>0.205673758865248</v>
      </c>
      <c r="H9" s="181"/>
      <c r="I9" s="181"/>
      <c r="J9" s="85"/>
      <c r="K9" s="192"/>
      <c r="L9" s="338"/>
      <c r="Q9" s="72"/>
      <c r="W9" s="72"/>
    </row>
    <row r="10" customHeight="1" spans="1:24">
      <c r="A10" s="339"/>
      <c r="B10" s="184" t="s">
        <v>2588</v>
      </c>
      <c r="C10" s="185">
        <f>SUMIF('MCB EMI ISO BOX observations Ap'!J:J,B10,'MCB EMI ISO BOX observations Ap'!F:F)</f>
        <v>276</v>
      </c>
      <c r="D10" s="55">
        <f>SUMIF('MCB EMI ISO BOX observations Ap'!J:J,B10,'MCB EMI ISO BOX observations Ap'!G:G)</f>
        <v>231</v>
      </c>
      <c r="E10" s="55">
        <f>SUMIF('MCB EMI ISO BOX observations Ap'!J:J,B10,'MCB EMI ISO BOX observations Ap'!H:H)</f>
        <v>45</v>
      </c>
      <c r="F10" s="186">
        <f t="shared" si="3"/>
        <v>0.16304347826087</v>
      </c>
      <c r="H10" s="153"/>
      <c r="I10" s="340"/>
      <c r="J10" s="192"/>
      <c r="K10" s="153"/>
      <c r="L10" s="79"/>
      <c r="M10" s="154"/>
      <c r="Q10" s="72"/>
      <c r="W10" s="72"/>
    </row>
    <row r="11" customHeight="1" spans="1:24">
      <c r="A11" s="339"/>
      <c r="B11" s="217" t="s">
        <v>2589</v>
      </c>
      <c r="C11" s="185">
        <f>SUMIF('MCB EMI ISO BOX observations Ap'!J:J,B11,'MCB EMI ISO BOX observations Ap'!F:F)</f>
        <v>142</v>
      </c>
      <c r="D11" s="55">
        <f>SUMIF('MCB EMI ISO BOX observations Ap'!J:J,B11,'MCB EMI ISO BOX observations Ap'!G:G)</f>
        <v>119</v>
      </c>
      <c r="E11" s="55">
        <f>SUMIF('MCB EMI ISO BOX observations Ap'!J:J,B11,'MCB EMI ISO BOX observations Ap'!H:H)</f>
        <v>23</v>
      </c>
      <c r="F11" s="186">
        <f t="shared" si="3"/>
        <v>0.161971830985915</v>
      </c>
      <c r="H11" s="153"/>
      <c r="I11" s="340"/>
      <c r="J11" s="192"/>
      <c r="K11" s="153"/>
      <c r="L11" s="79"/>
      <c r="Q11" s="72"/>
      <c r="W11" s="72"/>
    </row>
    <row r="12" customHeight="1" spans="1:24">
      <c r="A12" s="339"/>
      <c r="B12" s="184" t="s">
        <v>2590</v>
      </c>
      <c r="C12" s="185">
        <f>SUMIF('MCB EMI ISO BOX observations Ap'!J:J,B12,'MCB EMI ISO BOX observations Ap'!F:F)</f>
        <v>115</v>
      </c>
      <c r="D12" s="55">
        <f>SUMIF('MCB EMI ISO BOX observations Ap'!J:J,B12,'MCB EMI ISO BOX observations Ap'!G:G)</f>
        <v>75</v>
      </c>
      <c r="E12" s="55">
        <f>SUMIF('MCB EMI ISO BOX observations Ap'!J:J,B12,'MCB EMI ISO BOX observations Ap'!H:H)</f>
        <v>40</v>
      </c>
      <c r="F12" s="186">
        <f t="shared" si="3"/>
        <v>0.347826086956522</v>
      </c>
      <c r="H12" s="153"/>
      <c r="I12" s="340"/>
      <c r="Q12" s="72"/>
      <c r="W12" s="72"/>
    </row>
    <row r="13" customHeight="1" spans="1:24">
      <c r="A13" s="339"/>
      <c r="B13" s="184" t="s">
        <v>2591</v>
      </c>
      <c r="C13" s="185">
        <f>SUMIF('MCB EMI ISO BOX observations Ap'!J:J,B13,'MCB EMI ISO BOX observations Ap'!F:F)</f>
        <v>94</v>
      </c>
      <c r="D13" s="55">
        <f>SUMIF('MCB EMI ISO BOX observations Ap'!J:J,B13,'MCB EMI ISO BOX observations Ap'!G:G)</f>
        <v>71</v>
      </c>
      <c r="E13" s="55">
        <f>SUMIF('MCB EMI ISO BOX observations Ap'!J:J,B13,'MCB EMI ISO BOX observations Ap'!H:H)</f>
        <v>23</v>
      </c>
      <c r="F13" s="186">
        <f t="shared" si="3"/>
        <v>0.24468085106383</v>
      </c>
      <c r="H13" s="153"/>
      <c r="I13" s="340"/>
      <c r="J13" s="192"/>
      <c r="K13" s="153"/>
      <c r="L13" s="79"/>
      <c r="Q13" s="72"/>
      <c r="W13" s="72"/>
    </row>
    <row r="14" customHeight="1" spans="1:24">
      <c r="A14" s="339"/>
      <c r="B14" s="184" t="s">
        <v>2592</v>
      </c>
      <c r="C14" s="185">
        <f>SUMIF('MCB EMI ISO BOX observations Ap'!J:J,B14,'MCB EMI ISO BOX observations Ap'!F:F)</f>
        <v>62</v>
      </c>
      <c r="D14" s="55">
        <f>SUMIF('MCB EMI ISO BOX observations Ap'!J:J,B14,'MCB EMI ISO BOX observations Ap'!G:G)</f>
        <v>49</v>
      </c>
      <c r="E14" s="55">
        <f>SUMIF('MCB EMI ISO BOX observations Ap'!J:J,B14,'MCB EMI ISO BOX observations Ap'!H:H)</f>
        <v>13</v>
      </c>
      <c r="F14" s="186">
        <f t="shared" si="3"/>
        <v>0.209677419354839</v>
      </c>
      <c r="H14" s="153"/>
      <c r="I14" s="340"/>
      <c r="J14" s="192"/>
      <c r="K14" s="153"/>
      <c r="L14" s="79"/>
      <c r="Q14" s="72"/>
      <c r="W14" s="72"/>
    </row>
    <row r="15" customHeight="1" spans="1:24">
      <c r="A15" s="339"/>
      <c r="B15" s="184" t="s">
        <v>2593</v>
      </c>
      <c r="C15" s="185">
        <v>40</v>
      </c>
      <c r="D15" s="55">
        <v>31</v>
      </c>
      <c r="E15" s="55">
        <v>9</v>
      </c>
      <c r="F15" s="186">
        <f t="shared" si="3"/>
        <v>0.225</v>
      </c>
      <c r="H15" s="153"/>
      <c r="I15" s="340"/>
      <c r="J15" s="192"/>
      <c r="K15" s="153"/>
      <c r="L15" s="79"/>
      <c r="Q15" s="72"/>
      <c r="W15" s="72"/>
    </row>
    <row r="16" customHeight="1" spans="1:24">
      <c r="A16" s="339"/>
      <c r="B16" s="184" t="s">
        <v>2594</v>
      </c>
      <c r="C16" s="185">
        <f>SUMIF('MCB EMI ISO BOX observations Ap'!J:J,B16,'MCB EMI ISO BOX observations Ap'!F:F)</f>
        <v>36</v>
      </c>
      <c r="D16" s="55">
        <f>SUMIF('MCB EMI ISO BOX observations Ap'!J:J,B16,'MCB EMI ISO BOX observations Ap'!G:G)</f>
        <v>34</v>
      </c>
      <c r="E16" s="55">
        <f>SUMIF('MCB EMI ISO BOX observations Ap'!J:J,B16,'MCB EMI ISO BOX observations Ap'!H:H)</f>
        <v>2</v>
      </c>
      <c r="F16" s="186">
        <f t="shared" si="3"/>
        <v>0.0555555555555556</v>
      </c>
      <c r="H16" s="153"/>
      <c r="I16" s="340"/>
      <c r="J16" s="192"/>
      <c r="K16" s="153"/>
      <c r="L16" s="79"/>
      <c r="Q16" s="72"/>
      <c r="W16" s="72"/>
    </row>
    <row r="17" customHeight="1" spans="1:23">
      <c r="A17" s="339"/>
      <c r="B17" s="184" t="s">
        <v>2595</v>
      </c>
      <c r="C17" s="185">
        <f>SUMIF('MCB EMI ISO BOX observations Ap'!J:J,B17,'MCB EMI ISO BOX observations Ap'!F:F)</f>
        <v>35</v>
      </c>
      <c r="D17" s="55">
        <f>SUMIF('MCB EMI ISO BOX observations Ap'!J:J,B17,'MCB EMI ISO BOX observations Ap'!G:G)</f>
        <v>35</v>
      </c>
      <c r="E17" s="55">
        <f>SUMIF('MCB EMI ISO BOX observations Ap'!J:J,B17,'MCB EMI ISO BOX observations Ap'!H:H)</f>
        <v>0</v>
      </c>
      <c r="F17" s="186">
        <f t="shared" si="3"/>
        <v>0</v>
      </c>
      <c r="H17" s="153"/>
      <c r="I17" s="340"/>
      <c r="Q17" s="72"/>
      <c r="W17" s="72"/>
    </row>
    <row r="18" customHeight="1" spans="1:23">
      <c r="B18" s="184" t="s">
        <v>2596</v>
      </c>
      <c r="C18" s="185">
        <f>SUMIF('MCB EMI ISO BOX observations Ap'!J:J,B18,'MCB EMI ISO BOX observations Ap'!F:F)</f>
        <v>1</v>
      </c>
      <c r="D18" s="55">
        <f>SUMIF('MCB EMI ISO BOX observations Ap'!J:J,B18,'MCB EMI ISO BOX observations Ap'!G:G)</f>
        <v>1</v>
      </c>
      <c r="E18" s="55">
        <f>SUMIF('MCB EMI ISO BOX observations Ap'!J:J,B18,'MCB EMI ISO BOX observations Ap'!H:H)</f>
        <v>0</v>
      </c>
      <c r="F18" s="186">
        <f t="shared" si="3"/>
        <v>0</v>
      </c>
      <c r="H18" s="153"/>
      <c r="I18" s="340"/>
      <c r="Q18" s="72"/>
      <c r="W18" s="72"/>
    </row>
    <row r="19" customHeight="1" spans="1:23">
      <c r="F19" s="72"/>
      <c r="Q19" s="72"/>
      <c r="W19" s="72"/>
    </row>
    <row r="20" customHeight="1" spans="1:23">
      <c r="Q20" s="72"/>
      <c r="W20" s="72"/>
    </row>
    <row r="21" customHeight="1" spans="1:23">
      <c r="Q21" s="72"/>
      <c r="W21" s="72"/>
    </row>
    <row r="22" customHeight="1" spans="1:23">
      <c r="A22" s="177"/>
      <c r="Q22" s="72"/>
      <c r="W22" s="72"/>
    </row>
    <row r="23" customHeight="1" spans="1:23">
      <c r="A23" s="177"/>
      <c r="B23" s="187" t="s">
        <v>965</v>
      </c>
      <c r="C23" s="187" t="s">
        <v>966</v>
      </c>
      <c r="D23" s="188" t="s">
        <v>23</v>
      </c>
      <c r="E23" s="188" t="s">
        <v>10</v>
      </c>
      <c r="F23" s="189" t="s">
        <v>24</v>
      </c>
      <c r="Q23" s="72"/>
      <c r="W23" s="72"/>
    </row>
    <row r="24" customHeight="1" spans="1:23">
      <c r="A24" s="177"/>
      <c r="B24" s="190" t="s">
        <v>78</v>
      </c>
      <c r="C24" s="159">
        <v>173</v>
      </c>
      <c r="D24" s="185">
        <f>C24</f>
        <v>173</v>
      </c>
      <c r="E24" s="186">
        <f t="shared" ref="E24:E32" si="4">D24/$D$32</f>
        <v>0.510324483775811</v>
      </c>
      <c r="F24" s="186">
        <f t="shared" ref="F24:F32" si="5">C24/$D$32</f>
        <v>0.510324483775811</v>
      </c>
      <c r="L24" s="72"/>
      <c r="Q24" s="72"/>
      <c r="W24" s="72"/>
    </row>
    <row r="25" customHeight="1" spans="1:23">
      <c r="A25" s="177"/>
      <c r="B25" s="190" t="s">
        <v>972</v>
      </c>
      <c r="C25" s="159">
        <v>83</v>
      </c>
      <c r="D25" s="185">
        <f t="shared" ref="D25:D32" si="6">C25+D24</f>
        <v>256</v>
      </c>
      <c r="E25" s="186">
        <f t="shared" si="4"/>
        <v>0.755162241887906</v>
      </c>
      <c r="F25" s="186">
        <f t="shared" si="5"/>
        <v>0.244837758112094</v>
      </c>
      <c r="I25" s="191"/>
      <c r="Q25" s="72"/>
      <c r="W25" s="72"/>
    </row>
    <row r="26" customHeight="1" spans="1:23">
      <c r="B26" s="190" t="s">
        <v>512</v>
      </c>
      <c r="C26" s="159">
        <v>34</v>
      </c>
      <c r="D26" s="185">
        <f t="shared" si="6"/>
        <v>290</v>
      </c>
      <c r="E26" s="186">
        <f t="shared" si="4"/>
        <v>0.855457227138643</v>
      </c>
      <c r="F26" s="186">
        <f t="shared" si="5"/>
        <v>0.100294985250737</v>
      </c>
      <c r="Q26" s="72"/>
      <c r="W26" s="72"/>
    </row>
    <row r="27" customHeight="1" spans="1:23">
      <c r="B27" s="190" t="s">
        <v>967</v>
      </c>
      <c r="C27" s="159">
        <v>19</v>
      </c>
      <c r="D27" s="185">
        <f t="shared" si="6"/>
        <v>309</v>
      </c>
      <c r="E27" s="186">
        <f t="shared" si="4"/>
        <v>0.911504424778761</v>
      </c>
      <c r="F27" s="186">
        <f t="shared" si="5"/>
        <v>0.056047197640118</v>
      </c>
      <c r="Q27" s="72"/>
      <c r="W27" s="72"/>
    </row>
    <row r="28" customHeight="1" spans="1:23">
      <c r="B28" s="190" t="s">
        <v>30</v>
      </c>
      <c r="C28" s="159">
        <v>9</v>
      </c>
      <c r="D28" s="185">
        <f t="shared" si="6"/>
        <v>318</v>
      </c>
      <c r="E28" s="186">
        <f t="shared" si="4"/>
        <v>0.938053097345133</v>
      </c>
      <c r="F28" s="186">
        <f t="shared" si="5"/>
        <v>0.0265486725663717</v>
      </c>
      <c r="Q28" s="72"/>
      <c r="W28" s="72"/>
    </row>
    <row r="29" customHeight="1" spans="1:23">
      <c r="B29" s="190" t="s">
        <v>968</v>
      </c>
      <c r="C29" s="159">
        <v>7</v>
      </c>
      <c r="D29" s="185">
        <f t="shared" si="6"/>
        <v>325</v>
      </c>
      <c r="E29" s="186">
        <f t="shared" si="4"/>
        <v>0.958702064896755</v>
      </c>
      <c r="F29" s="186">
        <f t="shared" si="5"/>
        <v>0.0206489675516224</v>
      </c>
      <c r="Q29" s="72"/>
      <c r="W29" s="72"/>
    </row>
    <row r="30" customHeight="1" spans="1:23">
      <c r="B30" s="190" t="s">
        <v>974</v>
      </c>
      <c r="C30" s="159">
        <v>7</v>
      </c>
      <c r="D30" s="185">
        <f t="shared" si="6"/>
        <v>332</v>
      </c>
      <c r="E30" s="186">
        <f t="shared" si="4"/>
        <v>0.979351032448378</v>
      </c>
      <c r="F30" s="186">
        <f t="shared" si="5"/>
        <v>0.0206489675516224</v>
      </c>
      <c r="Q30" s="72"/>
      <c r="W30" s="72"/>
    </row>
    <row r="31" customHeight="1" spans="1:23">
      <c r="B31" s="190" t="s">
        <v>27</v>
      </c>
      <c r="C31" s="159">
        <v>6</v>
      </c>
      <c r="D31" s="185">
        <f t="shared" si="6"/>
        <v>338</v>
      </c>
      <c r="E31" s="186">
        <f t="shared" si="4"/>
        <v>0.997050147492625</v>
      </c>
      <c r="F31" s="186">
        <f t="shared" si="5"/>
        <v>0.0176991150442478</v>
      </c>
      <c r="Q31" s="72"/>
      <c r="W31" s="72"/>
    </row>
    <row r="32" customHeight="1" spans="1:23">
      <c r="B32" s="190" t="s">
        <v>969</v>
      </c>
      <c r="C32" s="159">
        <v>1</v>
      </c>
      <c r="D32" s="185">
        <f t="shared" si="6"/>
        <v>339</v>
      </c>
      <c r="E32" s="186">
        <f t="shared" si="4"/>
        <v>1</v>
      </c>
      <c r="F32" s="186">
        <f t="shared" si="5"/>
        <v>0.00294985250737463</v>
      </c>
      <c r="Q32" s="72"/>
      <c r="W32" s="72"/>
    </row>
    <row r="33" customHeight="1" spans="2:23">
      <c r="B33" s="339"/>
      <c r="C33" s="341"/>
      <c r="D33" s="144"/>
      <c r="E33" s="342"/>
      <c r="F33" s="342"/>
      <c r="Q33" s="72"/>
      <c r="W33" s="72"/>
    </row>
    <row r="34" customHeight="1" spans="2:23">
      <c r="Q34" s="72"/>
      <c r="W34" s="72"/>
    </row>
    <row r="35" customHeight="1" spans="2:23">
      <c r="Q35" s="72"/>
      <c r="W35" s="72"/>
    </row>
    <row r="36" customHeight="1" spans="2:23">
      <c r="Q36" s="72"/>
      <c r="W36" s="72"/>
    </row>
    <row r="37" customHeight="1" spans="2:23">
      <c r="Q37" s="72"/>
      <c r="W37" s="72"/>
    </row>
    <row r="38" customHeight="1" spans="2:23">
      <c r="Q38" s="72"/>
      <c r="W38" s="72"/>
    </row>
    <row r="39" customHeight="1" spans="2:23">
      <c r="Q39" s="72"/>
      <c r="W39" s="72"/>
    </row>
    <row r="40" customHeight="1" spans="2:23">
      <c r="Q40" s="72"/>
      <c r="W40" s="72"/>
    </row>
    <row r="41" customHeight="1" spans="2:23">
      <c r="Q41" s="72"/>
      <c r="W41" s="72"/>
    </row>
    <row r="42" customHeight="1" spans="2:23">
      <c r="F42" s="72"/>
      <c r="L42" s="72"/>
      <c r="Q42" s="72"/>
      <c r="W42" s="72"/>
    </row>
    <row r="43" customHeight="1" spans="2:23">
      <c r="F43" s="72"/>
      <c r="L43" s="72"/>
      <c r="Q43" s="72"/>
      <c r="W43" s="72"/>
    </row>
    <row r="44" customHeight="1" spans="2:23">
      <c r="F44" s="72"/>
      <c r="L44" s="72"/>
      <c r="Q44" s="72"/>
      <c r="W44" s="72"/>
    </row>
    <row r="45" customHeight="1" spans="2:23">
      <c r="F45" s="72"/>
      <c r="L45" s="72"/>
      <c r="Q45" s="72"/>
      <c r="W45" s="72"/>
    </row>
    <row r="46" customHeight="1" spans="2:23">
      <c r="F46" s="72"/>
      <c r="L46" s="72"/>
      <c r="Q46" s="72"/>
      <c r="W46" s="72"/>
    </row>
    <row r="47" customHeight="1" spans="2:23">
      <c r="F47" s="72"/>
      <c r="L47" s="72"/>
      <c r="Q47" s="72"/>
      <c r="W47" s="72"/>
    </row>
    <row r="48" customHeight="1" spans="2:23">
      <c r="F48" s="72"/>
      <c r="L48" s="72"/>
      <c r="Q48" s="72"/>
      <c r="W48" s="72"/>
    </row>
    <row r="49" customHeight="1" spans="5:23">
      <c r="F49" s="72"/>
      <c r="L49" s="72"/>
      <c r="Q49" s="72"/>
      <c r="W49" s="72"/>
    </row>
    <row r="50" customHeight="1" spans="5:23">
      <c r="F50" s="72"/>
      <c r="L50" s="72"/>
      <c r="Q50" s="72"/>
      <c r="W50" s="72"/>
    </row>
    <row r="51" customHeight="1" spans="5:23">
      <c r="F51" s="72"/>
      <c r="L51" s="72"/>
      <c r="Q51" s="72"/>
      <c r="W51" s="72"/>
    </row>
    <row r="52" customHeight="1" spans="5:23">
      <c r="E52" s="192"/>
      <c r="F52" s="72"/>
      <c r="L52" s="72"/>
      <c r="Q52" s="72"/>
      <c r="W52" s="72"/>
    </row>
    <row r="53" customHeight="1" spans="5:23">
      <c r="E53" s="192"/>
      <c r="F53" s="72"/>
      <c r="L53" s="72"/>
      <c r="Q53" s="72"/>
      <c r="W53" s="72"/>
    </row>
    <row r="54" customHeight="1" spans="5:23">
      <c r="E54" s="192"/>
      <c r="F54" s="72"/>
      <c r="L54" s="72"/>
      <c r="Q54" s="72"/>
      <c r="W54" s="72"/>
    </row>
    <row r="55" customHeight="1" spans="5:23">
      <c r="E55" s="192"/>
      <c r="F55" s="72"/>
      <c r="L55" s="72"/>
      <c r="Q55" s="72"/>
      <c r="W55" s="72"/>
    </row>
    <row r="56" customHeight="1" spans="5:23">
      <c r="E56" s="192"/>
      <c r="F56" s="72"/>
      <c r="L56" s="72"/>
      <c r="Q56" s="72"/>
      <c r="W56" s="72"/>
    </row>
    <row r="57" customHeight="1" spans="5:23">
      <c r="E57" s="192"/>
      <c r="F57" s="72"/>
      <c r="L57" s="72"/>
      <c r="Q57" s="72"/>
      <c r="W57" s="72"/>
    </row>
    <row r="58" customHeight="1" spans="5:23">
      <c r="E58" s="192"/>
      <c r="F58" s="72"/>
      <c r="L58" s="72"/>
      <c r="Q58" s="72"/>
      <c r="W58" s="72"/>
    </row>
    <row r="59" customHeight="1" spans="5:23">
      <c r="E59" s="192"/>
      <c r="F59" s="72"/>
      <c r="L59" s="72"/>
      <c r="Q59" s="72"/>
      <c r="W59" s="72"/>
    </row>
    <row r="60" customHeight="1" spans="5:23">
      <c r="E60" s="192"/>
      <c r="F60" s="72"/>
      <c r="L60" s="72"/>
      <c r="Q60" s="72"/>
      <c r="W60" s="72"/>
    </row>
    <row r="61" customHeight="1" spans="5:23">
      <c r="E61" s="192"/>
      <c r="F61" s="72"/>
      <c r="L61" s="72"/>
      <c r="Q61" s="72"/>
      <c r="W61" s="72"/>
    </row>
    <row r="62" customHeight="1" spans="5:23">
      <c r="E62" s="192"/>
      <c r="F62" s="72"/>
      <c r="L62" s="72"/>
      <c r="Q62" s="72"/>
      <c r="W62" s="72"/>
    </row>
    <row r="63" customHeight="1" spans="5:23">
      <c r="E63" s="192"/>
      <c r="F63" s="72"/>
      <c r="L63" s="72"/>
      <c r="Q63" s="72"/>
      <c r="W63" s="72"/>
    </row>
    <row r="64" customHeight="1" spans="5:23">
      <c r="E64" s="192"/>
      <c r="F64" s="72"/>
      <c r="L64" s="72"/>
      <c r="Q64" s="72"/>
      <c r="W64" s="72"/>
    </row>
    <row r="65" customHeight="1" spans="5:23">
      <c r="E65" s="192"/>
      <c r="F65" s="72"/>
      <c r="L65" s="72"/>
      <c r="Q65" s="72"/>
      <c r="W65" s="72"/>
    </row>
    <row r="66" customHeight="1" spans="5:23">
      <c r="E66" s="192"/>
      <c r="F66" s="72"/>
      <c r="L66" s="72"/>
      <c r="Q66" s="72"/>
      <c r="W66" s="72"/>
    </row>
    <row r="67" customHeight="1" spans="5:23">
      <c r="E67" s="192"/>
      <c r="F67" s="72"/>
      <c r="L67" s="72"/>
      <c r="Q67" s="72"/>
      <c r="W67" s="72"/>
    </row>
    <row r="68" customHeight="1" spans="5:23">
      <c r="E68" s="192"/>
      <c r="F68" s="72"/>
      <c r="L68" s="72"/>
      <c r="Q68" s="72"/>
      <c r="W68" s="72"/>
    </row>
    <row r="69" customHeight="1" spans="5:23">
      <c r="E69" s="192"/>
      <c r="F69" s="72"/>
      <c r="L69" s="72"/>
      <c r="Q69" s="72"/>
      <c r="W69" s="72"/>
    </row>
    <row r="70" customHeight="1" spans="5:23">
      <c r="E70" s="192"/>
      <c r="F70" s="72"/>
      <c r="L70" s="72"/>
      <c r="Q70" s="72"/>
      <c r="W70" s="72"/>
    </row>
    <row r="71" customHeight="1" spans="5:23">
      <c r="E71" s="192"/>
      <c r="F71" s="72"/>
      <c r="L71" s="72"/>
      <c r="Q71" s="72"/>
      <c r="W71" s="72"/>
    </row>
    <row r="72" customHeight="1" spans="5:23">
      <c r="E72" s="192"/>
      <c r="F72" s="72"/>
      <c r="L72" s="72"/>
      <c r="Q72" s="72"/>
      <c r="W72" s="72"/>
    </row>
    <row r="73" customHeight="1" spans="5:23">
      <c r="E73" s="192"/>
      <c r="F73" s="72"/>
      <c r="L73" s="72"/>
      <c r="Q73" s="72"/>
      <c r="W73" s="72"/>
    </row>
    <row r="74" customHeight="1" spans="5:23">
      <c r="E74" s="192"/>
      <c r="F74" s="72"/>
      <c r="L74" s="72"/>
      <c r="Q74" s="72"/>
      <c r="W74" s="72"/>
    </row>
    <row r="75" customHeight="1" spans="5:23">
      <c r="E75" s="192"/>
      <c r="F75" s="72"/>
      <c r="L75" s="72"/>
      <c r="Q75" s="72"/>
      <c r="W75" s="72"/>
    </row>
    <row r="76" customHeight="1" spans="5:23">
      <c r="E76" s="192"/>
      <c r="F76" s="72"/>
      <c r="L76" s="72"/>
      <c r="Q76" s="72"/>
      <c r="W76" s="72"/>
    </row>
    <row r="77" customHeight="1" spans="5:23">
      <c r="E77" s="192"/>
      <c r="F77" s="72"/>
      <c r="L77" s="72"/>
      <c r="Q77" s="72"/>
      <c r="W77" s="72"/>
    </row>
    <row r="78" customHeight="1" spans="5:23">
      <c r="E78" s="192"/>
      <c r="F78" s="72"/>
      <c r="L78" s="72"/>
      <c r="Q78" s="72"/>
      <c r="W78" s="72"/>
    </row>
    <row r="79" customHeight="1" spans="5:23">
      <c r="E79" s="192"/>
      <c r="F79" s="72"/>
      <c r="L79" s="72"/>
      <c r="Q79" s="72"/>
      <c r="W79" s="72"/>
    </row>
    <row r="80" customHeight="1" spans="5:23">
      <c r="E80" s="192"/>
      <c r="F80" s="72"/>
      <c r="L80" s="72"/>
      <c r="Q80" s="72"/>
      <c r="W80" s="72"/>
    </row>
    <row r="81" customHeight="1" spans="5:23">
      <c r="E81" s="192"/>
      <c r="F81" s="72"/>
      <c r="L81" s="72"/>
      <c r="Q81" s="72"/>
      <c r="W81" s="72"/>
    </row>
    <row r="82" customHeight="1" spans="5:23">
      <c r="E82" s="192"/>
      <c r="F82" s="72"/>
      <c r="L82" s="72"/>
      <c r="Q82" s="72"/>
      <c r="W82" s="72"/>
    </row>
    <row r="83" customHeight="1" spans="5:23">
      <c r="E83" s="192"/>
      <c r="F83" s="72"/>
      <c r="L83" s="72"/>
      <c r="Q83" s="72"/>
      <c r="W83" s="72"/>
    </row>
    <row r="84" customHeight="1" spans="5:23">
      <c r="E84" s="192"/>
      <c r="F84" s="72"/>
      <c r="L84" s="72"/>
      <c r="Q84" s="72"/>
      <c r="W84" s="72"/>
    </row>
    <row r="85" customHeight="1" spans="5:23">
      <c r="E85" s="192"/>
      <c r="F85" s="72"/>
      <c r="L85" s="72"/>
      <c r="Q85" s="72"/>
      <c r="W85" s="72"/>
    </row>
    <row r="86" customHeight="1" spans="5:23">
      <c r="E86" s="192"/>
      <c r="F86" s="72"/>
      <c r="L86" s="72"/>
      <c r="Q86" s="72"/>
      <c r="W86" s="72"/>
    </row>
    <row r="87" customHeight="1" spans="5:23">
      <c r="E87" s="192"/>
      <c r="F87" s="72"/>
      <c r="L87" s="72"/>
      <c r="Q87" s="72"/>
      <c r="W87" s="72"/>
    </row>
    <row r="88" customHeight="1" spans="5:23">
      <c r="E88" s="192"/>
      <c r="F88" s="72"/>
      <c r="L88" s="72"/>
      <c r="Q88" s="72"/>
      <c r="W88" s="72"/>
    </row>
    <row r="89" customHeight="1" spans="5:23">
      <c r="E89" s="192"/>
      <c r="F89" s="72"/>
      <c r="L89" s="72"/>
      <c r="Q89" s="72"/>
      <c r="W89" s="72"/>
    </row>
    <row r="90" customHeight="1" spans="5:23">
      <c r="E90" s="192"/>
      <c r="F90" s="72"/>
      <c r="L90" s="72"/>
      <c r="Q90" s="72"/>
      <c r="W90" s="72"/>
    </row>
    <row r="91" customHeight="1" spans="5:23">
      <c r="E91" s="192"/>
      <c r="F91" s="72"/>
      <c r="L91" s="72"/>
      <c r="Q91" s="72"/>
      <c r="W91" s="72"/>
    </row>
    <row r="92" customHeight="1" spans="5:23">
      <c r="E92" s="192"/>
      <c r="F92" s="72"/>
      <c r="L92" s="72"/>
      <c r="Q92" s="72"/>
      <c r="W92" s="72"/>
    </row>
    <row r="93" customHeight="1" spans="5:23">
      <c r="E93" s="192"/>
      <c r="F93" s="72"/>
      <c r="L93" s="72"/>
      <c r="Q93" s="72"/>
      <c r="W93" s="72"/>
    </row>
    <row r="94" customHeight="1" spans="5:23">
      <c r="E94" s="192"/>
      <c r="F94" s="72"/>
      <c r="L94" s="72"/>
      <c r="Q94" s="72"/>
      <c r="W94" s="72"/>
    </row>
    <row r="95" customHeight="1" spans="5:23">
      <c r="E95" s="192"/>
      <c r="F95" s="72"/>
      <c r="L95" s="72"/>
      <c r="Q95" s="72"/>
      <c r="W95" s="72"/>
    </row>
    <row r="96" customHeight="1" spans="5:23">
      <c r="E96" s="192"/>
      <c r="F96" s="72"/>
      <c r="L96" s="72"/>
      <c r="Q96" s="72"/>
      <c r="W96" s="72"/>
    </row>
    <row r="97" customHeight="1" spans="5:23">
      <c r="E97" s="192"/>
      <c r="F97" s="72"/>
      <c r="L97" s="72"/>
      <c r="Q97" s="72"/>
      <c r="W97" s="72"/>
    </row>
    <row r="98" customHeight="1" spans="5:23">
      <c r="E98" s="192"/>
      <c r="F98" s="72"/>
      <c r="L98" s="72"/>
      <c r="Q98" s="72"/>
      <c r="W98" s="72"/>
    </row>
    <row r="99" customHeight="1" spans="5:23">
      <c r="E99" s="192"/>
      <c r="F99" s="72"/>
      <c r="L99" s="72"/>
      <c r="Q99" s="72"/>
      <c r="W99" s="72"/>
    </row>
    <row r="100" customHeight="1" spans="5:23">
      <c r="E100" s="192"/>
      <c r="F100" s="72"/>
      <c r="L100" s="72"/>
      <c r="Q100" s="72"/>
      <c r="W100" s="72"/>
    </row>
    <row r="101" customHeight="1" spans="5:23">
      <c r="E101" s="192"/>
      <c r="F101" s="72"/>
      <c r="L101" s="72"/>
      <c r="Q101" s="72"/>
      <c r="W101" s="72"/>
    </row>
    <row r="102" customHeight="1" spans="5:23">
      <c r="E102" s="192"/>
      <c r="F102" s="72"/>
      <c r="L102" s="72"/>
      <c r="Q102" s="72"/>
      <c r="W102" s="72"/>
    </row>
    <row r="103" customHeight="1" spans="5:23">
      <c r="E103" s="192"/>
      <c r="F103" s="72"/>
      <c r="L103" s="72"/>
      <c r="Q103" s="72"/>
      <c r="W103" s="72"/>
    </row>
    <row r="104" customHeight="1" spans="5:23">
      <c r="E104" s="192"/>
      <c r="F104" s="72"/>
      <c r="L104" s="72"/>
      <c r="Q104" s="72"/>
      <c r="W104" s="72"/>
    </row>
    <row r="105" customHeight="1" spans="5:23">
      <c r="E105" s="192"/>
      <c r="F105" s="72"/>
      <c r="L105" s="72"/>
      <c r="Q105" s="72"/>
      <c r="W105" s="72"/>
    </row>
    <row r="106" customHeight="1" spans="5:23">
      <c r="E106" s="192"/>
      <c r="F106" s="72"/>
      <c r="L106" s="72"/>
      <c r="Q106" s="72"/>
      <c r="W106" s="72"/>
    </row>
    <row r="107" customHeight="1" spans="5:23">
      <c r="E107" s="192"/>
      <c r="F107" s="72"/>
      <c r="L107" s="72"/>
      <c r="Q107" s="72"/>
      <c r="W107" s="72"/>
    </row>
    <row r="108" customHeight="1" spans="5:23">
      <c r="E108" s="192"/>
      <c r="F108" s="72"/>
      <c r="L108" s="72"/>
      <c r="Q108" s="72"/>
      <c r="W108" s="72"/>
    </row>
    <row r="109" customHeight="1" spans="5:23">
      <c r="E109" s="192"/>
      <c r="F109" s="72"/>
      <c r="L109" s="72"/>
      <c r="Q109" s="72"/>
      <c r="W109" s="72"/>
    </row>
    <row r="110" customHeight="1" spans="5:23">
      <c r="E110" s="192"/>
      <c r="F110" s="72"/>
      <c r="L110" s="72"/>
      <c r="Q110" s="72"/>
      <c r="W110" s="72"/>
    </row>
    <row r="111" customHeight="1" spans="5:23">
      <c r="E111" s="192"/>
      <c r="F111" s="72"/>
      <c r="L111" s="72"/>
      <c r="Q111" s="72"/>
      <c r="W111" s="72"/>
    </row>
    <row r="112" customHeight="1" spans="5:23">
      <c r="E112" s="192"/>
      <c r="F112" s="72"/>
      <c r="L112" s="72"/>
      <c r="Q112" s="72"/>
      <c r="W112" s="72"/>
    </row>
    <row r="113" customHeight="1" spans="5:23">
      <c r="E113" s="192"/>
      <c r="F113" s="72"/>
      <c r="L113" s="72"/>
      <c r="Q113" s="72"/>
      <c r="W113" s="72"/>
    </row>
    <row r="114" customHeight="1" spans="5:23">
      <c r="E114" s="192"/>
      <c r="F114" s="72"/>
      <c r="L114" s="72"/>
      <c r="Q114" s="72"/>
      <c r="W114" s="72"/>
    </row>
    <row r="115" customHeight="1" spans="5:23">
      <c r="E115" s="192"/>
      <c r="F115" s="72"/>
      <c r="L115" s="72"/>
      <c r="Q115" s="72"/>
      <c r="W115" s="72"/>
    </row>
    <row r="116" customHeight="1" spans="5:23">
      <c r="E116" s="192"/>
      <c r="F116" s="72"/>
      <c r="L116" s="72"/>
      <c r="Q116" s="72"/>
      <c r="W116" s="72"/>
    </row>
    <row r="117" customHeight="1" spans="5:23">
      <c r="E117" s="192"/>
      <c r="F117" s="72"/>
      <c r="L117" s="72"/>
      <c r="Q117" s="72"/>
      <c r="W117" s="72"/>
    </row>
    <row r="118" customHeight="1" spans="5:23">
      <c r="E118" s="192"/>
      <c r="F118" s="72"/>
      <c r="L118" s="72"/>
      <c r="Q118" s="72"/>
      <c r="W118" s="72"/>
    </row>
    <row r="119" customHeight="1" spans="5:23">
      <c r="E119" s="192"/>
      <c r="F119" s="72"/>
      <c r="L119" s="72"/>
      <c r="Q119" s="72"/>
      <c r="W119" s="72"/>
    </row>
    <row r="120" customHeight="1" spans="5:23">
      <c r="E120" s="192"/>
      <c r="F120" s="72"/>
      <c r="L120" s="72"/>
      <c r="Q120" s="72"/>
      <c r="W120" s="72"/>
    </row>
    <row r="121" customHeight="1" spans="5:23">
      <c r="E121" s="192"/>
      <c r="F121" s="72"/>
      <c r="L121" s="72"/>
      <c r="Q121" s="72"/>
      <c r="W121" s="72"/>
    </row>
    <row r="122" customHeight="1" spans="5:23">
      <c r="E122" s="192"/>
      <c r="F122" s="72"/>
      <c r="L122" s="72"/>
      <c r="Q122" s="72"/>
      <c r="W122" s="72"/>
    </row>
    <row r="123" customHeight="1" spans="5:23">
      <c r="E123" s="192"/>
      <c r="F123" s="72"/>
      <c r="L123" s="72"/>
      <c r="Q123" s="72"/>
      <c r="W123" s="72"/>
    </row>
    <row r="124" customHeight="1" spans="5:23">
      <c r="E124" s="192"/>
      <c r="F124" s="72"/>
      <c r="L124" s="72"/>
      <c r="Q124" s="72"/>
      <c r="W124" s="72"/>
    </row>
    <row r="125" customHeight="1" spans="5:23">
      <c r="E125" s="192"/>
      <c r="F125" s="72"/>
      <c r="L125" s="72"/>
      <c r="Q125" s="72"/>
      <c r="W125" s="72"/>
    </row>
    <row r="126" customHeight="1" spans="5:23">
      <c r="E126" s="192"/>
      <c r="F126" s="72"/>
      <c r="L126" s="72"/>
      <c r="Q126" s="72"/>
      <c r="W126" s="72"/>
    </row>
    <row r="127" customHeight="1" spans="5:23">
      <c r="E127" s="192"/>
      <c r="F127" s="72"/>
      <c r="L127" s="72"/>
      <c r="Q127" s="72"/>
      <c r="W127" s="72"/>
    </row>
    <row r="128" customHeight="1" spans="5:23">
      <c r="E128" s="192"/>
      <c r="F128" s="72"/>
      <c r="L128" s="72"/>
      <c r="Q128" s="72"/>
      <c r="W128" s="72"/>
    </row>
    <row r="129" customHeight="1" spans="5:23">
      <c r="E129" s="192"/>
      <c r="F129" s="72"/>
      <c r="L129" s="72"/>
      <c r="Q129" s="72"/>
      <c r="W129" s="72"/>
    </row>
    <row r="130" customHeight="1" spans="5:23">
      <c r="E130" s="192"/>
      <c r="F130" s="72"/>
      <c r="L130" s="72"/>
      <c r="Q130" s="72"/>
      <c r="W130" s="72"/>
    </row>
    <row r="131" customHeight="1" spans="5:23">
      <c r="E131" s="192"/>
      <c r="F131" s="72"/>
      <c r="L131" s="72"/>
      <c r="Q131" s="72"/>
      <c r="W131" s="72"/>
    </row>
    <row r="132" customHeight="1" spans="5:23">
      <c r="E132" s="192"/>
      <c r="F132" s="72"/>
      <c r="L132" s="72"/>
      <c r="Q132" s="72"/>
      <c r="W132" s="72"/>
    </row>
    <row r="133" customHeight="1" spans="5:23">
      <c r="E133" s="192"/>
      <c r="F133" s="72"/>
      <c r="L133" s="72"/>
      <c r="Q133" s="72"/>
      <c r="W133" s="72"/>
    </row>
    <row r="134" customHeight="1" spans="5:23">
      <c r="E134" s="192"/>
      <c r="F134" s="72"/>
      <c r="L134" s="72"/>
      <c r="Q134" s="72"/>
      <c r="W134" s="72"/>
    </row>
    <row r="135" customHeight="1" spans="5:23">
      <c r="E135" s="192"/>
      <c r="F135" s="72"/>
      <c r="L135" s="72"/>
      <c r="Q135" s="72"/>
      <c r="W135" s="72"/>
    </row>
    <row r="136" customHeight="1" spans="5:23">
      <c r="E136" s="192"/>
      <c r="F136" s="72"/>
      <c r="L136" s="72"/>
      <c r="Q136" s="72"/>
      <c r="W136" s="72"/>
    </row>
    <row r="137" customHeight="1" spans="5:23">
      <c r="E137" s="192"/>
      <c r="F137" s="72"/>
      <c r="L137" s="72"/>
      <c r="Q137" s="72"/>
      <c r="W137" s="72"/>
    </row>
    <row r="138" customHeight="1" spans="5:23">
      <c r="E138" s="192"/>
      <c r="F138" s="72"/>
      <c r="L138" s="72"/>
      <c r="Q138" s="72"/>
      <c r="W138" s="72"/>
    </row>
    <row r="139" customHeight="1" spans="5:23">
      <c r="E139" s="192"/>
      <c r="F139" s="72"/>
      <c r="L139" s="72"/>
      <c r="Q139" s="72"/>
      <c r="W139" s="72"/>
    </row>
    <row r="140" customHeight="1" spans="5:23">
      <c r="E140" s="192"/>
      <c r="F140" s="72"/>
      <c r="L140" s="72"/>
      <c r="Q140" s="72"/>
      <c r="W140" s="72"/>
    </row>
    <row r="141" customHeight="1" spans="5:23">
      <c r="E141" s="192"/>
      <c r="F141" s="72"/>
      <c r="L141" s="72"/>
      <c r="Q141" s="72"/>
      <c r="W141" s="72"/>
    </row>
    <row r="142" customHeight="1" spans="5:23">
      <c r="E142" s="192"/>
      <c r="F142" s="72"/>
      <c r="L142" s="72"/>
      <c r="Q142" s="72"/>
      <c r="W142" s="72"/>
    </row>
    <row r="143" customHeight="1" spans="5:23">
      <c r="E143" s="192"/>
      <c r="F143" s="72"/>
      <c r="L143" s="72"/>
      <c r="Q143" s="72"/>
      <c r="W143" s="72"/>
    </row>
    <row r="144" customHeight="1" spans="5:23">
      <c r="E144" s="192"/>
      <c r="F144" s="72"/>
      <c r="L144" s="72"/>
      <c r="Q144" s="72"/>
      <c r="W144" s="72"/>
    </row>
    <row r="145" customHeight="1" spans="5:23">
      <c r="E145" s="192"/>
      <c r="F145" s="72"/>
      <c r="L145" s="72"/>
      <c r="Q145" s="72"/>
      <c r="W145" s="72"/>
    </row>
    <row r="146" customHeight="1" spans="5:23">
      <c r="E146" s="192"/>
      <c r="F146" s="72"/>
      <c r="L146" s="72"/>
      <c r="Q146" s="72"/>
      <c r="W146" s="72"/>
    </row>
    <row r="147" customHeight="1" spans="5:23">
      <c r="E147" s="192"/>
      <c r="F147" s="72"/>
      <c r="L147" s="72"/>
      <c r="Q147" s="72"/>
      <c r="W147" s="72"/>
    </row>
    <row r="148" customHeight="1" spans="5:23">
      <c r="E148" s="192"/>
      <c r="F148" s="72"/>
      <c r="L148" s="72"/>
      <c r="Q148" s="72"/>
      <c r="W148" s="72"/>
    </row>
    <row r="149" customHeight="1" spans="5:23">
      <c r="E149" s="192"/>
      <c r="F149" s="72"/>
      <c r="L149" s="72"/>
      <c r="Q149" s="72"/>
      <c r="W149" s="72"/>
    </row>
    <row r="150" customHeight="1" spans="5:23">
      <c r="E150" s="192"/>
      <c r="F150" s="72"/>
      <c r="L150" s="72"/>
      <c r="Q150" s="72"/>
      <c r="W150" s="72"/>
    </row>
    <row r="151" customHeight="1" spans="5:23">
      <c r="E151" s="192"/>
      <c r="F151" s="72"/>
      <c r="L151" s="72"/>
      <c r="Q151" s="72"/>
      <c r="W151" s="72"/>
    </row>
    <row r="152" customHeight="1" spans="5:23">
      <c r="E152" s="192"/>
      <c r="F152" s="72"/>
      <c r="L152" s="72"/>
      <c r="Q152" s="72"/>
      <c r="W152" s="72"/>
    </row>
    <row r="153" customHeight="1" spans="5:23">
      <c r="E153" s="192"/>
      <c r="F153" s="72"/>
      <c r="L153" s="72"/>
      <c r="Q153" s="72"/>
      <c r="W153" s="72"/>
    </row>
    <row r="154" customHeight="1" spans="5:23">
      <c r="E154" s="192"/>
      <c r="F154" s="72"/>
      <c r="L154" s="72"/>
      <c r="Q154" s="72"/>
      <c r="W154" s="72"/>
    </row>
    <row r="155" customHeight="1" spans="5:23">
      <c r="E155" s="192"/>
      <c r="F155" s="72"/>
      <c r="L155" s="72"/>
      <c r="Q155" s="72"/>
      <c r="W155" s="72"/>
    </row>
    <row r="156" customHeight="1" spans="5:23">
      <c r="E156" s="192"/>
      <c r="F156" s="72"/>
      <c r="L156" s="72"/>
      <c r="Q156" s="72"/>
      <c r="W156" s="72"/>
    </row>
    <row r="157" customHeight="1" spans="5:23">
      <c r="E157" s="192"/>
      <c r="F157" s="72"/>
      <c r="L157" s="72"/>
      <c r="Q157" s="72"/>
      <c r="W157" s="72"/>
    </row>
    <row r="158" customHeight="1" spans="5:23">
      <c r="E158" s="192"/>
      <c r="F158" s="72"/>
      <c r="L158" s="72"/>
      <c r="Q158" s="72"/>
      <c r="W158" s="72"/>
    </row>
    <row r="159" customHeight="1" spans="5:23">
      <c r="E159" s="192"/>
      <c r="F159" s="72"/>
      <c r="L159" s="72"/>
      <c r="Q159" s="72"/>
      <c r="W159" s="72"/>
    </row>
    <row r="160" customHeight="1" spans="5:23">
      <c r="E160" s="192"/>
      <c r="F160" s="72"/>
      <c r="L160" s="72"/>
      <c r="Q160" s="72"/>
      <c r="W160" s="72"/>
    </row>
    <row r="161" customHeight="1" spans="5:23">
      <c r="E161" s="192"/>
      <c r="F161" s="72"/>
      <c r="L161" s="72"/>
      <c r="Q161" s="72"/>
      <c r="W161" s="72"/>
    </row>
    <row r="162" customHeight="1" spans="5:23">
      <c r="E162" s="192"/>
      <c r="F162" s="72"/>
      <c r="L162" s="72"/>
      <c r="Q162" s="72"/>
      <c r="W162" s="72"/>
    </row>
    <row r="163" customHeight="1" spans="5:23">
      <c r="E163" s="192"/>
      <c r="F163" s="72"/>
      <c r="L163" s="72"/>
      <c r="Q163" s="72"/>
      <c r="W163" s="72"/>
    </row>
    <row r="164" customHeight="1" spans="5:23">
      <c r="E164" s="192"/>
      <c r="F164" s="72"/>
      <c r="L164" s="72"/>
      <c r="Q164" s="72"/>
      <c r="W164" s="72"/>
    </row>
    <row r="165" customHeight="1" spans="5:23">
      <c r="E165" s="192"/>
      <c r="F165" s="72"/>
      <c r="L165" s="72"/>
      <c r="Q165" s="72"/>
      <c r="W165" s="72"/>
    </row>
    <row r="166" customHeight="1" spans="5:23">
      <c r="E166" s="192"/>
      <c r="F166" s="72"/>
      <c r="L166" s="72"/>
      <c r="Q166" s="72"/>
      <c r="W166" s="72"/>
    </row>
    <row r="167" customHeight="1" spans="5:23">
      <c r="E167" s="192"/>
      <c r="F167" s="72"/>
      <c r="L167" s="72"/>
      <c r="Q167" s="72"/>
      <c r="W167" s="72"/>
    </row>
    <row r="168" customHeight="1" spans="5:23">
      <c r="E168" s="192"/>
      <c r="F168" s="72"/>
      <c r="L168" s="72"/>
      <c r="Q168" s="72"/>
      <c r="W168" s="72"/>
    </row>
    <row r="169" customHeight="1" spans="5:23">
      <c r="E169" s="192"/>
      <c r="F169" s="72"/>
      <c r="L169" s="72"/>
      <c r="Q169" s="72"/>
      <c r="W169" s="72"/>
    </row>
    <row r="170" customHeight="1" spans="5:23">
      <c r="E170" s="192"/>
      <c r="F170" s="72"/>
      <c r="L170" s="72"/>
      <c r="Q170" s="72"/>
      <c r="W170" s="72"/>
    </row>
    <row r="171" customHeight="1" spans="5:23">
      <c r="E171" s="192"/>
      <c r="F171" s="72"/>
      <c r="L171" s="72"/>
      <c r="Q171" s="72"/>
      <c r="W171" s="72"/>
    </row>
    <row r="172" customHeight="1" spans="5:23">
      <c r="E172" s="192"/>
      <c r="F172" s="72"/>
      <c r="L172" s="72"/>
      <c r="Q172" s="72"/>
      <c r="W172" s="72"/>
    </row>
    <row r="173" customHeight="1" spans="5:23">
      <c r="E173" s="192"/>
      <c r="F173" s="72"/>
      <c r="L173" s="72"/>
      <c r="Q173" s="72"/>
      <c r="W173" s="72"/>
    </row>
    <row r="174" customHeight="1" spans="5:23">
      <c r="E174" s="192"/>
      <c r="F174" s="72"/>
      <c r="L174" s="72"/>
      <c r="Q174" s="72"/>
      <c r="W174" s="72"/>
    </row>
    <row r="175" customHeight="1" spans="5:23">
      <c r="E175" s="192"/>
      <c r="F175" s="72"/>
      <c r="L175" s="72"/>
      <c r="Q175" s="72"/>
      <c r="W175" s="72"/>
    </row>
    <row r="176" customHeight="1" spans="5:23">
      <c r="E176" s="192"/>
      <c r="F176" s="72"/>
      <c r="L176" s="72"/>
      <c r="Q176" s="72"/>
      <c r="W176" s="72"/>
    </row>
    <row r="177" customHeight="1" spans="5:23">
      <c r="E177" s="192"/>
      <c r="F177" s="72"/>
      <c r="L177" s="72"/>
      <c r="Q177" s="72"/>
      <c r="W177" s="72"/>
    </row>
    <row r="178" customHeight="1" spans="5:23">
      <c r="E178" s="192"/>
      <c r="F178" s="72"/>
      <c r="L178" s="72"/>
      <c r="Q178" s="72"/>
      <c r="W178" s="72"/>
    </row>
    <row r="179" customHeight="1" spans="5:23">
      <c r="E179" s="192"/>
      <c r="F179" s="72"/>
      <c r="L179" s="72"/>
      <c r="Q179" s="72"/>
      <c r="W179" s="72"/>
    </row>
    <row r="180" customHeight="1" spans="5:23">
      <c r="E180" s="192"/>
      <c r="F180" s="72"/>
      <c r="L180" s="72"/>
      <c r="Q180" s="72"/>
      <c r="W180" s="72"/>
    </row>
    <row r="181" customHeight="1" spans="5:23">
      <c r="E181" s="192"/>
      <c r="F181" s="72"/>
      <c r="L181" s="72"/>
      <c r="Q181" s="72"/>
      <c r="W181" s="72"/>
    </row>
    <row r="182" customHeight="1" spans="5:23">
      <c r="E182" s="192"/>
      <c r="F182" s="72"/>
      <c r="L182" s="72"/>
      <c r="Q182" s="72"/>
      <c r="W182" s="72"/>
    </row>
    <row r="183" customHeight="1" spans="5:23">
      <c r="E183" s="192"/>
      <c r="F183" s="72"/>
      <c r="L183" s="72"/>
      <c r="Q183" s="72"/>
      <c r="W183" s="72"/>
    </row>
    <row r="184" customHeight="1" spans="5:23">
      <c r="E184" s="192"/>
      <c r="F184" s="72"/>
      <c r="L184" s="72"/>
      <c r="Q184" s="72"/>
      <c r="W184" s="72"/>
    </row>
    <row r="185" customHeight="1" spans="5:23">
      <c r="E185" s="192"/>
      <c r="F185" s="72"/>
      <c r="L185" s="72"/>
      <c r="Q185" s="72"/>
      <c r="W185" s="72"/>
    </row>
    <row r="186" customHeight="1" spans="5:23">
      <c r="E186" s="192"/>
      <c r="F186" s="72"/>
      <c r="L186" s="72"/>
      <c r="Q186" s="72"/>
      <c r="W186" s="72"/>
    </row>
    <row r="187" customHeight="1" spans="5:23">
      <c r="E187" s="192"/>
      <c r="F187" s="72"/>
      <c r="L187" s="72"/>
      <c r="Q187" s="72"/>
      <c r="W187" s="72"/>
    </row>
    <row r="188" customHeight="1" spans="5:23">
      <c r="E188" s="192"/>
      <c r="F188" s="72"/>
      <c r="L188" s="72"/>
      <c r="Q188" s="72"/>
      <c r="W188" s="72"/>
    </row>
    <row r="189" customHeight="1" spans="5:23">
      <c r="E189" s="192"/>
      <c r="F189" s="72"/>
      <c r="L189" s="72"/>
      <c r="Q189" s="72"/>
      <c r="W189" s="72"/>
    </row>
    <row r="190" customHeight="1" spans="5:23">
      <c r="E190" s="192"/>
      <c r="F190" s="72"/>
      <c r="L190" s="72"/>
      <c r="Q190" s="72"/>
      <c r="W190" s="72"/>
    </row>
    <row r="191" customHeight="1" spans="5:23">
      <c r="E191" s="192"/>
      <c r="F191" s="72"/>
      <c r="L191" s="72"/>
      <c r="Q191" s="72"/>
      <c r="W191" s="72"/>
    </row>
    <row r="192" customHeight="1" spans="5:23">
      <c r="E192" s="192"/>
      <c r="F192" s="72"/>
      <c r="L192" s="72"/>
      <c r="Q192" s="72"/>
      <c r="W192" s="72"/>
    </row>
    <row r="193" customHeight="1" spans="5:23">
      <c r="E193" s="192"/>
      <c r="F193" s="72"/>
      <c r="L193" s="72"/>
      <c r="Q193" s="72"/>
      <c r="W193" s="72"/>
    </row>
    <row r="194" customHeight="1" spans="5:23">
      <c r="E194" s="192"/>
      <c r="F194" s="72"/>
      <c r="L194" s="72"/>
      <c r="Q194" s="72"/>
      <c r="W194" s="72"/>
    </row>
    <row r="195" customHeight="1" spans="5:23">
      <c r="E195" s="192"/>
      <c r="F195" s="72"/>
      <c r="L195" s="72"/>
      <c r="Q195" s="72"/>
      <c r="W195" s="72"/>
    </row>
    <row r="196" customHeight="1" spans="5:23">
      <c r="E196" s="192"/>
      <c r="F196" s="72"/>
      <c r="L196" s="72"/>
      <c r="Q196" s="72"/>
      <c r="W196" s="72"/>
    </row>
    <row r="197" customHeight="1" spans="5:23">
      <c r="E197" s="192"/>
      <c r="F197" s="72"/>
      <c r="L197" s="72"/>
      <c r="Q197" s="72"/>
      <c r="W197" s="72"/>
    </row>
    <row r="198" customHeight="1" spans="5:23">
      <c r="E198" s="192"/>
      <c r="F198" s="72"/>
      <c r="L198" s="72"/>
      <c r="Q198" s="72"/>
      <c r="W198" s="72"/>
    </row>
    <row r="199" customHeight="1" spans="5:23">
      <c r="E199" s="192"/>
      <c r="F199" s="72"/>
      <c r="L199" s="72"/>
      <c r="Q199" s="72"/>
      <c r="W199" s="72"/>
    </row>
    <row r="200" customHeight="1" spans="5:23">
      <c r="E200" s="192"/>
      <c r="F200" s="72"/>
      <c r="L200" s="72"/>
      <c r="Q200" s="72"/>
      <c r="W200" s="72"/>
    </row>
    <row r="201" customHeight="1" spans="5:23">
      <c r="E201" s="192"/>
      <c r="F201" s="72"/>
      <c r="L201" s="72"/>
      <c r="Q201" s="72"/>
      <c r="W201" s="72"/>
    </row>
    <row r="202" customHeight="1" spans="5:23">
      <c r="E202" s="192"/>
      <c r="F202" s="72"/>
      <c r="L202" s="72"/>
      <c r="Q202" s="72"/>
      <c r="W202" s="72"/>
    </row>
    <row r="203" customHeight="1" spans="5:23">
      <c r="E203" s="192"/>
      <c r="F203" s="72"/>
      <c r="L203" s="72"/>
      <c r="Q203" s="72"/>
      <c r="W203" s="72"/>
    </row>
    <row r="204" customHeight="1" spans="5:23">
      <c r="E204" s="192"/>
      <c r="F204" s="72"/>
      <c r="L204" s="72"/>
      <c r="Q204" s="72"/>
      <c r="W204" s="72"/>
    </row>
    <row r="205" customHeight="1" spans="5:23">
      <c r="E205" s="192"/>
      <c r="F205" s="72"/>
      <c r="L205" s="72"/>
      <c r="Q205" s="72"/>
      <c r="W205" s="72"/>
    </row>
    <row r="206" customHeight="1" spans="5:23">
      <c r="E206" s="192"/>
      <c r="F206" s="72"/>
      <c r="L206" s="72"/>
      <c r="Q206" s="72"/>
      <c r="W206" s="72"/>
    </row>
    <row r="207" customHeight="1" spans="5:23">
      <c r="E207" s="192"/>
      <c r="F207" s="72"/>
      <c r="L207" s="72"/>
      <c r="Q207" s="72"/>
      <c r="W207" s="72"/>
    </row>
    <row r="208" customHeight="1" spans="5:23">
      <c r="E208" s="192"/>
      <c r="F208" s="72"/>
      <c r="L208" s="72"/>
      <c r="Q208" s="72"/>
      <c r="W208" s="72"/>
    </row>
    <row r="209" customHeight="1" spans="5:23">
      <c r="E209" s="192"/>
      <c r="F209" s="72"/>
      <c r="L209" s="72"/>
      <c r="Q209" s="72"/>
      <c r="W209" s="72"/>
    </row>
    <row r="210" customHeight="1" spans="5:23">
      <c r="E210" s="192"/>
      <c r="F210" s="72"/>
      <c r="L210" s="72"/>
      <c r="Q210" s="72"/>
      <c r="W210" s="72"/>
    </row>
    <row r="211" customHeight="1" spans="5:23">
      <c r="E211" s="192"/>
      <c r="F211" s="72"/>
      <c r="L211" s="72"/>
      <c r="Q211" s="72"/>
      <c r="W211" s="72"/>
    </row>
    <row r="212" customHeight="1" spans="5:23">
      <c r="E212" s="192"/>
      <c r="F212" s="72"/>
      <c r="L212" s="72"/>
      <c r="Q212" s="72"/>
      <c r="W212" s="72"/>
    </row>
    <row r="213" customHeight="1" spans="5:23">
      <c r="E213" s="192"/>
      <c r="F213" s="72"/>
      <c r="L213" s="72"/>
      <c r="Q213" s="72"/>
      <c r="W213" s="72"/>
    </row>
    <row r="214" customHeight="1" spans="5:23">
      <c r="E214" s="192"/>
      <c r="F214" s="72"/>
      <c r="L214" s="72"/>
      <c r="Q214" s="72"/>
      <c r="W214" s="72"/>
    </row>
    <row r="215" customHeight="1" spans="5:23">
      <c r="E215" s="192"/>
      <c r="F215" s="72"/>
      <c r="L215" s="72"/>
      <c r="Q215" s="72"/>
      <c r="W215" s="72"/>
    </row>
    <row r="216" customHeight="1" spans="5:23">
      <c r="E216" s="192"/>
      <c r="F216" s="72"/>
      <c r="L216" s="72"/>
      <c r="Q216" s="72"/>
      <c r="W216" s="72"/>
    </row>
    <row r="217" customHeight="1" spans="5:23">
      <c r="E217" s="192"/>
      <c r="F217" s="72"/>
      <c r="L217" s="72"/>
      <c r="Q217" s="72"/>
      <c r="W217" s="72"/>
    </row>
    <row r="218" customHeight="1" spans="5:23">
      <c r="E218" s="192"/>
      <c r="F218" s="72"/>
      <c r="L218" s="72"/>
      <c r="Q218" s="72"/>
      <c r="W218" s="72"/>
    </row>
    <row r="219" customHeight="1" spans="5:23">
      <c r="E219" s="192"/>
      <c r="F219" s="72"/>
      <c r="L219" s="72"/>
      <c r="Q219" s="72"/>
      <c r="W219" s="72"/>
    </row>
    <row r="220" customHeight="1" spans="5:23">
      <c r="E220" s="192"/>
      <c r="F220" s="72"/>
      <c r="L220" s="72"/>
      <c r="Q220" s="72"/>
      <c r="W220" s="72"/>
    </row>
    <row r="221" customHeight="1" spans="5:23">
      <c r="E221" s="192"/>
      <c r="F221" s="72"/>
      <c r="L221" s="72"/>
      <c r="Q221" s="72"/>
      <c r="W221" s="72"/>
    </row>
    <row r="222" customHeight="1" spans="5:23">
      <c r="E222" s="192"/>
      <c r="F222" s="72"/>
      <c r="L222" s="72"/>
      <c r="Q222" s="72"/>
      <c r="W222" s="72"/>
    </row>
    <row r="223" customHeight="1" spans="5:23">
      <c r="E223" s="192"/>
      <c r="F223" s="72"/>
      <c r="L223" s="72"/>
      <c r="Q223" s="72"/>
      <c r="W223" s="72"/>
    </row>
    <row r="224" customHeight="1" spans="5:23">
      <c r="E224" s="192"/>
      <c r="F224" s="72"/>
      <c r="L224" s="72"/>
      <c r="Q224" s="72"/>
      <c r="W224" s="72"/>
    </row>
    <row r="225" customHeight="1" spans="5:23">
      <c r="E225" s="192"/>
      <c r="F225" s="72"/>
      <c r="L225" s="72"/>
      <c r="Q225" s="72"/>
      <c r="W225" s="72"/>
    </row>
    <row r="226" customHeight="1" spans="5:23">
      <c r="E226" s="192"/>
      <c r="F226" s="72"/>
      <c r="L226" s="72"/>
      <c r="Q226" s="72"/>
      <c r="W226" s="72"/>
    </row>
    <row r="227" customHeight="1" spans="5:23">
      <c r="E227" s="192"/>
      <c r="F227" s="72"/>
      <c r="L227" s="72"/>
      <c r="Q227" s="72"/>
      <c r="W227" s="72"/>
    </row>
    <row r="228" customHeight="1" spans="5:23">
      <c r="E228" s="192"/>
      <c r="F228" s="72"/>
      <c r="L228" s="72"/>
      <c r="Q228" s="72"/>
      <c r="W228" s="72"/>
    </row>
    <row r="229" customHeight="1" spans="5:23">
      <c r="E229" s="192"/>
      <c r="F229" s="72"/>
      <c r="L229" s="72"/>
      <c r="Q229" s="72"/>
      <c r="W229" s="72"/>
    </row>
    <row r="230" customHeight="1" spans="5:23">
      <c r="E230" s="192"/>
      <c r="F230" s="72"/>
      <c r="L230" s="72"/>
      <c r="Q230" s="72"/>
      <c r="W230" s="72"/>
    </row>
    <row r="231" customHeight="1" spans="5:23">
      <c r="E231" s="192"/>
      <c r="F231" s="72"/>
      <c r="L231" s="72"/>
      <c r="Q231" s="72"/>
      <c r="W231" s="72"/>
    </row>
    <row r="232" customHeight="1" spans="5:23">
      <c r="E232" s="192"/>
      <c r="F232" s="72"/>
      <c r="L232" s="72"/>
      <c r="Q232" s="72"/>
      <c r="W232" s="72"/>
    </row>
    <row r="233" customHeight="1" spans="5:23">
      <c r="E233" s="192"/>
      <c r="F233" s="72"/>
      <c r="L233" s="72"/>
      <c r="Q233" s="72"/>
      <c r="W233" s="72"/>
    </row>
    <row r="234" customHeight="1" spans="5:23">
      <c r="E234" s="192"/>
      <c r="F234" s="72"/>
      <c r="L234" s="72"/>
      <c r="Q234" s="72"/>
      <c r="W234" s="72"/>
    </row>
    <row r="235" customHeight="1" spans="5:23">
      <c r="E235" s="192"/>
      <c r="F235" s="72"/>
      <c r="L235" s="72"/>
      <c r="Q235" s="72"/>
      <c r="W235" s="72"/>
    </row>
    <row r="236" customHeight="1" spans="5:23">
      <c r="E236" s="192"/>
      <c r="F236" s="72"/>
      <c r="L236" s="72"/>
      <c r="Q236" s="72"/>
      <c r="W236" s="72"/>
    </row>
    <row r="237" customHeight="1" spans="5:23">
      <c r="E237" s="192"/>
      <c r="F237" s="72"/>
      <c r="L237" s="72"/>
      <c r="Q237" s="72"/>
      <c r="W237" s="72"/>
    </row>
    <row r="238" customHeight="1" spans="5:23">
      <c r="E238" s="192"/>
      <c r="F238" s="72"/>
      <c r="L238" s="72"/>
      <c r="Q238" s="72"/>
      <c r="W238" s="72"/>
    </row>
    <row r="239" customHeight="1" spans="5:23">
      <c r="E239" s="192"/>
      <c r="F239" s="72"/>
      <c r="L239" s="72"/>
      <c r="Q239" s="72"/>
      <c r="W239" s="72"/>
    </row>
    <row r="240" customHeight="1" spans="5:23">
      <c r="E240" s="192"/>
      <c r="F240" s="72"/>
      <c r="L240" s="72"/>
      <c r="Q240" s="72"/>
      <c r="W240" s="72"/>
    </row>
    <row r="241" customHeight="1" spans="5:23">
      <c r="E241" s="192"/>
      <c r="F241" s="72"/>
      <c r="L241" s="72"/>
      <c r="Q241" s="72"/>
      <c r="W241" s="72"/>
    </row>
    <row r="242" customHeight="1" spans="5:23">
      <c r="E242" s="192"/>
      <c r="F242" s="72"/>
      <c r="L242" s="72"/>
      <c r="Q242" s="72"/>
      <c r="W242" s="72"/>
    </row>
    <row r="243" customHeight="1" spans="5:23">
      <c r="E243" s="192"/>
      <c r="F243" s="72"/>
      <c r="L243" s="72"/>
      <c r="Q243" s="72"/>
      <c r="W243" s="72"/>
    </row>
    <row r="244" customHeight="1" spans="5:23">
      <c r="E244" s="192"/>
      <c r="F244" s="72"/>
      <c r="L244" s="72"/>
      <c r="Q244" s="72"/>
      <c r="W244" s="72"/>
    </row>
    <row r="245" customHeight="1" spans="5:23">
      <c r="E245" s="192"/>
      <c r="F245" s="72"/>
      <c r="L245" s="72"/>
      <c r="Q245" s="72"/>
      <c r="W245" s="72"/>
    </row>
    <row r="246" customHeight="1" spans="5:23">
      <c r="E246" s="192"/>
      <c r="F246" s="72"/>
      <c r="L246" s="72"/>
      <c r="Q246" s="72"/>
      <c r="W246" s="72"/>
    </row>
    <row r="247" customHeight="1" spans="5:23">
      <c r="E247" s="192"/>
      <c r="F247" s="72"/>
      <c r="L247" s="72"/>
      <c r="Q247" s="72"/>
      <c r="W247" s="72"/>
    </row>
    <row r="248" customHeight="1" spans="5:23">
      <c r="E248" s="192"/>
      <c r="F248" s="72"/>
      <c r="L248" s="72"/>
      <c r="Q248" s="72"/>
      <c r="W248" s="72"/>
    </row>
    <row r="249" customHeight="1" spans="5:23">
      <c r="E249" s="192"/>
      <c r="F249" s="72"/>
      <c r="L249" s="72"/>
      <c r="Q249" s="72"/>
      <c r="W249" s="72"/>
    </row>
    <row r="250" customHeight="1" spans="5:23">
      <c r="E250" s="192"/>
      <c r="F250" s="72"/>
      <c r="L250" s="72"/>
      <c r="Q250" s="72"/>
      <c r="W250" s="72"/>
    </row>
    <row r="251" customHeight="1" spans="5:23">
      <c r="E251" s="192"/>
      <c r="F251" s="72"/>
      <c r="L251" s="72"/>
      <c r="Q251" s="72"/>
      <c r="W251" s="72"/>
    </row>
    <row r="252" customHeight="1" spans="5:23">
      <c r="E252" s="192"/>
      <c r="F252" s="72"/>
      <c r="L252" s="72"/>
      <c r="Q252" s="72"/>
      <c r="W252" s="72"/>
    </row>
    <row r="253" customHeight="1" spans="5:23">
      <c r="E253" s="192"/>
      <c r="F253" s="72"/>
      <c r="L253" s="72"/>
      <c r="Q253" s="72"/>
      <c r="W253" s="72"/>
    </row>
    <row r="254" customHeight="1" spans="5:23">
      <c r="E254" s="192"/>
      <c r="F254" s="72"/>
      <c r="L254" s="72"/>
      <c r="Q254" s="72"/>
      <c r="W254" s="72"/>
    </row>
    <row r="255" customHeight="1" spans="5:23">
      <c r="E255" s="192"/>
      <c r="F255" s="72"/>
      <c r="L255" s="72"/>
      <c r="Q255" s="72"/>
      <c r="W255" s="72"/>
    </row>
    <row r="256" customHeight="1" spans="5:23">
      <c r="E256" s="192"/>
      <c r="F256" s="72"/>
      <c r="L256" s="72"/>
      <c r="Q256" s="72"/>
      <c r="W256" s="72"/>
    </row>
    <row r="257" customHeight="1" spans="5:23">
      <c r="E257" s="192"/>
      <c r="F257" s="72"/>
      <c r="L257" s="72"/>
      <c r="Q257" s="72"/>
      <c r="W257" s="72"/>
    </row>
    <row r="258" customHeight="1" spans="5:23">
      <c r="E258" s="192"/>
      <c r="F258" s="72"/>
      <c r="L258" s="72"/>
      <c r="Q258" s="72"/>
      <c r="W258" s="72"/>
    </row>
    <row r="259" customHeight="1" spans="5:23">
      <c r="E259" s="192"/>
      <c r="F259" s="72"/>
      <c r="L259" s="72"/>
      <c r="Q259" s="72"/>
      <c r="W259" s="72"/>
    </row>
    <row r="260" customHeight="1" spans="5:23">
      <c r="E260" s="192"/>
      <c r="F260" s="72"/>
      <c r="L260" s="72"/>
      <c r="Q260" s="72"/>
      <c r="W260" s="72"/>
    </row>
    <row r="261" customHeight="1" spans="5:23">
      <c r="E261" s="192"/>
      <c r="F261" s="72"/>
      <c r="L261" s="72"/>
      <c r="Q261" s="72"/>
      <c r="W261" s="72"/>
    </row>
    <row r="262" customHeight="1" spans="5:23">
      <c r="E262" s="192"/>
      <c r="F262" s="72"/>
      <c r="L262" s="72"/>
      <c r="Q262" s="72"/>
      <c r="W262" s="72"/>
    </row>
    <row r="263" customHeight="1" spans="5:23">
      <c r="E263" s="192"/>
      <c r="F263" s="72"/>
      <c r="L263" s="72"/>
      <c r="Q263" s="72"/>
      <c r="W263" s="72"/>
    </row>
    <row r="264" customHeight="1" spans="5:23">
      <c r="E264" s="192"/>
      <c r="F264" s="72"/>
      <c r="L264" s="72"/>
      <c r="Q264" s="72"/>
      <c r="W264" s="72"/>
    </row>
    <row r="265" customHeight="1" spans="5:23">
      <c r="E265" s="192"/>
      <c r="F265" s="72"/>
      <c r="L265" s="72"/>
      <c r="Q265" s="72"/>
      <c r="W265" s="72"/>
    </row>
    <row r="266" customHeight="1" spans="5:23">
      <c r="E266" s="192"/>
      <c r="F266" s="72"/>
      <c r="L266" s="72"/>
      <c r="Q266" s="72"/>
      <c r="W266" s="72"/>
    </row>
    <row r="267" customHeight="1" spans="5:23">
      <c r="E267" s="192"/>
      <c r="F267" s="72"/>
      <c r="L267" s="72"/>
      <c r="Q267" s="72"/>
      <c r="W267" s="72"/>
    </row>
    <row r="268" customHeight="1" spans="5:23">
      <c r="E268" s="192"/>
      <c r="F268" s="72"/>
      <c r="L268" s="72"/>
      <c r="Q268" s="72"/>
      <c r="W268" s="72"/>
    </row>
    <row r="269" customHeight="1" spans="5:23">
      <c r="E269" s="192"/>
      <c r="F269" s="72"/>
      <c r="L269" s="72"/>
      <c r="Q269" s="72"/>
      <c r="W269" s="72"/>
    </row>
    <row r="270" customHeight="1" spans="5:23">
      <c r="E270" s="192"/>
      <c r="F270" s="72"/>
      <c r="L270" s="72"/>
      <c r="Q270" s="72"/>
      <c r="W270" s="72"/>
    </row>
    <row r="271" customHeight="1" spans="5:23">
      <c r="E271" s="192"/>
      <c r="F271" s="72"/>
      <c r="L271" s="72"/>
      <c r="Q271" s="72"/>
      <c r="W271" s="72"/>
    </row>
    <row r="272" customHeight="1" spans="5:23">
      <c r="E272" s="192"/>
      <c r="F272" s="72"/>
      <c r="L272" s="72"/>
      <c r="Q272" s="72"/>
      <c r="W272" s="72"/>
    </row>
    <row r="273" customHeight="1" spans="5:23">
      <c r="E273" s="192"/>
      <c r="F273" s="72"/>
      <c r="L273" s="72"/>
      <c r="Q273" s="72"/>
      <c r="W273" s="72"/>
    </row>
    <row r="274" customHeight="1" spans="5:23">
      <c r="E274" s="192"/>
      <c r="F274" s="72"/>
      <c r="L274" s="72"/>
      <c r="Q274" s="72"/>
      <c r="W274" s="72"/>
    </row>
    <row r="275" customHeight="1" spans="5:23">
      <c r="E275" s="192"/>
      <c r="F275" s="72"/>
      <c r="L275" s="72"/>
      <c r="Q275" s="72"/>
      <c r="W275" s="72"/>
    </row>
    <row r="276" customHeight="1" spans="5:23">
      <c r="E276" s="192"/>
      <c r="F276" s="72"/>
      <c r="L276" s="72"/>
      <c r="Q276" s="72"/>
      <c r="W276" s="72"/>
    </row>
    <row r="277" customHeight="1" spans="5:23">
      <c r="E277" s="192"/>
      <c r="F277" s="72"/>
      <c r="L277" s="72"/>
      <c r="Q277" s="72"/>
      <c r="W277" s="72"/>
    </row>
    <row r="278" customHeight="1" spans="5:23">
      <c r="E278" s="192"/>
      <c r="F278" s="72"/>
      <c r="L278" s="72"/>
      <c r="Q278" s="72"/>
      <c r="W278" s="72"/>
    </row>
    <row r="279" customHeight="1" spans="5:23">
      <c r="E279" s="192"/>
      <c r="F279" s="72"/>
      <c r="L279" s="72"/>
      <c r="Q279" s="72"/>
      <c r="W279" s="72"/>
    </row>
    <row r="280" customHeight="1" spans="5:23">
      <c r="E280" s="192"/>
      <c r="F280" s="72"/>
      <c r="L280" s="72"/>
      <c r="Q280" s="72"/>
      <c r="W280" s="72"/>
    </row>
    <row r="281" customHeight="1" spans="5:23">
      <c r="E281" s="192"/>
      <c r="F281" s="72"/>
      <c r="L281" s="72"/>
      <c r="Q281" s="72"/>
      <c r="W281" s="72"/>
    </row>
    <row r="282" customHeight="1" spans="5:23">
      <c r="E282" s="192"/>
      <c r="F282" s="72"/>
      <c r="L282" s="72"/>
      <c r="Q282" s="72"/>
      <c r="W282" s="72"/>
    </row>
    <row r="283" customHeight="1" spans="5:23">
      <c r="E283" s="192"/>
      <c r="F283" s="72"/>
      <c r="L283" s="72"/>
      <c r="Q283" s="72"/>
      <c r="W283" s="72"/>
    </row>
    <row r="284" customHeight="1" spans="5:23">
      <c r="E284" s="192"/>
      <c r="F284" s="72"/>
      <c r="L284" s="72"/>
      <c r="Q284" s="72"/>
      <c r="W284" s="72"/>
    </row>
    <row r="285" customHeight="1" spans="5:23">
      <c r="E285" s="192"/>
      <c r="F285" s="72"/>
      <c r="L285" s="72"/>
      <c r="Q285" s="72"/>
      <c r="W285" s="72"/>
    </row>
    <row r="286" customHeight="1" spans="5:23">
      <c r="E286" s="192"/>
      <c r="F286" s="72"/>
      <c r="L286" s="72"/>
      <c r="Q286" s="72"/>
      <c r="W286" s="72"/>
    </row>
    <row r="287" customHeight="1" spans="5:23">
      <c r="E287" s="192"/>
      <c r="F287" s="72"/>
      <c r="L287" s="72"/>
      <c r="Q287" s="72"/>
      <c r="W287" s="72"/>
    </row>
    <row r="288" customHeight="1" spans="5:23">
      <c r="E288" s="192"/>
      <c r="F288" s="72"/>
      <c r="L288" s="72"/>
      <c r="Q288" s="72"/>
      <c r="W288" s="72"/>
    </row>
    <row r="289" customHeight="1" spans="5:23">
      <c r="E289" s="192"/>
      <c r="F289" s="72"/>
      <c r="L289" s="72"/>
      <c r="Q289" s="72"/>
      <c r="W289" s="72"/>
    </row>
    <row r="290" customHeight="1" spans="5:23">
      <c r="E290" s="192"/>
      <c r="F290" s="72"/>
      <c r="L290" s="72"/>
      <c r="Q290" s="72"/>
      <c r="W290" s="72"/>
    </row>
    <row r="291" customHeight="1" spans="5:23">
      <c r="E291" s="192"/>
      <c r="F291" s="72"/>
      <c r="L291" s="72"/>
      <c r="Q291" s="72"/>
      <c r="W291" s="72"/>
    </row>
    <row r="292" customHeight="1" spans="5:23">
      <c r="E292" s="192"/>
      <c r="F292" s="72"/>
      <c r="L292" s="72"/>
      <c r="Q292" s="72"/>
      <c r="W292" s="72"/>
    </row>
    <row r="293" customHeight="1" spans="5:23">
      <c r="E293" s="192"/>
      <c r="F293" s="72"/>
      <c r="L293" s="72"/>
      <c r="Q293" s="72"/>
      <c r="W293" s="72"/>
    </row>
    <row r="294" customHeight="1" spans="5:23">
      <c r="E294" s="192"/>
      <c r="F294" s="72"/>
      <c r="L294" s="72"/>
      <c r="Q294" s="72"/>
      <c r="W294" s="72"/>
    </row>
    <row r="295" customHeight="1" spans="5:23">
      <c r="E295" s="192"/>
      <c r="F295" s="72"/>
      <c r="L295" s="72"/>
      <c r="Q295" s="72"/>
      <c r="W295" s="72"/>
    </row>
    <row r="296" customHeight="1" spans="5:23">
      <c r="E296" s="192"/>
      <c r="F296" s="72"/>
      <c r="L296" s="72"/>
      <c r="Q296" s="72"/>
      <c r="W296" s="72"/>
    </row>
    <row r="297" customHeight="1" spans="5:23">
      <c r="E297" s="192"/>
      <c r="F297" s="72"/>
      <c r="L297" s="72"/>
      <c r="Q297" s="72"/>
      <c r="W297" s="72"/>
    </row>
    <row r="298" customHeight="1" spans="5:23">
      <c r="E298" s="192"/>
      <c r="F298" s="72"/>
      <c r="L298" s="72"/>
      <c r="Q298" s="72"/>
      <c r="W298" s="72"/>
    </row>
    <row r="299" customHeight="1" spans="5:23">
      <c r="E299" s="192"/>
      <c r="F299" s="72"/>
      <c r="L299" s="72"/>
      <c r="Q299" s="72"/>
      <c r="W299" s="72"/>
    </row>
    <row r="300" customHeight="1" spans="5:23">
      <c r="E300" s="192"/>
      <c r="F300" s="72"/>
      <c r="L300" s="72"/>
      <c r="Q300" s="72"/>
      <c r="W300" s="72"/>
    </row>
    <row r="301" customHeight="1" spans="5:23">
      <c r="E301" s="192"/>
      <c r="F301" s="72"/>
      <c r="L301" s="72"/>
      <c r="Q301" s="72"/>
      <c r="W301" s="72"/>
    </row>
    <row r="302" customHeight="1" spans="5:23">
      <c r="E302" s="192"/>
      <c r="F302" s="72"/>
      <c r="L302" s="72"/>
      <c r="Q302" s="72"/>
      <c r="W302" s="72"/>
    </row>
    <row r="303" customHeight="1" spans="5:23">
      <c r="E303" s="192"/>
      <c r="F303" s="72"/>
      <c r="L303" s="72"/>
      <c r="Q303" s="72"/>
      <c r="W303" s="72"/>
    </row>
    <row r="304" customHeight="1" spans="5:23">
      <c r="E304" s="192"/>
      <c r="F304" s="72"/>
      <c r="L304" s="72"/>
      <c r="Q304" s="72"/>
      <c r="W304" s="72"/>
    </row>
    <row r="305" customHeight="1" spans="5:23">
      <c r="E305" s="192"/>
      <c r="F305" s="72"/>
      <c r="L305" s="72"/>
      <c r="Q305" s="72"/>
      <c r="W305" s="72"/>
    </row>
    <row r="306" customHeight="1" spans="5:23">
      <c r="E306" s="192"/>
      <c r="F306" s="72"/>
      <c r="L306" s="72"/>
      <c r="Q306" s="72"/>
      <c r="W306" s="72"/>
    </row>
    <row r="307" customHeight="1" spans="5:23">
      <c r="E307" s="192"/>
      <c r="F307" s="72"/>
      <c r="L307" s="72"/>
      <c r="Q307" s="72"/>
      <c r="W307" s="72"/>
    </row>
    <row r="308" customHeight="1" spans="5:23">
      <c r="E308" s="192"/>
      <c r="F308" s="72"/>
      <c r="L308" s="72"/>
      <c r="Q308" s="72"/>
      <c r="W308" s="72"/>
    </row>
    <row r="309" customHeight="1" spans="5:23">
      <c r="E309" s="192"/>
      <c r="F309" s="72"/>
      <c r="L309" s="72"/>
      <c r="Q309" s="72"/>
      <c r="W309" s="72"/>
    </row>
    <row r="310" customHeight="1" spans="5:23">
      <c r="E310" s="192"/>
      <c r="F310" s="72"/>
      <c r="L310" s="72"/>
      <c r="Q310" s="72"/>
      <c r="W310" s="72"/>
    </row>
    <row r="311" customHeight="1" spans="5:23">
      <c r="E311" s="192"/>
      <c r="F311" s="72"/>
      <c r="L311" s="72"/>
      <c r="Q311" s="72"/>
      <c r="W311" s="72"/>
    </row>
    <row r="312" customHeight="1" spans="5:23">
      <c r="E312" s="192"/>
      <c r="F312" s="72"/>
      <c r="L312" s="72"/>
      <c r="Q312" s="72"/>
      <c r="W312" s="72"/>
    </row>
    <row r="313" customHeight="1" spans="5:23">
      <c r="E313" s="192"/>
      <c r="F313" s="72"/>
      <c r="L313" s="72"/>
      <c r="Q313" s="72"/>
      <c r="W313" s="72"/>
    </row>
    <row r="314" customHeight="1" spans="5:23">
      <c r="E314" s="192"/>
      <c r="F314" s="72"/>
      <c r="L314" s="72"/>
      <c r="Q314" s="72"/>
      <c r="W314" s="72"/>
    </row>
    <row r="315" customHeight="1" spans="5:23">
      <c r="E315" s="192"/>
      <c r="F315" s="72"/>
      <c r="L315" s="72"/>
      <c r="Q315" s="72"/>
      <c r="W315" s="72"/>
    </row>
    <row r="316" customHeight="1" spans="5:23">
      <c r="E316" s="192"/>
      <c r="F316" s="72"/>
      <c r="L316" s="72"/>
      <c r="Q316" s="72"/>
      <c r="W316" s="72"/>
    </row>
    <row r="317" customHeight="1" spans="5:23">
      <c r="E317" s="192"/>
      <c r="F317" s="72"/>
      <c r="L317" s="72"/>
      <c r="Q317" s="72"/>
      <c r="W317" s="72"/>
    </row>
    <row r="318" customHeight="1" spans="5:23">
      <c r="E318" s="192"/>
      <c r="F318" s="72"/>
      <c r="L318" s="72"/>
      <c r="Q318" s="72"/>
      <c r="W318" s="72"/>
    </row>
    <row r="319" customHeight="1" spans="5:23">
      <c r="E319" s="192"/>
      <c r="F319" s="72"/>
      <c r="L319" s="72"/>
      <c r="Q319" s="72"/>
      <c r="W319" s="72"/>
    </row>
    <row r="320" customHeight="1" spans="5:23">
      <c r="E320" s="192"/>
      <c r="F320" s="72"/>
      <c r="L320" s="72"/>
      <c r="Q320" s="72"/>
      <c r="W320" s="72"/>
    </row>
    <row r="321" customHeight="1" spans="5:23">
      <c r="E321" s="192"/>
      <c r="F321" s="72"/>
      <c r="L321" s="72"/>
      <c r="Q321" s="72"/>
      <c r="W321" s="72"/>
    </row>
    <row r="322" customHeight="1" spans="5:23">
      <c r="E322" s="192"/>
      <c r="F322" s="72"/>
      <c r="L322" s="72"/>
      <c r="Q322" s="72"/>
      <c r="W322" s="72"/>
    </row>
    <row r="323" customHeight="1" spans="5:23">
      <c r="E323" s="192"/>
      <c r="F323" s="72"/>
      <c r="L323" s="72"/>
      <c r="Q323" s="72"/>
      <c r="W323" s="72"/>
    </row>
    <row r="324" customHeight="1" spans="5:23">
      <c r="E324" s="192"/>
      <c r="F324" s="72"/>
      <c r="L324" s="72"/>
      <c r="Q324" s="72"/>
      <c r="W324" s="72"/>
    </row>
    <row r="325" customHeight="1" spans="5:23">
      <c r="E325" s="192"/>
      <c r="F325" s="72"/>
      <c r="L325" s="72"/>
      <c r="Q325" s="72"/>
      <c r="W325" s="72"/>
    </row>
    <row r="326" customHeight="1" spans="5:23">
      <c r="E326" s="192"/>
      <c r="F326" s="72"/>
      <c r="L326" s="72"/>
      <c r="Q326" s="72"/>
      <c r="W326" s="72"/>
    </row>
    <row r="327" customHeight="1" spans="5:23">
      <c r="E327" s="192"/>
      <c r="F327" s="72"/>
      <c r="L327" s="72"/>
      <c r="Q327" s="72"/>
      <c r="W327" s="72"/>
    </row>
    <row r="328" customHeight="1" spans="5:23">
      <c r="E328" s="192"/>
      <c r="F328" s="72"/>
      <c r="L328" s="72"/>
      <c r="Q328" s="72"/>
      <c r="W328" s="72"/>
    </row>
    <row r="329" customHeight="1" spans="5:23">
      <c r="E329" s="192"/>
      <c r="F329" s="72"/>
      <c r="L329" s="72"/>
      <c r="Q329" s="72"/>
      <c r="W329" s="72"/>
    </row>
    <row r="330" customHeight="1" spans="5:23">
      <c r="E330" s="192"/>
      <c r="F330" s="72"/>
      <c r="L330" s="72"/>
      <c r="Q330" s="72"/>
      <c r="W330" s="72"/>
    </row>
    <row r="331" customHeight="1" spans="5:23">
      <c r="E331" s="192"/>
      <c r="F331" s="72"/>
      <c r="L331" s="72"/>
      <c r="Q331" s="72"/>
      <c r="W331" s="72"/>
    </row>
    <row r="332" customHeight="1" spans="5:23">
      <c r="E332" s="192"/>
      <c r="F332" s="72"/>
      <c r="L332" s="72"/>
      <c r="Q332" s="72"/>
      <c r="W332" s="72"/>
    </row>
    <row r="333" customHeight="1" spans="5:23">
      <c r="E333" s="192"/>
      <c r="F333" s="72"/>
      <c r="L333" s="72"/>
      <c r="Q333" s="72"/>
      <c r="W333" s="72"/>
    </row>
    <row r="334" customHeight="1" spans="5:23">
      <c r="E334" s="192"/>
      <c r="F334" s="72"/>
      <c r="L334" s="72"/>
      <c r="Q334" s="72"/>
      <c r="W334" s="72"/>
    </row>
    <row r="335" customHeight="1" spans="5:23">
      <c r="E335" s="192"/>
      <c r="F335" s="72"/>
      <c r="L335" s="72"/>
      <c r="Q335" s="72"/>
      <c r="W335" s="72"/>
    </row>
    <row r="336" customHeight="1" spans="5:23">
      <c r="E336" s="192"/>
      <c r="F336" s="72"/>
      <c r="L336" s="72"/>
      <c r="Q336" s="72"/>
      <c r="W336" s="72"/>
    </row>
    <row r="337" customHeight="1" spans="5:23">
      <c r="E337" s="192"/>
      <c r="F337" s="72"/>
      <c r="L337" s="72"/>
      <c r="Q337" s="72"/>
      <c r="W337" s="72"/>
    </row>
    <row r="338" customHeight="1" spans="5:23">
      <c r="E338" s="192"/>
      <c r="F338" s="72"/>
      <c r="L338" s="72"/>
      <c r="Q338" s="72"/>
      <c r="W338" s="72"/>
    </row>
    <row r="339" customHeight="1" spans="5:23">
      <c r="E339" s="192"/>
      <c r="F339" s="72"/>
      <c r="L339" s="72"/>
      <c r="Q339" s="72"/>
      <c r="W339" s="72"/>
    </row>
    <row r="340" customHeight="1" spans="5:23">
      <c r="E340" s="192"/>
      <c r="F340" s="72"/>
      <c r="L340" s="72"/>
      <c r="Q340" s="72"/>
      <c r="W340" s="72"/>
    </row>
    <row r="341" customHeight="1" spans="5:23">
      <c r="E341" s="192"/>
      <c r="F341" s="72"/>
      <c r="L341" s="72"/>
      <c r="Q341" s="72"/>
      <c r="W341" s="72"/>
    </row>
    <row r="342" customHeight="1" spans="5:23">
      <c r="E342" s="192"/>
      <c r="F342" s="72"/>
      <c r="L342" s="72"/>
      <c r="Q342" s="72"/>
      <c r="W342" s="72"/>
    </row>
    <row r="343" customHeight="1" spans="5:23">
      <c r="E343" s="192"/>
      <c r="F343" s="72"/>
      <c r="L343" s="72"/>
      <c r="Q343" s="72"/>
      <c r="W343" s="72"/>
    </row>
    <row r="344" customHeight="1" spans="5:23">
      <c r="E344" s="192"/>
      <c r="F344" s="72"/>
      <c r="L344" s="72"/>
      <c r="Q344" s="72"/>
      <c r="W344" s="72"/>
    </row>
    <row r="345" customHeight="1" spans="5:23">
      <c r="E345" s="192"/>
      <c r="F345" s="72"/>
      <c r="L345" s="72"/>
      <c r="Q345" s="72"/>
      <c r="W345" s="72"/>
    </row>
    <row r="346" customHeight="1" spans="5:23">
      <c r="E346" s="192"/>
      <c r="F346" s="72"/>
      <c r="L346" s="72"/>
      <c r="Q346" s="72"/>
      <c r="W346" s="72"/>
    </row>
    <row r="347" customHeight="1" spans="5:23">
      <c r="E347" s="192"/>
      <c r="F347" s="72"/>
      <c r="L347" s="72"/>
      <c r="Q347" s="72"/>
      <c r="W347" s="72"/>
    </row>
    <row r="348" customHeight="1" spans="5:23">
      <c r="E348" s="192"/>
      <c r="F348" s="72"/>
      <c r="L348" s="72"/>
      <c r="Q348" s="72"/>
      <c r="W348" s="72"/>
    </row>
    <row r="349" customHeight="1" spans="5:23">
      <c r="E349" s="192"/>
      <c r="F349" s="72"/>
      <c r="L349" s="72"/>
      <c r="Q349" s="72"/>
      <c r="W349" s="72"/>
    </row>
    <row r="350" customHeight="1" spans="5:23">
      <c r="E350" s="192"/>
      <c r="F350" s="72"/>
      <c r="L350" s="72"/>
      <c r="Q350" s="72"/>
      <c r="W350" s="72"/>
    </row>
    <row r="351" customHeight="1" spans="5:23">
      <c r="E351" s="192"/>
      <c r="F351" s="72"/>
      <c r="L351" s="72"/>
      <c r="Q351" s="72"/>
      <c r="W351" s="72"/>
    </row>
    <row r="352" customHeight="1" spans="5:23">
      <c r="E352" s="192"/>
      <c r="F352" s="72"/>
      <c r="L352" s="72"/>
      <c r="Q352" s="72"/>
      <c r="W352" s="72"/>
    </row>
    <row r="353" customHeight="1" spans="5:23">
      <c r="E353" s="192"/>
      <c r="F353" s="72"/>
      <c r="L353" s="72"/>
      <c r="Q353" s="72"/>
      <c r="W353" s="72"/>
    </row>
    <row r="354" customHeight="1" spans="5:23">
      <c r="E354" s="192"/>
      <c r="F354" s="72"/>
      <c r="L354" s="72"/>
      <c r="Q354" s="72"/>
      <c r="W354" s="72"/>
    </row>
    <row r="355" customHeight="1" spans="5:23">
      <c r="E355" s="192"/>
      <c r="F355" s="72"/>
      <c r="L355" s="72"/>
      <c r="Q355" s="72"/>
      <c r="W355" s="72"/>
    </row>
    <row r="356" customHeight="1" spans="5:23">
      <c r="E356" s="192"/>
      <c r="F356" s="72"/>
      <c r="L356" s="72"/>
      <c r="Q356" s="72"/>
      <c r="W356" s="72"/>
    </row>
    <row r="357" customHeight="1" spans="5:23">
      <c r="E357" s="192"/>
      <c r="F357" s="72"/>
      <c r="L357" s="72"/>
      <c r="Q357" s="72"/>
      <c r="W357" s="72"/>
    </row>
    <row r="358" customHeight="1" spans="5:23">
      <c r="E358" s="192"/>
      <c r="F358" s="72"/>
      <c r="L358" s="72"/>
      <c r="Q358" s="72"/>
      <c r="W358" s="72"/>
    </row>
    <row r="359" customHeight="1" spans="5:23">
      <c r="E359" s="192"/>
      <c r="F359" s="72"/>
      <c r="L359" s="72"/>
      <c r="Q359" s="72"/>
      <c r="W359" s="72"/>
    </row>
    <row r="360" customHeight="1" spans="5:23">
      <c r="E360" s="192"/>
      <c r="F360" s="72"/>
      <c r="L360" s="72"/>
      <c r="Q360" s="72"/>
      <c r="W360" s="72"/>
    </row>
    <row r="361" customHeight="1" spans="5:23">
      <c r="E361" s="192"/>
      <c r="F361" s="72"/>
      <c r="L361" s="72"/>
      <c r="Q361" s="72"/>
      <c r="W361" s="72"/>
    </row>
    <row r="362" customHeight="1" spans="5:23">
      <c r="E362" s="192"/>
      <c r="F362" s="72"/>
      <c r="L362" s="72"/>
      <c r="Q362" s="72"/>
      <c r="W362" s="72"/>
    </row>
    <row r="363" customHeight="1" spans="5:23">
      <c r="E363" s="192"/>
      <c r="F363" s="72"/>
      <c r="L363" s="72"/>
      <c r="Q363" s="72"/>
      <c r="W363" s="72"/>
    </row>
    <row r="364" customHeight="1" spans="5:23">
      <c r="E364" s="192"/>
      <c r="F364" s="72"/>
      <c r="L364" s="72"/>
      <c r="Q364" s="72"/>
      <c r="W364" s="72"/>
    </row>
    <row r="365" customHeight="1" spans="5:23">
      <c r="E365" s="192"/>
      <c r="F365" s="72"/>
      <c r="L365" s="72"/>
      <c r="Q365" s="72"/>
      <c r="W365" s="72"/>
    </row>
    <row r="366" customHeight="1" spans="5:23">
      <c r="E366" s="192"/>
      <c r="F366" s="72"/>
      <c r="L366" s="72"/>
      <c r="Q366" s="72"/>
      <c r="W366" s="72"/>
    </row>
    <row r="367" customHeight="1" spans="5:23">
      <c r="E367" s="192"/>
      <c r="F367" s="72"/>
      <c r="L367" s="72"/>
      <c r="Q367" s="72"/>
      <c r="W367" s="72"/>
    </row>
    <row r="368" customHeight="1" spans="5:23">
      <c r="E368" s="192"/>
      <c r="F368" s="72"/>
      <c r="L368" s="72"/>
      <c r="Q368" s="72"/>
      <c r="W368" s="72"/>
    </row>
    <row r="369" customHeight="1" spans="5:23">
      <c r="E369" s="192"/>
      <c r="F369" s="72"/>
      <c r="L369" s="72"/>
      <c r="Q369" s="72"/>
      <c r="W369" s="72"/>
    </row>
    <row r="370" customHeight="1" spans="5:23">
      <c r="E370" s="192"/>
      <c r="F370" s="72"/>
      <c r="L370" s="72"/>
      <c r="Q370" s="72"/>
      <c r="W370" s="72"/>
    </row>
    <row r="371" customHeight="1" spans="5:23">
      <c r="E371" s="192"/>
      <c r="F371" s="72"/>
      <c r="L371" s="72"/>
      <c r="Q371" s="72"/>
      <c r="W371" s="72"/>
    </row>
    <row r="372" customHeight="1" spans="5:23">
      <c r="E372" s="192"/>
      <c r="F372" s="72"/>
      <c r="L372" s="72"/>
      <c r="Q372" s="72"/>
      <c r="W372" s="72"/>
    </row>
    <row r="373" customHeight="1" spans="5:23">
      <c r="E373" s="192"/>
      <c r="F373" s="72"/>
      <c r="L373" s="72"/>
      <c r="Q373" s="72"/>
      <c r="W373" s="72"/>
    </row>
    <row r="374" customHeight="1" spans="5:23">
      <c r="E374" s="192"/>
      <c r="F374" s="72"/>
      <c r="L374" s="72"/>
      <c r="Q374" s="72"/>
      <c r="W374" s="72"/>
    </row>
    <row r="375" customHeight="1" spans="5:23">
      <c r="E375" s="192"/>
      <c r="F375" s="72"/>
      <c r="L375" s="72"/>
      <c r="Q375" s="72"/>
      <c r="W375" s="72"/>
    </row>
    <row r="376" customHeight="1" spans="5:23">
      <c r="E376" s="192"/>
      <c r="F376" s="72"/>
      <c r="L376" s="72"/>
      <c r="Q376" s="72"/>
      <c r="W376" s="72"/>
    </row>
    <row r="377" customHeight="1" spans="5:23">
      <c r="E377" s="192"/>
      <c r="F377" s="72"/>
      <c r="L377" s="72"/>
      <c r="Q377" s="72"/>
      <c r="W377" s="72"/>
    </row>
    <row r="378" customHeight="1" spans="5:23">
      <c r="E378" s="192"/>
      <c r="F378" s="72"/>
      <c r="L378" s="72"/>
      <c r="Q378" s="72"/>
      <c r="W378" s="72"/>
    </row>
    <row r="379" customHeight="1" spans="5:23">
      <c r="E379" s="192"/>
      <c r="F379" s="72"/>
      <c r="L379" s="72"/>
      <c r="Q379" s="72"/>
      <c r="W379" s="72"/>
    </row>
    <row r="380" customHeight="1" spans="5:23">
      <c r="E380" s="192"/>
      <c r="F380" s="72"/>
      <c r="L380" s="72"/>
      <c r="Q380" s="72"/>
      <c r="W380" s="72"/>
    </row>
    <row r="381" customHeight="1" spans="5:23">
      <c r="E381" s="192"/>
      <c r="F381" s="72"/>
      <c r="L381" s="72"/>
      <c r="Q381" s="72"/>
      <c r="W381" s="72"/>
    </row>
    <row r="382" customHeight="1" spans="5:23">
      <c r="E382" s="192"/>
      <c r="F382" s="72"/>
      <c r="L382" s="72"/>
      <c r="Q382" s="72"/>
      <c r="W382" s="72"/>
    </row>
    <row r="383" customHeight="1" spans="5:23">
      <c r="E383" s="192"/>
      <c r="F383" s="72"/>
      <c r="L383" s="72"/>
      <c r="Q383" s="72"/>
      <c r="W383" s="72"/>
    </row>
    <row r="384" customHeight="1" spans="5:23">
      <c r="E384" s="192"/>
      <c r="F384" s="72"/>
      <c r="L384" s="72"/>
      <c r="Q384" s="72"/>
      <c r="W384" s="72"/>
    </row>
    <row r="385" customHeight="1" spans="5:23">
      <c r="E385" s="192"/>
      <c r="F385" s="72"/>
      <c r="L385" s="72"/>
      <c r="Q385" s="72"/>
      <c r="W385" s="72"/>
    </row>
    <row r="386" customHeight="1" spans="5:23">
      <c r="E386" s="192"/>
      <c r="F386" s="72"/>
      <c r="L386" s="72"/>
      <c r="Q386" s="72"/>
      <c r="W386" s="72"/>
    </row>
    <row r="387" customHeight="1" spans="5:23">
      <c r="E387" s="192"/>
      <c r="F387" s="72"/>
      <c r="L387" s="72"/>
      <c r="Q387" s="72"/>
      <c r="W387" s="72"/>
    </row>
    <row r="388" customHeight="1" spans="5:23">
      <c r="E388" s="192"/>
      <c r="F388" s="72"/>
      <c r="L388" s="72"/>
      <c r="Q388" s="72"/>
      <c r="W388" s="72"/>
    </row>
    <row r="389" customHeight="1" spans="5:23">
      <c r="E389" s="192"/>
      <c r="F389" s="72"/>
      <c r="L389" s="72"/>
      <c r="Q389" s="72"/>
      <c r="W389" s="72"/>
    </row>
    <row r="390" customHeight="1" spans="5:23">
      <c r="E390" s="192"/>
      <c r="F390" s="72"/>
      <c r="L390" s="72"/>
      <c r="Q390" s="72"/>
      <c r="W390" s="72"/>
    </row>
    <row r="391" customHeight="1" spans="5:23">
      <c r="E391" s="192"/>
      <c r="F391" s="72"/>
      <c r="L391" s="72"/>
      <c r="Q391" s="72"/>
      <c r="W391" s="72"/>
    </row>
    <row r="392" customHeight="1" spans="5:23">
      <c r="E392" s="192"/>
      <c r="F392" s="72"/>
      <c r="L392" s="72"/>
      <c r="Q392" s="72"/>
      <c r="W392" s="72"/>
    </row>
    <row r="393" customHeight="1" spans="5:23">
      <c r="E393" s="192"/>
      <c r="F393" s="72"/>
      <c r="L393" s="72"/>
      <c r="Q393" s="72"/>
      <c r="W393" s="72"/>
    </row>
    <row r="394" customHeight="1" spans="5:23">
      <c r="E394" s="192"/>
      <c r="F394" s="72"/>
      <c r="L394" s="72"/>
      <c r="Q394" s="72"/>
      <c r="W394" s="72"/>
    </row>
    <row r="395" customHeight="1" spans="5:23">
      <c r="E395" s="192"/>
      <c r="F395" s="72"/>
      <c r="L395" s="72"/>
      <c r="Q395" s="72"/>
      <c r="W395" s="72"/>
    </row>
    <row r="396" customHeight="1" spans="5:23">
      <c r="E396" s="192"/>
      <c r="F396" s="72"/>
      <c r="L396" s="72"/>
      <c r="Q396" s="72"/>
      <c r="W396" s="72"/>
    </row>
    <row r="397" customHeight="1" spans="5:23">
      <c r="E397" s="192"/>
      <c r="F397" s="72"/>
      <c r="L397" s="72"/>
      <c r="Q397" s="72"/>
      <c r="W397" s="72"/>
    </row>
    <row r="398" customHeight="1" spans="5:23">
      <c r="E398" s="192"/>
      <c r="F398" s="72"/>
      <c r="L398" s="72"/>
      <c r="Q398" s="72"/>
      <c r="W398" s="72"/>
    </row>
    <row r="399" customHeight="1" spans="5:23">
      <c r="E399" s="192"/>
      <c r="F399" s="72"/>
      <c r="L399" s="72"/>
      <c r="Q399" s="72"/>
      <c r="W399" s="72"/>
    </row>
    <row r="400" customHeight="1" spans="5:23">
      <c r="E400" s="192"/>
      <c r="F400" s="72"/>
      <c r="L400" s="72"/>
      <c r="Q400" s="72"/>
      <c r="W400" s="72"/>
    </row>
    <row r="401" customHeight="1" spans="5:23">
      <c r="E401" s="192"/>
      <c r="F401" s="72"/>
      <c r="L401" s="72"/>
      <c r="Q401" s="72"/>
      <c r="W401" s="72"/>
    </row>
    <row r="402" customHeight="1" spans="5:23">
      <c r="E402" s="192"/>
      <c r="F402" s="72"/>
      <c r="L402" s="72"/>
      <c r="Q402" s="72"/>
      <c r="W402" s="72"/>
    </row>
    <row r="403" customHeight="1" spans="5:23">
      <c r="E403" s="192"/>
      <c r="F403" s="72"/>
      <c r="L403" s="72"/>
      <c r="Q403" s="72"/>
      <c r="W403" s="72"/>
    </row>
    <row r="404" customHeight="1" spans="5:23">
      <c r="E404" s="192"/>
      <c r="F404" s="72"/>
      <c r="L404" s="72"/>
      <c r="Q404" s="72"/>
      <c r="W404" s="72"/>
    </row>
    <row r="405" customHeight="1" spans="5:23">
      <c r="E405" s="192"/>
      <c r="F405" s="72"/>
      <c r="L405" s="72"/>
      <c r="Q405" s="72"/>
      <c r="W405" s="72"/>
    </row>
    <row r="406" customHeight="1" spans="5:23">
      <c r="E406" s="192"/>
      <c r="F406" s="72"/>
      <c r="L406" s="72"/>
      <c r="Q406" s="72"/>
      <c r="W406" s="72"/>
    </row>
    <row r="407" customHeight="1" spans="5:23">
      <c r="E407" s="192"/>
      <c r="F407" s="72"/>
      <c r="L407" s="72"/>
      <c r="Q407" s="72"/>
      <c r="W407" s="72"/>
    </row>
    <row r="408" customHeight="1" spans="5:23">
      <c r="E408" s="192"/>
      <c r="F408" s="72"/>
      <c r="L408" s="72"/>
      <c r="Q408" s="72"/>
      <c r="W408" s="72"/>
    </row>
    <row r="409" customHeight="1" spans="5:23">
      <c r="E409" s="192"/>
      <c r="F409" s="72"/>
      <c r="L409" s="72"/>
      <c r="Q409" s="72"/>
      <c r="W409" s="72"/>
    </row>
    <row r="410" customHeight="1" spans="5:23">
      <c r="E410" s="192"/>
      <c r="F410" s="72"/>
      <c r="L410" s="72"/>
      <c r="Q410" s="72"/>
      <c r="W410" s="72"/>
    </row>
    <row r="411" customHeight="1" spans="5:23">
      <c r="E411" s="192"/>
      <c r="F411" s="72"/>
      <c r="L411" s="72"/>
      <c r="Q411" s="72"/>
      <c r="W411" s="72"/>
    </row>
    <row r="412" customHeight="1" spans="5:23">
      <c r="E412" s="192"/>
      <c r="F412" s="72"/>
      <c r="L412" s="72"/>
      <c r="Q412" s="72"/>
      <c r="W412" s="72"/>
    </row>
    <row r="413" customHeight="1" spans="5:23">
      <c r="E413" s="192"/>
      <c r="F413" s="72"/>
      <c r="L413" s="72"/>
      <c r="Q413" s="72"/>
      <c r="W413" s="72"/>
    </row>
    <row r="414" customHeight="1" spans="5:23">
      <c r="E414" s="192"/>
      <c r="F414" s="72"/>
      <c r="L414" s="72"/>
      <c r="Q414" s="72"/>
      <c r="W414" s="72"/>
    </row>
    <row r="415" customHeight="1" spans="5:23">
      <c r="E415" s="192"/>
      <c r="F415" s="72"/>
      <c r="L415" s="72"/>
      <c r="Q415" s="72"/>
      <c r="W415" s="72"/>
    </row>
    <row r="416" customHeight="1" spans="5:23">
      <c r="E416" s="192"/>
      <c r="F416" s="72"/>
      <c r="L416" s="72"/>
      <c r="Q416" s="72"/>
      <c r="W416" s="72"/>
    </row>
    <row r="417" customHeight="1" spans="5:23">
      <c r="E417" s="192"/>
      <c r="F417" s="72"/>
      <c r="L417" s="72"/>
      <c r="Q417" s="72"/>
      <c r="W417" s="72"/>
    </row>
    <row r="418" customHeight="1" spans="5:23">
      <c r="E418" s="192"/>
      <c r="F418" s="72"/>
      <c r="L418" s="72"/>
      <c r="Q418" s="72"/>
      <c r="W418" s="72"/>
    </row>
    <row r="419" customHeight="1" spans="5:23">
      <c r="E419" s="192"/>
      <c r="F419" s="72"/>
      <c r="L419" s="72"/>
      <c r="Q419" s="72"/>
      <c r="W419" s="72"/>
    </row>
    <row r="420" customHeight="1" spans="5:23">
      <c r="E420" s="192"/>
      <c r="F420" s="72"/>
      <c r="L420" s="72"/>
      <c r="Q420" s="72"/>
      <c r="W420" s="72"/>
    </row>
    <row r="421" customHeight="1" spans="5:23">
      <c r="E421" s="192"/>
      <c r="F421" s="72"/>
      <c r="L421" s="72"/>
      <c r="Q421" s="72"/>
      <c r="W421" s="72"/>
    </row>
    <row r="422" customHeight="1" spans="5:23">
      <c r="E422" s="192"/>
      <c r="F422" s="72"/>
      <c r="L422" s="72"/>
      <c r="Q422" s="72"/>
      <c r="W422" s="72"/>
    </row>
    <row r="423" customHeight="1" spans="5:23">
      <c r="E423" s="192"/>
      <c r="F423" s="72"/>
      <c r="L423" s="72"/>
      <c r="Q423" s="72"/>
      <c r="W423" s="72"/>
    </row>
    <row r="424" customHeight="1" spans="5:23">
      <c r="E424" s="192"/>
      <c r="F424" s="72"/>
      <c r="L424" s="72"/>
      <c r="Q424" s="72"/>
      <c r="W424" s="72"/>
    </row>
    <row r="425" customHeight="1" spans="5:23">
      <c r="E425" s="192"/>
      <c r="F425" s="72"/>
      <c r="L425" s="72"/>
      <c r="Q425" s="72"/>
      <c r="W425" s="72"/>
    </row>
    <row r="426" customHeight="1" spans="5:23">
      <c r="E426" s="192"/>
      <c r="F426" s="72"/>
      <c r="L426" s="72"/>
      <c r="Q426" s="72"/>
      <c r="W426" s="72"/>
    </row>
    <row r="427" customHeight="1" spans="5:23">
      <c r="E427" s="192"/>
      <c r="F427" s="72"/>
      <c r="L427" s="72"/>
      <c r="Q427" s="72"/>
      <c r="W427" s="72"/>
    </row>
    <row r="428" customHeight="1" spans="5:23">
      <c r="E428" s="192"/>
      <c r="F428" s="72"/>
      <c r="L428" s="72"/>
      <c r="Q428" s="72"/>
      <c r="W428" s="72"/>
    </row>
    <row r="429" customHeight="1" spans="5:23">
      <c r="E429" s="192"/>
      <c r="F429" s="72"/>
      <c r="L429" s="72"/>
      <c r="Q429" s="72"/>
      <c r="W429" s="72"/>
    </row>
    <row r="430" customHeight="1" spans="5:23">
      <c r="E430" s="192"/>
      <c r="F430" s="72"/>
      <c r="L430" s="72"/>
      <c r="Q430" s="72"/>
      <c r="W430" s="72"/>
    </row>
    <row r="431" customHeight="1" spans="5:23">
      <c r="E431" s="192"/>
      <c r="F431" s="72"/>
      <c r="L431" s="72"/>
      <c r="Q431" s="72"/>
      <c r="W431" s="72"/>
    </row>
    <row r="432" customHeight="1" spans="5:23">
      <c r="E432" s="192"/>
      <c r="F432" s="72"/>
      <c r="L432" s="72"/>
      <c r="Q432" s="72"/>
      <c r="W432" s="72"/>
    </row>
    <row r="433" customHeight="1" spans="5:23">
      <c r="E433" s="192"/>
      <c r="F433" s="72"/>
      <c r="L433" s="72"/>
      <c r="Q433" s="72"/>
      <c r="W433" s="72"/>
    </row>
    <row r="434" customHeight="1" spans="5:23">
      <c r="E434" s="192"/>
      <c r="F434" s="72"/>
      <c r="L434" s="72"/>
      <c r="Q434" s="72"/>
      <c r="W434" s="72"/>
    </row>
    <row r="435" customHeight="1" spans="5:23">
      <c r="E435" s="192"/>
      <c r="F435" s="72"/>
      <c r="L435" s="72"/>
      <c r="Q435" s="72"/>
      <c r="W435" s="72"/>
    </row>
    <row r="436" customHeight="1" spans="5:23">
      <c r="E436" s="192"/>
      <c r="F436" s="72"/>
      <c r="L436" s="72"/>
      <c r="Q436" s="72"/>
      <c r="W436" s="72"/>
    </row>
    <row r="437" customHeight="1" spans="5:23">
      <c r="E437" s="192"/>
      <c r="F437" s="72"/>
      <c r="L437" s="72"/>
      <c r="Q437" s="72"/>
      <c r="W437" s="72"/>
    </row>
    <row r="438" customHeight="1" spans="5:23">
      <c r="E438" s="192"/>
      <c r="F438" s="72"/>
      <c r="L438" s="72"/>
      <c r="Q438" s="72"/>
      <c r="W438" s="72"/>
    </row>
    <row r="439" customHeight="1" spans="5:23">
      <c r="E439" s="192"/>
      <c r="F439" s="72"/>
      <c r="L439" s="72"/>
      <c r="Q439" s="72"/>
      <c r="W439" s="72"/>
    </row>
    <row r="440" customHeight="1" spans="5:23">
      <c r="E440" s="192"/>
      <c r="F440" s="72"/>
      <c r="L440" s="72"/>
      <c r="Q440" s="72"/>
      <c r="W440" s="72"/>
    </row>
    <row r="441" customHeight="1" spans="5:23">
      <c r="E441" s="192"/>
      <c r="F441" s="72"/>
      <c r="L441" s="72"/>
      <c r="Q441" s="72"/>
      <c r="W441" s="72"/>
    </row>
    <row r="442" customHeight="1" spans="5:23">
      <c r="E442" s="192"/>
      <c r="F442" s="72"/>
      <c r="L442" s="72"/>
      <c r="Q442" s="72"/>
      <c r="W442" s="72"/>
    </row>
    <row r="443" customHeight="1" spans="5:23">
      <c r="E443" s="192"/>
      <c r="F443" s="72"/>
      <c r="L443" s="72"/>
      <c r="Q443" s="72"/>
      <c r="W443" s="72"/>
    </row>
    <row r="444" customHeight="1" spans="5:23">
      <c r="E444" s="192"/>
      <c r="F444" s="72"/>
      <c r="L444" s="72"/>
      <c r="Q444" s="72"/>
      <c r="W444" s="72"/>
    </row>
    <row r="445" customHeight="1" spans="5:23">
      <c r="E445" s="192"/>
      <c r="F445" s="72"/>
      <c r="L445" s="72"/>
      <c r="Q445" s="72"/>
      <c r="W445" s="72"/>
    </row>
    <row r="446" customHeight="1" spans="5:23">
      <c r="E446" s="192"/>
      <c r="F446" s="72"/>
      <c r="L446" s="72"/>
      <c r="Q446" s="72"/>
      <c r="W446" s="72"/>
    </row>
    <row r="447" customHeight="1" spans="5:23">
      <c r="E447" s="192"/>
      <c r="F447" s="72"/>
      <c r="L447" s="72"/>
      <c r="Q447" s="72"/>
      <c r="W447" s="72"/>
    </row>
    <row r="448" customHeight="1" spans="5:23">
      <c r="E448" s="192"/>
      <c r="F448" s="72"/>
      <c r="L448" s="72"/>
      <c r="Q448" s="72"/>
      <c r="W448" s="72"/>
    </row>
    <row r="449" customHeight="1" spans="5:23">
      <c r="E449" s="192"/>
      <c r="F449" s="72"/>
      <c r="L449" s="72"/>
      <c r="Q449" s="72"/>
      <c r="W449" s="72"/>
    </row>
    <row r="450" customHeight="1" spans="5:23">
      <c r="E450" s="192"/>
      <c r="F450" s="72"/>
      <c r="L450" s="72"/>
      <c r="Q450" s="72"/>
      <c r="W450" s="72"/>
    </row>
    <row r="451" customHeight="1" spans="5:23">
      <c r="E451" s="192"/>
      <c r="F451" s="72"/>
      <c r="L451" s="72"/>
      <c r="Q451" s="72"/>
      <c r="W451" s="72"/>
    </row>
    <row r="452" customHeight="1" spans="5:23">
      <c r="E452" s="192"/>
      <c r="F452" s="72"/>
      <c r="L452" s="72"/>
      <c r="Q452" s="72"/>
      <c r="W452" s="72"/>
    </row>
    <row r="453" customHeight="1" spans="5:23">
      <c r="E453" s="192"/>
      <c r="F453" s="72"/>
      <c r="L453" s="72"/>
      <c r="Q453" s="72"/>
      <c r="W453" s="72"/>
    </row>
    <row r="454" customHeight="1" spans="5:23">
      <c r="E454" s="192"/>
      <c r="F454" s="72"/>
      <c r="L454" s="72"/>
      <c r="Q454" s="72"/>
      <c r="W454" s="72"/>
    </row>
    <row r="455" customHeight="1" spans="5:23">
      <c r="E455" s="192"/>
      <c r="F455" s="72"/>
      <c r="L455" s="72"/>
      <c r="Q455" s="72"/>
      <c r="W455" s="72"/>
    </row>
    <row r="456" customHeight="1" spans="5:23">
      <c r="E456" s="192"/>
      <c r="F456" s="72"/>
      <c r="L456" s="72"/>
      <c r="Q456" s="72"/>
      <c r="W456" s="72"/>
    </row>
    <row r="457" customHeight="1" spans="5:23">
      <c r="E457" s="192"/>
      <c r="F457" s="72"/>
      <c r="L457" s="72"/>
      <c r="Q457" s="72"/>
      <c r="W457" s="72"/>
    </row>
    <row r="458" customHeight="1" spans="5:23">
      <c r="E458" s="192"/>
      <c r="F458" s="72"/>
      <c r="L458" s="72"/>
      <c r="Q458" s="72"/>
      <c r="W458" s="72"/>
    </row>
    <row r="459" customHeight="1" spans="5:23">
      <c r="E459" s="192"/>
      <c r="F459" s="72"/>
      <c r="L459" s="72"/>
      <c r="Q459" s="72"/>
      <c r="W459" s="72"/>
    </row>
    <row r="460" customHeight="1" spans="5:23">
      <c r="E460" s="192"/>
      <c r="F460" s="72"/>
      <c r="L460" s="72"/>
      <c r="Q460" s="72"/>
      <c r="W460" s="72"/>
    </row>
    <row r="461" customHeight="1" spans="5:23">
      <c r="E461" s="192"/>
      <c r="F461" s="72"/>
      <c r="L461" s="72"/>
      <c r="Q461" s="72"/>
      <c r="W461" s="72"/>
    </row>
    <row r="462" customHeight="1" spans="5:23">
      <c r="E462" s="192"/>
      <c r="F462" s="72"/>
      <c r="L462" s="72"/>
      <c r="Q462" s="72"/>
      <c r="W462" s="72"/>
    </row>
    <row r="463" customHeight="1" spans="5:23">
      <c r="E463" s="192"/>
      <c r="F463" s="72"/>
      <c r="L463" s="72"/>
      <c r="Q463" s="72"/>
      <c r="W463" s="72"/>
    </row>
    <row r="464" customHeight="1" spans="5:23">
      <c r="E464" s="192"/>
      <c r="F464" s="72"/>
      <c r="L464" s="72"/>
      <c r="Q464" s="72"/>
      <c r="W464" s="72"/>
    </row>
    <row r="465" customHeight="1" spans="5:23">
      <c r="E465" s="192"/>
      <c r="F465" s="72"/>
      <c r="L465" s="72"/>
      <c r="Q465" s="72"/>
      <c r="W465" s="72"/>
    </row>
    <row r="466" customHeight="1" spans="5:23">
      <c r="E466" s="192"/>
      <c r="F466" s="72"/>
      <c r="L466" s="72"/>
      <c r="Q466" s="72"/>
      <c r="W466" s="72"/>
    </row>
    <row r="467" customHeight="1" spans="5:23">
      <c r="E467" s="192"/>
      <c r="F467" s="72"/>
      <c r="L467" s="72"/>
      <c r="Q467" s="72"/>
      <c r="W467" s="72"/>
    </row>
    <row r="468" customHeight="1" spans="5:23">
      <c r="E468" s="192"/>
      <c r="F468" s="72"/>
      <c r="L468" s="72"/>
      <c r="Q468" s="72"/>
      <c r="W468" s="72"/>
    </row>
    <row r="469" customHeight="1" spans="5:23">
      <c r="E469" s="192"/>
      <c r="F469" s="72"/>
      <c r="L469" s="72"/>
      <c r="Q469" s="72"/>
      <c r="W469" s="72"/>
    </row>
    <row r="470" customHeight="1" spans="5:23">
      <c r="E470" s="192"/>
      <c r="F470" s="72"/>
      <c r="L470" s="72"/>
      <c r="Q470" s="72"/>
      <c r="W470" s="72"/>
    </row>
    <row r="471" customHeight="1" spans="5:23">
      <c r="E471" s="192"/>
      <c r="F471" s="72"/>
      <c r="L471" s="72"/>
      <c r="Q471" s="72"/>
      <c r="W471" s="72"/>
    </row>
    <row r="472" customHeight="1" spans="5:23">
      <c r="E472" s="192"/>
      <c r="F472" s="72"/>
      <c r="L472" s="72"/>
      <c r="Q472" s="72"/>
      <c r="W472" s="72"/>
    </row>
    <row r="473" customHeight="1" spans="5:23">
      <c r="E473" s="192"/>
      <c r="F473" s="72"/>
      <c r="L473" s="72"/>
      <c r="Q473" s="72"/>
      <c r="W473" s="72"/>
    </row>
    <row r="474" customHeight="1" spans="5:23">
      <c r="E474" s="192"/>
      <c r="F474" s="72"/>
      <c r="L474" s="72"/>
      <c r="Q474" s="72"/>
      <c r="W474" s="72"/>
    </row>
    <row r="475" customHeight="1" spans="5:23">
      <c r="E475" s="192"/>
      <c r="F475" s="72"/>
      <c r="L475" s="72"/>
      <c r="Q475" s="72"/>
      <c r="W475" s="72"/>
    </row>
    <row r="476" customHeight="1" spans="5:23">
      <c r="E476" s="192"/>
      <c r="F476" s="72"/>
      <c r="L476" s="72"/>
      <c r="Q476" s="72"/>
      <c r="W476" s="72"/>
    </row>
    <row r="477" customHeight="1" spans="5:23">
      <c r="E477" s="192"/>
      <c r="F477" s="72"/>
      <c r="L477" s="72"/>
      <c r="Q477" s="72"/>
      <c r="W477" s="72"/>
    </row>
    <row r="478" customHeight="1" spans="5:23">
      <c r="E478" s="192"/>
      <c r="F478" s="72"/>
      <c r="L478" s="72"/>
      <c r="Q478" s="72"/>
      <c r="W478" s="72"/>
    </row>
    <row r="479" customHeight="1" spans="5:23">
      <c r="E479" s="192"/>
      <c r="F479" s="72"/>
      <c r="L479" s="72"/>
      <c r="Q479" s="72"/>
      <c r="W479" s="72"/>
    </row>
    <row r="480" customHeight="1" spans="5:23">
      <c r="E480" s="192"/>
      <c r="F480" s="72"/>
      <c r="L480" s="72"/>
      <c r="Q480" s="72"/>
      <c r="W480" s="72"/>
    </row>
    <row r="481" customHeight="1" spans="5:23">
      <c r="E481" s="192"/>
      <c r="F481" s="72"/>
      <c r="L481" s="72"/>
      <c r="Q481" s="72"/>
      <c r="W481" s="72"/>
    </row>
    <row r="482" customHeight="1" spans="5:23">
      <c r="E482" s="192"/>
      <c r="F482" s="72"/>
      <c r="L482" s="72"/>
      <c r="Q482" s="72"/>
      <c r="W482" s="72"/>
    </row>
    <row r="483" customHeight="1" spans="5:23">
      <c r="E483" s="192"/>
      <c r="F483" s="72"/>
      <c r="L483" s="72"/>
      <c r="Q483" s="72"/>
      <c r="W483" s="72"/>
    </row>
    <row r="484" customHeight="1" spans="5:23">
      <c r="E484" s="192"/>
      <c r="F484" s="72"/>
      <c r="L484" s="72"/>
      <c r="Q484" s="72"/>
      <c r="W484" s="72"/>
    </row>
    <row r="485" customHeight="1" spans="5:23">
      <c r="E485" s="192"/>
      <c r="F485" s="72"/>
      <c r="L485" s="72"/>
      <c r="Q485" s="72"/>
      <c r="W485" s="72"/>
    </row>
    <row r="486" customHeight="1" spans="5:23">
      <c r="E486" s="192"/>
      <c r="F486" s="72"/>
      <c r="L486" s="72"/>
      <c r="Q486" s="72"/>
      <c r="W486" s="72"/>
    </row>
    <row r="487" customHeight="1" spans="5:23">
      <c r="E487" s="192"/>
      <c r="F487" s="72"/>
      <c r="L487" s="72"/>
      <c r="Q487" s="72"/>
      <c r="W487" s="72"/>
    </row>
    <row r="488" customHeight="1" spans="5:23">
      <c r="E488" s="192"/>
      <c r="F488" s="72"/>
      <c r="L488" s="72"/>
      <c r="Q488" s="72"/>
      <c r="W488" s="72"/>
    </row>
    <row r="489" customHeight="1" spans="5:23">
      <c r="E489" s="192"/>
      <c r="F489" s="72"/>
      <c r="L489" s="72"/>
      <c r="Q489" s="72"/>
      <c r="W489" s="72"/>
    </row>
    <row r="490" customHeight="1" spans="5:23">
      <c r="E490" s="192"/>
      <c r="F490" s="72"/>
      <c r="L490" s="72"/>
      <c r="Q490" s="72"/>
      <c r="W490" s="72"/>
    </row>
    <row r="491" customHeight="1" spans="5:23">
      <c r="E491" s="192"/>
      <c r="F491" s="72"/>
      <c r="L491" s="72"/>
      <c r="Q491" s="72"/>
      <c r="W491" s="72"/>
    </row>
    <row r="492" customHeight="1" spans="5:23">
      <c r="E492" s="192"/>
      <c r="F492" s="72"/>
      <c r="L492" s="72"/>
      <c r="Q492" s="72"/>
      <c r="W492" s="72"/>
    </row>
    <row r="493" customHeight="1" spans="5:23">
      <c r="E493" s="192"/>
      <c r="F493" s="72"/>
      <c r="L493" s="72"/>
      <c r="Q493" s="72"/>
      <c r="W493" s="72"/>
    </row>
    <row r="494" customHeight="1" spans="5:23">
      <c r="E494" s="192"/>
      <c r="F494" s="72"/>
      <c r="L494" s="72"/>
      <c r="Q494" s="72"/>
      <c r="W494" s="72"/>
    </row>
    <row r="495" customHeight="1" spans="5:23">
      <c r="E495" s="192"/>
      <c r="F495" s="72"/>
      <c r="L495" s="72"/>
      <c r="Q495" s="72"/>
      <c r="W495" s="72"/>
    </row>
    <row r="496" customHeight="1" spans="5:23">
      <c r="E496" s="192"/>
      <c r="F496" s="72"/>
      <c r="L496" s="72"/>
      <c r="Q496" s="72"/>
      <c r="W496" s="72"/>
    </row>
    <row r="497" customHeight="1" spans="5:23">
      <c r="E497" s="192"/>
      <c r="F497" s="72"/>
      <c r="L497" s="72"/>
      <c r="Q497" s="72"/>
      <c r="W497" s="72"/>
    </row>
    <row r="498" customHeight="1" spans="5:23">
      <c r="E498" s="192"/>
      <c r="F498" s="72"/>
      <c r="L498" s="72"/>
      <c r="Q498" s="72"/>
      <c r="W498" s="72"/>
    </row>
    <row r="499" customHeight="1" spans="5:23">
      <c r="E499" s="192"/>
      <c r="F499" s="72"/>
      <c r="L499" s="72"/>
      <c r="Q499" s="72"/>
      <c r="W499" s="72"/>
    </row>
    <row r="500" customHeight="1" spans="5:23">
      <c r="E500" s="192"/>
      <c r="F500" s="72"/>
      <c r="L500" s="72"/>
      <c r="Q500" s="72"/>
      <c r="W500" s="72"/>
    </row>
    <row r="501" customHeight="1" spans="5:23">
      <c r="E501" s="192"/>
      <c r="F501" s="72"/>
      <c r="L501" s="72"/>
      <c r="Q501" s="72"/>
      <c r="W501" s="72"/>
    </row>
    <row r="502" customHeight="1" spans="5:23">
      <c r="E502" s="192"/>
      <c r="F502" s="72"/>
      <c r="L502" s="72"/>
      <c r="Q502" s="72"/>
      <c r="W502" s="72"/>
    </row>
    <row r="503" customHeight="1" spans="5:23">
      <c r="E503" s="192"/>
      <c r="F503" s="72"/>
      <c r="L503" s="72"/>
      <c r="Q503" s="72"/>
      <c r="W503" s="72"/>
    </row>
    <row r="504" customHeight="1" spans="5:23">
      <c r="E504" s="192"/>
      <c r="F504" s="72"/>
      <c r="L504" s="72"/>
      <c r="Q504" s="72"/>
      <c r="W504" s="72"/>
    </row>
    <row r="505" customHeight="1" spans="5:23">
      <c r="E505" s="192"/>
      <c r="F505" s="72"/>
      <c r="L505" s="72"/>
      <c r="Q505" s="72"/>
      <c r="W505" s="72"/>
    </row>
    <row r="506" customHeight="1" spans="5:23">
      <c r="E506" s="192"/>
      <c r="F506" s="72"/>
      <c r="L506" s="72"/>
      <c r="Q506" s="72"/>
      <c r="W506" s="72"/>
    </row>
    <row r="507" customHeight="1" spans="5:23">
      <c r="E507" s="192"/>
      <c r="F507" s="72"/>
      <c r="L507" s="72"/>
      <c r="Q507" s="72"/>
      <c r="W507" s="72"/>
    </row>
    <row r="508" customHeight="1" spans="5:23">
      <c r="E508" s="192"/>
      <c r="F508" s="72"/>
      <c r="L508" s="72"/>
      <c r="Q508" s="72"/>
      <c r="W508" s="72"/>
    </row>
    <row r="509" customHeight="1" spans="5:23">
      <c r="E509" s="192"/>
      <c r="F509" s="72"/>
      <c r="L509" s="72"/>
      <c r="Q509" s="72"/>
      <c r="W509" s="72"/>
    </row>
    <row r="510" customHeight="1" spans="5:23">
      <c r="E510" s="192"/>
      <c r="F510" s="72"/>
      <c r="L510" s="72"/>
      <c r="Q510" s="72"/>
      <c r="W510" s="72"/>
    </row>
    <row r="511" customHeight="1" spans="5:23">
      <c r="E511" s="192"/>
      <c r="F511" s="72"/>
      <c r="L511" s="72"/>
      <c r="Q511" s="72"/>
      <c r="W511" s="72"/>
    </row>
    <row r="512" customHeight="1" spans="5:23">
      <c r="E512" s="192"/>
      <c r="F512" s="72"/>
      <c r="L512" s="72"/>
      <c r="Q512" s="72"/>
      <c r="W512" s="72"/>
    </row>
    <row r="513" customHeight="1" spans="5:23">
      <c r="E513" s="192"/>
      <c r="F513" s="72"/>
      <c r="L513" s="72"/>
      <c r="Q513" s="72"/>
      <c r="W513" s="72"/>
    </row>
    <row r="514" customHeight="1" spans="5:23">
      <c r="E514" s="192"/>
      <c r="F514" s="72"/>
      <c r="L514" s="72"/>
      <c r="Q514" s="72"/>
      <c r="W514" s="72"/>
    </row>
    <row r="515" customHeight="1" spans="5:23">
      <c r="E515" s="192"/>
      <c r="F515" s="72"/>
      <c r="L515" s="72"/>
      <c r="Q515" s="72"/>
      <c r="W515" s="72"/>
    </row>
    <row r="516" customHeight="1" spans="5:23">
      <c r="E516" s="192"/>
      <c r="F516" s="72"/>
      <c r="L516" s="72"/>
      <c r="Q516" s="72"/>
      <c r="W516" s="72"/>
    </row>
    <row r="517" customHeight="1" spans="5:23">
      <c r="E517" s="192"/>
      <c r="F517" s="72"/>
      <c r="L517" s="72"/>
      <c r="Q517" s="72"/>
      <c r="W517" s="72"/>
    </row>
    <row r="518" customHeight="1" spans="5:23">
      <c r="E518" s="192"/>
      <c r="F518" s="72"/>
      <c r="L518" s="72"/>
      <c r="Q518" s="72"/>
      <c r="W518" s="72"/>
    </row>
    <row r="519" customHeight="1" spans="5:23">
      <c r="E519" s="192"/>
      <c r="F519" s="72"/>
      <c r="L519" s="72"/>
      <c r="Q519" s="72"/>
      <c r="W519" s="72"/>
    </row>
    <row r="520" customHeight="1" spans="5:23">
      <c r="E520" s="192"/>
      <c r="F520" s="72"/>
      <c r="L520" s="72"/>
      <c r="Q520" s="72"/>
      <c r="W520" s="72"/>
    </row>
    <row r="521" customHeight="1" spans="5:23">
      <c r="E521" s="192"/>
      <c r="F521" s="72"/>
      <c r="L521" s="72"/>
      <c r="Q521" s="72"/>
      <c r="W521" s="72"/>
    </row>
    <row r="522" customHeight="1" spans="5:23">
      <c r="E522" s="192"/>
      <c r="F522" s="72"/>
      <c r="L522" s="72"/>
      <c r="Q522" s="72"/>
      <c r="W522" s="72"/>
    </row>
    <row r="523" customHeight="1" spans="5:23">
      <c r="E523" s="192"/>
      <c r="F523" s="72"/>
      <c r="L523" s="72"/>
      <c r="Q523" s="72"/>
      <c r="W523" s="72"/>
    </row>
    <row r="524" customHeight="1" spans="5:23">
      <c r="E524" s="192"/>
      <c r="F524" s="72"/>
      <c r="L524" s="72"/>
      <c r="Q524" s="72"/>
      <c r="W524" s="72"/>
    </row>
    <row r="525" customHeight="1" spans="5:23">
      <c r="E525" s="192"/>
      <c r="F525" s="72"/>
      <c r="L525" s="72"/>
      <c r="Q525" s="72"/>
      <c r="W525" s="72"/>
    </row>
    <row r="526" customHeight="1" spans="5:23">
      <c r="E526" s="192"/>
      <c r="F526" s="72"/>
      <c r="L526" s="72"/>
      <c r="Q526" s="72"/>
      <c r="W526" s="72"/>
    </row>
    <row r="527" customHeight="1" spans="5:23">
      <c r="E527" s="192"/>
      <c r="F527" s="72"/>
      <c r="L527" s="72"/>
      <c r="Q527" s="72"/>
      <c r="W527" s="72"/>
    </row>
    <row r="528" customHeight="1" spans="5:23">
      <c r="E528" s="192"/>
      <c r="F528" s="72"/>
      <c r="L528" s="72"/>
      <c r="Q528" s="72"/>
      <c r="W528" s="72"/>
    </row>
    <row r="529" customHeight="1" spans="5:23">
      <c r="E529" s="192"/>
      <c r="F529" s="72"/>
      <c r="L529" s="72"/>
      <c r="Q529" s="72"/>
      <c r="W529" s="72"/>
    </row>
    <row r="530" customHeight="1" spans="5:23">
      <c r="E530" s="192"/>
      <c r="F530" s="72"/>
      <c r="L530" s="72"/>
      <c r="Q530" s="72"/>
      <c r="W530" s="72"/>
    </row>
    <row r="531" customHeight="1" spans="5:23">
      <c r="E531" s="192"/>
      <c r="F531" s="72"/>
      <c r="L531" s="72"/>
      <c r="Q531" s="72"/>
      <c r="W531" s="72"/>
    </row>
    <row r="532" customHeight="1" spans="5:23">
      <c r="E532" s="192"/>
      <c r="F532" s="72"/>
      <c r="L532" s="72"/>
      <c r="Q532" s="72"/>
      <c r="W532" s="72"/>
    </row>
    <row r="533" customHeight="1" spans="5:23">
      <c r="E533" s="192"/>
      <c r="F533" s="72"/>
      <c r="L533" s="72"/>
      <c r="Q533" s="72"/>
      <c r="W533" s="72"/>
    </row>
    <row r="534" customHeight="1" spans="5:23">
      <c r="E534" s="192"/>
      <c r="F534" s="72"/>
      <c r="L534" s="72"/>
      <c r="Q534" s="72"/>
      <c r="W534" s="72"/>
    </row>
    <row r="535" customHeight="1" spans="5:23">
      <c r="E535" s="192"/>
      <c r="F535" s="72"/>
      <c r="L535" s="72"/>
      <c r="Q535" s="72"/>
      <c r="W535" s="72"/>
    </row>
    <row r="536" customHeight="1" spans="5:23">
      <c r="E536" s="192"/>
      <c r="F536" s="72"/>
      <c r="L536" s="72"/>
      <c r="Q536" s="72"/>
      <c r="W536" s="72"/>
    </row>
    <row r="537" customHeight="1" spans="5:23">
      <c r="E537" s="192"/>
      <c r="F537" s="72"/>
      <c r="L537" s="72"/>
      <c r="Q537" s="72"/>
      <c r="W537" s="72"/>
    </row>
    <row r="538" customHeight="1" spans="5:23">
      <c r="E538" s="192"/>
      <c r="F538" s="72"/>
      <c r="L538" s="72"/>
      <c r="Q538" s="72"/>
      <c r="W538" s="72"/>
    </row>
    <row r="539" customHeight="1" spans="5:23">
      <c r="E539" s="192"/>
      <c r="F539" s="72"/>
      <c r="L539" s="72"/>
      <c r="Q539" s="72"/>
      <c r="W539" s="72"/>
    </row>
    <row r="540" customHeight="1" spans="5:23">
      <c r="E540" s="192"/>
      <c r="F540" s="72"/>
      <c r="L540" s="72"/>
      <c r="Q540" s="72"/>
      <c r="W540" s="72"/>
    </row>
    <row r="541" customHeight="1" spans="5:23">
      <c r="E541" s="192"/>
      <c r="F541" s="72"/>
      <c r="L541" s="72"/>
      <c r="Q541" s="72"/>
      <c r="W541" s="72"/>
    </row>
    <row r="542" customHeight="1" spans="5:23">
      <c r="E542" s="192"/>
      <c r="F542" s="72"/>
      <c r="L542" s="72"/>
      <c r="Q542" s="72"/>
      <c r="W542" s="72"/>
    </row>
    <row r="543" customHeight="1" spans="5:23">
      <c r="E543" s="192"/>
      <c r="F543" s="72"/>
      <c r="L543" s="72"/>
      <c r="Q543" s="72"/>
      <c r="W543" s="72"/>
    </row>
    <row r="544" customHeight="1" spans="5:23">
      <c r="E544" s="192"/>
      <c r="F544" s="72"/>
      <c r="L544" s="72"/>
      <c r="Q544" s="72"/>
      <c r="W544" s="72"/>
    </row>
    <row r="545" customHeight="1" spans="5:23">
      <c r="E545" s="192"/>
      <c r="F545" s="72"/>
      <c r="L545" s="72"/>
      <c r="Q545" s="72"/>
      <c r="W545" s="72"/>
    </row>
    <row r="546" customHeight="1" spans="5:23">
      <c r="E546" s="192"/>
      <c r="F546" s="72"/>
      <c r="L546" s="72"/>
      <c r="Q546" s="72"/>
      <c r="W546" s="72"/>
    </row>
    <row r="547" customHeight="1" spans="5:23">
      <c r="E547" s="192"/>
      <c r="F547" s="72"/>
      <c r="L547" s="72"/>
      <c r="Q547" s="72"/>
      <c r="W547" s="72"/>
    </row>
    <row r="548" customHeight="1" spans="5:23">
      <c r="E548" s="192"/>
      <c r="F548" s="72"/>
      <c r="L548" s="72"/>
      <c r="Q548" s="72"/>
      <c r="W548" s="72"/>
    </row>
    <row r="549" customHeight="1" spans="5:23">
      <c r="E549" s="192"/>
      <c r="F549" s="72"/>
      <c r="L549" s="72"/>
      <c r="Q549" s="72"/>
      <c r="W549" s="72"/>
    </row>
    <row r="550" customHeight="1" spans="5:23">
      <c r="E550" s="192"/>
      <c r="F550" s="72"/>
      <c r="L550" s="72"/>
      <c r="Q550" s="72"/>
      <c r="W550" s="72"/>
    </row>
    <row r="551" customHeight="1" spans="5:23">
      <c r="E551" s="192"/>
      <c r="F551" s="72"/>
      <c r="L551" s="72"/>
      <c r="Q551" s="72"/>
      <c r="W551" s="72"/>
    </row>
    <row r="552" customHeight="1" spans="5:23">
      <c r="E552" s="192"/>
      <c r="F552" s="72"/>
      <c r="L552" s="72"/>
      <c r="Q552" s="72"/>
      <c r="W552" s="72"/>
    </row>
    <row r="553" customHeight="1" spans="5:23">
      <c r="E553" s="192"/>
      <c r="F553" s="72"/>
      <c r="L553" s="72"/>
      <c r="Q553" s="72"/>
      <c r="W553" s="72"/>
    </row>
    <row r="554" customHeight="1" spans="5:23">
      <c r="E554" s="192"/>
      <c r="F554" s="72"/>
      <c r="L554" s="72"/>
      <c r="Q554" s="72"/>
      <c r="W554" s="72"/>
    </row>
    <row r="555" customHeight="1" spans="5:23">
      <c r="E555" s="192"/>
      <c r="F555" s="72"/>
      <c r="L555" s="72"/>
      <c r="Q555" s="72"/>
      <c r="W555" s="72"/>
    </row>
    <row r="556" customHeight="1" spans="5:23">
      <c r="E556" s="192"/>
      <c r="F556" s="72"/>
      <c r="L556" s="72"/>
      <c r="Q556" s="72"/>
      <c r="W556" s="72"/>
    </row>
    <row r="557" customHeight="1" spans="5:23">
      <c r="E557" s="192"/>
      <c r="F557" s="72"/>
      <c r="L557" s="72"/>
      <c r="Q557" s="72"/>
      <c r="W557" s="72"/>
    </row>
    <row r="558" customHeight="1" spans="5:23">
      <c r="E558" s="192"/>
      <c r="F558" s="72"/>
      <c r="L558" s="72"/>
      <c r="Q558" s="72"/>
      <c r="W558" s="72"/>
    </row>
    <row r="559" customHeight="1" spans="5:23">
      <c r="E559" s="192"/>
      <c r="F559" s="72"/>
      <c r="L559" s="72"/>
      <c r="Q559" s="72"/>
      <c r="W559" s="72"/>
    </row>
    <row r="560" customHeight="1" spans="5:23">
      <c r="E560" s="192"/>
      <c r="F560" s="72"/>
      <c r="L560" s="72"/>
      <c r="Q560" s="72"/>
      <c r="W560" s="72"/>
    </row>
    <row r="561" customHeight="1" spans="5:23">
      <c r="E561" s="192"/>
      <c r="F561" s="72"/>
      <c r="L561" s="72"/>
      <c r="Q561" s="72"/>
      <c r="W561" s="72"/>
    </row>
    <row r="562" customHeight="1" spans="5:23">
      <c r="E562" s="192"/>
      <c r="F562" s="72"/>
      <c r="L562" s="72"/>
      <c r="Q562" s="72"/>
      <c r="W562" s="72"/>
    </row>
    <row r="563" customHeight="1" spans="5:23">
      <c r="E563" s="192"/>
      <c r="F563" s="72"/>
      <c r="L563" s="72"/>
      <c r="Q563" s="72"/>
      <c r="W563" s="72"/>
    </row>
    <row r="564" customHeight="1" spans="5:23">
      <c r="E564" s="192"/>
      <c r="F564" s="72"/>
      <c r="L564" s="72"/>
      <c r="Q564" s="72"/>
      <c r="W564" s="72"/>
    </row>
    <row r="565" customHeight="1" spans="5:23">
      <c r="E565" s="192"/>
      <c r="F565" s="72"/>
      <c r="L565" s="72"/>
      <c r="Q565" s="72"/>
      <c r="W565" s="72"/>
    </row>
    <row r="566" customHeight="1" spans="5:23">
      <c r="E566" s="192"/>
      <c r="F566" s="72"/>
      <c r="L566" s="72"/>
      <c r="Q566" s="72"/>
      <c r="W566" s="72"/>
    </row>
    <row r="567" customHeight="1" spans="5:23">
      <c r="E567" s="192"/>
      <c r="F567" s="72"/>
      <c r="L567" s="72"/>
      <c r="Q567" s="72"/>
      <c r="W567" s="72"/>
    </row>
    <row r="568" customHeight="1" spans="5:23">
      <c r="E568" s="192"/>
      <c r="F568" s="72"/>
      <c r="L568" s="72"/>
      <c r="Q568" s="72"/>
      <c r="W568" s="72"/>
    </row>
    <row r="569" customHeight="1" spans="5:23">
      <c r="E569" s="192"/>
      <c r="F569" s="72"/>
      <c r="L569" s="72"/>
      <c r="Q569" s="72"/>
      <c r="W569" s="72"/>
    </row>
    <row r="570" customHeight="1" spans="5:23">
      <c r="E570" s="192"/>
      <c r="F570" s="72"/>
      <c r="L570" s="72"/>
      <c r="Q570" s="72"/>
      <c r="W570" s="72"/>
    </row>
    <row r="571" customHeight="1" spans="5:23">
      <c r="E571" s="192"/>
      <c r="F571" s="72"/>
      <c r="L571" s="72"/>
      <c r="Q571" s="72"/>
      <c r="W571" s="72"/>
    </row>
    <row r="572" customHeight="1" spans="5:23">
      <c r="E572" s="192"/>
      <c r="F572" s="72"/>
      <c r="L572" s="72"/>
      <c r="Q572" s="72"/>
      <c r="W572" s="72"/>
    </row>
    <row r="573" customHeight="1" spans="5:23">
      <c r="E573" s="192"/>
      <c r="F573" s="72"/>
      <c r="L573" s="72"/>
      <c r="Q573" s="72"/>
      <c r="W573" s="72"/>
    </row>
    <row r="574" customHeight="1" spans="5:23">
      <c r="E574" s="192"/>
      <c r="F574" s="72"/>
      <c r="L574" s="72"/>
      <c r="Q574" s="72"/>
      <c r="W574" s="72"/>
    </row>
    <row r="575" customHeight="1" spans="5:23">
      <c r="E575" s="192"/>
      <c r="F575" s="72"/>
      <c r="L575" s="72"/>
      <c r="Q575" s="72"/>
      <c r="W575" s="72"/>
    </row>
    <row r="576" customHeight="1" spans="5:23">
      <c r="E576" s="192"/>
      <c r="F576" s="72"/>
      <c r="L576" s="72"/>
      <c r="Q576" s="72"/>
      <c r="W576" s="72"/>
    </row>
    <row r="577" customHeight="1" spans="5:23">
      <c r="E577" s="192"/>
      <c r="F577" s="72"/>
      <c r="L577" s="72"/>
      <c r="Q577" s="72"/>
      <c r="W577" s="72"/>
    </row>
    <row r="578" customHeight="1" spans="5:23">
      <c r="E578" s="192"/>
      <c r="F578" s="72"/>
      <c r="L578" s="72"/>
      <c r="Q578" s="72"/>
      <c r="W578" s="72"/>
    </row>
    <row r="579" customHeight="1" spans="5:23">
      <c r="E579" s="192"/>
      <c r="F579" s="72"/>
      <c r="L579" s="72"/>
      <c r="Q579" s="72"/>
      <c r="W579" s="72"/>
    </row>
    <row r="580" customHeight="1" spans="5:23">
      <c r="E580" s="192"/>
      <c r="F580" s="72"/>
      <c r="L580" s="72"/>
      <c r="Q580" s="72"/>
      <c r="W580" s="72"/>
    </row>
    <row r="581" customHeight="1" spans="5:23">
      <c r="E581" s="192"/>
      <c r="F581" s="72"/>
      <c r="L581" s="72"/>
      <c r="Q581" s="72"/>
      <c r="W581" s="72"/>
    </row>
    <row r="582" customHeight="1" spans="5:23">
      <c r="E582" s="192"/>
      <c r="F582" s="72"/>
      <c r="L582" s="72"/>
      <c r="Q582" s="72"/>
      <c r="W582" s="72"/>
    </row>
    <row r="583" customHeight="1" spans="5:23">
      <c r="E583" s="192"/>
      <c r="F583" s="72"/>
      <c r="L583" s="72"/>
      <c r="Q583" s="72"/>
      <c r="W583" s="72"/>
    </row>
    <row r="584" customHeight="1" spans="5:23">
      <c r="E584" s="192"/>
      <c r="F584" s="72"/>
      <c r="L584" s="72"/>
      <c r="Q584" s="72"/>
      <c r="W584" s="72"/>
    </row>
    <row r="585" customHeight="1" spans="5:23">
      <c r="E585" s="192"/>
      <c r="F585" s="72"/>
      <c r="L585" s="72"/>
      <c r="Q585" s="72"/>
      <c r="W585" s="72"/>
    </row>
    <row r="586" customHeight="1" spans="5:23">
      <c r="E586" s="192"/>
      <c r="F586" s="72"/>
      <c r="L586" s="72"/>
      <c r="Q586" s="72"/>
      <c r="W586" s="72"/>
    </row>
    <row r="587" customHeight="1" spans="5:23">
      <c r="E587" s="192"/>
      <c r="F587" s="72"/>
      <c r="L587" s="72"/>
      <c r="Q587" s="72"/>
      <c r="W587" s="72"/>
    </row>
  </sheetData>
  <mergeCells count="1">
    <mergeCell ref="A1:M1"/>
  </mergeCells>
  <pageMargins left="0.75" right="0.75" top="1" bottom="1" header="0.5" footer="0.5"/>
  <headerFooter/>
  <drawing r:id="rId1"/>
  <tableParts count="10">
    <tablePart r:id="rId2"/>
    <tablePart r:id="rId3"/>
    <tablePart r:id="rId4"/>
    <tablePart r:id="rId5"/>
    <tablePart r:id="rId6"/>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1520"/>
  <sheetViews>
    <sheetView workbookViewId="0">
      <pane ySplit="4" topLeftCell="A5" activePane="bottomLeft" state="frozen"/>
      <selection/>
      <selection pane="bottomLeft" activeCell="C4" sqref="C4"/>
    </sheetView>
  </sheetViews>
  <sheetFormatPr defaultColWidth="12.6363636363636" defaultRowHeight="15.75" customHeight="1"/>
  <cols>
    <col min="1" max="1" width="4.36363636363636" customWidth="1"/>
    <col min="2" max="2" width="15.2727272727273" customWidth="1"/>
    <col min="3" max="3" width="26.0909090909091" customWidth="1"/>
    <col min="4" max="4" width="20.9090909090909" customWidth="1"/>
    <col min="5" max="5" width="23.2727272727273" customWidth="1"/>
    <col min="6" max="6" width="16.7272727272727" customWidth="1"/>
    <col min="7" max="7" width="13.7272727272727" customWidth="1"/>
    <col min="8" max="8" width="13.3636363636364" customWidth="1"/>
    <col min="9" max="9" width="12.6363636363636" customWidth="1"/>
    <col min="10" max="10" width="38.9090909090909" customWidth="1"/>
    <col min="11" max="11" width="35.5454545454545" customWidth="1"/>
    <col min="12" max="12" width="89.3636363636364" customWidth="1"/>
    <col min="13" max="13" width="93.0909090909091" customWidth="1"/>
    <col min="14" max="14" width="68" customWidth="1"/>
    <col min="15" max="15" width="22.0909090909091" customWidth="1"/>
    <col min="16" max="16" width="47.9090909090909" customWidth="1"/>
    <col min="17" max="17" width="115.090909090909" customWidth="1"/>
    <col min="18" max="18" width="19.7272727272727" customWidth="1"/>
    <col min="19" max="19" width="13.6363636363636" customWidth="1"/>
    <col min="20" max="20" width="24.9090909090909" customWidth="1"/>
    <col min="21" max="21" width="30.0909090909091" customWidth="1"/>
    <col min="22" max="22" width="19.0909090909091" customWidth="1"/>
    <col min="23" max="23" width="15.0909090909091" customWidth="1"/>
    <col min="24" max="24" width="15.7272727272727" customWidth="1"/>
    <col min="26" max="26" width="85.9090909090909" customWidth="1"/>
    <col min="27" max="27" width="17.0909090909091" customWidth="1"/>
    <col min="29" max="29" width="16.3636363636364" customWidth="1"/>
    <col min="30" max="30" width="27.2727272727273" customWidth="1"/>
    <col min="31" max="31" width="20.0909090909091" customWidth="1"/>
  </cols>
  <sheetData>
    <row r="1" ht="14.5" spans="1:32">
      <c r="A1" s="193"/>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4"/>
    </row>
    <row r="2" ht="14.5" spans="1:32">
      <c r="A2" s="180" t="s">
        <v>2585</v>
      </c>
      <c r="B2" s="83"/>
      <c r="C2" s="83"/>
      <c r="D2" s="83"/>
      <c r="E2" s="83"/>
      <c r="F2" s="83"/>
      <c r="G2" s="83"/>
      <c r="H2" s="83"/>
      <c r="I2" s="83"/>
      <c r="J2" s="83"/>
      <c r="K2" s="83"/>
      <c r="L2" s="83"/>
      <c r="M2" s="84"/>
      <c r="Q2" s="72"/>
      <c r="W2" s="72"/>
      <c r="Y2" s="194"/>
      <c r="Z2" s="194"/>
      <c r="AA2" s="194"/>
      <c r="AB2" s="194"/>
      <c r="AC2" s="194"/>
      <c r="AD2" s="194"/>
      <c r="AE2" s="194"/>
      <c r="AF2" s="194"/>
    </row>
    <row r="3" ht="14.5" spans="1:32">
      <c r="A3" s="193"/>
      <c r="B3" s="83"/>
      <c r="C3" s="83"/>
      <c r="D3" s="84"/>
      <c r="E3" s="195" t="s">
        <v>518</v>
      </c>
      <c r="F3" s="196">
        <f t="shared" ref="F3:H3" si="0">SUM(F5:F1520)</f>
        <v>1224</v>
      </c>
      <c r="G3" s="196">
        <f t="shared" si="0"/>
        <v>983</v>
      </c>
      <c r="H3" s="196">
        <f t="shared" si="0"/>
        <v>242</v>
      </c>
      <c r="I3" s="193"/>
      <c r="J3" s="83"/>
      <c r="K3" s="83"/>
      <c r="L3" s="83"/>
      <c r="M3" s="83"/>
      <c r="N3" s="83"/>
      <c r="O3" s="83"/>
      <c r="P3" s="83"/>
      <c r="Q3" s="83"/>
      <c r="R3" s="83"/>
      <c r="S3" s="83"/>
      <c r="T3" s="83"/>
      <c r="U3" s="83"/>
      <c r="V3" s="83"/>
      <c r="W3" s="83"/>
      <c r="X3" s="83"/>
      <c r="Y3" s="84"/>
      <c r="Z3" s="194"/>
      <c r="AA3" s="194"/>
      <c r="AB3" s="194"/>
      <c r="AC3" s="194"/>
      <c r="AD3" s="194"/>
      <c r="AE3" s="194"/>
      <c r="AF3" s="194"/>
    </row>
    <row r="4" ht="59.25" customHeight="1" spans="1:32">
      <c r="A4" s="197" t="s">
        <v>42</v>
      </c>
      <c r="B4" s="198" t="s">
        <v>2597</v>
      </c>
      <c r="C4" s="197" t="s">
        <v>44</v>
      </c>
      <c r="D4" s="199" t="s">
        <v>980</v>
      </c>
      <c r="E4" s="199" t="s">
        <v>45</v>
      </c>
      <c r="F4" s="197" t="s">
        <v>521</v>
      </c>
      <c r="G4" s="197" t="s">
        <v>522</v>
      </c>
      <c r="H4" s="197" t="s">
        <v>1272</v>
      </c>
      <c r="I4" s="199" t="s">
        <v>524</v>
      </c>
      <c r="J4" s="199" t="s">
        <v>52</v>
      </c>
      <c r="K4" s="197" t="s">
        <v>51</v>
      </c>
      <c r="L4" s="200" t="s">
        <v>52</v>
      </c>
      <c r="M4" s="201" t="s">
        <v>53</v>
      </c>
      <c r="N4" s="201" t="s">
        <v>54</v>
      </c>
      <c r="O4" s="197"/>
      <c r="P4" s="197" t="s">
        <v>56</v>
      </c>
      <c r="Q4" s="201" t="s">
        <v>57</v>
      </c>
      <c r="R4" s="197" t="s">
        <v>58</v>
      </c>
      <c r="S4" s="197" t="s">
        <v>59</v>
      </c>
      <c r="T4" s="202" t="s">
        <v>60</v>
      </c>
      <c r="U4" s="197" t="s">
        <v>61</v>
      </c>
      <c r="V4" s="197" t="s">
        <v>62</v>
      </c>
      <c r="W4" s="197" t="s">
        <v>63</v>
      </c>
      <c r="X4" s="197"/>
      <c r="Y4" s="197"/>
      <c r="Z4" s="197"/>
      <c r="AA4" s="197"/>
      <c r="AB4" s="197"/>
      <c r="AC4" s="197"/>
      <c r="AD4" s="197"/>
      <c r="AE4" s="197"/>
      <c r="AF4" s="197"/>
    </row>
    <row r="5" ht="16.5" spans="1:32">
      <c r="A5" s="40">
        <v>1</v>
      </c>
      <c r="B5" s="55" t="s">
        <v>64</v>
      </c>
      <c r="C5" s="203" t="s">
        <v>1274</v>
      </c>
      <c r="D5" s="204" t="s">
        <v>1917</v>
      </c>
      <c r="E5" s="205">
        <v>6000045329</v>
      </c>
      <c r="F5" s="206">
        <v>7</v>
      </c>
      <c r="G5" s="206">
        <v>7</v>
      </c>
      <c r="H5" s="206">
        <v>0</v>
      </c>
      <c r="I5" s="207">
        <v>46116</v>
      </c>
      <c r="J5" s="208" t="s">
        <v>2591</v>
      </c>
      <c r="K5" s="209" t="s">
        <v>2598</v>
      </c>
      <c r="L5" s="210" t="s">
        <v>66</v>
      </c>
      <c r="M5" s="211" t="s">
        <v>66</v>
      </c>
      <c r="N5" s="211" t="s">
        <v>66</v>
      </c>
      <c r="O5" s="212" t="s">
        <v>2189</v>
      </c>
      <c r="P5" s="207">
        <v>46116</v>
      </c>
      <c r="Q5" s="211" t="s">
        <v>66</v>
      </c>
      <c r="R5" s="212" t="s">
        <v>2189</v>
      </c>
      <c r="S5" s="207">
        <v>46116</v>
      </c>
      <c r="T5" s="212" t="s">
        <v>68</v>
      </c>
      <c r="U5" s="213" t="s">
        <v>66</v>
      </c>
      <c r="V5" s="213" t="s">
        <v>66</v>
      </c>
      <c r="W5" s="211"/>
      <c r="X5" s="214"/>
      <c r="Y5" s="214"/>
      <c r="Z5" s="214"/>
      <c r="AA5" s="214"/>
      <c r="AB5" s="214"/>
      <c r="AC5" s="214"/>
      <c r="AD5" s="214"/>
      <c r="AE5" s="214"/>
      <c r="AF5" s="214"/>
    </row>
    <row r="6" ht="16.5" spans="1:32">
      <c r="A6" s="40">
        <v>2</v>
      </c>
      <c r="B6" s="55" t="s">
        <v>64</v>
      </c>
      <c r="C6" s="203" t="s">
        <v>1274</v>
      </c>
      <c r="D6" s="204" t="s">
        <v>1917</v>
      </c>
      <c r="E6" s="205">
        <v>6000045329</v>
      </c>
      <c r="F6" s="215">
        <v>8</v>
      </c>
      <c r="G6" s="215">
        <v>8</v>
      </c>
      <c r="H6" s="215">
        <v>0</v>
      </c>
      <c r="I6" s="207">
        <v>46120</v>
      </c>
      <c r="J6" s="208" t="s">
        <v>2591</v>
      </c>
      <c r="K6" s="209" t="s">
        <v>2599</v>
      </c>
      <c r="L6" s="210" t="s">
        <v>66</v>
      </c>
      <c r="M6" s="211" t="s">
        <v>66</v>
      </c>
      <c r="N6" s="211" t="s">
        <v>66</v>
      </c>
      <c r="O6" s="212" t="s">
        <v>2189</v>
      </c>
      <c r="P6" s="207">
        <v>46120</v>
      </c>
      <c r="Q6" s="211" t="s">
        <v>66</v>
      </c>
      <c r="R6" s="212" t="s">
        <v>2189</v>
      </c>
      <c r="S6" s="207">
        <v>46120</v>
      </c>
      <c r="T6" s="212" t="s">
        <v>68</v>
      </c>
      <c r="U6" s="213" t="s">
        <v>66</v>
      </c>
      <c r="V6" s="213" t="s">
        <v>66</v>
      </c>
      <c r="W6" s="211"/>
      <c r="X6" s="214"/>
      <c r="Y6" s="214"/>
      <c r="Z6" s="214"/>
      <c r="AA6" s="214"/>
      <c r="AB6" s="214"/>
      <c r="AC6" s="214"/>
      <c r="AD6" s="214"/>
      <c r="AE6" s="214"/>
      <c r="AF6" s="214"/>
    </row>
    <row r="7" ht="16.5" spans="1:32">
      <c r="A7" s="40">
        <v>3</v>
      </c>
      <c r="B7" s="55" t="s">
        <v>64</v>
      </c>
      <c r="C7" s="203" t="s">
        <v>2600</v>
      </c>
      <c r="D7" s="204" t="s">
        <v>1917</v>
      </c>
      <c r="E7" s="205">
        <v>6000045329</v>
      </c>
      <c r="F7" s="206">
        <v>6</v>
      </c>
      <c r="G7" s="206">
        <v>6</v>
      </c>
      <c r="H7" s="206">
        <v>0</v>
      </c>
      <c r="I7" s="207">
        <v>46140</v>
      </c>
      <c r="J7" s="208" t="s">
        <v>2591</v>
      </c>
      <c r="K7" s="209" t="s">
        <v>2601</v>
      </c>
      <c r="L7" s="210" t="s">
        <v>66</v>
      </c>
      <c r="M7" s="211" t="s">
        <v>66</v>
      </c>
      <c r="N7" s="211" t="s">
        <v>66</v>
      </c>
      <c r="O7" s="212" t="s">
        <v>2189</v>
      </c>
      <c r="P7" s="207">
        <v>46140</v>
      </c>
      <c r="Q7" s="211" t="s">
        <v>66</v>
      </c>
      <c r="R7" s="212" t="s">
        <v>2189</v>
      </c>
      <c r="S7" s="207">
        <v>46140</v>
      </c>
      <c r="T7" s="212" t="s">
        <v>68</v>
      </c>
      <c r="U7" s="213" t="s">
        <v>66</v>
      </c>
      <c r="V7" s="213" t="s">
        <v>66</v>
      </c>
      <c r="W7" s="211"/>
      <c r="X7" s="214"/>
      <c r="Y7" s="214"/>
      <c r="Z7" s="214"/>
      <c r="AA7" s="214"/>
      <c r="AB7" s="214"/>
      <c r="AC7" s="214"/>
      <c r="AD7" s="214"/>
      <c r="AE7" s="214"/>
      <c r="AF7" s="214"/>
    </row>
    <row r="8" ht="16.5" spans="1:32">
      <c r="A8" s="40">
        <v>4</v>
      </c>
      <c r="B8" s="216" t="s">
        <v>64</v>
      </c>
      <c r="C8" s="217" t="s">
        <v>2600</v>
      </c>
      <c r="D8" s="218" t="s">
        <v>1917</v>
      </c>
      <c r="E8" s="219">
        <v>6000045329</v>
      </c>
      <c r="F8" s="220">
        <v>7</v>
      </c>
      <c r="G8" s="220">
        <v>7</v>
      </c>
      <c r="H8" s="220">
        <v>0</v>
      </c>
      <c r="I8" s="221">
        <v>46140</v>
      </c>
      <c r="J8" s="208" t="s">
        <v>2591</v>
      </c>
      <c r="K8" s="222" t="s">
        <v>2602</v>
      </c>
      <c r="L8" s="210" t="s">
        <v>66</v>
      </c>
      <c r="M8" s="211" t="s">
        <v>66</v>
      </c>
      <c r="N8" s="211" t="s">
        <v>66</v>
      </c>
      <c r="O8" s="212" t="s">
        <v>2189</v>
      </c>
      <c r="P8" s="221">
        <v>46140</v>
      </c>
      <c r="Q8" s="223" t="s">
        <v>66</v>
      </c>
      <c r="R8" s="212" t="s">
        <v>2189</v>
      </c>
      <c r="S8" s="221">
        <v>46140</v>
      </c>
      <c r="T8" s="28" t="s">
        <v>68</v>
      </c>
      <c r="U8" s="213" t="s">
        <v>66</v>
      </c>
      <c r="V8" s="213" t="s">
        <v>66</v>
      </c>
      <c r="W8" s="211"/>
      <c r="X8" s="214"/>
      <c r="Y8" s="214"/>
      <c r="Z8" s="214"/>
      <c r="AA8" s="214"/>
      <c r="AB8" s="214"/>
      <c r="AC8" s="214"/>
      <c r="AD8" s="214"/>
      <c r="AE8" s="214"/>
      <c r="AF8" s="214"/>
    </row>
    <row r="9" ht="16.5" spans="1:32">
      <c r="A9" s="40">
        <v>5</v>
      </c>
      <c r="B9" s="216" t="s">
        <v>64</v>
      </c>
      <c r="C9" s="217" t="s">
        <v>2600</v>
      </c>
      <c r="D9" s="94" t="s">
        <v>1917</v>
      </c>
      <c r="E9" s="224">
        <v>6000045329</v>
      </c>
      <c r="F9" s="225">
        <v>4</v>
      </c>
      <c r="G9" s="225">
        <v>4</v>
      </c>
      <c r="H9" s="225">
        <v>0</v>
      </c>
      <c r="I9" s="221">
        <v>46146</v>
      </c>
      <c r="J9" s="208" t="s">
        <v>2591</v>
      </c>
      <c r="K9" s="222" t="s">
        <v>2603</v>
      </c>
      <c r="L9" s="210" t="s">
        <v>66</v>
      </c>
      <c r="M9" s="211" t="s">
        <v>66</v>
      </c>
      <c r="N9" s="211" t="s">
        <v>66</v>
      </c>
      <c r="O9" s="212" t="s">
        <v>2189</v>
      </c>
      <c r="P9" s="221">
        <v>46146</v>
      </c>
      <c r="Q9" s="223" t="s">
        <v>66</v>
      </c>
      <c r="R9" s="212" t="s">
        <v>2189</v>
      </c>
      <c r="S9" s="221">
        <v>46146</v>
      </c>
      <c r="T9" s="28" t="s">
        <v>68</v>
      </c>
      <c r="U9" s="213" t="s">
        <v>66</v>
      </c>
      <c r="V9" s="213" t="s">
        <v>66</v>
      </c>
      <c r="W9" s="211"/>
      <c r="X9" s="214"/>
      <c r="Y9" s="214"/>
      <c r="Z9" s="214"/>
      <c r="AA9" s="214"/>
      <c r="AB9" s="214"/>
      <c r="AC9" s="214"/>
      <c r="AD9" s="214"/>
      <c r="AE9" s="214"/>
      <c r="AF9" s="214"/>
    </row>
    <row r="10" ht="16.5" spans="1:32">
      <c r="A10" s="40">
        <v>6</v>
      </c>
      <c r="B10" s="55" t="s">
        <v>64</v>
      </c>
      <c r="C10" s="203" t="s">
        <v>1274</v>
      </c>
      <c r="D10" s="204" t="s">
        <v>1917</v>
      </c>
      <c r="E10" s="205">
        <v>6000064430</v>
      </c>
      <c r="F10" s="214">
        <v>10</v>
      </c>
      <c r="G10" s="214">
        <v>10</v>
      </c>
      <c r="H10" s="214">
        <v>0</v>
      </c>
      <c r="I10" s="226">
        <v>46158</v>
      </c>
      <c r="J10" s="208" t="s">
        <v>2588</v>
      </c>
      <c r="K10" s="227" t="s">
        <v>2604</v>
      </c>
      <c r="L10" s="210" t="s">
        <v>66</v>
      </c>
      <c r="M10" s="211" t="s">
        <v>66</v>
      </c>
      <c r="N10" s="211" t="s">
        <v>66</v>
      </c>
      <c r="O10" s="212" t="s">
        <v>2189</v>
      </c>
      <c r="P10" s="226">
        <v>46158</v>
      </c>
      <c r="Q10" s="211" t="s">
        <v>66</v>
      </c>
      <c r="R10" s="212" t="s">
        <v>2189</v>
      </c>
      <c r="S10" s="226">
        <v>46158</v>
      </c>
      <c r="T10" s="212" t="s">
        <v>68</v>
      </c>
      <c r="U10" s="213" t="s">
        <v>66</v>
      </c>
      <c r="V10" s="213" t="s">
        <v>66</v>
      </c>
      <c r="W10" s="214"/>
      <c r="X10" s="214"/>
      <c r="Y10" s="214"/>
      <c r="Z10" s="214"/>
      <c r="AA10" s="214"/>
      <c r="AB10" s="214"/>
      <c r="AC10" s="214"/>
      <c r="AD10" s="214"/>
      <c r="AE10" s="214"/>
      <c r="AF10" s="214"/>
    </row>
    <row r="11" ht="17" spans="1:32">
      <c r="A11" s="40">
        <v>7</v>
      </c>
      <c r="B11" s="55" t="s">
        <v>64</v>
      </c>
      <c r="C11" s="203" t="s">
        <v>1274</v>
      </c>
      <c r="D11" s="204" t="s">
        <v>1917</v>
      </c>
      <c r="E11" s="228">
        <v>6000064429</v>
      </c>
      <c r="F11" s="229">
        <v>13</v>
      </c>
      <c r="G11" s="229">
        <v>13</v>
      </c>
      <c r="H11" s="229">
        <v>0</v>
      </c>
      <c r="I11" s="226">
        <v>46158</v>
      </c>
      <c r="J11" s="184" t="s">
        <v>2587</v>
      </c>
      <c r="K11" s="227" t="s">
        <v>2605</v>
      </c>
      <c r="L11" s="210" t="s">
        <v>66</v>
      </c>
      <c r="M11" s="211" t="s">
        <v>66</v>
      </c>
      <c r="N11" s="211" t="s">
        <v>66</v>
      </c>
      <c r="O11" s="212" t="s">
        <v>2189</v>
      </c>
      <c r="P11" s="226">
        <v>46158</v>
      </c>
      <c r="Q11" s="211" t="s">
        <v>66</v>
      </c>
      <c r="R11" s="212" t="s">
        <v>2189</v>
      </c>
      <c r="S11" s="226">
        <v>46158</v>
      </c>
      <c r="T11" s="212" t="s">
        <v>68</v>
      </c>
      <c r="U11" s="213" t="s">
        <v>66</v>
      </c>
      <c r="V11" s="213" t="s">
        <v>66</v>
      </c>
      <c r="W11" s="214"/>
      <c r="X11" s="214"/>
      <c r="Y11" s="214"/>
      <c r="Z11" s="214"/>
      <c r="AA11" s="214"/>
      <c r="AB11" s="214"/>
      <c r="AC11" s="214"/>
      <c r="AD11" s="214"/>
      <c r="AE11" s="214"/>
      <c r="AF11" s="214"/>
    </row>
    <row r="12" ht="14.5" spans="1:32">
      <c r="A12" s="230">
        <v>8</v>
      </c>
      <c r="B12" s="231" t="s">
        <v>64</v>
      </c>
      <c r="C12" s="232" t="s">
        <v>84</v>
      </c>
      <c r="D12" s="233" t="s">
        <v>1917</v>
      </c>
      <c r="E12" s="234">
        <v>6000064430</v>
      </c>
      <c r="F12" s="232">
        <v>1</v>
      </c>
      <c r="G12" s="232">
        <v>0</v>
      </c>
      <c r="H12" s="232">
        <v>1</v>
      </c>
      <c r="I12" s="235">
        <v>46168</v>
      </c>
      <c r="J12" s="236" t="s">
        <v>2588</v>
      </c>
      <c r="K12" s="237">
        <v>516313150526001</v>
      </c>
      <c r="L12" s="238" t="s">
        <v>2606</v>
      </c>
      <c r="M12" s="238" t="s">
        <v>1074</v>
      </c>
      <c r="N12" s="238" t="s">
        <v>2438</v>
      </c>
      <c r="O12" s="212" t="s">
        <v>2189</v>
      </c>
      <c r="P12" s="235">
        <v>46168</v>
      </c>
      <c r="Q12" s="239" t="s">
        <v>2218</v>
      </c>
      <c r="R12" s="212" t="s">
        <v>2189</v>
      </c>
      <c r="S12" s="235">
        <v>46168</v>
      </c>
      <c r="T12" s="212" t="s">
        <v>68</v>
      </c>
      <c r="U12" s="28" t="s">
        <v>1913</v>
      </c>
      <c r="V12" s="240" t="s">
        <v>1597</v>
      </c>
      <c r="W12" s="40"/>
      <c r="X12" s="40"/>
      <c r="Y12" s="40"/>
      <c r="Z12" s="40"/>
      <c r="AA12" s="40"/>
      <c r="AB12" s="40"/>
      <c r="AC12" s="40"/>
      <c r="AD12" s="40"/>
      <c r="AE12" s="40"/>
      <c r="AF12" s="40"/>
    </row>
    <row r="13" ht="16.5" spans="1:32">
      <c r="A13" s="241"/>
      <c r="B13" s="241"/>
      <c r="C13" s="241"/>
      <c r="D13" s="242"/>
      <c r="E13" s="242"/>
      <c r="F13" s="242"/>
      <c r="G13" s="242"/>
      <c r="H13" s="242"/>
      <c r="I13" s="242"/>
      <c r="J13" s="242"/>
      <c r="K13" s="242"/>
      <c r="L13" s="210" t="s">
        <v>2607</v>
      </c>
      <c r="M13" s="243" t="s">
        <v>2608</v>
      </c>
      <c r="N13" s="244" t="s">
        <v>2609</v>
      </c>
      <c r="O13" s="212" t="s">
        <v>2189</v>
      </c>
      <c r="P13" s="242"/>
      <c r="Q13" s="245" t="s">
        <v>2610</v>
      </c>
      <c r="R13" s="212" t="s">
        <v>2189</v>
      </c>
      <c r="S13" s="242"/>
      <c r="T13" s="212" t="s">
        <v>68</v>
      </c>
      <c r="U13" s="212" t="s">
        <v>2611</v>
      </c>
      <c r="V13" s="240" t="s">
        <v>1597</v>
      </c>
      <c r="W13" s="48"/>
      <c r="X13" s="48"/>
      <c r="Y13" s="48"/>
      <c r="Z13" s="48"/>
      <c r="AA13" s="48"/>
      <c r="AB13" s="48"/>
      <c r="AC13" s="48"/>
      <c r="AD13" s="48"/>
      <c r="AE13" s="48"/>
      <c r="AF13" s="48"/>
    </row>
    <row r="14" ht="14.5" spans="1:32">
      <c r="A14" s="230">
        <v>9</v>
      </c>
      <c r="B14" s="231" t="s">
        <v>64</v>
      </c>
      <c r="C14" s="246" t="s">
        <v>84</v>
      </c>
      <c r="D14" s="233" t="s">
        <v>1917</v>
      </c>
      <c r="E14" s="234">
        <v>6000064430</v>
      </c>
      <c r="F14" s="232">
        <v>1</v>
      </c>
      <c r="G14" s="232">
        <v>0</v>
      </c>
      <c r="H14" s="232">
        <v>1</v>
      </c>
      <c r="I14" s="235">
        <v>46168</v>
      </c>
      <c r="J14" s="236" t="s">
        <v>2588</v>
      </c>
      <c r="K14" s="237">
        <v>516313150526002</v>
      </c>
      <c r="L14" s="238" t="s">
        <v>2606</v>
      </c>
      <c r="M14" s="238" t="s">
        <v>1074</v>
      </c>
      <c r="N14" s="238" t="s">
        <v>2438</v>
      </c>
      <c r="O14" s="212" t="s">
        <v>2189</v>
      </c>
      <c r="P14" s="235">
        <v>46168</v>
      </c>
      <c r="Q14" s="239" t="s">
        <v>2218</v>
      </c>
      <c r="R14" s="212" t="s">
        <v>2189</v>
      </c>
      <c r="S14" s="235">
        <v>46168</v>
      </c>
      <c r="T14" s="28" t="s">
        <v>68</v>
      </c>
      <c r="U14" s="28" t="s">
        <v>1913</v>
      </c>
      <c r="V14" s="240" t="s">
        <v>1597</v>
      </c>
      <c r="W14" s="40"/>
      <c r="X14" s="40"/>
      <c r="Y14" s="40"/>
      <c r="Z14" s="40"/>
      <c r="AA14" s="40"/>
      <c r="AB14" s="40"/>
      <c r="AC14" s="40"/>
      <c r="AD14" s="40"/>
      <c r="AE14" s="40"/>
      <c r="AF14" s="40"/>
    </row>
    <row r="15" ht="16.5" spans="1:32">
      <c r="A15" s="241"/>
      <c r="B15" s="241"/>
      <c r="C15" s="241"/>
      <c r="D15" s="242"/>
      <c r="E15" s="242"/>
      <c r="F15" s="242"/>
      <c r="G15" s="242"/>
      <c r="H15" s="242"/>
      <c r="I15" s="242"/>
      <c r="J15" s="242"/>
      <c r="K15" s="242"/>
      <c r="L15" s="210" t="s">
        <v>2607</v>
      </c>
      <c r="M15" s="243" t="s">
        <v>2608</v>
      </c>
      <c r="N15" s="244" t="s">
        <v>2609</v>
      </c>
      <c r="O15" s="212" t="s">
        <v>2189</v>
      </c>
      <c r="P15" s="242"/>
      <c r="Q15" s="245" t="s">
        <v>2610</v>
      </c>
      <c r="R15" s="212" t="s">
        <v>2189</v>
      </c>
      <c r="S15" s="242"/>
      <c r="T15" s="212" t="s">
        <v>68</v>
      </c>
      <c r="U15" s="212" t="s">
        <v>2611</v>
      </c>
      <c r="V15" s="240" t="s">
        <v>1597</v>
      </c>
      <c r="W15" s="48"/>
      <c r="X15" s="48"/>
      <c r="Y15" s="48"/>
      <c r="Z15" s="48"/>
      <c r="AA15" s="48"/>
      <c r="AB15" s="48"/>
      <c r="AC15" s="48"/>
      <c r="AD15" s="48"/>
      <c r="AE15" s="48"/>
      <c r="AF15" s="48"/>
    </row>
    <row r="16" ht="14.5" spans="1:32">
      <c r="A16" s="230">
        <v>10</v>
      </c>
      <c r="B16" s="231" t="s">
        <v>64</v>
      </c>
      <c r="C16" s="246" t="s">
        <v>84</v>
      </c>
      <c r="D16" s="233" t="s">
        <v>1917</v>
      </c>
      <c r="E16" s="234">
        <v>6000064430</v>
      </c>
      <c r="F16" s="232">
        <v>1</v>
      </c>
      <c r="G16" s="232">
        <v>0</v>
      </c>
      <c r="H16" s="232">
        <v>1</v>
      </c>
      <c r="I16" s="235">
        <v>46168</v>
      </c>
      <c r="J16" s="236" t="s">
        <v>2588</v>
      </c>
      <c r="K16" s="237">
        <v>516313150526003</v>
      </c>
      <c r="L16" s="238" t="s">
        <v>2606</v>
      </c>
      <c r="M16" s="238" t="s">
        <v>1074</v>
      </c>
      <c r="N16" s="238" t="s">
        <v>2438</v>
      </c>
      <c r="O16" s="212" t="s">
        <v>2189</v>
      </c>
      <c r="P16" s="235">
        <v>46168</v>
      </c>
      <c r="Q16" s="239" t="s">
        <v>2218</v>
      </c>
      <c r="R16" s="212" t="s">
        <v>2189</v>
      </c>
      <c r="S16" s="235">
        <v>46168</v>
      </c>
      <c r="T16" s="212" t="s">
        <v>68</v>
      </c>
      <c r="U16" s="28" t="s">
        <v>1913</v>
      </c>
      <c r="V16" s="240" t="s">
        <v>1597</v>
      </c>
      <c r="W16" s="40"/>
      <c r="X16" s="40"/>
      <c r="Y16" s="40"/>
      <c r="Z16" s="40"/>
      <c r="AA16" s="40"/>
      <c r="AB16" s="40"/>
      <c r="AC16" s="40"/>
      <c r="AD16" s="40"/>
      <c r="AE16" s="40"/>
      <c r="AF16" s="40"/>
    </row>
    <row r="17" ht="16.5" spans="1:32">
      <c r="A17" s="241"/>
      <c r="B17" s="241"/>
      <c r="C17" s="241"/>
      <c r="D17" s="242"/>
      <c r="E17" s="242"/>
      <c r="F17" s="242"/>
      <c r="G17" s="242"/>
      <c r="H17" s="242"/>
      <c r="I17" s="242"/>
      <c r="J17" s="242"/>
      <c r="K17" s="242"/>
      <c r="L17" s="210" t="s">
        <v>2607</v>
      </c>
      <c r="M17" s="243" t="s">
        <v>2608</v>
      </c>
      <c r="N17" s="244" t="s">
        <v>2609</v>
      </c>
      <c r="O17" s="212" t="s">
        <v>2189</v>
      </c>
      <c r="P17" s="242"/>
      <c r="Q17" s="245" t="s">
        <v>2610</v>
      </c>
      <c r="R17" s="212" t="s">
        <v>2189</v>
      </c>
      <c r="S17" s="242"/>
      <c r="T17" s="212" t="s">
        <v>68</v>
      </c>
      <c r="U17" s="212" t="s">
        <v>2611</v>
      </c>
      <c r="V17" s="240" t="s">
        <v>1597</v>
      </c>
      <c r="W17" s="48"/>
      <c r="X17" s="48"/>
      <c r="Y17" s="48"/>
      <c r="Z17" s="48"/>
      <c r="AA17" s="48"/>
      <c r="AB17" s="48"/>
      <c r="AC17" s="48"/>
      <c r="AD17" s="48"/>
      <c r="AE17" s="48"/>
      <c r="AF17" s="48"/>
    </row>
    <row r="18" ht="14.5" spans="1:32">
      <c r="A18" s="230">
        <v>11</v>
      </c>
      <c r="B18" s="231" t="s">
        <v>64</v>
      </c>
      <c r="C18" s="232" t="s">
        <v>84</v>
      </c>
      <c r="D18" s="233" t="s">
        <v>1917</v>
      </c>
      <c r="E18" s="234">
        <v>6000064430</v>
      </c>
      <c r="F18" s="232">
        <v>1</v>
      </c>
      <c r="G18" s="232">
        <v>0</v>
      </c>
      <c r="H18" s="232">
        <v>1</v>
      </c>
      <c r="I18" s="235">
        <v>46168</v>
      </c>
      <c r="J18" s="236" t="s">
        <v>2588</v>
      </c>
      <c r="K18" s="237">
        <v>516313150526004</v>
      </c>
      <c r="L18" s="238" t="s">
        <v>2606</v>
      </c>
      <c r="M18" s="247" t="s">
        <v>1074</v>
      </c>
      <c r="N18" s="247" t="s">
        <v>2438</v>
      </c>
      <c r="O18" s="212" t="s">
        <v>2189</v>
      </c>
      <c r="P18" s="235">
        <v>46168</v>
      </c>
      <c r="Q18" s="239" t="s">
        <v>2218</v>
      </c>
      <c r="R18" s="212" t="s">
        <v>2189</v>
      </c>
      <c r="S18" s="235">
        <v>46168</v>
      </c>
      <c r="T18" s="212" t="s">
        <v>68</v>
      </c>
      <c r="U18" s="24" t="s">
        <v>1913</v>
      </c>
      <c r="V18" s="240" t="s">
        <v>1597</v>
      </c>
      <c r="W18" s="34"/>
      <c r="X18" s="34"/>
      <c r="Y18" s="34"/>
      <c r="Z18" s="34"/>
      <c r="AA18" s="34"/>
      <c r="AB18" s="34"/>
      <c r="AC18" s="34"/>
      <c r="AD18" s="34"/>
      <c r="AE18" s="34"/>
      <c r="AF18" s="34"/>
    </row>
    <row r="19" ht="16.5" spans="1:32">
      <c r="A19" s="248"/>
      <c r="B19" s="248"/>
      <c r="C19" s="248"/>
      <c r="D19" s="248"/>
      <c r="E19" s="249"/>
      <c r="F19" s="248"/>
      <c r="G19" s="248"/>
      <c r="H19" s="248"/>
      <c r="I19" s="248"/>
      <c r="J19" s="248"/>
      <c r="K19" s="248"/>
      <c r="L19" s="210" t="s">
        <v>2607</v>
      </c>
      <c r="M19" s="114" t="s">
        <v>2608</v>
      </c>
      <c r="N19" s="250" t="s">
        <v>2609</v>
      </c>
      <c r="O19" s="212" t="s">
        <v>2189</v>
      </c>
      <c r="P19" s="248"/>
      <c r="Q19" s="151" t="s">
        <v>2610</v>
      </c>
      <c r="R19" s="212" t="s">
        <v>2189</v>
      </c>
      <c r="S19" s="248"/>
      <c r="T19" s="212" t="s">
        <v>68</v>
      </c>
      <c r="U19" s="212" t="s">
        <v>2611</v>
      </c>
      <c r="V19" s="240" t="s">
        <v>1597</v>
      </c>
      <c r="W19" s="34"/>
      <c r="X19" s="34"/>
      <c r="Y19" s="34"/>
      <c r="Z19" s="34"/>
      <c r="AA19" s="34"/>
      <c r="AB19" s="34"/>
      <c r="AC19" s="34"/>
      <c r="AD19" s="34"/>
      <c r="AE19" s="34"/>
      <c r="AF19" s="34"/>
    </row>
    <row r="20" ht="43.5" customHeight="1" spans="1:32">
      <c r="A20" s="248"/>
      <c r="B20" s="248"/>
      <c r="C20" s="248"/>
      <c r="D20" s="248"/>
      <c r="E20" s="248"/>
      <c r="F20" s="248"/>
      <c r="G20" s="248"/>
      <c r="H20" s="248"/>
      <c r="I20" s="248"/>
      <c r="J20" s="248"/>
      <c r="K20" s="248"/>
      <c r="L20" s="251" t="s">
        <v>2612</v>
      </c>
      <c r="M20" s="252" t="s">
        <v>2272</v>
      </c>
      <c r="N20" s="253" t="s">
        <v>2273</v>
      </c>
      <c r="O20" s="212" t="s">
        <v>2189</v>
      </c>
      <c r="P20" s="248"/>
      <c r="Q20" s="253" t="s">
        <v>2274</v>
      </c>
      <c r="R20" s="212" t="s">
        <v>2189</v>
      </c>
      <c r="S20" s="248"/>
      <c r="T20" s="212" t="s">
        <v>68</v>
      </c>
      <c r="U20" s="240" t="s">
        <v>2613</v>
      </c>
      <c r="V20" s="240" t="s">
        <v>1597</v>
      </c>
      <c r="W20" s="34"/>
      <c r="X20" s="254"/>
      <c r="Y20" s="254"/>
      <c r="Z20" s="254"/>
      <c r="AA20" s="254"/>
      <c r="AB20" s="254"/>
      <c r="AC20" s="254"/>
      <c r="AD20" s="254"/>
      <c r="AE20" s="254"/>
      <c r="AF20" s="254"/>
    </row>
    <row r="21" ht="17" spans="1:32">
      <c r="A21" s="241"/>
      <c r="B21" s="241"/>
      <c r="C21" s="241"/>
      <c r="D21" s="241"/>
      <c r="E21" s="241"/>
      <c r="F21" s="241"/>
      <c r="G21" s="241"/>
      <c r="H21" s="241"/>
      <c r="I21" s="241"/>
      <c r="J21" s="241"/>
      <c r="K21" s="241"/>
      <c r="L21" s="255" t="s">
        <v>2614</v>
      </c>
      <c r="M21" s="114" t="s">
        <v>2392</v>
      </c>
      <c r="N21" s="238" t="s">
        <v>2398</v>
      </c>
      <c r="O21" s="212" t="s">
        <v>2189</v>
      </c>
      <c r="P21" s="241"/>
      <c r="Q21" s="256" t="s">
        <v>2615</v>
      </c>
      <c r="R21" s="212" t="s">
        <v>2189</v>
      </c>
      <c r="S21" s="241"/>
      <c r="T21" s="212" t="s">
        <v>68</v>
      </c>
      <c r="U21" s="240" t="s">
        <v>27</v>
      </c>
      <c r="V21" s="216" t="s">
        <v>17</v>
      </c>
      <c r="W21" s="34"/>
      <c r="X21" s="34"/>
      <c r="Y21" s="34"/>
      <c r="Z21" s="34"/>
      <c r="AA21" s="34"/>
      <c r="AB21" s="34"/>
      <c r="AC21" s="34"/>
      <c r="AD21" s="34"/>
      <c r="AE21" s="34"/>
      <c r="AF21" s="34"/>
    </row>
    <row r="22" ht="14.5" spans="1:32">
      <c r="A22" s="230">
        <v>12</v>
      </c>
      <c r="B22" s="231" t="s">
        <v>64</v>
      </c>
      <c r="C22" s="232" t="s">
        <v>84</v>
      </c>
      <c r="D22" s="233" t="s">
        <v>1917</v>
      </c>
      <c r="E22" s="234">
        <v>6000064430</v>
      </c>
      <c r="F22" s="232">
        <v>1</v>
      </c>
      <c r="G22" s="232">
        <v>0</v>
      </c>
      <c r="H22" s="232">
        <v>1</v>
      </c>
      <c r="I22" s="235">
        <v>46168</v>
      </c>
      <c r="J22" s="257" t="s">
        <v>2588</v>
      </c>
      <c r="K22" s="237">
        <v>516313150526005</v>
      </c>
      <c r="L22" s="238" t="s">
        <v>2606</v>
      </c>
      <c r="M22" s="247" t="s">
        <v>1074</v>
      </c>
      <c r="N22" s="247" t="s">
        <v>2438</v>
      </c>
      <c r="O22" s="212" t="s">
        <v>2189</v>
      </c>
      <c r="P22" s="235">
        <v>46168</v>
      </c>
      <c r="Q22" s="239" t="s">
        <v>2218</v>
      </c>
      <c r="R22" s="212" t="s">
        <v>2189</v>
      </c>
      <c r="S22" s="235">
        <v>46168</v>
      </c>
      <c r="T22" s="212" t="s">
        <v>68</v>
      </c>
      <c r="U22" s="136" t="s">
        <v>1913</v>
      </c>
      <c r="V22" s="240" t="s">
        <v>1597</v>
      </c>
      <c r="W22" s="34"/>
      <c r="X22" s="34"/>
      <c r="Y22" s="34"/>
      <c r="Z22" s="34"/>
      <c r="AA22" s="34"/>
      <c r="AB22" s="34"/>
      <c r="AC22" s="34"/>
      <c r="AD22" s="34"/>
      <c r="AE22" s="34"/>
      <c r="AF22" s="34"/>
    </row>
    <row r="23" ht="31.5" customHeight="1" spans="1:32">
      <c r="A23" s="241"/>
      <c r="B23" s="241"/>
      <c r="C23" s="241"/>
      <c r="D23" s="241"/>
      <c r="E23" s="242"/>
      <c r="F23" s="241"/>
      <c r="G23" s="241"/>
      <c r="H23" s="241"/>
      <c r="I23" s="241"/>
      <c r="J23" s="241"/>
      <c r="K23" s="241"/>
      <c r="L23" s="210" t="s">
        <v>2607</v>
      </c>
      <c r="M23" s="62" t="s">
        <v>2608</v>
      </c>
      <c r="N23" s="258" t="s">
        <v>2609</v>
      </c>
      <c r="O23" s="212" t="s">
        <v>2189</v>
      </c>
      <c r="P23" s="259"/>
      <c r="Q23" s="151" t="s">
        <v>2610</v>
      </c>
      <c r="R23" s="212" t="s">
        <v>2189</v>
      </c>
      <c r="S23" s="241"/>
      <c r="T23" s="212" t="s">
        <v>68</v>
      </c>
      <c r="U23" s="212" t="s">
        <v>2611</v>
      </c>
      <c r="V23" s="240" t="s">
        <v>1597</v>
      </c>
      <c r="W23" s="34"/>
      <c r="X23" s="34"/>
      <c r="Y23" s="34"/>
      <c r="Z23" s="34"/>
      <c r="AA23" s="34"/>
      <c r="AB23" s="34"/>
      <c r="AC23" s="34"/>
      <c r="AD23" s="34"/>
      <c r="AE23" s="34"/>
      <c r="AF23" s="34"/>
    </row>
    <row r="24" ht="27" customHeight="1" spans="1:32">
      <c r="A24" s="230">
        <v>13</v>
      </c>
      <c r="B24" s="231" t="s">
        <v>64</v>
      </c>
      <c r="C24" s="232" t="s">
        <v>84</v>
      </c>
      <c r="D24" s="233" t="s">
        <v>1917</v>
      </c>
      <c r="E24" s="234">
        <v>6000064430</v>
      </c>
      <c r="F24" s="232">
        <v>1</v>
      </c>
      <c r="G24" s="232">
        <v>0</v>
      </c>
      <c r="H24" s="232">
        <v>1</v>
      </c>
      <c r="I24" s="235">
        <v>46168</v>
      </c>
      <c r="J24" s="257" t="s">
        <v>2588</v>
      </c>
      <c r="K24" s="237">
        <v>516313150526006</v>
      </c>
      <c r="L24" s="238" t="s">
        <v>2606</v>
      </c>
      <c r="M24" s="247" t="s">
        <v>1074</v>
      </c>
      <c r="N24" s="247" t="s">
        <v>2438</v>
      </c>
      <c r="O24" s="212" t="s">
        <v>2189</v>
      </c>
      <c r="P24" s="235">
        <v>46168</v>
      </c>
      <c r="Q24" s="239" t="s">
        <v>2218</v>
      </c>
      <c r="R24" s="212" t="s">
        <v>2189</v>
      </c>
      <c r="S24" s="235">
        <v>46168</v>
      </c>
      <c r="T24" s="212" t="s">
        <v>68</v>
      </c>
      <c r="U24" s="28" t="s">
        <v>1913</v>
      </c>
      <c r="V24" s="240" t="s">
        <v>1597</v>
      </c>
      <c r="W24" s="34"/>
      <c r="X24" s="34"/>
      <c r="Y24" s="34"/>
      <c r="Z24" s="34"/>
      <c r="AA24" s="34"/>
      <c r="AB24" s="34"/>
      <c r="AC24" s="34"/>
      <c r="AD24" s="34"/>
      <c r="AE24" s="34"/>
      <c r="AF24" s="34"/>
    </row>
    <row r="25" ht="16.5" spans="1:32">
      <c r="A25" s="248"/>
      <c r="B25" s="248"/>
      <c r="C25" s="248"/>
      <c r="D25" s="248"/>
      <c r="E25" s="249"/>
      <c r="F25" s="248"/>
      <c r="G25" s="248"/>
      <c r="H25" s="248"/>
      <c r="I25" s="248"/>
      <c r="J25" s="248"/>
      <c r="K25" s="248"/>
      <c r="L25" s="210" t="s">
        <v>2607</v>
      </c>
      <c r="M25" s="62" t="s">
        <v>2608</v>
      </c>
      <c r="N25" s="258" t="s">
        <v>2609</v>
      </c>
      <c r="O25" s="212" t="s">
        <v>2189</v>
      </c>
      <c r="P25" s="260"/>
      <c r="Q25" s="151" t="s">
        <v>2610</v>
      </c>
      <c r="R25" s="212" t="s">
        <v>2189</v>
      </c>
      <c r="S25" s="248"/>
      <c r="T25" s="212" t="s">
        <v>68</v>
      </c>
      <c r="U25" s="212" t="s">
        <v>2611</v>
      </c>
      <c r="V25" s="240" t="s">
        <v>1597</v>
      </c>
      <c r="W25" s="34"/>
      <c r="X25" s="34"/>
      <c r="Y25" s="34"/>
      <c r="Z25" s="34"/>
      <c r="AA25" s="34"/>
      <c r="AB25" s="34"/>
      <c r="AC25" s="34"/>
      <c r="AD25" s="34"/>
      <c r="AE25" s="34"/>
      <c r="AF25" s="34"/>
    </row>
    <row r="26" ht="16.5" spans="1:32">
      <c r="A26" s="241"/>
      <c r="B26" s="241"/>
      <c r="C26" s="241"/>
      <c r="D26" s="241"/>
      <c r="E26" s="241"/>
      <c r="F26" s="241"/>
      <c r="G26" s="241"/>
      <c r="H26" s="241"/>
      <c r="I26" s="241"/>
      <c r="J26" s="241"/>
      <c r="K26" s="241"/>
      <c r="L26" s="251" t="s">
        <v>2612</v>
      </c>
      <c r="M26" s="252" t="s">
        <v>2272</v>
      </c>
      <c r="N26" s="247" t="s">
        <v>2273</v>
      </c>
      <c r="O26" s="212" t="s">
        <v>2189</v>
      </c>
      <c r="P26" s="242"/>
      <c r="Q26" s="247" t="s">
        <v>2274</v>
      </c>
      <c r="R26" s="212" t="s">
        <v>2189</v>
      </c>
      <c r="S26" s="241"/>
      <c r="T26" s="212" t="s">
        <v>68</v>
      </c>
      <c r="U26" s="240" t="s">
        <v>2613</v>
      </c>
      <c r="V26" s="240" t="s">
        <v>1597</v>
      </c>
      <c r="W26" s="34"/>
      <c r="X26" s="34"/>
      <c r="Y26" s="34"/>
      <c r="Z26" s="34"/>
      <c r="AA26" s="34"/>
      <c r="AB26" s="34"/>
      <c r="AC26" s="34"/>
      <c r="AD26" s="34"/>
      <c r="AE26" s="34"/>
      <c r="AF26" s="34"/>
    </row>
    <row r="27" ht="14.5" spans="1:32">
      <c r="A27" s="230">
        <v>14</v>
      </c>
      <c r="B27" s="231" t="s">
        <v>64</v>
      </c>
      <c r="C27" s="232" t="s">
        <v>84</v>
      </c>
      <c r="D27" s="233" t="s">
        <v>1917</v>
      </c>
      <c r="E27" s="261">
        <v>6000064430</v>
      </c>
      <c r="F27" s="232">
        <v>1</v>
      </c>
      <c r="G27" s="232">
        <v>0</v>
      </c>
      <c r="H27" s="232">
        <v>1</v>
      </c>
      <c r="I27" s="235">
        <v>46168</v>
      </c>
      <c r="J27" s="257" t="s">
        <v>2588</v>
      </c>
      <c r="K27" s="237">
        <v>516313150526007</v>
      </c>
      <c r="L27" s="238" t="s">
        <v>2606</v>
      </c>
      <c r="M27" s="238" t="s">
        <v>1074</v>
      </c>
      <c r="N27" s="238" t="s">
        <v>2438</v>
      </c>
      <c r="O27" s="212" t="s">
        <v>2189</v>
      </c>
      <c r="P27" s="235">
        <v>46168</v>
      </c>
      <c r="Q27" s="239" t="s">
        <v>2218</v>
      </c>
      <c r="R27" s="212" t="s">
        <v>2189</v>
      </c>
      <c r="S27" s="235">
        <v>46168</v>
      </c>
      <c r="T27" s="212" t="s">
        <v>68</v>
      </c>
      <c r="U27" s="24" t="s">
        <v>1913</v>
      </c>
      <c r="V27" s="240" t="s">
        <v>1597</v>
      </c>
      <c r="W27" s="34"/>
      <c r="X27" s="34"/>
      <c r="Y27" s="34"/>
      <c r="Z27" s="34"/>
      <c r="AA27" s="34"/>
      <c r="AB27" s="34"/>
      <c r="AC27" s="34"/>
      <c r="AD27" s="34"/>
      <c r="AE27" s="34"/>
      <c r="AF27" s="34"/>
    </row>
    <row r="28" ht="16.5" spans="1:32">
      <c r="A28" s="241"/>
      <c r="B28" s="241"/>
      <c r="C28" s="241"/>
      <c r="D28" s="242"/>
      <c r="E28" s="242"/>
      <c r="F28" s="242"/>
      <c r="G28" s="242"/>
      <c r="H28" s="242"/>
      <c r="I28" s="242"/>
      <c r="J28" s="242"/>
      <c r="K28" s="241"/>
      <c r="L28" s="210" t="s">
        <v>2607</v>
      </c>
      <c r="M28" s="243" t="s">
        <v>2608</v>
      </c>
      <c r="N28" s="244" t="s">
        <v>2609</v>
      </c>
      <c r="O28" s="212" t="s">
        <v>2189</v>
      </c>
      <c r="P28" s="242"/>
      <c r="Q28" s="245" t="s">
        <v>2610</v>
      </c>
      <c r="R28" s="212" t="s">
        <v>2189</v>
      </c>
      <c r="S28" s="242"/>
      <c r="T28" s="212" t="s">
        <v>68</v>
      </c>
      <c r="U28" s="212" t="s">
        <v>2611</v>
      </c>
      <c r="V28" s="240" t="s">
        <v>1597</v>
      </c>
      <c r="W28" s="34"/>
      <c r="X28" s="34"/>
      <c r="Y28" s="34"/>
      <c r="Z28" s="34"/>
      <c r="AA28" s="34"/>
      <c r="AB28" s="34"/>
      <c r="AC28" s="34"/>
      <c r="AD28" s="34"/>
      <c r="AE28" s="34"/>
      <c r="AF28" s="34"/>
    </row>
    <row r="29" ht="14.5" spans="1:32">
      <c r="A29" s="230">
        <v>15</v>
      </c>
      <c r="B29" s="232" t="s">
        <v>64</v>
      </c>
      <c r="C29" s="232" t="s">
        <v>84</v>
      </c>
      <c r="D29" s="233" t="s">
        <v>1917</v>
      </c>
      <c r="E29" s="262">
        <v>6000064429</v>
      </c>
      <c r="F29" s="236">
        <v>1</v>
      </c>
      <c r="G29" s="236">
        <v>0</v>
      </c>
      <c r="H29" s="236">
        <v>1</v>
      </c>
      <c r="I29" s="235">
        <v>46168</v>
      </c>
      <c r="J29" s="257" t="s">
        <v>2587</v>
      </c>
      <c r="K29" s="263">
        <v>516309150526001</v>
      </c>
      <c r="L29" s="238" t="s">
        <v>2606</v>
      </c>
      <c r="M29" s="238" t="s">
        <v>1074</v>
      </c>
      <c r="N29" s="238" t="s">
        <v>2438</v>
      </c>
      <c r="O29" s="212" t="s">
        <v>2189</v>
      </c>
      <c r="P29" s="235">
        <v>46168</v>
      </c>
      <c r="Q29" s="239" t="s">
        <v>2218</v>
      </c>
      <c r="R29" s="212" t="s">
        <v>2189</v>
      </c>
      <c r="S29" s="235">
        <v>46168</v>
      </c>
      <c r="T29" s="212" t="s">
        <v>68</v>
      </c>
      <c r="U29" s="24" t="s">
        <v>1913</v>
      </c>
      <c r="V29" s="240" t="s">
        <v>1597</v>
      </c>
      <c r="W29" s="34"/>
      <c r="X29" s="34"/>
      <c r="Y29" s="34"/>
      <c r="Z29" s="34"/>
      <c r="AA29" s="34"/>
      <c r="AB29" s="34"/>
      <c r="AC29" s="34"/>
      <c r="AD29" s="34"/>
      <c r="AE29" s="34"/>
      <c r="AF29" s="34"/>
    </row>
    <row r="30" ht="16.5" spans="1:32">
      <c r="A30" s="241"/>
      <c r="B30" s="241"/>
      <c r="C30" s="241"/>
      <c r="D30" s="242"/>
      <c r="E30" s="242"/>
      <c r="F30" s="242"/>
      <c r="G30" s="242"/>
      <c r="H30" s="242"/>
      <c r="I30" s="242"/>
      <c r="J30" s="242"/>
      <c r="K30" s="241"/>
      <c r="L30" s="210" t="s">
        <v>2607</v>
      </c>
      <c r="M30" s="243" t="s">
        <v>2608</v>
      </c>
      <c r="N30" s="244" t="s">
        <v>2609</v>
      </c>
      <c r="O30" s="212" t="s">
        <v>2189</v>
      </c>
      <c r="P30" s="242"/>
      <c r="Q30" s="245" t="s">
        <v>2610</v>
      </c>
      <c r="R30" s="212" t="s">
        <v>2189</v>
      </c>
      <c r="S30" s="242"/>
      <c r="T30" s="212" t="s">
        <v>68</v>
      </c>
      <c r="U30" s="212" t="s">
        <v>2611</v>
      </c>
      <c r="V30" s="240" t="s">
        <v>1597</v>
      </c>
      <c r="W30" s="34"/>
      <c r="X30" s="34"/>
      <c r="Y30" s="34"/>
      <c r="Z30" s="34"/>
      <c r="AA30" s="34"/>
      <c r="AB30" s="34"/>
      <c r="AC30" s="34"/>
      <c r="AD30" s="34"/>
      <c r="AE30" s="34"/>
      <c r="AF30" s="34"/>
    </row>
    <row r="31" ht="14.5" spans="1:32">
      <c r="A31" s="230">
        <v>16</v>
      </c>
      <c r="B31" s="231" t="s">
        <v>64</v>
      </c>
      <c r="C31" s="232" t="s">
        <v>84</v>
      </c>
      <c r="D31" s="233" t="s">
        <v>1917</v>
      </c>
      <c r="E31" s="262">
        <v>6000064429</v>
      </c>
      <c r="F31" s="236">
        <v>1</v>
      </c>
      <c r="G31" s="236">
        <v>0</v>
      </c>
      <c r="H31" s="236">
        <v>1</v>
      </c>
      <c r="I31" s="235">
        <v>46168</v>
      </c>
      <c r="J31" s="257" t="s">
        <v>2587</v>
      </c>
      <c r="K31" s="263">
        <v>516309150526002</v>
      </c>
      <c r="L31" s="238" t="s">
        <v>2606</v>
      </c>
      <c r="M31" s="238" t="s">
        <v>1074</v>
      </c>
      <c r="N31" s="238" t="s">
        <v>2438</v>
      </c>
      <c r="O31" s="212" t="s">
        <v>2189</v>
      </c>
      <c r="P31" s="235">
        <v>46168</v>
      </c>
      <c r="Q31" s="239" t="s">
        <v>2218</v>
      </c>
      <c r="R31" s="212" t="s">
        <v>2189</v>
      </c>
      <c r="S31" s="235">
        <v>46168</v>
      </c>
      <c r="T31" s="212" t="s">
        <v>68</v>
      </c>
      <c r="U31" s="24" t="s">
        <v>1913</v>
      </c>
      <c r="V31" s="240" t="s">
        <v>1597</v>
      </c>
      <c r="W31" s="34"/>
      <c r="X31" s="34"/>
      <c r="Y31" s="34"/>
      <c r="Z31" s="34"/>
      <c r="AA31" s="34"/>
      <c r="AB31" s="34"/>
      <c r="AC31" s="34"/>
      <c r="AD31" s="34"/>
      <c r="AE31" s="34"/>
      <c r="AF31" s="34"/>
    </row>
    <row r="32" ht="16.5" spans="1:32">
      <c r="A32" s="241"/>
      <c r="B32" s="241"/>
      <c r="C32" s="241"/>
      <c r="D32" s="259"/>
      <c r="E32" s="259"/>
      <c r="F32" s="259"/>
      <c r="G32" s="259"/>
      <c r="H32" s="259"/>
      <c r="I32" s="259"/>
      <c r="J32" s="259"/>
      <c r="K32" s="241"/>
      <c r="L32" s="210" t="s">
        <v>2607</v>
      </c>
      <c r="M32" s="243" t="s">
        <v>2608</v>
      </c>
      <c r="N32" s="244" t="s">
        <v>2609</v>
      </c>
      <c r="O32" s="212" t="s">
        <v>2189</v>
      </c>
      <c r="P32" s="242"/>
      <c r="Q32" s="245" t="s">
        <v>2610</v>
      </c>
      <c r="R32" s="212" t="s">
        <v>2189</v>
      </c>
      <c r="S32" s="259"/>
      <c r="T32" s="212" t="s">
        <v>68</v>
      </c>
      <c r="U32" s="212" t="s">
        <v>2611</v>
      </c>
      <c r="V32" s="240" t="s">
        <v>1597</v>
      </c>
      <c r="W32" s="34"/>
      <c r="X32" s="34"/>
      <c r="Y32" s="34"/>
      <c r="Z32" s="34"/>
      <c r="AA32" s="34"/>
      <c r="AB32" s="34"/>
      <c r="AC32" s="34"/>
      <c r="AD32" s="34"/>
      <c r="AE32" s="34"/>
      <c r="AF32" s="34"/>
    </row>
    <row r="33" ht="14.5" spans="1:32">
      <c r="A33" s="230">
        <v>17</v>
      </c>
      <c r="B33" s="231" t="s">
        <v>64</v>
      </c>
      <c r="C33" s="232" t="s">
        <v>84</v>
      </c>
      <c r="D33" s="233" t="s">
        <v>1917</v>
      </c>
      <c r="E33" s="262">
        <v>6000064429</v>
      </c>
      <c r="F33" s="236">
        <v>1</v>
      </c>
      <c r="G33" s="236">
        <v>0</v>
      </c>
      <c r="H33" s="236">
        <v>1</v>
      </c>
      <c r="I33" s="235">
        <v>46168</v>
      </c>
      <c r="J33" s="257" t="s">
        <v>2587</v>
      </c>
      <c r="K33" s="263">
        <v>516309150526003</v>
      </c>
      <c r="L33" s="238" t="s">
        <v>2606</v>
      </c>
      <c r="M33" s="238" t="s">
        <v>1074</v>
      </c>
      <c r="N33" s="238" t="s">
        <v>2438</v>
      </c>
      <c r="O33" s="212" t="s">
        <v>2189</v>
      </c>
      <c r="P33" s="235">
        <v>46168</v>
      </c>
      <c r="Q33" s="239" t="s">
        <v>2218</v>
      </c>
      <c r="R33" s="212" t="s">
        <v>2189</v>
      </c>
      <c r="S33" s="235">
        <v>46168</v>
      </c>
      <c r="T33" s="212" t="s">
        <v>68</v>
      </c>
      <c r="U33" s="24" t="s">
        <v>1913</v>
      </c>
      <c r="V33" s="240" t="s">
        <v>1597</v>
      </c>
      <c r="W33" s="34"/>
      <c r="X33" s="34"/>
      <c r="Y33" s="34"/>
      <c r="Z33" s="34"/>
      <c r="AA33" s="34"/>
      <c r="AB33" s="34"/>
      <c r="AC33" s="34"/>
      <c r="AD33" s="34"/>
      <c r="AE33" s="34"/>
      <c r="AF33" s="34"/>
    </row>
    <row r="34" ht="16.5" spans="1:32">
      <c r="A34" s="241"/>
      <c r="B34" s="241"/>
      <c r="C34" s="241"/>
      <c r="D34" s="259"/>
      <c r="E34" s="259"/>
      <c r="F34" s="259"/>
      <c r="G34" s="259"/>
      <c r="H34" s="259"/>
      <c r="I34" s="259"/>
      <c r="J34" s="259"/>
      <c r="K34" s="241"/>
      <c r="L34" s="210" t="s">
        <v>2607</v>
      </c>
      <c r="M34" s="114" t="s">
        <v>2608</v>
      </c>
      <c r="N34" s="250" t="s">
        <v>2609</v>
      </c>
      <c r="O34" s="212" t="s">
        <v>2189</v>
      </c>
      <c r="P34" s="241"/>
      <c r="Q34" s="151" t="s">
        <v>2610</v>
      </c>
      <c r="R34" s="212" t="s">
        <v>2189</v>
      </c>
      <c r="S34" s="241"/>
      <c r="T34" s="212" t="s">
        <v>68</v>
      </c>
      <c r="U34" s="212" t="s">
        <v>2611</v>
      </c>
      <c r="V34" s="240" t="s">
        <v>1597</v>
      </c>
      <c r="W34" s="34"/>
      <c r="X34" s="34"/>
      <c r="Y34" s="34"/>
      <c r="Z34" s="34"/>
      <c r="AA34" s="34"/>
      <c r="AB34" s="34"/>
      <c r="AC34" s="34"/>
      <c r="AD34" s="34"/>
      <c r="AE34" s="34"/>
      <c r="AF34" s="34"/>
    </row>
    <row r="35" ht="14.5" spans="1:32">
      <c r="A35" s="230">
        <v>18</v>
      </c>
      <c r="B35" s="231" t="s">
        <v>64</v>
      </c>
      <c r="C35" s="232" t="s">
        <v>84</v>
      </c>
      <c r="D35" s="233" t="s">
        <v>1917</v>
      </c>
      <c r="E35" s="262">
        <v>6000064429</v>
      </c>
      <c r="F35" s="236">
        <v>1</v>
      </c>
      <c r="G35" s="236">
        <v>0</v>
      </c>
      <c r="H35" s="236">
        <v>1</v>
      </c>
      <c r="I35" s="235">
        <v>46168</v>
      </c>
      <c r="J35" s="257" t="s">
        <v>2587</v>
      </c>
      <c r="K35" s="263">
        <v>516309150526004</v>
      </c>
      <c r="L35" s="247" t="s">
        <v>2606</v>
      </c>
      <c r="M35" s="247" t="s">
        <v>1074</v>
      </c>
      <c r="N35" s="247" t="s">
        <v>2438</v>
      </c>
      <c r="O35" s="212" t="s">
        <v>2189</v>
      </c>
      <c r="P35" s="235">
        <v>46168</v>
      </c>
      <c r="Q35" s="239" t="s">
        <v>2218</v>
      </c>
      <c r="R35" s="212" t="s">
        <v>2189</v>
      </c>
      <c r="S35" s="235">
        <v>46168</v>
      </c>
      <c r="T35" s="212" t="s">
        <v>68</v>
      </c>
      <c r="U35" s="136" t="s">
        <v>1913</v>
      </c>
      <c r="V35" s="240" t="s">
        <v>1597</v>
      </c>
      <c r="W35" s="240"/>
      <c r="X35" s="34"/>
      <c r="Y35" s="34"/>
      <c r="Z35" s="34"/>
      <c r="AA35" s="34"/>
      <c r="AB35" s="34"/>
      <c r="AC35" s="34"/>
      <c r="AD35" s="34"/>
      <c r="AE35" s="34"/>
      <c r="AF35" s="34"/>
    </row>
    <row r="36" ht="16.5" spans="1:32">
      <c r="A36" s="241"/>
      <c r="B36" s="241"/>
      <c r="C36" s="241"/>
      <c r="D36" s="259"/>
      <c r="E36" s="259"/>
      <c r="F36" s="259"/>
      <c r="G36" s="259"/>
      <c r="H36" s="259"/>
      <c r="I36" s="259"/>
      <c r="J36" s="259"/>
      <c r="K36" s="259"/>
      <c r="L36" s="210" t="s">
        <v>2607</v>
      </c>
      <c r="M36" s="62" t="s">
        <v>2608</v>
      </c>
      <c r="N36" s="258" t="s">
        <v>2609</v>
      </c>
      <c r="O36" s="212" t="s">
        <v>2189</v>
      </c>
      <c r="P36" s="259"/>
      <c r="Q36" s="151" t="s">
        <v>2610</v>
      </c>
      <c r="R36" s="212" t="s">
        <v>2189</v>
      </c>
      <c r="S36" s="259"/>
      <c r="T36" s="212" t="s">
        <v>68</v>
      </c>
      <c r="U36" s="212" t="s">
        <v>2611</v>
      </c>
      <c r="V36" s="240" t="s">
        <v>1597</v>
      </c>
      <c r="W36" s="264"/>
      <c r="X36" s="34"/>
      <c r="Y36" s="34"/>
      <c r="Z36" s="34"/>
      <c r="AA36" s="34"/>
      <c r="AB36" s="34"/>
      <c r="AC36" s="34"/>
      <c r="AD36" s="34"/>
      <c r="AE36" s="34"/>
      <c r="AF36" s="34"/>
    </row>
    <row r="37" ht="14.5" spans="1:32">
      <c r="A37" s="230">
        <v>19</v>
      </c>
      <c r="B37" s="231" t="s">
        <v>64</v>
      </c>
      <c r="C37" s="232" t="s">
        <v>84</v>
      </c>
      <c r="D37" s="233" t="s">
        <v>1917</v>
      </c>
      <c r="E37" s="262">
        <v>6000064429</v>
      </c>
      <c r="F37" s="236">
        <v>1</v>
      </c>
      <c r="G37" s="236">
        <v>0</v>
      </c>
      <c r="H37" s="236">
        <v>1</v>
      </c>
      <c r="I37" s="235">
        <v>46168</v>
      </c>
      <c r="J37" s="257" t="s">
        <v>2587</v>
      </c>
      <c r="K37" s="263">
        <v>516309150526005</v>
      </c>
      <c r="L37" s="247" t="s">
        <v>2606</v>
      </c>
      <c r="M37" s="247" t="s">
        <v>1074</v>
      </c>
      <c r="N37" s="247" t="s">
        <v>2438</v>
      </c>
      <c r="O37" s="212" t="s">
        <v>2189</v>
      </c>
      <c r="P37" s="235">
        <v>46168</v>
      </c>
      <c r="Q37" s="239" t="s">
        <v>2218</v>
      </c>
      <c r="R37" s="212" t="s">
        <v>2189</v>
      </c>
      <c r="S37" s="235">
        <v>46168</v>
      </c>
      <c r="T37" s="212" t="s">
        <v>68</v>
      </c>
      <c r="U37" s="136" t="s">
        <v>1913</v>
      </c>
      <c r="V37" s="240" t="s">
        <v>1597</v>
      </c>
      <c r="W37" s="240"/>
      <c r="X37" s="34"/>
      <c r="Y37" s="34"/>
      <c r="Z37" s="34"/>
      <c r="AA37" s="34"/>
      <c r="AB37" s="34"/>
      <c r="AC37" s="34"/>
      <c r="AD37" s="34"/>
      <c r="AE37" s="34"/>
      <c r="AF37" s="34"/>
    </row>
    <row r="38" ht="16.5" spans="1:32">
      <c r="A38" s="248"/>
      <c r="B38" s="248"/>
      <c r="C38" s="248"/>
      <c r="D38" s="260"/>
      <c r="E38" s="260"/>
      <c r="F38" s="260"/>
      <c r="G38" s="260"/>
      <c r="H38" s="260"/>
      <c r="I38" s="260"/>
      <c r="J38" s="260"/>
      <c r="K38" s="260"/>
      <c r="L38" s="210" t="s">
        <v>2607</v>
      </c>
      <c r="M38" s="62" t="s">
        <v>2608</v>
      </c>
      <c r="N38" s="258" t="s">
        <v>2609</v>
      </c>
      <c r="O38" s="212" t="s">
        <v>2189</v>
      </c>
      <c r="P38" s="260"/>
      <c r="Q38" s="151" t="s">
        <v>2610</v>
      </c>
      <c r="R38" s="212" t="s">
        <v>2189</v>
      </c>
      <c r="S38" s="260"/>
      <c r="T38" s="212" t="s">
        <v>68</v>
      </c>
      <c r="U38" s="212" t="s">
        <v>2611</v>
      </c>
      <c r="V38" s="240" t="s">
        <v>1597</v>
      </c>
      <c r="W38" s="264"/>
      <c r="X38" s="34"/>
      <c r="Y38" s="34"/>
      <c r="Z38" s="34"/>
      <c r="AA38" s="34"/>
      <c r="AB38" s="34"/>
      <c r="AC38" s="34"/>
      <c r="AD38" s="34"/>
      <c r="AE38" s="34"/>
      <c r="AF38" s="34"/>
    </row>
    <row r="39" ht="14.5" spans="1:32">
      <c r="A39" s="241"/>
      <c r="B39" s="241"/>
      <c r="C39" s="241"/>
      <c r="D39" s="242"/>
      <c r="E39" s="242"/>
      <c r="F39" s="242"/>
      <c r="G39" s="242"/>
      <c r="H39" s="242"/>
      <c r="I39" s="242"/>
      <c r="J39" s="242"/>
      <c r="K39" s="242"/>
      <c r="L39" s="239" t="s">
        <v>2616</v>
      </c>
      <c r="M39" s="247" t="s">
        <v>2617</v>
      </c>
      <c r="N39" s="244" t="s">
        <v>2618</v>
      </c>
      <c r="O39" s="212" t="s">
        <v>2189</v>
      </c>
      <c r="P39" s="242"/>
      <c r="Q39" s="239" t="s">
        <v>2619</v>
      </c>
      <c r="R39" s="212" t="s">
        <v>2189</v>
      </c>
      <c r="S39" s="242"/>
      <c r="T39" s="212" t="s">
        <v>68</v>
      </c>
      <c r="U39" s="212" t="s">
        <v>2620</v>
      </c>
      <c r="V39" s="240" t="s">
        <v>1597</v>
      </c>
      <c r="W39" s="265"/>
      <c r="X39" s="34"/>
      <c r="Y39" s="34"/>
      <c r="Z39" s="34"/>
      <c r="AA39" s="34"/>
      <c r="AB39" s="34"/>
      <c r="AC39" s="34"/>
      <c r="AD39" s="34"/>
      <c r="AE39" s="34"/>
      <c r="AF39" s="34"/>
    </row>
    <row r="40" ht="14.5" spans="1:32">
      <c r="A40" s="230">
        <v>20</v>
      </c>
      <c r="B40" s="232" t="s">
        <v>64</v>
      </c>
      <c r="C40" s="231" t="s">
        <v>84</v>
      </c>
      <c r="D40" s="233" t="s">
        <v>1917</v>
      </c>
      <c r="E40" s="262">
        <v>6000064429</v>
      </c>
      <c r="F40" s="236">
        <v>1</v>
      </c>
      <c r="G40" s="236">
        <v>0</v>
      </c>
      <c r="H40" s="236">
        <v>1</v>
      </c>
      <c r="I40" s="235">
        <v>46168</v>
      </c>
      <c r="J40" s="257" t="s">
        <v>2587</v>
      </c>
      <c r="K40" s="263">
        <v>516309150526006</v>
      </c>
      <c r="L40" s="238" t="s">
        <v>2606</v>
      </c>
      <c r="M40" s="238" t="s">
        <v>1074</v>
      </c>
      <c r="N40" s="238" t="s">
        <v>2438</v>
      </c>
      <c r="O40" s="212" t="s">
        <v>2189</v>
      </c>
      <c r="P40" s="235">
        <v>46168</v>
      </c>
      <c r="Q40" s="239" t="s">
        <v>2218</v>
      </c>
      <c r="R40" s="212" t="s">
        <v>2189</v>
      </c>
      <c r="S40" s="235">
        <v>46168</v>
      </c>
      <c r="T40" s="212" t="s">
        <v>68</v>
      </c>
      <c r="U40" s="28" t="s">
        <v>1913</v>
      </c>
      <c r="V40" s="240" t="s">
        <v>1597</v>
      </c>
      <c r="W40" s="216"/>
      <c r="X40" s="34"/>
      <c r="Y40" s="34"/>
      <c r="Z40" s="34"/>
      <c r="AA40" s="34"/>
      <c r="AB40" s="34"/>
      <c r="AC40" s="34"/>
      <c r="AD40" s="34"/>
      <c r="AE40" s="34"/>
      <c r="AF40" s="34"/>
    </row>
    <row r="41" ht="16.5" spans="1:32">
      <c r="A41" s="241"/>
      <c r="B41" s="241"/>
      <c r="C41" s="259"/>
      <c r="D41" s="242"/>
      <c r="E41" s="242"/>
      <c r="F41" s="242"/>
      <c r="G41" s="242"/>
      <c r="H41" s="242"/>
      <c r="I41" s="242"/>
      <c r="J41" s="242"/>
      <c r="K41" s="242"/>
      <c r="L41" s="210" t="s">
        <v>2607</v>
      </c>
      <c r="M41" s="243" t="s">
        <v>2608</v>
      </c>
      <c r="N41" s="244" t="s">
        <v>2609</v>
      </c>
      <c r="O41" s="212" t="s">
        <v>2189</v>
      </c>
      <c r="P41" s="242"/>
      <c r="Q41" s="245" t="s">
        <v>2610</v>
      </c>
      <c r="R41" s="212" t="s">
        <v>2189</v>
      </c>
      <c r="S41" s="242"/>
      <c r="T41" s="212" t="s">
        <v>68</v>
      </c>
      <c r="U41" s="212" t="s">
        <v>2611</v>
      </c>
      <c r="V41" s="240" t="s">
        <v>1597</v>
      </c>
      <c r="W41" s="265"/>
      <c r="X41" s="34"/>
      <c r="Y41" s="34"/>
      <c r="Z41" s="34"/>
      <c r="AA41" s="34"/>
      <c r="AB41" s="34"/>
      <c r="AC41" s="34"/>
      <c r="AD41" s="34"/>
      <c r="AE41" s="34"/>
      <c r="AF41" s="34"/>
    </row>
    <row r="42" ht="14.5" spans="1:32">
      <c r="A42" s="230">
        <v>21</v>
      </c>
      <c r="B42" s="232" t="s">
        <v>64</v>
      </c>
      <c r="C42" s="231" t="s">
        <v>84</v>
      </c>
      <c r="D42" s="233" t="s">
        <v>1917</v>
      </c>
      <c r="E42" s="262">
        <v>6000064429</v>
      </c>
      <c r="F42" s="236">
        <v>1</v>
      </c>
      <c r="G42" s="236">
        <v>0</v>
      </c>
      <c r="H42" s="236">
        <v>1</v>
      </c>
      <c r="I42" s="235">
        <v>46168</v>
      </c>
      <c r="J42" s="257" t="s">
        <v>2587</v>
      </c>
      <c r="K42" s="263">
        <v>516309150526007</v>
      </c>
      <c r="L42" s="238" t="s">
        <v>2606</v>
      </c>
      <c r="M42" s="238" t="s">
        <v>1074</v>
      </c>
      <c r="N42" s="238" t="s">
        <v>2438</v>
      </c>
      <c r="O42" s="212" t="s">
        <v>2189</v>
      </c>
      <c r="P42" s="235">
        <v>46168</v>
      </c>
      <c r="Q42" s="239" t="s">
        <v>2218</v>
      </c>
      <c r="R42" s="212" t="s">
        <v>2189</v>
      </c>
      <c r="S42" s="235">
        <v>46168</v>
      </c>
      <c r="T42" s="212" t="s">
        <v>68</v>
      </c>
      <c r="U42" s="28" t="s">
        <v>1913</v>
      </c>
      <c r="V42" s="240" t="s">
        <v>1597</v>
      </c>
      <c r="W42" s="216"/>
      <c r="X42" s="34"/>
      <c r="Y42" s="34"/>
      <c r="Z42" s="34"/>
      <c r="AA42" s="34"/>
      <c r="AB42" s="34"/>
      <c r="AC42" s="34"/>
      <c r="AD42" s="34"/>
      <c r="AE42" s="34"/>
      <c r="AF42" s="34"/>
    </row>
    <row r="43" ht="16.5" spans="1:32">
      <c r="A43" s="241"/>
      <c r="B43" s="241"/>
      <c r="C43" s="259"/>
      <c r="D43" s="242"/>
      <c r="E43" s="242"/>
      <c r="F43" s="242"/>
      <c r="G43" s="242"/>
      <c r="H43" s="242"/>
      <c r="I43" s="242"/>
      <c r="J43" s="242"/>
      <c r="K43" s="242"/>
      <c r="L43" s="210" t="s">
        <v>2607</v>
      </c>
      <c r="M43" s="243" t="s">
        <v>2608</v>
      </c>
      <c r="N43" s="244" t="s">
        <v>2609</v>
      </c>
      <c r="O43" s="212" t="s">
        <v>2189</v>
      </c>
      <c r="P43" s="242"/>
      <c r="Q43" s="245" t="s">
        <v>2610</v>
      </c>
      <c r="R43" s="212" t="s">
        <v>2189</v>
      </c>
      <c r="S43" s="242"/>
      <c r="T43" s="212" t="s">
        <v>68</v>
      </c>
      <c r="U43" s="212" t="s">
        <v>2611</v>
      </c>
      <c r="V43" s="240" t="s">
        <v>1597</v>
      </c>
      <c r="W43" s="265"/>
      <c r="X43" s="34"/>
      <c r="Y43" s="34"/>
      <c r="Z43" s="34"/>
      <c r="AA43" s="34"/>
      <c r="AB43" s="34"/>
      <c r="AC43" s="34"/>
      <c r="AD43" s="34"/>
      <c r="AE43" s="34"/>
      <c r="AF43" s="34"/>
    </row>
    <row r="44" ht="14.5" spans="1:32">
      <c r="A44" s="230">
        <v>22</v>
      </c>
      <c r="B44" s="232" t="s">
        <v>64</v>
      </c>
      <c r="C44" s="231" t="s">
        <v>84</v>
      </c>
      <c r="D44" s="233" t="s">
        <v>1917</v>
      </c>
      <c r="E44" s="262">
        <v>6000064429</v>
      </c>
      <c r="F44" s="236">
        <v>1</v>
      </c>
      <c r="G44" s="236">
        <v>0</v>
      </c>
      <c r="H44" s="236">
        <v>1</v>
      </c>
      <c r="I44" s="235">
        <v>46168</v>
      </c>
      <c r="J44" s="257" t="s">
        <v>2587</v>
      </c>
      <c r="K44" s="263">
        <v>516309150526008</v>
      </c>
      <c r="L44" s="238" t="s">
        <v>2606</v>
      </c>
      <c r="M44" s="238" t="s">
        <v>1074</v>
      </c>
      <c r="N44" s="238" t="s">
        <v>2438</v>
      </c>
      <c r="O44" s="212" t="s">
        <v>2189</v>
      </c>
      <c r="P44" s="235">
        <v>46168</v>
      </c>
      <c r="Q44" s="239" t="s">
        <v>2218</v>
      </c>
      <c r="R44" s="212" t="s">
        <v>2189</v>
      </c>
      <c r="S44" s="235">
        <v>46168</v>
      </c>
      <c r="T44" s="212" t="s">
        <v>68</v>
      </c>
      <c r="U44" s="28" t="s">
        <v>1913</v>
      </c>
      <c r="V44" s="240" t="s">
        <v>1597</v>
      </c>
      <c r="W44" s="216"/>
      <c r="X44" s="34"/>
      <c r="Y44" s="34"/>
      <c r="Z44" s="34"/>
      <c r="AA44" s="34"/>
      <c r="AB44" s="34"/>
      <c r="AC44" s="34"/>
      <c r="AD44" s="34"/>
      <c r="AE44" s="34"/>
      <c r="AF44" s="34"/>
    </row>
    <row r="45" ht="16.5" spans="1:32">
      <c r="A45" s="241"/>
      <c r="B45" s="241"/>
      <c r="C45" s="259"/>
      <c r="D45" s="242"/>
      <c r="E45" s="242"/>
      <c r="F45" s="242"/>
      <c r="G45" s="242"/>
      <c r="H45" s="242"/>
      <c r="I45" s="242"/>
      <c r="J45" s="242"/>
      <c r="K45" s="242"/>
      <c r="L45" s="210" t="s">
        <v>2607</v>
      </c>
      <c r="M45" s="243" t="s">
        <v>2608</v>
      </c>
      <c r="N45" s="244" t="s">
        <v>2609</v>
      </c>
      <c r="O45" s="212" t="s">
        <v>2189</v>
      </c>
      <c r="P45" s="242"/>
      <c r="Q45" s="245" t="s">
        <v>2610</v>
      </c>
      <c r="R45" s="212" t="s">
        <v>2189</v>
      </c>
      <c r="S45" s="242"/>
      <c r="T45" s="212" t="s">
        <v>68</v>
      </c>
      <c r="U45" s="212" t="s">
        <v>2611</v>
      </c>
      <c r="V45" s="240" t="s">
        <v>1597</v>
      </c>
      <c r="W45" s="265"/>
      <c r="X45" s="34"/>
      <c r="Y45" s="34"/>
      <c r="Z45" s="34"/>
      <c r="AA45" s="34"/>
      <c r="AB45" s="34"/>
      <c r="AC45" s="34"/>
      <c r="AD45" s="34"/>
      <c r="AE45" s="34"/>
      <c r="AF45" s="34"/>
    </row>
    <row r="46" ht="14.5" spans="1:32">
      <c r="A46" s="230">
        <v>23</v>
      </c>
      <c r="B46" s="232" t="s">
        <v>64</v>
      </c>
      <c r="C46" s="231" t="s">
        <v>84</v>
      </c>
      <c r="D46" s="233" t="s">
        <v>1917</v>
      </c>
      <c r="E46" s="262">
        <v>6000064429</v>
      </c>
      <c r="F46" s="236">
        <v>1</v>
      </c>
      <c r="G46" s="236">
        <v>0</v>
      </c>
      <c r="H46" s="236">
        <v>1</v>
      </c>
      <c r="I46" s="235">
        <v>46168</v>
      </c>
      <c r="J46" s="257" t="s">
        <v>2587</v>
      </c>
      <c r="K46" s="263">
        <v>516309150526009</v>
      </c>
      <c r="L46" s="238" t="s">
        <v>2606</v>
      </c>
      <c r="M46" s="238" t="s">
        <v>1074</v>
      </c>
      <c r="N46" s="238" t="s">
        <v>2438</v>
      </c>
      <c r="O46" s="212" t="s">
        <v>2189</v>
      </c>
      <c r="P46" s="235">
        <v>46168</v>
      </c>
      <c r="Q46" s="239" t="s">
        <v>2218</v>
      </c>
      <c r="R46" s="212" t="s">
        <v>2189</v>
      </c>
      <c r="S46" s="235">
        <v>46168</v>
      </c>
      <c r="T46" s="212" t="s">
        <v>68</v>
      </c>
      <c r="U46" s="28" t="s">
        <v>1913</v>
      </c>
      <c r="V46" s="240" t="s">
        <v>1597</v>
      </c>
      <c r="W46" s="216"/>
      <c r="X46" s="34"/>
      <c r="Y46" s="34"/>
      <c r="Z46" s="34"/>
      <c r="AA46" s="34"/>
      <c r="AB46" s="34"/>
      <c r="AC46" s="34"/>
      <c r="AD46" s="34"/>
      <c r="AE46" s="34"/>
      <c r="AF46" s="34"/>
    </row>
    <row r="47" ht="16.5" spans="1:32">
      <c r="A47" s="241"/>
      <c r="B47" s="241"/>
      <c r="C47" s="259"/>
      <c r="D47" s="242"/>
      <c r="E47" s="242"/>
      <c r="F47" s="242"/>
      <c r="G47" s="242"/>
      <c r="H47" s="242"/>
      <c r="I47" s="242"/>
      <c r="J47" s="242"/>
      <c r="K47" s="242"/>
      <c r="L47" s="210" t="s">
        <v>2607</v>
      </c>
      <c r="M47" s="243" t="s">
        <v>2608</v>
      </c>
      <c r="N47" s="244" t="s">
        <v>2609</v>
      </c>
      <c r="O47" s="212" t="s">
        <v>2189</v>
      </c>
      <c r="P47" s="242"/>
      <c r="Q47" s="245" t="s">
        <v>2610</v>
      </c>
      <c r="R47" s="212" t="s">
        <v>2189</v>
      </c>
      <c r="S47" s="242"/>
      <c r="T47" s="212" t="s">
        <v>68</v>
      </c>
      <c r="U47" s="212" t="s">
        <v>2611</v>
      </c>
      <c r="V47" s="240" t="s">
        <v>1597</v>
      </c>
      <c r="W47" s="265"/>
      <c r="X47" s="34"/>
      <c r="Y47" s="34"/>
      <c r="Z47" s="34"/>
      <c r="AA47" s="34"/>
      <c r="AB47" s="34"/>
      <c r="AC47" s="34"/>
      <c r="AD47" s="34"/>
      <c r="AE47" s="34"/>
      <c r="AF47" s="34"/>
    </row>
    <row r="48" ht="14.5" spans="1:32">
      <c r="A48" s="230">
        <v>24</v>
      </c>
      <c r="B48" s="232" t="s">
        <v>64</v>
      </c>
      <c r="C48" s="231" t="s">
        <v>84</v>
      </c>
      <c r="D48" s="233" t="s">
        <v>1917</v>
      </c>
      <c r="E48" s="262">
        <v>6000064429</v>
      </c>
      <c r="F48" s="236">
        <v>1</v>
      </c>
      <c r="G48" s="236">
        <v>0</v>
      </c>
      <c r="H48" s="236">
        <v>1</v>
      </c>
      <c r="I48" s="235">
        <v>46168</v>
      </c>
      <c r="J48" s="257" t="s">
        <v>2587</v>
      </c>
      <c r="K48" s="263">
        <v>516309150526010</v>
      </c>
      <c r="L48" s="238" t="s">
        <v>2606</v>
      </c>
      <c r="M48" s="238" t="s">
        <v>1074</v>
      </c>
      <c r="N48" s="238" t="s">
        <v>2438</v>
      </c>
      <c r="O48" s="212" t="s">
        <v>2189</v>
      </c>
      <c r="P48" s="235">
        <v>46168</v>
      </c>
      <c r="Q48" s="239" t="s">
        <v>2218</v>
      </c>
      <c r="R48" s="212" t="s">
        <v>2189</v>
      </c>
      <c r="S48" s="235">
        <v>46168</v>
      </c>
      <c r="T48" s="212" t="s">
        <v>68</v>
      </c>
      <c r="U48" s="28" t="s">
        <v>1913</v>
      </c>
      <c r="V48" s="240" t="s">
        <v>1597</v>
      </c>
      <c r="W48" s="216"/>
      <c r="X48" s="34"/>
      <c r="Y48" s="34"/>
      <c r="Z48" s="34"/>
      <c r="AA48" s="34"/>
      <c r="AB48" s="34"/>
      <c r="AC48" s="34"/>
      <c r="AD48" s="34"/>
      <c r="AE48" s="34"/>
      <c r="AF48" s="34"/>
    </row>
    <row r="49" ht="16.5" spans="1:32">
      <c r="A49" s="241"/>
      <c r="B49" s="241"/>
      <c r="C49" s="259"/>
      <c r="D49" s="259"/>
      <c r="E49" s="259"/>
      <c r="F49" s="259"/>
      <c r="G49" s="259"/>
      <c r="H49" s="259"/>
      <c r="I49" s="259"/>
      <c r="J49" s="259"/>
      <c r="K49" s="259"/>
      <c r="L49" s="210" t="s">
        <v>2607</v>
      </c>
      <c r="M49" s="62" t="s">
        <v>2608</v>
      </c>
      <c r="N49" s="258" t="s">
        <v>2609</v>
      </c>
      <c r="O49" s="212" t="s">
        <v>2189</v>
      </c>
      <c r="P49" s="259"/>
      <c r="Q49" s="151" t="s">
        <v>2610</v>
      </c>
      <c r="R49" s="212" t="s">
        <v>2189</v>
      </c>
      <c r="S49" s="259"/>
      <c r="T49" s="212" t="s">
        <v>68</v>
      </c>
      <c r="U49" s="212" t="s">
        <v>2611</v>
      </c>
      <c r="V49" s="240" t="s">
        <v>1597</v>
      </c>
      <c r="W49" s="264"/>
      <c r="X49" s="34"/>
      <c r="Y49" s="34"/>
      <c r="Z49" s="34"/>
      <c r="AA49" s="34"/>
      <c r="AB49" s="34"/>
      <c r="AC49" s="34"/>
      <c r="AD49" s="34"/>
      <c r="AE49" s="34"/>
      <c r="AF49" s="34"/>
    </row>
    <row r="50" ht="14.5" spans="1:32">
      <c r="A50" s="230">
        <v>25</v>
      </c>
      <c r="B50" s="232" t="s">
        <v>64</v>
      </c>
      <c r="C50" s="266" t="s">
        <v>2621</v>
      </c>
      <c r="D50" s="233" t="s">
        <v>1917</v>
      </c>
      <c r="E50" s="262">
        <v>6000064429</v>
      </c>
      <c r="F50" s="236">
        <v>1</v>
      </c>
      <c r="G50" s="236">
        <v>0</v>
      </c>
      <c r="H50" s="236">
        <v>1</v>
      </c>
      <c r="I50" s="235">
        <v>46168</v>
      </c>
      <c r="J50" s="257" t="s">
        <v>2587</v>
      </c>
      <c r="K50" s="263">
        <v>516309150526011</v>
      </c>
      <c r="L50" s="247" t="s">
        <v>2606</v>
      </c>
      <c r="M50" s="247" t="s">
        <v>1074</v>
      </c>
      <c r="N50" s="247" t="s">
        <v>2438</v>
      </c>
      <c r="O50" s="212" t="s">
        <v>2189</v>
      </c>
      <c r="P50" s="235">
        <v>46168</v>
      </c>
      <c r="Q50" s="239" t="s">
        <v>2218</v>
      </c>
      <c r="R50" s="212" t="s">
        <v>2189</v>
      </c>
      <c r="S50" s="235">
        <v>46168</v>
      </c>
      <c r="T50" s="212" t="s">
        <v>68</v>
      </c>
      <c r="U50" s="136" t="s">
        <v>1913</v>
      </c>
      <c r="V50" s="240" t="s">
        <v>1597</v>
      </c>
      <c r="W50" s="240"/>
      <c r="X50" s="34"/>
      <c r="Y50" s="34"/>
      <c r="Z50" s="34"/>
      <c r="AA50" s="34"/>
      <c r="AB50" s="34"/>
      <c r="AC50" s="34"/>
      <c r="AD50" s="34"/>
      <c r="AE50" s="34"/>
      <c r="AF50" s="34"/>
    </row>
    <row r="51" ht="16.5" spans="1:32">
      <c r="A51" s="241"/>
      <c r="B51" s="241"/>
      <c r="C51" s="241"/>
      <c r="D51" s="241"/>
      <c r="E51" s="241"/>
      <c r="F51" s="241"/>
      <c r="G51" s="241"/>
      <c r="H51" s="241"/>
      <c r="I51" s="241"/>
      <c r="J51" s="241"/>
      <c r="K51" s="241"/>
      <c r="L51" s="210" t="s">
        <v>2607</v>
      </c>
      <c r="M51" s="114" t="s">
        <v>2608</v>
      </c>
      <c r="N51" s="250" t="s">
        <v>2609</v>
      </c>
      <c r="O51" s="212" t="s">
        <v>2189</v>
      </c>
      <c r="P51" s="241"/>
      <c r="Q51" s="151" t="s">
        <v>2610</v>
      </c>
      <c r="R51" s="212" t="s">
        <v>2189</v>
      </c>
      <c r="S51" s="241"/>
      <c r="T51" s="212" t="s">
        <v>68</v>
      </c>
      <c r="U51" s="212" t="s">
        <v>2611</v>
      </c>
      <c r="V51" s="240" t="s">
        <v>1597</v>
      </c>
      <c r="W51" s="34"/>
      <c r="X51" s="34"/>
      <c r="Y51" s="34"/>
      <c r="Z51" s="34"/>
      <c r="AA51" s="34"/>
      <c r="AB51" s="34"/>
      <c r="AC51" s="34"/>
      <c r="AD51" s="34"/>
      <c r="AE51" s="34"/>
      <c r="AF51" s="34"/>
    </row>
    <row r="52" ht="14.5" spans="1:32">
      <c r="A52" s="230">
        <v>26</v>
      </c>
      <c r="B52" s="232" t="s">
        <v>64</v>
      </c>
      <c r="C52" s="232" t="s">
        <v>2621</v>
      </c>
      <c r="D52" s="233" t="s">
        <v>1917</v>
      </c>
      <c r="E52" s="262">
        <v>6000064429</v>
      </c>
      <c r="F52" s="236">
        <v>1</v>
      </c>
      <c r="G52" s="236">
        <v>0</v>
      </c>
      <c r="H52" s="236">
        <v>1</v>
      </c>
      <c r="I52" s="235">
        <v>46168</v>
      </c>
      <c r="J52" s="257" t="s">
        <v>2587</v>
      </c>
      <c r="K52" s="263">
        <v>516309150526012</v>
      </c>
      <c r="L52" s="238" t="s">
        <v>2606</v>
      </c>
      <c r="M52" s="247" t="s">
        <v>1074</v>
      </c>
      <c r="N52" s="247" t="s">
        <v>2438</v>
      </c>
      <c r="O52" s="212" t="s">
        <v>2189</v>
      </c>
      <c r="P52" s="235">
        <v>46168</v>
      </c>
      <c r="Q52" s="239" t="s">
        <v>2218</v>
      </c>
      <c r="R52" s="212" t="s">
        <v>2189</v>
      </c>
      <c r="S52" s="235">
        <v>46168</v>
      </c>
      <c r="T52" s="212" t="s">
        <v>68</v>
      </c>
      <c r="U52" s="24" t="s">
        <v>1913</v>
      </c>
      <c r="V52" s="240" t="s">
        <v>1597</v>
      </c>
      <c r="W52" s="34"/>
      <c r="X52" s="34"/>
      <c r="Y52" s="34"/>
      <c r="Z52" s="34"/>
      <c r="AA52" s="34"/>
      <c r="AB52" s="34"/>
      <c r="AC52" s="34"/>
      <c r="AD52" s="34"/>
      <c r="AE52" s="34"/>
      <c r="AF52" s="34"/>
    </row>
    <row r="53" ht="16.5" spans="1:32">
      <c r="A53" s="241"/>
      <c r="B53" s="241"/>
      <c r="C53" s="241"/>
      <c r="D53" s="259"/>
      <c r="E53" s="241"/>
      <c r="F53" s="241"/>
      <c r="G53" s="241"/>
      <c r="H53" s="241"/>
      <c r="I53" s="241"/>
      <c r="J53" s="241"/>
      <c r="K53" s="241"/>
      <c r="L53" s="210" t="s">
        <v>2607</v>
      </c>
      <c r="M53" s="114" t="s">
        <v>2608</v>
      </c>
      <c r="N53" s="250" t="s">
        <v>2609</v>
      </c>
      <c r="O53" s="212" t="s">
        <v>2189</v>
      </c>
      <c r="P53" s="241"/>
      <c r="Q53" s="151" t="s">
        <v>2610</v>
      </c>
      <c r="R53" s="212" t="s">
        <v>2189</v>
      </c>
      <c r="S53" s="241"/>
      <c r="T53" s="212" t="s">
        <v>68</v>
      </c>
      <c r="U53" s="212" t="s">
        <v>2611</v>
      </c>
      <c r="V53" s="240" t="s">
        <v>1597</v>
      </c>
      <c r="W53" s="34"/>
      <c r="X53" s="34"/>
      <c r="Y53" s="34"/>
      <c r="Z53" s="34"/>
      <c r="AA53" s="34"/>
      <c r="AB53" s="34"/>
      <c r="AC53" s="34"/>
      <c r="AD53" s="34"/>
      <c r="AE53" s="34"/>
      <c r="AF53" s="34"/>
    </row>
    <row r="54" ht="14.5" spans="1:32">
      <c r="A54" s="230">
        <v>27</v>
      </c>
      <c r="B54" s="232" t="s">
        <v>64</v>
      </c>
      <c r="C54" s="232" t="s">
        <v>1274</v>
      </c>
      <c r="D54" s="233" t="s">
        <v>1917</v>
      </c>
      <c r="E54" s="262">
        <v>6000064429</v>
      </c>
      <c r="F54" s="236">
        <v>1</v>
      </c>
      <c r="G54" s="236">
        <v>0</v>
      </c>
      <c r="H54" s="236">
        <v>1</v>
      </c>
      <c r="I54" s="235">
        <v>46168</v>
      </c>
      <c r="J54" s="257" t="s">
        <v>2587</v>
      </c>
      <c r="K54" s="263">
        <v>516309150526013</v>
      </c>
      <c r="L54" s="238" t="s">
        <v>2606</v>
      </c>
      <c r="M54" s="247" t="s">
        <v>1074</v>
      </c>
      <c r="N54" s="247" t="s">
        <v>2438</v>
      </c>
      <c r="O54" s="212" t="s">
        <v>2189</v>
      </c>
      <c r="P54" s="235">
        <v>46168</v>
      </c>
      <c r="Q54" s="239" t="s">
        <v>2218</v>
      </c>
      <c r="R54" s="212" t="s">
        <v>2189</v>
      </c>
      <c r="S54" s="235">
        <v>46168</v>
      </c>
      <c r="T54" s="212" t="s">
        <v>68</v>
      </c>
      <c r="U54" s="24" t="s">
        <v>1913</v>
      </c>
      <c r="V54" s="240" t="s">
        <v>1597</v>
      </c>
      <c r="W54" s="34"/>
      <c r="X54" s="34"/>
      <c r="Y54" s="34"/>
      <c r="Z54" s="34"/>
      <c r="AA54" s="34"/>
      <c r="AB54" s="34"/>
      <c r="AC54" s="34"/>
      <c r="AD54" s="34"/>
      <c r="AE54" s="34"/>
      <c r="AF54" s="34"/>
    </row>
    <row r="55" ht="16.5" spans="1:32">
      <c r="A55" s="241"/>
      <c r="B55" s="241"/>
      <c r="C55" s="241"/>
      <c r="D55" s="259"/>
      <c r="E55" s="241"/>
      <c r="F55" s="241"/>
      <c r="G55" s="241"/>
      <c r="H55" s="241"/>
      <c r="I55" s="241"/>
      <c r="J55" s="241"/>
      <c r="K55" s="241"/>
      <c r="L55" s="210" t="s">
        <v>2607</v>
      </c>
      <c r="M55" s="114" t="s">
        <v>2608</v>
      </c>
      <c r="N55" s="250" t="s">
        <v>2609</v>
      </c>
      <c r="O55" s="212" t="s">
        <v>2189</v>
      </c>
      <c r="P55" s="241"/>
      <c r="Q55" s="151" t="s">
        <v>2610</v>
      </c>
      <c r="R55" s="212" t="s">
        <v>2189</v>
      </c>
      <c r="S55" s="241"/>
      <c r="T55" s="212" t="s">
        <v>68</v>
      </c>
      <c r="U55" s="212" t="s">
        <v>2611</v>
      </c>
      <c r="V55" s="240" t="s">
        <v>1597</v>
      </c>
      <c r="W55" s="34"/>
      <c r="X55" s="34"/>
      <c r="Y55" s="34"/>
      <c r="Z55" s="34"/>
      <c r="AA55" s="34"/>
      <c r="AB55" s="34"/>
      <c r="AC55" s="34"/>
      <c r="AD55" s="34"/>
      <c r="AE55" s="34"/>
      <c r="AF55" s="34"/>
    </row>
    <row r="56" ht="16.5" spans="1:32">
      <c r="A56" s="40">
        <v>28</v>
      </c>
      <c r="B56" s="55" t="s">
        <v>64</v>
      </c>
      <c r="C56" s="203" t="s">
        <v>1274</v>
      </c>
      <c r="D56" s="204" t="s">
        <v>1917</v>
      </c>
      <c r="E56" s="267">
        <v>6000064430</v>
      </c>
      <c r="F56" s="50">
        <v>10</v>
      </c>
      <c r="G56" s="50">
        <v>10</v>
      </c>
      <c r="H56" s="50">
        <v>0</v>
      </c>
      <c r="I56" s="226">
        <v>46181</v>
      </c>
      <c r="J56" s="184" t="s">
        <v>2588</v>
      </c>
      <c r="K56" s="227" t="s">
        <v>2622</v>
      </c>
      <c r="L56" s="210" t="s">
        <v>66</v>
      </c>
      <c r="M56" s="211" t="s">
        <v>66</v>
      </c>
      <c r="N56" s="211" t="s">
        <v>66</v>
      </c>
      <c r="O56" s="212" t="s">
        <v>2189</v>
      </c>
      <c r="P56" s="226">
        <v>46181</v>
      </c>
      <c r="Q56" s="211" t="s">
        <v>66</v>
      </c>
      <c r="R56" s="212" t="s">
        <v>2189</v>
      </c>
      <c r="S56" s="226">
        <v>46181</v>
      </c>
      <c r="T56" s="212" t="s">
        <v>68</v>
      </c>
      <c r="U56" s="213" t="s">
        <v>66</v>
      </c>
      <c r="V56" s="213" t="s">
        <v>66</v>
      </c>
      <c r="W56" s="34"/>
      <c r="X56" s="34"/>
      <c r="Y56" s="34"/>
      <c r="Z56" s="34"/>
      <c r="AA56" s="34"/>
      <c r="AB56" s="34"/>
      <c r="AC56" s="34"/>
      <c r="AD56" s="34"/>
      <c r="AE56" s="34"/>
      <c r="AF56" s="34"/>
    </row>
    <row r="57" ht="17" spans="1:32">
      <c r="A57" s="40">
        <v>29</v>
      </c>
      <c r="B57" s="55" t="s">
        <v>64</v>
      </c>
      <c r="C57" s="203" t="s">
        <v>1274</v>
      </c>
      <c r="D57" s="204" t="s">
        <v>1917</v>
      </c>
      <c r="E57" s="228">
        <v>6000064429</v>
      </c>
      <c r="F57" s="229">
        <v>13</v>
      </c>
      <c r="G57" s="229">
        <v>13</v>
      </c>
      <c r="H57" s="229">
        <v>0</v>
      </c>
      <c r="I57" s="226">
        <v>46172</v>
      </c>
      <c r="J57" s="184" t="s">
        <v>2587</v>
      </c>
      <c r="K57" s="227" t="s">
        <v>2623</v>
      </c>
      <c r="L57" s="210" t="s">
        <v>66</v>
      </c>
      <c r="M57" s="211" t="s">
        <v>66</v>
      </c>
      <c r="N57" s="211" t="s">
        <v>66</v>
      </c>
      <c r="O57" s="212" t="s">
        <v>2189</v>
      </c>
      <c r="P57" s="226">
        <v>46172</v>
      </c>
      <c r="Q57" s="211" t="s">
        <v>66</v>
      </c>
      <c r="R57" s="212" t="s">
        <v>2189</v>
      </c>
      <c r="S57" s="226">
        <v>46172</v>
      </c>
      <c r="T57" s="212" t="s">
        <v>68</v>
      </c>
      <c r="U57" s="213" t="s">
        <v>66</v>
      </c>
      <c r="V57" s="213" t="s">
        <v>66</v>
      </c>
      <c r="W57" s="34"/>
      <c r="X57" s="34"/>
      <c r="Y57" s="34"/>
      <c r="Z57" s="34"/>
      <c r="AA57" s="34"/>
      <c r="AB57" s="34"/>
      <c r="AC57" s="34"/>
      <c r="AD57" s="34"/>
      <c r="AE57" s="34"/>
      <c r="AF57" s="34"/>
    </row>
    <row r="58" ht="16.5" spans="1:32">
      <c r="A58" s="40">
        <v>30</v>
      </c>
      <c r="B58" s="55" t="s">
        <v>64</v>
      </c>
      <c r="C58" s="203" t="s">
        <v>1274</v>
      </c>
      <c r="D58" s="204" t="s">
        <v>1917</v>
      </c>
      <c r="E58" s="267">
        <v>6000064430</v>
      </c>
      <c r="F58" s="214">
        <v>3</v>
      </c>
      <c r="G58" s="214">
        <v>3</v>
      </c>
      <c r="H58" s="214">
        <v>0</v>
      </c>
      <c r="I58" s="226">
        <v>46181</v>
      </c>
      <c r="J58" s="184" t="s">
        <v>2588</v>
      </c>
      <c r="K58" s="268" t="s">
        <v>2624</v>
      </c>
      <c r="L58" s="210" t="s">
        <v>66</v>
      </c>
      <c r="M58" s="211" t="s">
        <v>66</v>
      </c>
      <c r="N58" s="211" t="s">
        <v>66</v>
      </c>
      <c r="O58" s="212" t="s">
        <v>2189</v>
      </c>
      <c r="P58" s="226">
        <v>46181</v>
      </c>
      <c r="Q58" s="211" t="s">
        <v>66</v>
      </c>
      <c r="R58" s="212" t="s">
        <v>2189</v>
      </c>
      <c r="S58" s="226">
        <v>46181</v>
      </c>
      <c r="T58" s="212" t="s">
        <v>68</v>
      </c>
      <c r="U58" s="213" t="s">
        <v>66</v>
      </c>
      <c r="V58" s="213" t="s">
        <v>66</v>
      </c>
      <c r="W58" s="34"/>
      <c r="X58" s="34"/>
      <c r="Y58" s="34"/>
      <c r="Z58" s="34"/>
      <c r="AA58" s="34"/>
      <c r="AB58" s="34"/>
      <c r="AC58" s="34"/>
      <c r="AD58" s="34"/>
      <c r="AE58" s="34"/>
      <c r="AF58" s="34"/>
    </row>
    <row r="59" ht="16.5" spans="1:32">
      <c r="A59" s="40">
        <v>31</v>
      </c>
      <c r="B59" s="55" t="s">
        <v>64</v>
      </c>
      <c r="C59" s="203" t="s">
        <v>1274</v>
      </c>
      <c r="D59" s="204" t="s">
        <v>1917</v>
      </c>
      <c r="E59" s="267">
        <v>6000064430</v>
      </c>
      <c r="F59" s="214">
        <v>1</v>
      </c>
      <c r="G59" s="214">
        <v>0</v>
      </c>
      <c r="H59" s="214">
        <v>1</v>
      </c>
      <c r="I59" s="226">
        <v>46181</v>
      </c>
      <c r="J59" s="184" t="s">
        <v>2588</v>
      </c>
      <c r="K59" s="227">
        <v>516313150526021</v>
      </c>
      <c r="L59" s="211" t="s">
        <v>2625</v>
      </c>
      <c r="M59" s="269" t="s">
        <v>2214</v>
      </c>
      <c r="N59" s="247" t="s">
        <v>2188</v>
      </c>
      <c r="O59" s="212" t="s">
        <v>2189</v>
      </c>
      <c r="P59" s="226">
        <v>46181</v>
      </c>
      <c r="Q59" s="247" t="s">
        <v>2190</v>
      </c>
      <c r="R59" s="212" t="s">
        <v>2189</v>
      </c>
      <c r="S59" s="226">
        <v>46181</v>
      </c>
      <c r="T59" s="212" t="s">
        <v>68</v>
      </c>
      <c r="U59" s="270" t="s">
        <v>78</v>
      </c>
      <c r="V59" s="240" t="s">
        <v>1597</v>
      </c>
      <c r="W59" s="55"/>
      <c r="X59" s="55"/>
      <c r="Y59" s="214"/>
      <c r="Z59" s="214"/>
      <c r="AA59" s="214"/>
      <c r="AB59" s="214"/>
      <c r="AC59" s="214"/>
      <c r="AD59" s="214"/>
      <c r="AE59" s="214"/>
      <c r="AF59" s="214"/>
    </row>
    <row r="60" ht="16.5" spans="1:32">
      <c r="A60" s="40">
        <v>32</v>
      </c>
      <c r="B60" s="55" t="s">
        <v>64</v>
      </c>
      <c r="C60" s="203" t="s">
        <v>1274</v>
      </c>
      <c r="D60" s="204" t="s">
        <v>1917</v>
      </c>
      <c r="E60" s="267">
        <v>6000064430</v>
      </c>
      <c r="F60" s="214">
        <v>1</v>
      </c>
      <c r="G60" s="214">
        <v>0</v>
      </c>
      <c r="H60" s="214">
        <v>1</v>
      </c>
      <c r="I60" s="226">
        <v>46181</v>
      </c>
      <c r="J60" s="184" t="s">
        <v>2588</v>
      </c>
      <c r="K60" s="268">
        <v>516313150526022</v>
      </c>
      <c r="L60" s="271" t="s">
        <v>2612</v>
      </c>
      <c r="M60" s="252" t="s">
        <v>2272</v>
      </c>
      <c r="N60" s="238" t="s">
        <v>2273</v>
      </c>
      <c r="O60" s="212" t="s">
        <v>2189</v>
      </c>
      <c r="P60" s="226">
        <v>46181</v>
      </c>
      <c r="Q60" s="238" t="s">
        <v>2274</v>
      </c>
      <c r="R60" s="212" t="s">
        <v>2189</v>
      </c>
      <c r="S60" s="226">
        <v>46181</v>
      </c>
      <c r="T60" s="212" t="s">
        <v>68</v>
      </c>
      <c r="U60" s="240" t="s">
        <v>2613</v>
      </c>
      <c r="V60" s="240" t="s">
        <v>1597</v>
      </c>
      <c r="W60" s="34"/>
      <c r="X60" s="34"/>
      <c r="Y60" s="34"/>
      <c r="Z60" s="34"/>
      <c r="AA60" s="34"/>
      <c r="AB60" s="34"/>
      <c r="AC60" s="34"/>
      <c r="AD60" s="34"/>
      <c r="AE60" s="34"/>
      <c r="AF60" s="34"/>
    </row>
    <row r="61" ht="16.5" spans="1:32">
      <c r="A61" s="40">
        <v>33</v>
      </c>
      <c r="B61" s="55" t="s">
        <v>64</v>
      </c>
      <c r="C61" s="203" t="s">
        <v>1274</v>
      </c>
      <c r="D61" s="204" t="s">
        <v>1917</v>
      </c>
      <c r="E61" s="267">
        <v>6000064430</v>
      </c>
      <c r="F61" s="214">
        <v>1</v>
      </c>
      <c r="G61" s="214">
        <v>0</v>
      </c>
      <c r="H61" s="214">
        <v>1</v>
      </c>
      <c r="I61" s="226">
        <v>46181</v>
      </c>
      <c r="J61" s="184" t="s">
        <v>2588</v>
      </c>
      <c r="K61" s="268">
        <v>516313150526023</v>
      </c>
      <c r="L61" s="210" t="s">
        <v>2607</v>
      </c>
      <c r="M61" s="243" t="s">
        <v>2608</v>
      </c>
      <c r="N61" s="244" t="s">
        <v>2609</v>
      </c>
      <c r="O61" s="212" t="s">
        <v>2189</v>
      </c>
      <c r="P61" s="226">
        <v>46181</v>
      </c>
      <c r="Q61" s="245" t="s">
        <v>2610</v>
      </c>
      <c r="R61" s="212" t="s">
        <v>2189</v>
      </c>
      <c r="S61" s="226">
        <v>46181</v>
      </c>
      <c r="T61" s="212" t="s">
        <v>68</v>
      </c>
      <c r="U61" s="272" t="s">
        <v>2611</v>
      </c>
      <c r="V61" s="240" t="s">
        <v>1597</v>
      </c>
      <c r="W61" s="34"/>
      <c r="X61" s="34"/>
      <c r="Y61" s="34"/>
      <c r="Z61" s="34"/>
      <c r="AA61" s="34"/>
      <c r="AB61" s="34"/>
      <c r="AC61" s="34"/>
      <c r="AD61" s="34"/>
      <c r="AE61" s="34"/>
      <c r="AF61" s="34"/>
    </row>
    <row r="62" ht="16.5" spans="1:32">
      <c r="A62" s="40">
        <v>34</v>
      </c>
      <c r="B62" s="55" t="s">
        <v>64</v>
      </c>
      <c r="C62" s="203" t="s">
        <v>1274</v>
      </c>
      <c r="D62" s="204" t="s">
        <v>1917</v>
      </c>
      <c r="E62" s="267">
        <v>6000064430</v>
      </c>
      <c r="F62" s="214">
        <v>3</v>
      </c>
      <c r="G62" s="214">
        <v>3</v>
      </c>
      <c r="H62" s="214">
        <v>0</v>
      </c>
      <c r="I62" s="226">
        <v>46181</v>
      </c>
      <c r="J62" s="184" t="s">
        <v>2588</v>
      </c>
      <c r="K62" s="268" t="s">
        <v>2626</v>
      </c>
      <c r="L62" s="210" t="s">
        <v>66</v>
      </c>
      <c r="M62" s="211" t="s">
        <v>66</v>
      </c>
      <c r="N62" s="211" t="s">
        <v>66</v>
      </c>
      <c r="O62" s="212" t="s">
        <v>2189</v>
      </c>
      <c r="P62" s="226">
        <v>46181</v>
      </c>
      <c r="Q62" s="211" t="s">
        <v>66</v>
      </c>
      <c r="R62" s="212" t="s">
        <v>2189</v>
      </c>
      <c r="S62" s="226">
        <v>46181</v>
      </c>
      <c r="T62" s="212" t="s">
        <v>68</v>
      </c>
      <c r="U62" s="213" t="s">
        <v>66</v>
      </c>
      <c r="V62" s="213" t="s">
        <v>66</v>
      </c>
      <c r="W62" s="34"/>
      <c r="X62" s="34"/>
      <c r="Y62" s="34"/>
      <c r="Z62" s="34"/>
      <c r="AA62" s="34"/>
      <c r="AB62" s="34"/>
      <c r="AC62" s="34"/>
      <c r="AD62" s="34"/>
      <c r="AE62" s="34"/>
      <c r="AF62" s="34"/>
    </row>
    <row r="63" ht="17" spans="1:32">
      <c r="A63" s="40">
        <v>35</v>
      </c>
      <c r="B63" s="55" t="s">
        <v>64</v>
      </c>
      <c r="C63" s="203" t="s">
        <v>1274</v>
      </c>
      <c r="D63" s="204" t="s">
        <v>1917</v>
      </c>
      <c r="E63" s="228">
        <v>6000064429</v>
      </c>
      <c r="F63" s="268">
        <v>3</v>
      </c>
      <c r="G63" s="268">
        <v>3</v>
      </c>
      <c r="H63" s="268">
        <v>0</v>
      </c>
      <c r="I63" s="226">
        <v>46181</v>
      </c>
      <c r="J63" s="184" t="s">
        <v>2587</v>
      </c>
      <c r="K63" s="227" t="s">
        <v>2627</v>
      </c>
      <c r="L63" s="210" t="s">
        <v>66</v>
      </c>
      <c r="M63" s="211" t="s">
        <v>66</v>
      </c>
      <c r="N63" s="211" t="s">
        <v>66</v>
      </c>
      <c r="O63" s="212" t="s">
        <v>2189</v>
      </c>
      <c r="P63" s="226">
        <v>46181</v>
      </c>
      <c r="Q63" s="211" t="s">
        <v>66</v>
      </c>
      <c r="R63" s="212" t="s">
        <v>2189</v>
      </c>
      <c r="S63" s="226">
        <v>46181</v>
      </c>
      <c r="T63" s="212" t="s">
        <v>68</v>
      </c>
      <c r="U63" s="213" t="s">
        <v>66</v>
      </c>
      <c r="V63" s="213" t="s">
        <v>66</v>
      </c>
      <c r="W63" s="34"/>
      <c r="X63" s="34"/>
      <c r="Y63" s="34"/>
      <c r="Z63" s="34"/>
      <c r="AA63" s="34"/>
      <c r="AB63" s="34"/>
      <c r="AC63" s="34"/>
      <c r="AD63" s="34"/>
      <c r="AE63" s="34"/>
      <c r="AF63" s="34"/>
    </row>
    <row r="64" ht="17" spans="1:32">
      <c r="A64" s="40">
        <v>36</v>
      </c>
      <c r="B64" s="55" t="s">
        <v>64</v>
      </c>
      <c r="C64" s="203" t="s">
        <v>1274</v>
      </c>
      <c r="D64" s="204" t="s">
        <v>1917</v>
      </c>
      <c r="E64" s="228">
        <v>6000064429</v>
      </c>
      <c r="F64" s="268">
        <v>1</v>
      </c>
      <c r="G64" s="268">
        <v>0</v>
      </c>
      <c r="H64" s="268">
        <v>1</v>
      </c>
      <c r="I64" s="226">
        <v>46181</v>
      </c>
      <c r="J64" s="184" t="s">
        <v>2587</v>
      </c>
      <c r="K64" s="227">
        <v>516309150626030</v>
      </c>
      <c r="L64" s="211" t="s">
        <v>2625</v>
      </c>
      <c r="M64" s="269" t="s">
        <v>2214</v>
      </c>
      <c r="N64" s="238" t="s">
        <v>2188</v>
      </c>
      <c r="O64" s="212" t="s">
        <v>2189</v>
      </c>
      <c r="P64" s="226">
        <v>46181</v>
      </c>
      <c r="Q64" s="247" t="s">
        <v>2190</v>
      </c>
      <c r="R64" s="212" t="s">
        <v>2189</v>
      </c>
      <c r="S64" s="226">
        <v>46181</v>
      </c>
      <c r="T64" s="212" t="s">
        <v>68</v>
      </c>
      <c r="U64" s="204" t="s">
        <v>78</v>
      </c>
      <c r="V64" s="240" t="s">
        <v>1597</v>
      </c>
      <c r="W64" s="55"/>
      <c r="X64" s="34"/>
      <c r="Y64" s="34"/>
      <c r="Z64" s="34"/>
      <c r="AA64" s="34"/>
      <c r="AB64" s="34"/>
      <c r="AC64" s="34"/>
      <c r="AD64" s="34"/>
      <c r="AE64" s="34"/>
      <c r="AF64" s="34"/>
    </row>
    <row r="65" ht="17" spans="1:32">
      <c r="A65" s="40">
        <v>37</v>
      </c>
      <c r="B65" s="55" t="s">
        <v>64</v>
      </c>
      <c r="C65" s="203" t="s">
        <v>1274</v>
      </c>
      <c r="D65" s="204" t="s">
        <v>1917</v>
      </c>
      <c r="E65" s="228">
        <v>6000064429</v>
      </c>
      <c r="F65" s="268">
        <v>5</v>
      </c>
      <c r="G65" s="268">
        <v>5</v>
      </c>
      <c r="H65" s="268">
        <v>0</v>
      </c>
      <c r="I65" s="226">
        <v>46181</v>
      </c>
      <c r="J65" s="184" t="s">
        <v>2587</v>
      </c>
      <c r="K65" s="227" t="s">
        <v>2628</v>
      </c>
      <c r="L65" s="210" t="s">
        <v>66</v>
      </c>
      <c r="M65" s="211" t="s">
        <v>66</v>
      </c>
      <c r="N65" s="211" t="s">
        <v>66</v>
      </c>
      <c r="O65" s="212" t="s">
        <v>2189</v>
      </c>
      <c r="P65" s="226">
        <v>46181</v>
      </c>
      <c r="Q65" s="211" t="s">
        <v>66</v>
      </c>
      <c r="R65" s="212" t="s">
        <v>2189</v>
      </c>
      <c r="S65" s="226">
        <v>46181</v>
      </c>
      <c r="T65" s="212" t="s">
        <v>68</v>
      </c>
      <c r="U65" s="213" t="s">
        <v>66</v>
      </c>
      <c r="V65" s="213" t="s">
        <v>66</v>
      </c>
      <c r="W65" s="272"/>
      <c r="X65" s="34"/>
      <c r="Y65" s="34"/>
      <c r="Z65" s="34"/>
      <c r="AA65" s="34"/>
      <c r="AB65" s="34"/>
      <c r="AC65" s="34"/>
      <c r="AD65" s="34"/>
      <c r="AE65" s="34"/>
      <c r="AF65" s="34"/>
    </row>
    <row r="66" ht="17" spans="1:32">
      <c r="A66" s="40">
        <v>38</v>
      </c>
      <c r="B66" s="55" t="s">
        <v>64</v>
      </c>
      <c r="C66" s="203" t="s">
        <v>1274</v>
      </c>
      <c r="D66" s="204" t="s">
        <v>1917</v>
      </c>
      <c r="E66" s="228">
        <v>6000064429</v>
      </c>
      <c r="F66" s="229">
        <v>6</v>
      </c>
      <c r="G66" s="229">
        <v>6</v>
      </c>
      <c r="H66" s="229">
        <v>0</v>
      </c>
      <c r="I66" s="226">
        <v>46182</v>
      </c>
      <c r="J66" s="184" t="s">
        <v>2587</v>
      </c>
      <c r="K66" s="227" t="s">
        <v>2629</v>
      </c>
      <c r="L66" s="210" t="s">
        <v>66</v>
      </c>
      <c r="M66" s="211" t="s">
        <v>66</v>
      </c>
      <c r="N66" s="211" t="s">
        <v>66</v>
      </c>
      <c r="O66" s="212" t="s">
        <v>2189</v>
      </c>
      <c r="P66" s="226">
        <v>46182</v>
      </c>
      <c r="Q66" s="211" t="s">
        <v>66</v>
      </c>
      <c r="R66" s="212" t="s">
        <v>2189</v>
      </c>
      <c r="S66" s="226">
        <v>46182</v>
      </c>
      <c r="T66" s="212" t="s">
        <v>68</v>
      </c>
      <c r="U66" s="213" t="s">
        <v>66</v>
      </c>
      <c r="V66" s="213" t="s">
        <v>66</v>
      </c>
      <c r="W66" s="212"/>
      <c r="X66" s="34"/>
      <c r="Y66" s="34"/>
      <c r="Z66" s="34"/>
      <c r="AA66" s="34"/>
      <c r="AB66" s="34"/>
      <c r="AC66" s="34"/>
      <c r="AD66" s="34"/>
      <c r="AE66" s="34"/>
      <c r="AF66" s="34"/>
    </row>
    <row r="67" ht="14.5" spans="1:32">
      <c r="A67" s="230">
        <v>39</v>
      </c>
      <c r="B67" s="231" t="s">
        <v>64</v>
      </c>
      <c r="C67" s="273" t="s">
        <v>1274</v>
      </c>
      <c r="D67" s="233" t="s">
        <v>1917</v>
      </c>
      <c r="E67" s="234">
        <v>6000064435</v>
      </c>
      <c r="F67" s="231">
        <v>1</v>
      </c>
      <c r="G67" s="231">
        <v>0</v>
      </c>
      <c r="H67" s="231">
        <v>1</v>
      </c>
      <c r="I67" s="235">
        <v>46186</v>
      </c>
      <c r="J67" s="257" t="s">
        <v>2590</v>
      </c>
      <c r="K67" s="237">
        <v>516339070626001</v>
      </c>
      <c r="L67" s="211" t="s">
        <v>2625</v>
      </c>
      <c r="M67" s="269" t="s">
        <v>2214</v>
      </c>
      <c r="N67" s="247" t="s">
        <v>2188</v>
      </c>
      <c r="O67" s="212" t="s">
        <v>2189</v>
      </c>
      <c r="P67" s="235">
        <v>46186</v>
      </c>
      <c r="Q67" s="247" t="s">
        <v>2190</v>
      </c>
      <c r="R67" s="212" t="s">
        <v>2189</v>
      </c>
      <c r="S67" s="235">
        <v>46186</v>
      </c>
      <c r="T67" s="212" t="s">
        <v>68</v>
      </c>
      <c r="U67" s="270" t="s">
        <v>78</v>
      </c>
      <c r="V67" s="240" t="s">
        <v>1597</v>
      </c>
      <c r="W67" s="55"/>
      <c r="X67" s="34"/>
      <c r="Y67" s="34"/>
      <c r="Z67" s="34"/>
      <c r="AA67" s="34"/>
      <c r="AB67" s="34"/>
      <c r="AC67" s="34"/>
      <c r="AD67" s="34"/>
      <c r="AE67" s="34"/>
      <c r="AF67" s="34"/>
    </row>
    <row r="68" ht="53.25" customHeight="1" spans="1:32">
      <c r="A68" s="248"/>
      <c r="B68" s="248"/>
      <c r="C68" s="248"/>
      <c r="D68" s="260"/>
      <c r="E68" s="260"/>
      <c r="F68" s="260"/>
      <c r="G68" s="260"/>
      <c r="H68" s="260"/>
      <c r="I68" s="260"/>
      <c r="J68" s="260"/>
      <c r="K68" s="260"/>
      <c r="L68" s="211" t="s">
        <v>2630</v>
      </c>
      <c r="M68" s="211" t="s">
        <v>2631</v>
      </c>
      <c r="N68" s="258" t="s">
        <v>2632</v>
      </c>
      <c r="O68" s="212" t="s">
        <v>2189</v>
      </c>
      <c r="P68" s="260"/>
      <c r="Q68" s="151" t="s">
        <v>2633</v>
      </c>
      <c r="R68" s="212" t="s">
        <v>2189</v>
      </c>
      <c r="S68" s="260"/>
      <c r="T68" s="212" t="s">
        <v>68</v>
      </c>
      <c r="U68" s="204" t="s">
        <v>78</v>
      </c>
      <c r="V68" s="240" t="s">
        <v>1597</v>
      </c>
      <c r="W68" s="45"/>
      <c r="X68" s="34"/>
      <c r="Y68" s="34"/>
      <c r="Z68" s="34"/>
      <c r="AA68" s="34"/>
      <c r="AB68" s="34"/>
      <c r="AC68" s="34"/>
      <c r="AD68" s="34"/>
      <c r="AE68" s="34"/>
      <c r="AF68" s="34"/>
    </row>
    <row r="69" ht="14.5" spans="1:32">
      <c r="A69" s="241"/>
      <c r="B69" s="241"/>
      <c r="C69" s="241"/>
      <c r="D69" s="242"/>
      <c r="E69" s="242"/>
      <c r="F69" s="242"/>
      <c r="G69" s="242"/>
      <c r="H69" s="242"/>
      <c r="I69" s="242"/>
      <c r="J69" s="242"/>
      <c r="K69" s="242"/>
      <c r="L69" s="211" t="s">
        <v>2634</v>
      </c>
      <c r="M69" s="211" t="s">
        <v>2194</v>
      </c>
      <c r="N69" s="274" t="s">
        <v>1035</v>
      </c>
      <c r="O69" s="212" t="s">
        <v>2189</v>
      </c>
      <c r="P69" s="242"/>
      <c r="Q69" s="244" t="s">
        <v>2195</v>
      </c>
      <c r="R69" s="212" t="s">
        <v>2189</v>
      </c>
      <c r="S69" s="242"/>
      <c r="T69" s="212" t="s">
        <v>68</v>
      </c>
      <c r="U69" s="270" t="s">
        <v>78</v>
      </c>
      <c r="V69" s="240" t="s">
        <v>1597</v>
      </c>
      <c r="W69" s="33"/>
      <c r="X69" s="34"/>
      <c r="Y69" s="34"/>
      <c r="Z69" s="34"/>
      <c r="AA69" s="34"/>
      <c r="AB69" s="34"/>
      <c r="AC69" s="34"/>
      <c r="AD69" s="34"/>
      <c r="AE69" s="34"/>
      <c r="AF69" s="34"/>
    </row>
    <row r="70" ht="14.5" spans="1:32">
      <c r="A70" s="230">
        <v>40</v>
      </c>
      <c r="B70" s="231" t="s">
        <v>64</v>
      </c>
      <c r="C70" s="273" t="s">
        <v>1274</v>
      </c>
      <c r="D70" s="233" t="s">
        <v>1917</v>
      </c>
      <c r="E70" s="234">
        <v>6000064435</v>
      </c>
      <c r="F70" s="231">
        <v>1</v>
      </c>
      <c r="G70" s="231">
        <v>0</v>
      </c>
      <c r="H70" s="231">
        <v>1</v>
      </c>
      <c r="I70" s="235">
        <v>46186</v>
      </c>
      <c r="J70" s="257" t="s">
        <v>2590</v>
      </c>
      <c r="K70" s="237">
        <v>516339070626002</v>
      </c>
      <c r="L70" s="211" t="s">
        <v>2625</v>
      </c>
      <c r="M70" s="269" t="s">
        <v>2214</v>
      </c>
      <c r="N70" s="238" t="s">
        <v>2188</v>
      </c>
      <c r="O70" s="212" t="s">
        <v>2189</v>
      </c>
      <c r="P70" s="235">
        <v>46186</v>
      </c>
      <c r="Q70" s="247" t="s">
        <v>2190</v>
      </c>
      <c r="R70" s="212" t="s">
        <v>2189</v>
      </c>
      <c r="S70" s="235">
        <v>46186</v>
      </c>
      <c r="T70" s="212" t="s">
        <v>68</v>
      </c>
      <c r="U70" s="204" t="s">
        <v>78</v>
      </c>
      <c r="V70" s="240" t="s">
        <v>1597</v>
      </c>
      <c r="W70" s="55"/>
      <c r="X70" s="34"/>
      <c r="Y70" s="34"/>
      <c r="Z70" s="34"/>
      <c r="AA70" s="34"/>
      <c r="AB70" s="34"/>
      <c r="AC70" s="34"/>
      <c r="AD70" s="34"/>
      <c r="AE70" s="34"/>
      <c r="AF70" s="34"/>
    </row>
    <row r="71" ht="53.25" customHeight="1" spans="1:32">
      <c r="A71" s="248"/>
      <c r="B71" s="248"/>
      <c r="C71" s="248"/>
      <c r="D71" s="249"/>
      <c r="E71" s="249"/>
      <c r="F71" s="249"/>
      <c r="G71" s="249"/>
      <c r="H71" s="249"/>
      <c r="I71" s="249"/>
      <c r="J71" s="249"/>
      <c r="K71" s="249"/>
      <c r="L71" s="211" t="s">
        <v>2630</v>
      </c>
      <c r="M71" s="211" t="s">
        <v>2631</v>
      </c>
      <c r="N71" s="244" t="s">
        <v>2632</v>
      </c>
      <c r="O71" s="212" t="s">
        <v>2189</v>
      </c>
      <c r="P71" s="249"/>
      <c r="Q71" s="245" t="s">
        <v>2633</v>
      </c>
      <c r="R71" s="212" t="s">
        <v>2189</v>
      </c>
      <c r="S71" s="249"/>
      <c r="T71" s="212" t="s">
        <v>68</v>
      </c>
      <c r="U71" s="270" t="s">
        <v>78</v>
      </c>
      <c r="V71" s="240" t="s">
        <v>1597</v>
      </c>
      <c r="W71" s="33"/>
      <c r="X71" s="34"/>
      <c r="Y71" s="34"/>
      <c r="Z71" s="34"/>
      <c r="AA71" s="34"/>
      <c r="AB71" s="34"/>
      <c r="AC71" s="34"/>
      <c r="AD71" s="34"/>
      <c r="AE71" s="34"/>
      <c r="AF71" s="34"/>
    </row>
    <row r="72" ht="14.5" spans="1:32">
      <c r="A72" s="241"/>
      <c r="B72" s="241"/>
      <c r="C72" s="241"/>
      <c r="D72" s="259"/>
      <c r="E72" s="259"/>
      <c r="F72" s="259"/>
      <c r="G72" s="259"/>
      <c r="H72" s="259"/>
      <c r="I72" s="259"/>
      <c r="J72" s="259"/>
      <c r="K72" s="259"/>
      <c r="L72" s="211" t="s">
        <v>2634</v>
      </c>
      <c r="M72" s="211" t="s">
        <v>2194</v>
      </c>
      <c r="N72" s="211" t="s">
        <v>1035</v>
      </c>
      <c r="O72" s="212" t="s">
        <v>2189</v>
      </c>
      <c r="P72" s="259"/>
      <c r="Q72" s="258" t="s">
        <v>2195</v>
      </c>
      <c r="R72" s="212" t="s">
        <v>2189</v>
      </c>
      <c r="S72" s="259"/>
      <c r="T72" s="212" t="s">
        <v>68</v>
      </c>
      <c r="U72" s="204" t="s">
        <v>78</v>
      </c>
      <c r="V72" s="240" t="s">
        <v>1597</v>
      </c>
      <c r="W72" s="45"/>
      <c r="X72" s="34"/>
      <c r="Y72" s="34"/>
      <c r="Z72" s="34"/>
      <c r="AA72" s="34"/>
      <c r="AB72" s="34"/>
      <c r="AC72" s="34"/>
      <c r="AD72" s="34"/>
      <c r="AE72" s="34"/>
      <c r="AF72" s="34"/>
    </row>
    <row r="73" ht="14.5" spans="1:32">
      <c r="A73" s="230">
        <v>41</v>
      </c>
      <c r="B73" s="231" t="s">
        <v>64</v>
      </c>
      <c r="C73" s="273" t="s">
        <v>1274</v>
      </c>
      <c r="D73" s="233" t="s">
        <v>1917</v>
      </c>
      <c r="E73" s="234">
        <v>6000064435</v>
      </c>
      <c r="F73" s="231">
        <v>1</v>
      </c>
      <c r="G73" s="231">
        <v>0</v>
      </c>
      <c r="H73" s="231">
        <v>1</v>
      </c>
      <c r="I73" s="235">
        <v>46186</v>
      </c>
      <c r="J73" s="257" t="s">
        <v>2590</v>
      </c>
      <c r="K73" s="237">
        <v>516339070626003</v>
      </c>
      <c r="L73" s="211" t="s">
        <v>2625</v>
      </c>
      <c r="M73" s="269" t="s">
        <v>2214</v>
      </c>
      <c r="N73" s="247" t="s">
        <v>2188</v>
      </c>
      <c r="O73" s="212" t="s">
        <v>2189</v>
      </c>
      <c r="P73" s="235">
        <v>46186</v>
      </c>
      <c r="Q73" s="247" t="s">
        <v>2190</v>
      </c>
      <c r="R73" s="212" t="s">
        <v>2189</v>
      </c>
      <c r="S73" s="235">
        <v>46186</v>
      </c>
      <c r="T73" s="212" t="s">
        <v>68</v>
      </c>
      <c r="U73" s="270" t="s">
        <v>78</v>
      </c>
      <c r="V73" s="240" t="s">
        <v>1597</v>
      </c>
      <c r="W73" s="55"/>
      <c r="X73" s="34"/>
      <c r="Y73" s="34"/>
      <c r="Z73" s="34"/>
      <c r="AA73" s="34"/>
      <c r="AB73" s="34"/>
      <c r="AC73" s="34"/>
      <c r="AD73" s="34"/>
      <c r="AE73" s="34"/>
      <c r="AF73" s="34"/>
    </row>
    <row r="74" ht="53.25" customHeight="1" spans="1:32">
      <c r="A74" s="248"/>
      <c r="B74" s="248"/>
      <c r="C74" s="248"/>
      <c r="D74" s="260"/>
      <c r="E74" s="260"/>
      <c r="F74" s="260"/>
      <c r="G74" s="260"/>
      <c r="H74" s="260"/>
      <c r="I74" s="260"/>
      <c r="J74" s="260"/>
      <c r="K74" s="260"/>
      <c r="L74" s="211" t="s">
        <v>2630</v>
      </c>
      <c r="M74" s="211" t="s">
        <v>2631</v>
      </c>
      <c r="N74" s="258" t="s">
        <v>2632</v>
      </c>
      <c r="O74" s="212" t="s">
        <v>2189</v>
      </c>
      <c r="P74" s="260"/>
      <c r="Q74" s="151" t="s">
        <v>2633</v>
      </c>
      <c r="R74" s="212" t="s">
        <v>2189</v>
      </c>
      <c r="S74" s="260"/>
      <c r="T74" s="212" t="s">
        <v>68</v>
      </c>
      <c r="U74" s="204" t="s">
        <v>78</v>
      </c>
      <c r="V74" s="240" t="s">
        <v>1597</v>
      </c>
      <c r="W74" s="45"/>
      <c r="X74" s="34"/>
      <c r="Y74" s="34"/>
      <c r="Z74" s="34"/>
      <c r="AA74" s="34"/>
      <c r="AB74" s="34"/>
      <c r="AC74" s="34"/>
      <c r="AD74" s="34"/>
      <c r="AE74" s="34"/>
      <c r="AF74" s="34"/>
    </row>
    <row r="75" ht="14.5" spans="1:32">
      <c r="A75" s="241"/>
      <c r="B75" s="241"/>
      <c r="C75" s="241"/>
      <c r="D75" s="242"/>
      <c r="E75" s="242"/>
      <c r="F75" s="242"/>
      <c r="G75" s="242"/>
      <c r="H75" s="242"/>
      <c r="I75" s="242"/>
      <c r="J75" s="242"/>
      <c r="K75" s="242"/>
      <c r="L75" s="211" t="s">
        <v>2634</v>
      </c>
      <c r="M75" s="211" t="s">
        <v>2194</v>
      </c>
      <c r="N75" s="274" t="s">
        <v>1035</v>
      </c>
      <c r="O75" s="212" t="s">
        <v>2189</v>
      </c>
      <c r="P75" s="242"/>
      <c r="Q75" s="244" t="s">
        <v>2195</v>
      </c>
      <c r="R75" s="212" t="s">
        <v>2189</v>
      </c>
      <c r="S75" s="242"/>
      <c r="T75" s="212" t="s">
        <v>68</v>
      </c>
      <c r="U75" s="270" t="s">
        <v>78</v>
      </c>
      <c r="V75" s="240" t="s">
        <v>1597</v>
      </c>
      <c r="W75" s="33"/>
      <c r="X75" s="34"/>
      <c r="Y75" s="34"/>
      <c r="Z75" s="34"/>
      <c r="AA75" s="34"/>
      <c r="AB75" s="34"/>
      <c r="AC75" s="34"/>
      <c r="AD75" s="34"/>
      <c r="AE75" s="34"/>
      <c r="AF75" s="34"/>
    </row>
    <row r="76" ht="14.5" spans="1:32">
      <c r="A76" s="230">
        <v>42</v>
      </c>
      <c r="B76" s="231" t="s">
        <v>64</v>
      </c>
      <c r="C76" s="273" t="s">
        <v>1274</v>
      </c>
      <c r="D76" s="233" t="s">
        <v>1917</v>
      </c>
      <c r="E76" s="234">
        <v>6000064435</v>
      </c>
      <c r="F76" s="231">
        <v>1</v>
      </c>
      <c r="G76" s="231">
        <v>0</v>
      </c>
      <c r="H76" s="231">
        <v>1</v>
      </c>
      <c r="I76" s="235">
        <v>46186</v>
      </c>
      <c r="J76" s="257" t="s">
        <v>2590</v>
      </c>
      <c r="K76" s="237">
        <v>516339070626004</v>
      </c>
      <c r="L76" s="211" t="s">
        <v>2625</v>
      </c>
      <c r="M76" s="269" t="s">
        <v>2214</v>
      </c>
      <c r="N76" s="238" t="s">
        <v>2188</v>
      </c>
      <c r="O76" s="212" t="s">
        <v>2189</v>
      </c>
      <c r="P76" s="235">
        <v>46186</v>
      </c>
      <c r="Q76" s="247" t="s">
        <v>2190</v>
      </c>
      <c r="R76" s="212" t="s">
        <v>2189</v>
      </c>
      <c r="S76" s="235">
        <v>46186</v>
      </c>
      <c r="T76" s="212" t="s">
        <v>68</v>
      </c>
      <c r="U76" s="204" t="s">
        <v>78</v>
      </c>
      <c r="V76" s="240" t="s">
        <v>1597</v>
      </c>
      <c r="W76" s="55"/>
      <c r="X76" s="34"/>
      <c r="Y76" s="34"/>
      <c r="Z76" s="34"/>
      <c r="AA76" s="34"/>
      <c r="AB76" s="34"/>
      <c r="AC76" s="34"/>
      <c r="AD76" s="34"/>
      <c r="AE76" s="34"/>
      <c r="AF76" s="34"/>
    </row>
    <row r="77" ht="53.25" customHeight="1" spans="1:32">
      <c r="A77" s="248"/>
      <c r="B77" s="248"/>
      <c r="C77" s="248"/>
      <c r="D77" s="249"/>
      <c r="E77" s="249"/>
      <c r="F77" s="249"/>
      <c r="G77" s="249"/>
      <c r="H77" s="249"/>
      <c r="I77" s="249"/>
      <c r="J77" s="249"/>
      <c r="K77" s="249"/>
      <c r="L77" s="211" t="s">
        <v>2630</v>
      </c>
      <c r="M77" s="211" t="s">
        <v>2631</v>
      </c>
      <c r="N77" s="244" t="s">
        <v>2632</v>
      </c>
      <c r="O77" s="212" t="s">
        <v>2189</v>
      </c>
      <c r="P77" s="249"/>
      <c r="Q77" s="245" t="s">
        <v>2633</v>
      </c>
      <c r="R77" s="212" t="s">
        <v>2189</v>
      </c>
      <c r="S77" s="249"/>
      <c r="T77" s="212" t="s">
        <v>68</v>
      </c>
      <c r="U77" s="270" t="s">
        <v>78</v>
      </c>
      <c r="V77" s="240" t="s">
        <v>1597</v>
      </c>
      <c r="W77" s="33"/>
      <c r="X77" s="34"/>
      <c r="Y77" s="34"/>
      <c r="Z77" s="34"/>
      <c r="AA77" s="34"/>
      <c r="AB77" s="34"/>
      <c r="AC77" s="34"/>
      <c r="AD77" s="34"/>
      <c r="AE77" s="34"/>
      <c r="AF77" s="34"/>
    </row>
    <row r="78" ht="14.5" spans="1:32">
      <c r="A78" s="241"/>
      <c r="B78" s="241"/>
      <c r="C78" s="241"/>
      <c r="D78" s="259"/>
      <c r="E78" s="259"/>
      <c r="F78" s="259"/>
      <c r="G78" s="259"/>
      <c r="H78" s="259"/>
      <c r="I78" s="259"/>
      <c r="J78" s="259"/>
      <c r="K78" s="259"/>
      <c r="L78" s="211" t="s">
        <v>2634</v>
      </c>
      <c r="M78" s="211" t="s">
        <v>2194</v>
      </c>
      <c r="N78" s="211" t="s">
        <v>1035</v>
      </c>
      <c r="O78" s="212" t="s">
        <v>2189</v>
      </c>
      <c r="P78" s="259"/>
      <c r="Q78" s="258" t="s">
        <v>2195</v>
      </c>
      <c r="R78" s="212" t="s">
        <v>2189</v>
      </c>
      <c r="S78" s="259"/>
      <c r="T78" s="212" t="s">
        <v>68</v>
      </c>
      <c r="U78" s="204" t="s">
        <v>78</v>
      </c>
      <c r="V78" s="240" t="s">
        <v>1597</v>
      </c>
      <c r="W78" s="45"/>
      <c r="X78" s="34"/>
      <c r="Y78" s="34"/>
      <c r="Z78" s="34"/>
      <c r="AA78" s="34"/>
      <c r="AB78" s="34"/>
      <c r="AC78" s="34"/>
      <c r="AD78" s="34"/>
      <c r="AE78" s="34"/>
      <c r="AF78" s="34"/>
    </row>
    <row r="79" ht="14.5" spans="1:32">
      <c r="A79" s="230">
        <v>43</v>
      </c>
      <c r="B79" s="231" t="s">
        <v>64</v>
      </c>
      <c r="C79" s="273" t="s">
        <v>1274</v>
      </c>
      <c r="D79" s="233" t="s">
        <v>1917</v>
      </c>
      <c r="E79" s="234">
        <v>6000064435</v>
      </c>
      <c r="F79" s="231">
        <v>1</v>
      </c>
      <c r="G79" s="231">
        <v>0</v>
      </c>
      <c r="H79" s="231">
        <v>1</v>
      </c>
      <c r="I79" s="235">
        <v>46186</v>
      </c>
      <c r="J79" s="257" t="s">
        <v>2590</v>
      </c>
      <c r="K79" s="237">
        <v>516339070626005</v>
      </c>
      <c r="L79" s="211" t="s">
        <v>2625</v>
      </c>
      <c r="M79" s="269" t="s">
        <v>2214</v>
      </c>
      <c r="N79" s="247" t="s">
        <v>2188</v>
      </c>
      <c r="O79" s="212" t="s">
        <v>2189</v>
      </c>
      <c r="P79" s="235">
        <v>46186</v>
      </c>
      <c r="Q79" s="247" t="s">
        <v>2190</v>
      </c>
      <c r="R79" s="212" t="s">
        <v>2189</v>
      </c>
      <c r="S79" s="235">
        <v>46186</v>
      </c>
      <c r="T79" s="212" t="s">
        <v>68</v>
      </c>
      <c r="U79" s="270" t="s">
        <v>78</v>
      </c>
      <c r="V79" s="240" t="s">
        <v>1597</v>
      </c>
      <c r="W79" s="55"/>
      <c r="X79" s="34"/>
      <c r="Y79" s="34"/>
      <c r="Z79" s="34"/>
      <c r="AA79" s="34"/>
      <c r="AB79" s="34"/>
      <c r="AC79" s="34"/>
      <c r="AD79" s="34"/>
      <c r="AE79" s="34"/>
      <c r="AF79" s="34"/>
    </row>
    <row r="80" ht="53.25" customHeight="1" spans="1:32">
      <c r="A80" s="248"/>
      <c r="B80" s="248"/>
      <c r="C80" s="248"/>
      <c r="D80" s="260"/>
      <c r="E80" s="260"/>
      <c r="F80" s="260"/>
      <c r="G80" s="260"/>
      <c r="H80" s="260"/>
      <c r="I80" s="260"/>
      <c r="J80" s="260"/>
      <c r="K80" s="260"/>
      <c r="L80" s="211" t="s">
        <v>2630</v>
      </c>
      <c r="M80" s="211" t="s">
        <v>2631</v>
      </c>
      <c r="N80" s="258" t="s">
        <v>2632</v>
      </c>
      <c r="O80" s="212" t="s">
        <v>2189</v>
      </c>
      <c r="P80" s="260"/>
      <c r="Q80" s="151" t="s">
        <v>2633</v>
      </c>
      <c r="R80" s="212" t="s">
        <v>2189</v>
      </c>
      <c r="S80" s="260"/>
      <c r="T80" s="212" t="s">
        <v>68</v>
      </c>
      <c r="U80" s="204" t="s">
        <v>78</v>
      </c>
      <c r="V80" s="240" t="s">
        <v>1597</v>
      </c>
      <c r="W80" s="45"/>
      <c r="X80" s="34"/>
      <c r="Y80" s="34"/>
      <c r="Z80" s="34"/>
      <c r="AA80" s="34"/>
      <c r="AB80" s="34"/>
      <c r="AC80" s="34"/>
      <c r="AD80" s="34"/>
      <c r="AE80" s="34"/>
      <c r="AF80" s="34"/>
    </row>
    <row r="81" ht="14.5" spans="1:32">
      <c r="A81" s="241"/>
      <c r="B81" s="241"/>
      <c r="C81" s="241"/>
      <c r="D81" s="242"/>
      <c r="E81" s="242"/>
      <c r="F81" s="242"/>
      <c r="G81" s="242"/>
      <c r="H81" s="242"/>
      <c r="I81" s="242"/>
      <c r="J81" s="242"/>
      <c r="K81" s="242"/>
      <c r="L81" s="211" t="s">
        <v>2634</v>
      </c>
      <c r="M81" s="211" t="s">
        <v>2194</v>
      </c>
      <c r="N81" s="274" t="s">
        <v>1035</v>
      </c>
      <c r="O81" s="212" t="s">
        <v>2189</v>
      </c>
      <c r="P81" s="242"/>
      <c r="Q81" s="244" t="s">
        <v>2195</v>
      </c>
      <c r="R81" s="212" t="s">
        <v>2189</v>
      </c>
      <c r="S81" s="242"/>
      <c r="T81" s="212" t="s">
        <v>68</v>
      </c>
      <c r="U81" s="270" t="s">
        <v>78</v>
      </c>
      <c r="V81" s="240" t="s">
        <v>1597</v>
      </c>
      <c r="W81" s="33"/>
      <c r="X81" s="34"/>
      <c r="Y81" s="34"/>
      <c r="Z81" s="34"/>
      <c r="AA81" s="34"/>
      <c r="AB81" s="34"/>
      <c r="AC81" s="34"/>
      <c r="AD81" s="34"/>
      <c r="AE81" s="34"/>
      <c r="AF81" s="34"/>
    </row>
    <row r="82" ht="14.5" spans="1:32">
      <c r="A82" s="231">
        <v>44</v>
      </c>
      <c r="B82" s="231" t="s">
        <v>64</v>
      </c>
      <c r="C82" s="273" t="s">
        <v>1274</v>
      </c>
      <c r="D82" s="233" t="s">
        <v>1917</v>
      </c>
      <c r="E82" s="234">
        <v>6000064435</v>
      </c>
      <c r="F82" s="231">
        <v>1</v>
      </c>
      <c r="G82" s="231">
        <v>0</v>
      </c>
      <c r="H82" s="231">
        <v>1</v>
      </c>
      <c r="I82" s="235">
        <v>46186</v>
      </c>
      <c r="J82" s="257" t="s">
        <v>2590</v>
      </c>
      <c r="K82" s="237">
        <v>516339070626006</v>
      </c>
      <c r="L82" s="211" t="s">
        <v>2625</v>
      </c>
      <c r="M82" s="269" t="s">
        <v>2214</v>
      </c>
      <c r="N82" s="238" t="s">
        <v>2188</v>
      </c>
      <c r="O82" s="212" t="s">
        <v>2189</v>
      </c>
      <c r="P82" s="235">
        <v>46186</v>
      </c>
      <c r="Q82" s="247" t="s">
        <v>2190</v>
      </c>
      <c r="R82" s="212" t="s">
        <v>2189</v>
      </c>
      <c r="S82" s="235">
        <v>46186</v>
      </c>
      <c r="T82" s="212" t="s">
        <v>68</v>
      </c>
      <c r="U82" s="204" t="s">
        <v>78</v>
      </c>
      <c r="V82" s="240" t="s">
        <v>1597</v>
      </c>
      <c r="W82" s="55"/>
      <c r="X82" s="34"/>
      <c r="Y82" s="34"/>
      <c r="Z82" s="34"/>
      <c r="AA82" s="34"/>
      <c r="AB82" s="34"/>
      <c r="AC82" s="34"/>
      <c r="AD82" s="34"/>
      <c r="AE82" s="34"/>
      <c r="AF82" s="34"/>
    </row>
    <row r="83" ht="53.25" customHeight="1" spans="1:32">
      <c r="A83" s="248"/>
      <c r="B83" s="248"/>
      <c r="C83" s="248"/>
      <c r="D83" s="249"/>
      <c r="E83" s="249"/>
      <c r="F83" s="249"/>
      <c r="G83" s="249"/>
      <c r="H83" s="249"/>
      <c r="I83" s="249"/>
      <c r="J83" s="249"/>
      <c r="K83" s="249"/>
      <c r="L83" s="211" t="s">
        <v>2630</v>
      </c>
      <c r="M83" s="211" t="s">
        <v>2631</v>
      </c>
      <c r="N83" s="244" t="s">
        <v>2632</v>
      </c>
      <c r="O83" s="212" t="s">
        <v>2189</v>
      </c>
      <c r="P83" s="249"/>
      <c r="Q83" s="245" t="s">
        <v>2633</v>
      </c>
      <c r="R83" s="212" t="s">
        <v>2189</v>
      </c>
      <c r="S83" s="249"/>
      <c r="T83" s="212" t="s">
        <v>68</v>
      </c>
      <c r="U83" s="270" t="s">
        <v>78</v>
      </c>
      <c r="V83" s="240" t="s">
        <v>1597</v>
      </c>
      <c r="W83" s="33"/>
      <c r="X83" s="34"/>
      <c r="Y83" s="34"/>
      <c r="Z83" s="34"/>
      <c r="AA83" s="34"/>
      <c r="AB83" s="34"/>
      <c r="AC83" s="34"/>
      <c r="AD83" s="34"/>
      <c r="AE83" s="34"/>
      <c r="AF83" s="34"/>
    </row>
    <row r="84" ht="14.5" spans="1:32">
      <c r="A84" s="241"/>
      <c r="B84" s="241"/>
      <c r="C84" s="241"/>
      <c r="D84" s="259"/>
      <c r="E84" s="259"/>
      <c r="F84" s="259"/>
      <c r="G84" s="259"/>
      <c r="H84" s="259"/>
      <c r="I84" s="259"/>
      <c r="J84" s="259"/>
      <c r="K84" s="259"/>
      <c r="L84" s="211" t="s">
        <v>2634</v>
      </c>
      <c r="M84" s="211" t="s">
        <v>2194</v>
      </c>
      <c r="N84" s="211" t="s">
        <v>1035</v>
      </c>
      <c r="O84" s="212" t="s">
        <v>2189</v>
      </c>
      <c r="P84" s="259"/>
      <c r="Q84" s="258" t="s">
        <v>2195</v>
      </c>
      <c r="R84" s="212" t="s">
        <v>2189</v>
      </c>
      <c r="S84" s="259"/>
      <c r="T84" s="212" t="s">
        <v>68</v>
      </c>
      <c r="U84" s="204" t="s">
        <v>78</v>
      </c>
      <c r="V84" s="240" t="s">
        <v>1597</v>
      </c>
      <c r="W84" s="45"/>
      <c r="X84" s="34"/>
      <c r="Y84" s="34"/>
      <c r="Z84" s="34"/>
      <c r="AA84" s="34"/>
      <c r="AB84" s="34"/>
      <c r="AC84" s="34"/>
      <c r="AD84" s="34"/>
      <c r="AE84" s="34"/>
      <c r="AF84" s="34"/>
    </row>
    <row r="85" ht="14.5" spans="1:32">
      <c r="A85" s="231">
        <v>45</v>
      </c>
      <c r="B85" s="246" t="s">
        <v>64</v>
      </c>
      <c r="C85" s="275" t="s">
        <v>1274</v>
      </c>
      <c r="D85" s="276" t="s">
        <v>1917</v>
      </c>
      <c r="E85" s="277">
        <v>6000064435</v>
      </c>
      <c r="F85" s="231">
        <v>1</v>
      </c>
      <c r="G85" s="231">
        <v>0</v>
      </c>
      <c r="H85" s="231">
        <v>1</v>
      </c>
      <c r="I85" s="278">
        <v>46186</v>
      </c>
      <c r="J85" s="279" t="s">
        <v>2590</v>
      </c>
      <c r="K85" s="280">
        <v>516339070626007</v>
      </c>
      <c r="L85" s="281" t="s">
        <v>2625</v>
      </c>
      <c r="M85" s="282" t="s">
        <v>2214</v>
      </c>
      <c r="N85" s="247" t="s">
        <v>2188</v>
      </c>
      <c r="O85" s="212" t="s">
        <v>2189</v>
      </c>
      <c r="P85" s="278">
        <v>46186</v>
      </c>
      <c r="Q85" s="33" t="s">
        <v>2190</v>
      </c>
      <c r="R85" s="212" t="s">
        <v>2189</v>
      </c>
      <c r="S85" s="278">
        <v>46186</v>
      </c>
      <c r="T85" s="136" t="s">
        <v>68</v>
      </c>
      <c r="U85" s="218" t="s">
        <v>78</v>
      </c>
      <c r="V85" s="240" t="s">
        <v>1597</v>
      </c>
      <c r="W85" s="33"/>
      <c r="X85" s="74"/>
      <c r="Y85" s="74"/>
      <c r="Z85" s="74"/>
      <c r="AA85" s="74"/>
      <c r="AB85" s="74"/>
      <c r="AC85" s="74"/>
      <c r="AD85" s="74"/>
      <c r="AE85" s="74"/>
      <c r="AF85" s="74"/>
    </row>
    <row r="86" ht="53.25" customHeight="1" spans="1:32">
      <c r="A86" s="248"/>
      <c r="B86" s="248"/>
      <c r="C86" s="248"/>
      <c r="D86" s="260"/>
      <c r="E86" s="260"/>
      <c r="F86" s="260"/>
      <c r="G86" s="260"/>
      <c r="H86" s="260"/>
      <c r="I86" s="260"/>
      <c r="J86" s="260"/>
      <c r="K86" s="260"/>
      <c r="L86" s="211" t="s">
        <v>2630</v>
      </c>
      <c r="M86" s="283" t="s">
        <v>2631</v>
      </c>
      <c r="N86" s="151" t="s">
        <v>2632</v>
      </c>
      <c r="O86" s="212" t="s">
        <v>2189</v>
      </c>
      <c r="P86" s="260"/>
      <c r="Q86" s="97" t="s">
        <v>2633</v>
      </c>
      <c r="R86" s="212" t="s">
        <v>2189</v>
      </c>
      <c r="S86" s="260"/>
      <c r="T86" s="28" t="s">
        <v>68</v>
      </c>
      <c r="U86" s="94" t="s">
        <v>78</v>
      </c>
      <c r="V86" s="240" t="s">
        <v>1597</v>
      </c>
      <c r="W86" s="45"/>
      <c r="X86" s="74"/>
      <c r="Y86" s="74"/>
      <c r="Z86" s="74"/>
      <c r="AA86" s="74"/>
      <c r="AB86" s="74"/>
      <c r="AC86" s="74"/>
      <c r="AD86" s="74"/>
      <c r="AE86" s="74"/>
      <c r="AF86" s="74"/>
    </row>
    <row r="87" ht="14.5" spans="1:32">
      <c r="A87" s="241"/>
      <c r="B87" s="241"/>
      <c r="C87" s="241"/>
      <c r="D87" s="242"/>
      <c r="E87" s="242"/>
      <c r="F87" s="242"/>
      <c r="G87" s="242"/>
      <c r="H87" s="242"/>
      <c r="I87" s="242"/>
      <c r="J87" s="242"/>
      <c r="K87" s="242"/>
      <c r="L87" s="211" t="s">
        <v>2634</v>
      </c>
      <c r="M87" s="281" t="s">
        <v>2194</v>
      </c>
      <c r="N87" s="274" t="s">
        <v>1035</v>
      </c>
      <c r="O87" s="212" t="s">
        <v>2189</v>
      </c>
      <c r="P87" s="242"/>
      <c r="Q87" s="284" t="s">
        <v>2195</v>
      </c>
      <c r="R87" s="212" t="s">
        <v>2189</v>
      </c>
      <c r="S87" s="242"/>
      <c r="T87" s="136" t="s">
        <v>68</v>
      </c>
      <c r="U87" s="218" t="s">
        <v>78</v>
      </c>
      <c r="V87" s="240" t="s">
        <v>1597</v>
      </c>
      <c r="W87" s="33"/>
      <c r="X87" s="74"/>
      <c r="Y87" s="74"/>
      <c r="Z87" s="74"/>
      <c r="AA87" s="74"/>
      <c r="AB87" s="74"/>
      <c r="AC87" s="74"/>
      <c r="AD87" s="74"/>
      <c r="AE87" s="74"/>
      <c r="AF87" s="74"/>
    </row>
    <row r="88" ht="14.5" spans="1:32">
      <c r="A88" s="231">
        <v>46</v>
      </c>
      <c r="B88" s="231" t="s">
        <v>64</v>
      </c>
      <c r="C88" s="273" t="s">
        <v>1274</v>
      </c>
      <c r="D88" s="233" t="s">
        <v>1917</v>
      </c>
      <c r="E88" s="234">
        <v>6000064435</v>
      </c>
      <c r="F88" s="231">
        <v>1</v>
      </c>
      <c r="G88" s="231">
        <v>0</v>
      </c>
      <c r="H88" s="231">
        <v>1</v>
      </c>
      <c r="I88" s="235">
        <v>46186</v>
      </c>
      <c r="J88" s="257" t="s">
        <v>2590</v>
      </c>
      <c r="K88" s="237">
        <v>516339070626008</v>
      </c>
      <c r="L88" s="211" t="s">
        <v>2625</v>
      </c>
      <c r="M88" s="269" t="s">
        <v>2214</v>
      </c>
      <c r="N88" s="238" t="s">
        <v>2188</v>
      </c>
      <c r="O88" s="212" t="s">
        <v>2189</v>
      </c>
      <c r="P88" s="235">
        <v>46186</v>
      </c>
      <c r="Q88" s="247" t="s">
        <v>2190</v>
      </c>
      <c r="R88" s="212" t="s">
        <v>2189</v>
      </c>
      <c r="S88" s="235">
        <v>46186</v>
      </c>
      <c r="T88" s="212" t="s">
        <v>68</v>
      </c>
      <c r="U88" s="204" t="s">
        <v>78</v>
      </c>
      <c r="V88" s="240" t="s">
        <v>1597</v>
      </c>
      <c r="W88" s="55"/>
      <c r="X88" s="34"/>
      <c r="Y88" s="34"/>
      <c r="Z88" s="34"/>
      <c r="AA88" s="34"/>
      <c r="AB88" s="34"/>
      <c r="AC88" s="34"/>
      <c r="AD88" s="34"/>
      <c r="AE88" s="34"/>
      <c r="AF88" s="34"/>
    </row>
    <row r="89" ht="53.25" customHeight="1" spans="1:32">
      <c r="A89" s="248"/>
      <c r="B89" s="248"/>
      <c r="C89" s="248"/>
      <c r="D89" s="249"/>
      <c r="E89" s="249"/>
      <c r="F89" s="249"/>
      <c r="G89" s="249"/>
      <c r="H89" s="249"/>
      <c r="I89" s="249"/>
      <c r="J89" s="249"/>
      <c r="K89" s="249"/>
      <c r="L89" s="211" t="s">
        <v>2630</v>
      </c>
      <c r="M89" s="211" t="s">
        <v>2631</v>
      </c>
      <c r="N89" s="244" t="s">
        <v>2632</v>
      </c>
      <c r="O89" s="212" t="s">
        <v>2189</v>
      </c>
      <c r="P89" s="249"/>
      <c r="Q89" s="245" t="s">
        <v>2633</v>
      </c>
      <c r="R89" s="212" t="s">
        <v>2189</v>
      </c>
      <c r="S89" s="249"/>
      <c r="T89" s="212" t="s">
        <v>68</v>
      </c>
      <c r="U89" s="270" t="s">
        <v>78</v>
      </c>
      <c r="V89" s="240" t="s">
        <v>1597</v>
      </c>
      <c r="W89" s="33"/>
      <c r="X89" s="34"/>
      <c r="Y89" s="34"/>
      <c r="Z89" s="34"/>
      <c r="AA89" s="34"/>
      <c r="AB89" s="34"/>
      <c r="AC89" s="34"/>
      <c r="AD89" s="34"/>
      <c r="AE89" s="34"/>
      <c r="AF89" s="34"/>
    </row>
    <row r="90" ht="14.5" spans="1:32">
      <c r="A90" s="241"/>
      <c r="B90" s="241"/>
      <c r="C90" s="241"/>
      <c r="D90" s="259"/>
      <c r="E90" s="259"/>
      <c r="F90" s="259"/>
      <c r="G90" s="259"/>
      <c r="H90" s="259"/>
      <c r="I90" s="259"/>
      <c r="J90" s="259"/>
      <c r="K90" s="259"/>
      <c r="L90" s="211" t="s">
        <v>2634</v>
      </c>
      <c r="M90" s="211" t="s">
        <v>2194</v>
      </c>
      <c r="N90" s="211" t="s">
        <v>1035</v>
      </c>
      <c r="O90" s="212" t="s">
        <v>2189</v>
      </c>
      <c r="P90" s="259"/>
      <c r="Q90" s="258" t="s">
        <v>2195</v>
      </c>
      <c r="R90" s="212" t="s">
        <v>2189</v>
      </c>
      <c r="S90" s="259"/>
      <c r="T90" s="212" t="s">
        <v>68</v>
      </c>
      <c r="U90" s="204" t="s">
        <v>78</v>
      </c>
      <c r="V90" s="240" t="s">
        <v>1597</v>
      </c>
      <c r="W90" s="45"/>
      <c r="X90" s="34"/>
      <c r="Y90" s="34"/>
      <c r="Z90" s="34"/>
      <c r="AA90" s="34"/>
      <c r="AB90" s="34"/>
      <c r="AC90" s="34"/>
      <c r="AD90" s="34"/>
      <c r="AE90" s="34"/>
      <c r="AF90" s="34"/>
    </row>
    <row r="91" ht="14.5" spans="1:32">
      <c r="A91" s="231">
        <v>47</v>
      </c>
      <c r="B91" s="231" t="s">
        <v>64</v>
      </c>
      <c r="C91" s="273" t="s">
        <v>1274</v>
      </c>
      <c r="D91" s="233" t="s">
        <v>1917</v>
      </c>
      <c r="E91" s="234">
        <v>6000064435</v>
      </c>
      <c r="F91" s="231">
        <v>1</v>
      </c>
      <c r="G91" s="231">
        <v>0</v>
      </c>
      <c r="H91" s="231">
        <v>1</v>
      </c>
      <c r="I91" s="235">
        <v>46186</v>
      </c>
      <c r="J91" s="257" t="s">
        <v>2590</v>
      </c>
      <c r="K91" s="237">
        <v>516339070626009</v>
      </c>
      <c r="L91" s="211" t="s">
        <v>2625</v>
      </c>
      <c r="M91" s="269" t="s">
        <v>2214</v>
      </c>
      <c r="N91" s="247" t="s">
        <v>2188</v>
      </c>
      <c r="O91" s="212" t="s">
        <v>2189</v>
      </c>
      <c r="P91" s="235">
        <v>46186</v>
      </c>
      <c r="Q91" s="247" t="s">
        <v>2190</v>
      </c>
      <c r="R91" s="212" t="s">
        <v>2189</v>
      </c>
      <c r="S91" s="235">
        <v>46186</v>
      </c>
      <c r="T91" s="212" t="s">
        <v>68</v>
      </c>
      <c r="U91" s="270" t="s">
        <v>78</v>
      </c>
      <c r="V91" s="240" t="s">
        <v>1597</v>
      </c>
      <c r="W91" s="55"/>
      <c r="X91" s="34"/>
      <c r="Y91" s="34"/>
      <c r="Z91" s="34"/>
      <c r="AA91" s="34"/>
      <c r="AB91" s="34"/>
      <c r="AC91" s="34"/>
      <c r="AD91" s="34"/>
      <c r="AE91" s="34"/>
      <c r="AF91" s="34"/>
    </row>
    <row r="92" ht="53.25" customHeight="1" spans="1:32">
      <c r="A92" s="248"/>
      <c r="B92" s="248"/>
      <c r="C92" s="248"/>
      <c r="D92" s="260"/>
      <c r="E92" s="260"/>
      <c r="F92" s="260"/>
      <c r="G92" s="260"/>
      <c r="H92" s="260"/>
      <c r="I92" s="260"/>
      <c r="J92" s="260"/>
      <c r="K92" s="260"/>
      <c r="L92" s="211" t="s">
        <v>2630</v>
      </c>
      <c r="M92" s="211" t="s">
        <v>2631</v>
      </c>
      <c r="N92" s="258" t="s">
        <v>2632</v>
      </c>
      <c r="O92" s="212" t="s">
        <v>2189</v>
      </c>
      <c r="P92" s="260"/>
      <c r="Q92" s="151" t="s">
        <v>2633</v>
      </c>
      <c r="R92" s="212" t="s">
        <v>2189</v>
      </c>
      <c r="S92" s="260"/>
      <c r="T92" s="212" t="s">
        <v>68</v>
      </c>
      <c r="U92" s="204" t="s">
        <v>78</v>
      </c>
      <c r="V92" s="240" t="s">
        <v>1597</v>
      </c>
      <c r="W92" s="45"/>
      <c r="X92" s="34"/>
      <c r="Y92" s="34"/>
      <c r="Z92" s="34"/>
      <c r="AA92" s="34"/>
      <c r="AB92" s="34"/>
      <c r="AC92" s="34"/>
      <c r="AD92" s="34"/>
      <c r="AE92" s="34"/>
      <c r="AF92" s="34"/>
    </row>
    <row r="93" ht="14.5" spans="1:32">
      <c r="A93" s="241"/>
      <c r="B93" s="241"/>
      <c r="C93" s="241"/>
      <c r="D93" s="242"/>
      <c r="E93" s="242"/>
      <c r="F93" s="242"/>
      <c r="G93" s="242"/>
      <c r="H93" s="242"/>
      <c r="I93" s="242"/>
      <c r="J93" s="242"/>
      <c r="K93" s="242"/>
      <c r="L93" s="211" t="s">
        <v>2634</v>
      </c>
      <c r="M93" s="211" t="s">
        <v>2194</v>
      </c>
      <c r="N93" s="274" t="s">
        <v>1035</v>
      </c>
      <c r="O93" s="212" t="s">
        <v>2189</v>
      </c>
      <c r="P93" s="242"/>
      <c r="Q93" s="244" t="s">
        <v>2195</v>
      </c>
      <c r="R93" s="212" t="s">
        <v>2189</v>
      </c>
      <c r="S93" s="242"/>
      <c r="T93" s="212" t="s">
        <v>68</v>
      </c>
      <c r="U93" s="270" t="s">
        <v>78</v>
      </c>
      <c r="V93" s="240" t="s">
        <v>1597</v>
      </c>
      <c r="W93" s="33"/>
      <c r="X93" s="34"/>
      <c r="Y93" s="34"/>
      <c r="Z93" s="34"/>
      <c r="AA93" s="34"/>
      <c r="AB93" s="34"/>
      <c r="AC93" s="34"/>
      <c r="AD93" s="34"/>
      <c r="AE93" s="34"/>
      <c r="AF93" s="34"/>
    </row>
    <row r="94" ht="14.5" spans="1:32">
      <c r="A94" s="231">
        <v>47</v>
      </c>
      <c r="B94" s="231" t="s">
        <v>64</v>
      </c>
      <c r="C94" s="273" t="s">
        <v>1274</v>
      </c>
      <c r="D94" s="233" t="s">
        <v>1917</v>
      </c>
      <c r="E94" s="234">
        <v>6000064435</v>
      </c>
      <c r="F94" s="231">
        <v>1</v>
      </c>
      <c r="G94" s="231">
        <v>0</v>
      </c>
      <c r="H94" s="231">
        <v>1</v>
      </c>
      <c r="I94" s="235">
        <v>46186</v>
      </c>
      <c r="J94" s="257" t="s">
        <v>2590</v>
      </c>
      <c r="K94" s="237">
        <v>516339070626010</v>
      </c>
      <c r="L94" s="211" t="s">
        <v>2625</v>
      </c>
      <c r="M94" s="269" t="s">
        <v>2214</v>
      </c>
      <c r="N94" s="238" t="s">
        <v>2188</v>
      </c>
      <c r="O94" s="212" t="s">
        <v>2189</v>
      </c>
      <c r="P94" s="235">
        <v>46186</v>
      </c>
      <c r="Q94" s="247" t="s">
        <v>2190</v>
      </c>
      <c r="R94" s="212" t="s">
        <v>2189</v>
      </c>
      <c r="S94" s="235">
        <v>46186</v>
      </c>
      <c r="T94" s="212" t="s">
        <v>68</v>
      </c>
      <c r="U94" s="204" t="s">
        <v>78</v>
      </c>
      <c r="V94" s="240" t="s">
        <v>1597</v>
      </c>
      <c r="W94" s="55"/>
      <c r="X94" s="34"/>
      <c r="Y94" s="34"/>
      <c r="Z94" s="34"/>
      <c r="AA94" s="34"/>
      <c r="AB94" s="34"/>
      <c r="AC94" s="34"/>
      <c r="AD94" s="34"/>
      <c r="AE94" s="34"/>
      <c r="AF94" s="34"/>
    </row>
    <row r="95" ht="53.25" customHeight="1" spans="1:32">
      <c r="A95" s="248"/>
      <c r="B95" s="248"/>
      <c r="C95" s="248"/>
      <c r="D95" s="249"/>
      <c r="E95" s="249"/>
      <c r="F95" s="249"/>
      <c r="G95" s="249"/>
      <c r="H95" s="249"/>
      <c r="I95" s="249"/>
      <c r="J95" s="249"/>
      <c r="K95" s="249"/>
      <c r="L95" s="211" t="s">
        <v>2630</v>
      </c>
      <c r="M95" s="211" t="s">
        <v>2631</v>
      </c>
      <c r="N95" s="244" t="s">
        <v>2632</v>
      </c>
      <c r="O95" s="212" t="s">
        <v>2189</v>
      </c>
      <c r="P95" s="249"/>
      <c r="Q95" s="245" t="s">
        <v>2633</v>
      </c>
      <c r="R95" s="212" t="s">
        <v>2189</v>
      </c>
      <c r="S95" s="249"/>
      <c r="T95" s="212" t="s">
        <v>68</v>
      </c>
      <c r="U95" s="270" t="s">
        <v>78</v>
      </c>
      <c r="V95" s="240" t="s">
        <v>1597</v>
      </c>
      <c r="W95" s="33"/>
      <c r="X95" s="34"/>
      <c r="Y95" s="34"/>
      <c r="Z95" s="34"/>
      <c r="AA95" s="34"/>
      <c r="AB95" s="34"/>
      <c r="AC95" s="34"/>
      <c r="AD95" s="34"/>
      <c r="AE95" s="34"/>
      <c r="AF95" s="34"/>
    </row>
    <row r="96" ht="14.5" spans="1:32">
      <c r="A96" s="241"/>
      <c r="B96" s="241"/>
      <c r="C96" s="241"/>
      <c r="D96" s="259"/>
      <c r="E96" s="259"/>
      <c r="F96" s="259"/>
      <c r="G96" s="259"/>
      <c r="H96" s="259"/>
      <c r="I96" s="259"/>
      <c r="J96" s="259"/>
      <c r="K96" s="259"/>
      <c r="L96" s="211" t="s">
        <v>2634</v>
      </c>
      <c r="M96" s="211" t="s">
        <v>2194</v>
      </c>
      <c r="N96" s="211" t="s">
        <v>1035</v>
      </c>
      <c r="O96" s="212" t="s">
        <v>2189</v>
      </c>
      <c r="P96" s="259"/>
      <c r="Q96" s="258" t="s">
        <v>2195</v>
      </c>
      <c r="R96" s="212" t="s">
        <v>2189</v>
      </c>
      <c r="S96" s="259"/>
      <c r="T96" s="212" t="s">
        <v>68</v>
      </c>
      <c r="U96" s="204" t="s">
        <v>78</v>
      </c>
      <c r="V96" s="240" t="s">
        <v>1597</v>
      </c>
      <c r="W96" s="45"/>
      <c r="X96" s="34"/>
      <c r="Y96" s="34"/>
      <c r="Z96" s="34"/>
      <c r="AA96" s="34"/>
      <c r="AB96" s="34"/>
      <c r="AC96" s="34"/>
      <c r="AD96" s="34"/>
      <c r="AE96" s="34"/>
      <c r="AF96" s="34"/>
    </row>
    <row r="97" ht="14.5" spans="1:32">
      <c r="A97" s="231">
        <v>48</v>
      </c>
      <c r="B97" s="231" t="s">
        <v>64</v>
      </c>
      <c r="C97" s="273" t="s">
        <v>1274</v>
      </c>
      <c r="D97" s="233" t="s">
        <v>1917</v>
      </c>
      <c r="E97" s="234">
        <v>6000064435</v>
      </c>
      <c r="F97" s="231">
        <v>1</v>
      </c>
      <c r="G97" s="231">
        <v>0</v>
      </c>
      <c r="H97" s="231">
        <v>1</v>
      </c>
      <c r="I97" s="235">
        <v>46186</v>
      </c>
      <c r="J97" s="257" t="s">
        <v>2590</v>
      </c>
      <c r="K97" s="237">
        <v>516339070626011</v>
      </c>
      <c r="L97" s="211" t="s">
        <v>2625</v>
      </c>
      <c r="M97" s="269" t="s">
        <v>2214</v>
      </c>
      <c r="N97" s="247" t="s">
        <v>2188</v>
      </c>
      <c r="O97" s="212" t="s">
        <v>2189</v>
      </c>
      <c r="P97" s="235">
        <v>46186</v>
      </c>
      <c r="Q97" s="247" t="s">
        <v>2190</v>
      </c>
      <c r="R97" s="212" t="s">
        <v>2189</v>
      </c>
      <c r="S97" s="235">
        <v>46186</v>
      </c>
      <c r="T97" s="212" t="s">
        <v>68</v>
      </c>
      <c r="U97" s="270" t="s">
        <v>78</v>
      </c>
      <c r="V97" s="240" t="s">
        <v>1597</v>
      </c>
      <c r="W97" s="55"/>
      <c r="X97" s="34"/>
      <c r="Y97" s="34"/>
      <c r="Z97" s="34"/>
      <c r="AA97" s="34"/>
      <c r="AB97" s="34"/>
      <c r="AC97" s="34"/>
      <c r="AD97" s="34"/>
      <c r="AE97" s="34"/>
      <c r="AF97" s="34"/>
    </row>
    <row r="98" ht="53.25" customHeight="1" spans="1:32">
      <c r="A98" s="248"/>
      <c r="B98" s="248"/>
      <c r="C98" s="248"/>
      <c r="D98" s="260"/>
      <c r="E98" s="260"/>
      <c r="F98" s="260"/>
      <c r="G98" s="260"/>
      <c r="H98" s="260"/>
      <c r="I98" s="260"/>
      <c r="J98" s="260"/>
      <c r="K98" s="260"/>
      <c r="L98" s="211" t="s">
        <v>2630</v>
      </c>
      <c r="M98" s="211" t="s">
        <v>2631</v>
      </c>
      <c r="N98" s="258" t="s">
        <v>2632</v>
      </c>
      <c r="O98" s="212" t="s">
        <v>2189</v>
      </c>
      <c r="P98" s="260"/>
      <c r="Q98" s="151" t="s">
        <v>2633</v>
      </c>
      <c r="R98" s="212" t="s">
        <v>2189</v>
      </c>
      <c r="S98" s="260"/>
      <c r="T98" s="212" t="s">
        <v>68</v>
      </c>
      <c r="U98" s="204" t="s">
        <v>78</v>
      </c>
      <c r="V98" s="240" t="s">
        <v>1597</v>
      </c>
      <c r="W98" s="45"/>
      <c r="X98" s="34"/>
      <c r="Y98" s="34"/>
      <c r="Z98" s="34"/>
      <c r="AA98" s="34"/>
      <c r="AB98" s="34"/>
      <c r="AC98" s="34"/>
      <c r="AD98" s="34"/>
      <c r="AE98" s="34"/>
      <c r="AF98" s="34"/>
    </row>
    <row r="99" ht="14.5" spans="1:32">
      <c r="A99" s="241"/>
      <c r="B99" s="241"/>
      <c r="C99" s="241"/>
      <c r="D99" s="242"/>
      <c r="E99" s="242"/>
      <c r="F99" s="242"/>
      <c r="G99" s="242"/>
      <c r="H99" s="242"/>
      <c r="I99" s="242"/>
      <c r="J99" s="242"/>
      <c r="K99" s="242"/>
      <c r="L99" s="211" t="s">
        <v>2634</v>
      </c>
      <c r="M99" s="211" t="s">
        <v>2194</v>
      </c>
      <c r="N99" s="274" t="s">
        <v>1035</v>
      </c>
      <c r="O99" s="212" t="s">
        <v>2189</v>
      </c>
      <c r="P99" s="242"/>
      <c r="Q99" s="244" t="s">
        <v>2195</v>
      </c>
      <c r="R99" s="212" t="s">
        <v>2189</v>
      </c>
      <c r="S99" s="242"/>
      <c r="T99" s="212" t="s">
        <v>68</v>
      </c>
      <c r="U99" s="270" t="s">
        <v>78</v>
      </c>
      <c r="V99" s="240" t="s">
        <v>1597</v>
      </c>
      <c r="W99" s="33"/>
      <c r="X99" s="34"/>
      <c r="Y99" s="34"/>
      <c r="Z99" s="34"/>
      <c r="AA99" s="34"/>
      <c r="AB99" s="34"/>
      <c r="AC99" s="34"/>
      <c r="AD99" s="34"/>
      <c r="AE99" s="34"/>
      <c r="AF99" s="34"/>
    </row>
    <row r="100" ht="14.5" spans="1:32">
      <c r="A100" s="231">
        <v>50</v>
      </c>
      <c r="B100" s="231" t="s">
        <v>64</v>
      </c>
      <c r="C100" s="273" t="s">
        <v>1274</v>
      </c>
      <c r="D100" s="233" t="s">
        <v>1917</v>
      </c>
      <c r="E100" s="234">
        <v>6000064435</v>
      </c>
      <c r="F100" s="231">
        <v>1</v>
      </c>
      <c r="G100" s="231">
        <v>0</v>
      </c>
      <c r="H100" s="231">
        <v>1</v>
      </c>
      <c r="I100" s="235">
        <v>46186</v>
      </c>
      <c r="J100" s="257" t="s">
        <v>2590</v>
      </c>
      <c r="K100" s="237">
        <v>516339070626012</v>
      </c>
      <c r="L100" s="211" t="s">
        <v>2625</v>
      </c>
      <c r="M100" s="269" t="s">
        <v>2214</v>
      </c>
      <c r="N100" s="238" t="s">
        <v>2188</v>
      </c>
      <c r="O100" s="212" t="s">
        <v>2189</v>
      </c>
      <c r="P100" s="235">
        <v>46186</v>
      </c>
      <c r="Q100" s="247" t="s">
        <v>2190</v>
      </c>
      <c r="R100" s="212" t="s">
        <v>2189</v>
      </c>
      <c r="S100" s="235">
        <v>46186</v>
      </c>
      <c r="T100" s="212" t="s">
        <v>68</v>
      </c>
      <c r="U100" s="204" t="s">
        <v>78</v>
      </c>
      <c r="V100" s="240" t="s">
        <v>1597</v>
      </c>
      <c r="W100" s="55"/>
      <c r="X100" s="34"/>
      <c r="Y100" s="34"/>
      <c r="Z100" s="34"/>
      <c r="AA100" s="34"/>
      <c r="AB100" s="34"/>
      <c r="AC100" s="34"/>
      <c r="AD100" s="34"/>
      <c r="AE100" s="34"/>
      <c r="AF100" s="34"/>
    </row>
    <row r="101" ht="53.25" customHeight="1" spans="1:32">
      <c r="A101" s="248"/>
      <c r="B101" s="248"/>
      <c r="C101" s="248"/>
      <c r="D101" s="249"/>
      <c r="E101" s="249"/>
      <c r="F101" s="249"/>
      <c r="G101" s="249"/>
      <c r="H101" s="249"/>
      <c r="I101" s="249"/>
      <c r="J101" s="249"/>
      <c r="K101" s="249"/>
      <c r="L101" s="211" t="s">
        <v>2630</v>
      </c>
      <c r="M101" s="211" t="s">
        <v>2631</v>
      </c>
      <c r="N101" s="244" t="s">
        <v>2632</v>
      </c>
      <c r="O101" s="212" t="s">
        <v>2189</v>
      </c>
      <c r="P101" s="249"/>
      <c r="Q101" s="245" t="s">
        <v>2633</v>
      </c>
      <c r="R101" s="212" t="s">
        <v>2189</v>
      </c>
      <c r="S101" s="249"/>
      <c r="T101" s="212" t="s">
        <v>68</v>
      </c>
      <c r="U101" s="270" t="s">
        <v>78</v>
      </c>
      <c r="V101" s="240" t="s">
        <v>1597</v>
      </c>
      <c r="W101" s="33"/>
      <c r="X101" s="34"/>
      <c r="Y101" s="34"/>
      <c r="Z101" s="34"/>
      <c r="AA101" s="34"/>
      <c r="AB101" s="34"/>
      <c r="AC101" s="34"/>
      <c r="AD101" s="34"/>
      <c r="AE101" s="34"/>
      <c r="AF101" s="34"/>
    </row>
    <row r="102" ht="14.5" spans="1:32">
      <c r="A102" s="241"/>
      <c r="B102" s="241"/>
      <c r="C102" s="241"/>
      <c r="D102" s="259"/>
      <c r="E102" s="259"/>
      <c r="F102" s="259"/>
      <c r="G102" s="259"/>
      <c r="H102" s="259"/>
      <c r="I102" s="259"/>
      <c r="J102" s="259"/>
      <c r="K102" s="259"/>
      <c r="L102" s="211" t="s">
        <v>2634</v>
      </c>
      <c r="M102" s="211" t="s">
        <v>2194</v>
      </c>
      <c r="N102" s="211" t="s">
        <v>1035</v>
      </c>
      <c r="O102" s="212" t="s">
        <v>2189</v>
      </c>
      <c r="P102" s="259"/>
      <c r="Q102" s="258" t="s">
        <v>2195</v>
      </c>
      <c r="R102" s="212" t="s">
        <v>2189</v>
      </c>
      <c r="S102" s="259"/>
      <c r="T102" s="212" t="s">
        <v>68</v>
      </c>
      <c r="U102" s="204" t="s">
        <v>78</v>
      </c>
      <c r="V102" s="240" t="s">
        <v>1597</v>
      </c>
      <c r="W102" s="45"/>
      <c r="X102" s="34"/>
      <c r="Y102" s="34"/>
      <c r="Z102" s="34"/>
      <c r="AA102" s="34"/>
      <c r="AB102" s="34"/>
      <c r="AC102" s="34"/>
      <c r="AD102" s="34"/>
      <c r="AE102" s="34"/>
      <c r="AF102" s="34"/>
    </row>
    <row r="103" ht="14.5" spans="1:32">
      <c r="A103" s="231">
        <v>51</v>
      </c>
      <c r="B103" s="231" t="s">
        <v>64</v>
      </c>
      <c r="C103" s="273" t="s">
        <v>1274</v>
      </c>
      <c r="D103" s="233" t="s">
        <v>1917</v>
      </c>
      <c r="E103" s="234">
        <v>6000064435</v>
      </c>
      <c r="F103" s="231">
        <v>1</v>
      </c>
      <c r="G103" s="231">
        <v>0</v>
      </c>
      <c r="H103" s="231">
        <v>1</v>
      </c>
      <c r="I103" s="235">
        <v>46186</v>
      </c>
      <c r="J103" s="257" t="s">
        <v>2590</v>
      </c>
      <c r="K103" s="237">
        <v>516339070626013</v>
      </c>
      <c r="L103" s="211" t="s">
        <v>2625</v>
      </c>
      <c r="M103" s="269" t="s">
        <v>2214</v>
      </c>
      <c r="N103" s="247" t="s">
        <v>2188</v>
      </c>
      <c r="O103" s="212" t="s">
        <v>2189</v>
      </c>
      <c r="P103" s="235">
        <v>46186</v>
      </c>
      <c r="Q103" s="247" t="s">
        <v>2190</v>
      </c>
      <c r="R103" s="212" t="s">
        <v>2189</v>
      </c>
      <c r="S103" s="235">
        <v>46186</v>
      </c>
      <c r="T103" s="212" t="s">
        <v>68</v>
      </c>
      <c r="U103" s="270" t="s">
        <v>78</v>
      </c>
      <c r="V103" s="240" t="s">
        <v>1597</v>
      </c>
      <c r="W103" s="55"/>
      <c r="X103" s="34"/>
      <c r="Y103" s="34"/>
      <c r="Z103" s="34"/>
      <c r="AA103" s="34"/>
      <c r="AB103" s="34"/>
      <c r="AC103" s="34"/>
      <c r="AD103" s="34"/>
      <c r="AE103" s="34"/>
      <c r="AF103" s="34"/>
    </row>
    <row r="104" ht="53.25" customHeight="1" spans="1:32">
      <c r="A104" s="248"/>
      <c r="B104" s="248"/>
      <c r="C104" s="248"/>
      <c r="D104" s="260"/>
      <c r="E104" s="260"/>
      <c r="F104" s="260"/>
      <c r="G104" s="260"/>
      <c r="H104" s="260"/>
      <c r="I104" s="260"/>
      <c r="J104" s="260"/>
      <c r="K104" s="260"/>
      <c r="L104" s="211" t="s">
        <v>2630</v>
      </c>
      <c r="M104" s="211" t="s">
        <v>2631</v>
      </c>
      <c r="N104" s="258" t="s">
        <v>2632</v>
      </c>
      <c r="O104" s="212" t="s">
        <v>2189</v>
      </c>
      <c r="P104" s="260"/>
      <c r="Q104" s="151" t="s">
        <v>2633</v>
      </c>
      <c r="R104" s="212" t="s">
        <v>2189</v>
      </c>
      <c r="S104" s="260"/>
      <c r="T104" s="212" t="s">
        <v>68</v>
      </c>
      <c r="U104" s="204" t="s">
        <v>78</v>
      </c>
      <c r="V104" s="240" t="s">
        <v>1597</v>
      </c>
      <c r="W104" s="45"/>
      <c r="X104" s="34"/>
      <c r="Y104" s="34"/>
      <c r="Z104" s="34"/>
      <c r="AA104" s="34"/>
      <c r="AB104" s="34"/>
      <c r="AC104" s="34"/>
      <c r="AD104" s="34"/>
      <c r="AE104" s="34"/>
      <c r="AF104" s="34"/>
    </row>
    <row r="105" ht="14.5" spans="1:32">
      <c r="A105" s="241"/>
      <c r="B105" s="241"/>
      <c r="C105" s="241"/>
      <c r="D105" s="242"/>
      <c r="E105" s="242"/>
      <c r="F105" s="242"/>
      <c r="G105" s="242"/>
      <c r="H105" s="242"/>
      <c r="I105" s="242"/>
      <c r="J105" s="242"/>
      <c r="K105" s="242"/>
      <c r="L105" s="211" t="s">
        <v>2634</v>
      </c>
      <c r="M105" s="211" t="s">
        <v>2194</v>
      </c>
      <c r="N105" s="274" t="s">
        <v>1035</v>
      </c>
      <c r="O105" s="212" t="s">
        <v>2189</v>
      </c>
      <c r="P105" s="242"/>
      <c r="Q105" s="244" t="s">
        <v>2195</v>
      </c>
      <c r="R105" s="212" t="s">
        <v>2189</v>
      </c>
      <c r="S105" s="242"/>
      <c r="T105" s="212" t="s">
        <v>68</v>
      </c>
      <c r="U105" s="270" t="s">
        <v>78</v>
      </c>
      <c r="V105" s="240" t="s">
        <v>1597</v>
      </c>
      <c r="W105" s="33"/>
      <c r="X105" s="34"/>
      <c r="Y105" s="34"/>
      <c r="Z105" s="34"/>
      <c r="AA105" s="34"/>
      <c r="AB105" s="34"/>
      <c r="AC105" s="34"/>
      <c r="AD105" s="34"/>
      <c r="AE105" s="34"/>
      <c r="AF105" s="34"/>
    </row>
    <row r="106" ht="14.5" spans="1:32">
      <c r="A106" s="231">
        <v>52</v>
      </c>
      <c r="B106" s="231" t="s">
        <v>64</v>
      </c>
      <c r="C106" s="273" t="s">
        <v>1274</v>
      </c>
      <c r="D106" s="233" t="s">
        <v>1917</v>
      </c>
      <c r="E106" s="234">
        <v>6000064435</v>
      </c>
      <c r="F106" s="231">
        <v>1</v>
      </c>
      <c r="G106" s="231">
        <v>0</v>
      </c>
      <c r="H106" s="231">
        <v>1</v>
      </c>
      <c r="I106" s="235">
        <v>46186</v>
      </c>
      <c r="J106" s="257" t="s">
        <v>2590</v>
      </c>
      <c r="K106" s="237">
        <v>516339070626014</v>
      </c>
      <c r="L106" s="211" t="s">
        <v>2625</v>
      </c>
      <c r="M106" s="269" t="s">
        <v>2214</v>
      </c>
      <c r="N106" s="238" t="s">
        <v>2188</v>
      </c>
      <c r="O106" s="212" t="s">
        <v>2189</v>
      </c>
      <c r="P106" s="235">
        <v>46186</v>
      </c>
      <c r="Q106" s="247" t="s">
        <v>2190</v>
      </c>
      <c r="R106" s="212" t="s">
        <v>2189</v>
      </c>
      <c r="S106" s="235">
        <v>46186</v>
      </c>
      <c r="T106" s="212" t="s">
        <v>68</v>
      </c>
      <c r="U106" s="204" t="s">
        <v>78</v>
      </c>
      <c r="V106" s="240" t="s">
        <v>1597</v>
      </c>
      <c r="W106" s="55"/>
      <c r="X106" s="34"/>
      <c r="Y106" s="34"/>
      <c r="Z106" s="34"/>
      <c r="AA106" s="34"/>
      <c r="AB106" s="34"/>
      <c r="AC106" s="34"/>
      <c r="AD106" s="34"/>
      <c r="AE106" s="34"/>
      <c r="AF106" s="34"/>
    </row>
    <row r="107" ht="53.25" customHeight="1" spans="1:32">
      <c r="A107" s="248"/>
      <c r="B107" s="248"/>
      <c r="C107" s="248"/>
      <c r="D107" s="249"/>
      <c r="E107" s="249"/>
      <c r="F107" s="249"/>
      <c r="G107" s="249"/>
      <c r="H107" s="249"/>
      <c r="I107" s="249"/>
      <c r="J107" s="249"/>
      <c r="K107" s="249"/>
      <c r="L107" s="211" t="s">
        <v>2630</v>
      </c>
      <c r="M107" s="211" t="s">
        <v>2631</v>
      </c>
      <c r="N107" s="244" t="s">
        <v>2632</v>
      </c>
      <c r="O107" s="212" t="s">
        <v>2189</v>
      </c>
      <c r="P107" s="249"/>
      <c r="Q107" s="245" t="s">
        <v>2633</v>
      </c>
      <c r="R107" s="212" t="s">
        <v>2189</v>
      </c>
      <c r="S107" s="249"/>
      <c r="T107" s="212" t="s">
        <v>68</v>
      </c>
      <c r="U107" s="270" t="s">
        <v>78</v>
      </c>
      <c r="V107" s="240" t="s">
        <v>1597</v>
      </c>
      <c r="W107" s="33"/>
      <c r="X107" s="34"/>
      <c r="Y107" s="34"/>
      <c r="Z107" s="34"/>
      <c r="AA107" s="34"/>
      <c r="AB107" s="34"/>
      <c r="AC107" s="34"/>
      <c r="AD107" s="34"/>
      <c r="AE107" s="34"/>
      <c r="AF107" s="34"/>
    </row>
    <row r="108" ht="14.5" spans="1:32">
      <c r="A108" s="241"/>
      <c r="B108" s="241"/>
      <c r="C108" s="241"/>
      <c r="D108" s="259"/>
      <c r="E108" s="259"/>
      <c r="F108" s="259"/>
      <c r="G108" s="259"/>
      <c r="H108" s="259"/>
      <c r="I108" s="259"/>
      <c r="J108" s="259"/>
      <c r="K108" s="259"/>
      <c r="L108" s="211" t="s">
        <v>2634</v>
      </c>
      <c r="M108" s="211" t="s">
        <v>2194</v>
      </c>
      <c r="N108" s="211" t="s">
        <v>1035</v>
      </c>
      <c r="O108" s="212" t="s">
        <v>2189</v>
      </c>
      <c r="P108" s="259"/>
      <c r="Q108" s="258" t="s">
        <v>2195</v>
      </c>
      <c r="R108" s="212" t="s">
        <v>2189</v>
      </c>
      <c r="S108" s="259"/>
      <c r="T108" s="212" t="s">
        <v>68</v>
      </c>
      <c r="U108" s="204" t="s">
        <v>78</v>
      </c>
      <c r="V108" s="240" t="s">
        <v>1597</v>
      </c>
      <c r="W108" s="45"/>
      <c r="X108" s="34"/>
      <c r="Y108" s="34"/>
      <c r="Z108" s="34"/>
      <c r="AA108" s="34"/>
      <c r="AB108" s="34"/>
      <c r="AC108" s="34"/>
      <c r="AD108" s="34"/>
      <c r="AE108" s="34"/>
      <c r="AF108" s="34"/>
    </row>
    <row r="109" ht="14.5" spans="1:32">
      <c r="A109" s="231">
        <v>53</v>
      </c>
      <c r="B109" s="231" t="s">
        <v>64</v>
      </c>
      <c r="C109" s="273" t="s">
        <v>1274</v>
      </c>
      <c r="D109" s="233" t="s">
        <v>1917</v>
      </c>
      <c r="E109" s="234">
        <v>6000064435</v>
      </c>
      <c r="F109" s="231">
        <v>1</v>
      </c>
      <c r="G109" s="231">
        <v>0</v>
      </c>
      <c r="H109" s="231">
        <v>1</v>
      </c>
      <c r="I109" s="235">
        <v>46186</v>
      </c>
      <c r="J109" s="257" t="s">
        <v>2590</v>
      </c>
      <c r="K109" s="237">
        <v>516339070626015</v>
      </c>
      <c r="L109" s="211" t="s">
        <v>2625</v>
      </c>
      <c r="M109" s="269" t="s">
        <v>2214</v>
      </c>
      <c r="N109" s="247" t="s">
        <v>2188</v>
      </c>
      <c r="O109" s="212" t="s">
        <v>2189</v>
      </c>
      <c r="P109" s="235">
        <v>46186</v>
      </c>
      <c r="Q109" s="247" t="s">
        <v>2190</v>
      </c>
      <c r="R109" s="212" t="s">
        <v>2189</v>
      </c>
      <c r="S109" s="235">
        <v>46186</v>
      </c>
      <c r="T109" s="212" t="s">
        <v>68</v>
      </c>
      <c r="U109" s="270" t="s">
        <v>78</v>
      </c>
      <c r="V109" s="240" t="s">
        <v>1597</v>
      </c>
      <c r="W109" s="55"/>
      <c r="X109" s="34"/>
      <c r="Y109" s="34"/>
      <c r="Z109" s="34"/>
      <c r="AA109" s="34"/>
      <c r="AB109" s="34"/>
      <c r="AC109" s="34"/>
      <c r="AD109" s="34"/>
      <c r="AE109" s="34"/>
      <c r="AF109" s="34"/>
    </row>
    <row r="110" ht="53.25" customHeight="1" spans="1:32">
      <c r="A110" s="248"/>
      <c r="B110" s="248"/>
      <c r="C110" s="248"/>
      <c r="D110" s="260"/>
      <c r="E110" s="260"/>
      <c r="F110" s="260"/>
      <c r="G110" s="260"/>
      <c r="H110" s="260"/>
      <c r="I110" s="260"/>
      <c r="J110" s="260"/>
      <c r="K110" s="260"/>
      <c r="L110" s="211" t="s">
        <v>2630</v>
      </c>
      <c r="M110" s="211" t="s">
        <v>2631</v>
      </c>
      <c r="N110" s="258" t="s">
        <v>2632</v>
      </c>
      <c r="O110" s="212" t="s">
        <v>2189</v>
      </c>
      <c r="P110" s="260"/>
      <c r="Q110" s="151" t="s">
        <v>2633</v>
      </c>
      <c r="R110" s="212" t="s">
        <v>2189</v>
      </c>
      <c r="S110" s="260"/>
      <c r="T110" s="212" t="s">
        <v>68</v>
      </c>
      <c r="U110" s="204" t="s">
        <v>78</v>
      </c>
      <c r="V110" s="240" t="s">
        <v>1597</v>
      </c>
      <c r="W110" s="45"/>
      <c r="X110" s="34"/>
      <c r="Y110" s="34"/>
      <c r="Z110" s="34"/>
      <c r="AA110" s="34"/>
      <c r="AB110" s="34"/>
      <c r="AC110" s="34"/>
      <c r="AD110" s="34"/>
      <c r="AE110" s="34"/>
      <c r="AF110" s="34"/>
    </row>
    <row r="111" ht="14.5" spans="1:32">
      <c r="A111" s="241"/>
      <c r="B111" s="241"/>
      <c r="C111" s="241"/>
      <c r="D111" s="242"/>
      <c r="E111" s="242"/>
      <c r="F111" s="242"/>
      <c r="G111" s="242"/>
      <c r="H111" s="242"/>
      <c r="I111" s="242"/>
      <c r="J111" s="242"/>
      <c r="K111" s="242"/>
      <c r="L111" s="211" t="s">
        <v>2634</v>
      </c>
      <c r="M111" s="211" t="s">
        <v>2194</v>
      </c>
      <c r="N111" s="274" t="s">
        <v>1035</v>
      </c>
      <c r="O111" s="212" t="s">
        <v>2189</v>
      </c>
      <c r="P111" s="242"/>
      <c r="Q111" s="244" t="s">
        <v>2195</v>
      </c>
      <c r="R111" s="212" t="s">
        <v>2189</v>
      </c>
      <c r="S111" s="242"/>
      <c r="T111" s="212" t="s">
        <v>68</v>
      </c>
      <c r="U111" s="270" t="s">
        <v>78</v>
      </c>
      <c r="V111" s="240" t="s">
        <v>1597</v>
      </c>
      <c r="W111" s="33"/>
      <c r="X111" s="34"/>
      <c r="Y111" s="34"/>
      <c r="Z111" s="34"/>
      <c r="AA111" s="34"/>
      <c r="AB111" s="34"/>
      <c r="AC111" s="34"/>
      <c r="AD111" s="34"/>
      <c r="AE111" s="34"/>
      <c r="AF111" s="34"/>
    </row>
    <row r="112" ht="14.5" spans="1:32">
      <c r="A112" s="231">
        <v>54</v>
      </c>
      <c r="B112" s="231" t="s">
        <v>64</v>
      </c>
      <c r="C112" s="273" t="s">
        <v>1274</v>
      </c>
      <c r="D112" s="233" t="s">
        <v>1917</v>
      </c>
      <c r="E112" s="234">
        <v>6000064435</v>
      </c>
      <c r="F112" s="231">
        <v>1</v>
      </c>
      <c r="G112" s="231">
        <v>0</v>
      </c>
      <c r="H112" s="231">
        <v>1</v>
      </c>
      <c r="I112" s="235">
        <v>46186</v>
      </c>
      <c r="J112" s="257" t="s">
        <v>2590</v>
      </c>
      <c r="K112" s="237">
        <v>516339070626016</v>
      </c>
      <c r="L112" s="211" t="s">
        <v>2625</v>
      </c>
      <c r="M112" s="269" t="s">
        <v>2214</v>
      </c>
      <c r="N112" s="238" t="s">
        <v>2188</v>
      </c>
      <c r="O112" s="212" t="s">
        <v>2189</v>
      </c>
      <c r="P112" s="235">
        <v>46186</v>
      </c>
      <c r="Q112" s="247" t="s">
        <v>2190</v>
      </c>
      <c r="R112" s="212" t="s">
        <v>2189</v>
      </c>
      <c r="S112" s="235">
        <v>46186</v>
      </c>
      <c r="T112" s="212" t="s">
        <v>68</v>
      </c>
      <c r="U112" s="204" t="s">
        <v>78</v>
      </c>
      <c r="V112" s="240" t="s">
        <v>1597</v>
      </c>
      <c r="W112" s="55"/>
      <c r="X112" s="34"/>
      <c r="Y112" s="34"/>
      <c r="Z112" s="34"/>
      <c r="AA112" s="34"/>
      <c r="AB112" s="34"/>
      <c r="AC112" s="34"/>
      <c r="AD112" s="34"/>
      <c r="AE112" s="34"/>
      <c r="AF112" s="34"/>
    </row>
    <row r="113" ht="53.25" customHeight="1" spans="1:32">
      <c r="A113" s="248"/>
      <c r="B113" s="248"/>
      <c r="C113" s="248"/>
      <c r="D113" s="249"/>
      <c r="E113" s="249"/>
      <c r="F113" s="249"/>
      <c r="G113" s="249"/>
      <c r="H113" s="249"/>
      <c r="I113" s="249"/>
      <c r="J113" s="249"/>
      <c r="K113" s="249"/>
      <c r="L113" s="211" t="s">
        <v>2630</v>
      </c>
      <c r="M113" s="211" t="s">
        <v>2631</v>
      </c>
      <c r="N113" s="244" t="s">
        <v>2632</v>
      </c>
      <c r="O113" s="212" t="s">
        <v>2189</v>
      </c>
      <c r="P113" s="249"/>
      <c r="Q113" s="245" t="s">
        <v>2633</v>
      </c>
      <c r="R113" s="212" t="s">
        <v>2189</v>
      </c>
      <c r="S113" s="249"/>
      <c r="T113" s="212" t="s">
        <v>68</v>
      </c>
      <c r="U113" s="270" t="s">
        <v>78</v>
      </c>
      <c r="V113" s="240" t="s">
        <v>1597</v>
      </c>
      <c r="W113" s="33"/>
      <c r="X113" s="34"/>
      <c r="Y113" s="34"/>
      <c r="Z113" s="34"/>
      <c r="AA113" s="34"/>
      <c r="AB113" s="34"/>
      <c r="AC113" s="34"/>
      <c r="AD113" s="34"/>
      <c r="AE113" s="34"/>
      <c r="AF113" s="34"/>
    </row>
    <row r="114" ht="14.5" spans="1:32">
      <c r="A114" s="241"/>
      <c r="B114" s="241"/>
      <c r="C114" s="241"/>
      <c r="D114" s="259"/>
      <c r="E114" s="259"/>
      <c r="F114" s="259"/>
      <c r="G114" s="259"/>
      <c r="H114" s="259"/>
      <c r="I114" s="259"/>
      <c r="J114" s="259"/>
      <c r="K114" s="259"/>
      <c r="L114" s="211" t="s">
        <v>2634</v>
      </c>
      <c r="M114" s="211" t="s">
        <v>2194</v>
      </c>
      <c r="N114" s="211" t="s">
        <v>1035</v>
      </c>
      <c r="O114" s="212" t="s">
        <v>2189</v>
      </c>
      <c r="P114" s="259"/>
      <c r="Q114" s="258" t="s">
        <v>2195</v>
      </c>
      <c r="R114" s="212" t="s">
        <v>2189</v>
      </c>
      <c r="S114" s="259"/>
      <c r="T114" s="212" t="s">
        <v>68</v>
      </c>
      <c r="U114" s="204" t="s">
        <v>78</v>
      </c>
      <c r="V114" s="240" t="s">
        <v>1597</v>
      </c>
      <c r="W114" s="45"/>
      <c r="X114" s="34"/>
      <c r="Y114" s="34"/>
      <c r="Z114" s="34"/>
      <c r="AA114" s="34"/>
      <c r="AB114" s="34"/>
      <c r="AC114" s="34"/>
      <c r="AD114" s="34"/>
      <c r="AE114" s="34"/>
      <c r="AF114" s="34"/>
    </row>
    <row r="115" ht="14.5" spans="1:32">
      <c r="A115" s="231">
        <v>55</v>
      </c>
      <c r="B115" s="231" t="s">
        <v>64</v>
      </c>
      <c r="C115" s="273" t="s">
        <v>1274</v>
      </c>
      <c r="D115" s="233" t="s">
        <v>1917</v>
      </c>
      <c r="E115" s="234">
        <v>6000064435</v>
      </c>
      <c r="F115" s="231">
        <v>1</v>
      </c>
      <c r="G115" s="231">
        <v>0</v>
      </c>
      <c r="H115" s="231">
        <v>1</v>
      </c>
      <c r="I115" s="235">
        <v>46186</v>
      </c>
      <c r="J115" s="257" t="s">
        <v>2590</v>
      </c>
      <c r="K115" s="237">
        <v>516339070626017</v>
      </c>
      <c r="L115" s="211" t="s">
        <v>2625</v>
      </c>
      <c r="M115" s="269" t="s">
        <v>2214</v>
      </c>
      <c r="N115" s="247" t="s">
        <v>2188</v>
      </c>
      <c r="O115" s="212" t="s">
        <v>2189</v>
      </c>
      <c r="P115" s="235">
        <v>46186</v>
      </c>
      <c r="Q115" s="247" t="s">
        <v>2190</v>
      </c>
      <c r="R115" s="212" t="s">
        <v>2189</v>
      </c>
      <c r="S115" s="235">
        <v>46186</v>
      </c>
      <c r="T115" s="212" t="s">
        <v>68</v>
      </c>
      <c r="U115" s="270" t="s">
        <v>78</v>
      </c>
      <c r="V115" s="240" t="s">
        <v>1597</v>
      </c>
      <c r="W115" s="55"/>
      <c r="X115" s="34"/>
      <c r="Y115" s="34"/>
      <c r="Z115" s="34"/>
      <c r="AA115" s="34"/>
      <c r="AB115" s="34"/>
      <c r="AC115" s="34"/>
      <c r="AD115" s="34"/>
      <c r="AE115" s="34"/>
      <c r="AF115" s="34"/>
    </row>
    <row r="116" ht="53.25" customHeight="1" spans="1:32">
      <c r="A116" s="248"/>
      <c r="B116" s="248"/>
      <c r="C116" s="248"/>
      <c r="D116" s="260"/>
      <c r="E116" s="260"/>
      <c r="F116" s="260"/>
      <c r="G116" s="260"/>
      <c r="H116" s="260"/>
      <c r="I116" s="260"/>
      <c r="J116" s="260"/>
      <c r="K116" s="260"/>
      <c r="L116" s="211" t="s">
        <v>2630</v>
      </c>
      <c r="M116" s="211" t="s">
        <v>2631</v>
      </c>
      <c r="N116" s="258" t="s">
        <v>2632</v>
      </c>
      <c r="O116" s="212" t="s">
        <v>2189</v>
      </c>
      <c r="P116" s="260"/>
      <c r="Q116" s="151" t="s">
        <v>2633</v>
      </c>
      <c r="R116" s="212" t="s">
        <v>2189</v>
      </c>
      <c r="S116" s="260"/>
      <c r="T116" s="212" t="s">
        <v>68</v>
      </c>
      <c r="U116" s="204" t="s">
        <v>78</v>
      </c>
      <c r="V116" s="240" t="s">
        <v>1597</v>
      </c>
      <c r="W116" s="45"/>
      <c r="X116" s="34"/>
      <c r="Y116" s="34"/>
      <c r="Z116" s="34"/>
      <c r="AA116" s="34"/>
      <c r="AB116" s="34"/>
      <c r="AC116" s="34"/>
      <c r="AD116" s="34"/>
      <c r="AE116" s="34"/>
      <c r="AF116" s="34"/>
    </row>
    <row r="117" ht="14.5" spans="1:32">
      <c r="A117" s="241"/>
      <c r="B117" s="241"/>
      <c r="C117" s="241"/>
      <c r="D117" s="242"/>
      <c r="E117" s="242"/>
      <c r="F117" s="242"/>
      <c r="G117" s="242"/>
      <c r="H117" s="242"/>
      <c r="I117" s="242"/>
      <c r="J117" s="242"/>
      <c r="K117" s="242"/>
      <c r="L117" s="211" t="s">
        <v>2634</v>
      </c>
      <c r="M117" s="211" t="s">
        <v>2194</v>
      </c>
      <c r="N117" s="274" t="s">
        <v>1035</v>
      </c>
      <c r="O117" s="212" t="s">
        <v>2189</v>
      </c>
      <c r="P117" s="242"/>
      <c r="Q117" s="244" t="s">
        <v>2195</v>
      </c>
      <c r="R117" s="212" t="s">
        <v>2189</v>
      </c>
      <c r="S117" s="242"/>
      <c r="T117" s="212" t="s">
        <v>68</v>
      </c>
      <c r="U117" s="270" t="s">
        <v>78</v>
      </c>
      <c r="V117" s="240" t="s">
        <v>1597</v>
      </c>
      <c r="W117" s="33"/>
      <c r="X117" s="34"/>
      <c r="Y117" s="34"/>
      <c r="Z117" s="34"/>
      <c r="AA117" s="34"/>
      <c r="AB117" s="34"/>
      <c r="AC117" s="34"/>
      <c r="AD117" s="34"/>
      <c r="AE117" s="34"/>
      <c r="AF117" s="34"/>
    </row>
    <row r="118" ht="14.5" spans="1:32">
      <c r="A118" s="231">
        <v>56</v>
      </c>
      <c r="B118" s="231" t="s">
        <v>64</v>
      </c>
      <c r="C118" s="273" t="s">
        <v>1274</v>
      </c>
      <c r="D118" s="233" t="s">
        <v>1917</v>
      </c>
      <c r="E118" s="234">
        <v>6000064435</v>
      </c>
      <c r="F118" s="231">
        <v>1</v>
      </c>
      <c r="G118" s="231">
        <v>0</v>
      </c>
      <c r="H118" s="231">
        <v>1</v>
      </c>
      <c r="I118" s="235">
        <v>46186</v>
      </c>
      <c r="J118" s="257" t="s">
        <v>2590</v>
      </c>
      <c r="K118" s="237">
        <v>516339070626018</v>
      </c>
      <c r="L118" s="211" t="s">
        <v>2625</v>
      </c>
      <c r="M118" s="269" t="s">
        <v>2214</v>
      </c>
      <c r="N118" s="238" t="s">
        <v>2188</v>
      </c>
      <c r="O118" s="212" t="s">
        <v>2189</v>
      </c>
      <c r="P118" s="235">
        <v>46186</v>
      </c>
      <c r="Q118" s="247" t="s">
        <v>2190</v>
      </c>
      <c r="R118" s="212" t="s">
        <v>2189</v>
      </c>
      <c r="S118" s="235">
        <v>46186</v>
      </c>
      <c r="T118" s="212" t="s">
        <v>68</v>
      </c>
      <c r="U118" s="204" t="s">
        <v>78</v>
      </c>
      <c r="V118" s="240" t="s">
        <v>1597</v>
      </c>
      <c r="W118" s="55"/>
      <c r="X118" s="34"/>
      <c r="Y118" s="34"/>
      <c r="Z118" s="34"/>
      <c r="AA118" s="34"/>
      <c r="AB118" s="34"/>
      <c r="AC118" s="34"/>
      <c r="AD118" s="34"/>
      <c r="AE118" s="34"/>
      <c r="AF118" s="34"/>
    </row>
    <row r="119" ht="53.25" customHeight="1" spans="1:32">
      <c r="A119" s="248"/>
      <c r="B119" s="248"/>
      <c r="C119" s="248"/>
      <c r="D119" s="249"/>
      <c r="E119" s="249"/>
      <c r="F119" s="249"/>
      <c r="G119" s="249"/>
      <c r="H119" s="249"/>
      <c r="I119" s="249"/>
      <c r="J119" s="249"/>
      <c r="K119" s="249"/>
      <c r="L119" s="211" t="s">
        <v>2630</v>
      </c>
      <c r="M119" s="211" t="s">
        <v>2631</v>
      </c>
      <c r="N119" s="244" t="s">
        <v>2632</v>
      </c>
      <c r="O119" s="212" t="s">
        <v>2189</v>
      </c>
      <c r="P119" s="249"/>
      <c r="Q119" s="245" t="s">
        <v>2633</v>
      </c>
      <c r="R119" s="212" t="s">
        <v>2189</v>
      </c>
      <c r="S119" s="249"/>
      <c r="T119" s="212" t="s">
        <v>68</v>
      </c>
      <c r="U119" s="270" t="s">
        <v>78</v>
      </c>
      <c r="V119" s="240" t="s">
        <v>1597</v>
      </c>
      <c r="W119" s="33"/>
      <c r="X119" s="34"/>
      <c r="Y119" s="34"/>
      <c r="Z119" s="34"/>
      <c r="AA119" s="34"/>
      <c r="AB119" s="34"/>
      <c r="AC119" s="34"/>
      <c r="AD119" s="34"/>
      <c r="AE119" s="34"/>
      <c r="AF119" s="34"/>
    </row>
    <row r="120" ht="14.5" spans="1:32">
      <c r="A120" s="241"/>
      <c r="B120" s="241"/>
      <c r="C120" s="241"/>
      <c r="D120" s="259"/>
      <c r="E120" s="259"/>
      <c r="F120" s="259"/>
      <c r="G120" s="259"/>
      <c r="H120" s="259"/>
      <c r="I120" s="259"/>
      <c r="J120" s="259"/>
      <c r="K120" s="259"/>
      <c r="L120" s="211" t="s">
        <v>2634</v>
      </c>
      <c r="M120" s="211" t="s">
        <v>2194</v>
      </c>
      <c r="N120" s="211" t="s">
        <v>1035</v>
      </c>
      <c r="O120" s="212" t="s">
        <v>2189</v>
      </c>
      <c r="P120" s="259"/>
      <c r="Q120" s="258" t="s">
        <v>2195</v>
      </c>
      <c r="R120" s="212" t="s">
        <v>2189</v>
      </c>
      <c r="S120" s="259"/>
      <c r="T120" s="212" t="s">
        <v>68</v>
      </c>
      <c r="U120" s="204" t="s">
        <v>78</v>
      </c>
      <c r="V120" s="240" t="s">
        <v>1597</v>
      </c>
      <c r="W120" s="45"/>
      <c r="X120" s="34"/>
      <c r="Y120" s="34"/>
      <c r="Z120" s="34"/>
      <c r="AA120" s="34"/>
      <c r="AB120" s="34"/>
      <c r="AC120" s="34"/>
      <c r="AD120" s="34"/>
      <c r="AE120" s="34"/>
      <c r="AF120" s="34"/>
    </row>
    <row r="121" ht="14.5" spans="1:32">
      <c r="A121" s="231">
        <v>57</v>
      </c>
      <c r="B121" s="231" t="s">
        <v>64</v>
      </c>
      <c r="C121" s="273" t="s">
        <v>1274</v>
      </c>
      <c r="D121" s="233" t="s">
        <v>1917</v>
      </c>
      <c r="E121" s="234">
        <v>6000064435</v>
      </c>
      <c r="F121" s="231">
        <v>1</v>
      </c>
      <c r="G121" s="231">
        <v>0</v>
      </c>
      <c r="H121" s="231">
        <v>1</v>
      </c>
      <c r="I121" s="235">
        <v>46186</v>
      </c>
      <c r="J121" s="257" t="s">
        <v>2590</v>
      </c>
      <c r="K121" s="237" t="s">
        <v>2635</v>
      </c>
      <c r="L121" s="211" t="s">
        <v>2625</v>
      </c>
      <c r="M121" s="269" t="s">
        <v>2214</v>
      </c>
      <c r="N121" s="247" t="s">
        <v>2188</v>
      </c>
      <c r="O121" s="212" t="s">
        <v>2189</v>
      </c>
      <c r="P121" s="235">
        <v>46186</v>
      </c>
      <c r="Q121" s="247" t="s">
        <v>2190</v>
      </c>
      <c r="R121" s="212" t="s">
        <v>2189</v>
      </c>
      <c r="S121" s="235">
        <v>46186</v>
      </c>
      <c r="T121" s="212" t="s">
        <v>68</v>
      </c>
      <c r="U121" s="270" t="s">
        <v>78</v>
      </c>
      <c r="V121" s="240" t="s">
        <v>1597</v>
      </c>
      <c r="W121" s="55"/>
      <c r="X121" s="34"/>
      <c r="Y121" s="34"/>
      <c r="Z121" s="34"/>
      <c r="AA121" s="34"/>
      <c r="AB121" s="34"/>
      <c r="AC121" s="34"/>
      <c r="AD121" s="34"/>
      <c r="AE121" s="34"/>
      <c r="AF121" s="34"/>
    </row>
    <row r="122" ht="53.25" customHeight="1" spans="1:32">
      <c r="A122" s="248"/>
      <c r="B122" s="248"/>
      <c r="C122" s="248"/>
      <c r="D122" s="260"/>
      <c r="E122" s="260"/>
      <c r="F122" s="260"/>
      <c r="G122" s="260"/>
      <c r="H122" s="260"/>
      <c r="I122" s="260"/>
      <c r="J122" s="260"/>
      <c r="K122" s="260"/>
      <c r="L122" s="211" t="s">
        <v>2630</v>
      </c>
      <c r="M122" s="211" t="s">
        <v>2631</v>
      </c>
      <c r="N122" s="258" t="s">
        <v>2632</v>
      </c>
      <c r="O122" s="212" t="s">
        <v>2189</v>
      </c>
      <c r="P122" s="260"/>
      <c r="Q122" s="151" t="s">
        <v>2633</v>
      </c>
      <c r="R122" s="212" t="s">
        <v>2189</v>
      </c>
      <c r="S122" s="260"/>
      <c r="T122" s="212" t="s">
        <v>68</v>
      </c>
      <c r="U122" s="204" t="s">
        <v>78</v>
      </c>
      <c r="V122" s="240" t="s">
        <v>1597</v>
      </c>
      <c r="W122" s="45"/>
      <c r="X122" s="34"/>
      <c r="Y122" s="34"/>
      <c r="Z122" s="34"/>
      <c r="AA122" s="34"/>
      <c r="AB122" s="34"/>
      <c r="AC122" s="34"/>
      <c r="AD122" s="34"/>
      <c r="AE122" s="34"/>
      <c r="AF122" s="34"/>
    </row>
    <row r="123" ht="14.5" spans="1:32">
      <c r="A123" s="241"/>
      <c r="B123" s="241"/>
      <c r="C123" s="241"/>
      <c r="D123" s="242"/>
      <c r="E123" s="242"/>
      <c r="F123" s="242"/>
      <c r="G123" s="242"/>
      <c r="H123" s="242"/>
      <c r="I123" s="242"/>
      <c r="J123" s="242"/>
      <c r="K123" s="242"/>
      <c r="L123" s="211" t="s">
        <v>2634</v>
      </c>
      <c r="M123" s="211" t="s">
        <v>2194</v>
      </c>
      <c r="N123" s="274" t="s">
        <v>1035</v>
      </c>
      <c r="O123" s="212" t="s">
        <v>2189</v>
      </c>
      <c r="P123" s="242"/>
      <c r="Q123" s="244" t="s">
        <v>2195</v>
      </c>
      <c r="R123" s="212" t="s">
        <v>2189</v>
      </c>
      <c r="S123" s="242"/>
      <c r="T123" s="212" t="s">
        <v>68</v>
      </c>
      <c r="U123" s="270" t="s">
        <v>78</v>
      </c>
      <c r="V123" s="240" t="s">
        <v>1597</v>
      </c>
      <c r="W123" s="33"/>
      <c r="X123" s="34"/>
      <c r="Y123" s="34"/>
      <c r="Z123" s="34"/>
      <c r="AA123" s="34"/>
      <c r="AB123" s="34"/>
      <c r="AC123" s="34"/>
      <c r="AD123" s="34"/>
      <c r="AE123" s="34"/>
      <c r="AF123" s="34"/>
    </row>
    <row r="124" ht="14.5" spans="1:32">
      <c r="A124" s="231">
        <v>58</v>
      </c>
      <c r="B124" s="231" t="s">
        <v>64</v>
      </c>
      <c r="C124" s="273" t="s">
        <v>1274</v>
      </c>
      <c r="D124" s="233" t="s">
        <v>1917</v>
      </c>
      <c r="E124" s="234">
        <v>6000064435</v>
      </c>
      <c r="F124" s="231">
        <v>1</v>
      </c>
      <c r="G124" s="231">
        <v>0</v>
      </c>
      <c r="H124" s="231">
        <v>1</v>
      </c>
      <c r="I124" s="235">
        <v>46186</v>
      </c>
      <c r="J124" s="257" t="s">
        <v>2590</v>
      </c>
      <c r="K124" s="237">
        <v>516339070626020</v>
      </c>
      <c r="L124" s="211" t="s">
        <v>2625</v>
      </c>
      <c r="M124" s="269" t="s">
        <v>2214</v>
      </c>
      <c r="N124" s="238" t="s">
        <v>2188</v>
      </c>
      <c r="O124" s="212" t="s">
        <v>2189</v>
      </c>
      <c r="P124" s="235">
        <v>46186</v>
      </c>
      <c r="Q124" s="247" t="s">
        <v>2190</v>
      </c>
      <c r="R124" s="212" t="s">
        <v>2189</v>
      </c>
      <c r="S124" s="235">
        <v>46186</v>
      </c>
      <c r="T124" s="212" t="s">
        <v>68</v>
      </c>
      <c r="U124" s="204" t="s">
        <v>78</v>
      </c>
      <c r="V124" s="240" t="s">
        <v>1597</v>
      </c>
      <c r="W124" s="55"/>
      <c r="X124" s="34"/>
      <c r="Y124" s="34"/>
      <c r="Z124" s="34"/>
      <c r="AA124" s="34"/>
      <c r="AB124" s="34"/>
      <c r="AC124" s="34"/>
      <c r="AD124" s="34"/>
      <c r="AE124" s="34"/>
      <c r="AF124" s="34"/>
    </row>
    <row r="125" ht="53.25" customHeight="1" spans="1:32">
      <c r="A125" s="248"/>
      <c r="B125" s="248"/>
      <c r="C125" s="248"/>
      <c r="D125" s="249"/>
      <c r="E125" s="249"/>
      <c r="F125" s="249"/>
      <c r="G125" s="249"/>
      <c r="H125" s="249"/>
      <c r="I125" s="249"/>
      <c r="J125" s="249"/>
      <c r="K125" s="249"/>
      <c r="L125" s="211" t="s">
        <v>2630</v>
      </c>
      <c r="M125" s="211" t="s">
        <v>2631</v>
      </c>
      <c r="N125" s="244" t="s">
        <v>2632</v>
      </c>
      <c r="O125" s="212" t="s">
        <v>2189</v>
      </c>
      <c r="P125" s="249"/>
      <c r="Q125" s="245" t="s">
        <v>2633</v>
      </c>
      <c r="R125" s="212" t="s">
        <v>2189</v>
      </c>
      <c r="S125" s="249"/>
      <c r="T125" s="212" t="s">
        <v>68</v>
      </c>
      <c r="U125" s="270" t="s">
        <v>78</v>
      </c>
      <c r="V125" s="240" t="s">
        <v>1597</v>
      </c>
      <c r="W125" s="33"/>
      <c r="X125" s="34"/>
      <c r="Y125" s="34"/>
      <c r="Z125" s="34"/>
      <c r="AA125" s="34"/>
      <c r="AB125" s="34"/>
      <c r="AC125" s="34"/>
      <c r="AD125" s="34"/>
      <c r="AE125" s="34"/>
      <c r="AF125" s="34"/>
    </row>
    <row r="126" ht="14.5" spans="1:32">
      <c r="A126" s="241"/>
      <c r="B126" s="241"/>
      <c r="C126" s="241"/>
      <c r="D126" s="259"/>
      <c r="E126" s="259"/>
      <c r="F126" s="259"/>
      <c r="G126" s="259"/>
      <c r="H126" s="259"/>
      <c r="I126" s="259"/>
      <c r="J126" s="259"/>
      <c r="K126" s="259"/>
      <c r="L126" s="211" t="s">
        <v>2634</v>
      </c>
      <c r="M126" s="211" t="s">
        <v>2194</v>
      </c>
      <c r="N126" s="211" t="s">
        <v>1035</v>
      </c>
      <c r="O126" s="212" t="s">
        <v>2189</v>
      </c>
      <c r="P126" s="259"/>
      <c r="Q126" s="258" t="s">
        <v>2195</v>
      </c>
      <c r="R126" s="212" t="s">
        <v>2189</v>
      </c>
      <c r="S126" s="259"/>
      <c r="T126" s="212" t="s">
        <v>68</v>
      </c>
      <c r="U126" s="204" t="s">
        <v>78</v>
      </c>
      <c r="V126" s="240" t="s">
        <v>1597</v>
      </c>
      <c r="W126" s="45"/>
      <c r="X126" s="34"/>
      <c r="Y126" s="34"/>
      <c r="Z126" s="34"/>
      <c r="AA126" s="34"/>
      <c r="AB126" s="34"/>
      <c r="AC126" s="34"/>
      <c r="AD126" s="34"/>
      <c r="AE126" s="34"/>
      <c r="AF126" s="34"/>
    </row>
    <row r="127" ht="16.5" spans="1:32">
      <c r="A127" s="40">
        <v>59</v>
      </c>
      <c r="B127" s="55" t="s">
        <v>64</v>
      </c>
      <c r="C127" s="203" t="s">
        <v>1274</v>
      </c>
      <c r="D127" s="204" t="s">
        <v>1917</v>
      </c>
      <c r="E127" s="205">
        <v>6000064435</v>
      </c>
      <c r="F127" s="55">
        <v>14</v>
      </c>
      <c r="G127" s="55">
        <v>14</v>
      </c>
      <c r="H127" s="55">
        <v>0</v>
      </c>
      <c r="I127" s="226">
        <v>46187</v>
      </c>
      <c r="J127" s="184" t="s">
        <v>2590</v>
      </c>
      <c r="K127" s="285" t="s">
        <v>2636</v>
      </c>
      <c r="L127" s="210" t="s">
        <v>66</v>
      </c>
      <c r="M127" s="211" t="s">
        <v>66</v>
      </c>
      <c r="N127" s="211" t="s">
        <v>66</v>
      </c>
      <c r="O127" s="212" t="s">
        <v>2189</v>
      </c>
      <c r="P127" s="226">
        <v>46187</v>
      </c>
      <c r="Q127" s="211" t="s">
        <v>66</v>
      </c>
      <c r="R127" s="212" t="s">
        <v>2189</v>
      </c>
      <c r="S127" s="226">
        <v>46187</v>
      </c>
      <c r="T127" s="212" t="s">
        <v>68</v>
      </c>
      <c r="U127" s="213" t="s">
        <v>66</v>
      </c>
      <c r="V127" s="213" t="s">
        <v>66</v>
      </c>
      <c r="W127" s="272"/>
      <c r="X127" s="34"/>
      <c r="Y127" s="34"/>
      <c r="Z127" s="34"/>
      <c r="AA127" s="34"/>
      <c r="AB127" s="34"/>
      <c r="AC127" s="34"/>
      <c r="AD127" s="34"/>
      <c r="AE127" s="34"/>
      <c r="AF127" s="34"/>
    </row>
    <row r="128" ht="16.5" spans="1:32">
      <c r="A128" s="40">
        <v>60</v>
      </c>
      <c r="B128" s="55" t="s">
        <v>64</v>
      </c>
      <c r="C128" s="203" t="s">
        <v>1274</v>
      </c>
      <c r="D128" s="204" t="s">
        <v>1917</v>
      </c>
      <c r="E128" s="205">
        <v>6000064435</v>
      </c>
      <c r="F128" s="55">
        <v>1</v>
      </c>
      <c r="G128" s="55">
        <v>0</v>
      </c>
      <c r="H128" s="55">
        <v>1</v>
      </c>
      <c r="I128" s="226">
        <v>46187</v>
      </c>
      <c r="J128" s="184" t="s">
        <v>2590</v>
      </c>
      <c r="K128" s="285">
        <v>516339070626035</v>
      </c>
      <c r="L128" s="211" t="s">
        <v>2634</v>
      </c>
      <c r="M128" s="211" t="s">
        <v>2194</v>
      </c>
      <c r="N128" s="211" t="s">
        <v>1035</v>
      </c>
      <c r="O128" s="212" t="s">
        <v>2189</v>
      </c>
      <c r="P128" s="226">
        <v>46187</v>
      </c>
      <c r="Q128" s="258" t="s">
        <v>2195</v>
      </c>
      <c r="R128" s="212" t="s">
        <v>2189</v>
      </c>
      <c r="S128" s="226">
        <v>46187</v>
      </c>
      <c r="T128" s="212" t="s">
        <v>68</v>
      </c>
      <c r="U128" s="204" t="s">
        <v>78</v>
      </c>
      <c r="V128" s="240" t="s">
        <v>1597</v>
      </c>
      <c r="W128" s="40"/>
      <c r="X128" s="34"/>
      <c r="Y128" s="34"/>
      <c r="Z128" s="34"/>
      <c r="AA128" s="34"/>
      <c r="AB128" s="34"/>
      <c r="AC128" s="34"/>
      <c r="AD128" s="34"/>
      <c r="AE128" s="34"/>
      <c r="AF128" s="34"/>
    </row>
    <row r="129" ht="16.5" spans="1:32">
      <c r="A129" s="40">
        <v>61</v>
      </c>
      <c r="B129" s="55" t="s">
        <v>64</v>
      </c>
      <c r="C129" s="203" t="s">
        <v>1274</v>
      </c>
      <c r="D129" s="204" t="s">
        <v>1917</v>
      </c>
      <c r="E129" s="205">
        <v>6000064435</v>
      </c>
      <c r="F129" s="55">
        <v>2</v>
      </c>
      <c r="G129" s="55">
        <v>2</v>
      </c>
      <c r="H129" s="55">
        <v>0</v>
      </c>
      <c r="I129" s="226">
        <v>46187</v>
      </c>
      <c r="J129" s="184" t="s">
        <v>2590</v>
      </c>
      <c r="K129" s="285" t="s">
        <v>2637</v>
      </c>
      <c r="L129" s="210" t="s">
        <v>66</v>
      </c>
      <c r="M129" s="211" t="s">
        <v>66</v>
      </c>
      <c r="N129" s="211" t="s">
        <v>66</v>
      </c>
      <c r="O129" s="212" t="s">
        <v>2189</v>
      </c>
      <c r="P129" s="226">
        <v>46187</v>
      </c>
      <c r="Q129" s="211" t="s">
        <v>66</v>
      </c>
      <c r="R129" s="212" t="s">
        <v>2189</v>
      </c>
      <c r="S129" s="226">
        <v>46187</v>
      </c>
      <c r="T129" s="212" t="s">
        <v>68</v>
      </c>
      <c r="U129" s="213" t="s">
        <v>66</v>
      </c>
      <c r="V129" s="213" t="s">
        <v>66</v>
      </c>
      <c r="W129" s="272"/>
      <c r="X129" s="34"/>
      <c r="Y129" s="34"/>
      <c r="Z129" s="34"/>
      <c r="AA129" s="34"/>
      <c r="AB129" s="34"/>
      <c r="AC129" s="34"/>
      <c r="AD129" s="34"/>
      <c r="AE129" s="34"/>
      <c r="AF129" s="34"/>
    </row>
    <row r="130" ht="16.5" spans="1:32">
      <c r="A130" s="40">
        <v>62</v>
      </c>
      <c r="B130" s="55" t="s">
        <v>64</v>
      </c>
      <c r="C130" s="203" t="s">
        <v>1274</v>
      </c>
      <c r="D130" s="204" t="s">
        <v>1917</v>
      </c>
      <c r="E130" s="205">
        <v>6000064435</v>
      </c>
      <c r="F130" s="55">
        <v>1</v>
      </c>
      <c r="G130" s="55">
        <v>0</v>
      </c>
      <c r="H130" s="55">
        <v>1</v>
      </c>
      <c r="I130" s="226">
        <v>46187</v>
      </c>
      <c r="J130" s="184" t="s">
        <v>2590</v>
      </c>
      <c r="K130" s="285">
        <v>516339070626038</v>
      </c>
      <c r="L130" s="239" t="s">
        <v>2638</v>
      </c>
      <c r="M130" s="238" t="s">
        <v>1074</v>
      </c>
      <c r="N130" s="238" t="s">
        <v>2639</v>
      </c>
      <c r="O130" s="212" t="s">
        <v>2189</v>
      </c>
      <c r="P130" s="226">
        <v>46187</v>
      </c>
      <c r="Q130" s="239" t="s">
        <v>2218</v>
      </c>
      <c r="R130" s="212" t="s">
        <v>2189</v>
      </c>
      <c r="S130" s="226">
        <v>46187</v>
      </c>
      <c r="T130" s="212" t="s">
        <v>68</v>
      </c>
      <c r="U130" s="212" t="s">
        <v>2640</v>
      </c>
      <c r="V130" s="240" t="s">
        <v>1597</v>
      </c>
      <c r="W130" s="204"/>
      <c r="X130" s="34"/>
      <c r="Y130" s="34"/>
      <c r="Z130" s="34"/>
      <c r="AA130" s="34"/>
      <c r="AB130" s="34"/>
      <c r="AC130" s="34"/>
      <c r="AD130" s="34"/>
      <c r="AE130" s="34"/>
      <c r="AF130" s="34"/>
    </row>
    <row r="131" ht="16.5" spans="1:32">
      <c r="A131" s="40">
        <v>63</v>
      </c>
      <c r="B131" s="55" t="s">
        <v>64</v>
      </c>
      <c r="C131" s="203" t="s">
        <v>1274</v>
      </c>
      <c r="D131" s="204" t="s">
        <v>1917</v>
      </c>
      <c r="E131" s="205">
        <v>6000064435</v>
      </c>
      <c r="F131" s="55">
        <v>1</v>
      </c>
      <c r="G131" s="55">
        <v>0</v>
      </c>
      <c r="H131" s="55">
        <v>1</v>
      </c>
      <c r="I131" s="226">
        <v>46187</v>
      </c>
      <c r="J131" s="184" t="s">
        <v>2590</v>
      </c>
      <c r="K131" s="227">
        <v>516339070626039</v>
      </c>
      <c r="L131" s="211" t="s">
        <v>2625</v>
      </c>
      <c r="M131" s="269" t="s">
        <v>2214</v>
      </c>
      <c r="N131" s="247" t="s">
        <v>2188</v>
      </c>
      <c r="O131" s="212" t="s">
        <v>2189</v>
      </c>
      <c r="P131" s="226">
        <v>46187</v>
      </c>
      <c r="Q131" s="247" t="s">
        <v>2190</v>
      </c>
      <c r="R131" s="212" t="s">
        <v>2189</v>
      </c>
      <c r="S131" s="226">
        <v>46187</v>
      </c>
      <c r="T131" s="212" t="s">
        <v>68</v>
      </c>
      <c r="U131" s="270" t="s">
        <v>78</v>
      </c>
      <c r="V131" s="240" t="s">
        <v>1597</v>
      </c>
      <c r="W131" s="55"/>
      <c r="X131" s="34"/>
      <c r="Y131" s="34"/>
      <c r="Z131" s="34"/>
      <c r="AA131" s="34"/>
      <c r="AB131" s="34"/>
      <c r="AC131" s="34"/>
      <c r="AD131" s="34"/>
      <c r="AE131" s="34"/>
      <c r="AF131" s="34"/>
    </row>
    <row r="132" ht="16.5" spans="1:32">
      <c r="A132" s="40">
        <v>64</v>
      </c>
      <c r="B132" s="55" t="s">
        <v>64</v>
      </c>
      <c r="C132" s="203" t="s">
        <v>1274</v>
      </c>
      <c r="D132" s="204" t="s">
        <v>1917</v>
      </c>
      <c r="E132" s="205">
        <v>6000064435</v>
      </c>
      <c r="F132" s="55">
        <v>1</v>
      </c>
      <c r="G132" s="55">
        <v>1</v>
      </c>
      <c r="H132" s="55">
        <v>0</v>
      </c>
      <c r="I132" s="226">
        <v>46187</v>
      </c>
      <c r="J132" s="184" t="s">
        <v>2590</v>
      </c>
      <c r="K132" s="285">
        <v>516339070626040</v>
      </c>
      <c r="L132" s="210" t="s">
        <v>66</v>
      </c>
      <c r="M132" s="211" t="s">
        <v>66</v>
      </c>
      <c r="N132" s="211" t="s">
        <v>66</v>
      </c>
      <c r="O132" s="212" t="s">
        <v>2189</v>
      </c>
      <c r="P132" s="226">
        <v>46187</v>
      </c>
      <c r="Q132" s="211" t="s">
        <v>66</v>
      </c>
      <c r="R132" s="212" t="s">
        <v>2189</v>
      </c>
      <c r="S132" s="226">
        <v>46187</v>
      </c>
      <c r="T132" s="212" t="s">
        <v>68</v>
      </c>
      <c r="U132" s="213" t="s">
        <v>66</v>
      </c>
      <c r="V132" s="213" t="s">
        <v>66</v>
      </c>
      <c r="W132" s="211"/>
      <c r="X132" s="34"/>
      <c r="Y132" s="34"/>
      <c r="Z132" s="34"/>
      <c r="AA132" s="34"/>
      <c r="AB132" s="34"/>
      <c r="AC132" s="34"/>
      <c r="AD132" s="34"/>
      <c r="AE132" s="34"/>
      <c r="AF132" s="34"/>
    </row>
    <row r="133" ht="17" spans="1:32">
      <c r="A133" s="40">
        <v>65</v>
      </c>
      <c r="B133" s="55" t="s">
        <v>64</v>
      </c>
      <c r="C133" s="203" t="s">
        <v>1274</v>
      </c>
      <c r="D133" s="204" t="s">
        <v>1917</v>
      </c>
      <c r="E133" s="228">
        <v>6000064429</v>
      </c>
      <c r="F133" s="286">
        <v>1</v>
      </c>
      <c r="G133" s="286">
        <v>1</v>
      </c>
      <c r="H133" s="286">
        <v>0</v>
      </c>
      <c r="I133" s="226">
        <v>46188</v>
      </c>
      <c r="J133" s="184" t="s">
        <v>2587</v>
      </c>
      <c r="K133" s="285">
        <v>516309150626042</v>
      </c>
      <c r="L133" s="210" t="s">
        <v>66</v>
      </c>
      <c r="M133" s="211" t="s">
        <v>66</v>
      </c>
      <c r="N133" s="211" t="s">
        <v>66</v>
      </c>
      <c r="O133" s="212" t="s">
        <v>2189</v>
      </c>
      <c r="P133" s="226">
        <v>46188</v>
      </c>
      <c r="Q133" s="211" t="s">
        <v>66</v>
      </c>
      <c r="R133" s="212" t="s">
        <v>2189</v>
      </c>
      <c r="S133" s="226">
        <v>46188</v>
      </c>
      <c r="T133" s="212" t="s">
        <v>68</v>
      </c>
      <c r="U133" s="213" t="s">
        <v>66</v>
      </c>
      <c r="V133" s="213" t="s">
        <v>66</v>
      </c>
      <c r="W133" s="272"/>
      <c r="X133" s="34"/>
      <c r="Y133" s="34"/>
      <c r="Z133" s="34"/>
      <c r="AA133" s="34"/>
      <c r="AB133" s="34"/>
      <c r="AC133" s="34"/>
      <c r="AD133" s="34"/>
      <c r="AE133" s="34"/>
      <c r="AF133" s="34"/>
    </row>
    <row r="134" ht="17" spans="1:32">
      <c r="A134" s="40">
        <v>66</v>
      </c>
      <c r="B134" s="55" t="s">
        <v>64</v>
      </c>
      <c r="C134" s="203" t="s">
        <v>1274</v>
      </c>
      <c r="D134" s="204" t="s">
        <v>1917</v>
      </c>
      <c r="E134" s="228">
        <v>6000064429</v>
      </c>
      <c r="F134" s="286">
        <v>1</v>
      </c>
      <c r="G134" s="286">
        <v>0</v>
      </c>
      <c r="H134" s="286">
        <v>1</v>
      </c>
      <c r="I134" s="226">
        <v>46188</v>
      </c>
      <c r="J134" s="184" t="s">
        <v>2587</v>
      </c>
      <c r="K134" s="227">
        <v>516309150626043</v>
      </c>
      <c r="L134" s="211" t="s">
        <v>2625</v>
      </c>
      <c r="M134" s="269" t="s">
        <v>2214</v>
      </c>
      <c r="N134" s="238" t="s">
        <v>2188</v>
      </c>
      <c r="O134" s="212" t="s">
        <v>2189</v>
      </c>
      <c r="P134" s="226">
        <v>46188</v>
      </c>
      <c r="Q134" s="247" t="s">
        <v>2190</v>
      </c>
      <c r="R134" s="212" t="s">
        <v>2189</v>
      </c>
      <c r="S134" s="226">
        <v>46188</v>
      </c>
      <c r="T134" s="212" t="s">
        <v>68</v>
      </c>
      <c r="U134" s="204" t="s">
        <v>78</v>
      </c>
      <c r="V134" s="240" t="s">
        <v>1597</v>
      </c>
      <c r="W134" s="55"/>
      <c r="X134" s="34"/>
      <c r="Y134" s="34"/>
      <c r="Z134" s="34"/>
      <c r="AA134" s="34"/>
      <c r="AB134" s="34"/>
      <c r="AC134" s="34"/>
      <c r="AD134" s="34"/>
      <c r="AE134" s="34"/>
      <c r="AF134" s="34"/>
    </row>
    <row r="135" ht="17" spans="1:32">
      <c r="A135" s="40">
        <v>67</v>
      </c>
      <c r="B135" s="55" t="s">
        <v>64</v>
      </c>
      <c r="C135" s="203" t="s">
        <v>1274</v>
      </c>
      <c r="D135" s="204" t="s">
        <v>1917</v>
      </c>
      <c r="E135" s="228">
        <v>6000064429</v>
      </c>
      <c r="F135" s="286">
        <v>3</v>
      </c>
      <c r="G135" s="286">
        <v>3</v>
      </c>
      <c r="H135" s="286">
        <v>0</v>
      </c>
      <c r="I135" s="226">
        <v>46188</v>
      </c>
      <c r="J135" s="184" t="s">
        <v>2587</v>
      </c>
      <c r="K135" s="285" t="s">
        <v>2641</v>
      </c>
      <c r="L135" s="210" t="s">
        <v>66</v>
      </c>
      <c r="M135" s="211" t="s">
        <v>66</v>
      </c>
      <c r="N135" s="211" t="s">
        <v>66</v>
      </c>
      <c r="O135" s="212" t="s">
        <v>2189</v>
      </c>
      <c r="P135" s="226">
        <v>46188</v>
      </c>
      <c r="Q135" s="211" t="s">
        <v>66</v>
      </c>
      <c r="R135" s="212" t="s">
        <v>2189</v>
      </c>
      <c r="S135" s="226">
        <v>46188</v>
      </c>
      <c r="T135" s="212" t="s">
        <v>68</v>
      </c>
      <c r="U135" s="213" t="s">
        <v>66</v>
      </c>
      <c r="V135" s="213" t="s">
        <v>66</v>
      </c>
      <c r="W135" s="272"/>
      <c r="X135" s="34"/>
      <c r="Y135" s="34"/>
      <c r="Z135" s="34"/>
      <c r="AA135" s="34"/>
      <c r="AB135" s="34"/>
      <c r="AC135" s="34"/>
      <c r="AD135" s="34"/>
      <c r="AE135" s="34"/>
      <c r="AF135" s="34"/>
    </row>
    <row r="136" ht="17" spans="1:32">
      <c r="A136" s="40">
        <v>1</v>
      </c>
      <c r="B136" s="55" t="s">
        <v>64</v>
      </c>
      <c r="C136" s="203" t="s">
        <v>1274</v>
      </c>
      <c r="D136" s="204" t="s">
        <v>1917</v>
      </c>
      <c r="E136" s="228">
        <v>6000064429</v>
      </c>
      <c r="F136" s="286">
        <v>1</v>
      </c>
      <c r="G136" s="286">
        <v>0</v>
      </c>
      <c r="H136" s="286">
        <v>1</v>
      </c>
      <c r="I136" s="226">
        <v>46188</v>
      </c>
      <c r="J136" s="184" t="s">
        <v>2587</v>
      </c>
      <c r="K136" s="227">
        <v>516309150626047</v>
      </c>
      <c r="L136" s="211" t="s">
        <v>2625</v>
      </c>
      <c r="M136" s="269" t="s">
        <v>2214</v>
      </c>
      <c r="N136" s="238" t="s">
        <v>2188</v>
      </c>
      <c r="O136" s="212" t="s">
        <v>2189</v>
      </c>
      <c r="P136" s="226">
        <v>46188</v>
      </c>
      <c r="Q136" s="247" t="s">
        <v>2190</v>
      </c>
      <c r="R136" s="212" t="s">
        <v>2189</v>
      </c>
      <c r="S136" s="226">
        <v>46188</v>
      </c>
      <c r="T136" s="212" t="s">
        <v>68</v>
      </c>
      <c r="U136" s="204" t="s">
        <v>78</v>
      </c>
      <c r="V136" s="240" t="s">
        <v>1597</v>
      </c>
      <c r="W136" s="55"/>
      <c r="X136" s="34"/>
      <c r="Y136" s="34"/>
      <c r="Z136" s="34"/>
      <c r="AA136" s="34"/>
      <c r="AB136" s="34"/>
      <c r="AC136" s="34"/>
      <c r="AD136" s="34"/>
      <c r="AE136" s="34"/>
      <c r="AF136" s="34"/>
    </row>
    <row r="137" ht="17" spans="1:32">
      <c r="A137" s="40">
        <v>68</v>
      </c>
      <c r="B137" s="55" t="s">
        <v>64</v>
      </c>
      <c r="C137" s="203" t="s">
        <v>1274</v>
      </c>
      <c r="D137" s="204" t="s">
        <v>1917</v>
      </c>
      <c r="E137" s="228">
        <v>6000064429</v>
      </c>
      <c r="F137" s="286">
        <v>1</v>
      </c>
      <c r="G137" s="286">
        <v>0</v>
      </c>
      <c r="H137" s="286">
        <v>1</v>
      </c>
      <c r="I137" s="226">
        <v>46188</v>
      </c>
      <c r="J137" s="184" t="s">
        <v>2587</v>
      </c>
      <c r="K137" s="285">
        <v>516309150626048</v>
      </c>
      <c r="L137" s="211" t="s">
        <v>2642</v>
      </c>
      <c r="M137" s="211" t="s">
        <v>2643</v>
      </c>
      <c r="N137" s="244" t="s">
        <v>86</v>
      </c>
      <c r="O137" s="212" t="s">
        <v>2189</v>
      </c>
      <c r="P137" s="226">
        <v>46188</v>
      </c>
      <c r="Q137" s="62" t="s">
        <v>2644</v>
      </c>
      <c r="R137" s="212" t="s">
        <v>2189</v>
      </c>
      <c r="S137" s="226">
        <v>46188</v>
      </c>
      <c r="T137" s="212" t="s">
        <v>68</v>
      </c>
      <c r="U137" s="270" t="s">
        <v>78</v>
      </c>
      <c r="V137" s="240" t="s">
        <v>1597</v>
      </c>
      <c r="W137" s="270"/>
      <c r="X137" s="34"/>
      <c r="Y137" s="34"/>
      <c r="Z137" s="34"/>
      <c r="AA137" s="34"/>
      <c r="AB137" s="34"/>
      <c r="AC137" s="34"/>
      <c r="AD137" s="34"/>
      <c r="AE137" s="34"/>
      <c r="AF137" s="34"/>
    </row>
    <row r="138" ht="17" spans="1:32">
      <c r="A138" s="40">
        <v>69</v>
      </c>
      <c r="B138" s="55" t="s">
        <v>64</v>
      </c>
      <c r="C138" s="203" t="s">
        <v>1274</v>
      </c>
      <c r="D138" s="204" t="s">
        <v>1917</v>
      </c>
      <c r="E138" s="228">
        <v>6000064429</v>
      </c>
      <c r="F138" s="217">
        <v>1</v>
      </c>
      <c r="G138" s="217">
        <v>0</v>
      </c>
      <c r="H138" s="217">
        <v>1</v>
      </c>
      <c r="I138" s="226">
        <v>46189</v>
      </c>
      <c r="J138" s="184" t="s">
        <v>2587</v>
      </c>
      <c r="K138" s="285">
        <v>516309150626049</v>
      </c>
      <c r="L138" s="211" t="s">
        <v>2642</v>
      </c>
      <c r="M138" s="211" t="s">
        <v>2643</v>
      </c>
      <c r="N138" s="258" t="s">
        <v>86</v>
      </c>
      <c r="O138" s="212" t="s">
        <v>2189</v>
      </c>
      <c r="P138" s="226">
        <v>46189</v>
      </c>
      <c r="Q138" s="62" t="s">
        <v>2644</v>
      </c>
      <c r="R138" s="212" t="s">
        <v>2189</v>
      </c>
      <c r="S138" s="226">
        <v>46189</v>
      </c>
      <c r="T138" s="212" t="s">
        <v>68</v>
      </c>
      <c r="U138" s="204" t="s">
        <v>78</v>
      </c>
      <c r="V138" s="240" t="s">
        <v>1597</v>
      </c>
      <c r="W138" s="204"/>
      <c r="X138" s="34"/>
      <c r="Y138" s="34"/>
      <c r="Z138" s="34"/>
      <c r="AA138" s="34"/>
      <c r="AB138" s="34"/>
      <c r="AC138" s="34"/>
      <c r="AD138" s="34"/>
      <c r="AE138" s="34"/>
      <c r="AF138" s="34"/>
    </row>
    <row r="139" ht="17" spans="1:32">
      <c r="A139" s="231">
        <v>70</v>
      </c>
      <c r="B139" s="55" t="s">
        <v>64</v>
      </c>
      <c r="C139" s="203" t="s">
        <v>1274</v>
      </c>
      <c r="D139" s="204" t="s">
        <v>1917</v>
      </c>
      <c r="E139" s="228">
        <v>6000064429</v>
      </c>
      <c r="F139" s="217">
        <v>1</v>
      </c>
      <c r="G139" s="217">
        <v>0</v>
      </c>
      <c r="H139" s="217">
        <v>1</v>
      </c>
      <c r="I139" s="226">
        <v>46189</v>
      </c>
      <c r="J139" s="184" t="s">
        <v>2587</v>
      </c>
      <c r="K139" s="285">
        <v>516309150626050</v>
      </c>
      <c r="L139" s="211" t="s">
        <v>2642</v>
      </c>
      <c r="M139" s="211" t="s">
        <v>2643</v>
      </c>
      <c r="N139" s="258" t="s">
        <v>86</v>
      </c>
      <c r="O139" s="212" t="s">
        <v>2189</v>
      </c>
      <c r="P139" s="226">
        <v>46189</v>
      </c>
      <c r="Q139" s="62" t="s">
        <v>2644</v>
      </c>
      <c r="R139" s="212" t="s">
        <v>2189</v>
      </c>
      <c r="S139" s="226">
        <v>46189</v>
      </c>
      <c r="T139" s="212" t="s">
        <v>68</v>
      </c>
      <c r="U139" s="204" t="s">
        <v>78</v>
      </c>
      <c r="V139" s="240" t="s">
        <v>1597</v>
      </c>
      <c r="W139" s="204"/>
      <c r="X139" s="34"/>
      <c r="Y139" s="34"/>
      <c r="Z139" s="34"/>
      <c r="AA139" s="34"/>
      <c r="AB139" s="34"/>
      <c r="AC139" s="34"/>
      <c r="AD139" s="34"/>
      <c r="AE139" s="34"/>
      <c r="AF139" s="34"/>
    </row>
    <row r="140" ht="17" spans="1:32">
      <c r="A140" s="241"/>
      <c r="B140" s="55" t="s">
        <v>64</v>
      </c>
      <c r="C140" s="203" t="s">
        <v>1274</v>
      </c>
      <c r="D140" s="204" t="s">
        <v>1917</v>
      </c>
      <c r="E140" s="228">
        <v>6000064429</v>
      </c>
      <c r="F140" s="217">
        <v>1</v>
      </c>
      <c r="G140" s="217">
        <v>0</v>
      </c>
      <c r="H140" s="217">
        <v>1</v>
      </c>
      <c r="I140" s="226">
        <v>46189</v>
      </c>
      <c r="J140" s="184" t="s">
        <v>2587</v>
      </c>
      <c r="K140" s="227">
        <v>516309150626049</v>
      </c>
      <c r="L140" s="211" t="s">
        <v>2625</v>
      </c>
      <c r="M140" s="269" t="s">
        <v>2214</v>
      </c>
      <c r="N140" s="247" t="s">
        <v>2188</v>
      </c>
      <c r="O140" s="212" t="s">
        <v>2189</v>
      </c>
      <c r="P140" s="226">
        <v>46189</v>
      </c>
      <c r="Q140" s="247" t="s">
        <v>2190</v>
      </c>
      <c r="R140" s="212" t="s">
        <v>2189</v>
      </c>
      <c r="S140" s="226">
        <v>46189</v>
      </c>
      <c r="T140" s="212" t="s">
        <v>68</v>
      </c>
      <c r="U140" s="270" t="s">
        <v>78</v>
      </c>
      <c r="V140" s="240" t="s">
        <v>1597</v>
      </c>
      <c r="W140" s="55"/>
      <c r="X140" s="34"/>
      <c r="Y140" s="34"/>
      <c r="Z140" s="34"/>
      <c r="AA140" s="34"/>
      <c r="AB140" s="34"/>
      <c r="AC140" s="34"/>
      <c r="AD140" s="34"/>
      <c r="AE140" s="34"/>
      <c r="AF140" s="34"/>
    </row>
    <row r="141" ht="17" spans="1:32">
      <c r="A141" s="40">
        <v>71</v>
      </c>
      <c r="B141" s="55" t="s">
        <v>64</v>
      </c>
      <c r="C141" s="203" t="s">
        <v>1274</v>
      </c>
      <c r="D141" s="204" t="s">
        <v>1917</v>
      </c>
      <c r="E141" s="228">
        <v>6000064429</v>
      </c>
      <c r="F141" s="217">
        <v>1</v>
      </c>
      <c r="G141" s="217">
        <v>0</v>
      </c>
      <c r="H141" s="217">
        <v>1</v>
      </c>
      <c r="I141" s="226">
        <v>46189</v>
      </c>
      <c r="J141" s="184" t="s">
        <v>2587</v>
      </c>
      <c r="K141" s="227">
        <v>516309150626051</v>
      </c>
      <c r="L141" s="211" t="s">
        <v>2625</v>
      </c>
      <c r="M141" s="269" t="s">
        <v>2214</v>
      </c>
      <c r="N141" s="238" t="s">
        <v>2188</v>
      </c>
      <c r="O141" s="212" t="s">
        <v>2189</v>
      </c>
      <c r="P141" s="226">
        <v>46189</v>
      </c>
      <c r="Q141" s="247" t="s">
        <v>2190</v>
      </c>
      <c r="R141" s="212" t="s">
        <v>2189</v>
      </c>
      <c r="S141" s="226">
        <v>46189</v>
      </c>
      <c r="T141" s="212" t="s">
        <v>68</v>
      </c>
      <c r="U141" s="204" t="s">
        <v>78</v>
      </c>
      <c r="V141" s="240" t="s">
        <v>1597</v>
      </c>
      <c r="W141" s="55"/>
      <c r="X141" s="34"/>
      <c r="Y141" s="34"/>
      <c r="Z141" s="34"/>
      <c r="AA141" s="34"/>
      <c r="AB141" s="34"/>
      <c r="AC141" s="34"/>
      <c r="AD141" s="34"/>
      <c r="AE141" s="34"/>
      <c r="AF141" s="34"/>
    </row>
    <row r="142" ht="17" spans="1:32">
      <c r="A142" s="40">
        <v>72</v>
      </c>
      <c r="B142" s="55" t="s">
        <v>64</v>
      </c>
      <c r="C142" s="203" t="s">
        <v>1274</v>
      </c>
      <c r="D142" s="204" t="s">
        <v>1917</v>
      </c>
      <c r="E142" s="228">
        <v>6000064429</v>
      </c>
      <c r="F142" s="217">
        <v>3</v>
      </c>
      <c r="G142" s="217">
        <v>3</v>
      </c>
      <c r="H142" s="217">
        <v>0</v>
      </c>
      <c r="I142" s="226">
        <v>46189</v>
      </c>
      <c r="J142" s="184" t="s">
        <v>2587</v>
      </c>
      <c r="K142" s="285" t="s">
        <v>2645</v>
      </c>
      <c r="L142" s="210" t="s">
        <v>66</v>
      </c>
      <c r="M142" s="211" t="s">
        <v>66</v>
      </c>
      <c r="N142" s="211" t="s">
        <v>66</v>
      </c>
      <c r="O142" s="212" t="s">
        <v>2189</v>
      </c>
      <c r="P142" s="226">
        <v>46189</v>
      </c>
      <c r="Q142" s="211" t="s">
        <v>66</v>
      </c>
      <c r="R142" s="212" t="s">
        <v>2189</v>
      </c>
      <c r="S142" s="226">
        <v>46189</v>
      </c>
      <c r="T142" s="212" t="s">
        <v>68</v>
      </c>
      <c r="U142" s="213" t="s">
        <v>66</v>
      </c>
      <c r="V142" s="213" t="s">
        <v>66</v>
      </c>
      <c r="W142" s="34"/>
      <c r="X142" s="34"/>
      <c r="Y142" s="34"/>
      <c r="Z142" s="34"/>
      <c r="AA142" s="34"/>
      <c r="AB142" s="34"/>
      <c r="AC142" s="34"/>
      <c r="AD142" s="34"/>
      <c r="AE142" s="34"/>
      <c r="AF142" s="34"/>
    </row>
    <row r="143" ht="17" spans="1:32">
      <c r="A143" s="40">
        <v>73</v>
      </c>
      <c r="B143" s="55" t="s">
        <v>64</v>
      </c>
      <c r="C143" s="203" t="s">
        <v>1274</v>
      </c>
      <c r="D143" s="204" t="s">
        <v>1917</v>
      </c>
      <c r="E143" s="228">
        <v>6000064429</v>
      </c>
      <c r="F143" s="286">
        <v>1</v>
      </c>
      <c r="G143" s="286">
        <v>1</v>
      </c>
      <c r="H143" s="286">
        <v>0</v>
      </c>
      <c r="I143" s="226">
        <v>46190</v>
      </c>
      <c r="J143" s="184" t="s">
        <v>2587</v>
      </c>
      <c r="K143" s="285">
        <v>516309150626055</v>
      </c>
      <c r="L143" s="210" t="s">
        <v>66</v>
      </c>
      <c r="M143" s="211" t="s">
        <v>66</v>
      </c>
      <c r="N143" s="211" t="s">
        <v>66</v>
      </c>
      <c r="O143" s="212" t="s">
        <v>2189</v>
      </c>
      <c r="P143" s="226">
        <v>46190</v>
      </c>
      <c r="Q143" s="211" t="s">
        <v>66</v>
      </c>
      <c r="R143" s="212" t="s">
        <v>2189</v>
      </c>
      <c r="S143" s="226">
        <v>46190</v>
      </c>
      <c r="T143" s="212" t="s">
        <v>68</v>
      </c>
      <c r="U143" s="213" t="s">
        <v>66</v>
      </c>
      <c r="V143" s="213" t="s">
        <v>66</v>
      </c>
      <c r="W143" s="34"/>
      <c r="X143" s="34"/>
      <c r="Y143" s="34"/>
      <c r="Z143" s="34"/>
      <c r="AA143" s="34"/>
      <c r="AB143" s="34"/>
      <c r="AC143" s="34"/>
      <c r="AD143" s="34"/>
      <c r="AE143" s="34"/>
      <c r="AF143" s="34"/>
    </row>
    <row r="144" ht="17" spans="1:32">
      <c r="A144" s="40">
        <v>74</v>
      </c>
      <c r="B144" s="55" t="s">
        <v>64</v>
      </c>
      <c r="C144" s="203" t="s">
        <v>1274</v>
      </c>
      <c r="D144" s="204" t="s">
        <v>1917</v>
      </c>
      <c r="E144" s="228">
        <v>6000064429</v>
      </c>
      <c r="F144" s="286">
        <v>1</v>
      </c>
      <c r="G144" s="286">
        <v>0</v>
      </c>
      <c r="H144" s="286">
        <v>1</v>
      </c>
      <c r="I144" s="226">
        <v>46190</v>
      </c>
      <c r="J144" s="184" t="s">
        <v>2587</v>
      </c>
      <c r="K144" s="285">
        <v>516309150626056</v>
      </c>
      <c r="L144" s="239" t="s">
        <v>2616</v>
      </c>
      <c r="M144" s="247" t="s">
        <v>2617</v>
      </c>
      <c r="N144" s="244" t="s">
        <v>2618</v>
      </c>
      <c r="O144" s="212" t="s">
        <v>2189</v>
      </c>
      <c r="P144" s="226">
        <v>46190</v>
      </c>
      <c r="Q144" s="239" t="s">
        <v>2619</v>
      </c>
      <c r="R144" s="212" t="s">
        <v>2189</v>
      </c>
      <c r="S144" s="226">
        <v>46190</v>
      </c>
      <c r="T144" s="212" t="s">
        <v>68</v>
      </c>
      <c r="U144" s="212" t="s">
        <v>2620</v>
      </c>
      <c r="V144" s="240" t="s">
        <v>1597</v>
      </c>
      <c r="W144" s="34"/>
      <c r="X144" s="34"/>
      <c r="Y144" s="34"/>
      <c r="Z144" s="34"/>
      <c r="AA144" s="34"/>
      <c r="AB144" s="34"/>
      <c r="AC144" s="34"/>
      <c r="AD144" s="34"/>
      <c r="AE144" s="34"/>
      <c r="AF144" s="34"/>
    </row>
    <row r="145" ht="17" spans="1:32">
      <c r="A145" s="40">
        <v>75</v>
      </c>
      <c r="B145" s="55" t="s">
        <v>64</v>
      </c>
      <c r="C145" s="203" t="s">
        <v>1274</v>
      </c>
      <c r="D145" s="204" t="s">
        <v>1917</v>
      </c>
      <c r="E145" s="228">
        <v>6000064429</v>
      </c>
      <c r="F145" s="286">
        <v>1</v>
      </c>
      <c r="G145" s="286">
        <v>0</v>
      </c>
      <c r="H145" s="286">
        <v>1</v>
      </c>
      <c r="I145" s="226">
        <v>46190</v>
      </c>
      <c r="J145" s="184" t="s">
        <v>2587</v>
      </c>
      <c r="K145" s="227">
        <v>516309150626057</v>
      </c>
      <c r="L145" s="211" t="s">
        <v>2625</v>
      </c>
      <c r="M145" s="269" t="s">
        <v>2214</v>
      </c>
      <c r="N145" s="253" t="s">
        <v>2188</v>
      </c>
      <c r="O145" s="212" t="s">
        <v>2189</v>
      </c>
      <c r="P145" s="226">
        <v>46190</v>
      </c>
      <c r="Q145" s="247" t="s">
        <v>2190</v>
      </c>
      <c r="R145" s="212" t="s">
        <v>2189</v>
      </c>
      <c r="S145" s="226">
        <v>46190</v>
      </c>
      <c r="T145" s="212" t="s">
        <v>68</v>
      </c>
      <c r="U145" s="287" t="s">
        <v>78</v>
      </c>
      <c r="V145" s="240" t="s">
        <v>1597</v>
      </c>
      <c r="W145" s="55"/>
      <c r="X145" s="45"/>
      <c r="Y145" s="45"/>
      <c r="Z145" s="45"/>
      <c r="AA145" s="45"/>
      <c r="AB145" s="45"/>
      <c r="AC145" s="45"/>
      <c r="AD145" s="45"/>
      <c r="AE145" s="45"/>
      <c r="AF145" s="45"/>
    </row>
    <row r="146" ht="17" spans="1:32">
      <c r="A146" s="40">
        <v>76</v>
      </c>
      <c r="B146" s="55" t="s">
        <v>64</v>
      </c>
      <c r="C146" s="203" t="s">
        <v>1274</v>
      </c>
      <c r="D146" s="204" t="s">
        <v>1917</v>
      </c>
      <c r="E146" s="228">
        <v>6000064429</v>
      </c>
      <c r="F146" s="286">
        <v>4</v>
      </c>
      <c r="G146" s="286">
        <v>4</v>
      </c>
      <c r="H146" s="286">
        <v>0</v>
      </c>
      <c r="I146" s="226">
        <v>46190</v>
      </c>
      <c r="J146" s="184" t="s">
        <v>2587</v>
      </c>
      <c r="K146" s="285" t="s">
        <v>2646</v>
      </c>
      <c r="L146" s="210" t="s">
        <v>66</v>
      </c>
      <c r="M146" s="211" t="s">
        <v>66</v>
      </c>
      <c r="N146" s="211" t="s">
        <v>66</v>
      </c>
      <c r="O146" s="212" t="s">
        <v>2189</v>
      </c>
      <c r="P146" s="226">
        <v>46190</v>
      </c>
      <c r="Q146" s="211" t="s">
        <v>66</v>
      </c>
      <c r="R146" s="212" t="s">
        <v>2189</v>
      </c>
      <c r="S146" s="226">
        <v>46190</v>
      </c>
      <c r="T146" s="212" t="s">
        <v>68</v>
      </c>
      <c r="U146" s="213" t="s">
        <v>66</v>
      </c>
      <c r="V146" s="213" t="s">
        <v>66</v>
      </c>
      <c r="W146" s="212"/>
      <c r="X146" s="212"/>
      <c r="Y146" s="212"/>
      <c r="Z146" s="212"/>
      <c r="AA146" s="212"/>
      <c r="AB146" s="212"/>
      <c r="AC146" s="212"/>
      <c r="AD146" s="212"/>
      <c r="AE146" s="212"/>
      <c r="AF146" s="212"/>
    </row>
    <row r="147" ht="17" spans="1:32">
      <c r="A147" s="40">
        <v>77</v>
      </c>
      <c r="B147" s="55" t="s">
        <v>64</v>
      </c>
      <c r="C147" s="203" t="s">
        <v>1274</v>
      </c>
      <c r="D147" s="204" t="s">
        <v>1917</v>
      </c>
      <c r="E147" s="228">
        <v>6000064435</v>
      </c>
      <c r="F147" s="55">
        <v>1</v>
      </c>
      <c r="G147" s="55">
        <v>1</v>
      </c>
      <c r="H147" s="55">
        <v>0</v>
      </c>
      <c r="I147" s="226">
        <v>46193</v>
      </c>
      <c r="J147" s="184" t="s">
        <v>2590</v>
      </c>
      <c r="K147" s="285">
        <v>516339070626041</v>
      </c>
      <c r="L147" s="210" t="s">
        <v>66</v>
      </c>
      <c r="M147" s="211" t="s">
        <v>66</v>
      </c>
      <c r="N147" s="211" t="s">
        <v>66</v>
      </c>
      <c r="O147" s="212" t="s">
        <v>2189</v>
      </c>
      <c r="P147" s="226">
        <v>46193</v>
      </c>
      <c r="Q147" s="211" t="s">
        <v>66</v>
      </c>
      <c r="R147" s="212" t="s">
        <v>2189</v>
      </c>
      <c r="S147" s="226">
        <v>46193</v>
      </c>
      <c r="T147" s="212" t="s">
        <v>68</v>
      </c>
      <c r="U147" s="213" t="s">
        <v>66</v>
      </c>
      <c r="V147" s="213" t="s">
        <v>66</v>
      </c>
      <c r="W147" s="212"/>
      <c r="X147" s="212"/>
      <c r="Y147" s="212"/>
      <c r="Z147" s="212"/>
      <c r="AA147" s="212"/>
      <c r="AB147" s="212"/>
      <c r="AC147" s="212"/>
      <c r="AD147" s="212"/>
      <c r="AE147" s="212"/>
      <c r="AF147" s="212"/>
    </row>
    <row r="148" ht="17" spans="1:32">
      <c r="A148" s="40">
        <v>78</v>
      </c>
      <c r="B148" s="55" t="s">
        <v>64</v>
      </c>
      <c r="C148" s="203" t="s">
        <v>1274</v>
      </c>
      <c r="D148" s="204" t="s">
        <v>1917</v>
      </c>
      <c r="E148" s="228">
        <v>6000064435</v>
      </c>
      <c r="F148" s="55">
        <v>1</v>
      </c>
      <c r="G148" s="55">
        <v>0</v>
      </c>
      <c r="H148" s="55">
        <v>1</v>
      </c>
      <c r="I148" s="226">
        <v>46193</v>
      </c>
      <c r="J148" s="184" t="s">
        <v>2590</v>
      </c>
      <c r="K148" s="285">
        <v>516339070626042</v>
      </c>
      <c r="L148" s="239" t="s">
        <v>2616</v>
      </c>
      <c r="M148" s="238" t="s">
        <v>2617</v>
      </c>
      <c r="N148" s="250" t="s">
        <v>2618</v>
      </c>
      <c r="O148" s="212" t="s">
        <v>2189</v>
      </c>
      <c r="P148" s="226">
        <v>46193</v>
      </c>
      <c r="Q148" s="239" t="s">
        <v>2619</v>
      </c>
      <c r="R148" s="212" t="s">
        <v>2189</v>
      </c>
      <c r="S148" s="226">
        <v>46193</v>
      </c>
      <c r="T148" s="212" t="s">
        <v>68</v>
      </c>
      <c r="U148" s="212" t="s">
        <v>2620</v>
      </c>
      <c r="V148" s="240" t="s">
        <v>1597</v>
      </c>
      <c r="W148" s="212"/>
      <c r="X148" s="212"/>
      <c r="Y148" s="212"/>
      <c r="Z148" s="212"/>
      <c r="AA148" s="212"/>
      <c r="AB148" s="212"/>
      <c r="AC148" s="212"/>
      <c r="AD148" s="212"/>
      <c r="AE148" s="212"/>
      <c r="AF148" s="212"/>
    </row>
    <row r="149" ht="17" spans="1:32">
      <c r="A149" s="40">
        <v>79</v>
      </c>
      <c r="B149" s="55" t="s">
        <v>64</v>
      </c>
      <c r="C149" s="203" t="s">
        <v>1274</v>
      </c>
      <c r="D149" s="204" t="s">
        <v>1917</v>
      </c>
      <c r="E149" s="228">
        <v>6000064435</v>
      </c>
      <c r="F149" s="55">
        <v>1</v>
      </c>
      <c r="G149" s="55">
        <v>1</v>
      </c>
      <c r="H149" s="55">
        <v>0</v>
      </c>
      <c r="I149" s="226">
        <v>46193</v>
      </c>
      <c r="J149" s="184" t="s">
        <v>2590</v>
      </c>
      <c r="K149" s="285">
        <v>516339070626043</v>
      </c>
      <c r="L149" s="210" t="s">
        <v>66</v>
      </c>
      <c r="M149" s="211" t="s">
        <v>66</v>
      </c>
      <c r="N149" s="211" t="s">
        <v>66</v>
      </c>
      <c r="O149" s="212" t="s">
        <v>2189</v>
      </c>
      <c r="P149" s="226">
        <v>46193</v>
      </c>
      <c r="Q149" s="211" t="s">
        <v>66</v>
      </c>
      <c r="R149" s="212" t="s">
        <v>2189</v>
      </c>
      <c r="S149" s="226">
        <v>46193</v>
      </c>
      <c r="T149" s="212" t="s">
        <v>68</v>
      </c>
      <c r="U149" s="213" t="s">
        <v>66</v>
      </c>
      <c r="V149" s="213" t="s">
        <v>66</v>
      </c>
      <c r="W149" s="214"/>
      <c r="X149" s="214"/>
      <c r="Y149" s="214"/>
      <c r="Z149" s="214"/>
      <c r="AA149" s="214"/>
      <c r="AB149" s="214"/>
      <c r="AC149" s="214"/>
      <c r="AD149" s="214"/>
      <c r="AE149" s="214"/>
      <c r="AF149" s="214"/>
    </row>
    <row r="150" ht="17" spans="1:32">
      <c r="A150" s="40">
        <v>80</v>
      </c>
      <c r="B150" s="55" t="s">
        <v>64</v>
      </c>
      <c r="C150" s="203" t="s">
        <v>1274</v>
      </c>
      <c r="D150" s="204" t="s">
        <v>1917</v>
      </c>
      <c r="E150" s="228">
        <v>6000064435</v>
      </c>
      <c r="F150" s="55">
        <v>1</v>
      </c>
      <c r="G150" s="55">
        <v>0</v>
      </c>
      <c r="H150" s="55">
        <v>1</v>
      </c>
      <c r="I150" s="226">
        <v>46193</v>
      </c>
      <c r="J150" s="184" t="s">
        <v>2590</v>
      </c>
      <c r="K150" s="285">
        <v>516339070626044</v>
      </c>
      <c r="L150" s="211" t="s">
        <v>2634</v>
      </c>
      <c r="M150" s="211" t="s">
        <v>2194</v>
      </c>
      <c r="N150" s="274" t="s">
        <v>1035</v>
      </c>
      <c r="O150" s="212" t="s">
        <v>2189</v>
      </c>
      <c r="P150" s="226">
        <v>46193</v>
      </c>
      <c r="Q150" s="244" t="s">
        <v>2195</v>
      </c>
      <c r="R150" s="212" t="s">
        <v>2189</v>
      </c>
      <c r="S150" s="226">
        <v>46193</v>
      </c>
      <c r="T150" s="212" t="s">
        <v>68</v>
      </c>
      <c r="U150" s="270" t="s">
        <v>78</v>
      </c>
      <c r="V150" s="240" t="s">
        <v>1597</v>
      </c>
      <c r="W150" s="48"/>
      <c r="X150" s="48"/>
      <c r="Y150" s="48"/>
      <c r="Z150" s="48"/>
      <c r="AA150" s="48"/>
      <c r="AB150" s="48"/>
      <c r="AC150" s="48"/>
      <c r="AD150" s="48"/>
      <c r="AE150" s="48"/>
      <c r="AF150" s="48"/>
    </row>
    <row r="151" ht="17" spans="1:32">
      <c r="A151" s="40">
        <v>81</v>
      </c>
      <c r="B151" s="55" t="s">
        <v>64</v>
      </c>
      <c r="C151" s="203" t="s">
        <v>1274</v>
      </c>
      <c r="D151" s="204" t="s">
        <v>1917</v>
      </c>
      <c r="E151" s="228">
        <v>6000064435</v>
      </c>
      <c r="F151" s="55">
        <v>1</v>
      </c>
      <c r="G151" s="55">
        <v>0</v>
      </c>
      <c r="H151" s="55">
        <v>1</v>
      </c>
      <c r="I151" s="226">
        <v>46193</v>
      </c>
      <c r="J151" s="184" t="s">
        <v>2590</v>
      </c>
      <c r="K151" s="285">
        <v>516339070626045</v>
      </c>
      <c r="L151" s="211" t="s">
        <v>2642</v>
      </c>
      <c r="M151" s="211" t="s">
        <v>2643</v>
      </c>
      <c r="N151" s="258" t="s">
        <v>86</v>
      </c>
      <c r="O151" s="212" t="s">
        <v>2189</v>
      </c>
      <c r="P151" s="226">
        <v>46193</v>
      </c>
      <c r="Q151" s="62" t="s">
        <v>2644</v>
      </c>
      <c r="R151" s="212" t="s">
        <v>2189</v>
      </c>
      <c r="S151" s="226">
        <v>46193</v>
      </c>
      <c r="T151" s="212" t="s">
        <v>68</v>
      </c>
      <c r="U151" s="204" t="s">
        <v>78</v>
      </c>
      <c r="V151" s="240" t="s">
        <v>1597</v>
      </c>
      <c r="W151" s="204"/>
      <c r="X151" s="216"/>
      <c r="Y151" s="216"/>
      <c r="Z151" s="216"/>
      <c r="AA151" s="216"/>
      <c r="AB151" s="216"/>
      <c r="AC151" s="216"/>
      <c r="AD151" s="216"/>
      <c r="AE151" s="216"/>
      <c r="AF151" s="216"/>
    </row>
    <row r="152" ht="17" spans="1:32">
      <c r="A152" s="40">
        <v>82</v>
      </c>
      <c r="B152" s="55" t="s">
        <v>64</v>
      </c>
      <c r="C152" s="203" t="s">
        <v>1274</v>
      </c>
      <c r="D152" s="204" t="s">
        <v>1917</v>
      </c>
      <c r="E152" s="228">
        <v>6000064435</v>
      </c>
      <c r="F152" s="55">
        <v>1</v>
      </c>
      <c r="G152" s="55">
        <v>1</v>
      </c>
      <c r="H152" s="55">
        <v>0</v>
      </c>
      <c r="I152" s="226">
        <v>46193</v>
      </c>
      <c r="J152" s="184" t="s">
        <v>2590</v>
      </c>
      <c r="K152" s="285">
        <v>516339070626046</v>
      </c>
      <c r="L152" s="210" t="s">
        <v>66</v>
      </c>
      <c r="M152" s="211" t="s">
        <v>66</v>
      </c>
      <c r="N152" s="211" t="s">
        <v>66</v>
      </c>
      <c r="O152" s="212" t="s">
        <v>2189</v>
      </c>
      <c r="P152" s="226">
        <v>46193</v>
      </c>
      <c r="Q152" s="211" t="s">
        <v>66</v>
      </c>
      <c r="R152" s="212" t="s">
        <v>2189</v>
      </c>
      <c r="S152" s="226">
        <v>46193</v>
      </c>
      <c r="T152" s="212" t="s">
        <v>68</v>
      </c>
      <c r="U152" s="213" t="s">
        <v>66</v>
      </c>
      <c r="V152" s="213" t="s">
        <v>66</v>
      </c>
      <c r="W152" s="212"/>
      <c r="X152" s="212"/>
      <c r="Y152" s="212"/>
      <c r="Z152" s="212"/>
      <c r="AA152" s="212"/>
      <c r="AB152" s="212"/>
      <c r="AC152" s="212"/>
      <c r="AD152" s="212"/>
      <c r="AE152" s="212"/>
      <c r="AF152" s="212"/>
    </row>
    <row r="153" ht="17" spans="1:32">
      <c r="A153" s="40">
        <v>83</v>
      </c>
      <c r="B153" s="55" t="s">
        <v>64</v>
      </c>
      <c r="C153" s="203" t="s">
        <v>1274</v>
      </c>
      <c r="D153" s="204" t="s">
        <v>1917</v>
      </c>
      <c r="E153" s="228">
        <v>6000064435</v>
      </c>
      <c r="F153" s="55">
        <v>1</v>
      </c>
      <c r="G153" s="55">
        <v>0</v>
      </c>
      <c r="H153" s="55">
        <v>1</v>
      </c>
      <c r="I153" s="226">
        <v>46193</v>
      </c>
      <c r="J153" s="184" t="s">
        <v>2590</v>
      </c>
      <c r="K153" s="285">
        <v>516339070626047</v>
      </c>
      <c r="L153" s="211" t="s">
        <v>2634</v>
      </c>
      <c r="M153" s="211" t="s">
        <v>2194</v>
      </c>
      <c r="N153" s="211" t="s">
        <v>1035</v>
      </c>
      <c r="O153" s="212" t="s">
        <v>2189</v>
      </c>
      <c r="P153" s="226">
        <v>46193</v>
      </c>
      <c r="Q153" s="258" t="s">
        <v>2195</v>
      </c>
      <c r="R153" s="212" t="s">
        <v>2189</v>
      </c>
      <c r="S153" s="226">
        <v>46193</v>
      </c>
      <c r="T153" s="212" t="s">
        <v>68</v>
      </c>
      <c r="U153" s="287" t="s">
        <v>78</v>
      </c>
      <c r="V153" s="240" t="s">
        <v>1597</v>
      </c>
      <c r="W153" s="34"/>
      <c r="X153" s="34"/>
      <c r="Y153" s="34"/>
      <c r="Z153" s="34"/>
      <c r="AA153" s="34"/>
      <c r="AB153" s="34"/>
      <c r="AC153" s="34"/>
      <c r="AD153" s="34"/>
      <c r="AE153" s="34"/>
      <c r="AF153" s="34"/>
    </row>
    <row r="154" ht="17" spans="1:32">
      <c r="A154" s="40">
        <v>84</v>
      </c>
      <c r="B154" s="55" t="s">
        <v>64</v>
      </c>
      <c r="C154" s="203" t="s">
        <v>1274</v>
      </c>
      <c r="D154" s="204" t="s">
        <v>1917</v>
      </c>
      <c r="E154" s="228">
        <v>6000064435</v>
      </c>
      <c r="F154" s="55">
        <v>1</v>
      </c>
      <c r="G154" s="55">
        <v>1</v>
      </c>
      <c r="H154" s="55">
        <v>0</v>
      </c>
      <c r="I154" s="226">
        <v>46193</v>
      </c>
      <c r="J154" s="184" t="s">
        <v>2590</v>
      </c>
      <c r="K154" s="285">
        <v>516339070626048</v>
      </c>
      <c r="L154" s="210" t="s">
        <v>66</v>
      </c>
      <c r="M154" s="211" t="s">
        <v>66</v>
      </c>
      <c r="N154" s="211" t="s">
        <v>66</v>
      </c>
      <c r="O154" s="212" t="s">
        <v>2189</v>
      </c>
      <c r="P154" s="226">
        <v>46193</v>
      </c>
      <c r="Q154" s="211" t="s">
        <v>66</v>
      </c>
      <c r="R154" s="212" t="s">
        <v>2189</v>
      </c>
      <c r="S154" s="226">
        <v>46193</v>
      </c>
      <c r="T154" s="212" t="s">
        <v>68</v>
      </c>
      <c r="U154" s="213" t="s">
        <v>66</v>
      </c>
      <c r="V154" s="213" t="s">
        <v>66</v>
      </c>
      <c r="W154" s="212"/>
      <c r="X154" s="212"/>
      <c r="Y154" s="212"/>
      <c r="Z154" s="212"/>
      <c r="AA154" s="212"/>
      <c r="AB154" s="212"/>
      <c r="AC154" s="212"/>
      <c r="AD154" s="212"/>
      <c r="AE154" s="212"/>
      <c r="AF154" s="212"/>
    </row>
    <row r="155" ht="17" spans="1:32">
      <c r="A155" s="40">
        <v>85</v>
      </c>
      <c r="B155" s="55" t="s">
        <v>64</v>
      </c>
      <c r="C155" s="203" t="s">
        <v>1274</v>
      </c>
      <c r="D155" s="204" t="s">
        <v>1917</v>
      </c>
      <c r="E155" s="228">
        <v>6000064435</v>
      </c>
      <c r="F155" s="55">
        <f>48-40</f>
        <v>8</v>
      </c>
      <c r="G155" s="286">
        <v>8</v>
      </c>
      <c r="H155" s="55">
        <v>0</v>
      </c>
      <c r="I155" s="226">
        <v>46195</v>
      </c>
      <c r="J155" s="184" t="s">
        <v>2590</v>
      </c>
      <c r="K155" s="285" t="s">
        <v>2647</v>
      </c>
      <c r="L155" s="210" t="s">
        <v>66</v>
      </c>
      <c r="M155" s="211" t="s">
        <v>66</v>
      </c>
      <c r="N155" s="211" t="s">
        <v>66</v>
      </c>
      <c r="O155" s="212" t="s">
        <v>2189</v>
      </c>
      <c r="P155" s="226">
        <v>46195</v>
      </c>
      <c r="Q155" s="211" t="s">
        <v>66</v>
      </c>
      <c r="R155" s="212" t="s">
        <v>2189</v>
      </c>
      <c r="S155" s="226">
        <v>46195</v>
      </c>
      <c r="T155" s="212" t="s">
        <v>68</v>
      </c>
      <c r="U155" s="213" t="s">
        <v>66</v>
      </c>
      <c r="V155" s="213" t="s">
        <v>66</v>
      </c>
      <c r="W155" s="288"/>
      <c r="X155" s="288"/>
      <c r="Y155" s="288"/>
      <c r="Z155" s="288"/>
      <c r="AA155" s="288"/>
      <c r="AB155" s="288"/>
      <c r="AC155" s="288"/>
      <c r="AD155" s="288"/>
      <c r="AE155" s="288"/>
      <c r="AF155" s="288"/>
    </row>
    <row r="156" ht="16.5" spans="1:32">
      <c r="A156" s="40">
        <v>86</v>
      </c>
      <c r="B156" s="55" t="s">
        <v>64</v>
      </c>
      <c r="C156" s="203" t="s">
        <v>1274</v>
      </c>
      <c r="D156" s="204" t="s">
        <v>1917</v>
      </c>
      <c r="E156" s="267">
        <v>6000064430</v>
      </c>
      <c r="F156" s="50">
        <v>12</v>
      </c>
      <c r="G156" s="50">
        <v>12</v>
      </c>
      <c r="H156" s="50">
        <v>0</v>
      </c>
      <c r="I156" s="226">
        <v>46196</v>
      </c>
      <c r="J156" s="184" t="s">
        <v>2588</v>
      </c>
      <c r="K156" s="285" t="s">
        <v>2648</v>
      </c>
      <c r="L156" s="210" t="s">
        <v>66</v>
      </c>
      <c r="M156" s="211" t="s">
        <v>66</v>
      </c>
      <c r="N156" s="211" t="s">
        <v>66</v>
      </c>
      <c r="O156" s="212" t="s">
        <v>2189</v>
      </c>
      <c r="P156" s="226">
        <v>46196</v>
      </c>
      <c r="Q156" s="211" t="s">
        <v>66</v>
      </c>
      <c r="R156" s="212" t="s">
        <v>2189</v>
      </c>
      <c r="S156" s="226">
        <v>46196</v>
      </c>
      <c r="T156" s="212" t="s">
        <v>68</v>
      </c>
      <c r="U156" s="213" t="s">
        <v>66</v>
      </c>
      <c r="V156" s="213" t="s">
        <v>66</v>
      </c>
      <c r="W156" s="212"/>
      <c r="X156" s="212"/>
      <c r="Y156" s="212"/>
      <c r="Z156" s="212"/>
      <c r="AA156" s="212"/>
      <c r="AB156" s="212"/>
      <c r="AC156" s="212"/>
      <c r="AD156" s="212"/>
      <c r="AE156" s="212"/>
      <c r="AF156" s="212"/>
    </row>
    <row r="157" ht="16.5" spans="1:32">
      <c r="A157" s="40">
        <v>87</v>
      </c>
      <c r="B157" s="55" t="s">
        <v>64</v>
      </c>
      <c r="C157" s="203" t="s">
        <v>1274</v>
      </c>
      <c r="D157" s="204" t="s">
        <v>1917</v>
      </c>
      <c r="E157" s="267">
        <v>6000064430</v>
      </c>
      <c r="F157" s="214">
        <v>1</v>
      </c>
      <c r="G157" s="214">
        <v>0</v>
      </c>
      <c r="H157" s="214">
        <v>1</v>
      </c>
      <c r="I157" s="226">
        <v>46196</v>
      </c>
      <c r="J157" s="184" t="s">
        <v>2588</v>
      </c>
      <c r="K157" s="227">
        <v>516313150626039</v>
      </c>
      <c r="L157" s="211" t="s">
        <v>2625</v>
      </c>
      <c r="M157" s="269" t="s">
        <v>2214</v>
      </c>
      <c r="N157" s="238" t="s">
        <v>2188</v>
      </c>
      <c r="O157" s="212" t="s">
        <v>2189</v>
      </c>
      <c r="P157" s="226">
        <v>46196</v>
      </c>
      <c r="Q157" s="247" t="s">
        <v>2190</v>
      </c>
      <c r="R157" s="212" t="s">
        <v>2189</v>
      </c>
      <c r="S157" s="226">
        <v>46196</v>
      </c>
      <c r="T157" s="212" t="s">
        <v>68</v>
      </c>
      <c r="U157" s="287" t="s">
        <v>78</v>
      </c>
      <c r="V157" s="240" t="s">
        <v>1597</v>
      </c>
      <c r="W157" s="55"/>
      <c r="X157" s="45"/>
      <c r="Y157" s="45"/>
      <c r="Z157" s="45"/>
      <c r="AA157" s="45"/>
      <c r="AB157" s="45"/>
      <c r="AC157" s="45"/>
      <c r="AD157" s="45"/>
      <c r="AE157" s="45"/>
      <c r="AF157" s="45"/>
    </row>
    <row r="158" ht="17" spans="1:32">
      <c r="A158" s="40">
        <v>88</v>
      </c>
      <c r="B158" s="55" t="s">
        <v>64</v>
      </c>
      <c r="C158" s="203" t="s">
        <v>1274</v>
      </c>
      <c r="D158" s="204" t="s">
        <v>1917</v>
      </c>
      <c r="E158" s="228">
        <v>6000064429</v>
      </c>
      <c r="F158" s="286">
        <v>17</v>
      </c>
      <c r="G158" s="286">
        <v>17</v>
      </c>
      <c r="H158" s="286">
        <v>0</v>
      </c>
      <c r="I158" s="226">
        <v>46198</v>
      </c>
      <c r="J158" s="184" t="s">
        <v>2587</v>
      </c>
      <c r="K158" s="285" t="s">
        <v>2649</v>
      </c>
      <c r="L158" s="210" t="s">
        <v>66</v>
      </c>
      <c r="M158" s="211" t="s">
        <v>66</v>
      </c>
      <c r="N158" s="211" t="s">
        <v>66</v>
      </c>
      <c r="O158" s="212" t="s">
        <v>2189</v>
      </c>
      <c r="P158" s="226">
        <v>46198</v>
      </c>
      <c r="Q158" s="211" t="s">
        <v>66</v>
      </c>
      <c r="R158" s="212" t="s">
        <v>2189</v>
      </c>
      <c r="S158" s="226">
        <v>46198</v>
      </c>
      <c r="T158" s="212" t="s">
        <v>68</v>
      </c>
      <c r="U158" s="213" t="s">
        <v>66</v>
      </c>
      <c r="V158" s="213" t="s">
        <v>66</v>
      </c>
      <c r="W158" s="212"/>
      <c r="X158" s="212"/>
      <c r="Y158" s="212"/>
      <c r="Z158" s="212"/>
      <c r="AA158" s="212"/>
      <c r="AB158" s="212"/>
      <c r="AC158" s="212"/>
      <c r="AD158" s="212"/>
      <c r="AE158" s="212"/>
      <c r="AF158" s="212"/>
    </row>
    <row r="159" ht="17" spans="1:32">
      <c r="A159" s="40">
        <v>89</v>
      </c>
      <c r="B159" s="55" t="s">
        <v>64</v>
      </c>
      <c r="C159" s="203" t="s">
        <v>1274</v>
      </c>
      <c r="D159" s="204" t="s">
        <v>1917</v>
      </c>
      <c r="E159" s="228">
        <v>6000064429</v>
      </c>
      <c r="F159" s="229">
        <v>7</v>
      </c>
      <c r="G159" s="229">
        <v>7</v>
      </c>
      <c r="H159" s="229">
        <v>0</v>
      </c>
      <c r="I159" s="226">
        <v>46199</v>
      </c>
      <c r="J159" s="184" t="s">
        <v>2587</v>
      </c>
      <c r="K159" s="285" t="s">
        <v>2650</v>
      </c>
      <c r="L159" s="210" t="s">
        <v>66</v>
      </c>
      <c r="M159" s="211" t="s">
        <v>66</v>
      </c>
      <c r="N159" s="211" t="s">
        <v>66</v>
      </c>
      <c r="O159" s="212" t="s">
        <v>2189</v>
      </c>
      <c r="P159" s="226">
        <v>46199</v>
      </c>
      <c r="Q159" s="211" t="s">
        <v>66</v>
      </c>
      <c r="R159" s="212" t="s">
        <v>2189</v>
      </c>
      <c r="S159" s="226">
        <v>46199</v>
      </c>
      <c r="T159" s="212" t="s">
        <v>68</v>
      </c>
      <c r="U159" s="213" t="s">
        <v>66</v>
      </c>
      <c r="V159" s="213" t="s">
        <v>66</v>
      </c>
      <c r="W159" s="212"/>
      <c r="X159" s="212"/>
      <c r="Y159" s="212"/>
      <c r="Z159" s="212"/>
      <c r="AA159" s="212"/>
      <c r="AB159" s="212"/>
      <c r="AC159" s="212"/>
      <c r="AD159" s="212"/>
      <c r="AE159" s="212"/>
      <c r="AF159" s="212"/>
    </row>
    <row r="160" ht="16.5" spans="1:32">
      <c r="A160" s="40">
        <v>90</v>
      </c>
      <c r="B160" s="55" t="s">
        <v>64</v>
      </c>
      <c r="C160" s="203" t="s">
        <v>1274</v>
      </c>
      <c r="D160" s="204" t="s">
        <v>1917</v>
      </c>
      <c r="E160" s="267">
        <v>6000064430</v>
      </c>
      <c r="F160" s="50">
        <v>1</v>
      </c>
      <c r="G160" s="50">
        <v>1</v>
      </c>
      <c r="H160" s="50">
        <v>0</v>
      </c>
      <c r="I160" s="226">
        <v>46196</v>
      </c>
      <c r="J160" s="184" t="s">
        <v>2588</v>
      </c>
      <c r="K160" s="285">
        <v>516313150626040</v>
      </c>
      <c r="L160" s="210" t="s">
        <v>66</v>
      </c>
      <c r="M160" s="211" t="s">
        <v>66</v>
      </c>
      <c r="N160" s="211" t="s">
        <v>66</v>
      </c>
      <c r="O160" s="212" t="s">
        <v>2189</v>
      </c>
      <c r="P160" s="226">
        <v>46196</v>
      </c>
      <c r="Q160" s="211" t="s">
        <v>66</v>
      </c>
      <c r="R160" s="212" t="s">
        <v>2189</v>
      </c>
      <c r="S160" s="226">
        <v>46196</v>
      </c>
      <c r="T160" s="212" t="s">
        <v>68</v>
      </c>
      <c r="U160" s="213" t="s">
        <v>66</v>
      </c>
      <c r="V160" s="213" t="s">
        <v>66</v>
      </c>
      <c r="W160" s="212"/>
      <c r="X160" s="212"/>
      <c r="Y160" s="212"/>
      <c r="Z160" s="212"/>
      <c r="AA160" s="212"/>
      <c r="AB160" s="212"/>
      <c r="AC160" s="212"/>
      <c r="AD160" s="212"/>
      <c r="AE160" s="212"/>
      <c r="AF160" s="212"/>
    </row>
    <row r="161" ht="16.5" spans="1:32">
      <c r="A161" s="40">
        <v>91</v>
      </c>
      <c r="B161" s="55" t="s">
        <v>64</v>
      </c>
      <c r="C161" s="203" t="s">
        <v>1274</v>
      </c>
      <c r="D161" s="204" t="s">
        <v>1917</v>
      </c>
      <c r="E161" s="267">
        <v>6000064430</v>
      </c>
      <c r="F161" s="50">
        <v>5</v>
      </c>
      <c r="G161" s="50">
        <v>5</v>
      </c>
      <c r="H161" s="50">
        <v>0</v>
      </c>
      <c r="I161" s="226">
        <v>46202</v>
      </c>
      <c r="J161" s="184" t="s">
        <v>2588</v>
      </c>
      <c r="K161" s="285" t="s">
        <v>2651</v>
      </c>
      <c r="L161" s="210" t="s">
        <v>66</v>
      </c>
      <c r="M161" s="211" t="s">
        <v>66</v>
      </c>
      <c r="N161" s="211" t="s">
        <v>66</v>
      </c>
      <c r="O161" s="212" t="s">
        <v>2189</v>
      </c>
      <c r="P161" s="226">
        <v>46202</v>
      </c>
      <c r="Q161" s="211" t="s">
        <v>66</v>
      </c>
      <c r="R161" s="212" t="s">
        <v>2189</v>
      </c>
      <c r="S161" s="226">
        <v>46202</v>
      </c>
      <c r="T161" s="212" t="s">
        <v>68</v>
      </c>
      <c r="U161" s="213" t="s">
        <v>66</v>
      </c>
      <c r="V161" s="213" t="s">
        <v>66</v>
      </c>
      <c r="W161" s="212"/>
      <c r="X161" s="212"/>
      <c r="Y161" s="212"/>
      <c r="Z161" s="212"/>
      <c r="AA161" s="212"/>
      <c r="AB161" s="212"/>
      <c r="AC161" s="212"/>
      <c r="AD161" s="212"/>
      <c r="AE161" s="212"/>
      <c r="AF161" s="212"/>
    </row>
    <row r="162" ht="16.5" spans="1:32">
      <c r="A162" s="40">
        <v>92</v>
      </c>
      <c r="B162" s="55" t="s">
        <v>64</v>
      </c>
      <c r="C162" s="203" t="s">
        <v>1274</v>
      </c>
      <c r="D162" s="204" t="s">
        <v>1917</v>
      </c>
      <c r="E162" s="267">
        <v>6000064430</v>
      </c>
      <c r="F162" s="214">
        <v>7</v>
      </c>
      <c r="G162" s="214">
        <v>7</v>
      </c>
      <c r="H162" s="214">
        <v>0</v>
      </c>
      <c r="I162" s="226">
        <v>46204</v>
      </c>
      <c r="J162" s="184" t="s">
        <v>2588</v>
      </c>
      <c r="K162" s="285" t="s">
        <v>2652</v>
      </c>
      <c r="L162" s="210" t="s">
        <v>66</v>
      </c>
      <c r="M162" s="211" t="s">
        <v>66</v>
      </c>
      <c r="N162" s="211" t="s">
        <v>66</v>
      </c>
      <c r="O162" s="212" t="s">
        <v>2189</v>
      </c>
      <c r="P162" s="226">
        <v>46204</v>
      </c>
      <c r="Q162" s="211" t="s">
        <v>66</v>
      </c>
      <c r="R162" s="212" t="s">
        <v>2189</v>
      </c>
      <c r="S162" s="226">
        <v>46204</v>
      </c>
      <c r="T162" s="212" t="s">
        <v>68</v>
      </c>
      <c r="U162" s="213" t="s">
        <v>66</v>
      </c>
      <c r="V162" s="213" t="s">
        <v>66</v>
      </c>
      <c r="W162" s="212"/>
      <c r="X162" s="212"/>
      <c r="Y162" s="212"/>
      <c r="Z162" s="212"/>
      <c r="AA162" s="212"/>
      <c r="AB162" s="212"/>
      <c r="AC162" s="212"/>
      <c r="AD162" s="212"/>
      <c r="AE162" s="212"/>
      <c r="AF162" s="212"/>
    </row>
    <row r="163" ht="17" spans="1:32">
      <c r="A163" s="40">
        <v>93</v>
      </c>
      <c r="B163" s="55" t="s">
        <v>64</v>
      </c>
      <c r="C163" s="203" t="s">
        <v>1274</v>
      </c>
      <c r="D163" s="204" t="s">
        <v>1917</v>
      </c>
      <c r="E163" s="228">
        <v>6000064429</v>
      </c>
      <c r="F163" s="229">
        <v>9</v>
      </c>
      <c r="G163" s="229">
        <v>9</v>
      </c>
      <c r="H163" s="229">
        <v>0</v>
      </c>
      <c r="I163" s="226">
        <v>46204</v>
      </c>
      <c r="J163" s="184" t="s">
        <v>2587</v>
      </c>
      <c r="K163" s="285" t="s">
        <v>2653</v>
      </c>
      <c r="L163" s="210" t="s">
        <v>66</v>
      </c>
      <c r="M163" s="211" t="s">
        <v>66</v>
      </c>
      <c r="N163" s="211" t="s">
        <v>66</v>
      </c>
      <c r="O163" s="212" t="s">
        <v>2189</v>
      </c>
      <c r="P163" s="226">
        <v>46204</v>
      </c>
      <c r="Q163" s="211" t="s">
        <v>66</v>
      </c>
      <c r="R163" s="212" t="s">
        <v>2189</v>
      </c>
      <c r="S163" s="226">
        <v>46204</v>
      </c>
      <c r="T163" s="212" t="s">
        <v>68</v>
      </c>
      <c r="U163" s="213" t="s">
        <v>66</v>
      </c>
      <c r="V163" s="213" t="s">
        <v>66</v>
      </c>
      <c r="W163" s="229"/>
      <c r="X163" s="229"/>
      <c r="Y163" s="229"/>
      <c r="Z163" s="229"/>
      <c r="AA163" s="229"/>
      <c r="AB163" s="229"/>
      <c r="AC163" s="229"/>
      <c r="AD163" s="229"/>
      <c r="AE163" s="229"/>
      <c r="AF163" s="229"/>
    </row>
    <row r="164" ht="16.5" spans="1:32">
      <c r="A164" s="40">
        <v>94</v>
      </c>
      <c r="B164" s="55" t="s">
        <v>64</v>
      </c>
      <c r="C164" s="203" t="s">
        <v>1274</v>
      </c>
      <c r="D164" s="204" t="s">
        <v>1917</v>
      </c>
      <c r="E164" s="267">
        <v>6000064430</v>
      </c>
      <c r="F164" s="50">
        <v>3</v>
      </c>
      <c r="G164" s="50">
        <v>3</v>
      </c>
      <c r="H164" s="50">
        <v>0</v>
      </c>
      <c r="I164" s="226">
        <v>46205</v>
      </c>
      <c r="J164" s="184" t="s">
        <v>2588</v>
      </c>
      <c r="K164" s="285" t="s">
        <v>2654</v>
      </c>
      <c r="L164" s="210" t="s">
        <v>66</v>
      </c>
      <c r="M164" s="211" t="s">
        <v>66</v>
      </c>
      <c r="N164" s="211" t="s">
        <v>66</v>
      </c>
      <c r="O164" s="212" t="s">
        <v>2189</v>
      </c>
      <c r="P164" s="226">
        <v>46205</v>
      </c>
      <c r="Q164" s="211" t="s">
        <v>66</v>
      </c>
      <c r="R164" s="212" t="s">
        <v>2189</v>
      </c>
      <c r="S164" s="226">
        <v>46205</v>
      </c>
      <c r="T164" s="212" t="s">
        <v>68</v>
      </c>
      <c r="U164" s="213" t="s">
        <v>66</v>
      </c>
      <c r="V164" s="213" t="s">
        <v>66</v>
      </c>
      <c r="W164" s="289"/>
      <c r="X164" s="289"/>
      <c r="Y164" s="289"/>
      <c r="Z164" s="289"/>
      <c r="AA164" s="289"/>
      <c r="AB164" s="289"/>
      <c r="AC164" s="289"/>
      <c r="AD164" s="289"/>
      <c r="AE164" s="289"/>
      <c r="AF164" s="289"/>
    </row>
    <row r="165" ht="17" spans="1:32">
      <c r="A165" s="40">
        <v>95</v>
      </c>
      <c r="B165" s="55" t="s">
        <v>64</v>
      </c>
      <c r="C165" s="203" t="s">
        <v>1274</v>
      </c>
      <c r="D165" s="204" t="s">
        <v>1917</v>
      </c>
      <c r="E165" s="228">
        <v>6000064435</v>
      </c>
      <c r="F165" s="55">
        <v>9</v>
      </c>
      <c r="G165" s="55">
        <v>9</v>
      </c>
      <c r="H165" s="55">
        <v>0</v>
      </c>
      <c r="I165" s="226">
        <v>46205</v>
      </c>
      <c r="J165" s="184" t="s">
        <v>2590</v>
      </c>
      <c r="K165" s="285" t="s">
        <v>2655</v>
      </c>
      <c r="L165" s="210" t="s">
        <v>66</v>
      </c>
      <c r="M165" s="211" t="s">
        <v>66</v>
      </c>
      <c r="N165" s="211" t="s">
        <v>66</v>
      </c>
      <c r="O165" s="212" t="s">
        <v>2189</v>
      </c>
      <c r="P165" s="226">
        <v>46205</v>
      </c>
      <c r="Q165" s="211" t="s">
        <v>66</v>
      </c>
      <c r="R165" s="212" t="s">
        <v>2189</v>
      </c>
      <c r="S165" s="226">
        <v>46205</v>
      </c>
      <c r="T165" s="212" t="s">
        <v>68</v>
      </c>
      <c r="U165" s="213" t="s">
        <v>66</v>
      </c>
      <c r="V165" s="213" t="s">
        <v>66</v>
      </c>
      <c r="W165" s="227"/>
      <c r="X165" s="227"/>
      <c r="Y165" s="227"/>
      <c r="Z165" s="227"/>
      <c r="AA165" s="227"/>
      <c r="AB165" s="227"/>
      <c r="AC165" s="227"/>
      <c r="AD165" s="227"/>
      <c r="AE165" s="227"/>
      <c r="AF165" s="227"/>
    </row>
    <row r="166" ht="17" spans="1:32">
      <c r="A166" s="40">
        <v>96</v>
      </c>
      <c r="B166" s="55" t="s">
        <v>64</v>
      </c>
      <c r="C166" s="203" t="s">
        <v>1274</v>
      </c>
      <c r="D166" s="204" t="s">
        <v>1917</v>
      </c>
      <c r="E166" s="228">
        <v>6000064435</v>
      </c>
      <c r="F166" s="55">
        <v>7</v>
      </c>
      <c r="G166" s="55">
        <v>7</v>
      </c>
      <c r="H166" s="55">
        <v>0</v>
      </c>
      <c r="I166" s="226">
        <v>46206</v>
      </c>
      <c r="J166" s="184" t="s">
        <v>2590</v>
      </c>
      <c r="K166" s="285" t="s">
        <v>2656</v>
      </c>
      <c r="L166" s="210" t="s">
        <v>66</v>
      </c>
      <c r="M166" s="211" t="s">
        <v>66</v>
      </c>
      <c r="N166" s="211" t="s">
        <v>66</v>
      </c>
      <c r="O166" s="212" t="s">
        <v>2189</v>
      </c>
      <c r="P166" s="226">
        <v>46206</v>
      </c>
      <c r="Q166" s="211" t="s">
        <v>66</v>
      </c>
      <c r="R166" s="212" t="s">
        <v>2189</v>
      </c>
      <c r="S166" s="226">
        <v>46206</v>
      </c>
      <c r="T166" s="212" t="s">
        <v>68</v>
      </c>
      <c r="U166" s="213" t="s">
        <v>66</v>
      </c>
      <c r="V166" s="213" t="s">
        <v>66</v>
      </c>
      <c r="W166" s="227"/>
      <c r="X166" s="227"/>
      <c r="Y166" s="227"/>
      <c r="Z166" s="227"/>
      <c r="AA166" s="227"/>
      <c r="AB166" s="227"/>
      <c r="AC166" s="227"/>
      <c r="AD166" s="227"/>
      <c r="AE166" s="227"/>
      <c r="AF166" s="227"/>
    </row>
    <row r="167" ht="17" spans="1:32">
      <c r="A167" s="40">
        <v>97</v>
      </c>
      <c r="B167" s="55" t="s">
        <v>64</v>
      </c>
      <c r="C167" s="203" t="s">
        <v>1274</v>
      </c>
      <c r="D167" s="204" t="s">
        <v>1917</v>
      </c>
      <c r="E167" s="228">
        <v>6000064429</v>
      </c>
      <c r="F167" s="229">
        <v>6</v>
      </c>
      <c r="G167" s="229">
        <v>6</v>
      </c>
      <c r="H167" s="229">
        <v>0</v>
      </c>
      <c r="I167" s="226">
        <v>46207</v>
      </c>
      <c r="J167" s="184" t="s">
        <v>2587</v>
      </c>
      <c r="K167" s="285" t="s">
        <v>2657</v>
      </c>
      <c r="L167" s="210" t="s">
        <v>66</v>
      </c>
      <c r="M167" s="211" t="s">
        <v>66</v>
      </c>
      <c r="N167" s="211" t="s">
        <v>66</v>
      </c>
      <c r="O167" s="212" t="s">
        <v>2189</v>
      </c>
      <c r="P167" s="226">
        <v>46207</v>
      </c>
      <c r="Q167" s="211" t="s">
        <v>66</v>
      </c>
      <c r="R167" s="212" t="s">
        <v>2189</v>
      </c>
      <c r="S167" s="226">
        <v>46207</v>
      </c>
      <c r="T167" s="212" t="s">
        <v>68</v>
      </c>
      <c r="U167" s="213" t="s">
        <v>66</v>
      </c>
      <c r="V167" s="213" t="s">
        <v>66</v>
      </c>
      <c r="W167" s="229"/>
      <c r="X167" s="229"/>
      <c r="Y167" s="229"/>
      <c r="Z167" s="229"/>
      <c r="AA167" s="229"/>
      <c r="AB167" s="229"/>
      <c r="AC167" s="229"/>
      <c r="AD167" s="229"/>
      <c r="AE167" s="229"/>
      <c r="AF167" s="229"/>
    </row>
    <row r="168" ht="17" spans="1:32">
      <c r="A168" s="40">
        <v>98</v>
      </c>
      <c r="B168" s="55" t="s">
        <v>64</v>
      </c>
      <c r="C168" s="203" t="s">
        <v>1274</v>
      </c>
      <c r="D168" s="204" t="s">
        <v>1917</v>
      </c>
      <c r="E168" s="228">
        <v>6000064435</v>
      </c>
      <c r="F168" s="55">
        <v>2</v>
      </c>
      <c r="G168" s="55">
        <v>2</v>
      </c>
      <c r="H168" s="55">
        <v>0</v>
      </c>
      <c r="I168" s="226">
        <v>46207</v>
      </c>
      <c r="J168" s="184" t="s">
        <v>2590</v>
      </c>
      <c r="K168" s="285" t="s">
        <v>2658</v>
      </c>
      <c r="L168" s="210" t="s">
        <v>66</v>
      </c>
      <c r="M168" s="211" t="s">
        <v>66</v>
      </c>
      <c r="N168" s="211" t="s">
        <v>66</v>
      </c>
      <c r="O168" s="212" t="s">
        <v>2189</v>
      </c>
      <c r="P168" s="226">
        <v>46207</v>
      </c>
      <c r="Q168" s="211" t="s">
        <v>66</v>
      </c>
      <c r="R168" s="212" t="s">
        <v>2189</v>
      </c>
      <c r="S168" s="226">
        <v>46207</v>
      </c>
      <c r="T168" s="212" t="s">
        <v>68</v>
      </c>
      <c r="U168" s="213" t="s">
        <v>66</v>
      </c>
      <c r="V168" s="213" t="s">
        <v>66</v>
      </c>
      <c r="W168" s="227"/>
      <c r="X168" s="227"/>
      <c r="Y168" s="227"/>
      <c r="Z168" s="227"/>
      <c r="AA168" s="227"/>
      <c r="AB168" s="227"/>
      <c r="AC168" s="227"/>
      <c r="AD168" s="227"/>
      <c r="AE168" s="227"/>
      <c r="AF168" s="227"/>
    </row>
    <row r="169" ht="17" spans="1:32">
      <c r="A169" s="40">
        <v>99</v>
      </c>
      <c r="B169" s="55" t="s">
        <v>64</v>
      </c>
      <c r="C169" s="203" t="s">
        <v>1274</v>
      </c>
      <c r="D169" s="204" t="s">
        <v>1917</v>
      </c>
      <c r="E169" s="228">
        <v>6000064429</v>
      </c>
      <c r="F169" s="229">
        <v>10</v>
      </c>
      <c r="G169" s="229">
        <v>10</v>
      </c>
      <c r="H169" s="229">
        <v>0</v>
      </c>
      <c r="I169" s="226">
        <v>46209</v>
      </c>
      <c r="J169" s="184" t="s">
        <v>2587</v>
      </c>
      <c r="K169" s="285" t="s">
        <v>2659</v>
      </c>
      <c r="L169" s="210" t="s">
        <v>66</v>
      </c>
      <c r="M169" s="211" t="s">
        <v>66</v>
      </c>
      <c r="N169" s="211" t="s">
        <v>66</v>
      </c>
      <c r="O169" s="212" t="s">
        <v>2189</v>
      </c>
      <c r="P169" s="226">
        <v>46209</v>
      </c>
      <c r="Q169" s="211" t="s">
        <v>66</v>
      </c>
      <c r="R169" s="212" t="s">
        <v>2189</v>
      </c>
      <c r="S169" s="226">
        <v>46209</v>
      </c>
      <c r="T169" s="212" t="s">
        <v>68</v>
      </c>
      <c r="U169" s="213" t="s">
        <v>66</v>
      </c>
      <c r="V169" s="213" t="s">
        <v>66</v>
      </c>
      <c r="W169" s="229"/>
      <c r="X169" s="229"/>
      <c r="Y169" s="229"/>
      <c r="Z169" s="229"/>
      <c r="AA169" s="229"/>
      <c r="AB169" s="229"/>
      <c r="AC169" s="229"/>
      <c r="AD169" s="229"/>
      <c r="AE169" s="229"/>
      <c r="AF169" s="229"/>
    </row>
    <row r="170" ht="17" spans="1:32">
      <c r="A170" s="40">
        <v>100</v>
      </c>
      <c r="B170" s="55" t="s">
        <v>64</v>
      </c>
      <c r="C170" s="203" t="s">
        <v>1274</v>
      </c>
      <c r="D170" s="204" t="s">
        <v>1917</v>
      </c>
      <c r="E170" s="228">
        <v>6000064429</v>
      </c>
      <c r="F170" s="229">
        <v>6</v>
      </c>
      <c r="G170" s="229">
        <v>6</v>
      </c>
      <c r="H170" s="229">
        <v>0</v>
      </c>
      <c r="I170" s="226">
        <v>46210</v>
      </c>
      <c r="J170" s="184" t="s">
        <v>2587</v>
      </c>
      <c r="K170" s="285" t="s">
        <v>2660</v>
      </c>
      <c r="L170" s="210" t="s">
        <v>66</v>
      </c>
      <c r="M170" s="211" t="s">
        <v>66</v>
      </c>
      <c r="N170" s="211" t="s">
        <v>66</v>
      </c>
      <c r="O170" s="212" t="s">
        <v>2189</v>
      </c>
      <c r="P170" s="226">
        <v>46210</v>
      </c>
      <c r="Q170" s="211" t="s">
        <v>66</v>
      </c>
      <c r="R170" s="212" t="s">
        <v>2189</v>
      </c>
      <c r="S170" s="226">
        <v>46210</v>
      </c>
      <c r="T170" s="212" t="s">
        <v>68</v>
      </c>
      <c r="U170" s="213" t="s">
        <v>66</v>
      </c>
      <c r="V170" s="213" t="s">
        <v>66</v>
      </c>
      <c r="W170" s="229"/>
      <c r="X170" s="229"/>
      <c r="Y170" s="229"/>
      <c r="Z170" s="229"/>
      <c r="AA170" s="229"/>
      <c r="AB170" s="229"/>
      <c r="AC170" s="229"/>
      <c r="AD170" s="229"/>
      <c r="AE170" s="229"/>
      <c r="AF170" s="229"/>
    </row>
    <row r="171" ht="17" spans="1:32">
      <c r="A171" s="290">
        <v>101</v>
      </c>
      <c r="B171" s="55" t="s">
        <v>64</v>
      </c>
      <c r="C171" s="203" t="s">
        <v>1274</v>
      </c>
      <c r="D171" s="204" t="s">
        <v>1917</v>
      </c>
      <c r="E171" s="228">
        <v>6000064429</v>
      </c>
      <c r="F171" s="229">
        <v>10</v>
      </c>
      <c r="G171" s="229">
        <v>10</v>
      </c>
      <c r="H171" s="229">
        <v>0</v>
      </c>
      <c r="I171" s="226">
        <v>46211</v>
      </c>
      <c r="J171" s="184" t="s">
        <v>2587</v>
      </c>
      <c r="K171" s="285" t="s">
        <v>2661</v>
      </c>
      <c r="L171" s="210" t="s">
        <v>66</v>
      </c>
      <c r="M171" s="211" t="s">
        <v>66</v>
      </c>
      <c r="N171" s="211" t="s">
        <v>66</v>
      </c>
      <c r="O171" s="212" t="s">
        <v>2189</v>
      </c>
      <c r="P171" s="226">
        <v>46211</v>
      </c>
      <c r="Q171" s="211" t="s">
        <v>66</v>
      </c>
      <c r="R171" s="212" t="s">
        <v>2189</v>
      </c>
      <c r="S171" s="226">
        <v>46211</v>
      </c>
      <c r="T171" s="212" t="s">
        <v>68</v>
      </c>
      <c r="U171" s="213" t="s">
        <v>66</v>
      </c>
      <c r="V171" s="213" t="s">
        <v>66</v>
      </c>
      <c r="W171" s="229"/>
      <c r="X171" s="229"/>
      <c r="Y171" s="229"/>
      <c r="Z171" s="229"/>
      <c r="AA171" s="229"/>
      <c r="AB171" s="229"/>
      <c r="AC171" s="229"/>
      <c r="AD171" s="229"/>
      <c r="AE171" s="229"/>
      <c r="AF171" s="229"/>
    </row>
    <row r="172" ht="17" spans="1:32">
      <c r="A172" s="290">
        <v>102</v>
      </c>
      <c r="B172" s="55" t="s">
        <v>64</v>
      </c>
      <c r="C172" s="203" t="s">
        <v>1274</v>
      </c>
      <c r="D172" s="204" t="s">
        <v>1917</v>
      </c>
      <c r="E172" s="228">
        <v>6000064429</v>
      </c>
      <c r="F172" s="217">
        <v>1</v>
      </c>
      <c r="G172" s="217">
        <v>0</v>
      </c>
      <c r="H172" s="217">
        <v>1</v>
      </c>
      <c r="I172" s="226">
        <v>46212</v>
      </c>
      <c r="J172" s="184" t="s">
        <v>2587</v>
      </c>
      <c r="K172" s="227">
        <v>516309150726127</v>
      </c>
      <c r="L172" s="211" t="s">
        <v>2625</v>
      </c>
      <c r="M172" s="269" t="s">
        <v>2214</v>
      </c>
      <c r="N172" s="238" t="s">
        <v>2188</v>
      </c>
      <c r="O172" s="212" t="s">
        <v>2189</v>
      </c>
      <c r="P172" s="226">
        <v>46212</v>
      </c>
      <c r="Q172" s="247" t="s">
        <v>2190</v>
      </c>
      <c r="R172" s="212" t="s">
        <v>2189</v>
      </c>
      <c r="S172" s="226">
        <v>46212</v>
      </c>
      <c r="T172" s="212" t="s">
        <v>68</v>
      </c>
      <c r="U172" s="204" t="s">
        <v>78</v>
      </c>
      <c r="V172" s="240" t="s">
        <v>1597</v>
      </c>
      <c r="W172" s="55"/>
      <c r="X172" s="45"/>
      <c r="Y172" s="45"/>
      <c r="Z172" s="45"/>
      <c r="AA172" s="45"/>
      <c r="AB172" s="45"/>
      <c r="AC172" s="45"/>
      <c r="AD172" s="45"/>
      <c r="AE172" s="45"/>
      <c r="AF172" s="45"/>
    </row>
    <row r="173" ht="17" spans="1:32">
      <c r="A173" s="290">
        <v>103</v>
      </c>
      <c r="B173" s="55" t="s">
        <v>64</v>
      </c>
      <c r="C173" s="203" t="s">
        <v>1274</v>
      </c>
      <c r="D173" s="204" t="s">
        <v>1917</v>
      </c>
      <c r="E173" s="228">
        <v>6000064429</v>
      </c>
      <c r="F173" s="217">
        <v>1</v>
      </c>
      <c r="G173" s="217">
        <v>0</v>
      </c>
      <c r="H173" s="217">
        <v>1</v>
      </c>
      <c r="I173" s="226">
        <v>46212</v>
      </c>
      <c r="J173" s="184" t="s">
        <v>2587</v>
      </c>
      <c r="K173" s="285">
        <v>516309150726128</v>
      </c>
      <c r="L173" s="211" t="s">
        <v>2634</v>
      </c>
      <c r="M173" s="211" t="s">
        <v>2194</v>
      </c>
      <c r="N173" s="274" t="s">
        <v>1035</v>
      </c>
      <c r="O173" s="212" t="s">
        <v>2189</v>
      </c>
      <c r="P173" s="226">
        <v>46212</v>
      </c>
      <c r="Q173" s="244" t="s">
        <v>2195</v>
      </c>
      <c r="R173" s="212" t="s">
        <v>2189</v>
      </c>
      <c r="S173" s="226">
        <v>46212</v>
      </c>
      <c r="T173" s="212" t="s">
        <v>68</v>
      </c>
      <c r="U173" s="270" t="s">
        <v>78</v>
      </c>
      <c r="V173" s="240" t="s">
        <v>1597</v>
      </c>
      <c r="W173" s="48"/>
      <c r="X173" s="48"/>
      <c r="Y173" s="48"/>
      <c r="Z173" s="48"/>
      <c r="AA173" s="48"/>
      <c r="AB173" s="48"/>
      <c r="AC173" s="48"/>
      <c r="AD173" s="48"/>
      <c r="AE173" s="48"/>
      <c r="AF173" s="48"/>
    </row>
    <row r="174" ht="17" spans="1:32">
      <c r="A174" s="290">
        <v>104</v>
      </c>
      <c r="B174" s="55" t="s">
        <v>64</v>
      </c>
      <c r="C174" s="203" t="s">
        <v>1274</v>
      </c>
      <c r="D174" s="204" t="s">
        <v>1917</v>
      </c>
      <c r="E174" s="228">
        <v>6000064429</v>
      </c>
      <c r="F174" s="217">
        <v>1</v>
      </c>
      <c r="G174" s="217">
        <v>1</v>
      </c>
      <c r="H174" s="217">
        <v>0</v>
      </c>
      <c r="I174" s="226">
        <v>46212</v>
      </c>
      <c r="J174" s="184" t="s">
        <v>2587</v>
      </c>
      <c r="K174" s="285">
        <v>516309150726129</v>
      </c>
      <c r="L174" s="210" t="s">
        <v>66</v>
      </c>
      <c r="M174" s="211" t="s">
        <v>66</v>
      </c>
      <c r="N174" s="211" t="s">
        <v>66</v>
      </c>
      <c r="O174" s="212" t="s">
        <v>2189</v>
      </c>
      <c r="P174" s="226">
        <v>46212</v>
      </c>
      <c r="Q174" s="211" t="s">
        <v>66</v>
      </c>
      <c r="R174" s="212" t="s">
        <v>2189</v>
      </c>
      <c r="S174" s="226">
        <v>46212</v>
      </c>
      <c r="T174" s="212" t="s">
        <v>68</v>
      </c>
      <c r="U174" s="213" t="s">
        <v>66</v>
      </c>
      <c r="V174" s="213" t="s">
        <v>66</v>
      </c>
      <c r="W174" s="291"/>
      <c r="X174" s="291"/>
      <c r="Y174" s="291"/>
      <c r="Z174" s="291"/>
      <c r="AA174" s="291"/>
      <c r="AB174" s="291"/>
      <c r="AC174" s="291"/>
      <c r="AD174" s="291"/>
      <c r="AE174" s="291"/>
      <c r="AF174" s="291"/>
    </row>
    <row r="175" ht="17" spans="1:32">
      <c r="A175" s="290">
        <v>105</v>
      </c>
      <c r="B175" s="55" t="s">
        <v>64</v>
      </c>
      <c r="C175" s="203" t="s">
        <v>1274</v>
      </c>
      <c r="D175" s="204" t="s">
        <v>1917</v>
      </c>
      <c r="E175" s="228">
        <v>6000064429</v>
      </c>
      <c r="F175" s="217">
        <v>1</v>
      </c>
      <c r="G175" s="217">
        <v>0</v>
      </c>
      <c r="H175" s="217">
        <v>1</v>
      </c>
      <c r="I175" s="226">
        <v>46212</v>
      </c>
      <c r="J175" s="184" t="s">
        <v>2587</v>
      </c>
      <c r="K175" s="285">
        <v>516309150726130</v>
      </c>
      <c r="L175" s="211" t="s">
        <v>2634</v>
      </c>
      <c r="M175" s="211" t="s">
        <v>2194</v>
      </c>
      <c r="N175" s="274" t="s">
        <v>1035</v>
      </c>
      <c r="O175" s="212" t="s">
        <v>2189</v>
      </c>
      <c r="P175" s="226">
        <v>46212</v>
      </c>
      <c r="Q175" s="244" t="s">
        <v>2195</v>
      </c>
      <c r="R175" s="212" t="s">
        <v>2189</v>
      </c>
      <c r="S175" s="226">
        <v>46212</v>
      </c>
      <c r="T175" s="212" t="s">
        <v>68</v>
      </c>
      <c r="U175" s="270" t="s">
        <v>78</v>
      </c>
      <c r="V175" s="240" t="s">
        <v>1597</v>
      </c>
      <c r="W175" s="48"/>
      <c r="X175" s="48"/>
      <c r="Y175" s="48"/>
      <c r="Z175" s="48"/>
      <c r="AA175" s="48"/>
      <c r="AB175" s="48"/>
      <c r="AC175" s="48"/>
      <c r="AD175" s="48"/>
      <c r="AE175" s="48"/>
      <c r="AF175" s="48"/>
    </row>
    <row r="176" ht="17" spans="1:32">
      <c r="A176" s="290">
        <v>106</v>
      </c>
      <c r="B176" s="55" t="s">
        <v>64</v>
      </c>
      <c r="C176" s="229" t="s">
        <v>2662</v>
      </c>
      <c r="D176" s="204" t="s">
        <v>1917</v>
      </c>
      <c r="E176" s="228">
        <v>6000064429</v>
      </c>
      <c r="F176" s="217">
        <v>3</v>
      </c>
      <c r="G176" s="217">
        <v>3</v>
      </c>
      <c r="H176" s="217">
        <v>0</v>
      </c>
      <c r="I176" s="226">
        <v>46212</v>
      </c>
      <c r="J176" s="184" t="s">
        <v>2587</v>
      </c>
      <c r="K176" s="285" t="s">
        <v>2663</v>
      </c>
      <c r="L176" s="210" t="s">
        <v>66</v>
      </c>
      <c r="M176" s="211" t="s">
        <v>66</v>
      </c>
      <c r="N176" s="211" t="s">
        <v>66</v>
      </c>
      <c r="O176" s="212" t="s">
        <v>2189</v>
      </c>
      <c r="P176" s="226">
        <v>46212</v>
      </c>
      <c r="Q176" s="211" t="s">
        <v>66</v>
      </c>
      <c r="R176" s="212" t="s">
        <v>2189</v>
      </c>
      <c r="S176" s="226">
        <v>46212</v>
      </c>
      <c r="T176" s="212" t="s">
        <v>68</v>
      </c>
      <c r="U176" s="213" t="s">
        <v>66</v>
      </c>
      <c r="V176" s="213" t="s">
        <v>66</v>
      </c>
      <c r="W176" s="291"/>
      <c r="X176" s="291"/>
      <c r="Y176" s="291"/>
      <c r="Z176" s="291"/>
      <c r="AA176" s="291"/>
      <c r="AB176" s="291"/>
      <c r="AC176" s="291"/>
      <c r="AD176" s="291"/>
      <c r="AE176" s="291"/>
      <c r="AF176" s="291"/>
    </row>
    <row r="177" ht="17" spans="1:32">
      <c r="A177" s="290">
        <v>107</v>
      </c>
      <c r="B177" s="55" t="s">
        <v>64</v>
      </c>
      <c r="C177" s="203" t="s">
        <v>1274</v>
      </c>
      <c r="D177" s="204" t="s">
        <v>1917</v>
      </c>
      <c r="E177" s="228">
        <v>6000064429</v>
      </c>
      <c r="F177" s="286">
        <v>1</v>
      </c>
      <c r="G177" s="286">
        <v>1</v>
      </c>
      <c r="H177" s="286">
        <v>0</v>
      </c>
      <c r="I177" s="226">
        <v>46213</v>
      </c>
      <c r="J177" s="184" t="s">
        <v>2587</v>
      </c>
      <c r="K177" s="285">
        <v>516309150726134</v>
      </c>
      <c r="L177" s="210" t="s">
        <v>66</v>
      </c>
      <c r="M177" s="211" t="s">
        <v>66</v>
      </c>
      <c r="N177" s="211" t="s">
        <v>66</v>
      </c>
      <c r="O177" s="212" t="s">
        <v>2189</v>
      </c>
      <c r="P177" s="226">
        <v>46213</v>
      </c>
      <c r="Q177" s="211" t="s">
        <v>66</v>
      </c>
      <c r="R177" s="212" t="s">
        <v>2189</v>
      </c>
      <c r="S177" s="226">
        <v>46213</v>
      </c>
      <c r="T177" s="212" t="s">
        <v>68</v>
      </c>
      <c r="U177" s="213" t="s">
        <v>66</v>
      </c>
      <c r="V177" s="213" t="s">
        <v>66</v>
      </c>
      <c r="W177" s="289"/>
      <c r="X177" s="289"/>
      <c r="Y177" s="289"/>
      <c r="Z177" s="289"/>
      <c r="AA177" s="289"/>
      <c r="AB177" s="289"/>
      <c r="AC177" s="289"/>
      <c r="AD177" s="289"/>
      <c r="AE177" s="289"/>
      <c r="AF177" s="289"/>
    </row>
    <row r="178" ht="17" spans="1:32">
      <c r="A178" s="290">
        <v>108</v>
      </c>
      <c r="B178" s="55" t="s">
        <v>64</v>
      </c>
      <c r="C178" s="203" t="s">
        <v>1274</v>
      </c>
      <c r="D178" s="204" t="s">
        <v>1917</v>
      </c>
      <c r="E178" s="228">
        <v>6000064429</v>
      </c>
      <c r="F178" s="286">
        <v>1</v>
      </c>
      <c r="G178" s="286">
        <v>0</v>
      </c>
      <c r="H178" s="286">
        <v>1</v>
      </c>
      <c r="I178" s="226">
        <v>46213</v>
      </c>
      <c r="J178" s="184" t="s">
        <v>2587</v>
      </c>
      <c r="K178" s="227">
        <v>516309150726135</v>
      </c>
      <c r="L178" s="211" t="s">
        <v>2625</v>
      </c>
      <c r="M178" s="269" t="s">
        <v>2214</v>
      </c>
      <c r="N178" s="238" t="s">
        <v>2188</v>
      </c>
      <c r="O178" s="212" t="s">
        <v>2189</v>
      </c>
      <c r="P178" s="226">
        <v>46213</v>
      </c>
      <c r="Q178" s="247" t="s">
        <v>2190</v>
      </c>
      <c r="R178" s="212" t="s">
        <v>2189</v>
      </c>
      <c r="S178" s="226">
        <v>46213</v>
      </c>
      <c r="T178" s="212" t="s">
        <v>68</v>
      </c>
      <c r="U178" s="204" t="s">
        <v>78</v>
      </c>
      <c r="V178" s="240" t="s">
        <v>1597</v>
      </c>
      <c r="W178" s="55"/>
      <c r="X178" s="45"/>
      <c r="Y178" s="45"/>
      <c r="Z178" s="45"/>
      <c r="AA178" s="45"/>
      <c r="AB178" s="45"/>
      <c r="AC178" s="45"/>
      <c r="AD178" s="45"/>
      <c r="AE178" s="45"/>
      <c r="AF178" s="45"/>
    </row>
    <row r="179" ht="17" spans="1:32">
      <c r="A179" s="290">
        <v>109</v>
      </c>
      <c r="B179" s="55" t="s">
        <v>64</v>
      </c>
      <c r="C179" s="203" t="s">
        <v>1274</v>
      </c>
      <c r="D179" s="204" t="s">
        <v>1917</v>
      </c>
      <c r="E179" s="228">
        <v>6000064429</v>
      </c>
      <c r="F179" s="286">
        <v>1</v>
      </c>
      <c r="G179" s="286">
        <v>1</v>
      </c>
      <c r="H179" s="286">
        <v>0</v>
      </c>
      <c r="I179" s="226">
        <v>46213</v>
      </c>
      <c r="J179" s="184" t="s">
        <v>2587</v>
      </c>
      <c r="K179" s="285">
        <v>516309150726136</v>
      </c>
      <c r="L179" s="210" t="s">
        <v>66</v>
      </c>
      <c r="M179" s="211" t="s">
        <v>66</v>
      </c>
      <c r="N179" s="211" t="s">
        <v>66</v>
      </c>
      <c r="O179" s="212" t="s">
        <v>2189</v>
      </c>
      <c r="P179" s="226">
        <v>46213</v>
      </c>
      <c r="Q179" s="211" t="s">
        <v>66</v>
      </c>
      <c r="R179" s="212" t="s">
        <v>2189</v>
      </c>
      <c r="S179" s="226">
        <v>46213</v>
      </c>
      <c r="T179" s="212" t="s">
        <v>68</v>
      </c>
      <c r="U179" s="213" t="s">
        <v>66</v>
      </c>
      <c r="V179" s="213" t="s">
        <v>66</v>
      </c>
      <c r="W179" s="211" t="s">
        <v>66</v>
      </c>
      <c r="X179" s="214"/>
      <c r="Y179" s="214"/>
      <c r="Z179" s="214"/>
      <c r="AA179" s="214"/>
      <c r="AB179" s="214"/>
      <c r="AC179" s="214"/>
      <c r="AD179" s="214"/>
      <c r="AE179" s="214"/>
      <c r="AF179" s="214"/>
    </row>
    <row r="180" ht="17" spans="1:32">
      <c r="A180" s="290">
        <v>110</v>
      </c>
      <c r="B180" s="55" t="s">
        <v>64</v>
      </c>
      <c r="C180" s="203" t="s">
        <v>1274</v>
      </c>
      <c r="D180" s="204" t="s">
        <v>1917</v>
      </c>
      <c r="E180" s="228">
        <v>6000064429</v>
      </c>
      <c r="F180" s="286">
        <v>1</v>
      </c>
      <c r="G180" s="286">
        <v>0</v>
      </c>
      <c r="H180" s="286">
        <v>1</v>
      </c>
      <c r="I180" s="226">
        <v>46213</v>
      </c>
      <c r="J180" s="184" t="s">
        <v>2587</v>
      </c>
      <c r="K180" s="227">
        <v>516309150726137</v>
      </c>
      <c r="L180" s="211" t="s">
        <v>2625</v>
      </c>
      <c r="M180" s="269" t="s">
        <v>2214</v>
      </c>
      <c r="N180" s="238" t="s">
        <v>2188</v>
      </c>
      <c r="O180" s="212" t="s">
        <v>2189</v>
      </c>
      <c r="P180" s="226">
        <v>46213</v>
      </c>
      <c r="Q180" s="247" t="s">
        <v>2190</v>
      </c>
      <c r="R180" s="212" t="s">
        <v>2189</v>
      </c>
      <c r="S180" s="226">
        <v>46213</v>
      </c>
      <c r="T180" s="212" t="s">
        <v>68</v>
      </c>
      <c r="U180" s="204" t="s">
        <v>78</v>
      </c>
      <c r="V180" s="240" t="s">
        <v>1597</v>
      </c>
      <c r="W180" s="55"/>
      <c r="X180" s="45"/>
      <c r="Y180" s="45"/>
      <c r="Z180" s="45"/>
      <c r="AA180" s="45"/>
      <c r="AB180" s="45"/>
      <c r="AC180" s="45"/>
      <c r="AD180" s="45"/>
      <c r="AE180" s="45"/>
      <c r="AF180" s="45"/>
    </row>
    <row r="181" ht="17" spans="1:32">
      <c r="A181" s="290">
        <v>111</v>
      </c>
      <c r="B181" s="55" t="s">
        <v>64</v>
      </c>
      <c r="C181" s="203" t="s">
        <v>1274</v>
      </c>
      <c r="D181" s="204" t="s">
        <v>1917</v>
      </c>
      <c r="E181" s="228">
        <v>6000064429</v>
      </c>
      <c r="F181" s="286">
        <v>5</v>
      </c>
      <c r="G181" s="286">
        <v>5</v>
      </c>
      <c r="H181" s="286">
        <v>0</v>
      </c>
      <c r="I181" s="226">
        <v>46213</v>
      </c>
      <c r="J181" s="184" t="s">
        <v>2587</v>
      </c>
      <c r="K181" s="285" t="s">
        <v>2664</v>
      </c>
      <c r="L181" s="210" t="s">
        <v>66</v>
      </c>
      <c r="M181" s="211" t="s">
        <v>66</v>
      </c>
      <c r="N181" s="211" t="s">
        <v>66</v>
      </c>
      <c r="O181" s="212" t="s">
        <v>2189</v>
      </c>
      <c r="P181" s="226">
        <v>46213</v>
      </c>
      <c r="Q181" s="211" t="s">
        <v>66</v>
      </c>
      <c r="R181" s="212" t="s">
        <v>2189</v>
      </c>
      <c r="S181" s="226">
        <v>46213</v>
      </c>
      <c r="T181" s="212" t="s">
        <v>68</v>
      </c>
      <c r="U181" s="213" t="s">
        <v>66</v>
      </c>
      <c r="V181" s="213" t="s">
        <v>66</v>
      </c>
      <c r="W181" s="289"/>
      <c r="X181" s="289"/>
      <c r="Y181" s="289"/>
      <c r="Z181" s="289"/>
      <c r="AA181" s="289"/>
      <c r="AB181" s="289"/>
      <c r="AC181" s="289"/>
      <c r="AD181" s="289"/>
      <c r="AE181" s="289"/>
      <c r="AF181" s="289"/>
    </row>
    <row r="182" ht="17" spans="1:32">
      <c r="A182" s="290">
        <v>112</v>
      </c>
      <c r="B182" s="55" t="s">
        <v>64</v>
      </c>
      <c r="C182" s="203" t="s">
        <v>1274</v>
      </c>
      <c r="D182" s="204" t="s">
        <v>1917</v>
      </c>
      <c r="E182" s="228">
        <v>6000064435</v>
      </c>
      <c r="F182" s="55">
        <v>1</v>
      </c>
      <c r="G182" s="55">
        <v>1</v>
      </c>
      <c r="H182" s="55">
        <v>0</v>
      </c>
      <c r="I182" s="226">
        <v>46217</v>
      </c>
      <c r="J182" s="184" t="s">
        <v>2590</v>
      </c>
      <c r="K182" s="285">
        <v>516339070726075</v>
      </c>
      <c r="L182" s="210" t="s">
        <v>66</v>
      </c>
      <c r="M182" s="211" t="s">
        <v>66</v>
      </c>
      <c r="N182" s="211" t="s">
        <v>66</v>
      </c>
      <c r="O182" s="212" t="s">
        <v>2189</v>
      </c>
      <c r="P182" s="226">
        <v>46217</v>
      </c>
      <c r="Q182" s="211" t="s">
        <v>66</v>
      </c>
      <c r="R182" s="212" t="s">
        <v>2189</v>
      </c>
      <c r="S182" s="226">
        <v>46217</v>
      </c>
      <c r="T182" s="212" t="s">
        <v>68</v>
      </c>
      <c r="U182" s="213" t="s">
        <v>66</v>
      </c>
      <c r="V182" s="213" t="s">
        <v>66</v>
      </c>
      <c r="W182" s="229"/>
      <c r="X182" s="229"/>
      <c r="Y182" s="229"/>
      <c r="Z182" s="229"/>
      <c r="AA182" s="229"/>
      <c r="AB182" s="229"/>
      <c r="AC182" s="229"/>
      <c r="AD182" s="229"/>
      <c r="AE182" s="229"/>
      <c r="AF182" s="229"/>
    </row>
    <row r="183" ht="17" spans="1:32">
      <c r="A183" s="290">
        <v>113</v>
      </c>
      <c r="B183" s="55" t="s">
        <v>64</v>
      </c>
      <c r="C183" s="203" t="s">
        <v>1274</v>
      </c>
      <c r="D183" s="204" t="s">
        <v>1917</v>
      </c>
      <c r="E183" s="228">
        <v>6000064435</v>
      </c>
      <c r="F183" s="55">
        <v>1</v>
      </c>
      <c r="G183" s="55">
        <v>0</v>
      </c>
      <c r="H183" s="55">
        <v>1</v>
      </c>
      <c r="I183" s="226">
        <v>46217</v>
      </c>
      <c r="J183" s="184" t="s">
        <v>2590</v>
      </c>
      <c r="K183" s="285">
        <v>516339070726076</v>
      </c>
      <c r="L183" s="211" t="s">
        <v>2634</v>
      </c>
      <c r="M183" s="211" t="s">
        <v>2194</v>
      </c>
      <c r="N183" s="274" t="s">
        <v>1035</v>
      </c>
      <c r="O183" s="212" t="s">
        <v>2189</v>
      </c>
      <c r="P183" s="226">
        <v>46217</v>
      </c>
      <c r="Q183" s="244" t="s">
        <v>2195</v>
      </c>
      <c r="R183" s="212" t="s">
        <v>2189</v>
      </c>
      <c r="S183" s="226">
        <v>46217</v>
      </c>
      <c r="T183" s="212" t="s">
        <v>68</v>
      </c>
      <c r="U183" s="270" t="s">
        <v>78</v>
      </c>
      <c r="V183" s="240" t="s">
        <v>1597</v>
      </c>
      <c r="W183" s="48"/>
      <c r="X183" s="48"/>
      <c r="Y183" s="48"/>
      <c r="Z183" s="48"/>
      <c r="AA183" s="48"/>
      <c r="AB183" s="48"/>
      <c r="AC183" s="48"/>
      <c r="AD183" s="48"/>
      <c r="AE183" s="48"/>
      <c r="AF183" s="48"/>
    </row>
    <row r="184" ht="17" spans="1:32">
      <c r="A184" s="290">
        <v>114</v>
      </c>
      <c r="B184" s="55" t="s">
        <v>64</v>
      </c>
      <c r="C184" s="203" t="s">
        <v>1274</v>
      </c>
      <c r="D184" s="204" t="s">
        <v>1917</v>
      </c>
      <c r="E184" s="228">
        <v>6000064435</v>
      </c>
      <c r="F184" s="55">
        <v>3</v>
      </c>
      <c r="G184" s="55">
        <v>3</v>
      </c>
      <c r="H184" s="55">
        <v>0</v>
      </c>
      <c r="I184" s="226">
        <v>46217</v>
      </c>
      <c r="J184" s="184" t="s">
        <v>2590</v>
      </c>
      <c r="K184" s="285" t="s">
        <v>2665</v>
      </c>
      <c r="L184" s="210" t="s">
        <v>66</v>
      </c>
      <c r="M184" s="211" t="s">
        <v>66</v>
      </c>
      <c r="N184" s="211" t="s">
        <v>66</v>
      </c>
      <c r="O184" s="212" t="s">
        <v>2189</v>
      </c>
      <c r="P184" s="226">
        <v>46217</v>
      </c>
      <c r="Q184" s="211" t="s">
        <v>66</v>
      </c>
      <c r="R184" s="212" t="s">
        <v>2189</v>
      </c>
      <c r="S184" s="226">
        <v>46217</v>
      </c>
      <c r="T184" s="212" t="s">
        <v>68</v>
      </c>
      <c r="U184" s="213" t="s">
        <v>66</v>
      </c>
      <c r="V184" s="213" t="s">
        <v>66</v>
      </c>
      <c r="W184" s="229"/>
      <c r="X184" s="229"/>
      <c r="Y184" s="229"/>
      <c r="Z184" s="229"/>
      <c r="AA184" s="229"/>
      <c r="AB184" s="229"/>
      <c r="AC184" s="229"/>
      <c r="AD184" s="229"/>
      <c r="AE184" s="229"/>
      <c r="AF184" s="229"/>
    </row>
    <row r="185" ht="17" spans="1:32">
      <c r="A185" s="290">
        <v>115</v>
      </c>
      <c r="B185" s="55" t="s">
        <v>64</v>
      </c>
      <c r="C185" s="203" t="s">
        <v>1274</v>
      </c>
      <c r="D185" s="204" t="s">
        <v>1917</v>
      </c>
      <c r="E185" s="228">
        <v>6000064435</v>
      </c>
      <c r="F185" s="55">
        <v>1</v>
      </c>
      <c r="G185" s="55">
        <v>0</v>
      </c>
      <c r="H185" s="55">
        <v>1</v>
      </c>
      <c r="I185" s="226">
        <v>46217</v>
      </c>
      <c r="J185" s="184" t="s">
        <v>2590</v>
      </c>
      <c r="K185" s="285">
        <v>516339070726080</v>
      </c>
      <c r="L185" s="211" t="s">
        <v>2642</v>
      </c>
      <c r="M185" s="211" t="s">
        <v>2643</v>
      </c>
      <c r="N185" s="244" t="s">
        <v>86</v>
      </c>
      <c r="O185" s="212" t="s">
        <v>2189</v>
      </c>
      <c r="P185" s="226">
        <v>46217</v>
      </c>
      <c r="Q185" s="62" t="s">
        <v>2644</v>
      </c>
      <c r="R185" s="212" t="s">
        <v>2189</v>
      </c>
      <c r="S185" s="226">
        <v>46217</v>
      </c>
      <c r="T185" s="212" t="s">
        <v>68</v>
      </c>
      <c r="U185" s="270" t="s">
        <v>78</v>
      </c>
      <c r="V185" s="240" t="s">
        <v>1597</v>
      </c>
      <c r="W185" s="214"/>
      <c r="X185" s="214"/>
      <c r="Y185" s="214"/>
      <c r="Z185" s="214"/>
      <c r="AA185" s="214"/>
      <c r="AB185" s="214"/>
      <c r="AC185" s="214"/>
      <c r="AD185" s="214"/>
      <c r="AE185" s="214"/>
      <c r="AF185" s="214"/>
    </row>
    <row r="186" ht="17" spans="1:32">
      <c r="A186" s="290">
        <v>116</v>
      </c>
      <c r="B186" s="55" t="s">
        <v>64</v>
      </c>
      <c r="C186" s="203" t="s">
        <v>1274</v>
      </c>
      <c r="D186" s="204" t="s">
        <v>1917</v>
      </c>
      <c r="E186" s="228">
        <v>6000064435</v>
      </c>
      <c r="F186" s="55">
        <v>1</v>
      </c>
      <c r="G186" s="55">
        <v>0</v>
      </c>
      <c r="H186" s="55">
        <v>1</v>
      </c>
      <c r="I186" s="226">
        <v>46217</v>
      </c>
      <c r="J186" s="184" t="s">
        <v>2590</v>
      </c>
      <c r="K186" s="227">
        <v>516339070726081</v>
      </c>
      <c r="L186" s="211" t="s">
        <v>2625</v>
      </c>
      <c r="M186" s="269" t="s">
        <v>2214</v>
      </c>
      <c r="N186" s="238" t="s">
        <v>2188</v>
      </c>
      <c r="O186" s="212" t="s">
        <v>2189</v>
      </c>
      <c r="P186" s="226">
        <v>46217</v>
      </c>
      <c r="Q186" s="247" t="s">
        <v>2190</v>
      </c>
      <c r="R186" s="212" t="s">
        <v>2189</v>
      </c>
      <c r="S186" s="226">
        <v>46217</v>
      </c>
      <c r="T186" s="212" t="s">
        <v>68</v>
      </c>
      <c r="U186" s="204" t="s">
        <v>78</v>
      </c>
      <c r="V186" s="240" t="s">
        <v>1597</v>
      </c>
      <c r="W186" s="55"/>
      <c r="X186" s="45"/>
      <c r="Y186" s="45"/>
      <c r="Z186" s="45"/>
      <c r="AA186" s="45"/>
      <c r="AB186" s="45"/>
      <c r="AC186" s="45"/>
      <c r="AD186" s="45"/>
      <c r="AE186" s="45"/>
      <c r="AF186" s="45"/>
    </row>
    <row r="187" ht="17" spans="1:32">
      <c r="A187" s="290">
        <v>117</v>
      </c>
      <c r="B187" s="55" t="s">
        <v>64</v>
      </c>
      <c r="C187" s="203" t="s">
        <v>1274</v>
      </c>
      <c r="D187" s="204" t="s">
        <v>1917</v>
      </c>
      <c r="E187" s="228">
        <v>6000064435</v>
      </c>
      <c r="F187" s="55">
        <v>1</v>
      </c>
      <c r="G187" s="55">
        <v>1</v>
      </c>
      <c r="H187" s="55">
        <v>0</v>
      </c>
      <c r="I187" s="226">
        <v>46218</v>
      </c>
      <c r="J187" s="184" t="s">
        <v>2590</v>
      </c>
      <c r="K187" s="285">
        <v>516339070726082</v>
      </c>
      <c r="L187" s="210" t="s">
        <v>66</v>
      </c>
      <c r="M187" s="211" t="s">
        <v>66</v>
      </c>
      <c r="N187" s="211" t="s">
        <v>66</v>
      </c>
      <c r="O187" s="212" t="s">
        <v>2189</v>
      </c>
      <c r="P187" s="226">
        <v>46218</v>
      </c>
      <c r="Q187" s="211" t="s">
        <v>66</v>
      </c>
      <c r="R187" s="212" t="s">
        <v>2189</v>
      </c>
      <c r="S187" s="226">
        <v>46218</v>
      </c>
      <c r="T187" s="212" t="s">
        <v>68</v>
      </c>
      <c r="U187" s="213" t="s">
        <v>66</v>
      </c>
      <c r="V187" s="213" t="s">
        <v>66</v>
      </c>
      <c r="W187" s="227"/>
      <c r="X187" s="227"/>
      <c r="Y187" s="227"/>
      <c r="Z187" s="227"/>
      <c r="AA187" s="227"/>
      <c r="AB187" s="227"/>
      <c r="AC187" s="227"/>
      <c r="AD187" s="227"/>
      <c r="AE187" s="227"/>
      <c r="AF187" s="227"/>
    </row>
    <row r="188" ht="17" spans="1:32">
      <c r="A188" s="290">
        <v>118</v>
      </c>
      <c r="B188" s="55" t="s">
        <v>64</v>
      </c>
      <c r="C188" s="203" t="s">
        <v>1274</v>
      </c>
      <c r="D188" s="204" t="s">
        <v>1917</v>
      </c>
      <c r="E188" s="228">
        <v>6000064435</v>
      </c>
      <c r="F188" s="55">
        <v>1</v>
      </c>
      <c r="G188" s="55">
        <v>0</v>
      </c>
      <c r="H188" s="55">
        <v>1</v>
      </c>
      <c r="I188" s="226">
        <v>46218</v>
      </c>
      <c r="J188" s="184" t="s">
        <v>2590</v>
      </c>
      <c r="K188" s="227">
        <v>516339070726083</v>
      </c>
      <c r="L188" s="211" t="s">
        <v>2625</v>
      </c>
      <c r="M188" s="269" t="s">
        <v>2214</v>
      </c>
      <c r="N188" s="238" t="s">
        <v>2188</v>
      </c>
      <c r="O188" s="212" t="s">
        <v>2189</v>
      </c>
      <c r="P188" s="226">
        <v>46218</v>
      </c>
      <c r="Q188" s="247" t="s">
        <v>2190</v>
      </c>
      <c r="R188" s="212" t="s">
        <v>2189</v>
      </c>
      <c r="S188" s="226">
        <v>46218</v>
      </c>
      <c r="T188" s="212" t="s">
        <v>68</v>
      </c>
      <c r="U188" s="204" t="s">
        <v>78</v>
      </c>
      <c r="V188" s="240" t="s">
        <v>1597</v>
      </c>
      <c r="W188" s="55"/>
      <c r="X188" s="45"/>
      <c r="Y188" s="45"/>
      <c r="Z188" s="45"/>
      <c r="AA188" s="45"/>
      <c r="AB188" s="45"/>
      <c r="AC188" s="45"/>
      <c r="AD188" s="45"/>
      <c r="AE188" s="45"/>
      <c r="AF188" s="45"/>
    </row>
    <row r="189" ht="17" spans="1:32">
      <c r="A189" s="290">
        <v>119</v>
      </c>
      <c r="B189" s="55" t="s">
        <v>64</v>
      </c>
      <c r="C189" s="203" t="s">
        <v>1274</v>
      </c>
      <c r="D189" s="204" t="s">
        <v>1917</v>
      </c>
      <c r="E189" s="228">
        <v>6000064435</v>
      </c>
      <c r="F189" s="55">
        <f>89-83</f>
        <v>6</v>
      </c>
      <c r="G189" s="55">
        <v>6</v>
      </c>
      <c r="H189" s="55">
        <v>0</v>
      </c>
      <c r="I189" s="226">
        <v>46218</v>
      </c>
      <c r="J189" s="184" t="s">
        <v>2590</v>
      </c>
      <c r="K189" s="285" t="s">
        <v>2666</v>
      </c>
      <c r="L189" s="210" t="s">
        <v>66</v>
      </c>
      <c r="M189" s="211" t="s">
        <v>66</v>
      </c>
      <c r="N189" s="211" t="s">
        <v>66</v>
      </c>
      <c r="O189" s="212" t="s">
        <v>2189</v>
      </c>
      <c r="P189" s="226">
        <v>46218</v>
      </c>
      <c r="Q189" s="211" t="s">
        <v>66</v>
      </c>
      <c r="R189" s="212" t="s">
        <v>2189</v>
      </c>
      <c r="S189" s="226">
        <v>46218</v>
      </c>
      <c r="T189" s="212" t="s">
        <v>68</v>
      </c>
      <c r="U189" s="213" t="s">
        <v>66</v>
      </c>
      <c r="V189" s="213" t="s">
        <v>66</v>
      </c>
      <c r="W189" s="227"/>
      <c r="X189" s="227"/>
      <c r="Y189" s="227"/>
      <c r="Z189" s="227"/>
      <c r="AA189" s="227"/>
      <c r="AB189" s="227"/>
      <c r="AC189" s="227"/>
      <c r="AD189" s="227"/>
      <c r="AE189" s="227"/>
      <c r="AF189" s="227"/>
    </row>
    <row r="190" ht="17" spans="1:32">
      <c r="A190" s="290">
        <v>120</v>
      </c>
      <c r="B190" s="55" t="s">
        <v>64</v>
      </c>
      <c r="C190" s="203" t="s">
        <v>1274</v>
      </c>
      <c r="D190" s="204" t="s">
        <v>1917</v>
      </c>
      <c r="E190" s="228">
        <v>6000064435</v>
      </c>
      <c r="F190" s="55">
        <v>1</v>
      </c>
      <c r="G190" s="55">
        <v>0</v>
      </c>
      <c r="H190" s="55">
        <v>1</v>
      </c>
      <c r="I190" s="226">
        <v>46218</v>
      </c>
      <c r="J190" s="184" t="s">
        <v>2590</v>
      </c>
      <c r="K190" s="285">
        <v>516339070726090</v>
      </c>
      <c r="L190" s="211" t="s">
        <v>2634</v>
      </c>
      <c r="M190" s="211" t="s">
        <v>2194</v>
      </c>
      <c r="N190" s="211" t="s">
        <v>1035</v>
      </c>
      <c r="O190" s="212" t="s">
        <v>2189</v>
      </c>
      <c r="P190" s="226">
        <v>46218</v>
      </c>
      <c r="Q190" s="258" t="s">
        <v>2195</v>
      </c>
      <c r="R190" s="212" t="s">
        <v>2189</v>
      </c>
      <c r="S190" s="226">
        <v>46218</v>
      </c>
      <c r="T190" s="212" t="s">
        <v>68</v>
      </c>
      <c r="U190" s="204" t="s">
        <v>78</v>
      </c>
      <c r="V190" s="240" t="s">
        <v>1597</v>
      </c>
      <c r="W190" s="40"/>
      <c r="X190" s="40"/>
      <c r="Y190" s="40"/>
      <c r="Z190" s="40"/>
      <c r="AA190" s="40"/>
      <c r="AB190" s="40"/>
      <c r="AC190" s="40"/>
      <c r="AD190" s="40"/>
      <c r="AE190" s="40"/>
      <c r="AF190" s="40"/>
    </row>
    <row r="191" ht="16.5" spans="1:32">
      <c r="A191" s="290">
        <v>121</v>
      </c>
      <c r="B191" s="55" t="s">
        <v>64</v>
      </c>
      <c r="C191" s="203" t="s">
        <v>1274</v>
      </c>
      <c r="D191" s="204" t="s">
        <v>1917</v>
      </c>
      <c r="E191" s="267">
        <v>6000064430</v>
      </c>
      <c r="F191" s="229">
        <v>4</v>
      </c>
      <c r="G191" s="229">
        <v>4</v>
      </c>
      <c r="H191" s="229">
        <v>0</v>
      </c>
      <c r="I191" s="226">
        <v>46219</v>
      </c>
      <c r="J191" s="184" t="s">
        <v>2588</v>
      </c>
      <c r="K191" s="285" t="s">
        <v>2667</v>
      </c>
      <c r="L191" s="210" t="s">
        <v>66</v>
      </c>
      <c r="M191" s="211" t="s">
        <v>66</v>
      </c>
      <c r="N191" s="211" t="s">
        <v>66</v>
      </c>
      <c r="O191" s="212" t="s">
        <v>2189</v>
      </c>
      <c r="P191" s="226">
        <v>46219</v>
      </c>
      <c r="Q191" s="211" t="s">
        <v>66</v>
      </c>
      <c r="R191" s="212" t="s">
        <v>2189</v>
      </c>
      <c r="S191" s="226">
        <v>46219</v>
      </c>
      <c r="T191" s="212" t="s">
        <v>68</v>
      </c>
      <c r="U191" s="213" t="s">
        <v>66</v>
      </c>
      <c r="V191" s="213" t="s">
        <v>66</v>
      </c>
      <c r="W191" s="214"/>
      <c r="X191" s="214"/>
      <c r="Y191" s="214"/>
      <c r="Z191" s="214"/>
      <c r="AA191" s="214"/>
      <c r="AB191" s="214"/>
      <c r="AC191" s="214"/>
      <c r="AD191" s="214"/>
      <c r="AE191" s="214"/>
      <c r="AF191" s="214"/>
    </row>
    <row r="192" ht="16.5" spans="1:32">
      <c r="A192" s="290">
        <v>122</v>
      </c>
      <c r="B192" s="55" t="s">
        <v>64</v>
      </c>
      <c r="C192" s="203" t="s">
        <v>1274</v>
      </c>
      <c r="D192" s="204" t="s">
        <v>1917</v>
      </c>
      <c r="E192" s="267">
        <v>6000064430</v>
      </c>
      <c r="F192" s="55">
        <v>1</v>
      </c>
      <c r="G192" s="55">
        <v>0</v>
      </c>
      <c r="H192" s="55">
        <v>1</v>
      </c>
      <c r="I192" s="226">
        <v>46219</v>
      </c>
      <c r="J192" s="184" t="s">
        <v>2588</v>
      </c>
      <c r="K192" s="227">
        <v>516313150726060</v>
      </c>
      <c r="L192" s="211" t="s">
        <v>2625</v>
      </c>
      <c r="M192" s="269" t="s">
        <v>2214</v>
      </c>
      <c r="N192" s="238" t="s">
        <v>2188</v>
      </c>
      <c r="O192" s="212" t="s">
        <v>2189</v>
      </c>
      <c r="P192" s="226">
        <v>46219</v>
      </c>
      <c r="Q192" s="247" t="s">
        <v>2190</v>
      </c>
      <c r="R192" s="212" t="s">
        <v>2189</v>
      </c>
      <c r="S192" s="226">
        <v>46219</v>
      </c>
      <c r="T192" s="212" t="s">
        <v>68</v>
      </c>
      <c r="U192" s="204" t="s">
        <v>78</v>
      </c>
      <c r="V192" s="240" t="s">
        <v>1597</v>
      </c>
      <c r="W192" s="55"/>
      <c r="X192" s="45"/>
      <c r="Y192" s="45"/>
      <c r="Z192" s="45"/>
      <c r="AA192" s="45"/>
      <c r="AB192" s="45"/>
      <c r="AC192" s="45"/>
      <c r="AD192" s="45"/>
      <c r="AE192" s="45"/>
      <c r="AF192" s="45"/>
    </row>
    <row r="193" ht="16.5" spans="1:32">
      <c r="A193" s="290">
        <v>123</v>
      </c>
      <c r="B193" s="55" t="s">
        <v>64</v>
      </c>
      <c r="C193" s="203" t="s">
        <v>1274</v>
      </c>
      <c r="D193" s="204" t="s">
        <v>1917</v>
      </c>
      <c r="E193" s="267">
        <v>6000064430</v>
      </c>
      <c r="F193" s="55">
        <v>5</v>
      </c>
      <c r="G193" s="55">
        <v>5</v>
      </c>
      <c r="H193" s="55">
        <v>0</v>
      </c>
      <c r="I193" s="226">
        <v>46220</v>
      </c>
      <c r="J193" s="184" t="s">
        <v>2588</v>
      </c>
      <c r="K193" s="285" t="s">
        <v>2668</v>
      </c>
      <c r="L193" s="210" t="s">
        <v>66</v>
      </c>
      <c r="M193" s="211" t="s">
        <v>66</v>
      </c>
      <c r="N193" s="211" t="s">
        <v>66</v>
      </c>
      <c r="O193" s="212" t="s">
        <v>2189</v>
      </c>
      <c r="P193" s="226">
        <v>46220</v>
      </c>
      <c r="Q193" s="211" t="s">
        <v>66</v>
      </c>
      <c r="R193" s="212" t="s">
        <v>2189</v>
      </c>
      <c r="S193" s="226">
        <v>46220</v>
      </c>
      <c r="T193" s="212" t="s">
        <v>68</v>
      </c>
      <c r="U193" s="213" t="s">
        <v>66</v>
      </c>
      <c r="V193" s="213" t="s">
        <v>66</v>
      </c>
      <c r="W193" s="229"/>
      <c r="X193" s="229"/>
      <c r="Y193" s="229"/>
      <c r="Z193" s="229"/>
      <c r="AA193" s="229"/>
      <c r="AB193" s="229"/>
      <c r="AC193" s="229"/>
      <c r="AD193" s="229"/>
      <c r="AE193" s="229"/>
      <c r="AF193" s="229"/>
    </row>
    <row r="194" ht="16.5" spans="1:32">
      <c r="A194" s="290">
        <v>124</v>
      </c>
      <c r="B194" s="55" t="s">
        <v>64</v>
      </c>
      <c r="C194" s="203" t="s">
        <v>1274</v>
      </c>
      <c r="D194" s="204" t="s">
        <v>1917</v>
      </c>
      <c r="E194" s="267">
        <v>6000064430</v>
      </c>
      <c r="F194" s="55">
        <v>1</v>
      </c>
      <c r="G194" s="55">
        <v>0</v>
      </c>
      <c r="H194" s="55">
        <v>1</v>
      </c>
      <c r="I194" s="226">
        <v>46220</v>
      </c>
      <c r="J194" s="184" t="s">
        <v>2588</v>
      </c>
      <c r="K194" s="285">
        <v>516313150726066</v>
      </c>
      <c r="L194" s="292" t="s">
        <v>2669</v>
      </c>
      <c r="M194" s="238" t="s">
        <v>1074</v>
      </c>
      <c r="N194" s="238" t="s">
        <v>1075</v>
      </c>
      <c r="O194" s="212" t="s">
        <v>2189</v>
      </c>
      <c r="P194" s="226">
        <v>46220</v>
      </c>
      <c r="Q194" s="239" t="s">
        <v>2218</v>
      </c>
      <c r="R194" s="212" t="s">
        <v>2189</v>
      </c>
      <c r="S194" s="226">
        <v>46220</v>
      </c>
      <c r="T194" s="212" t="s">
        <v>68</v>
      </c>
      <c r="U194" s="28" t="s">
        <v>1913</v>
      </c>
      <c r="V194" s="240" t="s">
        <v>1597</v>
      </c>
      <c r="W194" s="40"/>
      <c r="X194" s="40"/>
      <c r="Y194" s="40"/>
      <c r="Z194" s="40"/>
      <c r="AA194" s="40"/>
      <c r="AB194" s="40"/>
      <c r="AC194" s="40"/>
      <c r="AD194" s="40"/>
      <c r="AE194" s="40"/>
      <c r="AF194" s="40"/>
    </row>
    <row r="195" ht="16.5" spans="1:32">
      <c r="A195" s="290">
        <v>125</v>
      </c>
      <c r="B195" s="55" t="s">
        <v>64</v>
      </c>
      <c r="C195" s="203" t="s">
        <v>1274</v>
      </c>
      <c r="D195" s="204" t="s">
        <v>1917</v>
      </c>
      <c r="E195" s="267">
        <v>6000064430</v>
      </c>
      <c r="F195" s="55">
        <v>2</v>
      </c>
      <c r="G195" s="55">
        <v>2</v>
      </c>
      <c r="H195" s="55">
        <v>0</v>
      </c>
      <c r="I195" s="226">
        <v>46220</v>
      </c>
      <c r="J195" s="184" t="s">
        <v>2588</v>
      </c>
      <c r="K195" s="285" t="s">
        <v>2670</v>
      </c>
      <c r="L195" s="210" t="s">
        <v>66</v>
      </c>
      <c r="M195" s="211" t="s">
        <v>66</v>
      </c>
      <c r="N195" s="211" t="s">
        <v>66</v>
      </c>
      <c r="O195" s="212" t="s">
        <v>2189</v>
      </c>
      <c r="P195" s="226">
        <v>46220</v>
      </c>
      <c r="Q195" s="211" t="s">
        <v>66</v>
      </c>
      <c r="R195" s="212" t="s">
        <v>2189</v>
      </c>
      <c r="S195" s="226">
        <v>46220</v>
      </c>
      <c r="T195" s="212" t="s">
        <v>68</v>
      </c>
      <c r="U195" s="213" t="s">
        <v>66</v>
      </c>
      <c r="V195" s="213" t="s">
        <v>66</v>
      </c>
      <c r="W195" s="229"/>
      <c r="X195" s="229"/>
      <c r="Y195" s="229"/>
      <c r="Z195" s="229"/>
      <c r="AA195" s="229"/>
      <c r="AB195" s="229"/>
      <c r="AC195" s="229"/>
      <c r="AD195" s="229"/>
      <c r="AE195" s="229"/>
      <c r="AF195" s="229"/>
    </row>
    <row r="196" ht="16.5" spans="1:32">
      <c r="A196" s="290">
        <v>126</v>
      </c>
      <c r="B196" s="55" t="s">
        <v>64</v>
      </c>
      <c r="C196" s="203" t="s">
        <v>1274</v>
      </c>
      <c r="D196" s="204" t="s">
        <v>1917</v>
      </c>
      <c r="E196" s="267">
        <v>6000064430</v>
      </c>
      <c r="F196" s="55">
        <v>1</v>
      </c>
      <c r="G196" s="55">
        <v>0</v>
      </c>
      <c r="H196" s="55">
        <v>1</v>
      </c>
      <c r="I196" s="226">
        <v>46220</v>
      </c>
      <c r="J196" s="184" t="s">
        <v>2588</v>
      </c>
      <c r="K196" s="227">
        <v>516313150726069</v>
      </c>
      <c r="L196" s="211" t="s">
        <v>2625</v>
      </c>
      <c r="M196" s="269" t="s">
        <v>2214</v>
      </c>
      <c r="N196" s="238" t="s">
        <v>2188</v>
      </c>
      <c r="O196" s="212" t="s">
        <v>2189</v>
      </c>
      <c r="P196" s="226">
        <v>46220</v>
      </c>
      <c r="Q196" s="247" t="s">
        <v>2190</v>
      </c>
      <c r="R196" s="212" t="s">
        <v>2189</v>
      </c>
      <c r="S196" s="226">
        <v>46220</v>
      </c>
      <c r="T196" s="212" t="s">
        <v>68</v>
      </c>
      <c r="U196" s="204" t="s">
        <v>78</v>
      </c>
      <c r="V196" s="240" t="s">
        <v>1597</v>
      </c>
      <c r="W196" s="55"/>
      <c r="X196" s="45"/>
      <c r="Y196" s="45"/>
      <c r="Z196" s="45"/>
      <c r="AA196" s="45"/>
      <c r="AB196" s="45"/>
      <c r="AC196" s="45"/>
      <c r="AD196" s="45"/>
      <c r="AE196" s="45"/>
      <c r="AF196" s="45"/>
    </row>
    <row r="197" ht="16.5" spans="1:32">
      <c r="A197" s="290">
        <v>127</v>
      </c>
      <c r="B197" s="55" t="s">
        <v>64</v>
      </c>
      <c r="C197" s="203" t="s">
        <v>1274</v>
      </c>
      <c r="D197" s="204" t="s">
        <v>1917</v>
      </c>
      <c r="E197" s="267">
        <v>6000064430</v>
      </c>
      <c r="F197" s="55">
        <v>2</v>
      </c>
      <c r="G197" s="55">
        <v>2</v>
      </c>
      <c r="H197" s="55">
        <v>0</v>
      </c>
      <c r="I197" s="226">
        <v>46220</v>
      </c>
      <c r="J197" s="184" t="s">
        <v>2588</v>
      </c>
      <c r="K197" s="285" t="s">
        <v>2671</v>
      </c>
      <c r="L197" s="210" t="s">
        <v>66</v>
      </c>
      <c r="M197" s="211" t="s">
        <v>66</v>
      </c>
      <c r="N197" s="211" t="s">
        <v>66</v>
      </c>
      <c r="O197" s="212" t="s">
        <v>2189</v>
      </c>
      <c r="P197" s="226">
        <v>46220</v>
      </c>
      <c r="Q197" s="211" t="s">
        <v>66</v>
      </c>
      <c r="R197" s="212" t="s">
        <v>2189</v>
      </c>
      <c r="S197" s="226">
        <v>46220</v>
      </c>
      <c r="T197" s="212" t="s">
        <v>68</v>
      </c>
      <c r="U197" s="213" t="s">
        <v>66</v>
      </c>
      <c r="V197" s="213" t="s">
        <v>66</v>
      </c>
      <c r="W197" s="229"/>
      <c r="X197" s="229"/>
      <c r="Y197" s="229"/>
      <c r="Z197" s="229"/>
      <c r="AA197" s="229"/>
      <c r="AB197" s="229"/>
      <c r="AC197" s="229"/>
      <c r="AD197" s="229"/>
      <c r="AE197" s="229"/>
      <c r="AF197" s="229"/>
    </row>
    <row r="198" ht="16.5" spans="1:32">
      <c r="A198" s="290">
        <v>128</v>
      </c>
      <c r="B198" s="55" t="s">
        <v>64</v>
      </c>
      <c r="C198" s="229" t="s">
        <v>171</v>
      </c>
      <c r="D198" s="204" t="s">
        <v>1917</v>
      </c>
      <c r="E198" s="267">
        <v>6000064430</v>
      </c>
      <c r="F198" s="55">
        <v>3</v>
      </c>
      <c r="G198" s="55">
        <v>3</v>
      </c>
      <c r="H198" s="55">
        <v>0</v>
      </c>
      <c r="I198" s="226">
        <v>46222</v>
      </c>
      <c r="J198" s="184" t="s">
        <v>2588</v>
      </c>
      <c r="K198" s="285" t="s">
        <v>2672</v>
      </c>
      <c r="L198" s="210" t="s">
        <v>66</v>
      </c>
      <c r="M198" s="211" t="s">
        <v>66</v>
      </c>
      <c r="N198" s="211" t="s">
        <v>66</v>
      </c>
      <c r="O198" s="212" t="s">
        <v>2189</v>
      </c>
      <c r="P198" s="226">
        <v>46222</v>
      </c>
      <c r="Q198" s="211" t="s">
        <v>66</v>
      </c>
      <c r="R198" s="212" t="s">
        <v>2189</v>
      </c>
      <c r="S198" s="226">
        <v>46222</v>
      </c>
      <c r="T198" s="212" t="s">
        <v>68</v>
      </c>
      <c r="U198" s="213" t="s">
        <v>66</v>
      </c>
      <c r="V198" s="213" t="s">
        <v>66</v>
      </c>
      <c r="W198" s="293"/>
      <c r="X198" s="293"/>
      <c r="Y198" s="293"/>
      <c r="Z198" s="293"/>
      <c r="AA198" s="293"/>
      <c r="AB198" s="293"/>
      <c r="AC198" s="293"/>
      <c r="AD198" s="293"/>
      <c r="AE198" s="293"/>
      <c r="AF198" s="293"/>
    </row>
    <row r="199" ht="16.5" spans="1:32">
      <c r="A199" s="290">
        <v>129</v>
      </c>
      <c r="B199" s="55" t="s">
        <v>64</v>
      </c>
      <c r="C199" s="229" t="s">
        <v>171</v>
      </c>
      <c r="D199" s="204" t="s">
        <v>1917</v>
      </c>
      <c r="E199" s="267">
        <v>6000064430</v>
      </c>
      <c r="F199" s="55">
        <v>1</v>
      </c>
      <c r="G199" s="55">
        <v>0</v>
      </c>
      <c r="H199" s="55">
        <v>1</v>
      </c>
      <c r="I199" s="226">
        <v>46222</v>
      </c>
      <c r="J199" s="184" t="s">
        <v>2588</v>
      </c>
      <c r="K199" s="285">
        <v>516313150726075</v>
      </c>
      <c r="L199" s="211" t="s">
        <v>2673</v>
      </c>
      <c r="M199" s="269" t="s">
        <v>2674</v>
      </c>
      <c r="N199" s="247" t="s">
        <v>2188</v>
      </c>
      <c r="O199" s="212" t="s">
        <v>2189</v>
      </c>
      <c r="P199" s="226">
        <v>46222</v>
      </c>
      <c r="Q199" s="247" t="s">
        <v>2675</v>
      </c>
      <c r="R199" s="212" t="s">
        <v>2189</v>
      </c>
      <c r="S199" s="226">
        <v>46222</v>
      </c>
      <c r="T199" s="212" t="s">
        <v>68</v>
      </c>
      <c r="U199" s="270" t="s">
        <v>78</v>
      </c>
      <c r="V199" s="240" t="s">
        <v>1597</v>
      </c>
      <c r="W199" s="293"/>
      <c r="X199" s="293"/>
      <c r="Y199" s="293"/>
      <c r="Z199" s="293"/>
      <c r="AA199" s="293"/>
      <c r="AB199" s="293"/>
      <c r="AC199" s="293"/>
      <c r="AD199" s="293"/>
      <c r="AE199" s="293"/>
      <c r="AF199" s="293"/>
    </row>
    <row r="200" ht="16.5" spans="1:32">
      <c r="A200" s="290">
        <v>130</v>
      </c>
      <c r="B200" s="55" t="s">
        <v>64</v>
      </c>
      <c r="C200" s="229" t="s">
        <v>171</v>
      </c>
      <c r="D200" s="204" t="s">
        <v>1917</v>
      </c>
      <c r="E200" s="267">
        <v>6000064430</v>
      </c>
      <c r="F200" s="55">
        <v>2</v>
      </c>
      <c r="G200" s="55">
        <v>2</v>
      </c>
      <c r="H200" s="55">
        <v>0</v>
      </c>
      <c r="I200" s="226">
        <v>46222</v>
      </c>
      <c r="J200" s="184" t="s">
        <v>2588</v>
      </c>
      <c r="K200" s="285" t="s">
        <v>2676</v>
      </c>
      <c r="L200" s="210" t="s">
        <v>66</v>
      </c>
      <c r="M200" s="211" t="s">
        <v>66</v>
      </c>
      <c r="N200" s="211" t="s">
        <v>66</v>
      </c>
      <c r="O200" s="212" t="s">
        <v>2189</v>
      </c>
      <c r="P200" s="226">
        <v>46222</v>
      </c>
      <c r="Q200" s="211" t="s">
        <v>66</v>
      </c>
      <c r="R200" s="212" t="s">
        <v>2189</v>
      </c>
      <c r="S200" s="226">
        <v>46222</v>
      </c>
      <c r="T200" s="212" t="s">
        <v>68</v>
      </c>
      <c r="U200" s="213" t="s">
        <v>66</v>
      </c>
      <c r="V200" s="213" t="s">
        <v>66</v>
      </c>
      <c r="W200" s="212"/>
      <c r="X200" s="212"/>
      <c r="Y200" s="212"/>
      <c r="Z200" s="212"/>
      <c r="AA200" s="212"/>
      <c r="AB200" s="212"/>
      <c r="AC200" s="212"/>
      <c r="AD200" s="212"/>
      <c r="AE200" s="212"/>
      <c r="AF200" s="212"/>
    </row>
    <row r="201" ht="16.5" spans="1:32">
      <c r="A201" s="290">
        <v>131</v>
      </c>
      <c r="B201" s="55" t="s">
        <v>64</v>
      </c>
      <c r="C201" s="229" t="s">
        <v>171</v>
      </c>
      <c r="D201" s="204" t="s">
        <v>1917</v>
      </c>
      <c r="E201" s="267">
        <v>6000064430</v>
      </c>
      <c r="F201" s="55">
        <v>1</v>
      </c>
      <c r="G201" s="55">
        <v>0</v>
      </c>
      <c r="H201" s="55">
        <v>1</v>
      </c>
      <c r="I201" s="226">
        <v>46222</v>
      </c>
      <c r="J201" s="184" t="s">
        <v>2588</v>
      </c>
      <c r="K201" s="285">
        <v>516313150726078</v>
      </c>
      <c r="L201" s="114" t="s">
        <v>2677</v>
      </c>
      <c r="M201" s="114" t="s">
        <v>2678</v>
      </c>
      <c r="N201" s="238" t="s">
        <v>2679</v>
      </c>
      <c r="O201" s="212" t="s">
        <v>2189</v>
      </c>
      <c r="P201" s="226">
        <v>46222</v>
      </c>
      <c r="Q201" s="256" t="s">
        <v>2680</v>
      </c>
      <c r="R201" s="212" t="s">
        <v>2189</v>
      </c>
      <c r="S201" s="226">
        <v>46222</v>
      </c>
      <c r="T201" s="212" t="s">
        <v>68</v>
      </c>
      <c r="U201" s="55" t="s">
        <v>27</v>
      </c>
      <c r="V201" s="216" t="s">
        <v>2681</v>
      </c>
      <c r="W201" s="212"/>
      <c r="X201" s="212"/>
      <c r="Y201" s="212"/>
      <c r="Z201" s="212"/>
      <c r="AA201" s="212"/>
      <c r="AB201" s="212"/>
      <c r="AC201" s="212"/>
      <c r="AD201" s="212"/>
      <c r="AE201" s="212"/>
      <c r="AF201" s="212"/>
    </row>
    <row r="202" ht="16.5" spans="1:32">
      <c r="A202" s="290">
        <v>132</v>
      </c>
      <c r="B202" s="55" t="s">
        <v>64</v>
      </c>
      <c r="C202" s="229" t="s">
        <v>171</v>
      </c>
      <c r="D202" s="204" t="s">
        <v>1917</v>
      </c>
      <c r="E202" s="267">
        <v>6000064430</v>
      </c>
      <c r="F202" s="55">
        <v>1</v>
      </c>
      <c r="G202" s="55">
        <v>1</v>
      </c>
      <c r="H202" s="55">
        <v>0</v>
      </c>
      <c r="I202" s="226">
        <v>46222</v>
      </c>
      <c r="J202" s="184" t="s">
        <v>2588</v>
      </c>
      <c r="K202" s="285">
        <v>516313150726079</v>
      </c>
      <c r="L202" s="210" t="s">
        <v>66</v>
      </c>
      <c r="M202" s="211" t="s">
        <v>66</v>
      </c>
      <c r="N202" s="211" t="s">
        <v>66</v>
      </c>
      <c r="O202" s="212" t="s">
        <v>2189</v>
      </c>
      <c r="P202" s="226">
        <v>46222</v>
      </c>
      <c r="Q202" s="211" t="s">
        <v>66</v>
      </c>
      <c r="R202" s="212" t="s">
        <v>2189</v>
      </c>
      <c r="S202" s="226">
        <v>46222</v>
      </c>
      <c r="T202" s="212" t="s">
        <v>68</v>
      </c>
      <c r="U202" s="213" t="s">
        <v>66</v>
      </c>
      <c r="V202" s="213" t="s">
        <v>66</v>
      </c>
      <c r="W202" s="214"/>
      <c r="X202" s="214"/>
      <c r="Y202" s="214"/>
      <c r="Z202" s="214"/>
      <c r="AA202" s="214"/>
      <c r="AB202" s="214"/>
      <c r="AC202" s="214"/>
      <c r="AD202" s="214"/>
      <c r="AE202" s="214"/>
      <c r="AF202" s="214"/>
    </row>
    <row r="203" ht="16.5" spans="1:32">
      <c r="A203" s="290">
        <v>133</v>
      </c>
      <c r="B203" s="55" t="s">
        <v>64</v>
      </c>
      <c r="C203" s="229" t="s">
        <v>171</v>
      </c>
      <c r="D203" s="204" t="s">
        <v>1917</v>
      </c>
      <c r="E203" s="267">
        <v>6000064430</v>
      </c>
      <c r="F203" s="55">
        <v>2</v>
      </c>
      <c r="G203" s="55">
        <v>2</v>
      </c>
      <c r="H203" s="55">
        <v>0</v>
      </c>
      <c r="I203" s="226">
        <v>46223</v>
      </c>
      <c r="J203" s="184" t="s">
        <v>2588</v>
      </c>
      <c r="K203" s="285" t="s">
        <v>2682</v>
      </c>
      <c r="L203" s="210" t="s">
        <v>66</v>
      </c>
      <c r="M203" s="211" t="s">
        <v>66</v>
      </c>
      <c r="N203" s="211" t="s">
        <v>66</v>
      </c>
      <c r="O203" s="212" t="s">
        <v>2189</v>
      </c>
      <c r="P203" s="226">
        <v>46223</v>
      </c>
      <c r="Q203" s="211" t="s">
        <v>66</v>
      </c>
      <c r="R203" s="212" t="s">
        <v>2189</v>
      </c>
      <c r="S203" s="226">
        <v>46223</v>
      </c>
      <c r="T203" s="212" t="s">
        <v>68</v>
      </c>
      <c r="U203" s="213" t="s">
        <v>66</v>
      </c>
      <c r="V203" s="213" t="s">
        <v>66</v>
      </c>
      <c r="W203" s="214"/>
      <c r="X203" s="214"/>
      <c r="Y203" s="214"/>
      <c r="Z203" s="214"/>
      <c r="AA203" s="214"/>
      <c r="AB203" s="214"/>
      <c r="AC203" s="214"/>
      <c r="AD203" s="214"/>
      <c r="AE203" s="214"/>
      <c r="AF203" s="214"/>
    </row>
    <row r="204" ht="16.5" spans="1:32">
      <c r="A204" s="290">
        <v>134</v>
      </c>
      <c r="B204" s="55" t="s">
        <v>64</v>
      </c>
      <c r="C204" s="203" t="s">
        <v>168</v>
      </c>
      <c r="D204" s="204" t="s">
        <v>1917</v>
      </c>
      <c r="E204" s="267">
        <v>6000064430</v>
      </c>
      <c r="F204" s="55">
        <v>1</v>
      </c>
      <c r="G204" s="55">
        <v>0</v>
      </c>
      <c r="H204" s="55">
        <v>1</v>
      </c>
      <c r="I204" s="226">
        <v>46223</v>
      </c>
      <c r="J204" s="184" t="s">
        <v>2588</v>
      </c>
      <c r="K204" s="227">
        <v>516313150726082</v>
      </c>
      <c r="L204" s="211" t="s">
        <v>2625</v>
      </c>
      <c r="M204" s="269" t="s">
        <v>2214</v>
      </c>
      <c r="N204" s="253" t="s">
        <v>2188</v>
      </c>
      <c r="O204" s="212" t="s">
        <v>2189</v>
      </c>
      <c r="P204" s="226">
        <v>46223</v>
      </c>
      <c r="Q204" s="247" t="s">
        <v>2190</v>
      </c>
      <c r="R204" s="212" t="s">
        <v>2189</v>
      </c>
      <c r="S204" s="226">
        <v>46223</v>
      </c>
      <c r="T204" s="212" t="s">
        <v>68</v>
      </c>
      <c r="U204" s="287" t="s">
        <v>78</v>
      </c>
      <c r="V204" s="240" t="s">
        <v>1597</v>
      </c>
      <c r="W204" s="55"/>
      <c r="X204" s="45"/>
      <c r="Y204" s="45"/>
      <c r="Z204" s="45"/>
      <c r="AA204" s="45"/>
      <c r="AB204" s="45"/>
      <c r="AC204" s="45"/>
      <c r="AD204" s="45"/>
      <c r="AE204" s="45"/>
      <c r="AF204" s="45"/>
    </row>
    <row r="205" ht="16.5" spans="1:32">
      <c r="A205" s="290">
        <v>135</v>
      </c>
      <c r="B205" s="55" t="s">
        <v>64</v>
      </c>
      <c r="C205" s="203" t="s">
        <v>168</v>
      </c>
      <c r="D205" s="204" t="s">
        <v>1917</v>
      </c>
      <c r="E205" s="267">
        <v>6000064430</v>
      </c>
      <c r="F205" s="55">
        <v>4</v>
      </c>
      <c r="G205" s="55">
        <v>4</v>
      </c>
      <c r="H205" s="55">
        <v>0</v>
      </c>
      <c r="I205" s="226">
        <v>46223</v>
      </c>
      <c r="J205" s="184" t="s">
        <v>2588</v>
      </c>
      <c r="K205" s="285" t="s">
        <v>2683</v>
      </c>
      <c r="L205" s="210" t="s">
        <v>66</v>
      </c>
      <c r="M205" s="211" t="s">
        <v>66</v>
      </c>
      <c r="N205" s="211" t="s">
        <v>66</v>
      </c>
      <c r="O205" s="212" t="s">
        <v>2189</v>
      </c>
      <c r="P205" s="226">
        <v>46223</v>
      </c>
      <c r="Q205" s="211" t="s">
        <v>66</v>
      </c>
      <c r="R205" s="212" t="s">
        <v>2189</v>
      </c>
      <c r="S205" s="226">
        <v>46223</v>
      </c>
      <c r="T205" s="212" t="s">
        <v>68</v>
      </c>
      <c r="U205" s="213" t="s">
        <v>66</v>
      </c>
      <c r="V205" s="213" t="s">
        <v>66</v>
      </c>
      <c r="W205" s="214"/>
      <c r="X205" s="214"/>
      <c r="Y205" s="214"/>
      <c r="Z205" s="214"/>
      <c r="AA205" s="214"/>
      <c r="AB205" s="214"/>
      <c r="AC205" s="214"/>
      <c r="AD205" s="214"/>
      <c r="AE205" s="214"/>
      <c r="AF205" s="214"/>
    </row>
    <row r="206" ht="17" spans="1:32">
      <c r="A206" s="290">
        <v>136</v>
      </c>
      <c r="B206" s="55" t="s">
        <v>64</v>
      </c>
      <c r="C206" s="203" t="s">
        <v>168</v>
      </c>
      <c r="D206" s="204" t="s">
        <v>1917</v>
      </c>
      <c r="E206" s="228">
        <v>6000064429</v>
      </c>
      <c r="F206" s="217">
        <v>1</v>
      </c>
      <c r="G206" s="217">
        <v>1</v>
      </c>
      <c r="H206" s="286">
        <v>0</v>
      </c>
      <c r="I206" s="226">
        <v>46224</v>
      </c>
      <c r="J206" s="184" t="s">
        <v>2587</v>
      </c>
      <c r="K206" s="285">
        <v>516309150726143</v>
      </c>
      <c r="L206" s="210" t="s">
        <v>66</v>
      </c>
      <c r="M206" s="211" t="s">
        <v>66</v>
      </c>
      <c r="N206" s="211" t="s">
        <v>66</v>
      </c>
      <c r="O206" s="212" t="s">
        <v>2189</v>
      </c>
      <c r="P206" s="226">
        <v>46224</v>
      </c>
      <c r="Q206" s="211" t="s">
        <v>66</v>
      </c>
      <c r="R206" s="212" t="s">
        <v>2189</v>
      </c>
      <c r="S206" s="226">
        <v>46224</v>
      </c>
      <c r="T206" s="212" t="s">
        <v>68</v>
      </c>
      <c r="U206" s="213" t="s">
        <v>66</v>
      </c>
      <c r="V206" s="213" t="s">
        <v>66</v>
      </c>
      <c r="W206" s="214"/>
      <c r="X206" s="214"/>
      <c r="Y206" s="214"/>
      <c r="Z206" s="214"/>
      <c r="AA206" s="214"/>
      <c r="AB206" s="214"/>
      <c r="AC206" s="214"/>
      <c r="AD206" s="214"/>
      <c r="AE206" s="214"/>
      <c r="AF206" s="214"/>
    </row>
    <row r="207" ht="17" spans="1:32">
      <c r="A207" s="290">
        <v>137</v>
      </c>
      <c r="B207" s="55" t="s">
        <v>64</v>
      </c>
      <c r="C207" s="203" t="s">
        <v>168</v>
      </c>
      <c r="D207" s="204" t="s">
        <v>1917</v>
      </c>
      <c r="E207" s="228">
        <v>6000064429</v>
      </c>
      <c r="F207" s="217">
        <v>1</v>
      </c>
      <c r="G207" s="217">
        <v>0</v>
      </c>
      <c r="H207" s="286">
        <v>1</v>
      </c>
      <c r="I207" s="226">
        <v>46224</v>
      </c>
      <c r="J207" s="184" t="s">
        <v>2587</v>
      </c>
      <c r="K207" s="285">
        <v>516309150726144</v>
      </c>
      <c r="L207" s="292" t="s">
        <v>2669</v>
      </c>
      <c r="M207" s="247" t="s">
        <v>1074</v>
      </c>
      <c r="N207" s="247" t="s">
        <v>1075</v>
      </c>
      <c r="O207" s="212" t="s">
        <v>2189</v>
      </c>
      <c r="P207" s="226">
        <v>46224</v>
      </c>
      <c r="Q207" s="239" t="s">
        <v>2218</v>
      </c>
      <c r="R207" s="212" t="s">
        <v>2189</v>
      </c>
      <c r="S207" s="226">
        <v>46224</v>
      </c>
      <c r="T207" s="212" t="s">
        <v>68</v>
      </c>
      <c r="U207" s="24" t="s">
        <v>1913</v>
      </c>
      <c r="V207" s="240" t="s">
        <v>1597</v>
      </c>
      <c r="W207" s="34"/>
      <c r="X207" s="34"/>
      <c r="Y207" s="34"/>
      <c r="Z207" s="34"/>
      <c r="AA207" s="34"/>
      <c r="AB207" s="34"/>
      <c r="AC207" s="34"/>
      <c r="AD207" s="34"/>
      <c r="AE207" s="34"/>
      <c r="AF207" s="34"/>
    </row>
    <row r="208" ht="17" spans="1:32">
      <c r="A208" s="290">
        <v>138</v>
      </c>
      <c r="B208" s="55" t="s">
        <v>64</v>
      </c>
      <c r="C208" s="203" t="s">
        <v>168</v>
      </c>
      <c r="D208" s="204" t="s">
        <v>1917</v>
      </c>
      <c r="E208" s="228">
        <v>6000064429</v>
      </c>
      <c r="F208" s="217">
        <v>1</v>
      </c>
      <c r="G208" s="217">
        <v>0</v>
      </c>
      <c r="H208" s="286">
        <v>1</v>
      </c>
      <c r="I208" s="226">
        <v>46224</v>
      </c>
      <c r="J208" s="184" t="s">
        <v>2587</v>
      </c>
      <c r="K208" s="285">
        <v>516309150726145</v>
      </c>
      <c r="L208" s="255" t="s">
        <v>2684</v>
      </c>
      <c r="M208" s="238" t="s">
        <v>2685</v>
      </c>
      <c r="N208" s="114" t="s">
        <v>2686</v>
      </c>
      <c r="O208" s="212" t="s">
        <v>2189</v>
      </c>
      <c r="P208" s="226">
        <v>46224</v>
      </c>
      <c r="Q208" s="239" t="s">
        <v>2687</v>
      </c>
      <c r="R208" s="212" t="s">
        <v>2189</v>
      </c>
      <c r="S208" s="226">
        <v>46224</v>
      </c>
      <c r="T208" s="212" t="s">
        <v>68</v>
      </c>
      <c r="U208" s="24" t="s">
        <v>113</v>
      </c>
      <c r="V208" s="240" t="s">
        <v>1597</v>
      </c>
      <c r="W208" s="287"/>
      <c r="X208" s="287"/>
      <c r="Y208" s="287"/>
      <c r="Z208" s="287"/>
      <c r="AA208" s="287"/>
      <c r="AB208" s="287"/>
      <c r="AC208" s="287"/>
      <c r="AD208" s="287"/>
      <c r="AE208" s="287"/>
      <c r="AF208" s="287"/>
    </row>
    <row r="209" ht="17" spans="1:32">
      <c r="A209" s="290">
        <v>139</v>
      </c>
      <c r="B209" s="55" t="s">
        <v>64</v>
      </c>
      <c r="C209" s="203" t="s">
        <v>168</v>
      </c>
      <c r="D209" s="204" t="s">
        <v>1917</v>
      </c>
      <c r="E209" s="228">
        <v>6000064429</v>
      </c>
      <c r="F209" s="217">
        <v>3</v>
      </c>
      <c r="G209" s="217">
        <v>3</v>
      </c>
      <c r="H209" s="286">
        <v>0</v>
      </c>
      <c r="I209" s="226">
        <v>46224</v>
      </c>
      <c r="J209" s="184" t="s">
        <v>2587</v>
      </c>
      <c r="K209" s="285" t="s">
        <v>2688</v>
      </c>
      <c r="L209" s="210" t="s">
        <v>66</v>
      </c>
      <c r="M209" s="211" t="s">
        <v>66</v>
      </c>
      <c r="N209" s="211" t="s">
        <v>66</v>
      </c>
      <c r="O209" s="212" t="s">
        <v>2189</v>
      </c>
      <c r="P209" s="226">
        <v>46224</v>
      </c>
      <c r="Q209" s="211" t="s">
        <v>66</v>
      </c>
      <c r="R209" s="212" t="s">
        <v>2189</v>
      </c>
      <c r="S209" s="226">
        <v>46224</v>
      </c>
      <c r="T209" s="212" t="s">
        <v>68</v>
      </c>
      <c r="U209" s="213" t="s">
        <v>66</v>
      </c>
      <c r="V209" s="213" t="s">
        <v>66</v>
      </c>
      <c r="W209" s="212"/>
      <c r="X209" s="212"/>
      <c r="Y209" s="212"/>
      <c r="Z209" s="212"/>
      <c r="AA209" s="212"/>
      <c r="AB209" s="212"/>
      <c r="AC209" s="212"/>
      <c r="AD209" s="212"/>
      <c r="AE209" s="212"/>
      <c r="AF209" s="212"/>
    </row>
    <row r="210" ht="30" customHeight="1" spans="1:32">
      <c r="A210" s="290">
        <v>140</v>
      </c>
      <c r="B210" s="231" t="s">
        <v>64</v>
      </c>
      <c r="C210" s="232" t="s">
        <v>171</v>
      </c>
      <c r="D210" s="233" t="s">
        <v>1917</v>
      </c>
      <c r="E210" s="294">
        <v>6000064429</v>
      </c>
      <c r="F210" s="275">
        <v>1</v>
      </c>
      <c r="G210" s="275">
        <v>0</v>
      </c>
      <c r="H210" s="295">
        <v>1</v>
      </c>
      <c r="I210" s="235">
        <v>46224</v>
      </c>
      <c r="J210" s="235" t="s">
        <v>2587</v>
      </c>
      <c r="K210" s="235">
        <v>516309150726149</v>
      </c>
      <c r="L210" s="296" t="s">
        <v>2689</v>
      </c>
      <c r="M210" s="274" t="s">
        <v>2690</v>
      </c>
      <c r="N210" s="250" t="s">
        <v>86</v>
      </c>
      <c r="O210" s="212" t="s">
        <v>2189</v>
      </c>
      <c r="P210" s="235">
        <v>46224</v>
      </c>
      <c r="Q210" s="239" t="s">
        <v>2691</v>
      </c>
      <c r="R210" s="212" t="s">
        <v>2189</v>
      </c>
      <c r="S210" s="235">
        <v>46224</v>
      </c>
      <c r="T210" s="212" t="s">
        <v>68</v>
      </c>
      <c r="U210" s="24" t="s">
        <v>113</v>
      </c>
      <c r="V210" s="240" t="s">
        <v>1597</v>
      </c>
      <c r="W210" s="34"/>
      <c r="X210" s="34"/>
      <c r="Y210" s="34"/>
      <c r="Z210" s="34"/>
      <c r="AA210" s="34"/>
      <c r="AB210" s="34"/>
      <c r="AC210" s="34"/>
      <c r="AD210" s="34"/>
      <c r="AE210" s="34"/>
      <c r="AF210" s="34"/>
    </row>
    <row r="211" ht="18" customHeight="1" spans="1:32">
      <c r="A211" s="290">
        <v>141</v>
      </c>
      <c r="B211" s="241"/>
      <c r="C211" s="241"/>
      <c r="D211" s="241"/>
      <c r="E211" s="241"/>
      <c r="F211" s="241"/>
      <c r="G211" s="241"/>
      <c r="H211" s="241"/>
      <c r="I211" s="241"/>
      <c r="J211" s="241"/>
      <c r="K211" s="241"/>
      <c r="L211" s="211" t="s">
        <v>2634</v>
      </c>
      <c r="M211" s="211" t="s">
        <v>2194</v>
      </c>
      <c r="N211" s="211" t="s">
        <v>1035</v>
      </c>
      <c r="O211" s="212" t="s">
        <v>2189</v>
      </c>
      <c r="P211" s="259"/>
      <c r="Q211" s="258" t="s">
        <v>2195</v>
      </c>
      <c r="R211" s="212" t="s">
        <v>2189</v>
      </c>
      <c r="S211" s="259"/>
      <c r="T211" s="212" t="s">
        <v>68</v>
      </c>
      <c r="U211" s="204" t="s">
        <v>78</v>
      </c>
      <c r="V211" s="240" t="s">
        <v>1597</v>
      </c>
      <c r="W211" s="40"/>
      <c r="X211" s="40"/>
      <c r="Y211" s="40"/>
      <c r="Z211" s="40"/>
      <c r="AA211" s="40"/>
      <c r="AB211" s="40"/>
      <c r="AC211" s="40"/>
      <c r="AD211" s="40"/>
      <c r="AE211" s="40"/>
      <c r="AF211" s="40"/>
    </row>
    <row r="212" ht="17" spans="1:32">
      <c r="A212" s="290">
        <v>142</v>
      </c>
      <c r="B212" s="55" t="s">
        <v>64</v>
      </c>
      <c r="C212" s="229" t="s">
        <v>171</v>
      </c>
      <c r="D212" s="204" t="s">
        <v>1917</v>
      </c>
      <c r="E212" s="228">
        <v>6000064429</v>
      </c>
      <c r="F212" s="217">
        <v>1</v>
      </c>
      <c r="G212" s="217">
        <v>0</v>
      </c>
      <c r="H212" s="286">
        <v>1</v>
      </c>
      <c r="I212" s="226">
        <v>46224</v>
      </c>
      <c r="J212" s="184" t="s">
        <v>2587</v>
      </c>
      <c r="K212" s="285">
        <v>516309150726150</v>
      </c>
      <c r="L212" s="211" t="s">
        <v>2634</v>
      </c>
      <c r="M212" s="211" t="s">
        <v>2194</v>
      </c>
      <c r="N212" s="211" t="s">
        <v>1035</v>
      </c>
      <c r="O212" s="212" t="s">
        <v>2189</v>
      </c>
      <c r="P212" s="226">
        <v>46224</v>
      </c>
      <c r="Q212" s="258" t="s">
        <v>2195</v>
      </c>
      <c r="R212" s="212" t="s">
        <v>2189</v>
      </c>
      <c r="S212" s="226">
        <v>46224</v>
      </c>
      <c r="T212" s="212" t="s">
        <v>68</v>
      </c>
      <c r="U212" s="204" t="s">
        <v>78</v>
      </c>
      <c r="V212" s="240" t="s">
        <v>1597</v>
      </c>
      <c r="W212" s="40"/>
      <c r="X212" s="40"/>
      <c r="Y212" s="40"/>
      <c r="Z212" s="40"/>
      <c r="AA212" s="40"/>
      <c r="AB212" s="40"/>
      <c r="AC212" s="40"/>
      <c r="AD212" s="40"/>
      <c r="AE212" s="40"/>
      <c r="AF212" s="40"/>
    </row>
    <row r="213" ht="17" spans="1:32">
      <c r="A213" s="290">
        <v>143</v>
      </c>
      <c r="B213" s="55" t="s">
        <v>64</v>
      </c>
      <c r="C213" s="229" t="s">
        <v>171</v>
      </c>
      <c r="D213" s="204" t="s">
        <v>1917</v>
      </c>
      <c r="E213" s="228">
        <v>6000064435</v>
      </c>
      <c r="F213" s="55">
        <v>3</v>
      </c>
      <c r="G213" s="55">
        <v>3</v>
      </c>
      <c r="H213" s="55">
        <v>0</v>
      </c>
      <c r="I213" s="226">
        <v>46225</v>
      </c>
      <c r="J213" s="184" t="s">
        <v>2590</v>
      </c>
      <c r="K213" s="285" t="s">
        <v>2692</v>
      </c>
      <c r="L213" s="210" t="s">
        <v>66</v>
      </c>
      <c r="M213" s="211" t="s">
        <v>66</v>
      </c>
      <c r="N213" s="211" t="s">
        <v>66</v>
      </c>
      <c r="O213" s="212" t="s">
        <v>2189</v>
      </c>
      <c r="P213" s="226">
        <v>46225</v>
      </c>
      <c r="Q213" s="211" t="s">
        <v>66</v>
      </c>
      <c r="R213" s="212" t="s">
        <v>2189</v>
      </c>
      <c r="S213" s="226">
        <v>46225</v>
      </c>
      <c r="T213" s="212" t="s">
        <v>68</v>
      </c>
      <c r="U213" s="213" t="s">
        <v>66</v>
      </c>
      <c r="V213" s="213" t="s">
        <v>66</v>
      </c>
      <c r="W213" s="212"/>
      <c r="X213" s="212"/>
      <c r="Y213" s="212"/>
      <c r="Z213" s="212"/>
      <c r="AA213" s="212"/>
      <c r="AB213" s="212"/>
      <c r="AC213" s="212"/>
      <c r="AD213" s="212"/>
      <c r="AE213" s="212"/>
      <c r="AF213" s="212"/>
    </row>
    <row r="214" ht="17" spans="1:32">
      <c r="A214" s="290">
        <v>144</v>
      </c>
      <c r="B214" s="55" t="s">
        <v>64</v>
      </c>
      <c r="C214" s="229" t="s">
        <v>171</v>
      </c>
      <c r="D214" s="204" t="s">
        <v>1917</v>
      </c>
      <c r="E214" s="228">
        <v>6000064435</v>
      </c>
      <c r="F214" s="55">
        <v>1</v>
      </c>
      <c r="G214" s="55">
        <v>0</v>
      </c>
      <c r="H214" s="55">
        <v>1</v>
      </c>
      <c r="I214" s="226">
        <v>46225</v>
      </c>
      <c r="J214" s="184" t="s">
        <v>2590</v>
      </c>
      <c r="K214" s="285">
        <v>516339070726094</v>
      </c>
      <c r="L214" s="211" t="s">
        <v>2634</v>
      </c>
      <c r="M214" s="211" t="s">
        <v>2194</v>
      </c>
      <c r="N214" s="297" t="s">
        <v>1035</v>
      </c>
      <c r="O214" s="212" t="s">
        <v>2189</v>
      </c>
      <c r="P214" s="226">
        <v>46225</v>
      </c>
      <c r="Q214" s="250" t="s">
        <v>2195</v>
      </c>
      <c r="R214" s="212" t="s">
        <v>2189</v>
      </c>
      <c r="S214" s="226">
        <v>46225</v>
      </c>
      <c r="T214" s="212" t="s">
        <v>68</v>
      </c>
      <c r="U214" s="287" t="s">
        <v>78</v>
      </c>
      <c r="V214" s="240" t="s">
        <v>1597</v>
      </c>
      <c r="W214" s="34"/>
      <c r="X214" s="34"/>
      <c r="Y214" s="34"/>
      <c r="Z214" s="34"/>
      <c r="AA214" s="34"/>
      <c r="AB214" s="34"/>
      <c r="AC214" s="34"/>
      <c r="AD214" s="34"/>
      <c r="AE214" s="34"/>
      <c r="AF214" s="34"/>
    </row>
    <row r="215" ht="17" spans="1:32">
      <c r="A215" s="290">
        <v>145</v>
      </c>
      <c r="B215" s="55" t="s">
        <v>64</v>
      </c>
      <c r="C215" s="229" t="s">
        <v>171</v>
      </c>
      <c r="D215" s="204" t="s">
        <v>1917</v>
      </c>
      <c r="E215" s="228">
        <v>6000064435</v>
      </c>
      <c r="F215" s="55">
        <v>2</v>
      </c>
      <c r="G215" s="55">
        <v>2</v>
      </c>
      <c r="H215" s="55">
        <v>0</v>
      </c>
      <c r="I215" s="226">
        <v>46225</v>
      </c>
      <c r="J215" s="184" t="s">
        <v>2590</v>
      </c>
      <c r="K215" s="285" t="s">
        <v>2693</v>
      </c>
      <c r="L215" s="210" t="s">
        <v>66</v>
      </c>
      <c r="M215" s="211" t="s">
        <v>66</v>
      </c>
      <c r="N215" s="211" t="s">
        <v>66</v>
      </c>
      <c r="O215" s="212" t="s">
        <v>2189</v>
      </c>
      <c r="P215" s="226">
        <v>46225</v>
      </c>
      <c r="Q215" s="211" t="s">
        <v>66</v>
      </c>
      <c r="R215" s="212" t="s">
        <v>2189</v>
      </c>
      <c r="S215" s="226">
        <v>46225</v>
      </c>
      <c r="T215" s="212" t="s">
        <v>68</v>
      </c>
      <c r="U215" s="213" t="s">
        <v>66</v>
      </c>
      <c r="V215" s="213" t="s">
        <v>66</v>
      </c>
      <c r="W215" s="212"/>
      <c r="X215" s="212"/>
      <c r="Y215" s="212"/>
      <c r="Z215" s="212"/>
      <c r="AA215" s="212"/>
      <c r="AB215" s="212"/>
      <c r="AC215" s="212"/>
      <c r="AD215" s="212"/>
      <c r="AE215" s="212"/>
      <c r="AF215" s="212"/>
    </row>
    <row r="216" ht="17" spans="1:32">
      <c r="A216" s="290">
        <v>146</v>
      </c>
      <c r="B216" s="55" t="s">
        <v>64</v>
      </c>
      <c r="C216" s="229" t="s">
        <v>171</v>
      </c>
      <c r="D216" s="204" t="s">
        <v>1917</v>
      </c>
      <c r="E216" s="294">
        <v>6000064435</v>
      </c>
      <c r="F216" s="231">
        <v>1</v>
      </c>
      <c r="G216" s="231">
        <v>0</v>
      </c>
      <c r="H216" s="231">
        <v>1</v>
      </c>
      <c r="I216" s="226">
        <v>46225</v>
      </c>
      <c r="J216" s="184" t="s">
        <v>2590</v>
      </c>
      <c r="K216" s="285">
        <v>516339070726097</v>
      </c>
      <c r="L216" s="211" t="s">
        <v>2694</v>
      </c>
      <c r="M216" s="211" t="s">
        <v>2695</v>
      </c>
      <c r="N216" s="258" t="s">
        <v>2632</v>
      </c>
      <c r="O216" s="212" t="s">
        <v>2189</v>
      </c>
      <c r="P216" s="226">
        <v>46225</v>
      </c>
      <c r="Q216" s="151" t="s">
        <v>2633</v>
      </c>
      <c r="R216" s="212" t="s">
        <v>2189</v>
      </c>
      <c r="S216" s="226">
        <v>46225</v>
      </c>
      <c r="T216" s="212" t="s">
        <v>68</v>
      </c>
      <c r="U216" s="287" t="s">
        <v>78</v>
      </c>
      <c r="V216" s="240" t="s">
        <v>1597</v>
      </c>
      <c r="W216" s="212"/>
      <c r="X216" s="212"/>
      <c r="Y216" s="212"/>
      <c r="Z216" s="212"/>
      <c r="AA216" s="212"/>
      <c r="AB216" s="212"/>
      <c r="AC216" s="212"/>
      <c r="AD216" s="212"/>
      <c r="AE216" s="212"/>
      <c r="AF216" s="212"/>
    </row>
    <row r="217" ht="17" spans="1:32">
      <c r="A217" s="290">
        <v>147</v>
      </c>
      <c r="B217" s="55" t="s">
        <v>64</v>
      </c>
      <c r="C217" s="229" t="s">
        <v>171</v>
      </c>
      <c r="D217" s="204" t="s">
        <v>1917</v>
      </c>
      <c r="E217" s="228">
        <v>6000064435</v>
      </c>
      <c r="F217" s="55">
        <v>1</v>
      </c>
      <c r="G217" s="55">
        <v>0</v>
      </c>
      <c r="H217" s="55">
        <v>1</v>
      </c>
      <c r="I217" s="226">
        <v>46225</v>
      </c>
      <c r="J217" s="184" t="s">
        <v>2590</v>
      </c>
      <c r="K217" s="285">
        <v>516339070726098</v>
      </c>
      <c r="L217" s="211" t="s">
        <v>2642</v>
      </c>
      <c r="M217" s="211" t="s">
        <v>2643</v>
      </c>
      <c r="N217" s="250" t="s">
        <v>86</v>
      </c>
      <c r="O217" s="212" t="s">
        <v>2189</v>
      </c>
      <c r="P217" s="226">
        <v>46225</v>
      </c>
      <c r="Q217" s="62" t="s">
        <v>2644</v>
      </c>
      <c r="R217" s="212" t="s">
        <v>2189</v>
      </c>
      <c r="S217" s="226">
        <v>46225</v>
      </c>
      <c r="T217" s="212" t="s">
        <v>68</v>
      </c>
      <c r="U217" s="204" t="s">
        <v>78</v>
      </c>
      <c r="V217" s="240" t="s">
        <v>1597</v>
      </c>
      <c r="W217" s="204"/>
      <c r="X217" s="212"/>
      <c r="Y217" s="212"/>
      <c r="Z217" s="212"/>
      <c r="AA217" s="212"/>
      <c r="AB217" s="212"/>
      <c r="AC217" s="212"/>
      <c r="AD217" s="212"/>
      <c r="AE217" s="212"/>
      <c r="AF217" s="212"/>
    </row>
    <row r="218" ht="17" spans="1:32">
      <c r="A218" s="290">
        <v>148</v>
      </c>
      <c r="B218" s="55" t="s">
        <v>64</v>
      </c>
      <c r="C218" s="229" t="s">
        <v>171</v>
      </c>
      <c r="D218" s="204" t="s">
        <v>1917</v>
      </c>
      <c r="E218" s="228">
        <v>6000064429</v>
      </c>
      <c r="F218" s="217">
        <v>1</v>
      </c>
      <c r="G218" s="217">
        <v>1</v>
      </c>
      <c r="H218" s="286">
        <v>0</v>
      </c>
      <c r="I218" s="226">
        <v>46225</v>
      </c>
      <c r="J218" s="184" t="s">
        <v>2587</v>
      </c>
      <c r="K218" s="285">
        <v>516309150726151</v>
      </c>
      <c r="L218" s="210" t="s">
        <v>66</v>
      </c>
      <c r="M218" s="211" t="s">
        <v>66</v>
      </c>
      <c r="N218" s="211" t="s">
        <v>66</v>
      </c>
      <c r="O218" s="212" t="s">
        <v>2189</v>
      </c>
      <c r="P218" s="226">
        <v>46225</v>
      </c>
      <c r="Q218" s="211" t="s">
        <v>66</v>
      </c>
      <c r="R218" s="212" t="s">
        <v>2189</v>
      </c>
      <c r="S218" s="226">
        <v>46225</v>
      </c>
      <c r="T218" s="212" t="s">
        <v>68</v>
      </c>
      <c r="U218" s="213" t="s">
        <v>66</v>
      </c>
      <c r="V218" s="213" t="s">
        <v>66</v>
      </c>
      <c r="W218" s="212"/>
      <c r="X218" s="212"/>
      <c r="Y218" s="212"/>
      <c r="Z218" s="212"/>
      <c r="AA218" s="212"/>
      <c r="AB218" s="212"/>
      <c r="AC218" s="212"/>
      <c r="AD218" s="212"/>
      <c r="AE218" s="212"/>
      <c r="AF218" s="212"/>
    </row>
    <row r="219" ht="17" spans="1:32">
      <c r="A219" s="290">
        <v>149</v>
      </c>
      <c r="B219" s="55" t="s">
        <v>64</v>
      </c>
      <c r="C219" s="229" t="s">
        <v>171</v>
      </c>
      <c r="D219" s="204" t="s">
        <v>1917</v>
      </c>
      <c r="E219" s="228">
        <v>6000064429</v>
      </c>
      <c r="F219" s="217">
        <v>1</v>
      </c>
      <c r="G219" s="217">
        <v>0</v>
      </c>
      <c r="H219" s="286">
        <v>1</v>
      </c>
      <c r="I219" s="226">
        <v>46225</v>
      </c>
      <c r="J219" s="184" t="s">
        <v>2587</v>
      </c>
      <c r="K219" s="285">
        <v>516309150726152</v>
      </c>
      <c r="L219" s="296" t="s">
        <v>2689</v>
      </c>
      <c r="M219" s="211" t="s">
        <v>2690</v>
      </c>
      <c r="N219" s="250" t="s">
        <v>86</v>
      </c>
      <c r="O219" s="212" t="s">
        <v>2189</v>
      </c>
      <c r="P219" s="226">
        <v>46225</v>
      </c>
      <c r="Q219" s="239" t="s">
        <v>2691</v>
      </c>
      <c r="R219" s="212" t="s">
        <v>2189</v>
      </c>
      <c r="S219" s="226">
        <v>46225</v>
      </c>
      <c r="T219" s="212" t="s">
        <v>68</v>
      </c>
      <c r="U219" s="24" t="s">
        <v>113</v>
      </c>
      <c r="V219" s="240" t="s">
        <v>1597</v>
      </c>
      <c r="W219" s="34"/>
      <c r="X219" s="34"/>
      <c r="Y219" s="34"/>
      <c r="Z219" s="34"/>
      <c r="AA219" s="34"/>
      <c r="AB219" s="34"/>
      <c r="AC219" s="34"/>
      <c r="AD219" s="34"/>
      <c r="AE219" s="34"/>
      <c r="AF219" s="34"/>
    </row>
    <row r="220" ht="17" spans="1:32">
      <c r="A220" s="290">
        <v>150</v>
      </c>
      <c r="B220" s="55" t="s">
        <v>64</v>
      </c>
      <c r="C220" s="229" t="s">
        <v>171</v>
      </c>
      <c r="D220" s="204" t="s">
        <v>1917</v>
      </c>
      <c r="E220" s="228">
        <v>6000064429</v>
      </c>
      <c r="F220" s="217">
        <v>2</v>
      </c>
      <c r="G220" s="217">
        <v>2</v>
      </c>
      <c r="H220" s="286">
        <v>0</v>
      </c>
      <c r="I220" s="226">
        <v>46225</v>
      </c>
      <c r="J220" s="184" t="s">
        <v>2587</v>
      </c>
      <c r="K220" s="285" t="s">
        <v>2696</v>
      </c>
      <c r="L220" s="210" t="s">
        <v>66</v>
      </c>
      <c r="M220" s="211" t="s">
        <v>66</v>
      </c>
      <c r="N220" s="211" t="s">
        <v>66</v>
      </c>
      <c r="O220" s="212" t="s">
        <v>2189</v>
      </c>
      <c r="P220" s="226">
        <v>46225</v>
      </c>
      <c r="Q220" s="211" t="s">
        <v>66</v>
      </c>
      <c r="R220" s="212" t="s">
        <v>2189</v>
      </c>
      <c r="S220" s="226">
        <v>46225</v>
      </c>
      <c r="T220" s="212" t="s">
        <v>68</v>
      </c>
      <c r="U220" s="213" t="s">
        <v>66</v>
      </c>
      <c r="V220" s="213" t="s">
        <v>66</v>
      </c>
      <c r="W220" s="214"/>
      <c r="X220" s="214"/>
      <c r="Y220" s="214"/>
      <c r="Z220" s="214"/>
      <c r="AA220" s="214"/>
      <c r="AB220" s="214"/>
      <c r="AC220" s="214"/>
      <c r="AD220" s="214"/>
      <c r="AE220" s="214"/>
      <c r="AF220" s="214"/>
    </row>
    <row r="221" ht="17" spans="1:32">
      <c r="A221" s="290">
        <v>151</v>
      </c>
      <c r="B221" s="55" t="s">
        <v>64</v>
      </c>
      <c r="C221" s="229" t="s">
        <v>171</v>
      </c>
      <c r="D221" s="204" t="s">
        <v>1917</v>
      </c>
      <c r="E221" s="228">
        <v>6000064429</v>
      </c>
      <c r="F221" s="217">
        <v>1</v>
      </c>
      <c r="G221" s="217">
        <v>0</v>
      </c>
      <c r="H221" s="286">
        <v>1</v>
      </c>
      <c r="I221" s="226">
        <v>46225</v>
      </c>
      <c r="J221" s="184" t="s">
        <v>2587</v>
      </c>
      <c r="K221" s="285">
        <v>516309150726155</v>
      </c>
      <c r="L221" s="211" t="s">
        <v>2642</v>
      </c>
      <c r="M221" s="211" t="s">
        <v>2643</v>
      </c>
      <c r="N221" s="250" t="s">
        <v>86</v>
      </c>
      <c r="O221" s="212" t="s">
        <v>2189</v>
      </c>
      <c r="P221" s="226">
        <v>46225</v>
      </c>
      <c r="Q221" s="62" t="s">
        <v>2644</v>
      </c>
      <c r="R221" s="212" t="s">
        <v>2189</v>
      </c>
      <c r="S221" s="226">
        <v>46225</v>
      </c>
      <c r="T221" s="212" t="s">
        <v>68</v>
      </c>
      <c r="U221" s="287" t="s">
        <v>78</v>
      </c>
      <c r="V221" s="240" t="s">
        <v>1597</v>
      </c>
      <c r="W221" s="212"/>
      <c r="X221" s="212"/>
      <c r="Y221" s="212"/>
      <c r="Z221" s="212"/>
      <c r="AA221" s="212"/>
      <c r="AB221" s="212"/>
      <c r="AC221" s="212"/>
      <c r="AD221" s="212"/>
      <c r="AE221" s="212"/>
      <c r="AF221" s="212"/>
    </row>
    <row r="222" ht="17" spans="1:32">
      <c r="A222" s="290">
        <v>152</v>
      </c>
      <c r="B222" s="55" t="s">
        <v>64</v>
      </c>
      <c r="C222" s="229" t="s">
        <v>171</v>
      </c>
      <c r="D222" s="204" t="s">
        <v>1917</v>
      </c>
      <c r="E222" s="228">
        <v>6000064429</v>
      </c>
      <c r="F222" s="217">
        <v>1</v>
      </c>
      <c r="G222" s="217">
        <v>0</v>
      </c>
      <c r="H222" s="286">
        <v>1</v>
      </c>
      <c r="I222" s="226">
        <v>46225</v>
      </c>
      <c r="J222" s="184" t="s">
        <v>2587</v>
      </c>
      <c r="K222" s="285">
        <v>516309150726156</v>
      </c>
      <c r="L222" s="255" t="s">
        <v>2684</v>
      </c>
      <c r="M222" s="238" t="s">
        <v>2685</v>
      </c>
      <c r="N222" s="114" t="s">
        <v>2686</v>
      </c>
      <c r="O222" s="212" t="s">
        <v>2189</v>
      </c>
      <c r="P222" s="226">
        <v>46225</v>
      </c>
      <c r="Q222" s="239" t="s">
        <v>2687</v>
      </c>
      <c r="R222" s="212" t="s">
        <v>2189</v>
      </c>
      <c r="S222" s="226">
        <v>46225</v>
      </c>
      <c r="T222" s="212" t="s">
        <v>68</v>
      </c>
      <c r="U222" s="24" t="s">
        <v>113</v>
      </c>
      <c r="V222" s="240" t="s">
        <v>1597</v>
      </c>
      <c r="W222" s="34"/>
      <c r="X222" s="34"/>
      <c r="Y222" s="34"/>
      <c r="Z222" s="34"/>
      <c r="AA222" s="34"/>
      <c r="AB222" s="34"/>
      <c r="AC222" s="34"/>
      <c r="AD222" s="34"/>
      <c r="AE222" s="34"/>
      <c r="AF222" s="34"/>
    </row>
    <row r="223" ht="17" spans="1:32">
      <c r="A223" s="290">
        <v>153</v>
      </c>
      <c r="B223" s="55" t="s">
        <v>64</v>
      </c>
      <c r="C223" s="229" t="s">
        <v>171</v>
      </c>
      <c r="D223" s="204" t="s">
        <v>1917</v>
      </c>
      <c r="E223" s="228">
        <v>6000064429</v>
      </c>
      <c r="F223" s="217">
        <v>2</v>
      </c>
      <c r="G223" s="217">
        <v>2</v>
      </c>
      <c r="H223" s="286">
        <v>0</v>
      </c>
      <c r="I223" s="226">
        <v>46225</v>
      </c>
      <c r="J223" s="184" t="s">
        <v>2587</v>
      </c>
      <c r="K223" s="285" t="s">
        <v>2697</v>
      </c>
      <c r="L223" s="210" t="s">
        <v>66</v>
      </c>
      <c r="M223" s="211" t="s">
        <v>66</v>
      </c>
      <c r="N223" s="211" t="s">
        <v>66</v>
      </c>
      <c r="O223" s="212" t="s">
        <v>2189</v>
      </c>
      <c r="P223" s="226">
        <v>46225</v>
      </c>
      <c r="Q223" s="211" t="s">
        <v>66</v>
      </c>
      <c r="R223" s="212" t="s">
        <v>2189</v>
      </c>
      <c r="S223" s="226">
        <v>46225</v>
      </c>
      <c r="T223" s="212" t="s">
        <v>68</v>
      </c>
      <c r="U223" s="213" t="s">
        <v>66</v>
      </c>
      <c r="V223" s="213" t="s">
        <v>66</v>
      </c>
      <c r="W223" s="212"/>
      <c r="X223" s="212"/>
      <c r="Y223" s="212"/>
      <c r="Z223" s="212"/>
      <c r="AA223" s="212"/>
      <c r="AB223" s="212"/>
      <c r="AC223" s="212"/>
      <c r="AD223" s="212"/>
      <c r="AE223" s="212"/>
      <c r="AF223" s="212"/>
    </row>
    <row r="224" ht="17" spans="1:32">
      <c r="A224" s="290">
        <v>154</v>
      </c>
      <c r="B224" s="55" t="s">
        <v>64</v>
      </c>
      <c r="C224" s="229" t="s">
        <v>171</v>
      </c>
      <c r="D224" s="204" t="s">
        <v>1917</v>
      </c>
      <c r="E224" s="228">
        <v>6000064429</v>
      </c>
      <c r="F224" s="217">
        <v>1</v>
      </c>
      <c r="G224" s="217">
        <v>0</v>
      </c>
      <c r="H224" s="286">
        <v>1</v>
      </c>
      <c r="I224" s="226">
        <v>46225</v>
      </c>
      <c r="J224" s="184" t="s">
        <v>2587</v>
      </c>
      <c r="K224" s="285">
        <v>516309150726159</v>
      </c>
      <c r="L224" s="211" t="s">
        <v>2634</v>
      </c>
      <c r="M224" s="211" t="s">
        <v>2194</v>
      </c>
      <c r="N224" s="297" t="s">
        <v>1035</v>
      </c>
      <c r="O224" s="212" t="s">
        <v>2189</v>
      </c>
      <c r="P224" s="226">
        <v>46225</v>
      </c>
      <c r="Q224" s="250" t="s">
        <v>2195</v>
      </c>
      <c r="R224" s="212" t="s">
        <v>2189</v>
      </c>
      <c r="S224" s="226">
        <v>46225</v>
      </c>
      <c r="T224" s="212" t="s">
        <v>68</v>
      </c>
      <c r="U224" s="270" t="s">
        <v>78</v>
      </c>
      <c r="V224" s="240" t="s">
        <v>1597</v>
      </c>
      <c r="W224" s="270"/>
      <c r="X224" s="34"/>
      <c r="Y224" s="34"/>
      <c r="Z224" s="34"/>
      <c r="AA224" s="34"/>
      <c r="AB224" s="34"/>
      <c r="AC224" s="34"/>
      <c r="AD224" s="34"/>
      <c r="AE224" s="34"/>
      <c r="AF224" s="34"/>
    </row>
    <row r="225" ht="17" spans="1:32">
      <c r="A225" s="290">
        <v>155</v>
      </c>
      <c r="B225" s="55" t="s">
        <v>64</v>
      </c>
      <c r="C225" s="229" t="s">
        <v>171</v>
      </c>
      <c r="D225" s="204" t="s">
        <v>1917</v>
      </c>
      <c r="E225" s="228">
        <v>6000064429</v>
      </c>
      <c r="F225" s="217">
        <v>1</v>
      </c>
      <c r="G225" s="217">
        <v>0</v>
      </c>
      <c r="H225" s="286">
        <v>1</v>
      </c>
      <c r="I225" s="226">
        <v>46225</v>
      </c>
      <c r="J225" s="184" t="s">
        <v>2587</v>
      </c>
      <c r="K225" s="285">
        <v>516309150726160</v>
      </c>
      <c r="L225" s="211" t="s">
        <v>2634</v>
      </c>
      <c r="M225" s="211" t="s">
        <v>2194</v>
      </c>
      <c r="N225" s="297" t="s">
        <v>1035</v>
      </c>
      <c r="O225" s="212" t="s">
        <v>2189</v>
      </c>
      <c r="P225" s="226">
        <v>46225</v>
      </c>
      <c r="Q225" s="250" t="s">
        <v>2195</v>
      </c>
      <c r="R225" s="212" t="s">
        <v>2189</v>
      </c>
      <c r="S225" s="226">
        <v>46225</v>
      </c>
      <c r="T225" s="212" t="s">
        <v>68</v>
      </c>
      <c r="U225" s="204" t="s">
        <v>78</v>
      </c>
      <c r="V225" s="240" t="s">
        <v>1597</v>
      </c>
      <c r="W225" s="204"/>
      <c r="X225" s="34"/>
      <c r="Y225" s="34"/>
      <c r="Z225" s="34"/>
      <c r="AA225" s="34"/>
      <c r="AB225" s="34"/>
      <c r="AC225" s="34"/>
      <c r="AD225" s="34"/>
      <c r="AE225" s="34"/>
      <c r="AF225" s="34"/>
    </row>
    <row r="226" ht="17" spans="1:32">
      <c r="A226" s="290">
        <v>156</v>
      </c>
      <c r="B226" s="55" t="s">
        <v>64</v>
      </c>
      <c r="C226" s="229" t="s">
        <v>171</v>
      </c>
      <c r="D226" s="204" t="s">
        <v>1917</v>
      </c>
      <c r="E226" s="228">
        <v>6000064429</v>
      </c>
      <c r="F226" s="217">
        <v>1</v>
      </c>
      <c r="G226" s="217">
        <v>1</v>
      </c>
      <c r="H226" s="286">
        <v>0</v>
      </c>
      <c r="I226" s="226">
        <v>46225</v>
      </c>
      <c r="J226" s="184" t="s">
        <v>2587</v>
      </c>
      <c r="K226" s="285">
        <v>516309150726161</v>
      </c>
      <c r="L226" s="210" t="s">
        <v>66</v>
      </c>
      <c r="M226" s="211" t="s">
        <v>66</v>
      </c>
      <c r="N226" s="211" t="s">
        <v>66</v>
      </c>
      <c r="O226" s="212" t="s">
        <v>2189</v>
      </c>
      <c r="P226" s="226">
        <v>46225</v>
      </c>
      <c r="Q226" s="211" t="s">
        <v>66</v>
      </c>
      <c r="R226" s="212" t="s">
        <v>2189</v>
      </c>
      <c r="S226" s="226">
        <v>46225</v>
      </c>
      <c r="T226" s="212" t="s">
        <v>68</v>
      </c>
      <c r="U226" s="213" t="s">
        <v>66</v>
      </c>
      <c r="V226" s="213" t="s">
        <v>66</v>
      </c>
      <c r="W226" s="272"/>
      <c r="X226" s="212"/>
      <c r="Y226" s="212"/>
      <c r="Z226" s="212"/>
      <c r="AA226" s="212"/>
      <c r="AB226" s="212"/>
      <c r="AC226" s="212"/>
      <c r="AD226" s="212"/>
      <c r="AE226" s="212"/>
      <c r="AF226" s="212"/>
    </row>
    <row r="227" ht="17" spans="1:32">
      <c r="A227" s="290">
        <v>157</v>
      </c>
      <c r="B227" s="55" t="s">
        <v>64</v>
      </c>
      <c r="C227" s="229" t="s">
        <v>171</v>
      </c>
      <c r="D227" s="204" t="s">
        <v>1917</v>
      </c>
      <c r="E227" s="228">
        <v>6000064429</v>
      </c>
      <c r="F227" s="217">
        <v>1</v>
      </c>
      <c r="G227" s="217">
        <v>0</v>
      </c>
      <c r="H227" s="286">
        <v>1</v>
      </c>
      <c r="I227" s="226">
        <v>46225</v>
      </c>
      <c r="J227" s="184" t="s">
        <v>2587</v>
      </c>
      <c r="K227" s="285">
        <v>516309150726162</v>
      </c>
      <c r="L227" s="296" t="s">
        <v>2689</v>
      </c>
      <c r="M227" s="211" t="s">
        <v>2690</v>
      </c>
      <c r="N227" s="250" t="s">
        <v>86</v>
      </c>
      <c r="O227" s="212" t="s">
        <v>2189</v>
      </c>
      <c r="P227" s="226">
        <v>46225</v>
      </c>
      <c r="Q227" s="239" t="s">
        <v>2691</v>
      </c>
      <c r="R227" s="212" t="s">
        <v>2189</v>
      </c>
      <c r="S227" s="226">
        <v>46225</v>
      </c>
      <c r="T227" s="212" t="s">
        <v>68</v>
      </c>
      <c r="U227" s="28" t="s">
        <v>113</v>
      </c>
      <c r="V227" s="240" t="s">
        <v>1597</v>
      </c>
      <c r="W227" s="216"/>
      <c r="X227" s="34"/>
      <c r="Y227" s="34"/>
      <c r="Z227" s="34"/>
      <c r="AA227" s="34"/>
      <c r="AB227" s="34"/>
      <c r="AC227" s="34"/>
      <c r="AD227" s="34"/>
      <c r="AE227" s="34"/>
      <c r="AF227" s="34"/>
    </row>
    <row r="228" ht="17" spans="1:32">
      <c r="A228" s="290">
        <v>158</v>
      </c>
      <c r="B228" s="55" t="s">
        <v>64</v>
      </c>
      <c r="C228" s="229" t="s">
        <v>171</v>
      </c>
      <c r="D228" s="204" t="s">
        <v>1917</v>
      </c>
      <c r="E228" s="228">
        <v>6000064429</v>
      </c>
      <c r="F228" s="217">
        <v>2</v>
      </c>
      <c r="G228" s="217">
        <v>2</v>
      </c>
      <c r="H228" s="286">
        <v>0</v>
      </c>
      <c r="I228" s="226">
        <v>46225</v>
      </c>
      <c r="J228" s="184" t="s">
        <v>2587</v>
      </c>
      <c r="K228" s="285" t="s">
        <v>2698</v>
      </c>
      <c r="L228" s="210" t="s">
        <v>66</v>
      </c>
      <c r="M228" s="211" t="s">
        <v>66</v>
      </c>
      <c r="N228" s="211" t="s">
        <v>66</v>
      </c>
      <c r="O228" s="212" t="s">
        <v>2189</v>
      </c>
      <c r="P228" s="226">
        <v>46225</v>
      </c>
      <c r="Q228" s="211" t="s">
        <v>66</v>
      </c>
      <c r="R228" s="212" t="s">
        <v>2189</v>
      </c>
      <c r="S228" s="226">
        <v>46225</v>
      </c>
      <c r="T228" s="212" t="s">
        <v>68</v>
      </c>
      <c r="U228" s="213" t="s">
        <v>66</v>
      </c>
      <c r="V228" s="213" t="s">
        <v>66</v>
      </c>
      <c r="W228" s="272"/>
      <c r="X228" s="212"/>
      <c r="Y228" s="212"/>
      <c r="Z228" s="212"/>
      <c r="AA228" s="212"/>
      <c r="AB228" s="212"/>
      <c r="AC228" s="212"/>
      <c r="AD228" s="212"/>
      <c r="AE228" s="212"/>
      <c r="AF228" s="212"/>
    </row>
    <row r="229" ht="17" spans="1:32">
      <c r="A229" s="290">
        <v>159</v>
      </c>
      <c r="B229" s="55" t="s">
        <v>64</v>
      </c>
      <c r="C229" s="229" t="s">
        <v>171</v>
      </c>
      <c r="D229" s="204" t="s">
        <v>1917</v>
      </c>
      <c r="E229" s="228">
        <v>6000064435</v>
      </c>
      <c r="F229" s="217">
        <v>2</v>
      </c>
      <c r="G229" s="217">
        <v>2</v>
      </c>
      <c r="H229" s="286">
        <v>0</v>
      </c>
      <c r="I229" s="226">
        <v>46226</v>
      </c>
      <c r="J229" s="184" t="s">
        <v>2590</v>
      </c>
      <c r="K229" s="285" t="s">
        <v>2699</v>
      </c>
      <c r="L229" s="210" t="s">
        <v>66</v>
      </c>
      <c r="M229" s="211" t="s">
        <v>66</v>
      </c>
      <c r="N229" s="211" t="s">
        <v>66</v>
      </c>
      <c r="O229" s="212" t="s">
        <v>2189</v>
      </c>
      <c r="P229" s="226">
        <v>46226</v>
      </c>
      <c r="Q229" s="211" t="s">
        <v>66</v>
      </c>
      <c r="R229" s="212" t="s">
        <v>2189</v>
      </c>
      <c r="S229" s="226">
        <v>46226</v>
      </c>
      <c r="T229" s="212" t="s">
        <v>68</v>
      </c>
      <c r="U229" s="213" t="s">
        <v>66</v>
      </c>
      <c r="V229" s="213" t="s">
        <v>66</v>
      </c>
      <c r="W229" s="212"/>
      <c r="X229" s="212"/>
      <c r="Y229" s="212"/>
      <c r="Z229" s="212"/>
      <c r="AA229" s="212"/>
      <c r="AB229" s="212"/>
      <c r="AC229" s="212"/>
      <c r="AD229" s="212"/>
      <c r="AE229" s="212"/>
      <c r="AF229" s="212"/>
    </row>
    <row r="230" ht="17" spans="1:32">
      <c r="A230" s="290">
        <v>160</v>
      </c>
      <c r="B230" s="55" t="s">
        <v>64</v>
      </c>
      <c r="C230" s="229" t="s">
        <v>171</v>
      </c>
      <c r="D230" s="204" t="s">
        <v>1917</v>
      </c>
      <c r="E230" s="228">
        <v>6000064435</v>
      </c>
      <c r="F230" s="217">
        <v>1</v>
      </c>
      <c r="G230" s="217">
        <v>0</v>
      </c>
      <c r="H230" s="286">
        <v>1</v>
      </c>
      <c r="I230" s="226">
        <v>46226</v>
      </c>
      <c r="J230" s="184" t="s">
        <v>2590</v>
      </c>
      <c r="K230" s="285" t="s">
        <v>2700</v>
      </c>
      <c r="L230" s="296" t="s">
        <v>2689</v>
      </c>
      <c r="M230" s="211" t="s">
        <v>2690</v>
      </c>
      <c r="N230" s="250" t="s">
        <v>86</v>
      </c>
      <c r="O230" s="212" t="s">
        <v>2189</v>
      </c>
      <c r="P230" s="226">
        <v>46226</v>
      </c>
      <c r="Q230" s="239" t="s">
        <v>2691</v>
      </c>
      <c r="R230" s="212" t="s">
        <v>2189</v>
      </c>
      <c r="S230" s="226">
        <v>46226</v>
      </c>
      <c r="T230" s="212" t="s">
        <v>68</v>
      </c>
      <c r="U230" s="24" t="s">
        <v>113</v>
      </c>
      <c r="V230" s="240" t="s">
        <v>1597</v>
      </c>
      <c r="W230" s="34"/>
      <c r="X230" s="34"/>
      <c r="Y230" s="34"/>
      <c r="Z230" s="34"/>
      <c r="AA230" s="34"/>
      <c r="AB230" s="34"/>
      <c r="AC230" s="34"/>
      <c r="AD230" s="34"/>
      <c r="AE230" s="34"/>
      <c r="AF230" s="34"/>
    </row>
    <row r="231" ht="17" spans="1:32">
      <c r="A231" s="290">
        <v>161</v>
      </c>
      <c r="B231" s="55" t="s">
        <v>64</v>
      </c>
      <c r="C231" s="229" t="s">
        <v>171</v>
      </c>
      <c r="D231" s="204" t="s">
        <v>1917</v>
      </c>
      <c r="E231" s="228">
        <v>6000064435</v>
      </c>
      <c r="F231" s="217">
        <v>1</v>
      </c>
      <c r="G231" s="217">
        <v>1</v>
      </c>
      <c r="H231" s="286">
        <v>0</v>
      </c>
      <c r="I231" s="226">
        <v>46226</v>
      </c>
      <c r="J231" s="184" t="s">
        <v>2590</v>
      </c>
      <c r="K231" s="285" t="s">
        <v>2701</v>
      </c>
      <c r="L231" s="210" t="s">
        <v>66</v>
      </c>
      <c r="M231" s="211" t="s">
        <v>66</v>
      </c>
      <c r="N231" s="211" t="s">
        <v>66</v>
      </c>
      <c r="O231" s="212" t="s">
        <v>2189</v>
      </c>
      <c r="P231" s="226">
        <v>46226</v>
      </c>
      <c r="Q231" s="211" t="s">
        <v>66</v>
      </c>
      <c r="R231" s="212" t="s">
        <v>2189</v>
      </c>
      <c r="S231" s="226">
        <v>46226</v>
      </c>
      <c r="T231" s="212" t="s">
        <v>68</v>
      </c>
      <c r="U231" s="213" t="s">
        <v>66</v>
      </c>
      <c r="V231" s="213" t="s">
        <v>66</v>
      </c>
      <c r="W231" s="212"/>
      <c r="X231" s="212"/>
      <c r="Y231" s="212"/>
      <c r="Z231" s="212"/>
      <c r="AA231" s="212"/>
      <c r="AB231" s="212"/>
      <c r="AC231" s="212"/>
      <c r="AD231" s="212"/>
      <c r="AE231" s="212"/>
      <c r="AF231" s="212"/>
    </row>
    <row r="232" ht="17" spans="1:32">
      <c r="A232" s="290">
        <v>162</v>
      </c>
      <c r="B232" s="55" t="s">
        <v>64</v>
      </c>
      <c r="C232" s="229" t="s">
        <v>171</v>
      </c>
      <c r="D232" s="204" t="s">
        <v>1917</v>
      </c>
      <c r="E232" s="228">
        <v>6000064429</v>
      </c>
      <c r="F232" s="217">
        <v>1</v>
      </c>
      <c r="G232" s="217">
        <v>0</v>
      </c>
      <c r="H232" s="286">
        <v>1</v>
      </c>
      <c r="I232" s="226">
        <v>46226</v>
      </c>
      <c r="J232" s="184" t="s">
        <v>2587</v>
      </c>
      <c r="K232" s="227">
        <v>516309150726165</v>
      </c>
      <c r="L232" s="211" t="s">
        <v>2625</v>
      </c>
      <c r="M232" s="269" t="s">
        <v>2214</v>
      </c>
      <c r="N232" s="253" t="s">
        <v>2188</v>
      </c>
      <c r="O232" s="212" t="s">
        <v>2189</v>
      </c>
      <c r="P232" s="226">
        <v>46226</v>
      </c>
      <c r="Q232" s="247" t="s">
        <v>2190</v>
      </c>
      <c r="R232" s="212" t="s">
        <v>2189</v>
      </c>
      <c r="S232" s="226">
        <v>46226</v>
      </c>
      <c r="T232" s="212" t="s">
        <v>68</v>
      </c>
      <c r="U232" s="287" t="s">
        <v>78</v>
      </c>
      <c r="V232" s="240" t="s">
        <v>1597</v>
      </c>
      <c r="W232" s="55"/>
      <c r="X232" s="45"/>
      <c r="Y232" s="45"/>
      <c r="Z232" s="45"/>
      <c r="AA232" s="45"/>
      <c r="AB232" s="45"/>
      <c r="AC232" s="45"/>
      <c r="AD232" s="45"/>
      <c r="AE232" s="45"/>
      <c r="AF232" s="45"/>
    </row>
    <row r="233" ht="17" spans="1:32">
      <c r="A233" s="290">
        <v>163</v>
      </c>
      <c r="B233" s="55" t="s">
        <v>64</v>
      </c>
      <c r="C233" s="229" t="s">
        <v>171</v>
      </c>
      <c r="D233" s="204" t="s">
        <v>1917</v>
      </c>
      <c r="E233" s="228">
        <v>6000064429</v>
      </c>
      <c r="F233" s="217">
        <v>2</v>
      </c>
      <c r="G233" s="217">
        <v>2</v>
      </c>
      <c r="H233" s="286">
        <v>0</v>
      </c>
      <c r="I233" s="226">
        <v>46226</v>
      </c>
      <c r="J233" s="184" t="s">
        <v>2587</v>
      </c>
      <c r="K233" s="285" t="s">
        <v>2702</v>
      </c>
      <c r="L233" s="210" t="s">
        <v>66</v>
      </c>
      <c r="M233" s="211" t="s">
        <v>66</v>
      </c>
      <c r="N233" s="211" t="s">
        <v>66</v>
      </c>
      <c r="O233" s="212" t="s">
        <v>2189</v>
      </c>
      <c r="P233" s="226">
        <v>46226</v>
      </c>
      <c r="Q233" s="211" t="s">
        <v>66</v>
      </c>
      <c r="R233" s="212" t="s">
        <v>2189</v>
      </c>
      <c r="S233" s="226">
        <v>46226</v>
      </c>
      <c r="T233" s="212" t="s">
        <v>68</v>
      </c>
      <c r="U233" s="213" t="s">
        <v>66</v>
      </c>
      <c r="V233" s="213" t="s">
        <v>66</v>
      </c>
      <c r="W233" s="214"/>
      <c r="X233" s="214"/>
      <c r="Y233" s="214"/>
      <c r="Z233" s="214"/>
      <c r="AA233" s="214"/>
      <c r="AB233" s="214"/>
      <c r="AC233" s="214"/>
      <c r="AD233" s="214"/>
      <c r="AE233" s="214"/>
      <c r="AF233" s="214"/>
    </row>
    <row r="234" ht="17" spans="1:32">
      <c r="A234" s="290">
        <v>164</v>
      </c>
      <c r="B234" s="55" t="s">
        <v>64</v>
      </c>
      <c r="C234" s="229" t="s">
        <v>171</v>
      </c>
      <c r="D234" s="204" t="s">
        <v>1917</v>
      </c>
      <c r="E234" s="228">
        <v>6000064429</v>
      </c>
      <c r="F234" s="217">
        <v>1</v>
      </c>
      <c r="G234" s="217">
        <v>0</v>
      </c>
      <c r="H234" s="286">
        <v>1</v>
      </c>
      <c r="I234" s="226">
        <v>46226</v>
      </c>
      <c r="J234" s="184" t="s">
        <v>2587</v>
      </c>
      <c r="K234" s="285">
        <v>516309150726168</v>
      </c>
      <c r="L234" s="251" t="s">
        <v>2612</v>
      </c>
      <c r="M234" s="252" t="s">
        <v>2272</v>
      </c>
      <c r="N234" s="253" t="s">
        <v>2273</v>
      </c>
      <c r="O234" s="212" t="s">
        <v>2189</v>
      </c>
      <c r="P234" s="226">
        <v>46226</v>
      </c>
      <c r="Q234" s="253" t="s">
        <v>2274</v>
      </c>
      <c r="R234" s="212" t="s">
        <v>2189</v>
      </c>
      <c r="S234" s="226">
        <v>46226</v>
      </c>
      <c r="T234" s="212" t="s">
        <v>68</v>
      </c>
      <c r="U234" s="240" t="s">
        <v>2613</v>
      </c>
      <c r="V234" s="240" t="s">
        <v>1597</v>
      </c>
      <c r="W234" s="34"/>
      <c r="X234" s="34"/>
      <c r="Y234" s="34"/>
      <c r="Z234" s="34"/>
      <c r="AA234" s="34"/>
      <c r="AB234" s="34"/>
      <c r="AC234" s="34"/>
      <c r="AD234" s="34"/>
      <c r="AE234" s="34"/>
      <c r="AF234" s="34"/>
    </row>
    <row r="235" ht="17" spans="1:32">
      <c r="A235" s="290">
        <v>165</v>
      </c>
      <c r="B235" s="55" t="s">
        <v>64</v>
      </c>
      <c r="C235" s="229" t="s">
        <v>171</v>
      </c>
      <c r="D235" s="204" t="s">
        <v>1917</v>
      </c>
      <c r="E235" s="228">
        <v>6000064429</v>
      </c>
      <c r="F235" s="217">
        <v>3</v>
      </c>
      <c r="G235" s="217">
        <v>3</v>
      </c>
      <c r="H235" s="286">
        <v>0</v>
      </c>
      <c r="I235" s="226">
        <v>46226</v>
      </c>
      <c r="J235" s="184" t="s">
        <v>2587</v>
      </c>
      <c r="K235" s="285" t="s">
        <v>2703</v>
      </c>
      <c r="L235" s="210" t="s">
        <v>66</v>
      </c>
      <c r="M235" s="211" t="s">
        <v>66</v>
      </c>
      <c r="N235" s="211" t="s">
        <v>66</v>
      </c>
      <c r="O235" s="212" t="s">
        <v>2189</v>
      </c>
      <c r="P235" s="226">
        <v>46226</v>
      </c>
      <c r="Q235" s="211" t="s">
        <v>66</v>
      </c>
      <c r="R235" s="212" t="s">
        <v>2189</v>
      </c>
      <c r="S235" s="226">
        <v>46226</v>
      </c>
      <c r="T235" s="212" t="s">
        <v>68</v>
      </c>
      <c r="U235" s="213" t="s">
        <v>66</v>
      </c>
      <c r="V235" s="213" t="s">
        <v>66</v>
      </c>
      <c r="W235" s="214"/>
      <c r="X235" s="214"/>
      <c r="Y235" s="214"/>
      <c r="Z235" s="214"/>
      <c r="AA235" s="214"/>
      <c r="AB235" s="214"/>
      <c r="AC235" s="214"/>
      <c r="AD235" s="214"/>
      <c r="AE235" s="214"/>
      <c r="AF235" s="214"/>
    </row>
    <row r="236" ht="17" spans="1:32">
      <c r="A236" s="290">
        <v>166</v>
      </c>
      <c r="B236" s="55" t="s">
        <v>64</v>
      </c>
      <c r="C236" s="229" t="s">
        <v>171</v>
      </c>
      <c r="D236" s="204" t="s">
        <v>1917</v>
      </c>
      <c r="E236" s="228">
        <v>6000064429</v>
      </c>
      <c r="F236" s="217">
        <v>1</v>
      </c>
      <c r="G236" s="217">
        <v>0</v>
      </c>
      <c r="H236" s="286">
        <v>1</v>
      </c>
      <c r="I236" s="226">
        <v>46226</v>
      </c>
      <c r="J236" s="184" t="s">
        <v>2587</v>
      </c>
      <c r="K236" s="285">
        <v>516309150726172</v>
      </c>
      <c r="L236" s="211" t="s">
        <v>2642</v>
      </c>
      <c r="M236" s="211" t="s">
        <v>2643</v>
      </c>
      <c r="N236" s="250" t="s">
        <v>86</v>
      </c>
      <c r="O236" s="212" t="s">
        <v>2189</v>
      </c>
      <c r="P236" s="226">
        <v>46226</v>
      </c>
      <c r="Q236" s="62" t="s">
        <v>2644</v>
      </c>
      <c r="R236" s="212" t="s">
        <v>2189</v>
      </c>
      <c r="S236" s="226">
        <v>46226</v>
      </c>
      <c r="T236" s="212" t="s">
        <v>68</v>
      </c>
      <c r="U236" s="287" t="s">
        <v>78</v>
      </c>
      <c r="V236" s="240" t="s">
        <v>1597</v>
      </c>
      <c r="W236" s="212"/>
      <c r="X236" s="212"/>
      <c r="Y236" s="212"/>
      <c r="Z236" s="212"/>
      <c r="AA236" s="212"/>
      <c r="AB236" s="212"/>
      <c r="AC236" s="212"/>
      <c r="AD236" s="212"/>
      <c r="AE236" s="212"/>
      <c r="AF236" s="212"/>
    </row>
    <row r="237" ht="17" spans="1:32">
      <c r="A237" s="290">
        <v>167</v>
      </c>
      <c r="B237" s="55" t="s">
        <v>64</v>
      </c>
      <c r="C237" s="229" t="s">
        <v>171</v>
      </c>
      <c r="D237" s="204" t="s">
        <v>1917</v>
      </c>
      <c r="E237" s="228">
        <v>6000064429</v>
      </c>
      <c r="F237" s="217">
        <v>2</v>
      </c>
      <c r="G237" s="217">
        <v>2</v>
      </c>
      <c r="H237" s="286">
        <v>0</v>
      </c>
      <c r="I237" s="226">
        <v>46226</v>
      </c>
      <c r="J237" s="184" t="s">
        <v>2587</v>
      </c>
      <c r="K237" s="285" t="s">
        <v>2704</v>
      </c>
      <c r="L237" s="210" t="s">
        <v>66</v>
      </c>
      <c r="M237" s="211" t="s">
        <v>66</v>
      </c>
      <c r="N237" s="211" t="s">
        <v>66</v>
      </c>
      <c r="O237" s="212" t="s">
        <v>2189</v>
      </c>
      <c r="P237" s="226">
        <v>46226</v>
      </c>
      <c r="Q237" s="211" t="s">
        <v>66</v>
      </c>
      <c r="R237" s="212" t="s">
        <v>2189</v>
      </c>
      <c r="S237" s="226">
        <v>46226</v>
      </c>
      <c r="T237" s="212" t="s">
        <v>68</v>
      </c>
      <c r="U237" s="213" t="s">
        <v>66</v>
      </c>
      <c r="V237" s="213" t="s">
        <v>66</v>
      </c>
      <c r="W237" s="212"/>
      <c r="X237" s="212"/>
      <c r="Y237" s="212"/>
      <c r="Z237" s="212"/>
      <c r="AA237" s="212"/>
      <c r="AB237" s="212"/>
      <c r="AC237" s="212"/>
      <c r="AD237" s="212"/>
      <c r="AE237" s="212"/>
      <c r="AF237" s="212"/>
    </row>
    <row r="238" ht="16.5" spans="1:32">
      <c r="A238" s="290">
        <v>168</v>
      </c>
      <c r="B238" s="55" t="s">
        <v>64</v>
      </c>
      <c r="C238" s="229" t="s">
        <v>171</v>
      </c>
      <c r="D238" s="204" t="s">
        <v>1917</v>
      </c>
      <c r="E238" s="267">
        <v>6000064430</v>
      </c>
      <c r="F238" s="55">
        <v>2</v>
      </c>
      <c r="G238" s="55">
        <v>2</v>
      </c>
      <c r="H238" s="55">
        <v>0</v>
      </c>
      <c r="I238" s="226">
        <v>46227</v>
      </c>
      <c r="J238" s="184" t="s">
        <v>2588</v>
      </c>
      <c r="K238" s="285" t="s">
        <v>2705</v>
      </c>
      <c r="L238" s="210" t="s">
        <v>66</v>
      </c>
      <c r="M238" s="211" t="s">
        <v>66</v>
      </c>
      <c r="N238" s="211" t="s">
        <v>66</v>
      </c>
      <c r="O238" s="212" t="s">
        <v>2189</v>
      </c>
      <c r="P238" s="226">
        <v>46227</v>
      </c>
      <c r="Q238" s="211" t="s">
        <v>66</v>
      </c>
      <c r="R238" s="212" t="s">
        <v>2189</v>
      </c>
      <c r="S238" s="226">
        <v>46227</v>
      </c>
      <c r="T238" s="212" t="s">
        <v>68</v>
      </c>
      <c r="U238" s="213" t="s">
        <v>66</v>
      </c>
      <c r="V238" s="213" t="s">
        <v>66</v>
      </c>
      <c r="W238" s="212"/>
      <c r="X238" s="212"/>
      <c r="Y238" s="212"/>
      <c r="Z238" s="212"/>
      <c r="AA238" s="212"/>
      <c r="AB238" s="212"/>
      <c r="AC238" s="212"/>
      <c r="AD238" s="212"/>
      <c r="AE238" s="212"/>
      <c r="AF238" s="212"/>
    </row>
    <row r="239" ht="17" spans="1:32">
      <c r="A239" s="290">
        <v>169</v>
      </c>
      <c r="B239" s="55" t="s">
        <v>64</v>
      </c>
      <c r="C239" s="229" t="s">
        <v>2706</v>
      </c>
      <c r="D239" s="204" t="s">
        <v>1917</v>
      </c>
      <c r="E239" s="228">
        <v>6000064435</v>
      </c>
      <c r="F239" s="217">
        <v>4</v>
      </c>
      <c r="G239" s="217">
        <v>4</v>
      </c>
      <c r="H239" s="286">
        <v>0</v>
      </c>
      <c r="I239" s="226">
        <v>46227</v>
      </c>
      <c r="J239" s="184" t="s">
        <v>2590</v>
      </c>
      <c r="K239" s="285" t="s">
        <v>2707</v>
      </c>
      <c r="L239" s="210" t="s">
        <v>66</v>
      </c>
      <c r="M239" s="211" t="s">
        <v>66</v>
      </c>
      <c r="N239" s="211" t="s">
        <v>66</v>
      </c>
      <c r="O239" s="212" t="s">
        <v>2189</v>
      </c>
      <c r="P239" s="226">
        <v>46227</v>
      </c>
      <c r="Q239" s="211" t="s">
        <v>66</v>
      </c>
      <c r="R239" s="212" t="s">
        <v>2189</v>
      </c>
      <c r="S239" s="226">
        <v>46227</v>
      </c>
      <c r="T239" s="212" t="s">
        <v>68</v>
      </c>
      <c r="U239" s="213" t="s">
        <v>66</v>
      </c>
      <c r="V239" s="213" t="s">
        <v>66</v>
      </c>
      <c r="W239" s="212"/>
      <c r="X239" s="212"/>
      <c r="Y239" s="212"/>
      <c r="Z239" s="212"/>
      <c r="AA239" s="212"/>
      <c r="AB239" s="212"/>
      <c r="AC239" s="212"/>
      <c r="AD239" s="212"/>
      <c r="AE239" s="212"/>
      <c r="AF239" s="212"/>
    </row>
    <row r="240" ht="17" spans="1:32">
      <c r="A240" s="290">
        <v>170</v>
      </c>
      <c r="B240" s="55" t="s">
        <v>64</v>
      </c>
      <c r="C240" s="229" t="s">
        <v>2706</v>
      </c>
      <c r="D240" s="204" t="s">
        <v>1917</v>
      </c>
      <c r="E240" s="228">
        <v>6000064435</v>
      </c>
      <c r="F240" s="217">
        <v>1</v>
      </c>
      <c r="G240" s="217">
        <v>0</v>
      </c>
      <c r="H240" s="286">
        <v>1</v>
      </c>
      <c r="I240" s="226">
        <v>46227</v>
      </c>
      <c r="J240" s="184" t="s">
        <v>2590</v>
      </c>
      <c r="K240" s="285">
        <v>516313150726107</v>
      </c>
      <c r="L240" s="296" t="s">
        <v>2689</v>
      </c>
      <c r="M240" s="211" t="s">
        <v>2690</v>
      </c>
      <c r="N240" s="250" t="s">
        <v>86</v>
      </c>
      <c r="O240" s="212" t="s">
        <v>2189</v>
      </c>
      <c r="P240" s="226">
        <v>46227</v>
      </c>
      <c r="Q240" s="239" t="s">
        <v>2691</v>
      </c>
      <c r="R240" s="212" t="s">
        <v>2189</v>
      </c>
      <c r="S240" s="226">
        <v>46227</v>
      </c>
      <c r="T240" s="212" t="s">
        <v>68</v>
      </c>
      <c r="U240" s="24" t="s">
        <v>113</v>
      </c>
      <c r="V240" s="240" t="s">
        <v>1597</v>
      </c>
      <c r="W240" s="34"/>
      <c r="X240" s="34"/>
      <c r="Y240" s="34"/>
      <c r="Z240" s="34"/>
      <c r="AA240" s="34"/>
      <c r="AB240" s="34"/>
      <c r="AC240" s="34"/>
      <c r="AD240" s="34"/>
      <c r="AE240" s="34"/>
      <c r="AF240" s="34"/>
    </row>
    <row r="241" ht="17" spans="1:32">
      <c r="A241" s="290">
        <v>171</v>
      </c>
      <c r="B241" s="55" t="s">
        <v>64</v>
      </c>
      <c r="C241" s="229" t="s">
        <v>2706</v>
      </c>
      <c r="D241" s="204" t="s">
        <v>1917</v>
      </c>
      <c r="E241" s="228">
        <v>6000064435</v>
      </c>
      <c r="F241" s="217">
        <v>1</v>
      </c>
      <c r="G241" s="217">
        <v>1</v>
      </c>
      <c r="H241" s="286">
        <v>0</v>
      </c>
      <c r="I241" s="226">
        <v>46227</v>
      </c>
      <c r="J241" s="184" t="s">
        <v>2590</v>
      </c>
      <c r="K241" s="285">
        <v>516313150726108</v>
      </c>
      <c r="L241" s="210" t="s">
        <v>66</v>
      </c>
      <c r="M241" s="211" t="s">
        <v>66</v>
      </c>
      <c r="N241" s="211" t="s">
        <v>66</v>
      </c>
      <c r="O241" s="212" t="s">
        <v>2189</v>
      </c>
      <c r="P241" s="226">
        <v>46227</v>
      </c>
      <c r="Q241" s="211" t="s">
        <v>66</v>
      </c>
      <c r="R241" s="212" t="s">
        <v>2189</v>
      </c>
      <c r="S241" s="226">
        <v>46227</v>
      </c>
      <c r="T241" s="212" t="s">
        <v>68</v>
      </c>
      <c r="U241" s="213" t="s">
        <v>66</v>
      </c>
      <c r="V241" s="213" t="s">
        <v>66</v>
      </c>
      <c r="W241" s="212"/>
      <c r="X241" s="212"/>
      <c r="Y241" s="212"/>
      <c r="Z241" s="212"/>
      <c r="AA241" s="212"/>
      <c r="AB241" s="212"/>
      <c r="AC241" s="212"/>
      <c r="AD241" s="212"/>
      <c r="AE241" s="212"/>
      <c r="AF241" s="212"/>
    </row>
    <row r="242" ht="17" spans="1:32">
      <c r="A242" s="290">
        <v>172</v>
      </c>
      <c r="B242" s="55" t="s">
        <v>64</v>
      </c>
      <c r="C242" s="229" t="s">
        <v>2706</v>
      </c>
      <c r="D242" s="204" t="s">
        <v>1917</v>
      </c>
      <c r="E242" s="228">
        <v>6000064435</v>
      </c>
      <c r="F242" s="217">
        <v>1</v>
      </c>
      <c r="G242" s="217">
        <v>0</v>
      </c>
      <c r="H242" s="286">
        <v>1</v>
      </c>
      <c r="I242" s="226">
        <v>46227</v>
      </c>
      <c r="J242" s="184" t="s">
        <v>2590</v>
      </c>
      <c r="K242" s="227">
        <v>516313150726109</v>
      </c>
      <c r="L242" s="211" t="s">
        <v>2625</v>
      </c>
      <c r="M242" s="269" t="s">
        <v>2214</v>
      </c>
      <c r="N242" s="253" t="s">
        <v>2188</v>
      </c>
      <c r="O242" s="212" t="s">
        <v>2189</v>
      </c>
      <c r="P242" s="226">
        <v>46227</v>
      </c>
      <c r="Q242" s="247" t="s">
        <v>2190</v>
      </c>
      <c r="R242" s="212" t="s">
        <v>2189</v>
      </c>
      <c r="S242" s="226">
        <v>46227</v>
      </c>
      <c r="T242" s="212" t="s">
        <v>68</v>
      </c>
      <c r="U242" s="287" t="s">
        <v>78</v>
      </c>
      <c r="V242" s="240" t="s">
        <v>1597</v>
      </c>
      <c r="W242" s="55"/>
      <c r="X242" s="45"/>
      <c r="Y242" s="45"/>
      <c r="Z242" s="45"/>
      <c r="AA242" s="45"/>
      <c r="AB242" s="45"/>
      <c r="AC242" s="45"/>
      <c r="AD242" s="45"/>
      <c r="AE242" s="45"/>
      <c r="AF242" s="45"/>
    </row>
    <row r="243" ht="17" spans="1:32">
      <c r="A243" s="290">
        <v>173</v>
      </c>
      <c r="B243" s="55" t="s">
        <v>64</v>
      </c>
      <c r="C243" s="229" t="s">
        <v>2706</v>
      </c>
      <c r="D243" s="204" t="s">
        <v>1917</v>
      </c>
      <c r="E243" s="228">
        <v>6000064435</v>
      </c>
      <c r="F243" s="217">
        <v>3</v>
      </c>
      <c r="G243" s="217">
        <v>3</v>
      </c>
      <c r="H243" s="286">
        <v>0</v>
      </c>
      <c r="I243" s="226">
        <v>46227</v>
      </c>
      <c r="J243" s="184" t="s">
        <v>2590</v>
      </c>
      <c r="K243" s="285" t="s">
        <v>2708</v>
      </c>
      <c r="L243" s="210" t="s">
        <v>66</v>
      </c>
      <c r="M243" s="211" t="s">
        <v>66</v>
      </c>
      <c r="N243" s="211" t="s">
        <v>66</v>
      </c>
      <c r="O243" s="212" t="s">
        <v>2189</v>
      </c>
      <c r="P243" s="226">
        <v>46227</v>
      </c>
      <c r="Q243" s="211" t="s">
        <v>66</v>
      </c>
      <c r="R243" s="212" t="s">
        <v>2189</v>
      </c>
      <c r="S243" s="226">
        <v>46227</v>
      </c>
      <c r="T243" s="212" t="s">
        <v>68</v>
      </c>
      <c r="U243" s="213" t="s">
        <v>66</v>
      </c>
      <c r="V243" s="213" t="s">
        <v>66</v>
      </c>
      <c r="W243" s="212"/>
      <c r="X243" s="212"/>
      <c r="Y243" s="212"/>
      <c r="Z243" s="212"/>
      <c r="AA243" s="212"/>
      <c r="AB243" s="212"/>
      <c r="AC243" s="212"/>
      <c r="AD243" s="212"/>
      <c r="AE243" s="212"/>
      <c r="AF243" s="212"/>
    </row>
    <row r="244" ht="17" spans="1:32">
      <c r="A244" s="290">
        <v>174</v>
      </c>
      <c r="B244" s="55" t="s">
        <v>64</v>
      </c>
      <c r="C244" s="229" t="s">
        <v>2706</v>
      </c>
      <c r="D244" s="204" t="s">
        <v>1917</v>
      </c>
      <c r="E244" s="228">
        <v>6000064435</v>
      </c>
      <c r="F244" s="217">
        <v>1</v>
      </c>
      <c r="G244" s="217">
        <v>0</v>
      </c>
      <c r="H244" s="286">
        <v>1</v>
      </c>
      <c r="I244" s="226">
        <v>46227</v>
      </c>
      <c r="J244" s="184" t="s">
        <v>2590</v>
      </c>
      <c r="K244" s="227">
        <v>516313150726113</v>
      </c>
      <c r="L244" s="211" t="s">
        <v>2625</v>
      </c>
      <c r="M244" s="269" t="s">
        <v>2214</v>
      </c>
      <c r="N244" s="253" t="s">
        <v>2188</v>
      </c>
      <c r="O244" s="212" t="s">
        <v>2189</v>
      </c>
      <c r="P244" s="226">
        <v>46227</v>
      </c>
      <c r="Q244" s="247" t="s">
        <v>2190</v>
      </c>
      <c r="R244" s="212" t="s">
        <v>2189</v>
      </c>
      <c r="S244" s="226">
        <v>46227</v>
      </c>
      <c r="T244" s="212" t="s">
        <v>68</v>
      </c>
      <c r="U244" s="287" t="s">
        <v>78</v>
      </c>
      <c r="V244" s="240" t="s">
        <v>1597</v>
      </c>
      <c r="W244" s="55"/>
      <c r="X244" s="45"/>
      <c r="Y244" s="45"/>
      <c r="Z244" s="45"/>
      <c r="AA244" s="45"/>
      <c r="AB244" s="45"/>
      <c r="AC244" s="45"/>
      <c r="AD244" s="45"/>
      <c r="AE244" s="45"/>
      <c r="AF244" s="45"/>
    </row>
    <row r="245" ht="17" spans="1:32">
      <c r="A245" s="290">
        <v>175</v>
      </c>
      <c r="B245" s="55" t="s">
        <v>64</v>
      </c>
      <c r="C245" s="229" t="s">
        <v>2706</v>
      </c>
      <c r="D245" s="204" t="s">
        <v>1917</v>
      </c>
      <c r="E245" s="228">
        <v>6000064435</v>
      </c>
      <c r="F245" s="217">
        <v>1</v>
      </c>
      <c r="G245" s="217">
        <v>0</v>
      </c>
      <c r="H245" s="286">
        <v>1</v>
      </c>
      <c r="I245" s="226">
        <v>46227</v>
      </c>
      <c r="J245" s="184" t="s">
        <v>2590</v>
      </c>
      <c r="K245" s="285">
        <v>516313150726114</v>
      </c>
      <c r="L245" s="211" t="s">
        <v>2634</v>
      </c>
      <c r="M245" s="211" t="s">
        <v>2194</v>
      </c>
      <c r="N245" s="297" t="s">
        <v>1035</v>
      </c>
      <c r="O245" s="212" t="s">
        <v>2189</v>
      </c>
      <c r="P245" s="226">
        <v>46227</v>
      </c>
      <c r="Q245" s="250" t="s">
        <v>2195</v>
      </c>
      <c r="R245" s="212" t="s">
        <v>2189</v>
      </c>
      <c r="S245" s="226">
        <v>46227</v>
      </c>
      <c r="T245" s="212" t="s">
        <v>68</v>
      </c>
      <c r="U245" s="287" t="s">
        <v>78</v>
      </c>
      <c r="V245" s="240" t="s">
        <v>1597</v>
      </c>
      <c r="W245" s="34"/>
      <c r="X245" s="34"/>
      <c r="Y245" s="34"/>
      <c r="Z245" s="34"/>
      <c r="AA245" s="34"/>
      <c r="AB245" s="34"/>
      <c r="AC245" s="34"/>
      <c r="AD245" s="34"/>
      <c r="AE245" s="34"/>
      <c r="AF245" s="34"/>
    </row>
    <row r="246" ht="17" spans="1:32">
      <c r="A246" s="290">
        <v>176</v>
      </c>
      <c r="B246" s="55" t="s">
        <v>64</v>
      </c>
      <c r="C246" s="229" t="s">
        <v>171</v>
      </c>
      <c r="D246" s="204" t="s">
        <v>1917</v>
      </c>
      <c r="E246" s="228">
        <v>6000064435</v>
      </c>
      <c r="F246" s="217">
        <v>1</v>
      </c>
      <c r="G246" s="217">
        <v>1</v>
      </c>
      <c r="H246" s="286">
        <v>0</v>
      </c>
      <c r="I246" s="226">
        <v>46227</v>
      </c>
      <c r="J246" s="184" t="s">
        <v>2590</v>
      </c>
      <c r="K246" s="285">
        <v>516313150726115</v>
      </c>
      <c r="L246" s="210" t="s">
        <v>66</v>
      </c>
      <c r="M246" s="211" t="s">
        <v>66</v>
      </c>
      <c r="N246" s="211" t="s">
        <v>66</v>
      </c>
      <c r="O246" s="212" t="s">
        <v>2189</v>
      </c>
      <c r="P246" s="226">
        <v>46227</v>
      </c>
      <c r="Q246" s="211" t="s">
        <v>66</v>
      </c>
      <c r="R246" s="212" t="s">
        <v>2189</v>
      </c>
      <c r="S246" s="226">
        <v>46227</v>
      </c>
      <c r="T246" s="212" t="s">
        <v>68</v>
      </c>
      <c r="U246" s="213" t="s">
        <v>66</v>
      </c>
      <c r="V246" s="213" t="s">
        <v>66</v>
      </c>
      <c r="W246" s="212"/>
      <c r="X246" s="212"/>
      <c r="Y246" s="212"/>
      <c r="Z246" s="212"/>
      <c r="AA246" s="212"/>
      <c r="AB246" s="212"/>
      <c r="AC246" s="212"/>
      <c r="AD246" s="212"/>
      <c r="AE246" s="212"/>
      <c r="AF246" s="212"/>
    </row>
    <row r="247" ht="17" spans="1:32">
      <c r="A247" s="290">
        <v>177</v>
      </c>
      <c r="B247" s="55" t="s">
        <v>64</v>
      </c>
      <c r="C247" s="229" t="s">
        <v>2706</v>
      </c>
      <c r="D247" s="204" t="s">
        <v>1917</v>
      </c>
      <c r="E247" s="228">
        <v>6000064429</v>
      </c>
      <c r="F247" s="217">
        <v>1</v>
      </c>
      <c r="G247" s="217">
        <v>1</v>
      </c>
      <c r="H247" s="286">
        <v>0</v>
      </c>
      <c r="I247" s="226">
        <v>46227</v>
      </c>
      <c r="J247" s="184" t="s">
        <v>2587</v>
      </c>
      <c r="K247" s="285">
        <v>516309150726175</v>
      </c>
      <c r="L247" s="210" t="s">
        <v>66</v>
      </c>
      <c r="M247" s="211" t="s">
        <v>66</v>
      </c>
      <c r="N247" s="211" t="s">
        <v>66</v>
      </c>
      <c r="O247" s="212" t="s">
        <v>2189</v>
      </c>
      <c r="P247" s="226">
        <v>46227</v>
      </c>
      <c r="Q247" s="211" t="s">
        <v>66</v>
      </c>
      <c r="R247" s="212" t="s">
        <v>2189</v>
      </c>
      <c r="S247" s="226">
        <v>46227</v>
      </c>
      <c r="T247" s="212" t="s">
        <v>68</v>
      </c>
      <c r="U247" s="213" t="s">
        <v>66</v>
      </c>
      <c r="V247" s="213" t="s">
        <v>66</v>
      </c>
      <c r="W247" s="214"/>
      <c r="X247" s="214"/>
      <c r="Y247" s="214"/>
      <c r="Z247" s="214"/>
      <c r="AA247" s="214"/>
      <c r="AB247" s="214"/>
      <c r="AC247" s="214"/>
      <c r="AD247" s="214"/>
      <c r="AE247" s="214"/>
      <c r="AF247" s="214"/>
    </row>
    <row r="248" ht="17" spans="1:32">
      <c r="A248" s="290">
        <v>178</v>
      </c>
      <c r="B248" s="55" t="s">
        <v>64</v>
      </c>
      <c r="C248" s="229" t="s">
        <v>2706</v>
      </c>
      <c r="D248" s="204" t="s">
        <v>1917</v>
      </c>
      <c r="E248" s="228">
        <v>6000064429</v>
      </c>
      <c r="F248" s="217">
        <v>1</v>
      </c>
      <c r="G248" s="217">
        <v>0</v>
      </c>
      <c r="H248" s="286">
        <v>1</v>
      </c>
      <c r="I248" s="226">
        <v>46227</v>
      </c>
      <c r="J248" s="184" t="s">
        <v>2587</v>
      </c>
      <c r="K248" s="227">
        <v>516309150726176</v>
      </c>
      <c r="L248" s="211" t="s">
        <v>2625</v>
      </c>
      <c r="M248" s="269" t="s">
        <v>2214</v>
      </c>
      <c r="N248" s="247" t="s">
        <v>2188</v>
      </c>
      <c r="O248" s="212" t="s">
        <v>2189</v>
      </c>
      <c r="P248" s="226">
        <v>46227</v>
      </c>
      <c r="Q248" s="247" t="s">
        <v>2190</v>
      </c>
      <c r="R248" s="212" t="s">
        <v>2189</v>
      </c>
      <c r="S248" s="226">
        <v>46227</v>
      </c>
      <c r="T248" s="212" t="s">
        <v>68</v>
      </c>
      <c r="U248" s="270" t="s">
        <v>78</v>
      </c>
      <c r="V248" s="240" t="s">
        <v>1597</v>
      </c>
      <c r="W248" s="55"/>
      <c r="X248" s="45"/>
      <c r="Y248" s="45"/>
      <c r="Z248" s="45"/>
      <c r="AA248" s="45"/>
      <c r="AB248" s="45"/>
      <c r="AC248" s="45"/>
      <c r="AD248" s="45"/>
      <c r="AE248" s="45"/>
      <c r="AF248" s="45"/>
    </row>
    <row r="249" ht="17" spans="1:32">
      <c r="A249" s="290">
        <v>179</v>
      </c>
      <c r="B249" s="55" t="s">
        <v>64</v>
      </c>
      <c r="C249" s="229" t="s">
        <v>2706</v>
      </c>
      <c r="D249" s="204" t="s">
        <v>1917</v>
      </c>
      <c r="E249" s="228">
        <v>6000064429</v>
      </c>
      <c r="F249" s="217">
        <v>1</v>
      </c>
      <c r="G249" s="217">
        <v>1</v>
      </c>
      <c r="H249" s="286">
        <v>0</v>
      </c>
      <c r="I249" s="226">
        <v>46227</v>
      </c>
      <c r="J249" s="184" t="s">
        <v>2587</v>
      </c>
      <c r="K249" s="285">
        <v>516309150726177</v>
      </c>
      <c r="L249" s="210" t="s">
        <v>66</v>
      </c>
      <c r="M249" s="211" t="s">
        <v>66</v>
      </c>
      <c r="N249" s="211" t="s">
        <v>66</v>
      </c>
      <c r="O249" s="212" t="s">
        <v>2189</v>
      </c>
      <c r="P249" s="226">
        <v>46227</v>
      </c>
      <c r="Q249" s="211" t="s">
        <v>66</v>
      </c>
      <c r="R249" s="212" t="s">
        <v>2189</v>
      </c>
      <c r="S249" s="226">
        <v>46227</v>
      </c>
      <c r="T249" s="212" t="s">
        <v>68</v>
      </c>
      <c r="U249" s="213" t="s">
        <v>66</v>
      </c>
      <c r="V249" s="213" t="s">
        <v>66</v>
      </c>
      <c r="W249" s="212"/>
      <c r="X249" s="212"/>
      <c r="Y249" s="212"/>
      <c r="Z249" s="212"/>
      <c r="AA249" s="212"/>
      <c r="AB249" s="212"/>
      <c r="AC249" s="212"/>
      <c r="AD249" s="212"/>
      <c r="AE249" s="212"/>
      <c r="AF249" s="212"/>
    </row>
    <row r="250" ht="17" spans="1:32">
      <c r="A250" s="290">
        <v>180</v>
      </c>
      <c r="B250" s="55" t="s">
        <v>64</v>
      </c>
      <c r="C250" s="229" t="s">
        <v>2706</v>
      </c>
      <c r="D250" s="204" t="s">
        <v>1917</v>
      </c>
      <c r="E250" s="228">
        <v>6000064429</v>
      </c>
      <c r="F250" s="217">
        <v>1</v>
      </c>
      <c r="G250" s="217">
        <v>0</v>
      </c>
      <c r="H250" s="286">
        <v>1</v>
      </c>
      <c r="I250" s="226">
        <v>46227</v>
      </c>
      <c r="J250" s="184" t="s">
        <v>2587</v>
      </c>
      <c r="K250" s="227">
        <v>516309150726178</v>
      </c>
      <c r="L250" s="211" t="s">
        <v>2625</v>
      </c>
      <c r="M250" s="269" t="s">
        <v>2214</v>
      </c>
      <c r="N250" s="247" t="s">
        <v>2188</v>
      </c>
      <c r="O250" s="212" t="s">
        <v>2189</v>
      </c>
      <c r="P250" s="226">
        <v>46227</v>
      </c>
      <c r="Q250" s="247" t="s">
        <v>2190</v>
      </c>
      <c r="R250" s="212" t="s">
        <v>2189</v>
      </c>
      <c r="S250" s="226">
        <v>46227</v>
      </c>
      <c r="T250" s="212" t="s">
        <v>68</v>
      </c>
      <c r="U250" s="270" t="s">
        <v>78</v>
      </c>
      <c r="V250" s="240" t="s">
        <v>1597</v>
      </c>
      <c r="W250" s="55"/>
      <c r="X250" s="45"/>
      <c r="Y250" s="45"/>
      <c r="Z250" s="45"/>
      <c r="AA250" s="45"/>
      <c r="AB250" s="45"/>
      <c r="AC250" s="45"/>
      <c r="AD250" s="45"/>
      <c r="AE250" s="45"/>
      <c r="AF250" s="45"/>
    </row>
    <row r="251" ht="17" spans="1:32">
      <c r="A251" s="290">
        <v>181</v>
      </c>
      <c r="B251" s="55" t="s">
        <v>64</v>
      </c>
      <c r="C251" s="229" t="s">
        <v>2706</v>
      </c>
      <c r="D251" s="204" t="s">
        <v>1917</v>
      </c>
      <c r="E251" s="228">
        <v>6000064429</v>
      </c>
      <c r="F251" s="217">
        <v>1</v>
      </c>
      <c r="G251" s="217">
        <v>1</v>
      </c>
      <c r="H251" s="286">
        <v>0</v>
      </c>
      <c r="I251" s="226">
        <v>46227</v>
      </c>
      <c r="J251" s="184" t="s">
        <v>2587</v>
      </c>
      <c r="K251" s="285">
        <v>516309150726179</v>
      </c>
      <c r="L251" s="210" t="s">
        <v>66</v>
      </c>
      <c r="M251" s="211" t="s">
        <v>66</v>
      </c>
      <c r="N251" s="211" t="s">
        <v>66</v>
      </c>
      <c r="O251" s="212" t="s">
        <v>2189</v>
      </c>
      <c r="P251" s="226">
        <v>46227</v>
      </c>
      <c r="Q251" s="211" t="s">
        <v>66</v>
      </c>
      <c r="R251" s="212" t="s">
        <v>2189</v>
      </c>
      <c r="S251" s="226">
        <v>46227</v>
      </c>
      <c r="T251" s="212" t="s">
        <v>68</v>
      </c>
      <c r="U251" s="213" t="s">
        <v>66</v>
      </c>
      <c r="V251" s="213" t="s">
        <v>66</v>
      </c>
      <c r="W251" s="214"/>
      <c r="X251" s="214"/>
      <c r="Y251" s="214"/>
      <c r="Z251" s="214"/>
      <c r="AA251" s="214"/>
      <c r="AB251" s="214"/>
      <c r="AC251" s="214"/>
      <c r="AD251" s="214"/>
      <c r="AE251" s="214"/>
      <c r="AF251" s="214"/>
    </row>
    <row r="252" ht="17" spans="1:32">
      <c r="A252" s="290">
        <v>182</v>
      </c>
      <c r="B252" s="55" t="s">
        <v>64</v>
      </c>
      <c r="C252" s="229" t="s">
        <v>2706</v>
      </c>
      <c r="D252" s="204" t="s">
        <v>1917</v>
      </c>
      <c r="E252" s="228">
        <v>6000064429</v>
      </c>
      <c r="F252" s="217">
        <v>1</v>
      </c>
      <c r="G252" s="217">
        <v>0</v>
      </c>
      <c r="H252" s="286">
        <v>1</v>
      </c>
      <c r="I252" s="226">
        <v>46227</v>
      </c>
      <c r="J252" s="184" t="s">
        <v>2587</v>
      </c>
      <c r="K252" s="285">
        <v>516309150726180</v>
      </c>
      <c r="L252" s="211" t="s">
        <v>2634</v>
      </c>
      <c r="M252" s="211" t="s">
        <v>2194</v>
      </c>
      <c r="N252" s="297" t="s">
        <v>1035</v>
      </c>
      <c r="O252" s="212" t="s">
        <v>2189</v>
      </c>
      <c r="P252" s="226">
        <v>46227</v>
      </c>
      <c r="Q252" s="250" t="s">
        <v>2195</v>
      </c>
      <c r="R252" s="212" t="s">
        <v>2189</v>
      </c>
      <c r="S252" s="226">
        <v>46227</v>
      </c>
      <c r="T252" s="212" t="s">
        <v>68</v>
      </c>
      <c r="U252" s="287" t="s">
        <v>78</v>
      </c>
      <c r="V252" s="240" t="s">
        <v>1597</v>
      </c>
      <c r="W252" s="34"/>
      <c r="X252" s="34"/>
      <c r="Y252" s="34"/>
      <c r="Z252" s="34"/>
      <c r="AA252" s="34"/>
      <c r="AB252" s="34"/>
      <c r="AC252" s="34"/>
      <c r="AD252" s="34"/>
      <c r="AE252" s="34"/>
      <c r="AF252" s="34"/>
    </row>
    <row r="253" ht="17" spans="1:32">
      <c r="A253" s="290">
        <v>183</v>
      </c>
      <c r="B253" s="55" t="s">
        <v>64</v>
      </c>
      <c r="C253" s="229" t="s">
        <v>2706</v>
      </c>
      <c r="D253" s="204" t="s">
        <v>1917</v>
      </c>
      <c r="E253" s="228">
        <v>6000064429</v>
      </c>
      <c r="F253" s="217">
        <v>1</v>
      </c>
      <c r="G253" s="217">
        <v>1</v>
      </c>
      <c r="H253" s="286">
        <v>0</v>
      </c>
      <c r="I253" s="226">
        <v>46227</v>
      </c>
      <c r="J253" s="184" t="s">
        <v>2587</v>
      </c>
      <c r="K253" s="285">
        <v>516309150726181</v>
      </c>
      <c r="L253" s="210" t="s">
        <v>66</v>
      </c>
      <c r="M253" s="211" t="s">
        <v>66</v>
      </c>
      <c r="N253" s="211" t="s">
        <v>66</v>
      </c>
      <c r="O253" s="212" t="s">
        <v>2189</v>
      </c>
      <c r="P253" s="226">
        <v>46227</v>
      </c>
      <c r="Q253" s="211" t="s">
        <v>66</v>
      </c>
      <c r="R253" s="212" t="s">
        <v>2189</v>
      </c>
      <c r="S253" s="226">
        <v>46227</v>
      </c>
      <c r="T253" s="212" t="s">
        <v>68</v>
      </c>
      <c r="U253" s="213" t="s">
        <v>66</v>
      </c>
      <c r="V253" s="213" t="s">
        <v>66</v>
      </c>
      <c r="W253" s="212"/>
      <c r="X253" s="212"/>
      <c r="Y253" s="212"/>
      <c r="Z253" s="212"/>
      <c r="AA253" s="212"/>
      <c r="AB253" s="212"/>
      <c r="AC253" s="212"/>
      <c r="AD253" s="212"/>
      <c r="AE253" s="212"/>
      <c r="AF253" s="212"/>
    </row>
    <row r="254" ht="17" spans="1:32">
      <c r="A254" s="290">
        <v>184</v>
      </c>
      <c r="B254" s="55" t="s">
        <v>64</v>
      </c>
      <c r="C254" s="229" t="s">
        <v>2706</v>
      </c>
      <c r="D254" s="204" t="s">
        <v>1917</v>
      </c>
      <c r="E254" s="228">
        <v>6000064429</v>
      </c>
      <c r="F254" s="217">
        <v>1</v>
      </c>
      <c r="G254" s="217">
        <v>0</v>
      </c>
      <c r="H254" s="286">
        <v>1</v>
      </c>
      <c r="I254" s="226">
        <v>46227</v>
      </c>
      <c r="J254" s="184" t="s">
        <v>2587</v>
      </c>
      <c r="K254" s="285">
        <v>516309150726182</v>
      </c>
      <c r="L254" s="211" t="s">
        <v>2642</v>
      </c>
      <c r="M254" s="211" t="s">
        <v>2643</v>
      </c>
      <c r="N254" s="250" t="s">
        <v>86</v>
      </c>
      <c r="O254" s="212" t="s">
        <v>2189</v>
      </c>
      <c r="P254" s="226">
        <v>46227</v>
      </c>
      <c r="Q254" s="62" t="s">
        <v>2644</v>
      </c>
      <c r="R254" s="212" t="s">
        <v>2189</v>
      </c>
      <c r="S254" s="226">
        <v>46227</v>
      </c>
      <c r="T254" s="212" t="s">
        <v>68</v>
      </c>
      <c r="U254" s="287" t="s">
        <v>78</v>
      </c>
      <c r="V254" s="240" t="s">
        <v>1597</v>
      </c>
      <c r="W254" s="214"/>
      <c r="X254" s="214"/>
      <c r="Y254" s="214"/>
      <c r="Z254" s="214"/>
      <c r="AA254" s="214"/>
      <c r="AB254" s="214"/>
      <c r="AC254" s="214"/>
      <c r="AD254" s="214"/>
      <c r="AE254" s="214"/>
      <c r="AF254" s="214"/>
    </row>
    <row r="255" ht="17" spans="1:32">
      <c r="A255" s="290">
        <v>185</v>
      </c>
      <c r="B255" s="55" t="s">
        <v>64</v>
      </c>
      <c r="C255" s="229" t="s">
        <v>2706</v>
      </c>
      <c r="D255" s="204" t="s">
        <v>1917</v>
      </c>
      <c r="E255" s="228">
        <v>6000064429</v>
      </c>
      <c r="F255" s="217">
        <v>1</v>
      </c>
      <c r="G255" s="217">
        <v>1</v>
      </c>
      <c r="H255" s="286">
        <v>0</v>
      </c>
      <c r="I255" s="226">
        <v>46227</v>
      </c>
      <c r="J255" s="184" t="s">
        <v>2587</v>
      </c>
      <c r="K255" s="285">
        <v>516309150726183</v>
      </c>
      <c r="L255" s="210" t="s">
        <v>66</v>
      </c>
      <c r="M255" s="211" t="s">
        <v>66</v>
      </c>
      <c r="N255" s="211" t="s">
        <v>66</v>
      </c>
      <c r="O255" s="212" t="s">
        <v>2189</v>
      </c>
      <c r="P255" s="226">
        <v>46227</v>
      </c>
      <c r="Q255" s="211" t="s">
        <v>66</v>
      </c>
      <c r="R255" s="212" t="s">
        <v>2189</v>
      </c>
      <c r="S255" s="226">
        <v>46227</v>
      </c>
      <c r="T255" s="212" t="s">
        <v>68</v>
      </c>
      <c r="U255" s="213" t="s">
        <v>66</v>
      </c>
      <c r="V255" s="213" t="s">
        <v>66</v>
      </c>
      <c r="W255" s="212"/>
      <c r="X255" s="212"/>
      <c r="Y255" s="212"/>
      <c r="Z255" s="212"/>
      <c r="AA255" s="212"/>
      <c r="AB255" s="212"/>
      <c r="AC255" s="212"/>
      <c r="AD255" s="212"/>
      <c r="AE255" s="212"/>
      <c r="AF255" s="212"/>
    </row>
    <row r="256" ht="16.5" spans="1:32">
      <c r="A256" s="290">
        <v>186</v>
      </c>
      <c r="B256" s="55" t="s">
        <v>64</v>
      </c>
      <c r="C256" s="229" t="s">
        <v>2706</v>
      </c>
      <c r="D256" s="204" t="s">
        <v>1917</v>
      </c>
      <c r="E256" s="267">
        <v>6000064430</v>
      </c>
      <c r="F256" s="55">
        <v>1</v>
      </c>
      <c r="G256" s="55">
        <v>0</v>
      </c>
      <c r="H256" s="55">
        <v>1</v>
      </c>
      <c r="I256" s="226">
        <v>46228</v>
      </c>
      <c r="J256" s="184" t="s">
        <v>2588</v>
      </c>
      <c r="K256" s="285">
        <v>516313150726089</v>
      </c>
      <c r="L256" s="211" t="s">
        <v>2709</v>
      </c>
      <c r="M256" s="269" t="s">
        <v>2710</v>
      </c>
      <c r="N256" s="253" t="s">
        <v>2711</v>
      </c>
      <c r="O256" s="212" t="s">
        <v>2189</v>
      </c>
      <c r="P256" s="226">
        <v>46228</v>
      </c>
      <c r="Q256" s="247" t="s">
        <v>2675</v>
      </c>
      <c r="R256" s="212" t="s">
        <v>2189</v>
      </c>
      <c r="S256" s="226">
        <v>46228</v>
      </c>
      <c r="T256" s="212" t="s">
        <v>68</v>
      </c>
      <c r="U256" s="287" t="s">
        <v>78</v>
      </c>
      <c r="V256" s="240" t="s">
        <v>1597</v>
      </c>
      <c r="W256" s="214"/>
      <c r="X256" s="214"/>
      <c r="Y256" s="214"/>
      <c r="Z256" s="214"/>
      <c r="AA256" s="214"/>
      <c r="AB256" s="214"/>
      <c r="AC256" s="214"/>
      <c r="AD256" s="214"/>
      <c r="AE256" s="214"/>
      <c r="AF256" s="214"/>
    </row>
    <row r="257" ht="16.5" spans="1:32">
      <c r="A257" s="290">
        <v>187</v>
      </c>
      <c r="B257" s="55" t="s">
        <v>64</v>
      </c>
      <c r="C257" s="229" t="s">
        <v>2706</v>
      </c>
      <c r="D257" s="204" t="s">
        <v>1917</v>
      </c>
      <c r="E257" s="267">
        <v>6000064430</v>
      </c>
      <c r="F257" s="55">
        <v>1</v>
      </c>
      <c r="G257" s="55">
        <v>0</v>
      </c>
      <c r="H257" s="55">
        <v>1</v>
      </c>
      <c r="I257" s="226">
        <v>46228</v>
      </c>
      <c r="J257" s="184" t="s">
        <v>2588</v>
      </c>
      <c r="K257" s="227">
        <v>516313150726090</v>
      </c>
      <c r="L257" s="211" t="s">
        <v>2625</v>
      </c>
      <c r="M257" s="269" t="s">
        <v>2712</v>
      </c>
      <c r="N257" s="253" t="s">
        <v>2188</v>
      </c>
      <c r="O257" s="212" t="s">
        <v>2189</v>
      </c>
      <c r="P257" s="226">
        <v>46228</v>
      </c>
      <c r="Q257" s="247" t="s">
        <v>2190</v>
      </c>
      <c r="R257" s="212" t="s">
        <v>2189</v>
      </c>
      <c r="S257" s="226">
        <v>46228</v>
      </c>
      <c r="T257" s="212" t="s">
        <v>68</v>
      </c>
      <c r="U257" s="287" t="s">
        <v>78</v>
      </c>
      <c r="V257" s="240" t="s">
        <v>1597</v>
      </c>
      <c r="W257" s="55"/>
      <c r="X257" s="45"/>
      <c r="Y257" s="45"/>
      <c r="Z257" s="45"/>
      <c r="AA257" s="45"/>
      <c r="AB257" s="45"/>
      <c r="AC257" s="45"/>
      <c r="AD257" s="45"/>
      <c r="AE257" s="45"/>
      <c r="AF257" s="45"/>
    </row>
    <row r="258" ht="16.5" spans="1:32">
      <c r="A258" s="290">
        <v>188</v>
      </c>
      <c r="B258" s="55" t="s">
        <v>64</v>
      </c>
      <c r="C258" s="229" t="s">
        <v>2706</v>
      </c>
      <c r="D258" s="204" t="s">
        <v>1917</v>
      </c>
      <c r="E258" s="267">
        <v>6000064430</v>
      </c>
      <c r="F258" s="55">
        <v>2</v>
      </c>
      <c r="G258" s="55">
        <v>2</v>
      </c>
      <c r="H258" s="55">
        <v>0</v>
      </c>
      <c r="I258" s="226">
        <v>46228</v>
      </c>
      <c r="J258" s="184" t="s">
        <v>2588</v>
      </c>
      <c r="K258" s="285" t="s">
        <v>2713</v>
      </c>
      <c r="L258" s="210" t="s">
        <v>66</v>
      </c>
      <c r="M258" s="211" t="s">
        <v>66</v>
      </c>
      <c r="N258" s="211" t="s">
        <v>66</v>
      </c>
      <c r="O258" s="212" t="s">
        <v>2189</v>
      </c>
      <c r="P258" s="226">
        <v>46228</v>
      </c>
      <c r="Q258" s="211" t="s">
        <v>66</v>
      </c>
      <c r="R258" s="212" t="s">
        <v>2189</v>
      </c>
      <c r="S258" s="226">
        <v>46228</v>
      </c>
      <c r="T258" s="212" t="s">
        <v>68</v>
      </c>
      <c r="U258" s="213" t="s">
        <v>66</v>
      </c>
      <c r="V258" s="213" t="s">
        <v>66</v>
      </c>
      <c r="W258" s="214"/>
      <c r="X258" s="214"/>
      <c r="Y258" s="214"/>
      <c r="Z258" s="214"/>
      <c r="AA258" s="214"/>
      <c r="AB258" s="214"/>
      <c r="AC258" s="214"/>
      <c r="AD258" s="214"/>
      <c r="AE258" s="214"/>
      <c r="AF258" s="214"/>
    </row>
    <row r="259" ht="17" spans="1:32">
      <c r="A259" s="290">
        <v>189</v>
      </c>
      <c r="B259" s="55" t="s">
        <v>64</v>
      </c>
      <c r="C259" s="229" t="s">
        <v>2706</v>
      </c>
      <c r="D259" s="204" t="s">
        <v>1917</v>
      </c>
      <c r="E259" s="228">
        <v>6000064429</v>
      </c>
      <c r="F259" s="217">
        <v>2</v>
      </c>
      <c r="G259" s="217">
        <v>2</v>
      </c>
      <c r="H259" s="286">
        <v>0</v>
      </c>
      <c r="I259" s="226">
        <v>46228</v>
      </c>
      <c r="J259" s="184" t="s">
        <v>2587</v>
      </c>
      <c r="K259" s="285" t="s">
        <v>2714</v>
      </c>
      <c r="L259" s="210" t="s">
        <v>66</v>
      </c>
      <c r="M259" s="211" t="s">
        <v>66</v>
      </c>
      <c r="N259" s="211" t="s">
        <v>66</v>
      </c>
      <c r="O259" s="212" t="s">
        <v>2189</v>
      </c>
      <c r="P259" s="226">
        <v>46228</v>
      </c>
      <c r="Q259" s="211" t="s">
        <v>66</v>
      </c>
      <c r="R259" s="212" t="s">
        <v>2189</v>
      </c>
      <c r="S259" s="226">
        <v>46228</v>
      </c>
      <c r="T259" s="212" t="s">
        <v>68</v>
      </c>
      <c r="U259" s="213" t="s">
        <v>66</v>
      </c>
      <c r="V259" s="213" t="s">
        <v>66</v>
      </c>
      <c r="W259" s="214"/>
      <c r="X259" s="214"/>
      <c r="Y259" s="214"/>
      <c r="Z259" s="214"/>
      <c r="AA259" s="214"/>
      <c r="AB259" s="214"/>
      <c r="AC259" s="214"/>
      <c r="AD259" s="214"/>
      <c r="AE259" s="214"/>
      <c r="AF259" s="214"/>
    </row>
    <row r="260" ht="17" spans="1:32">
      <c r="A260" s="290">
        <v>190</v>
      </c>
      <c r="B260" s="55" t="s">
        <v>64</v>
      </c>
      <c r="C260" s="229" t="s">
        <v>2706</v>
      </c>
      <c r="D260" s="204" t="s">
        <v>1917</v>
      </c>
      <c r="E260" s="228">
        <v>6000064429</v>
      </c>
      <c r="F260" s="217">
        <v>1</v>
      </c>
      <c r="G260" s="217">
        <v>0</v>
      </c>
      <c r="H260" s="286">
        <v>1</v>
      </c>
      <c r="I260" s="226">
        <v>46228</v>
      </c>
      <c r="J260" s="184" t="s">
        <v>2587</v>
      </c>
      <c r="K260" s="227">
        <v>516309150726185</v>
      </c>
      <c r="L260" s="211" t="s">
        <v>2625</v>
      </c>
      <c r="M260" s="269" t="s">
        <v>2214</v>
      </c>
      <c r="N260" s="253" t="s">
        <v>2188</v>
      </c>
      <c r="O260" s="212" t="s">
        <v>2189</v>
      </c>
      <c r="P260" s="226">
        <v>46228</v>
      </c>
      <c r="Q260" s="247" t="s">
        <v>2190</v>
      </c>
      <c r="R260" s="212" t="s">
        <v>2189</v>
      </c>
      <c r="S260" s="226">
        <v>46228</v>
      </c>
      <c r="T260" s="212" t="s">
        <v>68</v>
      </c>
      <c r="U260" s="287" t="s">
        <v>78</v>
      </c>
      <c r="V260" s="240" t="s">
        <v>1597</v>
      </c>
      <c r="W260" s="55"/>
      <c r="X260" s="45"/>
      <c r="Y260" s="45"/>
      <c r="Z260" s="45"/>
      <c r="AA260" s="45"/>
      <c r="AB260" s="45"/>
      <c r="AC260" s="45"/>
      <c r="AD260" s="45"/>
      <c r="AE260" s="45"/>
      <c r="AF260" s="45"/>
    </row>
    <row r="261" ht="17" spans="1:32">
      <c r="A261" s="290">
        <v>191</v>
      </c>
      <c r="B261" s="55" t="s">
        <v>64</v>
      </c>
      <c r="C261" s="229" t="s">
        <v>2706</v>
      </c>
      <c r="D261" s="204" t="s">
        <v>1917</v>
      </c>
      <c r="E261" s="228">
        <v>6000064429</v>
      </c>
      <c r="F261" s="217">
        <v>1</v>
      </c>
      <c r="G261" s="217">
        <v>1</v>
      </c>
      <c r="H261" s="286">
        <v>0</v>
      </c>
      <c r="I261" s="226">
        <v>46228</v>
      </c>
      <c r="J261" s="184" t="s">
        <v>2587</v>
      </c>
      <c r="K261" s="285">
        <v>516309150726186</v>
      </c>
      <c r="L261" s="210" t="s">
        <v>66</v>
      </c>
      <c r="M261" s="211" t="s">
        <v>66</v>
      </c>
      <c r="N261" s="211" t="s">
        <v>66</v>
      </c>
      <c r="O261" s="212" t="s">
        <v>2189</v>
      </c>
      <c r="P261" s="226">
        <v>46228</v>
      </c>
      <c r="Q261" s="211" t="s">
        <v>66</v>
      </c>
      <c r="R261" s="212" t="s">
        <v>2189</v>
      </c>
      <c r="S261" s="226">
        <v>46228</v>
      </c>
      <c r="T261" s="212" t="s">
        <v>68</v>
      </c>
      <c r="U261" s="213" t="s">
        <v>66</v>
      </c>
      <c r="V261" s="213" t="s">
        <v>66</v>
      </c>
      <c r="W261" s="55"/>
      <c r="X261" s="55"/>
      <c r="Y261" s="55"/>
      <c r="Z261" s="55"/>
      <c r="AA261" s="55"/>
      <c r="AB261" s="55"/>
      <c r="AC261" s="55"/>
      <c r="AD261" s="55"/>
      <c r="AE261" s="55"/>
      <c r="AF261" s="55"/>
    </row>
    <row r="262" ht="17" spans="1:32">
      <c r="A262" s="290">
        <v>192</v>
      </c>
      <c r="B262" s="55" t="s">
        <v>64</v>
      </c>
      <c r="C262" s="229" t="s">
        <v>2706</v>
      </c>
      <c r="D262" s="204" t="s">
        <v>1917</v>
      </c>
      <c r="E262" s="228">
        <v>6000064429</v>
      </c>
      <c r="F262" s="217">
        <v>1</v>
      </c>
      <c r="G262" s="217">
        <v>0</v>
      </c>
      <c r="H262" s="286">
        <v>1</v>
      </c>
      <c r="I262" s="226">
        <v>46228</v>
      </c>
      <c r="J262" s="184" t="s">
        <v>2587</v>
      </c>
      <c r="K262" s="285">
        <v>516309150726187</v>
      </c>
      <c r="L262" s="211" t="s">
        <v>2642</v>
      </c>
      <c r="M262" s="211" t="s">
        <v>2643</v>
      </c>
      <c r="N262" s="250" t="s">
        <v>86</v>
      </c>
      <c r="O262" s="212" t="s">
        <v>2189</v>
      </c>
      <c r="P262" s="226">
        <v>46228</v>
      </c>
      <c r="Q262" s="62" t="s">
        <v>2644</v>
      </c>
      <c r="R262" s="212" t="s">
        <v>2189</v>
      </c>
      <c r="S262" s="226">
        <v>46228</v>
      </c>
      <c r="T262" s="212" t="s">
        <v>68</v>
      </c>
      <c r="U262" s="287" t="s">
        <v>78</v>
      </c>
      <c r="V262" s="240" t="s">
        <v>1597</v>
      </c>
      <c r="W262" s="214"/>
      <c r="X262" s="214"/>
      <c r="Y262" s="214"/>
      <c r="Z262" s="214"/>
      <c r="AA262" s="214"/>
      <c r="AB262" s="214"/>
      <c r="AC262" s="214"/>
      <c r="AD262" s="214"/>
      <c r="AE262" s="214"/>
      <c r="AF262" s="214"/>
    </row>
    <row r="263" ht="17" spans="1:32">
      <c r="A263" s="290">
        <v>193</v>
      </c>
      <c r="B263" s="55" t="s">
        <v>64</v>
      </c>
      <c r="C263" s="229" t="s">
        <v>2706</v>
      </c>
      <c r="D263" s="204" t="s">
        <v>1917</v>
      </c>
      <c r="E263" s="228">
        <v>6000064429</v>
      </c>
      <c r="F263" s="217">
        <v>2</v>
      </c>
      <c r="G263" s="217">
        <v>2</v>
      </c>
      <c r="H263" s="286">
        <v>0</v>
      </c>
      <c r="I263" s="226">
        <v>46228</v>
      </c>
      <c r="J263" s="184" t="s">
        <v>2587</v>
      </c>
      <c r="K263" s="285" t="s">
        <v>2715</v>
      </c>
      <c r="L263" s="210" t="s">
        <v>66</v>
      </c>
      <c r="M263" s="211" t="s">
        <v>66</v>
      </c>
      <c r="N263" s="211" t="s">
        <v>66</v>
      </c>
      <c r="O263" s="212" t="s">
        <v>2189</v>
      </c>
      <c r="P263" s="226">
        <v>46228</v>
      </c>
      <c r="Q263" s="211" t="s">
        <v>66</v>
      </c>
      <c r="R263" s="212" t="s">
        <v>2189</v>
      </c>
      <c r="S263" s="226">
        <v>46228</v>
      </c>
      <c r="T263" s="212" t="s">
        <v>68</v>
      </c>
      <c r="U263" s="213" t="s">
        <v>66</v>
      </c>
      <c r="V263" s="213" t="s">
        <v>66</v>
      </c>
      <c r="W263" s="214"/>
      <c r="X263" s="214"/>
      <c r="Y263" s="214"/>
      <c r="Z263" s="214"/>
      <c r="AA263" s="214"/>
      <c r="AB263" s="214"/>
      <c r="AC263" s="214"/>
      <c r="AD263" s="214"/>
      <c r="AE263" s="214"/>
      <c r="AF263" s="214"/>
    </row>
    <row r="264" ht="16.5" spans="1:32">
      <c r="A264" s="290">
        <v>194</v>
      </c>
      <c r="B264" s="55" t="s">
        <v>64</v>
      </c>
      <c r="C264" s="229" t="s">
        <v>2706</v>
      </c>
      <c r="D264" s="204" t="s">
        <v>1917</v>
      </c>
      <c r="E264" s="267">
        <v>6000064430</v>
      </c>
      <c r="F264" s="55">
        <f>98-92</f>
        <v>6</v>
      </c>
      <c r="G264" s="55">
        <v>6</v>
      </c>
      <c r="H264" s="55">
        <v>0</v>
      </c>
      <c r="I264" s="226" t="s">
        <v>2716</v>
      </c>
      <c r="J264" s="184" t="s">
        <v>2588</v>
      </c>
      <c r="K264" s="285" t="s">
        <v>2717</v>
      </c>
      <c r="L264" s="210" t="s">
        <v>66</v>
      </c>
      <c r="M264" s="211" t="s">
        <v>66</v>
      </c>
      <c r="N264" s="211" t="s">
        <v>66</v>
      </c>
      <c r="O264" s="212" t="s">
        <v>2189</v>
      </c>
      <c r="P264" s="226" t="s">
        <v>2716</v>
      </c>
      <c r="Q264" s="211" t="s">
        <v>66</v>
      </c>
      <c r="R264" s="212" t="s">
        <v>2189</v>
      </c>
      <c r="S264" s="226" t="s">
        <v>2716</v>
      </c>
      <c r="T264" s="212" t="s">
        <v>68</v>
      </c>
      <c r="U264" s="213" t="s">
        <v>66</v>
      </c>
      <c r="V264" s="213" t="s">
        <v>66</v>
      </c>
      <c r="W264" s="55"/>
      <c r="X264" s="55"/>
      <c r="Y264" s="55"/>
      <c r="Z264" s="55"/>
      <c r="AA264" s="55"/>
      <c r="AB264" s="55"/>
      <c r="AC264" s="55"/>
      <c r="AD264" s="55"/>
      <c r="AE264" s="55"/>
      <c r="AF264" s="55"/>
    </row>
    <row r="265" ht="16.5" spans="1:32">
      <c r="A265" s="290">
        <v>195</v>
      </c>
      <c r="B265" s="55" t="s">
        <v>64</v>
      </c>
      <c r="C265" s="229" t="s">
        <v>171</v>
      </c>
      <c r="D265" s="204" t="s">
        <v>1917</v>
      </c>
      <c r="E265" s="267">
        <v>6000064430</v>
      </c>
      <c r="F265" s="55">
        <v>1</v>
      </c>
      <c r="G265" s="55">
        <v>1</v>
      </c>
      <c r="H265" s="55">
        <v>0</v>
      </c>
      <c r="I265" s="226" t="s">
        <v>2716</v>
      </c>
      <c r="J265" s="184" t="s">
        <v>2588</v>
      </c>
      <c r="K265" s="285">
        <v>516313150726099</v>
      </c>
      <c r="L265" s="210" t="s">
        <v>66</v>
      </c>
      <c r="M265" s="211" t="s">
        <v>66</v>
      </c>
      <c r="N265" s="211" t="s">
        <v>66</v>
      </c>
      <c r="O265" s="212" t="s">
        <v>2189</v>
      </c>
      <c r="P265" s="226" t="s">
        <v>2716</v>
      </c>
      <c r="Q265" s="211" t="s">
        <v>66</v>
      </c>
      <c r="R265" s="212" t="s">
        <v>2189</v>
      </c>
      <c r="S265" s="226" t="s">
        <v>2716</v>
      </c>
      <c r="T265" s="212" t="s">
        <v>68</v>
      </c>
      <c r="U265" s="213" t="s">
        <v>66</v>
      </c>
      <c r="V265" s="213" t="s">
        <v>66</v>
      </c>
      <c r="W265" s="214"/>
      <c r="X265" s="214"/>
      <c r="Y265" s="214"/>
      <c r="Z265" s="214"/>
      <c r="AA265" s="214"/>
      <c r="AB265" s="214"/>
      <c r="AC265" s="214"/>
      <c r="AD265" s="214"/>
      <c r="AE265" s="214"/>
      <c r="AF265" s="214"/>
    </row>
    <row r="266" ht="16.5" spans="1:32">
      <c r="A266" s="290">
        <v>196</v>
      </c>
      <c r="B266" s="55" t="s">
        <v>64</v>
      </c>
      <c r="C266" s="229" t="s">
        <v>171</v>
      </c>
      <c r="D266" s="204" t="s">
        <v>1917</v>
      </c>
      <c r="E266" s="267">
        <v>6000064430</v>
      </c>
      <c r="F266" s="55">
        <v>1</v>
      </c>
      <c r="G266" s="55">
        <v>0</v>
      </c>
      <c r="H266" s="55">
        <v>1</v>
      </c>
      <c r="I266" s="226" t="s">
        <v>2716</v>
      </c>
      <c r="J266" s="184" t="s">
        <v>2588</v>
      </c>
      <c r="K266" s="227">
        <v>516313150726100</v>
      </c>
      <c r="L266" s="211" t="s">
        <v>2625</v>
      </c>
      <c r="M266" s="269" t="s">
        <v>2214</v>
      </c>
      <c r="N266" s="238" t="s">
        <v>2188</v>
      </c>
      <c r="O266" s="212" t="s">
        <v>2189</v>
      </c>
      <c r="P266" s="226" t="s">
        <v>2716</v>
      </c>
      <c r="Q266" s="247" t="s">
        <v>2190</v>
      </c>
      <c r="R266" s="212" t="s">
        <v>2189</v>
      </c>
      <c r="S266" s="226" t="s">
        <v>2716</v>
      </c>
      <c r="T266" s="212" t="s">
        <v>68</v>
      </c>
      <c r="U266" s="287" t="s">
        <v>78</v>
      </c>
      <c r="V266" s="240" t="s">
        <v>1597</v>
      </c>
      <c r="W266" s="55"/>
      <c r="X266" s="45"/>
      <c r="Y266" s="45"/>
      <c r="Z266" s="45"/>
      <c r="AA266" s="45"/>
      <c r="AB266" s="45"/>
      <c r="AC266" s="45"/>
      <c r="AD266" s="45"/>
      <c r="AE266" s="45"/>
      <c r="AF266" s="45"/>
    </row>
    <row r="267" ht="17" spans="1:32">
      <c r="A267" s="290">
        <v>197</v>
      </c>
      <c r="B267" s="55" t="s">
        <v>64</v>
      </c>
      <c r="C267" s="229" t="s">
        <v>171</v>
      </c>
      <c r="D267" s="204" t="s">
        <v>1917</v>
      </c>
      <c r="E267" s="228">
        <v>6000064429</v>
      </c>
      <c r="F267" s="217">
        <v>1</v>
      </c>
      <c r="G267" s="217">
        <v>1</v>
      </c>
      <c r="H267" s="286">
        <v>0</v>
      </c>
      <c r="I267" s="226">
        <v>46230</v>
      </c>
      <c r="J267" s="184" t="s">
        <v>2587</v>
      </c>
      <c r="K267" s="285">
        <v>516309150726191</v>
      </c>
      <c r="L267" s="210" t="s">
        <v>66</v>
      </c>
      <c r="M267" s="211" t="s">
        <v>66</v>
      </c>
      <c r="N267" s="211" t="s">
        <v>66</v>
      </c>
      <c r="O267" s="212" t="s">
        <v>2189</v>
      </c>
      <c r="P267" s="226">
        <v>46230</v>
      </c>
      <c r="Q267" s="211" t="s">
        <v>66</v>
      </c>
      <c r="R267" s="212" t="s">
        <v>2189</v>
      </c>
      <c r="S267" s="226">
        <v>46230</v>
      </c>
      <c r="T267" s="212" t="s">
        <v>68</v>
      </c>
      <c r="U267" s="213" t="s">
        <v>66</v>
      </c>
      <c r="V267" s="213" t="s">
        <v>66</v>
      </c>
      <c r="W267" s="212"/>
      <c r="X267" s="212"/>
      <c r="Y267" s="212"/>
      <c r="Z267" s="212"/>
      <c r="AA267" s="212"/>
      <c r="AB267" s="212"/>
      <c r="AC267" s="212"/>
      <c r="AD267" s="212"/>
      <c r="AE267" s="212"/>
      <c r="AF267" s="212"/>
    </row>
    <row r="268" ht="17" spans="1:32">
      <c r="A268" s="290">
        <v>198</v>
      </c>
      <c r="B268" s="55" t="s">
        <v>64</v>
      </c>
      <c r="C268" s="229" t="s">
        <v>171</v>
      </c>
      <c r="D268" s="204" t="s">
        <v>1917</v>
      </c>
      <c r="E268" s="228">
        <v>6000064429</v>
      </c>
      <c r="F268" s="217">
        <v>1</v>
      </c>
      <c r="G268" s="217">
        <v>0</v>
      </c>
      <c r="H268" s="286">
        <v>1</v>
      </c>
      <c r="I268" s="226">
        <v>46230</v>
      </c>
      <c r="J268" s="184" t="s">
        <v>2587</v>
      </c>
      <c r="K268" s="285">
        <v>516309150726192</v>
      </c>
      <c r="L268" s="211" t="s">
        <v>2634</v>
      </c>
      <c r="M268" s="211" t="s">
        <v>2194</v>
      </c>
      <c r="N268" s="211" t="s">
        <v>1035</v>
      </c>
      <c r="O268" s="212" t="s">
        <v>2189</v>
      </c>
      <c r="P268" s="226">
        <v>46230</v>
      </c>
      <c r="Q268" s="258" t="s">
        <v>2195</v>
      </c>
      <c r="R268" s="212" t="s">
        <v>2189</v>
      </c>
      <c r="S268" s="226">
        <v>46230</v>
      </c>
      <c r="T268" s="212" t="s">
        <v>68</v>
      </c>
      <c r="U268" s="204" t="s">
        <v>78</v>
      </c>
      <c r="V268" s="240" t="s">
        <v>1597</v>
      </c>
      <c r="W268" s="40"/>
      <c r="X268" s="40"/>
      <c r="Y268" s="40"/>
      <c r="Z268" s="40"/>
      <c r="AA268" s="40"/>
      <c r="AB268" s="40"/>
      <c r="AC268" s="40"/>
      <c r="AD268" s="40"/>
      <c r="AE268" s="40"/>
      <c r="AF268" s="40"/>
    </row>
    <row r="269" ht="17" spans="1:32">
      <c r="A269" s="290">
        <v>199</v>
      </c>
      <c r="B269" s="55" t="s">
        <v>64</v>
      </c>
      <c r="C269" s="229" t="s">
        <v>171</v>
      </c>
      <c r="D269" s="204" t="s">
        <v>1917</v>
      </c>
      <c r="E269" s="228">
        <v>6000064429</v>
      </c>
      <c r="F269" s="217">
        <v>1</v>
      </c>
      <c r="G269" s="217">
        <v>1</v>
      </c>
      <c r="H269" s="286">
        <v>0</v>
      </c>
      <c r="I269" s="226">
        <v>46230</v>
      </c>
      <c r="J269" s="184" t="s">
        <v>2587</v>
      </c>
      <c r="K269" s="285">
        <v>516309150726193</v>
      </c>
      <c r="L269" s="210" t="s">
        <v>66</v>
      </c>
      <c r="M269" s="211" t="s">
        <v>66</v>
      </c>
      <c r="N269" s="211" t="s">
        <v>66</v>
      </c>
      <c r="O269" s="212" t="s">
        <v>2189</v>
      </c>
      <c r="P269" s="226">
        <v>46230</v>
      </c>
      <c r="Q269" s="211" t="s">
        <v>66</v>
      </c>
      <c r="R269" s="212" t="s">
        <v>2189</v>
      </c>
      <c r="S269" s="226">
        <v>46230</v>
      </c>
      <c r="T269" s="212" t="s">
        <v>68</v>
      </c>
      <c r="U269" s="213" t="s">
        <v>66</v>
      </c>
      <c r="V269" s="213" t="s">
        <v>66</v>
      </c>
      <c r="W269" s="214"/>
      <c r="X269" s="214"/>
      <c r="Y269" s="214"/>
      <c r="Z269" s="214"/>
      <c r="AA269" s="214"/>
      <c r="AB269" s="214"/>
      <c r="AC269" s="214"/>
      <c r="AD269" s="214"/>
      <c r="AE269" s="214"/>
      <c r="AF269" s="214"/>
    </row>
    <row r="270" ht="17" spans="1:32">
      <c r="A270" s="290">
        <v>200</v>
      </c>
      <c r="B270" s="55" t="s">
        <v>64</v>
      </c>
      <c r="C270" s="229" t="s">
        <v>171</v>
      </c>
      <c r="D270" s="204" t="s">
        <v>1917</v>
      </c>
      <c r="E270" s="228">
        <v>6000064429</v>
      </c>
      <c r="F270" s="217">
        <v>1</v>
      </c>
      <c r="G270" s="217">
        <v>0</v>
      </c>
      <c r="H270" s="286">
        <v>1</v>
      </c>
      <c r="I270" s="226">
        <v>46230</v>
      </c>
      <c r="J270" s="184" t="s">
        <v>2587</v>
      </c>
      <c r="K270" s="285">
        <v>516309150726194</v>
      </c>
      <c r="L270" s="211" t="s">
        <v>2634</v>
      </c>
      <c r="M270" s="211" t="s">
        <v>2194</v>
      </c>
      <c r="N270" s="297" t="s">
        <v>1035</v>
      </c>
      <c r="O270" s="212" t="s">
        <v>2189</v>
      </c>
      <c r="P270" s="226">
        <v>46230</v>
      </c>
      <c r="Q270" s="250" t="s">
        <v>2195</v>
      </c>
      <c r="R270" s="212" t="s">
        <v>2189</v>
      </c>
      <c r="S270" s="226">
        <v>46230</v>
      </c>
      <c r="T270" s="212" t="s">
        <v>68</v>
      </c>
      <c r="U270" s="287" t="s">
        <v>78</v>
      </c>
      <c r="V270" s="240" t="s">
        <v>1597</v>
      </c>
      <c r="W270" s="34"/>
      <c r="X270" s="34"/>
      <c r="Y270" s="34"/>
      <c r="Z270" s="34"/>
      <c r="AA270" s="34"/>
      <c r="AB270" s="34"/>
      <c r="AC270" s="34"/>
      <c r="AD270" s="34"/>
      <c r="AE270" s="34"/>
      <c r="AF270" s="34"/>
    </row>
    <row r="271" ht="17" spans="1:32">
      <c r="A271" s="290">
        <v>201</v>
      </c>
      <c r="B271" s="55" t="s">
        <v>64</v>
      </c>
      <c r="C271" s="229" t="s">
        <v>171</v>
      </c>
      <c r="D271" s="204" t="s">
        <v>1917</v>
      </c>
      <c r="E271" s="228">
        <v>6000064429</v>
      </c>
      <c r="F271" s="217">
        <v>4</v>
      </c>
      <c r="G271" s="217">
        <v>4</v>
      </c>
      <c r="H271" s="286">
        <v>0</v>
      </c>
      <c r="I271" s="226">
        <v>46230</v>
      </c>
      <c r="J271" s="184" t="s">
        <v>2587</v>
      </c>
      <c r="K271" s="285" t="s">
        <v>2718</v>
      </c>
      <c r="L271" s="210" t="s">
        <v>66</v>
      </c>
      <c r="M271" s="211" t="s">
        <v>66</v>
      </c>
      <c r="N271" s="211" t="s">
        <v>66</v>
      </c>
      <c r="O271" s="212" t="s">
        <v>2189</v>
      </c>
      <c r="P271" s="226">
        <v>46230</v>
      </c>
      <c r="Q271" s="211" t="s">
        <v>66</v>
      </c>
      <c r="R271" s="212" t="s">
        <v>2189</v>
      </c>
      <c r="S271" s="226">
        <v>46230</v>
      </c>
      <c r="T271" s="212" t="s">
        <v>68</v>
      </c>
      <c r="U271" s="213" t="s">
        <v>66</v>
      </c>
      <c r="V271" s="213" t="s">
        <v>66</v>
      </c>
      <c r="W271" s="55"/>
      <c r="X271" s="55"/>
      <c r="Y271" s="55"/>
      <c r="Z271" s="55"/>
      <c r="AA271" s="55"/>
      <c r="AB271" s="55"/>
      <c r="AC271" s="55"/>
      <c r="AD271" s="55"/>
      <c r="AE271" s="55"/>
      <c r="AF271" s="55"/>
    </row>
    <row r="272" ht="16.5" spans="1:32">
      <c r="A272" s="290">
        <v>202</v>
      </c>
      <c r="B272" s="55" t="s">
        <v>64</v>
      </c>
      <c r="C272" s="229" t="s">
        <v>171</v>
      </c>
      <c r="D272" s="204" t="s">
        <v>1917</v>
      </c>
      <c r="E272" s="267">
        <v>6000064430</v>
      </c>
      <c r="F272" s="214">
        <v>7</v>
      </c>
      <c r="G272" s="214">
        <v>7</v>
      </c>
      <c r="H272" s="214">
        <v>0</v>
      </c>
      <c r="I272" s="226">
        <v>46230</v>
      </c>
      <c r="J272" s="184" t="s">
        <v>2588</v>
      </c>
      <c r="K272" s="285" t="s">
        <v>2719</v>
      </c>
      <c r="L272" s="210" t="s">
        <v>66</v>
      </c>
      <c r="M272" s="211" t="s">
        <v>66</v>
      </c>
      <c r="N272" s="211" t="s">
        <v>66</v>
      </c>
      <c r="O272" s="212" t="s">
        <v>2189</v>
      </c>
      <c r="P272" s="226">
        <v>46230</v>
      </c>
      <c r="Q272" s="211" t="s">
        <v>66</v>
      </c>
      <c r="R272" s="212" t="s">
        <v>2189</v>
      </c>
      <c r="S272" s="226">
        <v>46230</v>
      </c>
      <c r="T272" s="212" t="s">
        <v>68</v>
      </c>
      <c r="U272" s="213" t="s">
        <v>66</v>
      </c>
      <c r="V272" s="213" t="s">
        <v>66</v>
      </c>
      <c r="W272" s="212"/>
      <c r="X272" s="212"/>
      <c r="Y272" s="212"/>
      <c r="Z272" s="212"/>
      <c r="AA272" s="212"/>
      <c r="AB272" s="212"/>
      <c r="AC272" s="212"/>
      <c r="AD272" s="212"/>
      <c r="AE272" s="212"/>
      <c r="AF272" s="212"/>
    </row>
    <row r="273" ht="17" spans="1:32">
      <c r="A273" s="290">
        <v>203</v>
      </c>
      <c r="B273" s="55" t="s">
        <v>64</v>
      </c>
      <c r="C273" s="229" t="s">
        <v>171</v>
      </c>
      <c r="D273" s="204" t="s">
        <v>1917</v>
      </c>
      <c r="E273" s="228">
        <v>6000064429</v>
      </c>
      <c r="F273" s="217">
        <v>1</v>
      </c>
      <c r="G273" s="217">
        <v>0</v>
      </c>
      <c r="H273" s="286">
        <v>1</v>
      </c>
      <c r="I273" s="226">
        <v>46231</v>
      </c>
      <c r="J273" s="184" t="s">
        <v>2587</v>
      </c>
      <c r="K273" s="227">
        <v>516309150726199</v>
      </c>
      <c r="L273" s="211" t="s">
        <v>2625</v>
      </c>
      <c r="M273" s="269" t="s">
        <v>2214</v>
      </c>
      <c r="N273" s="253" t="s">
        <v>2188</v>
      </c>
      <c r="O273" s="212" t="s">
        <v>2189</v>
      </c>
      <c r="P273" s="226">
        <v>46231</v>
      </c>
      <c r="Q273" s="247" t="s">
        <v>2190</v>
      </c>
      <c r="R273" s="212" t="s">
        <v>2189</v>
      </c>
      <c r="S273" s="226">
        <v>46231</v>
      </c>
      <c r="T273" s="212" t="s">
        <v>68</v>
      </c>
      <c r="U273" s="204" t="s">
        <v>78</v>
      </c>
      <c r="V273" s="240" t="s">
        <v>1597</v>
      </c>
      <c r="W273" s="55"/>
      <c r="X273" s="45"/>
      <c r="Y273" s="45"/>
      <c r="Z273" s="45"/>
      <c r="AA273" s="45"/>
      <c r="AB273" s="45"/>
      <c r="AC273" s="45"/>
      <c r="AD273" s="45"/>
      <c r="AE273" s="45"/>
      <c r="AF273" s="45"/>
    </row>
    <row r="274" ht="17" spans="1:32">
      <c r="A274" s="290">
        <v>204</v>
      </c>
      <c r="B274" s="55" t="s">
        <v>64</v>
      </c>
      <c r="C274" s="229" t="s">
        <v>171</v>
      </c>
      <c r="D274" s="204" t="s">
        <v>1917</v>
      </c>
      <c r="E274" s="228">
        <v>6000064429</v>
      </c>
      <c r="F274" s="217">
        <v>1</v>
      </c>
      <c r="G274" s="217">
        <v>0</v>
      </c>
      <c r="H274" s="286">
        <v>1</v>
      </c>
      <c r="I274" s="226">
        <v>46231</v>
      </c>
      <c r="J274" s="184" t="s">
        <v>2587</v>
      </c>
      <c r="K274" s="285">
        <v>516309150726200</v>
      </c>
      <c r="L274" s="210" t="s">
        <v>2607</v>
      </c>
      <c r="M274" s="243" t="s">
        <v>2608</v>
      </c>
      <c r="N274" s="244" t="s">
        <v>2609</v>
      </c>
      <c r="O274" s="212" t="s">
        <v>2189</v>
      </c>
      <c r="P274" s="226">
        <v>46231</v>
      </c>
      <c r="Q274" s="245" t="s">
        <v>2610</v>
      </c>
      <c r="R274" s="212" t="s">
        <v>2189</v>
      </c>
      <c r="S274" s="226">
        <v>46231</v>
      </c>
      <c r="T274" s="212" t="s">
        <v>68</v>
      </c>
      <c r="U274" s="212" t="s">
        <v>2611</v>
      </c>
      <c r="V274" s="240" t="s">
        <v>1597</v>
      </c>
      <c r="W274" s="214"/>
      <c r="X274" s="214"/>
      <c r="Y274" s="214"/>
      <c r="Z274" s="214"/>
      <c r="AA274" s="214"/>
      <c r="AB274" s="214"/>
      <c r="AC274" s="214"/>
      <c r="AD274" s="214"/>
      <c r="AE274" s="214"/>
      <c r="AF274" s="214"/>
    </row>
    <row r="275" ht="17" spans="1:32">
      <c r="A275" s="290">
        <v>205</v>
      </c>
      <c r="B275" s="55" t="s">
        <v>64</v>
      </c>
      <c r="C275" s="229" t="s">
        <v>171</v>
      </c>
      <c r="D275" s="204" t="s">
        <v>1917</v>
      </c>
      <c r="E275" s="228">
        <v>6000064429</v>
      </c>
      <c r="F275" s="217">
        <v>1</v>
      </c>
      <c r="G275" s="217">
        <v>1</v>
      </c>
      <c r="H275" s="286">
        <v>0</v>
      </c>
      <c r="I275" s="226">
        <v>46231</v>
      </c>
      <c r="J275" s="184" t="s">
        <v>2587</v>
      </c>
      <c r="K275" s="285">
        <v>516309150726201</v>
      </c>
      <c r="L275" s="210" t="s">
        <v>66</v>
      </c>
      <c r="M275" s="211" t="s">
        <v>66</v>
      </c>
      <c r="N275" s="211" t="s">
        <v>66</v>
      </c>
      <c r="O275" s="212" t="s">
        <v>2189</v>
      </c>
      <c r="P275" s="226">
        <v>46231</v>
      </c>
      <c r="Q275" s="211" t="s">
        <v>66</v>
      </c>
      <c r="R275" s="212" t="s">
        <v>2189</v>
      </c>
      <c r="S275" s="226">
        <v>46231</v>
      </c>
      <c r="T275" s="212" t="s">
        <v>68</v>
      </c>
      <c r="U275" s="213" t="s">
        <v>66</v>
      </c>
      <c r="V275" s="213" t="s">
        <v>66</v>
      </c>
      <c r="W275" s="55"/>
      <c r="X275" s="55"/>
      <c r="Y275" s="55"/>
      <c r="Z275" s="55"/>
      <c r="AA275" s="55"/>
      <c r="AB275" s="55"/>
      <c r="AC275" s="55"/>
      <c r="AD275" s="55"/>
      <c r="AE275" s="55"/>
      <c r="AF275" s="55"/>
    </row>
    <row r="276" ht="17" spans="1:32">
      <c r="A276" s="290">
        <v>206</v>
      </c>
      <c r="B276" s="55" t="s">
        <v>64</v>
      </c>
      <c r="C276" s="229" t="s">
        <v>171</v>
      </c>
      <c r="D276" s="204" t="s">
        <v>1917</v>
      </c>
      <c r="E276" s="228">
        <v>6000064429</v>
      </c>
      <c r="F276" s="217">
        <v>1</v>
      </c>
      <c r="G276" s="217">
        <v>0</v>
      </c>
      <c r="H276" s="286">
        <v>1</v>
      </c>
      <c r="I276" s="226">
        <v>46231</v>
      </c>
      <c r="J276" s="184" t="s">
        <v>2587</v>
      </c>
      <c r="K276" s="285">
        <v>516309150726202</v>
      </c>
      <c r="L276" s="296" t="s">
        <v>2689</v>
      </c>
      <c r="M276" s="211" t="s">
        <v>2690</v>
      </c>
      <c r="N276" s="250" t="s">
        <v>86</v>
      </c>
      <c r="O276" s="212" t="s">
        <v>2189</v>
      </c>
      <c r="P276" s="226">
        <v>46231</v>
      </c>
      <c r="Q276" s="239" t="s">
        <v>2691</v>
      </c>
      <c r="R276" s="212" t="s">
        <v>2189</v>
      </c>
      <c r="S276" s="226">
        <v>46231</v>
      </c>
      <c r="T276" s="212" t="s">
        <v>68</v>
      </c>
      <c r="U276" s="24" t="s">
        <v>113</v>
      </c>
      <c r="V276" s="240" t="s">
        <v>1597</v>
      </c>
      <c r="W276" s="34"/>
      <c r="X276" s="34"/>
      <c r="Y276" s="34"/>
      <c r="Z276" s="34"/>
      <c r="AA276" s="34"/>
      <c r="AB276" s="34"/>
      <c r="AC276" s="34"/>
      <c r="AD276" s="34"/>
      <c r="AE276" s="34"/>
      <c r="AF276" s="34"/>
    </row>
    <row r="277" ht="17" spans="1:32">
      <c r="A277" s="290">
        <v>207</v>
      </c>
      <c r="B277" s="55" t="s">
        <v>64</v>
      </c>
      <c r="C277" s="229" t="s">
        <v>171</v>
      </c>
      <c r="D277" s="204" t="s">
        <v>1917</v>
      </c>
      <c r="E277" s="228">
        <v>6000064429</v>
      </c>
      <c r="F277" s="217">
        <v>3</v>
      </c>
      <c r="G277" s="217">
        <v>3</v>
      </c>
      <c r="H277" s="286">
        <v>0</v>
      </c>
      <c r="I277" s="226">
        <v>46231</v>
      </c>
      <c r="J277" s="184" t="s">
        <v>2587</v>
      </c>
      <c r="K277" s="285" t="s">
        <v>2720</v>
      </c>
      <c r="L277" s="210" t="s">
        <v>66</v>
      </c>
      <c r="M277" s="211" t="s">
        <v>66</v>
      </c>
      <c r="N277" s="211" t="s">
        <v>66</v>
      </c>
      <c r="O277" s="212" t="s">
        <v>2189</v>
      </c>
      <c r="P277" s="226">
        <v>46231</v>
      </c>
      <c r="Q277" s="211" t="s">
        <v>66</v>
      </c>
      <c r="R277" s="212" t="s">
        <v>2189</v>
      </c>
      <c r="S277" s="226">
        <v>46231</v>
      </c>
      <c r="T277" s="212" t="s">
        <v>68</v>
      </c>
      <c r="U277" s="213" t="s">
        <v>66</v>
      </c>
      <c r="V277" s="213" t="s">
        <v>66</v>
      </c>
      <c r="W277" s="212"/>
      <c r="X277" s="212"/>
      <c r="Y277" s="212"/>
      <c r="Z277" s="212"/>
      <c r="AA277" s="212"/>
      <c r="AB277" s="212"/>
      <c r="AC277" s="212"/>
      <c r="AD277" s="212"/>
      <c r="AE277" s="212"/>
      <c r="AF277" s="212"/>
    </row>
    <row r="278" ht="17" spans="1:32">
      <c r="A278" s="290">
        <v>208</v>
      </c>
      <c r="B278" s="55" t="s">
        <v>64</v>
      </c>
      <c r="C278" s="229" t="s">
        <v>171</v>
      </c>
      <c r="D278" s="204" t="s">
        <v>1917</v>
      </c>
      <c r="E278" s="228">
        <v>6000064429</v>
      </c>
      <c r="F278" s="217">
        <v>1</v>
      </c>
      <c r="G278" s="217">
        <v>0</v>
      </c>
      <c r="H278" s="286">
        <v>1</v>
      </c>
      <c r="I278" s="226">
        <v>46231</v>
      </c>
      <c r="J278" s="184" t="s">
        <v>2587</v>
      </c>
      <c r="K278" s="285">
        <v>516309150726206</v>
      </c>
      <c r="L278" s="255" t="s">
        <v>2684</v>
      </c>
      <c r="M278" s="238" t="s">
        <v>2685</v>
      </c>
      <c r="N278" s="114" t="s">
        <v>2686</v>
      </c>
      <c r="O278" s="212" t="s">
        <v>2189</v>
      </c>
      <c r="P278" s="226">
        <v>46231</v>
      </c>
      <c r="Q278" s="239" t="s">
        <v>2687</v>
      </c>
      <c r="R278" s="212" t="s">
        <v>2189</v>
      </c>
      <c r="S278" s="226">
        <v>46231</v>
      </c>
      <c r="T278" s="212" t="s">
        <v>68</v>
      </c>
      <c r="U278" s="24" t="s">
        <v>113</v>
      </c>
      <c r="V278" s="240" t="s">
        <v>1597</v>
      </c>
      <c r="W278" s="34"/>
      <c r="X278" s="34"/>
      <c r="Y278" s="34"/>
      <c r="Z278" s="34"/>
      <c r="AA278" s="34"/>
      <c r="AB278" s="34"/>
      <c r="AC278" s="34"/>
      <c r="AD278" s="34"/>
      <c r="AE278" s="34"/>
      <c r="AF278" s="34"/>
    </row>
    <row r="279" ht="17" spans="1:32">
      <c r="A279" s="290">
        <v>209</v>
      </c>
      <c r="B279" s="55" t="s">
        <v>64</v>
      </c>
      <c r="C279" s="227" t="s">
        <v>2721</v>
      </c>
      <c r="D279" s="204" t="s">
        <v>1917</v>
      </c>
      <c r="E279" s="228">
        <v>6000064429</v>
      </c>
      <c r="F279" s="217">
        <v>1</v>
      </c>
      <c r="G279" s="217">
        <v>1</v>
      </c>
      <c r="H279" s="286">
        <v>0</v>
      </c>
      <c r="I279" s="226">
        <v>46231</v>
      </c>
      <c r="J279" s="184" t="s">
        <v>2587</v>
      </c>
      <c r="K279" s="285">
        <v>516309150726207</v>
      </c>
      <c r="L279" s="210" t="s">
        <v>66</v>
      </c>
      <c r="M279" s="211" t="s">
        <v>66</v>
      </c>
      <c r="N279" s="211" t="s">
        <v>66</v>
      </c>
      <c r="O279" s="212" t="s">
        <v>2189</v>
      </c>
      <c r="P279" s="226">
        <v>46231</v>
      </c>
      <c r="Q279" s="211" t="s">
        <v>66</v>
      </c>
      <c r="R279" s="212" t="s">
        <v>2189</v>
      </c>
      <c r="S279" s="226">
        <v>46231</v>
      </c>
      <c r="T279" s="212" t="s">
        <v>68</v>
      </c>
      <c r="U279" s="213" t="s">
        <v>66</v>
      </c>
      <c r="V279" s="213" t="s">
        <v>66</v>
      </c>
      <c r="W279" s="212"/>
      <c r="X279" s="212"/>
      <c r="Y279" s="212"/>
      <c r="Z279" s="212"/>
      <c r="AA279" s="212"/>
      <c r="AB279" s="212"/>
      <c r="AC279" s="212"/>
      <c r="AD279" s="212"/>
      <c r="AE279" s="212"/>
      <c r="AF279" s="212"/>
    </row>
    <row r="280" ht="17" spans="1:32">
      <c r="A280" s="290">
        <v>210</v>
      </c>
      <c r="B280" s="55" t="s">
        <v>64</v>
      </c>
      <c r="C280" s="227" t="s">
        <v>2721</v>
      </c>
      <c r="D280" s="204" t="s">
        <v>1917</v>
      </c>
      <c r="E280" s="228">
        <v>6000064429</v>
      </c>
      <c r="F280" s="217">
        <v>1</v>
      </c>
      <c r="G280" s="217">
        <v>0</v>
      </c>
      <c r="H280" s="286">
        <v>1</v>
      </c>
      <c r="I280" s="226">
        <v>46231</v>
      </c>
      <c r="J280" s="184" t="s">
        <v>2587</v>
      </c>
      <c r="K280" s="285">
        <v>516309150726208</v>
      </c>
      <c r="L280" s="255" t="s">
        <v>2684</v>
      </c>
      <c r="M280" s="238" t="s">
        <v>2685</v>
      </c>
      <c r="N280" s="114" t="s">
        <v>2686</v>
      </c>
      <c r="O280" s="212" t="s">
        <v>2189</v>
      </c>
      <c r="P280" s="226">
        <v>46231</v>
      </c>
      <c r="Q280" s="239" t="s">
        <v>2687</v>
      </c>
      <c r="R280" s="212" t="s">
        <v>2189</v>
      </c>
      <c r="S280" s="226">
        <v>46231</v>
      </c>
      <c r="T280" s="212" t="s">
        <v>68</v>
      </c>
      <c r="U280" s="24" t="s">
        <v>113</v>
      </c>
      <c r="V280" s="240" t="s">
        <v>1597</v>
      </c>
      <c r="W280" s="34"/>
      <c r="X280" s="34"/>
      <c r="Y280" s="34"/>
      <c r="Z280" s="34"/>
      <c r="AA280" s="34"/>
      <c r="AB280" s="34"/>
      <c r="AC280" s="34"/>
      <c r="AD280" s="34"/>
      <c r="AE280" s="34"/>
      <c r="AF280" s="34"/>
    </row>
    <row r="281" ht="17" spans="1:32">
      <c r="A281" s="290">
        <v>211</v>
      </c>
      <c r="B281" s="55" t="s">
        <v>64</v>
      </c>
      <c r="C281" s="227" t="s">
        <v>2721</v>
      </c>
      <c r="D281" s="204" t="s">
        <v>1917</v>
      </c>
      <c r="E281" s="228">
        <v>6000064429</v>
      </c>
      <c r="F281" s="217">
        <v>1</v>
      </c>
      <c r="G281" s="217">
        <v>1</v>
      </c>
      <c r="H281" s="286">
        <v>0</v>
      </c>
      <c r="I281" s="226">
        <v>46231</v>
      </c>
      <c r="J281" s="184" t="s">
        <v>2587</v>
      </c>
      <c r="K281" s="285">
        <v>516309150726209</v>
      </c>
      <c r="L281" s="210" t="s">
        <v>66</v>
      </c>
      <c r="M281" s="211" t="s">
        <v>66</v>
      </c>
      <c r="N281" s="211" t="s">
        <v>66</v>
      </c>
      <c r="O281" s="212" t="s">
        <v>2189</v>
      </c>
      <c r="P281" s="226">
        <v>46231</v>
      </c>
      <c r="Q281" s="211" t="s">
        <v>66</v>
      </c>
      <c r="R281" s="212" t="s">
        <v>2189</v>
      </c>
      <c r="S281" s="226">
        <v>46231</v>
      </c>
      <c r="T281" s="212" t="s">
        <v>68</v>
      </c>
      <c r="U281" s="213" t="s">
        <v>66</v>
      </c>
      <c r="V281" s="213" t="s">
        <v>66</v>
      </c>
      <c r="W281" s="214"/>
      <c r="X281" s="214"/>
      <c r="Y281" s="214"/>
      <c r="Z281" s="214"/>
      <c r="AA281" s="214"/>
      <c r="AB281" s="214"/>
      <c r="AC281" s="214"/>
      <c r="AD281" s="214"/>
      <c r="AE281" s="214"/>
      <c r="AF281" s="214"/>
    </row>
    <row r="282" ht="16.5" spans="1:32">
      <c r="A282" s="290">
        <v>212</v>
      </c>
      <c r="B282" s="55" t="s">
        <v>64</v>
      </c>
      <c r="C282" s="227" t="s">
        <v>2721</v>
      </c>
      <c r="D282" s="204" t="s">
        <v>1917</v>
      </c>
      <c r="E282" s="267">
        <v>6000064430</v>
      </c>
      <c r="F282" s="298">
        <f>113-107</f>
        <v>6</v>
      </c>
      <c r="G282" s="298">
        <v>6</v>
      </c>
      <c r="H282" s="299">
        <v>0</v>
      </c>
      <c r="I282" s="226">
        <v>46232</v>
      </c>
      <c r="J282" s="184" t="s">
        <v>2588</v>
      </c>
      <c r="K282" s="285" t="s">
        <v>2722</v>
      </c>
      <c r="L282" s="210" t="s">
        <v>66</v>
      </c>
      <c r="M282" s="211" t="s">
        <v>66</v>
      </c>
      <c r="N282" s="211" t="s">
        <v>66</v>
      </c>
      <c r="O282" s="212" t="s">
        <v>2189</v>
      </c>
      <c r="P282" s="226">
        <v>46232</v>
      </c>
      <c r="Q282" s="211" t="s">
        <v>66</v>
      </c>
      <c r="R282" s="212" t="s">
        <v>2189</v>
      </c>
      <c r="S282" s="226">
        <v>46232</v>
      </c>
      <c r="T282" s="212" t="s">
        <v>68</v>
      </c>
      <c r="U282" s="213" t="s">
        <v>66</v>
      </c>
      <c r="V282" s="213" t="s">
        <v>66</v>
      </c>
      <c r="W282" s="212"/>
      <c r="X282" s="212"/>
      <c r="Y282" s="212"/>
      <c r="Z282" s="212"/>
      <c r="AA282" s="212"/>
      <c r="AB282" s="212"/>
      <c r="AC282" s="212"/>
      <c r="AD282" s="212"/>
      <c r="AE282" s="212"/>
      <c r="AF282" s="212"/>
    </row>
    <row r="283" ht="16.5" spans="1:32">
      <c r="A283" s="290">
        <v>213</v>
      </c>
      <c r="B283" s="55" t="s">
        <v>64</v>
      </c>
      <c r="C283" s="227" t="s">
        <v>2721</v>
      </c>
      <c r="D283" s="204" t="s">
        <v>1917</v>
      </c>
      <c r="E283" s="267">
        <v>6000064430</v>
      </c>
      <c r="F283" s="298">
        <v>1</v>
      </c>
      <c r="G283" s="298">
        <v>0</v>
      </c>
      <c r="H283" s="299">
        <v>1</v>
      </c>
      <c r="I283" s="226">
        <v>46232</v>
      </c>
      <c r="J283" s="184" t="s">
        <v>2588</v>
      </c>
      <c r="K283" s="227" t="s">
        <v>2723</v>
      </c>
      <c r="L283" s="211" t="s">
        <v>2625</v>
      </c>
      <c r="M283" s="269" t="s">
        <v>2214</v>
      </c>
      <c r="N283" s="253" t="s">
        <v>2188</v>
      </c>
      <c r="O283" s="212" t="s">
        <v>2189</v>
      </c>
      <c r="P283" s="226">
        <v>46232</v>
      </c>
      <c r="Q283" s="247" t="s">
        <v>2190</v>
      </c>
      <c r="R283" s="212" t="s">
        <v>2189</v>
      </c>
      <c r="S283" s="226">
        <v>46232</v>
      </c>
      <c r="T283" s="212" t="s">
        <v>68</v>
      </c>
      <c r="U283" s="287" t="s">
        <v>78</v>
      </c>
      <c r="V283" s="240" t="s">
        <v>1597</v>
      </c>
      <c r="W283" s="55"/>
      <c r="X283" s="45"/>
      <c r="Y283" s="45"/>
      <c r="Z283" s="45"/>
      <c r="AA283" s="45"/>
      <c r="AB283" s="45"/>
      <c r="AC283" s="45"/>
      <c r="AD283" s="45"/>
      <c r="AE283" s="45"/>
      <c r="AF283" s="45"/>
    </row>
    <row r="284" ht="16.5" spans="1:32">
      <c r="A284" s="290">
        <v>214</v>
      </c>
      <c r="B284" s="55" t="s">
        <v>64</v>
      </c>
      <c r="C284" s="227" t="s">
        <v>2721</v>
      </c>
      <c r="D284" s="204" t="s">
        <v>1917</v>
      </c>
      <c r="E284" s="267">
        <v>6000064430</v>
      </c>
      <c r="F284" s="298">
        <f>119-114</f>
        <v>5</v>
      </c>
      <c r="G284" s="298">
        <v>5</v>
      </c>
      <c r="H284" s="299">
        <v>0</v>
      </c>
      <c r="I284" s="226">
        <v>46232</v>
      </c>
      <c r="J284" s="184" t="s">
        <v>2588</v>
      </c>
      <c r="K284" s="285" t="s">
        <v>2724</v>
      </c>
      <c r="L284" s="210" t="s">
        <v>66</v>
      </c>
      <c r="M284" s="211" t="s">
        <v>66</v>
      </c>
      <c r="N284" s="211" t="s">
        <v>66</v>
      </c>
      <c r="O284" s="212" t="s">
        <v>2189</v>
      </c>
      <c r="P284" s="226">
        <v>46232</v>
      </c>
      <c r="Q284" s="211" t="s">
        <v>66</v>
      </c>
      <c r="R284" s="212" t="s">
        <v>2189</v>
      </c>
      <c r="S284" s="226">
        <v>46232</v>
      </c>
      <c r="T284" s="212" t="s">
        <v>68</v>
      </c>
      <c r="U284" s="213" t="s">
        <v>66</v>
      </c>
      <c r="V284" s="213" t="s">
        <v>66</v>
      </c>
      <c r="W284" s="214"/>
      <c r="X284" s="214"/>
      <c r="Y284" s="214"/>
      <c r="Z284" s="214"/>
      <c r="AA284" s="214"/>
      <c r="AB284" s="214"/>
      <c r="AC284" s="214"/>
      <c r="AD284" s="214"/>
      <c r="AE284" s="214"/>
      <c r="AF284" s="214"/>
    </row>
    <row r="285" ht="16.5" spans="1:32">
      <c r="A285" s="290">
        <v>215</v>
      </c>
      <c r="B285" s="55" t="s">
        <v>64</v>
      </c>
      <c r="C285" s="229" t="s">
        <v>171</v>
      </c>
      <c r="D285" s="204" t="s">
        <v>1917</v>
      </c>
      <c r="E285" s="267">
        <v>6000064430</v>
      </c>
      <c r="F285" s="298">
        <v>1</v>
      </c>
      <c r="G285" s="298">
        <v>0</v>
      </c>
      <c r="H285" s="299">
        <v>1</v>
      </c>
      <c r="I285" s="226">
        <v>46233</v>
      </c>
      <c r="J285" s="184" t="s">
        <v>2588</v>
      </c>
      <c r="K285" s="285">
        <v>5163131507260120</v>
      </c>
      <c r="L285" s="300" t="s">
        <v>2725</v>
      </c>
      <c r="M285" s="211" t="s">
        <v>2422</v>
      </c>
      <c r="N285" s="244" t="s">
        <v>2423</v>
      </c>
      <c r="O285" s="212" t="s">
        <v>2189</v>
      </c>
      <c r="P285" s="226">
        <v>46233</v>
      </c>
      <c r="Q285" s="239" t="s">
        <v>2424</v>
      </c>
      <c r="R285" s="212" t="s">
        <v>2189</v>
      </c>
      <c r="S285" s="226">
        <v>46233</v>
      </c>
      <c r="T285" s="212" t="s">
        <v>68</v>
      </c>
      <c r="U285" s="212" t="s">
        <v>2611</v>
      </c>
      <c r="V285" s="240" t="s">
        <v>1597</v>
      </c>
      <c r="W285" s="265"/>
      <c r="X285" s="214"/>
      <c r="Y285" s="214"/>
      <c r="Z285" s="214"/>
      <c r="AA285" s="214"/>
      <c r="AB285" s="214"/>
      <c r="AC285" s="214"/>
      <c r="AD285" s="214"/>
      <c r="AE285" s="214"/>
      <c r="AF285" s="214"/>
    </row>
    <row r="286" ht="16.5" spans="1:32">
      <c r="A286" s="290">
        <v>216</v>
      </c>
      <c r="B286" s="55" t="s">
        <v>64</v>
      </c>
      <c r="C286" s="227" t="s">
        <v>2721</v>
      </c>
      <c r="D286" s="204" t="s">
        <v>1917</v>
      </c>
      <c r="E286" s="267">
        <v>6000064430</v>
      </c>
      <c r="F286" s="298">
        <v>1</v>
      </c>
      <c r="G286" s="298">
        <v>0</v>
      </c>
      <c r="H286" s="299">
        <v>1</v>
      </c>
      <c r="I286" s="226">
        <v>46233</v>
      </c>
      <c r="J286" s="184" t="s">
        <v>2588</v>
      </c>
      <c r="K286" s="227" t="s">
        <v>2726</v>
      </c>
      <c r="L286" s="211" t="s">
        <v>2625</v>
      </c>
      <c r="M286" s="269" t="s">
        <v>2214</v>
      </c>
      <c r="N286" s="253" t="s">
        <v>2188</v>
      </c>
      <c r="O286" s="212" t="s">
        <v>2189</v>
      </c>
      <c r="P286" s="226">
        <v>46233</v>
      </c>
      <c r="Q286" s="247" t="s">
        <v>2190</v>
      </c>
      <c r="R286" s="212" t="s">
        <v>2189</v>
      </c>
      <c r="S286" s="226">
        <v>46233</v>
      </c>
      <c r="T286" s="212" t="s">
        <v>68</v>
      </c>
      <c r="U286" s="287" t="s">
        <v>78</v>
      </c>
      <c r="V286" s="240" t="s">
        <v>1597</v>
      </c>
      <c r="W286" s="55"/>
      <c r="X286" s="45"/>
      <c r="Y286" s="45"/>
      <c r="Z286" s="45"/>
      <c r="AA286" s="45"/>
      <c r="AB286" s="45"/>
      <c r="AC286" s="45"/>
      <c r="AD286" s="45"/>
      <c r="AE286" s="45"/>
      <c r="AF286" s="45"/>
    </row>
    <row r="287" ht="16.5" spans="1:32">
      <c r="A287" s="290">
        <v>217</v>
      </c>
      <c r="B287" s="55" t="s">
        <v>64</v>
      </c>
      <c r="C287" s="227" t="s">
        <v>2721</v>
      </c>
      <c r="D287" s="204" t="s">
        <v>1917</v>
      </c>
      <c r="E287" s="267">
        <v>6000064430</v>
      </c>
      <c r="F287" s="298">
        <f>127-121</f>
        <v>6</v>
      </c>
      <c r="G287" s="298">
        <v>6</v>
      </c>
      <c r="H287" s="299">
        <v>0</v>
      </c>
      <c r="I287" s="226">
        <v>46233</v>
      </c>
      <c r="J287" s="184" t="s">
        <v>2588</v>
      </c>
      <c r="K287" s="285" t="s">
        <v>2727</v>
      </c>
      <c r="L287" s="210" t="s">
        <v>66</v>
      </c>
      <c r="M287" s="211" t="s">
        <v>66</v>
      </c>
      <c r="N287" s="211" t="s">
        <v>66</v>
      </c>
      <c r="O287" s="212" t="s">
        <v>2189</v>
      </c>
      <c r="P287" s="226">
        <v>46233</v>
      </c>
      <c r="Q287" s="211" t="s">
        <v>66</v>
      </c>
      <c r="R287" s="212" t="s">
        <v>2189</v>
      </c>
      <c r="S287" s="226">
        <v>46233</v>
      </c>
      <c r="T287" s="212" t="s">
        <v>68</v>
      </c>
      <c r="U287" s="213" t="s">
        <v>66</v>
      </c>
      <c r="V287" s="213" t="s">
        <v>66</v>
      </c>
      <c r="W287" s="212"/>
      <c r="X287" s="212"/>
      <c r="Y287" s="212"/>
      <c r="Z287" s="212"/>
      <c r="AA287" s="212"/>
      <c r="AB287" s="212"/>
      <c r="AC287" s="212"/>
      <c r="AD287" s="212"/>
      <c r="AE287" s="212"/>
      <c r="AF287" s="212"/>
    </row>
    <row r="288" ht="16.5" spans="1:32">
      <c r="A288" s="290">
        <v>218</v>
      </c>
      <c r="B288" s="55" t="s">
        <v>64</v>
      </c>
      <c r="C288" s="227" t="s">
        <v>2721</v>
      </c>
      <c r="D288" s="204" t="s">
        <v>1917</v>
      </c>
      <c r="E288" s="267">
        <v>6000064430</v>
      </c>
      <c r="F288" s="298">
        <v>1</v>
      </c>
      <c r="G288" s="298">
        <v>0</v>
      </c>
      <c r="H288" s="299">
        <v>1</v>
      </c>
      <c r="I288" s="226">
        <v>46233</v>
      </c>
      <c r="J288" s="184" t="s">
        <v>2588</v>
      </c>
      <c r="K288" s="227" t="s">
        <v>2728</v>
      </c>
      <c r="L288" s="211" t="s">
        <v>2625</v>
      </c>
      <c r="M288" s="269" t="s">
        <v>2214</v>
      </c>
      <c r="N288" s="253" t="s">
        <v>2188</v>
      </c>
      <c r="O288" s="212" t="s">
        <v>2189</v>
      </c>
      <c r="P288" s="226">
        <v>46233</v>
      </c>
      <c r="Q288" s="247" t="s">
        <v>2190</v>
      </c>
      <c r="R288" s="212" t="s">
        <v>2189</v>
      </c>
      <c r="S288" s="226">
        <v>46233</v>
      </c>
      <c r="T288" s="212" t="s">
        <v>68</v>
      </c>
      <c r="U288" s="287" t="s">
        <v>78</v>
      </c>
      <c r="V288" s="240" t="s">
        <v>1597</v>
      </c>
      <c r="W288" s="55"/>
      <c r="X288" s="45"/>
      <c r="Y288" s="45"/>
      <c r="Z288" s="45"/>
      <c r="AA288" s="45"/>
      <c r="AB288" s="45"/>
      <c r="AC288" s="45"/>
      <c r="AD288" s="45"/>
      <c r="AE288" s="45"/>
      <c r="AF288" s="45"/>
    </row>
    <row r="289" ht="16.5" spans="1:32">
      <c r="A289" s="290">
        <v>219</v>
      </c>
      <c r="B289" s="55" t="s">
        <v>64</v>
      </c>
      <c r="C289" s="227" t="s">
        <v>2721</v>
      </c>
      <c r="D289" s="204" t="s">
        <v>1917</v>
      </c>
      <c r="E289" s="267">
        <v>6000064430</v>
      </c>
      <c r="F289" s="298">
        <v>6</v>
      </c>
      <c r="G289" s="298">
        <v>6</v>
      </c>
      <c r="H289" s="299">
        <v>0</v>
      </c>
      <c r="I289" s="226">
        <v>46233</v>
      </c>
      <c r="J289" s="184" t="s">
        <v>2588</v>
      </c>
      <c r="K289" s="285" t="s">
        <v>2729</v>
      </c>
      <c r="L289" s="210" t="s">
        <v>66</v>
      </c>
      <c r="M289" s="211" t="s">
        <v>66</v>
      </c>
      <c r="N289" s="211" t="s">
        <v>66</v>
      </c>
      <c r="O289" s="212" t="s">
        <v>2189</v>
      </c>
      <c r="P289" s="226">
        <v>46233</v>
      </c>
      <c r="Q289" s="211" t="s">
        <v>66</v>
      </c>
      <c r="R289" s="212" t="s">
        <v>2189</v>
      </c>
      <c r="S289" s="226">
        <v>46233</v>
      </c>
      <c r="T289" s="212" t="s">
        <v>68</v>
      </c>
      <c r="U289" s="213" t="s">
        <v>66</v>
      </c>
      <c r="V289" s="213" t="s">
        <v>66</v>
      </c>
      <c r="W289" s="214"/>
      <c r="X289" s="214"/>
      <c r="Y289" s="214"/>
      <c r="Z289" s="214"/>
      <c r="AA289" s="214"/>
      <c r="AB289" s="214"/>
      <c r="AC289" s="214"/>
      <c r="AD289" s="214"/>
      <c r="AE289" s="214"/>
      <c r="AF289" s="214"/>
    </row>
    <row r="290" ht="17" spans="1:32">
      <c r="A290" s="290">
        <v>220</v>
      </c>
      <c r="B290" s="55" t="s">
        <v>64</v>
      </c>
      <c r="C290" s="227" t="s">
        <v>2721</v>
      </c>
      <c r="D290" s="204" t="s">
        <v>1917</v>
      </c>
      <c r="E290" s="228">
        <v>6000064429</v>
      </c>
      <c r="F290" s="217">
        <v>3</v>
      </c>
      <c r="G290" s="217">
        <v>3</v>
      </c>
      <c r="H290" s="286">
        <v>0</v>
      </c>
      <c r="I290" s="226">
        <v>46234</v>
      </c>
      <c r="J290" s="184" t="s">
        <v>2587</v>
      </c>
      <c r="K290" s="285" t="s">
        <v>2730</v>
      </c>
      <c r="L290" s="210" t="s">
        <v>66</v>
      </c>
      <c r="M290" s="211" t="s">
        <v>66</v>
      </c>
      <c r="N290" s="211" t="s">
        <v>66</v>
      </c>
      <c r="O290" s="212" t="s">
        <v>2189</v>
      </c>
      <c r="P290" s="226">
        <v>46234</v>
      </c>
      <c r="Q290" s="211" t="s">
        <v>66</v>
      </c>
      <c r="R290" s="212" t="s">
        <v>2189</v>
      </c>
      <c r="S290" s="226">
        <v>46234</v>
      </c>
      <c r="T290" s="212" t="s">
        <v>68</v>
      </c>
      <c r="U290" s="213" t="s">
        <v>66</v>
      </c>
      <c r="V290" s="213" t="s">
        <v>66</v>
      </c>
      <c r="W290" s="55"/>
      <c r="X290" s="55"/>
      <c r="Y290" s="55"/>
      <c r="Z290" s="55"/>
      <c r="AA290" s="55"/>
      <c r="AB290" s="55"/>
      <c r="AC290" s="55"/>
      <c r="AD290" s="55"/>
      <c r="AE290" s="55"/>
      <c r="AF290" s="55"/>
    </row>
    <row r="291" ht="17" spans="1:32">
      <c r="A291" s="290">
        <v>221</v>
      </c>
      <c r="B291" s="55" t="s">
        <v>64</v>
      </c>
      <c r="C291" s="227" t="s">
        <v>2721</v>
      </c>
      <c r="D291" s="204" t="s">
        <v>1917</v>
      </c>
      <c r="E291" s="228">
        <v>6000064429</v>
      </c>
      <c r="F291" s="217">
        <v>1</v>
      </c>
      <c r="G291" s="217">
        <v>0</v>
      </c>
      <c r="H291" s="286">
        <v>1</v>
      </c>
      <c r="I291" s="226">
        <v>46234</v>
      </c>
      <c r="J291" s="184" t="s">
        <v>2587</v>
      </c>
      <c r="K291" s="285">
        <v>516309150726213</v>
      </c>
      <c r="L291" s="255" t="s">
        <v>2684</v>
      </c>
      <c r="M291" s="238" t="s">
        <v>2685</v>
      </c>
      <c r="N291" s="114" t="s">
        <v>2686</v>
      </c>
      <c r="O291" s="212" t="s">
        <v>2189</v>
      </c>
      <c r="P291" s="226">
        <v>46234</v>
      </c>
      <c r="Q291" s="239" t="s">
        <v>2687</v>
      </c>
      <c r="R291" s="212" t="s">
        <v>2189</v>
      </c>
      <c r="S291" s="226">
        <v>46234</v>
      </c>
      <c r="T291" s="212" t="s">
        <v>68</v>
      </c>
      <c r="U291" s="24" t="s">
        <v>113</v>
      </c>
      <c r="V291" s="240" t="s">
        <v>1597</v>
      </c>
      <c r="W291" s="34"/>
      <c r="X291" s="34"/>
      <c r="Y291" s="34"/>
      <c r="Z291" s="34"/>
      <c r="AA291" s="34"/>
      <c r="AB291" s="34"/>
      <c r="AC291" s="34"/>
      <c r="AD291" s="34"/>
      <c r="AE291" s="34"/>
      <c r="AF291" s="34"/>
    </row>
    <row r="292" ht="17" spans="1:32">
      <c r="A292" s="290">
        <v>222</v>
      </c>
      <c r="B292" s="55" t="s">
        <v>64</v>
      </c>
      <c r="C292" s="227" t="s">
        <v>2721</v>
      </c>
      <c r="D292" s="204" t="s">
        <v>1917</v>
      </c>
      <c r="E292" s="228">
        <v>6000064429</v>
      </c>
      <c r="F292" s="217">
        <v>2</v>
      </c>
      <c r="G292" s="217">
        <v>2</v>
      </c>
      <c r="H292" s="286">
        <v>0</v>
      </c>
      <c r="I292" s="226">
        <v>46234</v>
      </c>
      <c r="J292" s="184" t="s">
        <v>2587</v>
      </c>
      <c r="K292" s="285" t="s">
        <v>2731</v>
      </c>
      <c r="L292" s="210" t="s">
        <v>66</v>
      </c>
      <c r="M292" s="211" t="s">
        <v>66</v>
      </c>
      <c r="N292" s="211" t="s">
        <v>66</v>
      </c>
      <c r="O292" s="212" t="s">
        <v>2189</v>
      </c>
      <c r="P292" s="226">
        <v>46234</v>
      </c>
      <c r="Q292" s="211" t="s">
        <v>66</v>
      </c>
      <c r="R292" s="212" t="s">
        <v>2189</v>
      </c>
      <c r="S292" s="226">
        <v>46234</v>
      </c>
      <c r="T292" s="212" t="s">
        <v>68</v>
      </c>
      <c r="U292" s="213" t="s">
        <v>66</v>
      </c>
      <c r="V292" s="213" t="s">
        <v>66</v>
      </c>
      <c r="W292" s="55"/>
      <c r="X292" s="55"/>
      <c r="Y292" s="55"/>
      <c r="Z292" s="55"/>
      <c r="AA292" s="55"/>
      <c r="AB292" s="55"/>
      <c r="AC292" s="55"/>
      <c r="AD292" s="55"/>
      <c r="AE292" s="55"/>
      <c r="AF292" s="55"/>
    </row>
    <row r="293" ht="17" spans="1:32">
      <c r="A293" s="290">
        <v>223</v>
      </c>
      <c r="B293" s="55" t="s">
        <v>64</v>
      </c>
      <c r="C293" s="227" t="s">
        <v>2721</v>
      </c>
      <c r="D293" s="204" t="s">
        <v>1917</v>
      </c>
      <c r="E293" s="228">
        <v>6000064429</v>
      </c>
      <c r="F293" s="217">
        <v>1</v>
      </c>
      <c r="G293" s="217">
        <v>0</v>
      </c>
      <c r="H293" s="286">
        <v>1</v>
      </c>
      <c r="I293" s="226">
        <v>46234</v>
      </c>
      <c r="J293" s="184" t="s">
        <v>2587</v>
      </c>
      <c r="K293" s="285">
        <v>516309150726216</v>
      </c>
      <c r="L293" s="255" t="s">
        <v>2684</v>
      </c>
      <c r="M293" s="238" t="s">
        <v>2685</v>
      </c>
      <c r="N293" s="114" t="s">
        <v>2686</v>
      </c>
      <c r="O293" s="212" t="s">
        <v>2189</v>
      </c>
      <c r="P293" s="226">
        <v>46234</v>
      </c>
      <c r="Q293" s="239" t="s">
        <v>2687</v>
      </c>
      <c r="R293" s="212" t="s">
        <v>2189</v>
      </c>
      <c r="S293" s="226">
        <v>46234</v>
      </c>
      <c r="T293" s="212" t="s">
        <v>68</v>
      </c>
      <c r="U293" s="24" t="s">
        <v>113</v>
      </c>
      <c r="V293" s="240" t="s">
        <v>1597</v>
      </c>
      <c r="W293" s="34"/>
      <c r="X293" s="34"/>
      <c r="Y293" s="34"/>
      <c r="Z293" s="34"/>
      <c r="AA293" s="34"/>
      <c r="AB293" s="34"/>
      <c r="AC293" s="34"/>
      <c r="AD293" s="34"/>
      <c r="AE293" s="34"/>
      <c r="AF293" s="34"/>
    </row>
    <row r="294" ht="17" spans="1:32">
      <c r="A294" s="290">
        <v>224</v>
      </c>
      <c r="B294" s="55" t="s">
        <v>64</v>
      </c>
      <c r="C294" s="227" t="s">
        <v>2721</v>
      </c>
      <c r="D294" s="204" t="s">
        <v>1917</v>
      </c>
      <c r="E294" s="228">
        <v>6000064429</v>
      </c>
      <c r="F294" s="217">
        <v>1</v>
      </c>
      <c r="G294" s="217">
        <v>1</v>
      </c>
      <c r="H294" s="286">
        <v>0</v>
      </c>
      <c r="I294" s="226">
        <v>46234</v>
      </c>
      <c r="J294" s="184" t="s">
        <v>2587</v>
      </c>
      <c r="K294" s="285">
        <v>516309150726217</v>
      </c>
      <c r="L294" s="210" t="s">
        <v>66</v>
      </c>
      <c r="M294" s="211" t="s">
        <v>66</v>
      </c>
      <c r="N294" s="211" t="s">
        <v>66</v>
      </c>
      <c r="O294" s="212" t="s">
        <v>2189</v>
      </c>
      <c r="P294" s="226">
        <v>46234</v>
      </c>
      <c r="Q294" s="211" t="s">
        <v>66</v>
      </c>
      <c r="R294" s="212" t="s">
        <v>2189</v>
      </c>
      <c r="S294" s="226">
        <v>46234</v>
      </c>
      <c r="T294" s="212" t="s">
        <v>68</v>
      </c>
      <c r="U294" s="213" t="s">
        <v>66</v>
      </c>
      <c r="V294" s="213" t="s">
        <v>66</v>
      </c>
      <c r="W294" s="55"/>
      <c r="X294" s="55"/>
      <c r="Y294" s="55"/>
      <c r="Z294" s="55"/>
      <c r="AA294" s="55"/>
      <c r="AB294" s="55"/>
      <c r="AC294" s="55"/>
      <c r="AD294" s="55"/>
      <c r="AE294" s="55"/>
      <c r="AF294" s="55"/>
    </row>
    <row r="295" ht="17" spans="1:32">
      <c r="A295" s="290">
        <v>225</v>
      </c>
      <c r="B295" s="55" t="s">
        <v>64</v>
      </c>
      <c r="C295" s="227" t="s">
        <v>2721</v>
      </c>
      <c r="D295" s="204" t="s">
        <v>1917</v>
      </c>
      <c r="E295" s="228">
        <v>6000064429</v>
      </c>
      <c r="F295" s="217">
        <v>1</v>
      </c>
      <c r="G295" s="217">
        <v>0</v>
      </c>
      <c r="H295" s="286">
        <v>1</v>
      </c>
      <c r="I295" s="226">
        <v>46234</v>
      </c>
      <c r="J295" s="184" t="s">
        <v>2587</v>
      </c>
      <c r="K295" s="285">
        <v>516309150726218</v>
      </c>
      <c r="L295" s="211" t="s">
        <v>2634</v>
      </c>
      <c r="M295" s="211" t="s">
        <v>2194</v>
      </c>
      <c r="N295" s="297" t="s">
        <v>1035</v>
      </c>
      <c r="O295" s="212" t="s">
        <v>2189</v>
      </c>
      <c r="P295" s="226">
        <v>46234</v>
      </c>
      <c r="Q295" s="250" t="s">
        <v>2195</v>
      </c>
      <c r="R295" s="212" t="s">
        <v>2189</v>
      </c>
      <c r="S295" s="226">
        <v>46234</v>
      </c>
      <c r="T295" s="212" t="s">
        <v>68</v>
      </c>
      <c r="U295" s="287" t="s">
        <v>78</v>
      </c>
      <c r="V295" s="240" t="s">
        <v>1597</v>
      </c>
      <c r="W295" s="34"/>
      <c r="X295" s="34"/>
      <c r="Y295" s="34"/>
      <c r="Z295" s="34"/>
      <c r="AA295" s="34"/>
      <c r="AB295" s="34"/>
      <c r="AC295" s="34"/>
      <c r="AD295" s="34"/>
      <c r="AE295" s="34"/>
      <c r="AF295" s="34"/>
    </row>
    <row r="296" ht="17" spans="1:32">
      <c r="A296" s="290">
        <v>226</v>
      </c>
      <c r="B296" s="55" t="s">
        <v>64</v>
      </c>
      <c r="C296" s="229" t="s">
        <v>171</v>
      </c>
      <c r="D296" s="204" t="s">
        <v>1917</v>
      </c>
      <c r="E296" s="228">
        <v>6000064429</v>
      </c>
      <c r="F296" s="217">
        <v>1</v>
      </c>
      <c r="G296" s="217">
        <v>1</v>
      </c>
      <c r="H296" s="217">
        <v>0</v>
      </c>
      <c r="I296" s="226">
        <v>46234</v>
      </c>
      <c r="J296" s="184" t="s">
        <v>2587</v>
      </c>
      <c r="K296" s="285">
        <v>516309150726219</v>
      </c>
      <c r="L296" s="210" t="s">
        <v>66</v>
      </c>
      <c r="M296" s="211" t="s">
        <v>66</v>
      </c>
      <c r="N296" s="211" t="s">
        <v>66</v>
      </c>
      <c r="O296" s="212" t="s">
        <v>2189</v>
      </c>
      <c r="P296" s="226">
        <v>46234</v>
      </c>
      <c r="Q296" s="211" t="s">
        <v>66</v>
      </c>
      <c r="R296" s="212" t="s">
        <v>2189</v>
      </c>
      <c r="S296" s="226">
        <v>46234</v>
      </c>
      <c r="T296" s="212" t="s">
        <v>68</v>
      </c>
      <c r="U296" s="213" t="s">
        <v>66</v>
      </c>
      <c r="V296" s="213" t="s">
        <v>66</v>
      </c>
      <c r="W296" s="214"/>
      <c r="X296" s="214"/>
      <c r="Y296" s="214"/>
      <c r="Z296" s="214"/>
      <c r="AA296" s="214"/>
      <c r="AB296" s="214"/>
      <c r="AC296" s="214"/>
      <c r="AD296" s="214"/>
      <c r="AE296" s="214"/>
      <c r="AF296" s="214"/>
    </row>
    <row r="297" ht="17" spans="1:32">
      <c r="A297" s="290">
        <v>227</v>
      </c>
      <c r="B297" s="55" t="s">
        <v>64</v>
      </c>
      <c r="C297" s="203" t="s">
        <v>168</v>
      </c>
      <c r="D297" s="204" t="s">
        <v>1917</v>
      </c>
      <c r="E297" s="228">
        <v>6000064429</v>
      </c>
      <c r="F297" s="217">
        <v>1</v>
      </c>
      <c r="G297" s="217">
        <v>0</v>
      </c>
      <c r="H297" s="286">
        <v>1</v>
      </c>
      <c r="I297" s="226">
        <v>46234</v>
      </c>
      <c r="J297" s="184" t="s">
        <v>2587</v>
      </c>
      <c r="K297" s="285">
        <v>516309150726220</v>
      </c>
      <c r="L297" s="211" t="s">
        <v>2642</v>
      </c>
      <c r="M297" s="211" t="s">
        <v>2643</v>
      </c>
      <c r="N297" s="250" t="s">
        <v>86</v>
      </c>
      <c r="O297" s="212" t="s">
        <v>2189</v>
      </c>
      <c r="P297" s="226">
        <v>46234</v>
      </c>
      <c r="Q297" s="62" t="s">
        <v>2644</v>
      </c>
      <c r="R297" s="212" t="s">
        <v>2189</v>
      </c>
      <c r="S297" s="226">
        <v>46234</v>
      </c>
      <c r="T297" s="212" t="s">
        <v>68</v>
      </c>
      <c r="U297" s="287" t="s">
        <v>78</v>
      </c>
      <c r="V297" s="240" t="s">
        <v>1597</v>
      </c>
      <c r="W297" s="214"/>
      <c r="X297" s="214"/>
      <c r="Y297" s="214"/>
      <c r="Z297" s="214"/>
      <c r="AA297" s="214"/>
      <c r="AB297" s="214"/>
      <c r="AC297" s="214"/>
      <c r="AD297" s="214"/>
      <c r="AE297" s="214"/>
      <c r="AF297" s="214"/>
    </row>
    <row r="298" ht="17" spans="1:32">
      <c r="A298" s="290">
        <v>228</v>
      </c>
      <c r="B298" s="55" t="s">
        <v>64</v>
      </c>
      <c r="C298" s="203" t="s">
        <v>168</v>
      </c>
      <c r="D298" s="204" t="s">
        <v>1917</v>
      </c>
      <c r="E298" s="228">
        <v>6000064429</v>
      </c>
      <c r="F298" s="217">
        <v>1</v>
      </c>
      <c r="G298" s="217">
        <v>1</v>
      </c>
      <c r="H298" s="286">
        <v>0</v>
      </c>
      <c r="I298" s="226">
        <v>46234</v>
      </c>
      <c r="J298" s="184" t="s">
        <v>2587</v>
      </c>
      <c r="K298" s="285">
        <v>516309150726221</v>
      </c>
      <c r="L298" s="210" t="s">
        <v>66</v>
      </c>
      <c r="M298" s="211" t="s">
        <v>66</v>
      </c>
      <c r="N298" s="211" t="s">
        <v>66</v>
      </c>
      <c r="O298" s="212" t="s">
        <v>2189</v>
      </c>
      <c r="P298" s="226">
        <v>46234</v>
      </c>
      <c r="Q298" s="211" t="s">
        <v>66</v>
      </c>
      <c r="R298" s="212" t="s">
        <v>2189</v>
      </c>
      <c r="S298" s="226">
        <v>46234</v>
      </c>
      <c r="T298" s="212" t="s">
        <v>68</v>
      </c>
      <c r="U298" s="213" t="s">
        <v>66</v>
      </c>
      <c r="V298" s="213" t="s">
        <v>66</v>
      </c>
      <c r="W298" s="272"/>
      <c r="X298" s="272"/>
      <c r="Y298" s="272"/>
      <c r="Z298" s="272"/>
      <c r="AA298" s="272"/>
      <c r="AB298" s="272"/>
      <c r="AC298" s="272"/>
      <c r="AD298" s="272"/>
      <c r="AE298" s="272"/>
      <c r="AF298" s="272"/>
    </row>
    <row r="299" ht="17" spans="1:32">
      <c r="A299" s="290">
        <v>229</v>
      </c>
      <c r="B299" s="55" t="s">
        <v>64</v>
      </c>
      <c r="C299" s="203" t="s">
        <v>168</v>
      </c>
      <c r="D299" s="204" t="s">
        <v>1917</v>
      </c>
      <c r="E299" s="228">
        <v>6000064429</v>
      </c>
      <c r="F299" s="217">
        <v>3</v>
      </c>
      <c r="G299" s="217">
        <v>3</v>
      </c>
      <c r="H299" s="286">
        <v>0</v>
      </c>
      <c r="I299" s="226">
        <v>46235</v>
      </c>
      <c r="J299" s="184" t="s">
        <v>2587</v>
      </c>
      <c r="K299" s="285" t="s">
        <v>2732</v>
      </c>
      <c r="L299" s="210" t="s">
        <v>66</v>
      </c>
      <c r="M299" s="211" t="s">
        <v>66</v>
      </c>
      <c r="N299" s="211" t="s">
        <v>66</v>
      </c>
      <c r="O299" s="212" t="s">
        <v>2189</v>
      </c>
      <c r="P299" s="226">
        <v>46235</v>
      </c>
      <c r="Q299" s="211" t="s">
        <v>66</v>
      </c>
      <c r="R299" s="212" t="s">
        <v>2189</v>
      </c>
      <c r="S299" s="226">
        <v>46235</v>
      </c>
      <c r="T299" s="212" t="s">
        <v>68</v>
      </c>
      <c r="U299" s="213" t="s">
        <v>66</v>
      </c>
      <c r="V299" s="213" t="s">
        <v>66</v>
      </c>
      <c r="W299" s="55"/>
      <c r="X299" s="55"/>
      <c r="Y299" s="55"/>
      <c r="Z299" s="55"/>
      <c r="AA299" s="55"/>
      <c r="AB299" s="55"/>
      <c r="AC299" s="55"/>
      <c r="AD299" s="55"/>
      <c r="AE299" s="55"/>
      <c r="AF299" s="55"/>
    </row>
    <row r="300" ht="17" spans="1:32">
      <c r="A300" s="290">
        <v>230</v>
      </c>
      <c r="B300" s="55" t="s">
        <v>64</v>
      </c>
      <c r="C300" s="203" t="s">
        <v>168</v>
      </c>
      <c r="D300" s="204" t="s">
        <v>1917</v>
      </c>
      <c r="E300" s="228">
        <v>6000064429</v>
      </c>
      <c r="F300" s="217">
        <v>1</v>
      </c>
      <c r="G300" s="217">
        <v>0</v>
      </c>
      <c r="H300" s="286">
        <v>1</v>
      </c>
      <c r="I300" s="226">
        <v>46235</v>
      </c>
      <c r="J300" s="184" t="s">
        <v>2587</v>
      </c>
      <c r="K300" s="285">
        <v>516309150726225</v>
      </c>
      <c r="L300" s="211" t="s">
        <v>2634</v>
      </c>
      <c r="M300" s="211" t="s">
        <v>2194</v>
      </c>
      <c r="N300" s="297" t="s">
        <v>1035</v>
      </c>
      <c r="O300" s="212" t="s">
        <v>2189</v>
      </c>
      <c r="P300" s="226">
        <v>46235</v>
      </c>
      <c r="Q300" s="250" t="s">
        <v>2195</v>
      </c>
      <c r="R300" s="212" t="s">
        <v>2189</v>
      </c>
      <c r="S300" s="226">
        <v>46235</v>
      </c>
      <c r="T300" s="212" t="s">
        <v>68</v>
      </c>
      <c r="U300" s="287" t="s">
        <v>78</v>
      </c>
      <c r="V300" s="240" t="s">
        <v>1597</v>
      </c>
      <c r="W300" s="34"/>
      <c r="X300" s="34"/>
      <c r="Y300" s="34"/>
      <c r="Z300" s="34"/>
      <c r="AA300" s="34"/>
      <c r="AB300" s="34"/>
      <c r="AC300" s="34"/>
      <c r="AD300" s="34"/>
      <c r="AE300" s="34"/>
      <c r="AF300" s="34"/>
    </row>
    <row r="301" ht="17" spans="1:32">
      <c r="A301" s="290">
        <v>231</v>
      </c>
      <c r="B301" s="55" t="s">
        <v>64</v>
      </c>
      <c r="C301" s="203" t="s">
        <v>168</v>
      </c>
      <c r="D301" s="204" t="s">
        <v>1917</v>
      </c>
      <c r="E301" s="228">
        <v>6000064429</v>
      </c>
      <c r="F301" s="217">
        <v>1</v>
      </c>
      <c r="G301" s="217">
        <v>1</v>
      </c>
      <c r="H301" s="286">
        <v>0</v>
      </c>
      <c r="I301" s="226">
        <v>46235</v>
      </c>
      <c r="J301" s="184" t="s">
        <v>2587</v>
      </c>
      <c r="K301" s="285">
        <v>516309150726226</v>
      </c>
      <c r="L301" s="210" t="s">
        <v>66</v>
      </c>
      <c r="M301" s="211" t="s">
        <v>66</v>
      </c>
      <c r="N301" s="211" t="s">
        <v>66</v>
      </c>
      <c r="O301" s="212" t="s">
        <v>2189</v>
      </c>
      <c r="P301" s="226">
        <v>46235</v>
      </c>
      <c r="Q301" s="211" t="s">
        <v>66</v>
      </c>
      <c r="R301" s="212" t="s">
        <v>2189</v>
      </c>
      <c r="S301" s="226">
        <v>46235</v>
      </c>
      <c r="T301" s="212" t="s">
        <v>68</v>
      </c>
      <c r="U301" s="213" t="s">
        <v>66</v>
      </c>
      <c r="V301" s="213" t="s">
        <v>66</v>
      </c>
      <c r="W301" s="55"/>
      <c r="X301" s="55"/>
      <c r="Y301" s="55"/>
      <c r="Z301" s="55"/>
      <c r="AA301" s="55"/>
      <c r="AB301" s="55"/>
      <c r="AC301" s="55"/>
      <c r="AD301" s="55"/>
      <c r="AE301" s="55"/>
      <c r="AF301" s="55"/>
    </row>
    <row r="302" ht="17" spans="1:32">
      <c r="A302" s="290">
        <v>232</v>
      </c>
      <c r="B302" s="55" t="s">
        <v>64</v>
      </c>
      <c r="C302" s="203" t="s">
        <v>168</v>
      </c>
      <c r="D302" s="204" t="s">
        <v>1917</v>
      </c>
      <c r="E302" s="228">
        <v>6000064429</v>
      </c>
      <c r="F302" s="217">
        <v>1</v>
      </c>
      <c r="G302" s="217">
        <v>0</v>
      </c>
      <c r="H302" s="286">
        <v>1</v>
      </c>
      <c r="I302" s="226">
        <v>46239</v>
      </c>
      <c r="J302" s="184" t="s">
        <v>2587</v>
      </c>
      <c r="K302" s="285">
        <v>516309150726227</v>
      </c>
      <c r="L302" s="296" t="s">
        <v>2689</v>
      </c>
      <c r="M302" s="211" t="s">
        <v>2690</v>
      </c>
      <c r="N302" s="250" t="s">
        <v>86</v>
      </c>
      <c r="O302" s="212" t="s">
        <v>2189</v>
      </c>
      <c r="P302" s="226">
        <v>46239</v>
      </c>
      <c r="Q302" s="239" t="s">
        <v>2691</v>
      </c>
      <c r="R302" s="212" t="s">
        <v>2189</v>
      </c>
      <c r="S302" s="226">
        <v>46239</v>
      </c>
      <c r="T302" s="212" t="s">
        <v>68</v>
      </c>
      <c r="U302" s="24" t="s">
        <v>113</v>
      </c>
      <c r="V302" s="240" t="s">
        <v>1597</v>
      </c>
      <c r="W302" s="34"/>
      <c r="X302" s="34"/>
      <c r="Y302" s="34"/>
      <c r="Z302" s="34"/>
      <c r="AA302" s="34"/>
      <c r="AB302" s="34"/>
      <c r="AC302" s="34"/>
      <c r="AD302" s="34"/>
      <c r="AE302" s="34"/>
      <c r="AF302" s="34"/>
    </row>
    <row r="303" ht="17" spans="1:32">
      <c r="A303" s="290">
        <v>233</v>
      </c>
      <c r="B303" s="55" t="s">
        <v>64</v>
      </c>
      <c r="C303" s="203" t="s">
        <v>168</v>
      </c>
      <c r="D303" s="204" t="s">
        <v>1917</v>
      </c>
      <c r="E303" s="228">
        <v>6000064429</v>
      </c>
      <c r="F303" s="217">
        <v>1</v>
      </c>
      <c r="G303" s="217">
        <v>1</v>
      </c>
      <c r="H303" s="286">
        <v>0</v>
      </c>
      <c r="I303" s="226">
        <v>46239</v>
      </c>
      <c r="J303" s="184" t="s">
        <v>2587</v>
      </c>
      <c r="K303" s="285">
        <v>516309150726228</v>
      </c>
      <c r="L303" s="210" t="s">
        <v>66</v>
      </c>
      <c r="M303" s="211" t="s">
        <v>66</v>
      </c>
      <c r="N303" s="211" t="s">
        <v>66</v>
      </c>
      <c r="O303" s="212" t="s">
        <v>2189</v>
      </c>
      <c r="P303" s="226">
        <v>46239</v>
      </c>
      <c r="Q303" s="211" t="s">
        <v>66</v>
      </c>
      <c r="R303" s="212" t="s">
        <v>2189</v>
      </c>
      <c r="S303" s="226">
        <v>46239</v>
      </c>
      <c r="T303" s="212" t="s">
        <v>68</v>
      </c>
      <c r="U303" s="213" t="s">
        <v>66</v>
      </c>
      <c r="V303" s="213" t="s">
        <v>66</v>
      </c>
      <c r="W303" s="212"/>
      <c r="X303" s="212"/>
      <c r="Y303" s="212"/>
      <c r="Z303" s="212"/>
      <c r="AA303" s="212"/>
      <c r="AB303" s="212"/>
      <c r="AC303" s="212"/>
      <c r="AD303" s="212"/>
      <c r="AE303" s="212"/>
      <c r="AF303" s="212"/>
    </row>
    <row r="304" ht="17" spans="1:32">
      <c r="A304" s="290">
        <v>234</v>
      </c>
      <c r="B304" s="55" t="s">
        <v>64</v>
      </c>
      <c r="C304" s="203" t="s">
        <v>168</v>
      </c>
      <c r="D304" s="204" t="s">
        <v>1917</v>
      </c>
      <c r="E304" s="228">
        <v>6000064429</v>
      </c>
      <c r="F304" s="217">
        <v>1</v>
      </c>
      <c r="G304" s="217">
        <v>0</v>
      </c>
      <c r="H304" s="286">
        <v>1</v>
      </c>
      <c r="I304" s="226">
        <v>46239</v>
      </c>
      <c r="J304" s="184" t="s">
        <v>2587</v>
      </c>
      <c r="K304" s="285">
        <v>516309150726229</v>
      </c>
      <c r="L304" s="211" t="s">
        <v>2634</v>
      </c>
      <c r="M304" s="211" t="s">
        <v>2194</v>
      </c>
      <c r="N304" s="297" t="s">
        <v>1035</v>
      </c>
      <c r="O304" s="212" t="s">
        <v>2189</v>
      </c>
      <c r="P304" s="226">
        <v>46239</v>
      </c>
      <c r="Q304" s="250" t="s">
        <v>2195</v>
      </c>
      <c r="R304" s="212" t="s">
        <v>2189</v>
      </c>
      <c r="S304" s="226">
        <v>46239</v>
      </c>
      <c r="T304" s="212" t="s">
        <v>68</v>
      </c>
      <c r="U304" s="287" t="s">
        <v>78</v>
      </c>
      <c r="V304" s="240" t="s">
        <v>1597</v>
      </c>
      <c r="W304" s="34"/>
      <c r="X304" s="34"/>
      <c r="Y304" s="34"/>
      <c r="Z304" s="34"/>
      <c r="AA304" s="34"/>
      <c r="AB304" s="34"/>
      <c r="AC304" s="34"/>
      <c r="AD304" s="34"/>
      <c r="AE304" s="34"/>
      <c r="AF304" s="34"/>
    </row>
    <row r="305" ht="17" spans="1:32">
      <c r="A305" s="290">
        <v>235</v>
      </c>
      <c r="B305" s="55" t="s">
        <v>64</v>
      </c>
      <c r="C305" s="203" t="s">
        <v>168</v>
      </c>
      <c r="D305" s="204" t="s">
        <v>1917</v>
      </c>
      <c r="E305" s="228">
        <v>6000064429</v>
      </c>
      <c r="F305" s="217">
        <v>2</v>
      </c>
      <c r="G305" s="217">
        <v>2</v>
      </c>
      <c r="H305" s="286">
        <v>0</v>
      </c>
      <c r="I305" s="226">
        <v>46239</v>
      </c>
      <c r="J305" s="184" t="s">
        <v>2587</v>
      </c>
      <c r="K305" s="285" t="s">
        <v>2733</v>
      </c>
      <c r="L305" s="210" t="s">
        <v>66</v>
      </c>
      <c r="M305" s="211" t="s">
        <v>66</v>
      </c>
      <c r="N305" s="211" t="s">
        <v>66</v>
      </c>
      <c r="O305" s="212" t="s">
        <v>2189</v>
      </c>
      <c r="P305" s="226">
        <v>46239</v>
      </c>
      <c r="Q305" s="211" t="s">
        <v>66</v>
      </c>
      <c r="R305" s="212" t="s">
        <v>2189</v>
      </c>
      <c r="S305" s="226">
        <v>46239</v>
      </c>
      <c r="T305" s="212" t="s">
        <v>68</v>
      </c>
      <c r="U305" s="213" t="s">
        <v>66</v>
      </c>
      <c r="V305" s="213" t="s">
        <v>66</v>
      </c>
      <c r="W305" s="55"/>
      <c r="X305" s="55"/>
      <c r="Y305" s="55"/>
      <c r="Z305" s="55"/>
      <c r="AA305" s="55"/>
      <c r="AB305" s="55"/>
      <c r="AC305" s="55"/>
      <c r="AD305" s="55"/>
      <c r="AE305" s="55"/>
      <c r="AF305" s="55"/>
    </row>
    <row r="306" ht="45" customHeight="1" spans="1:32">
      <c r="A306" s="290">
        <v>236</v>
      </c>
      <c r="B306" s="55" t="s">
        <v>64</v>
      </c>
      <c r="C306" s="203" t="s">
        <v>2734</v>
      </c>
      <c r="D306" s="204" t="s">
        <v>1917</v>
      </c>
      <c r="E306" s="228">
        <v>6000064429</v>
      </c>
      <c r="F306" s="217">
        <v>1</v>
      </c>
      <c r="G306" s="217">
        <v>0</v>
      </c>
      <c r="H306" s="286">
        <v>1</v>
      </c>
      <c r="I306" s="226">
        <v>46239</v>
      </c>
      <c r="J306" s="184" t="s">
        <v>2587</v>
      </c>
      <c r="K306" s="285">
        <v>516309150726232</v>
      </c>
      <c r="L306" s="211" t="s">
        <v>2634</v>
      </c>
      <c r="M306" s="211" t="s">
        <v>2194</v>
      </c>
      <c r="N306" s="297" t="s">
        <v>1035</v>
      </c>
      <c r="O306" s="212" t="s">
        <v>2189</v>
      </c>
      <c r="P306" s="226">
        <v>46239</v>
      </c>
      <c r="Q306" s="250" t="s">
        <v>2195</v>
      </c>
      <c r="R306" s="212" t="s">
        <v>2189</v>
      </c>
      <c r="S306" s="226">
        <v>46239</v>
      </c>
      <c r="T306" s="212" t="s">
        <v>68</v>
      </c>
      <c r="U306" s="287" t="s">
        <v>78</v>
      </c>
      <c r="V306" s="240" t="s">
        <v>1597</v>
      </c>
      <c r="W306" s="34"/>
      <c r="X306" s="34"/>
      <c r="Y306" s="34"/>
      <c r="Z306" s="34"/>
      <c r="AA306" s="34"/>
      <c r="AB306" s="34"/>
      <c r="AC306" s="34"/>
      <c r="AD306" s="34"/>
      <c r="AE306" s="34"/>
      <c r="AF306" s="34"/>
    </row>
    <row r="307" ht="17" spans="1:32">
      <c r="A307" s="290">
        <v>237</v>
      </c>
      <c r="B307" s="55" t="s">
        <v>64</v>
      </c>
      <c r="C307" s="203" t="s">
        <v>2734</v>
      </c>
      <c r="D307" s="204" t="s">
        <v>1917</v>
      </c>
      <c r="E307" s="228">
        <v>6000064429</v>
      </c>
      <c r="F307" s="217">
        <v>7</v>
      </c>
      <c r="G307" s="217">
        <v>7</v>
      </c>
      <c r="H307" s="286">
        <v>0</v>
      </c>
      <c r="I307" s="226">
        <v>46239</v>
      </c>
      <c r="J307" s="184" t="s">
        <v>2587</v>
      </c>
      <c r="K307" s="285" t="s">
        <v>2735</v>
      </c>
      <c r="L307" s="210" t="s">
        <v>66</v>
      </c>
      <c r="M307" s="211" t="s">
        <v>66</v>
      </c>
      <c r="N307" s="211" t="s">
        <v>66</v>
      </c>
      <c r="O307" s="212" t="s">
        <v>2189</v>
      </c>
      <c r="P307" s="226">
        <v>46239</v>
      </c>
      <c r="Q307" s="211" t="s">
        <v>66</v>
      </c>
      <c r="R307" s="212" t="s">
        <v>2189</v>
      </c>
      <c r="S307" s="226">
        <v>46239</v>
      </c>
      <c r="T307" s="212" t="s">
        <v>68</v>
      </c>
      <c r="U307" s="213" t="s">
        <v>66</v>
      </c>
      <c r="V307" s="213" t="s">
        <v>66</v>
      </c>
      <c r="W307" s="44"/>
      <c r="X307" s="44"/>
      <c r="Y307" s="44"/>
      <c r="Z307" s="44"/>
      <c r="AA307" s="44"/>
      <c r="AB307" s="44"/>
      <c r="AC307" s="44"/>
      <c r="AD307" s="44"/>
      <c r="AE307" s="44"/>
      <c r="AF307" s="44"/>
    </row>
    <row r="308" ht="16.5" spans="1:32">
      <c r="A308" s="290">
        <v>238</v>
      </c>
      <c r="B308" s="55" t="s">
        <v>64</v>
      </c>
      <c r="C308" s="203" t="s">
        <v>2734</v>
      </c>
      <c r="D308" s="204" t="s">
        <v>1917</v>
      </c>
      <c r="E308" s="267">
        <v>6000064430</v>
      </c>
      <c r="F308" s="217">
        <f>137-134</f>
        <v>3</v>
      </c>
      <c r="G308" s="217">
        <v>3</v>
      </c>
      <c r="H308" s="286">
        <v>0</v>
      </c>
      <c r="I308" s="226">
        <v>46208</v>
      </c>
      <c r="J308" s="184" t="s">
        <v>2588</v>
      </c>
      <c r="K308" s="285" t="s">
        <v>2736</v>
      </c>
      <c r="L308" s="210" t="s">
        <v>66</v>
      </c>
      <c r="M308" s="211" t="s">
        <v>66</v>
      </c>
      <c r="N308" s="211" t="s">
        <v>66</v>
      </c>
      <c r="O308" s="212" t="s">
        <v>2189</v>
      </c>
      <c r="P308" s="226">
        <v>46208</v>
      </c>
      <c r="Q308" s="211" t="s">
        <v>66</v>
      </c>
      <c r="R308" s="212" t="s">
        <v>2189</v>
      </c>
      <c r="S308" s="226">
        <v>46208</v>
      </c>
      <c r="T308" s="212" t="s">
        <v>68</v>
      </c>
      <c r="U308" s="213" t="s">
        <v>66</v>
      </c>
      <c r="V308" s="213" t="s">
        <v>66</v>
      </c>
      <c r="W308" s="214"/>
      <c r="X308" s="214"/>
      <c r="Y308" s="214"/>
      <c r="Z308" s="214"/>
      <c r="AA308" s="214"/>
      <c r="AB308" s="214"/>
      <c r="AC308" s="214"/>
      <c r="AD308" s="214"/>
      <c r="AE308" s="214"/>
      <c r="AF308" s="214"/>
    </row>
    <row r="309" ht="16.5" spans="1:32">
      <c r="A309" s="290">
        <v>239</v>
      </c>
      <c r="B309" s="55" t="s">
        <v>64</v>
      </c>
      <c r="C309" s="203" t="s">
        <v>2734</v>
      </c>
      <c r="D309" s="204" t="s">
        <v>1917</v>
      </c>
      <c r="E309" s="267">
        <v>6000064430</v>
      </c>
      <c r="F309" s="217">
        <v>1</v>
      </c>
      <c r="G309" s="217">
        <v>0</v>
      </c>
      <c r="H309" s="286">
        <v>1</v>
      </c>
      <c r="I309" s="226">
        <v>46208</v>
      </c>
      <c r="J309" s="184" t="s">
        <v>2588</v>
      </c>
      <c r="K309" s="285">
        <v>516313150826138</v>
      </c>
      <c r="L309" s="211" t="s">
        <v>2737</v>
      </c>
      <c r="M309" s="114" t="s">
        <v>2690</v>
      </c>
      <c r="N309" s="253" t="s">
        <v>2738</v>
      </c>
      <c r="O309" s="212" t="s">
        <v>2189</v>
      </c>
      <c r="P309" s="226">
        <v>46208</v>
      </c>
      <c r="Q309" s="151" t="s">
        <v>2610</v>
      </c>
      <c r="R309" s="212" t="s">
        <v>2189</v>
      </c>
      <c r="S309" s="226">
        <v>46208</v>
      </c>
      <c r="T309" s="212" t="s">
        <v>68</v>
      </c>
      <c r="U309" s="287" t="s">
        <v>78</v>
      </c>
      <c r="V309" s="240" t="s">
        <v>1597</v>
      </c>
      <c r="W309" s="34"/>
      <c r="X309" s="34"/>
      <c r="Y309" s="34"/>
      <c r="Z309" s="34"/>
      <c r="AA309" s="34"/>
      <c r="AB309" s="34"/>
      <c r="AC309" s="34"/>
      <c r="AD309" s="34"/>
      <c r="AE309" s="34"/>
      <c r="AF309" s="34"/>
    </row>
    <row r="310" ht="16.5" spans="1:32">
      <c r="A310" s="290">
        <v>240</v>
      </c>
      <c r="B310" s="55" t="s">
        <v>64</v>
      </c>
      <c r="C310" s="203" t="s">
        <v>2734</v>
      </c>
      <c r="D310" s="204" t="s">
        <v>1917</v>
      </c>
      <c r="E310" s="267">
        <v>6000064430</v>
      </c>
      <c r="F310" s="217">
        <v>1</v>
      </c>
      <c r="G310" s="217">
        <v>0</v>
      </c>
      <c r="H310" s="286">
        <v>1</v>
      </c>
      <c r="I310" s="226">
        <v>46208</v>
      </c>
      <c r="J310" s="184" t="s">
        <v>2588</v>
      </c>
      <c r="K310" s="227">
        <v>516313150826139</v>
      </c>
      <c r="L310" s="211" t="s">
        <v>2625</v>
      </c>
      <c r="M310" s="269" t="s">
        <v>2214</v>
      </c>
      <c r="N310" s="253" t="s">
        <v>2188</v>
      </c>
      <c r="O310" s="212" t="s">
        <v>2189</v>
      </c>
      <c r="P310" s="226">
        <v>46208</v>
      </c>
      <c r="Q310" s="247" t="s">
        <v>2190</v>
      </c>
      <c r="R310" s="212" t="s">
        <v>2189</v>
      </c>
      <c r="S310" s="226">
        <v>46208</v>
      </c>
      <c r="T310" s="212" t="s">
        <v>68</v>
      </c>
      <c r="U310" s="287" t="s">
        <v>78</v>
      </c>
      <c r="V310" s="240" t="s">
        <v>1597</v>
      </c>
      <c r="W310" s="55"/>
      <c r="X310" s="45"/>
      <c r="Y310" s="45"/>
      <c r="Z310" s="45"/>
      <c r="AA310" s="45"/>
      <c r="AB310" s="45"/>
      <c r="AC310" s="45"/>
      <c r="AD310" s="45"/>
      <c r="AE310" s="45"/>
      <c r="AF310" s="45"/>
    </row>
    <row r="311" ht="16.5" spans="1:32">
      <c r="A311" s="290">
        <v>241</v>
      </c>
      <c r="B311" s="55" t="s">
        <v>64</v>
      </c>
      <c r="C311" s="203" t="s">
        <v>2734</v>
      </c>
      <c r="D311" s="204" t="s">
        <v>1917</v>
      </c>
      <c r="E311" s="267">
        <v>6000064430</v>
      </c>
      <c r="F311" s="217">
        <v>1</v>
      </c>
      <c r="G311" s="217">
        <v>0</v>
      </c>
      <c r="H311" s="286">
        <v>1</v>
      </c>
      <c r="I311" s="226">
        <v>46208</v>
      </c>
      <c r="J311" s="184" t="s">
        <v>2588</v>
      </c>
      <c r="K311" s="285">
        <v>516313150826140</v>
      </c>
      <c r="L311" s="211" t="s">
        <v>2737</v>
      </c>
      <c r="M311" s="114" t="s">
        <v>2690</v>
      </c>
      <c r="N311" s="253" t="s">
        <v>2738</v>
      </c>
      <c r="O311" s="212" t="s">
        <v>2189</v>
      </c>
      <c r="P311" s="226">
        <v>46208</v>
      </c>
      <c r="Q311" s="151" t="s">
        <v>2610</v>
      </c>
      <c r="R311" s="212" t="s">
        <v>2189</v>
      </c>
      <c r="S311" s="226">
        <v>46208</v>
      </c>
      <c r="T311" s="212" t="s">
        <v>68</v>
      </c>
      <c r="U311" s="287" t="s">
        <v>78</v>
      </c>
      <c r="V311" s="240" t="s">
        <v>1597</v>
      </c>
      <c r="W311" s="34"/>
      <c r="X311" s="34"/>
      <c r="Y311" s="34"/>
      <c r="Z311" s="34"/>
      <c r="AA311" s="34"/>
      <c r="AB311" s="34"/>
      <c r="AC311" s="34"/>
      <c r="AD311" s="34"/>
      <c r="AE311" s="34"/>
      <c r="AF311" s="34"/>
    </row>
    <row r="312" ht="16.5" spans="1:32">
      <c r="A312" s="290">
        <v>242</v>
      </c>
      <c r="B312" s="55" t="s">
        <v>64</v>
      </c>
      <c r="C312" s="203" t="s">
        <v>2734</v>
      </c>
      <c r="D312" s="204" t="s">
        <v>1917</v>
      </c>
      <c r="E312" s="267">
        <v>6000064430</v>
      </c>
      <c r="F312" s="217">
        <v>3</v>
      </c>
      <c r="G312" s="217">
        <v>3</v>
      </c>
      <c r="H312" s="286">
        <v>0</v>
      </c>
      <c r="I312" s="226">
        <v>46240</v>
      </c>
      <c r="J312" s="184" t="s">
        <v>2588</v>
      </c>
      <c r="K312" s="285" t="s">
        <v>2739</v>
      </c>
      <c r="L312" s="210" t="s">
        <v>66</v>
      </c>
      <c r="M312" s="211" t="s">
        <v>66</v>
      </c>
      <c r="N312" s="211" t="s">
        <v>66</v>
      </c>
      <c r="O312" s="212" t="s">
        <v>2189</v>
      </c>
      <c r="P312" s="226">
        <v>46240</v>
      </c>
      <c r="Q312" s="211" t="s">
        <v>66</v>
      </c>
      <c r="R312" s="212" t="s">
        <v>2189</v>
      </c>
      <c r="S312" s="226">
        <v>46240</v>
      </c>
      <c r="T312" s="212" t="s">
        <v>68</v>
      </c>
      <c r="U312" s="213" t="s">
        <v>66</v>
      </c>
      <c r="V312" s="213" t="s">
        <v>66</v>
      </c>
      <c r="W312" s="55"/>
      <c r="X312" s="55"/>
      <c r="Y312" s="55"/>
      <c r="Z312" s="55"/>
      <c r="AA312" s="55"/>
      <c r="AB312" s="55"/>
      <c r="AC312" s="55"/>
      <c r="AD312" s="55"/>
      <c r="AE312" s="55"/>
      <c r="AF312" s="55"/>
    </row>
    <row r="313" ht="16.5" spans="1:32">
      <c r="A313" s="290">
        <v>243</v>
      </c>
      <c r="B313" s="55" t="s">
        <v>64</v>
      </c>
      <c r="C313" s="203" t="s">
        <v>2734</v>
      </c>
      <c r="D313" s="204" t="s">
        <v>1917</v>
      </c>
      <c r="E313" s="267">
        <v>6000064430</v>
      </c>
      <c r="F313" s="217">
        <v>1</v>
      </c>
      <c r="G313" s="217">
        <v>0</v>
      </c>
      <c r="H313" s="286">
        <v>1</v>
      </c>
      <c r="I313" s="226">
        <v>46240</v>
      </c>
      <c r="J313" s="184" t="s">
        <v>2588</v>
      </c>
      <c r="K313" s="227">
        <v>516313150826144</v>
      </c>
      <c r="L313" s="211" t="s">
        <v>2625</v>
      </c>
      <c r="M313" s="269" t="s">
        <v>2214</v>
      </c>
      <c r="N313" s="253" t="s">
        <v>2188</v>
      </c>
      <c r="O313" s="212" t="s">
        <v>2189</v>
      </c>
      <c r="P313" s="226">
        <v>46240</v>
      </c>
      <c r="Q313" s="247" t="s">
        <v>2190</v>
      </c>
      <c r="R313" s="212" t="s">
        <v>2189</v>
      </c>
      <c r="S313" s="226">
        <v>46240</v>
      </c>
      <c r="T313" s="212" t="s">
        <v>68</v>
      </c>
      <c r="U313" s="287" t="s">
        <v>78</v>
      </c>
      <c r="V313" s="240" t="s">
        <v>1597</v>
      </c>
      <c r="W313" s="55"/>
      <c r="X313" s="45"/>
      <c r="Y313" s="45"/>
      <c r="Z313" s="45"/>
      <c r="AA313" s="45"/>
      <c r="AB313" s="45"/>
      <c r="AC313" s="45"/>
      <c r="AD313" s="45"/>
      <c r="AE313" s="45"/>
      <c r="AF313" s="45"/>
    </row>
    <row r="314" ht="16.5" spans="1:32">
      <c r="A314" s="290">
        <v>244</v>
      </c>
      <c r="B314" s="55" t="s">
        <v>64</v>
      </c>
      <c r="C314" s="203" t="s">
        <v>2734</v>
      </c>
      <c r="D314" s="204" t="s">
        <v>1917</v>
      </c>
      <c r="E314" s="267">
        <v>6000064430</v>
      </c>
      <c r="F314" s="217">
        <v>4</v>
      </c>
      <c r="G314" s="217">
        <v>4</v>
      </c>
      <c r="H314" s="286">
        <v>0</v>
      </c>
      <c r="I314" s="226">
        <v>46240</v>
      </c>
      <c r="J314" s="184" t="s">
        <v>2588</v>
      </c>
      <c r="K314" s="285" t="s">
        <v>2740</v>
      </c>
      <c r="L314" s="210" t="s">
        <v>66</v>
      </c>
      <c r="M314" s="211" t="s">
        <v>66</v>
      </c>
      <c r="N314" s="211" t="s">
        <v>66</v>
      </c>
      <c r="O314" s="212" t="s">
        <v>2189</v>
      </c>
      <c r="P314" s="226">
        <v>46240</v>
      </c>
      <c r="Q314" s="211" t="s">
        <v>66</v>
      </c>
      <c r="R314" s="212" t="s">
        <v>2189</v>
      </c>
      <c r="S314" s="226">
        <v>46240</v>
      </c>
      <c r="T314" s="212" t="s">
        <v>68</v>
      </c>
      <c r="U314" s="213" t="s">
        <v>66</v>
      </c>
      <c r="V314" s="213" t="s">
        <v>66</v>
      </c>
      <c r="W314" s="214"/>
      <c r="X314" s="214"/>
      <c r="Y314" s="214"/>
      <c r="Z314" s="214"/>
      <c r="AA314" s="214"/>
      <c r="AB314" s="214"/>
      <c r="AC314" s="214"/>
      <c r="AD314" s="214"/>
      <c r="AE314" s="214"/>
      <c r="AF314" s="214"/>
    </row>
    <row r="315" ht="16.5" spans="1:32">
      <c r="A315" s="290">
        <v>245</v>
      </c>
      <c r="B315" s="55" t="s">
        <v>64</v>
      </c>
      <c r="C315" s="203" t="s">
        <v>2734</v>
      </c>
      <c r="D315" s="204" t="s">
        <v>1917</v>
      </c>
      <c r="E315" s="267">
        <v>6000064430</v>
      </c>
      <c r="F315" s="217">
        <v>1</v>
      </c>
      <c r="G315" s="217">
        <v>0</v>
      </c>
      <c r="H315" s="286">
        <v>1</v>
      </c>
      <c r="I315" s="226">
        <v>46240</v>
      </c>
      <c r="J315" s="184" t="s">
        <v>2588</v>
      </c>
      <c r="K315" s="227">
        <v>516313150826149</v>
      </c>
      <c r="L315" s="211" t="s">
        <v>2625</v>
      </c>
      <c r="M315" s="269" t="s">
        <v>2214</v>
      </c>
      <c r="N315" s="253" t="s">
        <v>2188</v>
      </c>
      <c r="O315" s="212" t="s">
        <v>2189</v>
      </c>
      <c r="P315" s="226">
        <v>46240</v>
      </c>
      <c r="Q315" s="247" t="s">
        <v>2190</v>
      </c>
      <c r="R315" s="212" t="s">
        <v>2189</v>
      </c>
      <c r="S315" s="226">
        <v>46240</v>
      </c>
      <c r="T315" s="212" t="s">
        <v>68</v>
      </c>
      <c r="U315" s="287" t="s">
        <v>78</v>
      </c>
      <c r="V315" s="240" t="s">
        <v>1597</v>
      </c>
      <c r="W315" s="55"/>
      <c r="X315" s="45"/>
      <c r="Y315" s="45"/>
      <c r="Z315" s="45"/>
      <c r="AA315" s="45"/>
      <c r="AB315" s="45"/>
      <c r="AC315" s="45"/>
      <c r="AD315" s="45"/>
      <c r="AE315" s="45"/>
      <c r="AF315" s="45"/>
    </row>
    <row r="316" ht="16.5" spans="1:32">
      <c r="A316" s="290">
        <v>246</v>
      </c>
      <c r="B316" s="55" t="s">
        <v>64</v>
      </c>
      <c r="C316" s="203" t="s">
        <v>1274</v>
      </c>
      <c r="D316" s="204" t="s">
        <v>1917</v>
      </c>
      <c r="E316" s="267">
        <v>6000033703</v>
      </c>
      <c r="F316" s="217">
        <v>30</v>
      </c>
      <c r="G316" s="217">
        <v>30</v>
      </c>
      <c r="H316" s="286">
        <v>0</v>
      </c>
      <c r="I316" s="226">
        <v>46240</v>
      </c>
      <c r="J316" s="184" t="s">
        <v>2594</v>
      </c>
      <c r="K316" s="285" t="s">
        <v>2741</v>
      </c>
      <c r="L316" s="210" t="s">
        <v>66</v>
      </c>
      <c r="M316" s="211" t="s">
        <v>66</v>
      </c>
      <c r="N316" s="211" t="s">
        <v>66</v>
      </c>
      <c r="O316" s="212" t="s">
        <v>2189</v>
      </c>
      <c r="P316" s="226">
        <v>46240</v>
      </c>
      <c r="Q316" s="211" t="s">
        <v>66</v>
      </c>
      <c r="R316" s="212" t="s">
        <v>2189</v>
      </c>
      <c r="S316" s="226">
        <v>46240</v>
      </c>
      <c r="T316" s="212" t="s">
        <v>68</v>
      </c>
      <c r="U316" s="213" t="s">
        <v>66</v>
      </c>
      <c r="V316" s="213" t="s">
        <v>66</v>
      </c>
      <c r="W316" s="45"/>
      <c r="X316" s="45"/>
      <c r="Y316" s="45"/>
      <c r="Z316" s="45"/>
      <c r="AA316" s="45"/>
      <c r="AB316" s="45"/>
      <c r="AC316" s="45"/>
      <c r="AD316" s="45"/>
      <c r="AE316" s="45"/>
      <c r="AF316" s="45"/>
    </row>
    <row r="317" ht="16.5" spans="1:32">
      <c r="A317" s="290">
        <v>247</v>
      </c>
      <c r="B317" s="55" t="s">
        <v>64</v>
      </c>
      <c r="C317" s="229" t="s">
        <v>171</v>
      </c>
      <c r="D317" s="204" t="s">
        <v>1917</v>
      </c>
      <c r="E317" s="267">
        <v>6000064430</v>
      </c>
      <c r="F317" s="217">
        <v>2</v>
      </c>
      <c r="G317" s="217">
        <v>2</v>
      </c>
      <c r="H317" s="286">
        <v>0</v>
      </c>
      <c r="I317" s="226">
        <v>46240</v>
      </c>
      <c r="J317" s="184" t="s">
        <v>2588</v>
      </c>
      <c r="K317" s="227" t="s">
        <v>2742</v>
      </c>
      <c r="L317" s="211" t="s">
        <v>2625</v>
      </c>
      <c r="M317" s="269" t="s">
        <v>2214</v>
      </c>
      <c r="N317" s="253" t="s">
        <v>2188</v>
      </c>
      <c r="O317" s="212" t="s">
        <v>2189</v>
      </c>
      <c r="P317" s="226">
        <v>46240</v>
      </c>
      <c r="Q317" s="247" t="s">
        <v>2190</v>
      </c>
      <c r="R317" s="212" t="s">
        <v>2189</v>
      </c>
      <c r="S317" s="226">
        <v>46240</v>
      </c>
      <c r="T317" s="212" t="s">
        <v>68</v>
      </c>
      <c r="U317" s="287" t="s">
        <v>78</v>
      </c>
      <c r="V317" s="240" t="s">
        <v>1597</v>
      </c>
      <c r="W317" s="55"/>
      <c r="X317" s="45"/>
      <c r="Y317" s="45"/>
      <c r="Z317" s="45"/>
      <c r="AA317" s="45"/>
      <c r="AB317" s="45"/>
      <c r="AC317" s="45"/>
      <c r="AD317" s="45"/>
      <c r="AE317" s="45"/>
      <c r="AF317" s="45"/>
    </row>
    <row r="318" ht="16.5" spans="1:32">
      <c r="A318" s="290">
        <v>248</v>
      </c>
      <c r="B318" s="55" t="s">
        <v>64</v>
      </c>
      <c r="C318" s="229" t="s">
        <v>171</v>
      </c>
      <c r="D318" s="204" t="s">
        <v>1917</v>
      </c>
      <c r="E318" s="267">
        <v>6000064430</v>
      </c>
      <c r="F318" s="217">
        <v>1</v>
      </c>
      <c r="G318" s="217">
        <v>0</v>
      </c>
      <c r="H318" s="286">
        <v>1</v>
      </c>
      <c r="I318" s="226">
        <v>46240</v>
      </c>
      <c r="J318" s="184" t="s">
        <v>2588</v>
      </c>
      <c r="K318" s="285">
        <v>516313150826152</v>
      </c>
      <c r="L318" s="211" t="s">
        <v>2642</v>
      </c>
      <c r="M318" s="211" t="s">
        <v>2643</v>
      </c>
      <c r="N318" s="250" t="s">
        <v>86</v>
      </c>
      <c r="O318" s="212" t="s">
        <v>2189</v>
      </c>
      <c r="P318" s="226">
        <v>46240</v>
      </c>
      <c r="Q318" s="62" t="s">
        <v>2644</v>
      </c>
      <c r="R318" s="212" t="s">
        <v>2189</v>
      </c>
      <c r="S318" s="226">
        <v>46240</v>
      </c>
      <c r="T318" s="212" t="s">
        <v>68</v>
      </c>
      <c r="U318" s="287" t="s">
        <v>78</v>
      </c>
      <c r="V318" s="240" t="s">
        <v>1597</v>
      </c>
      <c r="W318" s="214"/>
      <c r="X318" s="214"/>
      <c r="Y318" s="214"/>
      <c r="Z318" s="214"/>
      <c r="AA318" s="214"/>
      <c r="AB318" s="214"/>
      <c r="AC318" s="214"/>
      <c r="AD318" s="214"/>
      <c r="AE318" s="214"/>
      <c r="AF318" s="214"/>
    </row>
    <row r="319" ht="17" spans="1:32">
      <c r="A319" s="290">
        <v>249</v>
      </c>
      <c r="B319" s="55" t="s">
        <v>64</v>
      </c>
      <c r="C319" s="229" t="s">
        <v>171</v>
      </c>
      <c r="D319" s="204" t="s">
        <v>1917</v>
      </c>
      <c r="E319" s="267">
        <v>6000064430</v>
      </c>
      <c r="F319" s="217">
        <v>1</v>
      </c>
      <c r="G319" s="217">
        <v>0</v>
      </c>
      <c r="H319" s="286">
        <v>1</v>
      </c>
      <c r="I319" s="226">
        <v>46240</v>
      </c>
      <c r="J319" s="184" t="s">
        <v>2588</v>
      </c>
      <c r="K319" s="285">
        <v>516313150826153</v>
      </c>
      <c r="L319" s="296" t="s">
        <v>2689</v>
      </c>
      <c r="M319" s="211" t="s">
        <v>2690</v>
      </c>
      <c r="N319" s="250" t="s">
        <v>86</v>
      </c>
      <c r="O319" s="212" t="s">
        <v>2189</v>
      </c>
      <c r="P319" s="226">
        <v>46240</v>
      </c>
      <c r="Q319" s="239" t="s">
        <v>2691</v>
      </c>
      <c r="R319" s="212" t="s">
        <v>2189</v>
      </c>
      <c r="S319" s="226">
        <v>46240</v>
      </c>
      <c r="T319" s="212" t="s">
        <v>68</v>
      </c>
      <c r="U319" s="24" t="s">
        <v>113</v>
      </c>
      <c r="V319" s="240" t="s">
        <v>1597</v>
      </c>
      <c r="W319" s="34"/>
      <c r="X319" s="34"/>
      <c r="Y319" s="34"/>
      <c r="Z319" s="34"/>
      <c r="AA319" s="34"/>
      <c r="AB319" s="34"/>
      <c r="AC319" s="34"/>
      <c r="AD319" s="34"/>
      <c r="AE319" s="34"/>
      <c r="AF319" s="34"/>
    </row>
    <row r="320" ht="17" spans="1:32">
      <c r="A320" s="290">
        <v>250</v>
      </c>
      <c r="B320" s="55" t="s">
        <v>64</v>
      </c>
      <c r="C320" s="229" t="s">
        <v>171</v>
      </c>
      <c r="D320" s="204" t="s">
        <v>1917</v>
      </c>
      <c r="E320" s="228">
        <v>6000064429</v>
      </c>
      <c r="F320" s="217">
        <v>1</v>
      </c>
      <c r="G320" s="217">
        <v>1</v>
      </c>
      <c r="H320" s="286">
        <v>0</v>
      </c>
      <c r="I320" s="226">
        <v>46240</v>
      </c>
      <c r="J320" s="184" t="s">
        <v>2587</v>
      </c>
      <c r="K320" s="285">
        <v>516309150726240</v>
      </c>
      <c r="L320" s="210" t="s">
        <v>66</v>
      </c>
      <c r="M320" s="211" t="s">
        <v>66</v>
      </c>
      <c r="N320" s="211" t="s">
        <v>66</v>
      </c>
      <c r="O320" s="212" t="s">
        <v>2189</v>
      </c>
      <c r="P320" s="226">
        <v>46240</v>
      </c>
      <c r="Q320" s="211" t="s">
        <v>66</v>
      </c>
      <c r="R320" s="212" t="s">
        <v>2189</v>
      </c>
      <c r="S320" s="226">
        <v>46240</v>
      </c>
      <c r="T320" s="212" t="s">
        <v>68</v>
      </c>
      <c r="U320" s="213" t="s">
        <v>66</v>
      </c>
      <c r="V320" s="213" t="s">
        <v>66</v>
      </c>
      <c r="W320" s="269"/>
      <c r="X320" s="269"/>
      <c r="Y320" s="269"/>
      <c r="Z320" s="269"/>
      <c r="AA320" s="269"/>
      <c r="AB320" s="269"/>
      <c r="AC320" s="269"/>
      <c r="AD320" s="269"/>
      <c r="AE320" s="269"/>
      <c r="AF320" s="269"/>
    </row>
    <row r="321" ht="16.5" spans="1:32">
      <c r="A321" s="290">
        <v>251</v>
      </c>
      <c r="B321" s="55" t="s">
        <v>64</v>
      </c>
      <c r="C321" s="229" t="s">
        <v>171</v>
      </c>
      <c r="D321" s="204" t="s">
        <v>1917</v>
      </c>
      <c r="E321" s="267">
        <v>6000064430</v>
      </c>
      <c r="F321" s="217">
        <f>159-153</f>
        <v>6</v>
      </c>
      <c r="G321" s="217">
        <v>6</v>
      </c>
      <c r="H321" s="286">
        <v>0</v>
      </c>
      <c r="I321" s="226">
        <v>46241</v>
      </c>
      <c r="J321" s="184" t="s">
        <v>2588</v>
      </c>
      <c r="K321" s="285" t="s">
        <v>2743</v>
      </c>
      <c r="L321" s="210" t="s">
        <v>66</v>
      </c>
      <c r="M321" s="211" t="s">
        <v>66</v>
      </c>
      <c r="N321" s="211" t="s">
        <v>66</v>
      </c>
      <c r="O321" s="212" t="s">
        <v>2189</v>
      </c>
      <c r="P321" s="226">
        <v>46241</v>
      </c>
      <c r="Q321" s="211" t="s">
        <v>66</v>
      </c>
      <c r="R321" s="212" t="s">
        <v>2189</v>
      </c>
      <c r="S321" s="226">
        <v>46241</v>
      </c>
      <c r="T321" s="212" t="s">
        <v>68</v>
      </c>
      <c r="U321" s="213" t="s">
        <v>66</v>
      </c>
      <c r="V321" s="213" t="s">
        <v>66</v>
      </c>
      <c r="W321" s="289"/>
      <c r="X321" s="289"/>
      <c r="Y321" s="289"/>
      <c r="Z321" s="289"/>
      <c r="AA321" s="289"/>
      <c r="AB321" s="289"/>
      <c r="AC321" s="289"/>
      <c r="AD321" s="289"/>
      <c r="AE321" s="289"/>
      <c r="AF321" s="289"/>
    </row>
    <row r="322" ht="16.5" spans="1:32">
      <c r="A322" s="290">
        <v>252</v>
      </c>
      <c r="B322" s="55" t="s">
        <v>64</v>
      </c>
      <c r="C322" s="229" t="s">
        <v>171</v>
      </c>
      <c r="D322" s="204" t="s">
        <v>1917</v>
      </c>
      <c r="E322" s="267">
        <v>6000064430</v>
      </c>
      <c r="F322" s="217">
        <v>1</v>
      </c>
      <c r="G322" s="217">
        <v>0</v>
      </c>
      <c r="H322" s="286">
        <v>1</v>
      </c>
      <c r="I322" s="226">
        <v>46241</v>
      </c>
      <c r="J322" s="184" t="s">
        <v>2588</v>
      </c>
      <c r="K322" s="285">
        <v>516313150826160</v>
      </c>
      <c r="L322" s="211" t="s">
        <v>2642</v>
      </c>
      <c r="M322" s="211" t="s">
        <v>2643</v>
      </c>
      <c r="N322" s="244" t="s">
        <v>86</v>
      </c>
      <c r="O322" s="212" t="s">
        <v>2189</v>
      </c>
      <c r="P322" s="226">
        <v>46241</v>
      </c>
      <c r="Q322" s="62" t="s">
        <v>2644</v>
      </c>
      <c r="R322" s="212" t="s">
        <v>2189</v>
      </c>
      <c r="S322" s="226">
        <v>46241</v>
      </c>
      <c r="T322" s="212" t="s">
        <v>68</v>
      </c>
      <c r="U322" s="270" t="s">
        <v>78</v>
      </c>
      <c r="V322" s="240" t="s">
        <v>1597</v>
      </c>
      <c r="W322" s="214"/>
      <c r="X322" s="214"/>
      <c r="Y322" s="214"/>
      <c r="Z322" s="214"/>
      <c r="AA322" s="214"/>
      <c r="AB322" s="214"/>
      <c r="AC322" s="214"/>
      <c r="AD322" s="214"/>
      <c r="AE322" s="214"/>
      <c r="AF322" s="214"/>
    </row>
    <row r="323" ht="16.5" spans="1:32">
      <c r="A323" s="290">
        <v>253</v>
      </c>
      <c r="B323" s="55" t="s">
        <v>64</v>
      </c>
      <c r="C323" s="229" t="s">
        <v>171</v>
      </c>
      <c r="D323" s="204" t="s">
        <v>1917</v>
      </c>
      <c r="E323" s="267">
        <v>6000064430</v>
      </c>
      <c r="F323" s="217">
        <v>1</v>
      </c>
      <c r="G323" s="217">
        <v>1</v>
      </c>
      <c r="H323" s="286">
        <v>0</v>
      </c>
      <c r="I323" s="226">
        <v>46241</v>
      </c>
      <c r="J323" s="184" t="s">
        <v>2588</v>
      </c>
      <c r="K323" s="285">
        <v>516313150826161</v>
      </c>
      <c r="L323" s="210" t="s">
        <v>66</v>
      </c>
      <c r="M323" s="211" t="s">
        <v>66</v>
      </c>
      <c r="N323" s="211" t="s">
        <v>66</v>
      </c>
      <c r="O323" s="212" t="s">
        <v>2189</v>
      </c>
      <c r="P323" s="226">
        <v>46241</v>
      </c>
      <c r="Q323" s="211" t="s">
        <v>66</v>
      </c>
      <c r="R323" s="212" t="s">
        <v>2189</v>
      </c>
      <c r="S323" s="226">
        <v>46241</v>
      </c>
      <c r="T323" s="212" t="s">
        <v>68</v>
      </c>
      <c r="U323" s="213" t="s">
        <v>66</v>
      </c>
      <c r="V323" s="213" t="s">
        <v>66</v>
      </c>
      <c r="W323" s="289"/>
      <c r="X323" s="289"/>
      <c r="Y323" s="289"/>
      <c r="Z323" s="289"/>
      <c r="AA323" s="289"/>
      <c r="AB323" s="289"/>
      <c r="AC323" s="289"/>
      <c r="AD323" s="289"/>
      <c r="AE323" s="289"/>
      <c r="AF323" s="289"/>
    </row>
    <row r="324" ht="16.5" spans="1:32">
      <c r="A324" s="290">
        <v>254</v>
      </c>
      <c r="B324" s="55" t="s">
        <v>64</v>
      </c>
      <c r="C324" s="229" t="s">
        <v>171</v>
      </c>
      <c r="D324" s="204" t="s">
        <v>1917</v>
      </c>
      <c r="E324" s="267">
        <v>6000064430</v>
      </c>
      <c r="F324" s="217">
        <v>1</v>
      </c>
      <c r="G324" s="217">
        <v>0</v>
      </c>
      <c r="H324" s="286">
        <v>1</v>
      </c>
      <c r="I324" s="226">
        <v>46241</v>
      </c>
      <c r="J324" s="184" t="s">
        <v>2588</v>
      </c>
      <c r="K324" s="285">
        <v>516313150826162</v>
      </c>
      <c r="L324" s="211" t="s">
        <v>2694</v>
      </c>
      <c r="M324" s="211" t="s">
        <v>2695</v>
      </c>
      <c r="N324" s="244" t="s">
        <v>2632</v>
      </c>
      <c r="O324" s="212" t="s">
        <v>2189</v>
      </c>
      <c r="P324" s="226">
        <v>46241</v>
      </c>
      <c r="Q324" s="245" t="s">
        <v>2633</v>
      </c>
      <c r="R324" s="212" t="s">
        <v>2189</v>
      </c>
      <c r="S324" s="226">
        <v>46241</v>
      </c>
      <c r="T324" s="212" t="s">
        <v>68</v>
      </c>
      <c r="U324" s="270" t="s">
        <v>78</v>
      </c>
      <c r="V324" s="240" t="s">
        <v>1597</v>
      </c>
      <c r="W324" s="214"/>
      <c r="X324" s="214"/>
      <c r="Y324" s="214"/>
      <c r="Z324" s="214"/>
      <c r="AA324" s="214"/>
      <c r="AB324" s="214"/>
      <c r="AC324" s="214"/>
      <c r="AD324" s="214"/>
      <c r="AE324" s="214"/>
      <c r="AF324" s="214"/>
    </row>
    <row r="325" ht="17" spans="1:32">
      <c r="A325" s="290">
        <v>255</v>
      </c>
      <c r="B325" s="55" t="s">
        <v>64</v>
      </c>
      <c r="C325" s="229" t="s">
        <v>171</v>
      </c>
      <c r="D325" s="204" t="s">
        <v>1917</v>
      </c>
      <c r="E325" s="228">
        <v>6000064429</v>
      </c>
      <c r="F325" s="217">
        <v>5</v>
      </c>
      <c r="G325" s="217">
        <v>5</v>
      </c>
      <c r="H325" s="286">
        <v>0</v>
      </c>
      <c r="I325" s="226">
        <v>46242</v>
      </c>
      <c r="J325" s="184" t="s">
        <v>2587</v>
      </c>
      <c r="K325" s="285" t="s">
        <v>2744</v>
      </c>
      <c r="L325" s="210" t="s">
        <v>66</v>
      </c>
      <c r="M325" s="211" t="s">
        <v>66</v>
      </c>
      <c r="N325" s="211" t="s">
        <v>66</v>
      </c>
      <c r="O325" s="212" t="s">
        <v>2189</v>
      </c>
      <c r="P325" s="226">
        <v>46242</v>
      </c>
      <c r="Q325" s="211" t="s">
        <v>66</v>
      </c>
      <c r="R325" s="212" t="s">
        <v>2189</v>
      </c>
      <c r="S325" s="226">
        <v>46242</v>
      </c>
      <c r="T325" s="212" t="s">
        <v>68</v>
      </c>
      <c r="U325" s="213" t="s">
        <v>66</v>
      </c>
      <c r="V325" s="213" t="s">
        <v>66</v>
      </c>
      <c r="W325" s="55"/>
      <c r="X325" s="55"/>
      <c r="Y325" s="55"/>
      <c r="Z325" s="55"/>
      <c r="AA325" s="55"/>
      <c r="AB325" s="55"/>
      <c r="AC325" s="55"/>
      <c r="AD325" s="55"/>
      <c r="AE325" s="55"/>
      <c r="AF325" s="55"/>
    </row>
    <row r="326" ht="17" spans="1:32">
      <c r="A326" s="290">
        <v>256</v>
      </c>
      <c r="B326" s="55" t="s">
        <v>64</v>
      </c>
      <c r="C326" s="229" t="s">
        <v>171</v>
      </c>
      <c r="D326" s="204" t="s">
        <v>1917</v>
      </c>
      <c r="E326" s="228">
        <v>6000064429</v>
      </c>
      <c r="F326" s="217">
        <v>1</v>
      </c>
      <c r="G326" s="217">
        <v>0</v>
      </c>
      <c r="H326" s="286">
        <v>1</v>
      </c>
      <c r="I326" s="226">
        <v>46242</v>
      </c>
      <c r="J326" s="184" t="s">
        <v>2587</v>
      </c>
      <c r="K326" s="227">
        <v>516309150826246</v>
      </c>
      <c r="L326" s="211" t="s">
        <v>2625</v>
      </c>
      <c r="M326" s="269" t="s">
        <v>2214</v>
      </c>
      <c r="N326" s="253" t="s">
        <v>2188</v>
      </c>
      <c r="O326" s="212" t="s">
        <v>2189</v>
      </c>
      <c r="P326" s="226">
        <v>46242</v>
      </c>
      <c r="Q326" s="247" t="s">
        <v>2190</v>
      </c>
      <c r="R326" s="212" t="s">
        <v>2189</v>
      </c>
      <c r="S326" s="226">
        <v>46242</v>
      </c>
      <c r="T326" s="212" t="s">
        <v>68</v>
      </c>
      <c r="U326" s="287" t="s">
        <v>78</v>
      </c>
      <c r="V326" s="240" t="s">
        <v>1597</v>
      </c>
      <c r="W326" s="55"/>
      <c r="X326" s="45"/>
      <c r="Y326" s="45"/>
      <c r="Z326" s="45"/>
      <c r="AA326" s="45"/>
      <c r="AB326" s="45"/>
      <c r="AC326" s="45"/>
      <c r="AD326" s="45"/>
      <c r="AE326" s="45"/>
      <c r="AF326" s="45"/>
    </row>
    <row r="327" ht="17" spans="1:32">
      <c r="A327" s="290">
        <v>257</v>
      </c>
      <c r="B327" s="55" t="s">
        <v>64</v>
      </c>
      <c r="C327" s="203" t="s">
        <v>1274</v>
      </c>
      <c r="D327" s="204" t="s">
        <v>1917</v>
      </c>
      <c r="E327" s="228">
        <v>6000064429</v>
      </c>
      <c r="F327" s="217">
        <v>1</v>
      </c>
      <c r="G327" s="217">
        <v>1</v>
      </c>
      <c r="H327" s="286">
        <v>0</v>
      </c>
      <c r="I327" s="226">
        <v>46242</v>
      </c>
      <c r="J327" s="184" t="s">
        <v>2587</v>
      </c>
      <c r="K327" s="285">
        <v>516309150826247</v>
      </c>
      <c r="L327" s="210" t="s">
        <v>66</v>
      </c>
      <c r="M327" s="211" t="s">
        <v>66</v>
      </c>
      <c r="N327" s="211" t="s">
        <v>66</v>
      </c>
      <c r="O327" s="212" t="s">
        <v>2189</v>
      </c>
      <c r="P327" s="226">
        <v>46242</v>
      </c>
      <c r="Q327" s="211" t="s">
        <v>66</v>
      </c>
      <c r="R327" s="212" t="s">
        <v>2189</v>
      </c>
      <c r="S327" s="226">
        <v>46242</v>
      </c>
      <c r="T327" s="212" t="s">
        <v>68</v>
      </c>
      <c r="U327" s="213" t="s">
        <v>66</v>
      </c>
      <c r="V327" s="213" t="s">
        <v>66</v>
      </c>
      <c r="W327" s="212"/>
      <c r="X327" s="212"/>
      <c r="Y327" s="212"/>
      <c r="Z327" s="212"/>
      <c r="AA327" s="212"/>
      <c r="AB327" s="212"/>
      <c r="AC327" s="212"/>
      <c r="AD327" s="212"/>
      <c r="AE327" s="212"/>
      <c r="AF327" s="212"/>
    </row>
    <row r="328" ht="16.5" spans="1:32">
      <c r="A328" s="290">
        <v>258</v>
      </c>
      <c r="B328" s="55" t="s">
        <v>64</v>
      </c>
      <c r="C328" s="203" t="s">
        <v>1274</v>
      </c>
      <c r="D328" s="204" t="s">
        <v>1917</v>
      </c>
      <c r="E328" s="267">
        <v>6000064430</v>
      </c>
      <c r="F328" s="298">
        <v>4</v>
      </c>
      <c r="G328" s="298">
        <v>4</v>
      </c>
      <c r="H328" s="298">
        <v>0</v>
      </c>
      <c r="I328" s="226">
        <v>46242</v>
      </c>
      <c r="J328" s="184" t="s">
        <v>2588</v>
      </c>
      <c r="K328" s="285" t="s">
        <v>2745</v>
      </c>
      <c r="L328" s="210" t="s">
        <v>66</v>
      </c>
      <c r="M328" s="211" t="s">
        <v>66</v>
      </c>
      <c r="N328" s="211" t="s">
        <v>66</v>
      </c>
      <c r="O328" s="212" t="s">
        <v>2189</v>
      </c>
      <c r="P328" s="226">
        <v>46242</v>
      </c>
      <c r="Q328" s="211" t="s">
        <v>66</v>
      </c>
      <c r="R328" s="212" t="s">
        <v>2189</v>
      </c>
      <c r="S328" s="226">
        <v>46242</v>
      </c>
      <c r="T328" s="212" t="s">
        <v>68</v>
      </c>
      <c r="U328" s="213" t="s">
        <v>66</v>
      </c>
      <c r="V328" s="213" t="s">
        <v>66</v>
      </c>
      <c r="W328" s="212"/>
      <c r="X328" s="212"/>
      <c r="Y328" s="212"/>
      <c r="Z328" s="212"/>
      <c r="AA328" s="212"/>
      <c r="AB328" s="212"/>
      <c r="AC328" s="212"/>
      <c r="AD328" s="212"/>
      <c r="AE328" s="212"/>
      <c r="AF328" s="212"/>
    </row>
    <row r="329" ht="17" spans="1:32">
      <c r="A329" s="290">
        <v>259</v>
      </c>
      <c r="B329" s="55" t="s">
        <v>64</v>
      </c>
      <c r="C329" s="203" t="s">
        <v>1274</v>
      </c>
      <c r="D329" s="204" t="s">
        <v>1917</v>
      </c>
      <c r="E329" s="301">
        <v>6000064429</v>
      </c>
      <c r="F329" s="286">
        <v>1</v>
      </c>
      <c r="G329" s="286">
        <v>0</v>
      </c>
      <c r="H329" s="286">
        <v>1</v>
      </c>
      <c r="I329" s="226">
        <v>46244</v>
      </c>
      <c r="J329" s="184" t="s">
        <v>2587</v>
      </c>
      <c r="K329" s="227">
        <v>516309150826248</v>
      </c>
      <c r="L329" s="211" t="s">
        <v>2625</v>
      </c>
      <c r="M329" s="269" t="s">
        <v>2214</v>
      </c>
      <c r="N329" s="253" t="s">
        <v>2188</v>
      </c>
      <c r="O329" s="212" t="s">
        <v>2189</v>
      </c>
      <c r="P329" s="226">
        <v>46244</v>
      </c>
      <c r="Q329" s="247" t="s">
        <v>2190</v>
      </c>
      <c r="R329" s="212" t="s">
        <v>2189</v>
      </c>
      <c r="S329" s="226">
        <v>46244</v>
      </c>
      <c r="T329" s="212" t="s">
        <v>68</v>
      </c>
      <c r="U329" s="204" t="s">
        <v>78</v>
      </c>
      <c r="V329" s="240" t="s">
        <v>1597</v>
      </c>
      <c r="W329" s="55"/>
      <c r="X329" s="45"/>
      <c r="Y329" s="45"/>
      <c r="Z329" s="45"/>
      <c r="AA329" s="45"/>
      <c r="AB329" s="45"/>
      <c r="AC329" s="45"/>
      <c r="AD329" s="45"/>
      <c r="AE329" s="45"/>
      <c r="AF329" s="45"/>
    </row>
    <row r="330" ht="17" spans="1:32">
      <c r="A330" s="290">
        <v>260</v>
      </c>
      <c r="B330" s="55" t="s">
        <v>64</v>
      </c>
      <c r="C330" s="203" t="s">
        <v>1274</v>
      </c>
      <c r="D330" s="204" t="s">
        <v>1917</v>
      </c>
      <c r="E330" s="301">
        <v>6000064429</v>
      </c>
      <c r="F330" s="286">
        <v>1</v>
      </c>
      <c r="G330" s="286">
        <v>0</v>
      </c>
      <c r="H330" s="286">
        <v>1</v>
      </c>
      <c r="I330" s="226">
        <v>46244</v>
      </c>
      <c r="J330" s="184" t="s">
        <v>2587</v>
      </c>
      <c r="K330" s="285">
        <v>516309150826249</v>
      </c>
      <c r="L330" s="114" t="s">
        <v>2677</v>
      </c>
      <c r="M330" s="114" t="s">
        <v>2678</v>
      </c>
      <c r="N330" s="238" t="s">
        <v>2679</v>
      </c>
      <c r="O330" s="212" t="s">
        <v>2189</v>
      </c>
      <c r="P330" s="226">
        <v>46244</v>
      </c>
      <c r="Q330" s="256" t="s">
        <v>2680</v>
      </c>
      <c r="R330" s="212" t="s">
        <v>2189</v>
      </c>
      <c r="S330" s="226">
        <v>46244</v>
      </c>
      <c r="T330" s="212" t="s">
        <v>68</v>
      </c>
      <c r="U330" s="302" t="s">
        <v>27</v>
      </c>
      <c r="V330" s="240" t="s">
        <v>17</v>
      </c>
      <c r="W330" s="214"/>
      <c r="X330" s="214"/>
      <c r="Y330" s="214"/>
      <c r="Z330" s="214"/>
      <c r="AA330" s="214"/>
      <c r="AB330" s="214"/>
      <c r="AC330" s="214"/>
      <c r="AD330" s="214"/>
      <c r="AE330" s="214"/>
      <c r="AF330" s="214"/>
    </row>
    <row r="331" ht="17" spans="1:32">
      <c r="A331" s="290">
        <v>261</v>
      </c>
      <c r="B331" s="55" t="s">
        <v>64</v>
      </c>
      <c r="C331" s="203" t="s">
        <v>1274</v>
      </c>
      <c r="D331" s="204" t="s">
        <v>1917</v>
      </c>
      <c r="E331" s="228">
        <v>6000064429</v>
      </c>
      <c r="F331" s="217">
        <v>2</v>
      </c>
      <c r="G331" s="217">
        <v>3</v>
      </c>
      <c r="H331" s="286">
        <v>0</v>
      </c>
      <c r="I331" s="226">
        <v>46244</v>
      </c>
      <c r="J331" s="184" t="s">
        <v>2587</v>
      </c>
      <c r="K331" s="285" t="s">
        <v>2746</v>
      </c>
      <c r="L331" s="210" t="s">
        <v>66</v>
      </c>
      <c r="M331" s="211" t="s">
        <v>66</v>
      </c>
      <c r="N331" s="211" t="s">
        <v>66</v>
      </c>
      <c r="O331" s="212" t="s">
        <v>2189</v>
      </c>
      <c r="P331" s="226">
        <v>46244</v>
      </c>
      <c r="Q331" s="211" t="s">
        <v>66</v>
      </c>
      <c r="R331" s="212" t="s">
        <v>2189</v>
      </c>
      <c r="S331" s="226">
        <v>46244</v>
      </c>
      <c r="T331" s="212" t="s">
        <v>68</v>
      </c>
      <c r="U331" s="213" t="s">
        <v>66</v>
      </c>
      <c r="V331" s="213" t="s">
        <v>66</v>
      </c>
      <c r="W331" s="212"/>
      <c r="X331" s="212"/>
      <c r="Y331" s="212"/>
      <c r="Z331" s="212"/>
      <c r="AA331" s="212"/>
      <c r="AB331" s="212"/>
      <c r="AC331" s="212"/>
      <c r="AD331" s="212"/>
      <c r="AE331" s="212"/>
      <c r="AF331" s="212"/>
    </row>
    <row r="332" ht="17" spans="1:32">
      <c r="A332" s="290">
        <v>262</v>
      </c>
      <c r="B332" s="55" t="s">
        <v>64</v>
      </c>
      <c r="C332" s="229" t="s">
        <v>171</v>
      </c>
      <c r="D332" s="204" t="s">
        <v>1917</v>
      </c>
      <c r="E332" s="228">
        <v>6000064429</v>
      </c>
      <c r="F332" s="217">
        <v>1</v>
      </c>
      <c r="G332" s="217">
        <v>0</v>
      </c>
      <c r="H332" s="286">
        <v>1</v>
      </c>
      <c r="I332" s="226">
        <v>46244</v>
      </c>
      <c r="J332" s="184" t="s">
        <v>2587</v>
      </c>
      <c r="K332" s="227">
        <v>516309150826252</v>
      </c>
      <c r="L332" s="211" t="s">
        <v>2625</v>
      </c>
      <c r="M332" s="269" t="s">
        <v>2214</v>
      </c>
      <c r="N332" s="253" t="s">
        <v>2188</v>
      </c>
      <c r="O332" s="212" t="s">
        <v>2189</v>
      </c>
      <c r="P332" s="226">
        <v>46244</v>
      </c>
      <c r="Q332" s="247" t="s">
        <v>2190</v>
      </c>
      <c r="R332" s="212" t="s">
        <v>2189</v>
      </c>
      <c r="S332" s="226">
        <v>46244</v>
      </c>
      <c r="T332" s="212" t="s">
        <v>68</v>
      </c>
      <c r="U332" s="270" t="s">
        <v>78</v>
      </c>
      <c r="V332" s="240" t="s">
        <v>1597</v>
      </c>
      <c r="W332" s="55"/>
      <c r="X332" s="45"/>
      <c r="Y332" s="45"/>
      <c r="Z332" s="45"/>
      <c r="AA332" s="45"/>
      <c r="AB332" s="45"/>
      <c r="AC332" s="45"/>
      <c r="AD332" s="45"/>
      <c r="AE332" s="45"/>
      <c r="AF332" s="45"/>
    </row>
    <row r="333" ht="17" spans="1:32">
      <c r="A333" s="290">
        <v>263</v>
      </c>
      <c r="B333" s="55" t="s">
        <v>64</v>
      </c>
      <c r="C333" s="229" t="s">
        <v>171</v>
      </c>
      <c r="D333" s="204" t="s">
        <v>1917</v>
      </c>
      <c r="E333" s="228">
        <v>6000064429</v>
      </c>
      <c r="F333" s="217">
        <v>3</v>
      </c>
      <c r="G333" s="217">
        <v>3</v>
      </c>
      <c r="H333" s="286">
        <v>0</v>
      </c>
      <c r="I333" s="226">
        <v>46244</v>
      </c>
      <c r="J333" s="184" t="s">
        <v>2587</v>
      </c>
      <c r="K333" s="285" t="s">
        <v>2747</v>
      </c>
      <c r="L333" s="210" t="s">
        <v>66</v>
      </c>
      <c r="M333" s="211" t="s">
        <v>66</v>
      </c>
      <c r="N333" s="211" t="s">
        <v>66</v>
      </c>
      <c r="O333" s="212" t="s">
        <v>2189</v>
      </c>
      <c r="P333" s="226">
        <v>46244</v>
      </c>
      <c r="Q333" s="211" t="s">
        <v>66</v>
      </c>
      <c r="R333" s="212" t="s">
        <v>2189</v>
      </c>
      <c r="S333" s="226">
        <v>46244</v>
      </c>
      <c r="T333" s="212" t="s">
        <v>68</v>
      </c>
      <c r="U333" s="213" t="s">
        <v>66</v>
      </c>
      <c r="V333" s="213" t="s">
        <v>66</v>
      </c>
      <c r="W333" s="212"/>
      <c r="X333" s="212"/>
      <c r="Y333" s="212"/>
      <c r="Z333" s="212"/>
      <c r="AA333" s="212"/>
      <c r="AB333" s="212"/>
      <c r="AC333" s="212"/>
      <c r="AD333" s="212"/>
      <c r="AE333" s="212"/>
      <c r="AF333" s="212"/>
    </row>
    <row r="334" ht="17" spans="1:32">
      <c r="A334" s="290">
        <v>264</v>
      </c>
      <c r="B334" s="55" t="s">
        <v>64</v>
      </c>
      <c r="C334" s="229" t="s">
        <v>171</v>
      </c>
      <c r="D334" s="204" t="s">
        <v>1917</v>
      </c>
      <c r="E334" s="228">
        <v>6000064429</v>
      </c>
      <c r="F334" s="217">
        <v>1</v>
      </c>
      <c r="G334" s="217">
        <v>0</v>
      </c>
      <c r="H334" s="286">
        <v>1</v>
      </c>
      <c r="I334" s="226">
        <v>46244</v>
      </c>
      <c r="J334" s="184" t="s">
        <v>2587</v>
      </c>
      <c r="K334" s="285">
        <v>516309150826256</v>
      </c>
      <c r="L334" s="296" t="s">
        <v>2689</v>
      </c>
      <c r="M334" s="211" t="s">
        <v>2690</v>
      </c>
      <c r="N334" s="250" t="s">
        <v>86</v>
      </c>
      <c r="O334" s="212" t="s">
        <v>2189</v>
      </c>
      <c r="P334" s="226">
        <v>46244</v>
      </c>
      <c r="Q334" s="239" t="s">
        <v>2691</v>
      </c>
      <c r="R334" s="212" t="s">
        <v>2189</v>
      </c>
      <c r="S334" s="226">
        <v>46244</v>
      </c>
      <c r="T334" s="212" t="s">
        <v>68</v>
      </c>
      <c r="U334" s="24" t="s">
        <v>113</v>
      </c>
      <c r="V334" s="240" t="s">
        <v>1597</v>
      </c>
      <c r="W334" s="34"/>
      <c r="X334" s="34"/>
      <c r="Y334" s="34"/>
      <c r="Z334" s="34"/>
      <c r="AA334" s="34"/>
      <c r="AB334" s="34"/>
      <c r="AC334" s="34"/>
      <c r="AD334" s="34"/>
      <c r="AE334" s="34"/>
      <c r="AF334" s="34"/>
    </row>
    <row r="335" ht="17" spans="1:32">
      <c r="A335" s="290">
        <v>265</v>
      </c>
      <c r="B335" s="55" t="s">
        <v>64</v>
      </c>
      <c r="C335" s="229" t="s">
        <v>171</v>
      </c>
      <c r="D335" s="204" t="s">
        <v>1917</v>
      </c>
      <c r="E335" s="228">
        <v>6000064436</v>
      </c>
      <c r="F335" s="217">
        <v>3</v>
      </c>
      <c r="G335" s="217">
        <v>3</v>
      </c>
      <c r="H335" s="286">
        <v>0</v>
      </c>
      <c r="I335" s="226">
        <v>46245</v>
      </c>
      <c r="J335" s="217" t="s">
        <v>2589</v>
      </c>
      <c r="K335" s="285" t="s">
        <v>2748</v>
      </c>
      <c r="L335" s="210" t="s">
        <v>66</v>
      </c>
      <c r="M335" s="211" t="s">
        <v>66</v>
      </c>
      <c r="N335" s="211" t="s">
        <v>66</v>
      </c>
      <c r="O335" s="212" t="s">
        <v>2189</v>
      </c>
      <c r="P335" s="226">
        <v>46245</v>
      </c>
      <c r="Q335" s="211" t="s">
        <v>66</v>
      </c>
      <c r="R335" s="212" t="s">
        <v>2189</v>
      </c>
      <c r="S335" s="226">
        <v>46245</v>
      </c>
      <c r="T335" s="212" t="s">
        <v>68</v>
      </c>
      <c r="U335" s="213" t="s">
        <v>66</v>
      </c>
      <c r="V335" s="213" t="s">
        <v>66</v>
      </c>
      <c r="W335" s="214"/>
      <c r="X335" s="214"/>
      <c r="Y335" s="214"/>
      <c r="Z335" s="214"/>
      <c r="AA335" s="214"/>
      <c r="AB335" s="214"/>
      <c r="AC335" s="214"/>
      <c r="AD335" s="214"/>
      <c r="AE335" s="214"/>
      <c r="AF335" s="214"/>
    </row>
    <row r="336" ht="17" spans="1:32">
      <c r="A336" s="290">
        <v>266</v>
      </c>
      <c r="B336" s="55" t="s">
        <v>64</v>
      </c>
      <c r="C336" s="229" t="s">
        <v>171</v>
      </c>
      <c r="D336" s="204" t="s">
        <v>1917</v>
      </c>
      <c r="E336" s="228">
        <v>6000064436</v>
      </c>
      <c r="F336" s="217">
        <v>1</v>
      </c>
      <c r="G336" s="217">
        <v>0</v>
      </c>
      <c r="H336" s="286">
        <v>1</v>
      </c>
      <c r="I336" s="226">
        <v>46245</v>
      </c>
      <c r="J336" s="217" t="s">
        <v>2589</v>
      </c>
      <c r="K336" s="285">
        <v>516339030826004</v>
      </c>
      <c r="L336" s="211" t="s">
        <v>2737</v>
      </c>
      <c r="M336" s="114" t="s">
        <v>2690</v>
      </c>
      <c r="N336" s="253" t="s">
        <v>2738</v>
      </c>
      <c r="O336" s="212" t="s">
        <v>2189</v>
      </c>
      <c r="P336" s="226">
        <v>46245</v>
      </c>
      <c r="Q336" s="151" t="s">
        <v>2610</v>
      </c>
      <c r="R336" s="212" t="s">
        <v>2189</v>
      </c>
      <c r="S336" s="226">
        <v>46245</v>
      </c>
      <c r="T336" s="212" t="s">
        <v>68</v>
      </c>
      <c r="U336" s="287" t="s">
        <v>78</v>
      </c>
      <c r="V336" s="240" t="s">
        <v>1597</v>
      </c>
      <c r="W336" s="34"/>
      <c r="X336" s="34"/>
      <c r="Y336" s="34"/>
      <c r="Z336" s="34"/>
      <c r="AA336" s="34"/>
      <c r="AB336" s="34"/>
      <c r="AC336" s="34"/>
      <c r="AD336" s="34"/>
      <c r="AE336" s="34"/>
      <c r="AF336" s="34"/>
    </row>
    <row r="337" ht="17" spans="1:32">
      <c r="A337" s="290">
        <v>267</v>
      </c>
      <c r="B337" s="55" t="s">
        <v>64</v>
      </c>
      <c r="C337" s="229" t="s">
        <v>171</v>
      </c>
      <c r="D337" s="204" t="s">
        <v>1917</v>
      </c>
      <c r="E337" s="228">
        <v>6000064436</v>
      </c>
      <c r="F337" s="298">
        <v>6</v>
      </c>
      <c r="G337" s="298">
        <v>6</v>
      </c>
      <c r="H337" s="298">
        <v>0</v>
      </c>
      <c r="I337" s="226">
        <v>46245</v>
      </c>
      <c r="J337" s="217" t="s">
        <v>2589</v>
      </c>
      <c r="K337" s="285" t="s">
        <v>2749</v>
      </c>
      <c r="L337" s="210" t="s">
        <v>66</v>
      </c>
      <c r="M337" s="211" t="s">
        <v>66</v>
      </c>
      <c r="N337" s="211" t="s">
        <v>66</v>
      </c>
      <c r="O337" s="212" t="s">
        <v>2189</v>
      </c>
      <c r="P337" s="226">
        <v>46245</v>
      </c>
      <c r="Q337" s="211" t="s">
        <v>66</v>
      </c>
      <c r="R337" s="212" t="s">
        <v>2189</v>
      </c>
      <c r="S337" s="226">
        <v>46245</v>
      </c>
      <c r="T337" s="212" t="s">
        <v>68</v>
      </c>
      <c r="U337" s="213" t="s">
        <v>66</v>
      </c>
      <c r="V337" s="213" t="s">
        <v>66</v>
      </c>
      <c r="W337" s="214"/>
      <c r="X337" s="214"/>
      <c r="Y337" s="214"/>
      <c r="Z337" s="214"/>
      <c r="AA337" s="214"/>
      <c r="AB337" s="214"/>
      <c r="AC337" s="214"/>
      <c r="AD337" s="214"/>
      <c r="AE337" s="214"/>
      <c r="AF337" s="214"/>
    </row>
    <row r="338" ht="17" spans="1:32">
      <c r="A338" s="290">
        <v>268</v>
      </c>
      <c r="B338" s="55" t="s">
        <v>64</v>
      </c>
      <c r="C338" s="229" t="s">
        <v>171</v>
      </c>
      <c r="D338" s="204" t="s">
        <v>1917</v>
      </c>
      <c r="E338" s="228">
        <v>6000064436</v>
      </c>
      <c r="F338" s="217">
        <v>1</v>
      </c>
      <c r="G338" s="217">
        <v>0</v>
      </c>
      <c r="H338" s="286">
        <v>1</v>
      </c>
      <c r="I338" s="226">
        <v>46245</v>
      </c>
      <c r="J338" s="217" t="s">
        <v>2589</v>
      </c>
      <c r="K338" s="285">
        <v>516339030826011</v>
      </c>
      <c r="L338" s="296" t="s">
        <v>2689</v>
      </c>
      <c r="M338" s="211" t="s">
        <v>2690</v>
      </c>
      <c r="N338" s="250" t="s">
        <v>86</v>
      </c>
      <c r="O338" s="212" t="s">
        <v>2189</v>
      </c>
      <c r="P338" s="226">
        <v>46245</v>
      </c>
      <c r="Q338" s="239" t="s">
        <v>2691</v>
      </c>
      <c r="R338" s="212" t="s">
        <v>2189</v>
      </c>
      <c r="S338" s="226">
        <v>46245</v>
      </c>
      <c r="T338" s="212" t="s">
        <v>68</v>
      </c>
      <c r="U338" s="24" t="s">
        <v>113</v>
      </c>
      <c r="V338" s="240" t="s">
        <v>1597</v>
      </c>
      <c r="W338" s="34"/>
      <c r="X338" s="34"/>
      <c r="Y338" s="34"/>
      <c r="Z338" s="34"/>
      <c r="AA338" s="34"/>
      <c r="AB338" s="34"/>
      <c r="AC338" s="34"/>
      <c r="AD338" s="34"/>
      <c r="AE338" s="34"/>
      <c r="AF338" s="34"/>
    </row>
    <row r="339" ht="17" spans="1:32">
      <c r="A339" s="290">
        <v>269</v>
      </c>
      <c r="B339" s="55" t="s">
        <v>64</v>
      </c>
      <c r="C339" s="229" t="s">
        <v>171</v>
      </c>
      <c r="D339" s="204" t="s">
        <v>1917</v>
      </c>
      <c r="E339" s="228">
        <v>6000064436</v>
      </c>
      <c r="F339" s="217">
        <v>1</v>
      </c>
      <c r="G339" s="217">
        <v>0</v>
      </c>
      <c r="H339" s="286">
        <v>1</v>
      </c>
      <c r="I339" s="226">
        <v>46245</v>
      </c>
      <c r="J339" s="217" t="s">
        <v>2589</v>
      </c>
      <c r="K339" s="285">
        <v>516339030826012</v>
      </c>
      <c r="L339" s="211" t="s">
        <v>2737</v>
      </c>
      <c r="M339" s="114" t="s">
        <v>2690</v>
      </c>
      <c r="N339" s="253" t="s">
        <v>2738</v>
      </c>
      <c r="O339" s="212" t="s">
        <v>2189</v>
      </c>
      <c r="P339" s="226">
        <v>46245</v>
      </c>
      <c r="Q339" s="151" t="s">
        <v>2610</v>
      </c>
      <c r="R339" s="212" t="s">
        <v>2189</v>
      </c>
      <c r="S339" s="226">
        <v>46245</v>
      </c>
      <c r="T339" s="212" t="s">
        <v>68</v>
      </c>
      <c r="U339" s="287" t="s">
        <v>78</v>
      </c>
      <c r="V339" s="240" t="s">
        <v>1597</v>
      </c>
      <c r="W339" s="34"/>
      <c r="X339" s="34"/>
      <c r="Y339" s="34"/>
      <c r="Z339" s="34"/>
      <c r="AA339" s="34"/>
      <c r="AB339" s="34"/>
      <c r="AC339" s="34"/>
      <c r="AD339" s="34"/>
      <c r="AE339" s="34"/>
      <c r="AF339" s="34"/>
    </row>
    <row r="340" ht="17" spans="1:32">
      <c r="A340" s="290">
        <v>270</v>
      </c>
      <c r="B340" s="55" t="s">
        <v>64</v>
      </c>
      <c r="C340" s="229" t="s">
        <v>171</v>
      </c>
      <c r="D340" s="204" t="s">
        <v>1917</v>
      </c>
      <c r="E340" s="228">
        <v>6000064436</v>
      </c>
      <c r="F340" s="298">
        <v>3</v>
      </c>
      <c r="G340" s="298">
        <v>3</v>
      </c>
      <c r="H340" s="298">
        <v>0</v>
      </c>
      <c r="I340" s="226">
        <v>46245</v>
      </c>
      <c r="J340" s="217" t="s">
        <v>2589</v>
      </c>
      <c r="K340" s="285" t="s">
        <v>2750</v>
      </c>
      <c r="L340" s="210" t="s">
        <v>66</v>
      </c>
      <c r="M340" s="211" t="s">
        <v>66</v>
      </c>
      <c r="N340" s="211" t="s">
        <v>66</v>
      </c>
      <c r="O340" s="212" t="s">
        <v>2189</v>
      </c>
      <c r="P340" s="226">
        <v>46245</v>
      </c>
      <c r="Q340" s="211" t="s">
        <v>66</v>
      </c>
      <c r="R340" s="212" t="s">
        <v>2189</v>
      </c>
      <c r="S340" s="226">
        <v>46245</v>
      </c>
      <c r="T340" s="212" t="s">
        <v>68</v>
      </c>
      <c r="U340" s="213" t="s">
        <v>66</v>
      </c>
      <c r="V340" s="213" t="s">
        <v>66</v>
      </c>
      <c r="W340" s="214"/>
      <c r="X340" s="214"/>
      <c r="Y340" s="214"/>
      <c r="Z340" s="214"/>
      <c r="AA340" s="214"/>
      <c r="AB340" s="214"/>
      <c r="AC340" s="214"/>
      <c r="AD340" s="214"/>
      <c r="AE340" s="214"/>
      <c r="AF340" s="214"/>
    </row>
    <row r="341" ht="17" spans="1:32">
      <c r="A341" s="290">
        <v>271</v>
      </c>
      <c r="B341" s="55" t="s">
        <v>64</v>
      </c>
      <c r="C341" s="229" t="s">
        <v>171</v>
      </c>
      <c r="D341" s="204" t="s">
        <v>1917</v>
      </c>
      <c r="E341" s="228">
        <v>6000064436</v>
      </c>
      <c r="F341" s="217">
        <v>1</v>
      </c>
      <c r="G341" s="217">
        <v>0</v>
      </c>
      <c r="H341" s="286">
        <v>1</v>
      </c>
      <c r="I341" s="226">
        <v>46245</v>
      </c>
      <c r="J341" s="217" t="s">
        <v>2589</v>
      </c>
      <c r="K341" s="285">
        <v>516339030826016</v>
      </c>
      <c r="L341" s="296" t="s">
        <v>2689</v>
      </c>
      <c r="M341" s="211" t="s">
        <v>2690</v>
      </c>
      <c r="N341" s="250" t="s">
        <v>86</v>
      </c>
      <c r="O341" s="212" t="s">
        <v>2189</v>
      </c>
      <c r="P341" s="226">
        <v>46245</v>
      </c>
      <c r="Q341" s="239" t="s">
        <v>2691</v>
      </c>
      <c r="R341" s="212" t="s">
        <v>2189</v>
      </c>
      <c r="S341" s="226">
        <v>46245</v>
      </c>
      <c r="T341" s="212" t="s">
        <v>68</v>
      </c>
      <c r="U341" s="24" t="s">
        <v>113</v>
      </c>
      <c r="V341" s="240" t="s">
        <v>1597</v>
      </c>
      <c r="W341" s="34"/>
      <c r="X341" s="34"/>
      <c r="Y341" s="34"/>
      <c r="Z341" s="34"/>
      <c r="AA341" s="34"/>
      <c r="AB341" s="34"/>
      <c r="AC341" s="34"/>
      <c r="AD341" s="34"/>
      <c r="AE341" s="34"/>
      <c r="AF341" s="34"/>
    </row>
    <row r="342" ht="17" spans="1:32">
      <c r="A342" s="290">
        <v>272</v>
      </c>
      <c r="B342" s="55" t="s">
        <v>64</v>
      </c>
      <c r="C342" s="229" t="s">
        <v>171</v>
      </c>
      <c r="D342" s="204" t="s">
        <v>1917</v>
      </c>
      <c r="E342" s="228">
        <v>6000064436</v>
      </c>
      <c r="F342" s="298">
        <v>2</v>
      </c>
      <c r="G342" s="298">
        <v>2</v>
      </c>
      <c r="H342" s="298">
        <v>0</v>
      </c>
      <c r="I342" s="226">
        <v>46245</v>
      </c>
      <c r="J342" s="217" t="s">
        <v>2589</v>
      </c>
      <c r="K342" s="285" t="s">
        <v>2751</v>
      </c>
      <c r="L342" s="210" t="s">
        <v>66</v>
      </c>
      <c r="M342" s="211" t="s">
        <v>66</v>
      </c>
      <c r="N342" s="211" t="s">
        <v>66</v>
      </c>
      <c r="O342" s="212" t="s">
        <v>2189</v>
      </c>
      <c r="P342" s="226">
        <v>46245</v>
      </c>
      <c r="Q342" s="211" t="s">
        <v>66</v>
      </c>
      <c r="R342" s="212" t="s">
        <v>2189</v>
      </c>
      <c r="S342" s="226">
        <v>46245</v>
      </c>
      <c r="T342" s="212" t="s">
        <v>68</v>
      </c>
      <c r="U342" s="213" t="s">
        <v>66</v>
      </c>
      <c r="V342" s="213" t="s">
        <v>66</v>
      </c>
      <c r="W342" s="214"/>
      <c r="X342" s="214"/>
      <c r="Y342" s="214"/>
      <c r="Z342" s="214"/>
      <c r="AA342" s="214"/>
      <c r="AB342" s="214"/>
      <c r="AC342" s="214"/>
      <c r="AD342" s="214"/>
      <c r="AE342" s="214"/>
      <c r="AF342" s="214"/>
    </row>
    <row r="343" ht="16.5" spans="1:32">
      <c r="A343" s="290">
        <v>273</v>
      </c>
      <c r="B343" s="55" t="s">
        <v>64</v>
      </c>
      <c r="C343" s="229" t="s">
        <v>171</v>
      </c>
      <c r="D343" s="204" t="s">
        <v>1917</v>
      </c>
      <c r="E343" s="267">
        <v>6000064430</v>
      </c>
      <c r="F343" s="298">
        <v>1</v>
      </c>
      <c r="G343" s="298">
        <v>0</v>
      </c>
      <c r="H343" s="298">
        <v>1</v>
      </c>
      <c r="I343" s="226">
        <v>46246</v>
      </c>
      <c r="J343" s="184" t="s">
        <v>2588</v>
      </c>
      <c r="K343" s="227">
        <v>516313150826167</v>
      </c>
      <c r="L343" s="211" t="s">
        <v>2625</v>
      </c>
      <c r="M343" s="269" t="s">
        <v>2214</v>
      </c>
      <c r="N343" s="253" t="s">
        <v>2188</v>
      </c>
      <c r="O343" s="212" t="s">
        <v>2189</v>
      </c>
      <c r="P343" s="226">
        <v>46246</v>
      </c>
      <c r="Q343" s="247" t="s">
        <v>2190</v>
      </c>
      <c r="R343" s="212" t="s">
        <v>2189</v>
      </c>
      <c r="S343" s="226">
        <v>46246</v>
      </c>
      <c r="T343" s="212" t="s">
        <v>68</v>
      </c>
      <c r="U343" s="287" t="s">
        <v>78</v>
      </c>
      <c r="V343" s="240" t="s">
        <v>1597</v>
      </c>
      <c r="W343" s="55"/>
      <c r="X343" s="45"/>
      <c r="Y343" s="45"/>
      <c r="Z343" s="45"/>
      <c r="AA343" s="45"/>
      <c r="AB343" s="45"/>
      <c r="AC343" s="45"/>
      <c r="AD343" s="45"/>
      <c r="AE343" s="45"/>
      <c r="AF343" s="45"/>
    </row>
    <row r="344" ht="16.5" spans="1:32">
      <c r="A344" s="290">
        <v>274</v>
      </c>
      <c r="B344" s="55" t="s">
        <v>64</v>
      </c>
      <c r="C344" s="229" t="s">
        <v>171</v>
      </c>
      <c r="D344" s="204" t="s">
        <v>1917</v>
      </c>
      <c r="E344" s="267">
        <v>6000064430</v>
      </c>
      <c r="F344" s="298">
        <v>1</v>
      </c>
      <c r="G344" s="298">
        <v>1</v>
      </c>
      <c r="H344" s="298">
        <v>0</v>
      </c>
      <c r="I344" s="226">
        <v>46246</v>
      </c>
      <c r="J344" s="184" t="s">
        <v>2588</v>
      </c>
      <c r="K344" s="285">
        <v>516313150826168</v>
      </c>
      <c r="L344" s="210" t="s">
        <v>66</v>
      </c>
      <c r="M344" s="211" t="s">
        <v>66</v>
      </c>
      <c r="N344" s="211" t="s">
        <v>66</v>
      </c>
      <c r="O344" s="212" t="s">
        <v>2189</v>
      </c>
      <c r="P344" s="226">
        <v>46246</v>
      </c>
      <c r="Q344" s="211" t="s">
        <v>66</v>
      </c>
      <c r="R344" s="212" t="s">
        <v>2189</v>
      </c>
      <c r="S344" s="226">
        <v>46246</v>
      </c>
      <c r="T344" s="212" t="s">
        <v>68</v>
      </c>
      <c r="U344" s="213" t="s">
        <v>66</v>
      </c>
      <c r="V344" s="213" t="s">
        <v>66</v>
      </c>
      <c r="W344" s="212"/>
      <c r="X344" s="212"/>
      <c r="Y344" s="212"/>
      <c r="Z344" s="212"/>
      <c r="AA344" s="212"/>
      <c r="AB344" s="212"/>
      <c r="AC344" s="212"/>
      <c r="AD344" s="212"/>
      <c r="AE344" s="212"/>
      <c r="AF344" s="212"/>
    </row>
    <row r="345" ht="16.5" spans="1:32">
      <c r="A345" s="290">
        <v>275</v>
      </c>
      <c r="B345" s="55" t="s">
        <v>64</v>
      </c>
      <c r="C345" s="229" t="s">
        <v>171</v>
      </c>
      <c r="D345" s="204" t="s">
        <v>1917</v>
      </c>
      <c r="E345" s="267">
        <v>6000064430</v>
      </c>
      <c r="F345" s="298">
        <v>1</v>
      </c>
      <c r="G345" s="298">
        <v>0</v>
      </c>
      <c r="H345" s="298">
        <v>1</v>
      </c>
      <c r="I345" s="226">
        <v>46246</v>
      </c>
      <c r="J345" s="184" t="s">
        <v>2588</v>
      </c>
      <c r="K345" s="285">
        <v>516313150826169</v>
      </c>
      <c r="L345" s="211" t="s">
        <v>2642</v>
      </c>
      <c r="M345" s="211" t="s">
        <v>2643</v>
      </c>
      <c r="N345" s="250" t="s">
        <v>86</v>
      </c>
      <c r="O345" s="212" t="s">
        <v>2189</v>
      </c>
      <c r="P345" s="226">
        <v>46246</v>
      </c>
      <c r="Q345" s="62" t="s">
        <v>2644</v>
      </c>
      <c r="R345" s="212" t="s">
        <v>2189</v>
      </c>
      <c r="S345" s="226">
        <v>46246</v>
      </c>
      <c r="T345" s="212" t="s">
        <v>68</v>
      </c>
      <c r="U345" s="287" t="s">
        <v>78</v>
      </c>
      <c r="V345" s="240" t="s">
        <v>1597</v>
      </c>
      <c r="W345" s="214"/>
      <c r="X345" s="214"/>
      <c r="Y345" s="214"/>
      <c r="Z345" s="214"/>
      <c r="AA345" s="214"/>
      <c r="AB345" s="214"/>
      <c r="AC345" s="214"/>
      <c r="AD345" s="214"/>
      <c r="AE345" s="214"/>
      <c r="AF345" s="214"/>
    </row>
    <row r="346" ht="16.5" spans="1:32">
      <c r="A346" s="290">
        <v>276</v>
      </c>
      <c r="B346" s="55" t="s">
        <v>64</v>
      </c>
      <c r="C346" s="229" t="s">
        <v>171</v>
      </c>
      <c r="D346" s="204" t="s">
        <v>1917</v>
      </c>
      <c r="E346" s="267">
        <v>6000064430</v>
      </c>
      <c r="F346" s="298">
        <v>2</v>
      </c>
      <c r="G346" s="298">
        <v>2</v>
      </c>
      <c r="H346" s="298">
        <v>0</v>
      </c>
      <c r="I346" s="226">
        <v>46246</v>
      </c>
      <c r="J346" s="184" t="s">
        <v>2588</v>
      </c>
      <c r="K346" s="285" t="s">
        <v>2752</v>
      </c>
      <c r="L346" s="210" t="s">
        <v>66</v>
      </c>
      <c r="M346" s="211" t="s">
        <v>66</v>
      </c>
      <c r="N346" s="211" t="s">
        <v>66</v>
      </c>
      <c r="O346" s="212" t="s">
        <v>2189</v>
      </c>
      <c r="P346" s="226">
        <v>46246</v>
      </c>
      <c r="Q346" s="211" t="s">
        <v>66</v>
      </c>
      <c r="R346" s="212" t="s">
        <v>2189</v>
      </c>
      <c r="S346" s="226">
        <v>46246</v>
      </c>
      <c r="T346" s="212" t="s">
        <v>68</v>
      </c>
      <c r="U346" s="213" t="s">
        <v>66</v>
      </c>
      <c r="V346" s="213" t="s">
        <v>66</v>
      </c>
      <c r="W346" s="212"/>
      <c r="X346" s="212"/>
      <c r="Y346" s="212"/>
      <c r="Z346" s="212"/>
      <c r="AA346" s="212"/>
      <c r="AB346" s="212"/>
      <c r="AC346" s="212"/>
      <c r="AD346" s="212"/>
      <c r="AE346" s="212"/>
      <c r="AF346" s="212"/>
    </row>
    <row r="347" ht="16.5" spans="1:32">
      <c r="A347" s="290">
        <v>277</v>
      </c>
      <c r="B347" s="55" t="s">
        <v>64</v>
      </c>
      <c r="C347" s="229" t="s">
        <v>171</v>
      </c>
      <c r="D347" s="204" t="s">
        <v>1917</v>
      </c>
      <c r="E347" s="267">
        <v>6000064430</v>
      </c>
      <c r="F347" s="298">
        <v>1</v>
      </c>
      <c r="G347" s="298">
        <v>0</v>
      </c>
      <c r="H347" s="298">
        <v>1</v>
      </c>
      <c r="I347" s="226">
        <v>46246</v>
      </c>
      <c r="J347" s="184" t="s">
        <v>2588</v>
      </c>
      <c r="K347" s="227">
        <v>516313150826172</v>
      </c>
      <c r="L347" s="211" t="s">
        <v>2625</v>
      </c>
      <c r="M347" s="269" t="s">
        <v>2214</v>
      </c>
      <c r="N347" s="253" t="s">
        <v>2188</v>
      </c>
      <c r="O347" s="212" t="s">
        <v>2189</v>
      </c>
      <c r="P347" s="226">
        <v>46246</v>
      </c>
      <c r="Q347" s="247" t="s">
        <v>2190</v>
      </c>
      <c r="R347" s="212" t="s">
        <v>2189</v>
      </c>
      <c r="S347" s="226">
        <v>46246</v>
      </c>
      <c r="T347" s="212" t="s">
        <v>68</v>
      </c>
      <c r="U347" s="287" t="s">
        <v>78</v>
      </c>
      <c r="V347" s="240" t="s">
        <v>1597</v>
      </c>
      <c r="W347" s="55"/>
      <c r="X347" s="45"/>
      <c r="Y347" s="45"/>
      <c r="Z347" s="45"/>
      <c r="AA347" s="45"/>
      <c r="AB347" s="45"/>
      <c r="AC347" s="45"/>
      <c r="AD347" s="45"/>
      <c r="AE347" s="45"/>
      <c r="AF347" s="45"/>
    </row>
    <row r="348" ht="16.5" spans="1:32">
      <c r="A348" s="290">
        <v>278</v>
      </c>
      <c r="B348" s="55" t="s">
        <v>64</v>
      </c>
      <c r="C348" s="229" t="s">
        <v>171</v>
      </c>
      <c r="D348" s="204" t="s">
        <v>1917</v>
      </c>
      <c r="E348" s="267">
        <v>6000064430</v>
      </c>
      <c r="F348" s="298">
        <v>2</v>
      </c>
      <c r="G348" s="298">
        <v>2</v>
      </c>
      <c r="H348" s="298">
        <v>0</v>
      </c>
      <c r="I348" s="226">
        <v>46246</v>
      </c>
      <c r="J348" s="184" t="s">
        <v>2588</v>
      </c>
      <c r="K348" s="285" t="s">
        <v>2753</v>
      </c>
      <c r="L348" s="210" t="s">
        <v>66</v>
      </c>
      <c r="M348" s="211" t="s">
        <v>66</v>
      </c>
      <c r="N348" s="211" t="s">
        <v>66</v>
      </c>
      <c r="O348" s="212" t="s">
        <v>2189</v>
      </c>
      <c r="P348" s="226">
        <v>46246</v>
      </c>
      <c r="Q348" s="211" t="s">
        <v>66</v>
      </c>
      <c r="R348" s="212" t="s">
        <v>2189</v>
      </c>
      <c r="S348" s="226">
        <v>46246</v>
      </c>
      <c r="T348" s="212" t="s">
        <v>68</v>
      </c>
      <c r="U348" s="213" t="s">
        <v>66</v>
      </c>
      <c r="V348" s="213" t="s">
        <v>66</v>
      </c>
      <c r="W348" s="212"/>
      <c r="X348" s="212"/>
      <c r="Y348" s="212"/>
      <c r="Z348" s="212"/>
      <c r="AA348" s="212"/>
      <c r="AB348" s="212"/>
      <c r="AC348" s="212"/>
      <c r="AD348" s="212"/>
      <c r="AE348" s="212"/>
      <c r="AF348" s="212"/>
    </row>
    <row r="349" ht="16.5" spans="1:32">
      <c r="A349" s="290">
        <v>279</v>
      </c>
      <c r="B349" s="55" t="s">
        <v>64</v>
      </c>
      <c r="C349" s="229" t="s">
        <v>171</v>
      </c>
      <c r="D349" s="204" t="s">
        <v>1917</v>
      </c>
      <c r="E349" s="267">
        <v>6000064430</v>
      </c>
      <c r="F349" s="298">
        <v>1</v>
      </c>
      <c r="G349" s="298">
        <v>0</v>
      </c>
      <c r="H349" s="298">
        <v>1</v>
      </c>
      <c r="I349" s="226">
        <v>46246</v>
      </c>
      <c r="J349" s="184" t="s">
        <v>2588</v>
      </c>
      <c r="K349" s="285">
        <v>516313150826175</v>
      </c>
      <c r="L349" s="211" t="s">
        <v>2737</v>
      </c>
      <c r="M349" s="114" t="s">
        <v>2690</v>
      </c>
      <c r="N349" s="253" t="s">
        <v>2738</v>
      </c>
      <c r="O349" s="212" t="s">
        <v>2189</v>
      </c>
      <c r="P349" s="226">
        <v>46246</v>
      </c>
      <c r="Q349" s="151" t="s">
        <v>2610</v>
      </c>
      <c r="R349" s="212" t="s">
        <v>2189</v>
      </c>
      <c r="S349" s="226">
        <v>46246</v>
      </c>
      <c r="T349" s="212" t="s">
        <v>68</v>
      </c>
      <c r="U349" s="287" t="s">
        <v>78</v>
      </c>
      <c r="V349" s="240" t="s">
        <v>1597</v>
      </c>
      <c r="W349" s="34"/>
      <c r="X349" s="34"/>
      <c r="Y349" s="34"/>
      <c r="Z349" s="34"/>
      <c r="AA349" s="34"/>
      <c r="AB349" s="34"/>
      <c r="AC349" s="34"/>
      <c r="AD349" s="34"/>
      <c r="AE349" s="34"/>
      <c r="AF349" s="34"/>
    </row>
    <row r="350" ht="16.5" spans="1:32">
      <c r="A350" s="290">
        <v>280</v>
      </c>
      <c r="B350" s="55" t="s">
        <v>64</v>
      </c>
      <c r="C350" s="229" t="s">
        <v>171</v>
      </c>
      <c r="D350" s="204" t="s">
        <v>1917</v>
      </c>
      <c r="E350" s="267">
        <v>6000064430</v>
      </c>
      <c r="F350" s="298">
        <v>1</v>
      </c>
      <c r="G350" s="298">
        <v>1</v>
      </c>
      <c r="H350" s="298">
        <v>0</v>
      </c>
      <c r="I350" s="226">
        <v>46246</v>
      </c>
      <c r="J350" s="184" t="s">
        <v>2588</v>
      </c>
      <c r="K350" s="285">
        <v>516313150826176</v>
      </c>
      <c r="L350" s="210" t="s">
        <v>66</v>
      </c>
      <c r="M350" s="211" t="s">
        <v>66</v>
      </c>
      <c r="N350" s="211" t="s">
        <v>66</v>
      </c>
      <c r="O350" s="212" t="s">
        <v>2189</v>
      </c>
      <c r="P350" s="226">
        <v>46246</v>
      </c>
      <c r="Q350" s="211" t="s">
        <v>66</v>
      </c>
      <c r="R350" s="212" t="s">
        <v>2189</v>
      </c>
      <c r="S350" s="226">
        <v>46246</v>
      </c>
      <c r="T350" s="212" t="s">
        <v>68</v>
      </c>
      <c r="U350" s="213" t="s">
        <v>66</v>
      </c>
      <c r="V350" s="213" t="s">
        <v>66</v>
      </c>
      <c r="W350" s="55"/>
      <c r="X350" s="55"/>
      <c r="Y350" s="55"/>
      <c r="Z350" s="55"/>
      <c r="AA350" s="55"/>
      <c r="AB350" s="55"/>
      <c r="AC350" s="55"/>
      <c r="AD350" s="55"/>
      <c r="AE350" s="55"/>
      <c r="AF350" s="55"/>
    </row>
    <row r="351" ht="16.5" spans="1:32">
      <c r="A351" s="290">
        <v>281</v>
      </c>
      <c r="B351" s="55" t="s">
        <v>64</v>
      </c>
      <c r="C351" s="229" t="s">
        <v>171</v>
      </c>
      <c r="D351" s="204" t="s">
        <v>1917</v>
      </c>
      <c r="E351" s="267">
        <v>6000064430</v>
      </c>
      <c r="F351" s="298">
        <v>1</v>
      </c>
      <c r="G351" s="298">
        <v>0</v>
      </c>
      <c r="H351" s="298">
        <v>1</v>
      </c>
      <c r="I351" s="226">
        <v>46246</v>
      </c>
      <c r="J351" s="184" t="s">
        <v>2588</v>
      </c>
      <c r="K351" s="285">
        <v>516313150826177</v>
      </c>
      <c r="L351" s="211" t="s">
        <v>2694</v>
      </c>
      <c r="M351" s="211" t="s">
        <v>2695</v>
      </c>
      <c r="N351" s="250" t="s">
        <v>2632</v>
      </c>
      <c r="O351" s="212" t="s">
        <v>2189</v>
      </c>
      <c r="P351" s="226">
        <v>46246</v>
      </c>
      <c r="Q351" s="151" t="s">
        <v>2633</v>
      </c>
      <c r="R351" s="212" t="s">
        <v>2189</v>
      </c>
      <c r="S351" s="226">
        <v>46246</v>
      </c>
      <c r="T351" s="212" t="s">
        <v>68</v>
      </c>
      <c r="U351" s="287" t="s">
        <v>78</v>
      </c>
      <c r="V351" s="240" t="s">
        <v>1597</v>
      </c>
      <c r="W351" s="214"/>
      <c r="X351" s="214"/>
      <c r="Y351" s="214"/>
      <c r="Z351" s="214"/>
      <c r="AA351" s="214"/>
      <c r="AB351" s="214"/>
      <c r="AC351" s="214"/>
      <c r="AD351" s="214"/>
      <c r="AE351" s="214"/>
      <c r="AF351" s="214"/>
    </row>
    <row r="352" ht="16.5" spans="1:32">
      <c r="A352" s="290">
        <v>282</v>
      </c>
      <c r="B352" s="55" t="s">
        <v>64</v>
      </c>
      <c r="C352" s="229" t="s">
        <v>171</v>
      </c>
      <c r="D352" s="204" t="s">
        <v>1917</v>
      </c>
      <c r="E352" s="267">
        <v>6000064430</v>
      </c>
      <c r="F352" s="298">
        <f>182-177</f>
        <v>5</v>
      </c>
      <c r="G352" s="298">
        <v>5</v>
      </c>
      <c r="H352" s="298">
        <v>0</v>
      </c>
      <c r="I352" s="226">
        <v>46246</v>
      </c>
      <c r="J352" s="184" t="s">
        <v>2588</v>
      </c>
      <c r="K352" s="285" t="s">
        <v>2754</v>
      </c>
      <c r="L352" s="210" t="s">
        <v>66</v>
      </c>
      <c r="M352" s="211" t="s">
        <v>66</v>
      </c>
      <c r="N352" s="211" t="s">
        <v>66</v>
      </c>
      <c r="O352" s="212" t="s">
        <v>2189</v>
      </c>
      <c r="P352" s="226">
        <v>46246</v>
      </c>
      <c r="Q352" s="211" t="s">
        <v>66</v>
      </c>
      <c r="R352" s="212" t="s">
        <v>2189</v>
      </c>
      <c r="S352" s="226">
        <v>46246</v>
      </c>
      <c r="T352" s="212" t="s">
        <v>68</v>
      </c>
      <c r="U352" s="213" t="s">
        <v>66</v>
      </c>
      <c r="V352" s="213" t="s">
        <v>66</v>
      </c>
      <c r="W352" s="55"/>
      <c r="X352" s="55"/>
      <c r="Y352" s="55"/>
      <c r="Z352" s="55"/>
      <c r="AA352" s="55"/>
      <c r="AB352" s="55"/>
      <c r="AC352" s="55"/>
      <c r="AD352" s="55"/>
      <c r="AE352" s="55"/>
      <c r="AF352" s="55"/>
    </row>
    <row r="353" ht="17" spans="1:32">
      <c r="A353" s="290">
        <v>283</v>
      </c>
      <c r="B353" s="55" t="s">
        <v>64</v>
      </c>
      <c r="C353" s="229" t="s">
        <v>171</v>
      </c>
      <c r="D353" s="204" t="s">
        <v>1917</v>
      </c>
      <c r="E353" s="228">
        <v>6000064429</v>
      </c>
      <c r="F353" s="217">
        <v>1</v>
      </c>
      <c r="G353" s="217">
        <v>1</v>
      </c>
      <c r="H353" s="286">
        <v>0</v>
      </c>
      <c r="I353" s="226">
        <v>46246</v>
      </c>
      <c r="J353" s="184" t="s">
        <v>2587</v>
      </c>
      <c r="K353" s="285">
        <v>516309150826257</v>
      </c>
      <c r="L353" s="210" t="s">
        <v>66</v>
      </c>
      <c r="M353" s="211" t="s">
        <v>66</v>
      </c>
      <c r="N353" s="211" t="s">
        <v>66</v>
      </c>
      <c r="O353" s="212" t="s">
        <v>2189</v>
      </c>
      <c r="P353" s="226">
        <v>46246</v>
      </c>
      <c r="Q353" s="211" t="s">
        <v>66</v>
      </c>
      <c r="R353" s="212" t="s">
        <v>2189</v>
      </c>
      <c r="S353" s="226">
        <v>46246</v>
      </c>
      <c r="T353" s="212" t="s">
        <v>68</v>
      </c>
      <c r="U353" s="213" t="s">
        <v>66</v>
      </c>
      <c r="V353" s="213" t="s">
        <v>66</v>
      </c>
      <c r="W353" s="55"/>
      <c r="X353" s="55"/>
      <c r="Y353" s="55"/>
      <c r="Z353" s="55"/>
      <c r="AA353" s="55"/>
      <c r="AB353" s="55"/>
      <c r="AC353" s="55"/>
      <c r="AD353" s="55"/>
      <c r="AE353" s="55"/>
      <c r="AF353" s="55"/>
    </row>
    <row r="354" ht="17" spans="1:32">
      <c r="A354" s="290">
        <v>284</v>
      </c>
      <c r="B354" s="55" t="s">
        <v>64</v>
      </c>
      <c r="C354" s="229" t="s">
        <v>171</v>
      </c>
      <c r="D354" s="204" t="s">
        <v>1917</v>
      </c>
      <c r="E354" s="228">
        <v>6000064429</v>
      </c>
      <c r="F354" s="217">
        <v>1</v>
      </c>
      <c r="G354" s="217">
        <v>0</v>
      </c>
      <c r="H354" s="286">
        <v>1</v>
      </c>
      <c r="I354" s="226">
        <v>46246</v>
      </c>
      <c r="J354" s="184" t="s">
        <v>2587</v>
      </c>
      <c r="K354" s="227">
        <v>516309150826258</v>
      </c>
      <c r="L354" s="211" t="s">
        <v>2625</v>
      </c>
      <c r="M354" s="269" t="s">
        <v>2214</v>
      </c>
      <c r="N354" s="238" t="s">
        <v>2188</v>
      </c>
      <c r="O354" s="212" t="s">
        <v>2189</v>
      </c>
      <c r="P354" s="226">
        <v>46246</v>
      </c>
      <c r="Q354" s="247" t="s">
        <v>2190</v>
      </c>
      <c r="R354" s="212" t="s">
        <v>2189</v>
      </c>
      <c r="S354" s="226">
        <v>46246</v>
      </c>
      <c r="T354" s="212" t="s">
        <v>68</v>
      </c>
      <c r="U354" s="287" t="s">
        <v>78</v>
      </c>
      <c r="V354" s="240" t="s">
        <v>1597</v>
      </c>
      <c r="W354" s="55"/>
      <c r="X354" s="45"/>
      <c r="Y354" s="45"/>
      <c r="Z354" s="45"/>
      <c r="AA354" s="45"/>
      <c r="AB354" s="45"/>
      <c r="AC354" s="45"/>
      <c r="AD354" s="45"/>
      <c r="AE354" s="45"/>
      <c r="AF354" s="45"/>
    </row>
    <row r="355" ht="17" spans="1:32">
      <c r="A355" s="290">
        <v>285</v>
      </c>
      <c r="B355" s="55" t="s">
        <v>64</v>
      </c>
      <c r="C355" s="229" t="s">
        <v>171</v>
      </c>
      <c r="D355" s="204" t="s">
        <v>1917</v>
      </c>
      <c r="E355" s="228">
        <v>6000064429</v>
      </c>
      <c r="F355" s="217">
        <v>1</v>
      </c>
      <c r="G355" s="217">
        <v>1</v>
      </c>
      <c r="H355" s="286">
        <v>0</v>
      </c>
      <c r="I355" s="226">
        <v>46246</v>
      </c>
      <c r="J355" s="184" t="s">
        <v>2587</v>
      </c>
      <c r="K355" s="285">
        <v>516309150826259</v>
      </c>
      <c r="L355" s="210" t="s">
        <v>66</v>
      </c>
      <c r="M355" s="211" t="s">
        <v>66</v>
      </c>
      <c r="N355" s="211" t="s">
        <v>66</v>
      </c>
      <c r="O355" s="212" t="s">
        <v>2189</v>
      </c>
      <c r="P355" s="226">
        <v>46246</v>
      </c>
      <c r="Q355" s="211" t="s">
        <v>66</v>
      </c>
      <c r="R355" s="212" t="s">
        <v>2189</v>
      </c>
      <c r="S355" s="226">
        <v>46246</v>
      </c>
      <c r="T355" s="212" t="s">
        <v>68</v>
      </c>
      <c r="U355" s="213" t="s">
        <v>66</v>
      </c>
      <c r="V355" s="213" t="s">
        <v>66</v>
      </c>
      <c r="W355" s="55"/>
      <c r="X355" s="55"/>
      <c r="Y355" s="55"/>
      <c r="Z355" s="55"/>
      <c r="AA355" s="55"/>
      <c r="AB355" s="55"/>
      <c r="AC355" s="55"/>
      <c r="AD355" s="55"/>
      <c r="AE355" s="55"/>
      <c r="AF355" s="55"/>
    </row>
    <row r="356" ht="17" spans="1:32">
      <c r="A356" s="290">
        <v>286</v>
      </c>
      <c r="B356" s="55" t="s">
        <v>64</v>
      </c>
      <c r="C356" s="229" t="s">
        <v>171</v>
      </c>
      <c r="D356" s="204" t="s">
        <v>1917</v>
      </c>
      <c r="E356" s="228">
        <v>6000064429</v>
      </c>
      <c r="F356" s="217">
        <v>1</v>
      </c>
      <c r="G356" s="217">
        <v>0</v>
      </c>
      <c r="H356" s="286">
        <v>1</v>
      </c>
      <c r="I356" s="226">
        <v>46246</v>
      </c>
      <c r="J356" s="184" t="s">
        <v>2587</v>
      </c>
      <c r="K356" s="285">
        <v>516309150826260</v>
      </c>
      <c r="L356" s="211" t="s">
        <v>2634</v>
      </c>
      <c r="M356" s="211" t="s">
        <v>2194</v>
      </c>
      <c r="N356" s="211" t="s">
        <v>1035</v>
      </c>
      <c r="O356" s="212" t="s">
        <v>2189</v>
      </c>
      <c r="P356" s="226">
        <v>46246</v>
      </c>
      <c r="Q356" s="258" t="s">
        <v>2195</v>
      </c>
      <c r="R356" s="212" t="s">
        <v>2189</v>
      </c>
      <c r="S356" s="226">
        <v>46246</v>
      </c>
      <c r="T356" s="212" t="s">
        <v>68</v>
      </c>
      <c r="U356" s="204" t="s">
        <v>78</v>
      </c>
      <c r="V356" s="240" t="s">
        <v>1597</v>
      </c>
      <c r="W356" s="40"/>
      <c r="X356" s="40"/>
      <c r="Y356" s="40"/>
      <c r="Z356" s="40"/>
      <c r="AA356" s="40"/>
      <c r="AB356" s="40"/>
      <c r="AC356" s="40"/>
      <c r="AD356" s="40"/>
      <c r="AE356" s="40"/>
      <c r="AF356" s="40"/>
    </row>
    <row r="357" ht="17" spans="1:32">
      <c r="A357" s="290">
        <v>287</v>
      </c>
      <c r="B357" s="55" t="s">
        <v>64</v>
      </c>
      <c r="C357" s="229" t="s">
        <v>171</v>
      </c>
      <c r="D357" s="204" t="s">
        <v>1917</v>
      </c>
      <c r="E357" s="228">
        <v>6000064429</v>
      </c>
      <c r="F357" s="217">
        <v>2</v>
      </c>
      <c r="G357" s="217">
        <v>2</v>
      </c>
      <c r="H357" s="286">
        <v>0</v>
      </c>
      <c r="I357" s="226">
        <v>46246</v>
      </c>
      <c r="J357" s="184" t="s">
        <v>2587</v>
      </c>
      <c r="K357" s="285" t="s">
        <v>2755</v>
      </c>
      <c r="L357" s="210" t="s">
        <v>66</v>
      </c>
      <c r="M357" s="211" t="s">
        <v>66</v>
      </c>
      <c r="N357" s="211" t="s">
        <v>66</v>
      </c>
      <c r="O357" s="212" t="s">
        <v>2189</v>
      </c>
      <c r="P357" s="226">
        <v>46246</v>
      </c>
      <c r="Q357" s="211" t="s">
        <v>66</v>
      </c>
      <c r="R357" s="212" t="s">
        <v>2189</v>
      </c>
      <c r="S357" s="226">
        <v>46246</v>
      </c>
      <c r="T357" s="212" t="s">
        <v>68</v>
      </c>
      <c r="U357" s="213" t="s">
        <v>66</v>
      </c>
      <c r="V357" s="213" t="s">
        <v>66</v>
      </c>
      <c r="W357" s="55"/>
      <c r="X357" s="55"/>
      <c r="Y357" s="55"/>
      <c r="Z357" s="55"/>
      <c r="AA357" s="55"/>
      <c r="AB357" s="55"/>
      <c r="AC357" s="55"/>
      <c r="AD357" s="55"/>
      <c r="AE357" s="55"/>
      <c r="AF357" s="55"/>
    </row>
    <row r="358" ht="17" spans="1:32">
      <c r="A358" s="290">
        <v>288</v>
      </c>
      <c r="B358" s="55" t="s">
        <v>64</v>
      </c>
      <c r="C358" s="229" t="s">
        <v>171</v>
      </c>
      <c r="D358" s="204" t="s">
        <v>1917</v>
      </c>
      <c r="E358" s="228">
        <v>6000064436</v>
      </c>
      <c r="F358" s="268">
        <v>2</v>
      </c>
      <c r="G358" s="268">
        <v>2</v>
      </c>
      <c r="H358" s="285">
        <v>0</v>
      </c>
      <c r="I358" s="226">
        <v>46247</v>
      </c>
      <c r="J358" s="217" t="s">
        <v>2589</v>
      </c>
      <c r="K358" s="285" t="s">
        <v>2756</v>
      </c>
      <c r="L358" s="210" t="s">
        <v>66</v>
      </c>
      <c r="M358" s="211" t="s">
        <v>66</v>
      </c>
      <c r="N358" s="211" t="s">
        <v>66</v>
      </c>
      <c r="O358" s="212" t="s">
        <v>2189</v>
      </c>
      <c r="P358" s="226">
        <v>46247</v>
      </c>
      <c r="Q358" s="211" t="s">
        <v>66</v>
      </c>
      <c r="R358" s="212" t="s">
        <v>2189</v>
      </c>
      <c r="S358" s="226">
        <v>46247</v>
      </c>
      <c r="T358" s="212" t="s">
        <v>68</v>
      </c>
      <c r="U358" s="213" t="s">
        <v>66</v>
      </c>
      <c r="V358" s="213" t="s">
        <v>66</v>
      </c>
      <c r="W358" s="214"/>
      <c r="X358" s="214"/>
      <c r="Y358" s="214"/>
      <c r="Z358" s="214"/>
      <c r="AA358" s="214"/>
      <c r="AB358" s="214"/>
      <c r="AC358" s="214"/>
      <c r="AD358" s="214"/>
      <c r="AE358" s="214"/>
      <c r="AF358" s="214"/>
    </row>
    <row r="359" ht="17" spans="1:32">
      <c r="A359" s="290">
        <v>289</v>
      </c>
      <c r="B359" s="55" t="s">
        <v>64</v>
      </c>
      <c r="C359" s="229" t="s">
        <v>171</v>
      </c>
      <c r="D359" s="204" t="s">
        <v>1917</v>
      </c>
      <c r="E359" s="228">
        <v>6000064436</v>
      </c>
      <c r="F359" s="268">
        <v>1</v>
      </c>
      <c r="G359" s="268">
        <v>0</v>
      </c>
      <c r="H359" s="285">
        <v>1</v>
      </c>
      <c r="I359" s="226">
        <v>46247</v>
      </c>
      <c r="J359" s="217" t="s">
        <v>2589</v>
      </c>
      <c r="K359" s="285">
        <v>516339030826021</v>
      </c>
      <c r="L359" s="211" t="s">
        <v>2737</v>
      </c>
      <c r="M359" s="114" t="s">
        <v>2690</v>
      </c>
      <c r="N359" s="253" t="s">
        <v>2738</v>
      </c>
      <c r="O359" s="212" t="s">
        <v>2189</v>
      </c>
      <c r="P359" s="226">
        <v>46247</v>
      </c>
      <c r="Q359" s="151" t="s">
        <v>2610</v>
      </c>
      <c r="R359" s="212" t="s">
        <v>2189</v>
      </c>
      <c r="S359" s="226">
        <v>46247</v>
      </c>
      <c r="T359" s="212" t="s">
        <v>68</v>
      </c>
      <c r="U359" s="287" t="s">
        <v>78</v>
      </c>
      <c r="V359" s="240" t="s">
        <v>1597</v>
      </c>
      <c r="W359" s="34"/>
      <c r="X359" s="34"/>
      <c r="Y359" s="34"/>
      <c r="Z359" s="34"/>
      <c r="AA359" s="34"/>
      <c r="AB359" s="34"/>
      <c r="AC359" s="34"/>
      <c r="AD359" s="34"/>
      <c r="AE359" s="34"/>
      <c r="AF359" s="34"/>
    </row>
    <row r="360" ht="17" spans="1:32">
      <c r="A360" s="290">
        <v>290</v>
      </c>
      <c r="B360" s="55" t="s">
        <v>64</v>
      </c>
      <c r="C360" s="229" t="s">
        <v>171</v>
      </c>
      <c r="D360" s="204" t="s">
        <v>1917</v>
      </c>
      <c r="E360" s="228">
        <v>6000064436</v>
      </c>
      <c r="F360" s="268">
        <v>4</v>
      </c>
      <c r="G360" s="268">
        <v>4</v>
      </c>
      <c r="H360" s="285">
        <v>0</v>
      </c>
      <c r="I360" s="226">
        <v>46247</v>
      </c>
      <c r="J360" s="217" t="s">
        <v>2589</v>
      </c>
      <c r="K360" s="285" t="s">
        <v>2757</v>
      </c>
      <c r="L360" s="210" t="s">
        <v>66</v>
      </c>
      <c r="M360" s="211" t="s">
        <v>66</v>
      </c>
      <c r="N360" s="211" t="s">
        <v>66</v>
      </c>
      <c r="O360" s="212" t="s">
        <v>2189</v>
      </c>
      <c r="P360" s="226">
        <v>46247</v>
      </c>
      <c r="Q360" s="211" t="s">
        <v>66</v>
      </c>
      <c r="R360" s="212" t="s">
        <v>2189</v>
      </c>
      <c r="S360" s="226">
        <v>46247</v>
      </c>
      <c r="T360" s="212" t="s">
        <v>68</v>
      </c>
      <c r="U360" s="213" t="s">
        <v>66</v>
      </c>
      <c r="V360" s="213" t="s">
        <v>66</v>
      </c>
      <c r="W360" s="214"/>
      <c r="X360" s="214"/>
      <c r="Y360" s="214"/>
      <c r="Z360" s="214"/>
      <c r="AA360" s="214"/>
      <c r="AB360" s="214"/>
      <c r="AC360" s="214"/>
      <c r="AD360" s="214"/>
      <c r="AE360" s="214"/>
      <c r="AF360" s="214"/>
    </row>
    <row r="361" ht="17" spans="1:32">
      <c r="A361" s="290">
        <v>291</v>
      </c>
      <c r="B361" s="55" t="s">
        <v>64</v>
      </c>
      <c r="C361" s="229" t="s">
        <v>171</v>
      </c>
      <c r="D361" s="204" t="s">
        <v>1917</v>
      </c>
      <c r="E361" s="228">
        <v>6000064436</v>
      </c>
      <c r="F361" s="268">
        <v>1</v>
      </c>
      <c r="G361" s="268">
        <v>0</v>
      </c>
      <c r="H361" s="285">
        <v>1</v>
      </c>
      <c r="I361" s="226">
        <v>46247</v>
      </c>
      <c r="J361" s="217" t="s">
        <v>2589</v>
      </c>
      <c r="K361" s="227">
        <v>516339030826026</v>
      </c>
      <c r="L361" s="211" t="s">
        <v>2625</v>
      </c>
      <c r="M361" s="269" t="s">
        <v>2214</v>
      </c>
      <c r="N361" s="253" t="s">
        <v>2188</v>
      </c>
      <c r="O361" s="212" t="s">
        <v>2189</v>
      </c>
      <c r="P361" s="226">
        <v>46247</v>
      </c>
      <c r="Q361" s="247" t="s">
        <v>2190</v>
      </c>
      <c r="R361" s="212" t="s">
        <v>2189</v>
      </c>
      <c r="S361" s="226">
        <v>46247</v>
      </c>
      <c r="T361" s="212" t="s">
        <v>68</v>
      </c>
      <c r="U361" s="287" t="s">
        <v>78</v>
      </c>
      <c r="V361" s="240" t="s">
        <v>1597</v>
      </c>
      <c r="W361" s="55"/>
      <c r="X361" s="45"/>
      <c r="Y361" s="45"/>
      <c r="Z361" s="45"/>
      <c r="AA361" s="45"/>
      <c r="AB361" s="45"/>
      <c r="AC361" s="45"/>
      <c r="AD361" s="45"/>
      <c r="AE361" s="45"/>
      <c r="AF361" s="45"/>
    </row>
    <row r="362" ht="17" spans="1:32">
      <c r="A362" s="290">
        <v>292</v>
      </c>
      <c r="B362" s="55" t="s">
        <v>64</v>
      </c>
      <c r="C362" s="229" t="s">
        <v>171</v>
      </c>
      <c r="D362" s="204" t="s">
        <v>1917</v>
      </c>
      <c r="E362" s="228">
        <v>6000064436</v>
      </c>
      <c r="F362" s="268">
        <v>1</v>
      </c>
      <c r="G362" s="268">
        <v>1</v>
      </c>
      <c r="H362" s="285">
        <v>0</v>
      </c>
      <c r="I362" s="226">
        <v>46247</v>
      </c>
      <c r="J362" s="217" t="s">
        <v>2589</v>
      </c>
      <c r="K362" s="285">
        <v>516339030826027</v>
      </c>
      <c r="L362" s="210" t="s">
        <v>66</v>
      </c>
      <c r="M362" s="211" t="s">
        <v>66</v>
      </c>
      <c r="N362" s="211" t="s">
        <v>66</v>
      </c>
      <c r="O362" s="212" t="s">
        <v>2189</v>
      </c>
      <c r="P362" s="226">
        <v>46247</v>
      </c>
      <c r="Q362" s="211" t="s">
        <v>66</v>
      </c>
      <c r="R362" s="212" t="s">
        <v>2189</v>
      </c>
      <c r="S362" s="226">
        <v>46247</v>
      </c>
      <c r="T362" s="212" t="s">
        <v>68</v>
      </c>
      <c r="U362" s="213" t="s">
        <v>66</v>
      </c>
      <c r="V362" s="213" t="s">
        <v>66</v>
      </c>
      <c r="W362" s="214"/>
      <c r="X362" s="214"/>
      <c r="Y362" s="214"/>
      <c r="Z362" s="214"/>
      <c r="AA362" s="214"/>
      <c r="AB362" s="214"/>
      <c r="AC362" s="214"/>
      <c r="AD362" s="214"/>
      <c r="AE362" s="214"/>
      <c r="AF362" s="214"/>
    </row>
    <row r="363" ht="17" spans="1:32">
      <c r="A363" s="290">
        <v>293</v>
      </c>
      <c r="B363" s="55" t="s">
        <v>64</v>
      </c>
      <c r="C363" s="229" t="s">
        <v>171</v>
      </c>
      <c r="D363" s="204" t="s">
        <v>1917</v>
      </c>
      <c r="E363" s="228">
        <v>6000064436</v>
      </c>
      <c r="F363" s="268">
        <v>1</v>
      </c>
      <c r="G363" s="268">
        <v>0</v>
      </c>
      <c r="H363" s="285">
        <v>1</v>
      </c>
      <c r="I363" s="226">
        <v>46247</v>
      </c>
      <c r="J363" s="217" t="s">
        <v>2589</v>
      </c>
      <c r="K363" s="227">
        <v>516339030826028</v>
      </c>
      <c r="L363" s="211" t="s">
        <v>2625</v>
      </c>
      <c r="M363" s="269" t="s">
        <v>2214</v>
      </c>
      <c r="N363" s="253" t="s">
        <v>2188</v>
      </c>
      <c r="O363" s="212" t="s">
        <v>2189</v>
      </c>
      <c r="P363" s="226">
        <v>46247</v>
      </c>
      <c r="Q363" s="247" t="s">
        <v>2190</v>
      </c>
      <c r="R363" s="212" t="s">
        <v>2189</v>
      </c>
      <c r="S363" s="226">
        <v>46247</v>
      </c>
      <c r="T363" s="212" t="s">
        <v>68</v>
      </c>
      <c r="U363" s="287" t="s">
        <v>78</v>
      </c>
      <c r="V363" s="240" t="s">
        <v>1597</v>
      </c>
      <c r="W363" s="55"/>
      <c r="X363" s="45"/>
      <c r="Y363" s="45"/>
      <c r="Z363" s="45"/>
      <c r="AA363" s="45"/>
      <c r="AB363" s="45"/>
      <c r="AC363" s="45"/>
      <c r="AD363" s="45"/>
      <c r="AE363" s="45"/>
      <c r="AF363" s="45"/>
    </row>
    <row r="364" ht="17" spans="1:32">
      <c r="A364" s="290">
        <v>294</v>
      </c>
      <c r="B364" s="55" t="s">
        <v>64</v>
      </c>
      <c r="C364" s="229" t="s">
        <v>171</v>
      </c>
      <c r="D364" s="204" t="s">
        <v>1917</v>
      </c>
      <c r="E364" s="228">
        <v>6000064429</v>
      </c>
      <c r="F364" s="268">
        <v>1</v>
      </c>
      <c r="G364" s="268">
        <v>0</v>
      </c>
      <c r="H364" s="286">
        <v>1</v>
      </c>
      <c r="I364" s="226">
        <v>46247</v>
      </c>
      <c r="J364" s="184" t="s">
        <v>2587</v>
      </c>
      <c r="K364" s="227">
        <v>516309150826263</v>
      </c>
      <c r="L364" s="211" t="s">
        <v>2625</v>
      </c>
      <c r="M364" s="269" t="s">
        <v>2214</v>
      </c>
      <c r="N364" s="253" t="s">
        <v>2188</v>
      </c>
      <c r="O364" s="212" t="s">
        <v>2189</v>
      </c>
      <c r="P364" s="226">
        <v>46247</v>
      </c>
      <c r="Q364" s="247" t="s">
        <v>2190</v>
      </c>
      <c r="R364" s="212" t="s">
        <v>2189</v>
      </c>
      <c r="S364" s="226">
        <v>46247</v>
      </c>
      <c r="T364" s="212" t="s">
        <v>68</v>
      </c>
      <c r="U364" s="287" t="s">
        <v>78</v>
      </c>
      <c r="V364" s="240" t="s">
        <v>1597</v>
      </c>
      <c r="W364" s="55"/>
      <c r="X364" s="45"/>
      <c r="Y364" s="45"/>
      <c r="Z364" s="45"/>
      <c r="AA364" s="45"/>
      <c r="AB364" s="45"/>
      <c r="AC364" s="45"/>
      <c r="AD364" s="45"/>
      <c r="AE364" s="45"/>
      <c r="AF364" s="45"/>
    </row>
    <row r="365" ht="17" spans="1:32">
      <c r="A365" s="290">
        <v>295</v>
      </c>
      <c r="B365" s="55" t="s">
        <v>64</v>
      </c>
      <c r="C365" s="229" t="s">
        <v>171</v>
      </c>
      <c r="D365" s="204" t="s">
        <v>1917</v>
      </c>
      <c r="E365" s="228">
        <v>6000064429</v>
      </c>
      <c r="F365" s="217">
        <f>267-263</f>
        <v>4</v>
      </c>
      <c r="G365" s="217">
        <v>4</v>
      </c>
      <c r="H365" s="286">
        <v>0</v>
      </c>
      <c r="I365" s="226">
        <v>46247</v>
      </c>
      <c r="J365" s="184" t="s">
        <v>2587</v>
      </c>
      <c r="K365" s="285" t="s">
        <v>2758</v>
      </c>
      <c r="L365" s="210" t="s">
        <v>66</v>
      </c>
      <c r="M365" s="211" t="s">
        <v>66</v>
      </c>
      <c r="N365" s="211" t="s">
        <v>66</v>
      </c>
      <c r="O365" s="212" t="s">
        <v>2189</v>
      </c>
      <c r="P365" s="226">
        <v>46247</v>
      </c>
      <c r="Q365" s="211" t="s">
        <v>66</v>
      </c>
      <c r="R365" s="212" t="s">
        <v>2189</v>
      </c>
      <c r="S365" s="226">
        <v>46247</v>
      </c>
      <c r="T365" s="212" t="s">
        <v>68</v>
      </c>
      <c r="U365" s="213" t="s">
        <v>66</v>
      </c>
      <c r="V365" s="213" t="s">
        <v>66</v>
      </c>
      <c r="W365" s="55"/>
      <c r="X365" s="55"/>
      <c r="Y365" s="55"/>
      <c r="Z365" s="55"/>
      <c r="AA365" s="55"/>
      <c r="AB365" s="55"/>
      <c r="AC365" s="55"/>
      <c r="AD365" s="55"/>
      <c r="AE365" s="55"/>
      <c r="AF365" s="55"/>
    </row>
    <row r="366" ht="17" spans="1:32">
      <c r="A366" s="290">
        <v>296</v>
      </c>
      <c r="B366" s="55" t="s">
        <v>64</v>
      </c>
      <c r="C366" s="229" t="s">
        <v>171</v>
      </c>
      <c r="D366" s="204" t="s">
        <v>1917</v>
      </c>
      <c r="E366" s="228">
        <v>6000064429</v>
      </c>
      <c r="F366" s="268">
        <v>1</v>
      </c>
      <c r="G366" s="217">
        <v>0</v>
      </c>
      <c r="H366" s="286">
        <v>1</v>
      </c>
      <c r="I366" s="226">
        <v>46247</v>
      </c>
      <c r="J366" s="184" t="s">
        <v>2587</v>
      </c>
      <c r="K366" s="227">
        <v>516309150826268</v>
      </c>
      <c r="L366" s="211" t="s">
        <v>2625</v>
      </c>
      <c r="M366" s="269" t="s">
        <v>2214</v>
      </c>
      <c r="N366" s="253" t="s">
        <v>2188</v>
      </c>
      <c r="O366" s="212" t="s">
        <v>2189</v>
      </c>
      <c r="P366" s="226">
        <v>46247</v>
      </c>
      <c r="Q366" s="247" t="s">
        <v>2190</v>
      </c>
      <c r="R366" s="212" t="s">
        <v>2189</v>
      </c>
      <c r="S366" s="226">
        <v>46247</v>
      </c>
      <c r="T366" s="212" t="s">
        <v>68</v>
      </c>
      <c r="U366" s="287" t="s">
        <v>78</v>
      </c>
      <c r="V366" s="240" t="s">
        <v>1597</v>
      </c>
      <c r="W366" s="55"/>
      <c r="X366" s="45"/>
      <c r="Y366" s="45"/>
      <c r="Z366" s="45"/>
      <c r="AA366" s="45"/>
      <c r="AB366" s="45"/>
      <c r="AC366" s="45"/>
      <c r="AD366" s="45"/>
      <c r="AE366" s="45"/>
      <c r="AF366" s="45"/>
    </row>
    <row r="367" ht="17" spans="1:32">
      <c r="A367" s="290">
        <v>297</v>
      </c>
      <c r="B367" s="55" t="s">
        <v>64</v>
      </c>
      <c r="C367" s="229" t="s">
        <v>171</v>
      </c>
      <c r="D367" s="204" t="s">
        <v>1917</v>
      </c>
      <c r="E367" s="228">
        <v>6000064429</v>
      </c>
      <c r="F367" s="217">
        <v>2</v>
      </c>
      <c r="G367" s="217">
        <v>2</v>
      </c>
      <c r="H367" s="286">
        <v>0</v>
      </c>
      <c r="I367" s="226">
        <v>46247</v>
      </c>
      <c r="J367" s="184" t="s">
        <v>2587</v>
      </c>
      <c r="K367" s="285" t="s">
        <v>2759</v>
      </c>
      <c r="L367" s="210" t="s">
        <v>66</v>
      </c>
      <c r="M367" s="211" t="s">
        <v>66</v>
      </c>
      <c r="N367" s="211" t="s">
        <v>66</v>
      </c>
      <c r="O367" s="212" t="s">
        <v>2189</v>
      </c>
      <c r="P367" s="226">
        <v>46247</v>
      </c>
      <c r="Q367" s="211" t="s">
        <v>66</v>
      </c>
      <c r="R367" s="212" t="s">
        <v>2189</v>
      </c>
      <c r="S367" s="226">
        <v>46247</v>
      </c>
      <c r="T367" s="212" t="s">
        <v>68</v>
      </c>
      <c r="U367" s="213" t="s">
        <v>66</v>
      </c>
      <c r="V367" s="213" t="s">
        <v>66</v>
      </c>
      <c r="W367" s="55"/>
      <c r="X367" s="55"/>
      <c r="Y367" s="55"/>
      <c r="Z367" s="55"/>
      <c r="AA367" s="55"/>
      <c r="AB367" s="55"/>
      <c r="AC367" s="55"/>
      <c r="AD367" s="55"/>
      <c r="AE367" s="55"/>
      <c r="AF367" s="55"/>
    </row>
    <row r="368" ht="17" spans="1:32">
      <c r="A368" s="290">
        <v>298</v>
      </c>
      <c r="B368" s="55" t="s">
        <v>64</v>
      </c>
      <c r="C368" s="229" t="s">
        <v>171</v>
      </c>
      <c r="D368" s="204" t="s">
        <v>1917</v>
      </c>
      <c r="E368" s="228">
        <v>6000064429</v>
      </c>
      <c r="F368" s="268">
        <v>1</v>
      </c>
      <c r="G368" s="217">
        <v>0</v>
      </c>
      <c r="H368" s="286">
        <v>1</v>
      </c>
      <c r="I368" s="226">
        <v>46247</v>
      </c>
      <c r="J368" s="184" t="s">
        <v>2587</v>
      </c>
      <c r="K368" s="285" t="s">
        <v>2760</v>
      </c>
      <c r="L368" s="255" t="s">
        <v>2614</v>
      </c>
      <c r="M368" s="114" t="s">
        <v>2392</v>
      </c>
      <c r="N368" s="238" t="s">
        <v>2398</v>
      </c>
      <c r="O368" s="212" t="s">
        <v>2189</v>
      </c>
      <c r="P368" s="226">
        <v>46247</v>
      </c>
      <c r="Q368" s="256" t="s">
        <v>2615</v>
      </c>
      <c r="R368" s="212" t="s">
        <v>2189</v>
      </c>
      <c r="S368" s="226">
        <v>46247</v>
      </c>
      <c r="T368" s="212" t="s">
        <v>68</v>
      </c>
      <c r="U368" s="216" t="s">
        <v>27</v>
      </c>
      <c r="V368" s="216" t="s">
        <v>17</v>
      </c>
      <c r="W368" s="55"/>
      <c r="X368" s="55"/>
      <c r="Y368" s="55"/>
      <c r="Z368" s="55"/>
      <c r="AA368" s="55"/>
      <c r="AB368" s="55"/>
      <c r="AC368" s="55"/>
      <c r="AD368" s="55"/>
      <c r="AE368" s="55"/>
      <c r="AF368" s="55"/>
    </row>
    <row r="369" ht="17" spans="1:32">
      <c r="A369" s="290">
        <v>299</v>
      </c>
      <c r="B369" s="55" t="s">
        <v>64</v>
      </c>
      <c r="C369" s="229" t="s">
        <v>171</v>
      </c>
      <c r="D369" s="204" t="s">
        <v>1917</v>
      </c>
      <c r="E369" s="228">
        <v>6000064429</v>
      </c>
      <c r="F369" s="217">
        <v>1</v>
      </c>
      <c r="G369" s="217">
        <v>1</v>
      </c>
      <c r="H369" s="286">
        <v>0</v>
      </c>
      <c r="I369" s="226">
        <v>46247</v>
      </c>
      <c r="J369" s="184" t="s">
        <v>2587</v>
      </c>
      <c r="K369" s="285" t="s">
        <v>2761</v>
      </c>
      <c r="L369" s="210" t="s">
        <v>66</v>
      </c>
      <c r="M369" s="211" t="s">
        <v>66</v>
      </c>
      <c r="N369" s="211" t="s">
        <v>66</v>
      </c>
      <c r="O369" s="212" t="s">
        <v>2189</v>
      </c>
      <c r="P369" s="226">
        <v>46247</v>
      </c>
      <c r="Q369" s="211" t="s">
        <v>66</v>
      </c>
      <c r="R369" s="212" t="s">
        <v>2189</v>
      </c>
      <c r="S369" s="226">
        <v>46247</v>
      </c>
      <c r="T369" s="212" t="s">
        <v>68</v>
      </c>
      <c r="U369" s="213" t="s">
        <v>66</v>
      </c>
      <c r="V369" s="213" t="s">
        <v>66</v>
      </c>
      <c r="W369" s="55"/>
      <c r="X369" s="55"/>
      <c r="Y369" s="55"/>
      <c r="Z369" s="55"/>
      <c r="AA369" s="55"/>
      <c r="AB369" s="55"/>
      <c r="AC369" s="55"/>
      <c r="AD369" s="55"/>
      <c r="AE369" s="55"/>
      <c r="AF369" s="55"/>
    </row>
    <row r="370" ht="17" spans="1:32">
      <c r="A370" s="290">
        <v>300</v>
      </c>
      <c r="B370" s="55" t="s">
        <v>64</v>
      </c>
      <c r="C370" s="229" t="s">
        <v>171</v>
      </c>
      <c r="D370" s="204" t="s">
        <v>1917</v>
      </c>
      <c r="E370" s="228">
        <v>6000064429</v>
      </c>
      <c r="F370" s="268">
        <v>1</v>
      </c>
      <c r="G370" s="217">
        <v>0</v>
      </c>
      <c r="H370" s="286">
        <v>1</v>
      </c>
      <c r="I370" s="226">
        <v>46247</v>
      </c>
      <c r="J370" s="184" t="s">
        <v>2587</v>
      </c>
      <c r="K370" s="285" t="s">
        <v>2762</v>
      </c>
      <c r="L370" s="255" t="s">
        <v>2614</v>
      </c>
      <c r="M370" s="243" t="s">
        <v>2392</v>
      </c>
      <c r="N370" s="238" t="s">
        <v>2398</v>
      </c>
      <c r="O370" s="212" t="s">
        <v>2189</v>
      </c>
      <c r="P370" s="226">
        <v>46247</v>
      </c>
      <c r="Q370" s="245" t="s">
        <v>2615</v>
      </c>
      <c r="R370" s="212" t="s">
        <v>2189</v>
      </c>
      <c r="S370" s="226">
        <v>46247</v>
      </c>
      <c r="T370" s="212" t="s">
        <v>68</v>
      </c>
      <c r="U370" s="216" t="s">
        <v>27</v>
      </c>
      <c r="V370" s="216" t="s">
        <v>15</v>
      </c>
      <c r="W370" s="55"/>
      <c r="X370" s="55"/>
      <c r="Y370" s="55"/>
      <c r="Z370" s="55"/>
      <c r="AA370" s="55"/>
      <c r="AB370" s="55"/>
      <c r="AC370" s="55"/>
      <c r="AD370" s="55"/>
      <c r="AE370" s="55"/>
      <c r="AF370" s="55"/>
    </row>
    <row r="371" ht="17" spans="1:32">
      <c r="A371" s="290">
        <v>301</v>
      </c>
      <c r="B371" s="55" t="s">
        <v>64</v>
      </c>
      <c r="C371" s="229" t="s">
        <v>171</v>
      </c>
      <c r="D371" s="204" t="s">
        <v>1917</v>
      </c>
      <c r="E371" s="228">
        <v>6000064429</v>
      </c>
      <c r="F371" s="298">
        <v>1</v>
      </c>
      <c r="G371" s="298">
        <v>1</v>
      </c>
      <c r="H371" s="299">
        <v>0</v>
      </c>
      <c r="I371" s="226">
        <v>46247</v>
      </c>
      <c r="J371" s="184" t="s">
        <v>2587</v>
      </c>
      <c r="K371" s="285" t="s">
        <v>2763</v>
      </c>
      <c r="L371" s="210" t="s">
        <v>66</v>
      </c>
      <c r="M371" s="211" t="s">
        <v>66</v>
      </c>
      <c r="N371" s="211" t="s">
        <v>66</v>
      </c>
      <c r="O371" s="212" t="s">
        <v>2189</v>
      </c>
      <c r="P371" s="226">
        <v>46247</v>
      </c>
      <c r="Q371" s="211" t="s">
        <v>66</v>
      </c>
      <c r="R371" s="212" t="s">
        <v>2189</v>
      </c>
      <c r="S371" s="226">
        <v>46247</v>
      </c>
      <c r="T371" s="212" t="s">
        <v>68</v>
      </c>
      <c r="U371" s="213" t="s">
        <v>66</v>
      </c>
      <c r="V371" s="213" t="s">
        <v>66</v>
      </c>
      <c r="W371" s="55"/>
      <c r="X371" s="55"/>
      <c r="Y371" s="55"/>
      <c r="Z371" s="55"/>
      <c r="AA371" s="55"/>
      <c r="AB371" s="55"/>
      <c r="AC371" s="55"/>
      <c r="AD371" s="55"/>
      <c r="AE371" s="55"/>
      <c r="AF371" s="55"/>
    </row>
    <row r="372" ht="17" spans="1:32">
      <c r="A372" s="290">
        <v>302</v>
      </c>
      <c r="B372" s="55" t="s">
        <v>64</v>
      </c>
      <c r="C372" s="229" t="s">
        <v>171</v>
      </c>
      <c r="D372" s="204" t="s">
        <v>1917</v>
      </c>
      <c r="E372" s="228">
        <v>6000064429</v>
      </c>
      <c r="F372" s="268">
        <v>1</v>
      </c>
      <c r="G372" s="217">
        <v>0</v>
      </c>
      <c r="H372" s="286">
        <v>1</v>
      </c>
      <c r="I372" s="226">
        <v>46247</v>
      </c>
      <c r="J372" s="184" t="s">
        <v>2587</v>
      </c>
      <c r="K372" s="285" t="s">
        <v>2764</v>
      </c>
      <c r="L372" s="296" t="s">
        <v>2689</v>
      </c>
      <c r="M372" s="211" t="s">
        <v>2690</v>
      </c>
      <c r="N372" s="258" t="s">
        <v>86</v>
      </c>
      <c r="O372" s="212" t="s">
        <v>2189</v>
      </c>
      <c r="P372" s="226">
        <v>46247</v>
      </c>
      <c r="Q372" s="239" t="s">
        <v>2691</v>
      </c>
      <c r="R372" s="212" t="s">
        <v>2189</v>
      </c>
      <c r="S372" s="226">
        <v>46247</v>
      </c>
      <c r="T372" s="212" t="s">
        <v>68</v>
      </c>
      <c r="U372" s="24" t="s">
        <v>113</v>
      </c>
      <c r="V372" s="240" t="s">
        <v>1597</v>
      </c>
      <c r="W372" s="34"/>
      <c r="X372" s="34"/>
      <c r="Y372" s="34"/>
      <c r="Z372" s="34"/>
      <c r="AA372" s="34"/>
      <c r="AB372" s="34"/>
      <c r="AC372" s="34"/>
      <c r="AD372" s="34"/>
      <c r="AE372" s="34"/>
      <c r="AF372" s="34"/>
    </row>
    <row r="373" ht="17" spans="1:32">
      <c r="A373" s="290">
        <v>303</v>
      </c>
      <c r="B373" s="55" t="s">
        <v>64</v>
      </c>
      <c r="C373" s="229" t="s">
        <v>171</v>
      </c>
      <c r="D373" s="204" t="s">
        <v>1917</v>
      </c>
      <c r="E373" s="228">
        <v>6000064429</v>
      </c>
      <c r="F373" s="298">
        <v>2</v>
      </c>
      <c r="G373" s="298">
        <v>2</v>
      </c>
      <c r="H373" s="299">
        <v>0</v>
      </c>
      <c r="I373" s="226">
        <v>46247</v>
      </c>
      <c r="J373" s="184" t="s">
        <v>2587</v>
      </c>
      <c r="K373" s="285" t="s">
        <v>2765</v>
      </c>
      <c r="L373" s="210" t="s">
        <v>66</v>
      </c>
      <c r="M373" s="211" t="s">
        <v>66</v>
      </c>
      <c r="N373" s="211" t="s">
        <v>66</v>
      </c>
      <c r="O373" s="212" t="s">
        <v>2189</v>
      </c>
      <c r="P373" s="226">
        <v>46247</v>
      </c>
      <c r="Q373" s="211" t="s">
        <v>66</v>
      </c>
      <c r="R373" s="212" t="s">
        <v>2189</v>
      </c>
      <c r="S373" s="226">
        <v>46247</v>
      </c>
      <c r="T373" s="212" t="s">
        <v>68</v>
      </c>
      <c r="U373" s="213" t="s">
        <v>66</v>
      </c>
      <c r="V373" s="213" t="s">
        <v>66</v>
      </c>
      <c r="W373" s="55"/>
      <c r="X373" s="55"/>
      <c r="Y373" s="55"/>
      <c r="Z373" s="55"/>
      <c r="AA373" s="55"/>
      <c r="AB373" s="55"/>
      <c r="AC373" s="55"/>
      <c r="AD373" s="55"/>
      <c r="AE373" s="55"/>
      <c r="AF373" s="55"/>
    </row>
    <row r="374" ht="17" spans="1:32">
      <c r="A374" s="290">
        <v>304</v>
      </c>
      <c r="B374" s="55" t="s">
        <v>64</v>
      </c>
      <c r="C374" s="229" t="s">
        <v>171</v>
      </c>
      <c r="D374" s="204" t="s">
        <v>1917</v>
      </c>
      <c r="E374" s="228">
        <v>6000064429</v>
      </c>
      <c r="F374" s="268">
        <v>1</v>
      </c>
      <c r="G374" s="217">
        <v>0</v>
      </c>
      <c r="H374" s="286">
        <v>1</v>
      </c>
      <c r="I374" s="226">
        <v>46247</v>
      </c>
      <c r="J374" s="184" t="s">
        <v>2587</v>
      </c>
      <c r="K374" s="285" t="s">
        <v>2766</v>
      </c>
      <c r="L374" s="211" t="s">
        <v>2634</v>
      </c>
      <c r="M374" s="211" t="s">
        <v>2194</v>
      </c>
      <c r="N374" s="211" t="s">
        <v>1035</v>
      </c>
      <c r="O374" s="212" t="s">
        <v>2189</v>
      </c>
      <c r="P374" s="226">
        <v>46247</v>
      </c>
      <c r="Q374" s="258" t="s">
        <v>2195</v>
      </c>
      <c r="R374" s="212" t="s">
        <v>2189</v>
      </c>
      <c r="S374" s="226">
        <v>46247</v>
      </c>
      <c r="T374" s="212" t="s">
        <v>68</v>
      </c>
      <c r="U374" s="204" t="s">
        <v>78</v>
      </c>
      <c r="V374" s="240" t="s">
        <v>1597</v>
      </c>
      <c r="W374" s="40"/>
      <c r="X374" s="40"/>
      <c r="Y374" s="40"/>
      <c r="Z374" s="40"/>
      <c r="AA374" s="40"/>
      <c r="AB374" s="40"/>
      <c r="AC374" s="40"/>
      <c r="AD374" s="40"/>
      <c r="AE374" s="40"/>
      <c r="AF374" s="40"/>
    </row>
    <row r="375" ht="17" spans="1:32">
      <c r="A375" s="290">
        <v>305</v>
      </c>
      <c r="B375" s="55" t="s">
        <v>64</v>
      </c>
      <c r="C375" s="229" t="s">
        <v>171</v>
      </c>
      <c r="D375" s="204" t="s">
        <v>1917</v>
      </c>
      <c r="E375" s="228">
        <v>6000064429</v>
      </c>
      <c r="F375" s="298">
        <v>1</v>
      </c>
      <c r="G375" s="298">
        <v>1</v>
      </c>
      <c r="H375" s="299">
        <v>0</v>
      </c>
      <c r="I375" s="226">
        <v>46248</v>
      </c>
      <c r="J375" s="184" t="s">
        <v>2587</v>
      </c>
      <c r="K375" s="285" t="s">
        <v>2767</v>
      </c>
      <c r="L375" s="210" t="s">
        <v>66</v>
      </c>
      <c r="M375" s="211" t="s">
        <v>66</v>
      </c>
      <c r="N375" s="211" t="s">
        <v>66</v>
      </c>
      <c r="O375" s="212" t="s">
        <v>2189</v>
      </c>
      <c r="P375" s="226">
        <v>46248</v>
      </c>
      <c r="Q375" s="211" t="s">
        <v>66</v>
      </c>
      <c r="R375" s="212" t="s">
        <v>2189</v>
      </c>
      <c r="S375" s="226">
        <v>46248</v>
      </c>
      <c r="T375" s="212" t="s">
        <v>68</v>
      </c>
      <c r="U375" s="213" t="s">
        <v>66</v>
      </c>
      <c r="V375" s="213" t="s">
        <v>66</v>
      </c>
      <c r="W375" s="55"/>
      <c r="X375" s="55"/>
      <c r="Y375" s="55"/>
      <c r="Z375" s="55"/>
      <c r="AA375" s="55"/>
      <c r="AB375" s="55"/>
      <c r="AC375" s="55"/>
      <c r="AD375" s="55"/>
      <c r="AE375" s="55"/>
      <c r="AF375" s="55"/>
    </row>
    <row r="376" ht="17" spans="1:32">
      <c r="A376" s="290">
        <v>306</v>
      </c>
      <c r="B376" s="55" t="s">
        <v>64</v>
      </c>
      <c r="C376" s="229" t="s">
        <v>171</v>
      </c>
      <c r="D376" s="204" t="s">
        <v>1917</v>
      </c>
      <c r="E376" s="228">
        <v>6000064913</v>
      </c>
      <c r="F376" s="298">
        <v>1</v>
      </c>
      <c r="G376" s="298">
        <v>1</v>
      </c>
      <c r="H376" s="299">
        <v>0</v>
      </c>
      <c r="I376" s="226">
        <v>46248</v>
      </c>
      <c r="J376" s="184" t="s">
        <v>2596</v>
      </c>
      <c r="K376" s="285">
        <v>516337080826001</v>
      </c>
      <c r="L376" s="210" t="s">
        <v>66</v>
      </c>
      <c r="M376" s="211" t="s">
        <v>66</v>
      </c>
      <c r="N376" s="211" t="s">
        <v>66</v>
      </c>
      <c r="O376" s="212" t="s">
        <v>2189</v>
      </c>
      <c r="P376" s="226">
        <v>46248</v>
      </c>
      <c r="Q376" s="211" t="s">
        <v>66</v>
      </c>
      <c r="R376" s="212" t="s">
        <v>2189</v>
      </c>
      <c r="S376" s="226">
        <v>46248</v>
      </c>
      <c r="T376" s="212" t="s">
        <v>68</v>
      </c>
      <c r="U376" s="213" t="s">
        <v>66</v>
      </c>
      <c r="V376" s="213" t="s">
        <v>66</v>
      </c>
      <c r="W376" s="55"/>
      <c r="X376" s="55"/>
      <c r="Y376" s="55"/>
      <c r="Z376" s="55"/>
      <c r="AA376" s="55"/>
      <c r="AB376" s="55"/>
      <c r="AC376" s="55"/>
      <c r="AD376" s="55"/>
      <c r="AE376" s="55"/>
      <c r="AF376" s="55"/>
    </row>
    <row r="377" ht="17" spans="1:32">
      <c r="A377" s="290">
        <v>307</v>
      </c>
      <c r="B377" s="55" t="s">
        <v>64</v>
      </c>
      <c r="C377" s="229" t="s">
        <v>171</v>
      </c>
      <c r="D377" s="204" t="s">
        <v>1917</v>
      </c>
      <c r="E377" s="228">
        <v>6000064429</v>
      </c>
      <c r="F377" s="268">
        <v>1</v>
      </c>
      <c r="G377" s="217">
        <v>0</v>
      </c>
      <c r="H377" s="286">
        <v>1</v>
      </c>
      <c r="I377" s="226">
        <v>46248</v>
      </c>
      <c r="J377" s="184" t="s">
        <v>2587</v>
      </c>
      <c r="K377" s="674" t="s">
        <v>2768</v>
      </c>
      <c r="L377" s="211" t="s">
        <v>2625</v>
      </c>
      <c r="M377" s="269" t="s">
        <v>2214</v>
      </c>
      <c r="N377" s="253" t="s">
        <v>2188</v>
      </c>
      <c r="O377" s="212" t="s">
        <v>2189</v>
      </c>
      <c r="P377" s="226">
        <v>46248</v>
      </c>
      <c r="Q377" s="247" t="s">
        <v>2190</v>
      </c>
      <c r="R377" s="212" t="s">
        <v>2189</v>
      </c>
      <c r="S377" s="226">
        <v>46248</v>
      </c>
      <c r="T377" s="212" t="s">
        <v>68</v>
      </c>
      <c r="U377" s="287" t="s">
        <v>78</v>
      </c>
      <c r="V377" s="240" t="s">
        <v>1597</v>
      </c>
      <c r="W377" s="55"/>
      <c r="X377" s="45"/>
      <c r="Y377" s="45"/>
      <c r="Z377" s="45"/>
      <c r="AA377" s="45"/>
      <c r="AB377" s="45"/>
      <c r="AC377" s="45"/>
      <c r="AD377" s="45"/>
      <c r="AE377" s="45"/>
      <c r="AF377" s="45"/>
    </row>
    <row r="378" ht="17" spans="1:32">
      <c r="A378" s="290">
        <v>308</v>
      </c>
      <c r="B378" s="55" t="s">
        <v>64</v>
      </c>
      <c r="C378" s="229" t="s">
        <v>171</v>
      </c>
      <c r="D378" s="204" t="s">
        <v>1917</v>
      </c>
      <c r="E378" s="228">
        <v>6000064429</v>
      </c>
      <c r="F378" s="298">
        <v>2</v>
      </c>
      <c r="G378" s="298">
        <v>2</v>
      </c>
      <c r="H378" s="299">
        <v>0</v>
      </c>
      <c r="I378" s="226">
        <v>46248</v>
      </c>
      <c r="J378" s="184" t="s">
        <v>2587</v>
      </c>
      <c r="K378" s="285" t="s">
        <v>2769</v>
      </c>
      <c r="L378" s="210" t="s">
        <v>66</v>
      </c>
      <c r="M378" s="211" t="s">
        <v>66</v>
      </c>
      <c r="N378" s="211" t="s">
        <v>66</v>
      </c>
      <c r="O378" s="212" t="s">
        <v>2189</v>
      </c>
      <c r="P378" s="226">
        <v>46248</v>
      </c>
      <c r="Q378" s="211" t="s">
        <v>66</v>
      </c>
      <c r="R378" s="212" t="s">
        <v>2189</v>
      </c>
      <c r="S378" s="226">
        <v>46248</v>
      </c>
      <c r="T378" s="212" t="s">
        <v>68</v>
      </c>
      <c r="U378" s="213" t="s">
        <v>66</v>
      </c>
      <c r="V378" s="213" t="s">
        <v>66</v>
      </c>
      <c r="W378" s="55"/>
      <c r="X378" s="55"/>
      <c r="Y378" s="55"/>
      <c r="Z378" s="55"/>
      <c r="AA378" s="55"/>
      <c r="AB378" s="55"/>
      <c r="AC378" s="55"/>
      <c r="AD378" s="55"/>
      <c r="AE378" s="55"/>
      <c r="AF378" s="55"/>
    </row>
    <row r="379" ht="17" spans="1:32">
      <c r="A379" s="290">
        <v>309</v>
      </c>
      <c r="B379" s="55" t="s">
        <v>64</v>
      </c>
      <c r="C379" s="229" t="s">
        <v>171</v>
      </c>
      <c r="D379" s="204" t="s">
        <v>1917</v>
      </c>
      <c r="E379" s="228">
        <v>6000064436</v>
      </c>
      <c r="F379" s="298">
        <v>4</v>
      </c>
      <c r="G379" s="298">
        <v>4</v>
      </c>
      <c r="H379" s="299">
        <v>0</v>
      </c>
      <c r="I379" s="226">
        <v>46248</v>
      </c>
      <c r="J379" s="217" t="s">
        <v>2589</v>
      </c>
      <c r="K379" s="285" t="s">
        <v>2770</v>
      </c>
      <c r="L379" s="210" t="s">
        <v>66</v>
      </c>
      <c r="M379" s="211" t="s">
        <v>66</v>
      </c>
      <c r="N379" s="211" t="s">
        <v>66</v>
      </c>
      <c r="O379" s="212" t="s">
        <v>2189</v>
      </c>
      <c r="P379" s="226">
        <v>46248</v>
      </c>
      <c r="Q379" s="211" t="s">
        <v>66</v>
      </c>
      <c r="R379" s="212" t="s">
        <v>2189</v>
      </c>
      <c r="S379" s="226">
        <v>46248</v>
      </c>
      <c r="T379" s="212" t="s">
        <v>68</v>
      </c>
      <c r="U379" s="213" t="s">
        <v>66</v>
      </c>
      <c r="V379" s="213" t="s">
        <v>66</v>
      </c>
      <c r="W379" s="55"/>
      <c r="X379" s="55"/>
      <c r="Y379" s="55"/>
      <c r="Z379" s="55"/>
      <c r="AA379" s="55"/>
      <c r="AB379" s="55"/>
      <c r="AC379" s="55"/>
      <c r="AD379" s="55"/>
      <c r="AE379" s="55"/>
      <c r="AF379" s="55"/>
    </row>
    <row r="380" ht="17" spans="1:32">
      <c r="A380" s="290">
        <v>310</v>
      </c>
      <c r="B380" s="55" t="s">
        <v>64</v>
      </c>
      <c r="C380" s="229" t="s">
        <v>171</v>
      </c>
      <c r="D380" s="204" t="s">
        <v>1917</v>
      </c>
      <c r="E380" s="228">
        <v>6000064436</v>
      </c>
      <c r="F380" s="298">
        <v>1</v>
      </c>
      <c r="G380" s="298">
        <v>1</v>
      </c>
      <c r="H380" s="299">
        <v>0</v>
      </c>
      <c r="I380" s="226">
        <v>46251</v>
      </c>
      <c r="J380" s="217" t="s">
        <v>2589</v>
      </c>
      <c r="K380" s="285">
        <v>516339030826033</v>
      </c>
      <c r="L380" s="210" t="s">
        <v>66</v>
      </c>
      <c r="M380" s="211" t="s">
        <v>66</v>
      </c>
      <c r="N380" s="211" t="s">
        <v>66</v>
      </c>
      <c r="O380" s="212" t="s">
        <v>2189</v>
      </c>
      <c r="P380" s="226">
        <v>46251</v>
      </c>
      <c r="Q380" s="211" t="s">
        <v>66</v>
      </c>
      <c r="R380" s="212" t="s">
        <v>2189</v>
      </c>
      <c r="S380" s="226">
        <v>46251</v>
      </c>
      <c r="T380" s="212" t="s">
        <v>68</v>
      </c>
      <c r="U380" s="213" t="s">
        <v>66</v>
      </c>
      <c r="V380" s="213" t="s">
        <v>66</v>
      </c>
      <c r="W380" s="55"/>
      <c r="X380" s="55"/>
      <c r="Y380" s="55"/>
      <c r="Z380" s="55"/>
      <c r="AA380" s="55"/>
      <c r="AB380" s="55"/>
      <c r="AC380" s="55"/>
      <c r="AD380" s="55"/>
      <c r="AE380" s="55"/>
      <c r="AF380" s="55"/>
    </row>
    <row r="381" ht="17" spans="1:32">
      <c r="A381" s="290">
        <v>311</v>
      </c>
      <c r="B381" s="55" t="s">
        <v>64</v>
      </c>
      <c r="C381" s="229" t="s">
        <v>171</v>
      </c>
      <c r="D381" s="204" t="s">
        <v>1917</v>
      </c>
      <c r="E381" s="228">
        <v>6000064436</v>
      </c>
      <c r="F381" s="298">
        <v>1</v>
      </c>
      <c r="G381" s="298">
        <v>0</v>
      </c>
      <c r="H381" s="299">
        <v>1</v>
      </c>
      <c r="I381" s="226">
        <v>46251</v>
      </c>
      <c r="J381" s="217" t="s">
        <v>2589</v>
      </c>
      <c r="K381" s="285">
        <v>516339030826034</v>
      </c>
      <c r="L381" s="296" t="s">
        <v>2689</v>
      </c>
      <c r="M381" s="211" t="s">
        <v>2690</v>
      </c>
      <c r="N381" s="250" t="s">
        <v>86</v>
      </c>
      <c r="O381" s="212" t="s">
        <v>2189</v>
      </c>
      <c r="P381" s="226">
        <v>46251</v>
      </c>
      <c r="Q381" s="239" t="s">
        <v>2691</v>
      </c>
      <c r="R381" s="212" t="s">
        <v>2189</v>
      </c>
      <c r="S381" s="226">
        <v>46251</v>
      </c>
      <c r="T381" s="212" t="s">
        <v>68</v>
      </c>
      <c r="U381" s="24" t="s">
        <v>113</v>
      </c>
      <c r="V381" s="240" t="s">
        <v>1597</v>
      </c>
      <c r="W381" s="34"/>
      <c r="X381" s="34"/>
      <c r="Y381" s="34"/>
      <c r="Z381" s="34"/>
      <c r="AA381" s="34"/>
      <c r="AB381" s="34"/>
      <c r="AC381" s="34"/>
      <c r="AD381" s="34"/>
      <c r="AE381" s="34"/>
      <c r="AF381" s="34"/>
    </row>
    <row r="382" ht="17" spans="1:32">
      <c r="A382" s="290">
        <v>312</v>
      </c>
      <c r="B382" s="55" t="s">
        <v>64</v>
      </c>
      <c r="C382" s="229" t="s">
        <v>171</v>
      </c>
      <c r="D382" s="204" t="s">
        <v>1917</v>
      </c>
      <c r="E382" s="228">
        <v>6000064436</v>
      </c>
      <c r="F382" s="298">
        <f>38-34</f>
        <v>4</v>
      </c>
      <c r="G382" s="298">
        <v>4</v>
      </c>
      <c r="H382" s="299">
        <v>0</v>
      </c>
      <c r="I382" s="226">
        <v>46251</v>
      </c>
      <c r="J382" s="217" t="s">
        <v>2589</v>
      </c>
      <c r="K382" s="285" t="s">
        <v>2771</v>
      </c>
      <c r="L382" s="210" t="s">
        <v>66</v>
      </c>
      <c r="M382" s="211" t="s">
        <v>66</v>
      </c>
      <c r="N382" s="211" t="s">
        <v>66</v>
      </c>
      <c r="O382" s="212" t="s">
        <v>2189</v>
      </c>
      <c r="P382" s="226">
        <v>46251</v>
      </c>
      <c r="Q382" s="211" t="s">
        <v>66</v>
      </c>
      <c r="R382" s="212" t="s">
        <v>2189</v>
      </c>
      <c r="S382" s="226">
        <v>46251</v>
      </c>
      <c r="T382" s="212" t="s">
        <v>68</v>
      </c>
      <c r="U382" s="213" t="s">
        <v>66</v>
      </c>
      <c r="V382" s="213" t="s">
        <v>66</v>
      </c>
      <c r="W382" s="55"/>
      <c r="X382" s="55"/>
      <c r="Y382" s="55"/>
      <c r="Z382" s="55"/>
      <c r="AA382" s="55"/>
      <c r="AB382" s="55"/>
      <c r="AC382" s="55"/>
      <c r="AD382" s="55"/>
      <c r="AE382" s="55"/>
      <c r="AF382" s="55"/>
    </row>
    <row r="383" ht="17" spans="1:32">
      <c r="A383" s="290">
        <v>313</v>
      </c>
      <c r="B383" s="55" t="s">
        <v>64</v>
      </c>
      <c r="C383" s="229" t="s">
        <v>171</v>
      </c>
      <c r="D383" s="204" t="s">
        <v>1917</v>
      </c>
      <c r="E383" s="228">
        <v>6000064436</v>
      </c>
      <c r="F383" s="298">
        <v>1</v>
      </c>
      <c r="G383" s="298">
        <v>0</v>
      </c>
      <c r="H383" s="299">
        <v>1</v>
      </c>
      <c r="I383" s="226">
        <v>46251</v>
      </c>
      <c r="J383" s="217" t="s">
        <v>2589</v>
      </c>
      <c r="K383" s="285">
        <v>516339030826039</v>
      </c>
      <c r="L383" s="255" t="s">
        <v>2614</v>
      </c>
      <c r="M383" s="114" t="s">
        <v>2392</v>
      </c>
      <c r="N383" s="238" t="s">
        <v>2398</v>
      </c>
      <c r="O383" s="212" t="s">
        <v>2189</v>
      </c>
      <c r="P383" s="226">
        <v>46251</v>
      </c>
      <c r="Q383" s="256" t="s">
        <v>2615</v>
      </c>
      <c r="R383" s="212" t="s">
        <v>2189</v>
      </c>
      <c r="S383" s="226">
        <v>46251</v>
      </c>
      <c r="T383" s="212" t="s">
        <v>68</v>
      </c>
      <c r="U383" s="240" t="s">
        <v>27</v>
      </c>
      <c r="V383" s="216" t="s">
        <v>15</v>
      </c>
      <c r="W383" s="55"/>
      <c r="X383" s="55"/>
      <c r="Y383" s="55"/>
      <c r="Z383" s="55"/>
      <c r="AA383" s="55"/>
      <c r="AB383" s="55"/>
      <c r="AC383" s="55"/>
      <c r="AD383" s="55"/>
      <c r="AE383" s="55"/>
      <c r="AF383" s="55"/>
    </row>
    <row r="384" ht="17" spans="1:32">
      <c r="A384" s="290">
        <v>314</v>
      </c>
      <c r="B384" s="55" t="s">
        <v>64</v>
      </c>
      <c r="C384" s="229" t="s">
        <v>171</v>
      </c>
      <c r="D384" s="204" t="s">
        <v>1917</v>
      </c>
      <c r="E384" s="228">
        <v>6000064436</v>
      </c>
      <c r="F384" s="298">
        <v>4</v>
      </c>
      <c r="G384" s="298">
        <v>4</v>
      </c>
      <c r="H384" s="299">
        <v>0</v>
      </c>
      <c r="I384" s="226">
        <v>46251</v>
      </c>
      <c r="J384" s="217" t="s">
        <v>2589</v>
      </c>
      <c r="K384" s="285" t="s">
        <v>2772</v>
      </c>
      <c r="L384" s="210" t="s">
        <v>66</v>
      </c>
      <c r="M384" s="211" t="s">
        <v>66</v>
      </c>
      <c r="N384" s="211" t="s">
        <v>66</v>
      </c>
      <c r="O384" s="212" t="s">
        <v>2189</v>
      </c>
      <c r="P384" s="226">
        <v>46251</v>
      </c>
      <c r="Q384" s="211" t="s">
        <v>66</v>
      </c>
      <c r="R384" s="212" t="s">
        <v>2189</v>
      </c>
      <c r="S384" s="226">
        <v>46251</v>
      </c>
      <c r="T384" s="212" t="s">
        <v>68</v>
      </c>
      <c r="U384" s="213" t="s">
        <v>66</v>
      </c>
      <c r="V384" s="213" t="s">
        <v>66</v>
      </c>
      <c r="W384" s="55"/>
      <c r="X384" s="55"/>
      <c r="Y384" s="55"/>
      <c r="Z384" s="55"/>
      <c r="AA384" s="55"/>
      <c r="AB384" s="55"/>
      <c r="AC384" s="55"/>
      <c r="AD384" s="55"/>
      <c r="AE384" s="55"/>
      <c r="AF384" s="55"/>
    </row>
    <row r="385" ht="17" spans="1:32">
      <c r="A385" s="290">
        <v>315</v>
      </c>
      <c r="B385" s="55" t="s">
        <v>64</v>
      </c>
      <c r="C385" s="229" t="s">
        <v>171</v>
      </c>
      <c r="D385" s="204" t="s">
        <v>1917</v>
      </c>
      <c r="E385" s="228">
        <v>6000064436</v>
      </c>
      <c r="F385" s="298">
        <v>1</v>
      </c>
      <c r="G385" s="298">
        <v>0</v>
      </c>
      <c r="H385" s="299">
        <v>1</v>
      </c>
      <c r="I385" s="226">
        <v>46251</v>
      </c>
      <c r="J385" s="217" t="s">
        <v>2589</v>
      </c>
      <c r="K385" s="285">
        <v>516339030826044</v>
      </c>
      <c r="L385" s="296" t="s">
        <v>2773</v>
      </c>
      <c r="M385" s="211" t="s">
        <v>2690</v>
      </c>
      <c r="N385" s="250" t="s">
        <v>86</v>
      </c>
      <c r="O385" s="212" t="s">
        <v>2189</v>
      </c>
      <c r="P385" s="226">
        <v>46251</v>
      </c>
      <c r="Q385" s="239" t="s">
        <v>2691</v>
      </c>
      <c r="R385" s="212" t="s">
        <v>2189</v>
      </c>
      <c r="S385" s="226">
        <v>46251</v>
      </c>
      <c r="T385" s="212" t="s">
        <v>68</v>
      </c>
      <c r="U385" s="24" t="s">
        <v>2640</v>
      </c>
      <c r="V385" s="240" t="s">
        <v>1597</v>
      </c>
      <c r="W385" s="55"/>
      <c r="X385" s="55"/>
      <c r="Y385" s="55"/>
      <c r="Z385" s="55"/>
      <c r="AA385" s="55"/>
      <c r="AB385" s="55"/>
      <c r="AC385" s="55"/>
      <c r="AD385" s="55"/>
      <c r="AE385" s="55"/>
      <c r="AF385" s="55"/>
    </row>
    <row r="386" ht="17" spans="1:32">
      <c r="A386" s="290">
        <v>316</v>
      </c>
      <c r="B386" s="55" t="s">
        <v>64</v>
      </c>
      <c r="C386" s="229" t="s">
        <v>171</v>
      </c>
      <c r="D386" s="204" t="s">
        <v>1917</v>
      </c>
      <c r="E386" s="228">
        <v>6000064436</v>
      </c>
      <c r="F386" s="298">
        <v>1</v>
      </c>
      <c r="G386" s="298">
        <v>1</v>
      </c>
      <c r="H386" s="299">
        <v>0</v>
      </c>
      <c r="I386" s="226">
        <v>46251</v>
      </c>
      <c r="J386" s="217" t="s">
        <v>2589</v>
      </c>
      <c r="K386" s="285">
        <v>516339030826045</v>
      </c>
      <c r="L386" s="210" t="s">
        <v>66</v>
      </c>
      <c r="M386" s="211" t="s">
        <v>66</v>
      </c>
      <c r="N386" s="211" t="s">
        <v>66</v>
      </c>
      <c r="O386" s="212" t="s">
        <v>2189</v>
      </c>
      <c r="P386" s="226">
        <v>46251</v>
      </c>
      <c r="Q386" s="211" t="s">
        <v>66</v>
      </c>
      <c r="R386" s="212" t="s">
        <v>2189</v>
      </c>
      <c r="S386" s="226">
        <v>46251</v>
      </c>
      <c r="T386" s="212" t="s">
        <v>68</v>
      </c>
      <c r="U386" s="213" t="s">
        <v>66</v>
      </c>
      <c r="V386" s="213" t="s">
        <v>66</v>
      </c>
      <c r="W386" s="55"/>
      <c r="X386" s="55"/>
      <c r="Y386" s="55"/>
      <c r="Z386" s="55"/>
      <c r="AA386" s="55"/>
      <c r="AB386" s="55"/>
      <c r="AC386" s="55"/>
      <c r="AD386" s="55"/>
      <c r="AE386" s="55"/>
      <c r="AF386" s="55"/>
    </row>
    <row r="387" ht="17" spans="1:32">
      <c r="A387" s="290">
        <v>317</v>
      </c>
      <c r="B387" s="55" t="s">
        <v>64</v>
      </c>
      <c r="C387" s="229" t="s">
        <v>171</v>
      </c>
      <c r="D387" s="204" t="s">
        <v>1917</v>
      </c>
      <c r="E387" s="228">
        <v>6000064436</v>
      </c>
      <c r="F387" s="298">
        <v>1</v>
      </c>
      <c r="G387" s="298">
        <v>0</v>
      </c>
      <c r="H387" s="299">
        <v>1</v>
      </c>
      <c r="I387" s="226">
        <v>46251</v>
      </c>
      <c r="J387" s="217" t="s">
        <v>2589</v>
      </c>
      <c r="K387" s="285">
        <v>516339030826046</v>
      </c>
      <c r="L387" s="211" t="s">
        <v>2737</v>
      </c>
      <c r="M387" s="114" t="s">
        <v>2690</v>
      </c>
      <c r="N387" s="253" t="s">
        <v>2738</v>
      </c>
      <c r="O387" s="212" t="s">
        <v>2189</v>
      </c>
      <c r="P387" s="226">
        <v>46251</v>
      </c>
      <c r="Q387" s="151" t="s">
        <v>2610</v>
      </c>
      <c r="R387" s="212" t="s">
        <v>2189</v>
      </c>
      <c r="S387" s="226">
        <v>46251</v>
      </c>
      <c r="T387" s="212" t="s">
        <v>68</v>
      </c>
      <c r="U387" s="287" t="s">
        <v>78</v>
      </c>
      <c r="V387" s="240" t="s">
        <v>1597</v>
      </c>
      <c r="W387" s="34"/>
      <c r="X387" s="34"/>
      <c r="Y387" s="34"/>
      <c r="Z387" s="34"/>
      <c r="AA387" s="34"/>
      <c r="AB387" s="34"/>
      <c r="AC387" s="34"/>
      <c r="AD387" s="34"/>
      <c r="AE387" s="34"/>
      <c r="AF387" s="34"/>
    </row>
    <row r="388" ht="17" spans="1:32">
      <c r="A388" s="290">
        <v>318</v>
      </c>
      <c r="B388" s="55" t="s">
        <v>64</v>
      </c>
      <c r="C388" s="229" t="s">
        <v>171</v>
      </c>
      <c r="D388" s="204" t="s">
        <v>1917</v>
      </c>
      <c r="E388" s="228">
        <v>6000064436</v>
      </c>
      <c r="F388" s="298">
        <v>2</v>
      </c>
      <c r="G388" s="298">
        <v>2</v>
      </c>
      <c r="H388" s="299">
        <v>0</v>
      </c>
      <c r="I388" s="226">
        <v>46252</v>
      </c>
      <c r="J388" s="217" t="s">
        <v>2589</v>
      </c>
      <c r="K388" s="285" t="s">
        <v>2774</v>
      </c>
      <c r="L388" s="210" t="s">
        <v>66</v>
      </c>
      <c r="M388" s="211" t="s">
        <v>66</v>
      </c>
      <c r="N388" s="211" t="s">
        <v>66</v>
      </c>
      <c r="O388" s="212" t="s">
        <v>2189</v>
      </c>
      <c r="P388" s="226">
        <v>46252</v>
      </c>
      <c r="Q388" s="211" t="s">
        <v>66</v>
      </c>
      <c r="R388" s="212" t="s">
        <v>2189</v>
      </c>
      <c r="S388" s="226">
        <v>46252</v>
      </c>
      <c r="T388" s="212" t="s">
        <v>68</v>
      </c>
      <c r="U388" s="213" t="s">
        <v>66</v>
      </c>
      <c r="V388" s="213" t="s">
        <v>66</v>
      </c>
      <c r="W388" s="55"/>
      <c r="X388" s="55"/>
      <c r="Y388" s="55"/>
      <c r="Z388" s="55"/>
      <c r="AA388" s="55"/>
      <c r="AB388" s="55"/>
      <c r="AC388" s="55"/>
      <c r="AD388" s="55"/>
      <c r="AE388" s="55"/>
      <c r="AF388" s="55"/>
    </row>
    <row r="389" ht="16.5" spans="1:32">
      <c r="A389" s="290">
        <v>319</v>
      </c>
      <c r="B389" s="55" t="s">
        <v>64</v>
      </c>
      <c r="C389" s="229" t="s">
        <v>171</v>
      </c>
      <c r="D389" s="204" t="s">
        <v>1917</v>
      </c>
      <c r="E389" s="267">
        <v>6000064430</v>
      </c>
      <c r="F389" s="298">
        <v>1</v>
      </c>
      <c r="G389" s="298">
        <v>0</v>
      </c>
      <c r="H389" s="299">
        <v>1</v>
      </c>
      <c r="I389" s="226">
        <v>46252</v>
      </c>
      <c r="J389" s="184" t="s">
        <v>2588</v>
      </c>
      <c r="K389" s="285">
        <v>516313150826183</v>
      </c>
      <c r="L389" s="292" t="s">
        <v>2669</v>
      </c>
      <c r="M389" s="238" t="s">
        <v>1074</v>
      </c>
      <c r="N389" s="238" t="s">
        <v>1075</v>
      </c>
      <c r="O389" s="212" t="s">
        <v>2189</v>
      </c>
      <c r="P389" s="226">
        <v>46252</v>
      </c>
      <c r="Q389" s="239" t="s">
        <v>2218</v>
      </c>
      <c r="R389" s="212" t="s">
        <v>2189</v>
      </c>
      <c r="S389" s="226">
        <v>46252</v>
      </c>
      <c r="T389" s="216" t="s">
        <v>68</v>
      </c>
      <c r="U389" s="28" t="s">
        <v>1913</v>
      </c>
      <c r="V389" s="240" t="s">
        <v>1597</v>
      </c>
      <c r="W389" s="216"/>
      <c r="X389" s="34"/>
      <c r="Y389" s="34"/>
      <c r="Z389" s="34"/>
      <c r="AA389" s="34"/>
      <c r="AB389" s="34"/>
      <c r="AC389" s="34"/>
      <c r="AD389" s="34"/>
      <c r="AE389" s="34"/>
      <c r="AF389" s="34"/>
    </row>
    <row r="390" ht="16.5" spans="1:32">
      <c r="A390" s="290">
        <v>320</v>
      </c>
      <c r="B390" s="55" t="s">
        <v>64</v>
      </c>
      <c r="C390" s="229" t="s">
        <v>171</v>
      </c>
      <c r="D390" s="204" t="s">
        <v>1917</v>
      </c>
      <c r="E390" s="267">
        <v>6000064430</v>
      </c>
      <c r="F390" s="298">
        <v>4</v>
      </c>
      <c r="G390" s="298">
        <v>4</v>
      </c>
      <c r="H390" s="299">
        <v>0</v>
      </c>
      <c r="I390" s="226">
        <v>46252</v>
      </c>
      <c r="J390" s="184" t="s">
        <v>2588</v>
      </c>
      <c r="K390" s="285" t="s">
        <v>2775</v>
      </c>
      <c r="L390" s="210" t="s">
        <v>66</v>
      </c>
      <c r="M390" s="211" t="s">
        <v>66</v>
      </c>
      <c r="N390" s="211" t="s">
        <v>66</v>
      </c>
      <c r="O390" s="212" t="s">
        <v>2189</v>
      </c>
      <c r="P390" s="226">
        <v>46252</v>
      </c>
      <c r="Q390" s="211" t="s">
        <v>66</v>
      </c>
      <c r="R390" s="212" t="s">
        <v>2189</v>
      </c>
      <c r="S390" s="226">
        <v>46252</v>
      </c>
      <c r="T390" s="212" t="s">
        <v>68</v>
      </c>
      <c r="U390" s="213" t="s">
        <v>66</v>
      </c>
      <c r="V390" s="213" t="s">
        <v>66</v>
      </c>
      <c r="W390" s="55"/>
      <c r="X390" s="55"/>
      <c r="Y390" s="55"/>
      <c r="Z390" s="55"/>
      <c r="AA390" s="55"/>
      <c r="AB390" s="55"/>
      <c r="AC390" s="55"/>
      <c r="AD390" s="55"/>
      <c r="AE390" s="55"/>
      <c r="AF390" s="55"/>
    </row>
    <row r="391" ht="16.5" spans="1:32">
      <c r="A391" s="290">
        <v>321</v>
      </c>
      <c r="B391" s="55" t="s">
        <v>64</v>
      </c>
      <c r="C391" s="229" t="s">
        <v>171</v>
      </c>
      <c r="D391" s="204" t="s">
        <v>1917</v>
      </c>
      <c r="E391" s="267">
        <v>6000064430</v>
      </c>
      <c r="F391" s="298">
        <v>1</v>
      </c>
      <c r="G391" s="298">
        <v>0</v>
      </c>
      <c r="H391" s="299">
        <v>1</v>
      </c>
      <c r="I391" s="226">
        <v>46252</v>
      </c>
      <c r="J391" s="184" t="s">
        <v>2588</v>
      </c>
      <c r="K391" s="227">
        <v>516313150826188</v>
      </c>
      <c r="L391" s="211" t="s">
        <v>2625</v>
      </c>
      <c r="M391" s="269" t="s">
        <v>2214</v>
      </c>
      <c r="N391" s="238" t="s">
        <v>2188</v>
      </c>
      <c r="O391" s="212" t="s">
        <v>2189</v>
      </c>
      <c r="P391" s="226">
        <v>46252</v>
      </c>
      <c r="Q391" s="247" t="s">
        <v>2190</v>
      </c>
      <c r="R391" s="212" t="s">
        <v>2189</v>
      </c>
      <c r="S391" s="226">
        <v>46252</v>
      </c>
      <c r="T391" s="212" t="s">
        <v>68</v>
      </c>
      <c r="U391" s="287" t="s">
        <v>78</v>
      </c>
      <c r="V391" s="240" t="s">
        <v>1597</v>
      </c>
      <c r="W391" s="55"/>
      <c r="X391" s="45"/>
      <c r="Y391" s="45"/>
      <c r="Z391" s="45"/>
      <c r="AA391" s="45"/>
      <c r="AB391" s="45"/>
      <c r="AC391" s="45"/>
      <c r="AD391" s="45"/>
      <c r="AE391" s="45"/>
      <c r="AF391" s="45"/>
    </row>
    <row r="392" ht="16.5" spans="1:32">
      <c r="A392" s="290">
        <v>322</v>
      </c>
      <c r="B392" s="55" t="s">
        <v>64</v>
      </c>
      <c r="C392" s="229" t="s">
        <v>171</v>
      </c>
      <c r="D392" s="204" t="s">
        <v>1917</v>
      </c>
      <c r="E392" s="267">
        <v>6000064430</v>
      </c>
      <c r="F392" s="298">
        <f>196-188</f>
        <v>8</v>
      </c>
      <c r="G392" s="298">
        <v>8</v>
      </c>
      <c r="H392" s="299">
        <v>0</v>
      </c>
      <c r="I392" s="226">
        <v>46252</v>
      </c>
      <c r="J392" s="184" t="s">
        <v>2588</v>
      </c>
      <c r="K392" s="285" t="s">
        <v>2776</v>
      </c>
      <c r="L392" s="210" t="s">
        <v>66</v>
      </c>
      <c r="M392" s="211" t="s">
        <v>66</v>
      </c>
      <c r="N392" s="211" t="s">
        <v>66</v>
      </c>
      <c r="O392" s="212" t="s">
        <v>2189</v>
      </c>
      <c r="P392" s="226">
        <v>46252</v>
      </c>
      <c r="Q392" s="211" t="s">
        <v>66</v>
      </c>
      <c r="R392" s="212" t="s">
        <v>2189</v>
      </c>
      <c r="S392" s="226">
        <v>46252</v>
      </c>
      <c r="T392" s="212" t="s">
        <v>68</v>
      </c>
      <c r="U392" s="213" t="s">
        <v>66</v>
      </c>
      <c r="V392" s="213" t="s">
        <v>66</v>
      </c>
      <c r="W392" s="55"/>
      <c r="X392" s="55"/>
      <c r="Y392" s="55"/>
      <c r="Z392" s="55"/>
      <c r="AA392" s="55"/>
      <c r="AB392" s="55"/>
      <c r="AC392" s="55"/>
      <c r="AD392" s="55"/>
      <c r="AE392" s="55"/>
      <c r="AF392" s="55"/>
    </row>
    <row r="393" ht="16.5" spans="1:32">
      <c r="A393" s="290">
        <v>323</v>
      </c>
      <c r="B393" s="55" t="s">
        <v>64</v>
      </c>
      <c r="C393" s="229" t="s">
        <v>171</v>
      </c>
      <c r="D393" s="204" t="s">
        <v>1917</v>
      </c>
      <c r="E393" s="267">
        <v>6000064430</v>
      </c>
      <c r="F393" s="298">
        <v>1</v>
      </c>
      <c r="G393" s="298">
        <v>0</v>
      </c>
      <c r="H393" s="299">
        <v>1</v>
      </c>
      <c r="I393" s="226">
        <v>46252</v>
      </c>
      <c r="J393" s="184" t="s">
        <v>2588</v>
      </c>
      <c r="K393" s="285">
        <v>516313150826197</v>
      </c>
      <c r="L393" s="211" t="s">
        <v>2634</v>
      </c>
      <c r="M393" s="211" t="s">
        <v>2194</v>
      </c>
      <c r="N393" s="211" t="s">
        <v>1035</v>
      </c>
      <c r="O393" s="212" t="s">
        <v>2189</v>
      </c>
      <c r="P393" s="226">
        <v>46252</v>
      </c>
      <c r="Q393" s="258" t="s">
        <v>2195</v>
      </c>
      <c r="R393" s="212" t="s">
        <v>2189</v>
      </c>
      <c r="S393" s="226">
        <v>46252</v>
      </c>
      <c r="T393" s="212" t="s">
        <v>68</v>
      </c>
      <c r="U393" s="204" t="s">
        <v>78</v>
      </c>
      <c r="V393" s="240" t="s">
        <v>1597</v>
      </c>
      <c r="W393" s="40"/>
      <c r="X393" s="40"/>
      <c r="Y393" s="40"/>
      <c r="Z393" s="40"/>
      <c r="AA393" s="40"/>
      <c r="AB393" s="40"/>
      <c r="AC393" s="40"/>
      <c r="AD393" s="40"/>
      <c r="AE393" s="40"/>
      <c r="AF393" s="40"/>
    </row>
    <row r="394" ht="17" spans="1:32">
      <c r="A394" s="290">
        <v>324</v>
      </c>
      <c r="B394" s="55" t="s">
        <v>64</v>
      </c>
      <c r="C394" s="229" t="s">
        <v>171</v>
      </c>
      <c r="D394" s="204" t="s">
        <v>1917</v>
      </c>
      <c r="E394" s="228">
        <v>6000064436</v>
      </c>
      <c r="F394" s="298">
        <v>9</v>
      </c>
      <c r="G394" s="298">
        <v>9</v>
      </c>
      <c r="H394" s="299">
        <v>0</v>
      </c>
      <c r="I394" s="226">
        <v>46254</v>
      </c>
      <c r="J394" s="217" t="s">
        <v>2589</v>
      </c>
      <c r="K394" s="285" t="s">
        <v>2777</v>
      </c>
      <c r="L394" s="210" t="s">
        <v>66</v>
      </c>
      <c r="M394" s="211" t="s">
        <v>66</v>
      </c>
      <c r="N394" s="211" t="s">
        <v>66</v>
      </c>
      <c r="O394" s="212" t="s">
        <v>2189</v>
      </c>
      <c r="P394" s="226">
        <v>46254</v>
      </c>
      <c r="Q394" s="211" t="s">
        <v>66</v>
      </c>
      <c r="R394" s="212" t="s">
        <v>2189</v>
      </c>
      <c r="S394" s="226">
        <v>46254</v>
      </c>
      <c r="T394" s="212" t="s">
        <v>68</v>
      </c>
      <c r="U394" s="213" t="s">
        <v>66</v>
      </c>
      <c r="V394" s="213" t="s">
        <v>66</v>
      </c>
      <c r="W394" s="44"/>
      <c r="X394" s="44"/>
      <c r="Y394" s="44"/>
      <c r="Z394" s="44"/>
      <c r="AA394" s="44"/>
      <c r="AB394" s="44"/>
      <c r="AC394" s="44"/>
      <c r="AD394" s="44"/>
      <c r="AE394" s="44"/>
      <c r="AF394" s="44"/>
    </row>
    <row r="395" ht="16.5" spans="1:32">
      <c r="A395" s="290">
        <v>325</v>
      </c>
      <c r="B395" s="55" t="s">
        <v>64</v>
      </c>
      <c r="C395" s="229" t="s">
        <v>171</v>
      </c>
      <c r="D395" s="204" t="s">
        <v>1917</v>
      </c>
      <c r="E395" s="267">
        <v>6000064430</v>
      </c>
      <c r="F395" s="298">
        <v>1</v>
      </c>
      <c r="G395" s="298">
        <v>1</v>
      </c>
      <c r="H395" s="299">
        <v>0</v>
      </c>
      <c r="I395" s="226">
        <v>46253</v>
      </c>
      <c r="J395" s="184" t="s">
        <v>2588</v>
      </c>
      <c r="K395" s="285">
        <v>516313150826198</v>
      </c>
      <c r="L395" s="210" t="s">
        <v>66</v>
      </c>
      <c r="M395" s="211" t="s">
        <v>66</v>
      </c>
      <c r="N395" s="211" t="s">
        <v>66</v>
      </c>
      <c r="O395" s="212" t="s">
        <v>2189</v>
      </c>
      <c r="P395" s="226">
        <v>46253</v>
      </c>
      <c r="Q395" s="211" t="s">
        <v>66</v>
      </c>
      <c r="R395" s="212" t="s">
        <v>2189</v>
      </c>
      <c r="S395" s="226">
        <v>46253</v>
      </c>
      <c r="T395" s="212" t="s">
        <v>68</v>
      </c>
      <c r="U395" s="213" t="s">
        <v>66</v>
      </c>
      <c r="V395" s="213" t="s">
        <v>66</v>
      </c>
      <c r="W395" s="55"/>
      <c r="X395" s="55"/>
      <c r="Y395" s="55"/>
      <c r="Z395" s="55"/>
      <c r="AA395" s="55"/>
      <c r="AB395" s="55"/>
      <c r="AC395" s="55"/>
      <c r="AD395" s="55"/>
      <c r="AE395" s="55"/>
      <c r="AF395" s="55"/>
    </row>
    <row r="396" ht="16.5" spans="1:32">
      <c r="A396" s="290">
        <v>326</v>
      </c>
      <c r="B396" s="55" t="s">
        <v>64</v>
      </c>
      <c r="C396" s="229" t="s">
        <v>171</v>
      </c>
      <c r="D396" s="204" t="s">
        <v>1917</v>
      </c>
      <c r="E396" s="267">
        <v>6000064430</v>
      </c>
      <c r="F396" s="298">
        <v>1</v>
      </c>
      <c r="G396" s="298">
        <v>0</v>
      </c>
      <c r="H396" s="299">
        <v>1</v>
      </c>
      <c r="I396" s="226">
        <v>46253</v>
      </c>
      <c r="J396" s="184" t="s">
        <v>2588</v>
      </c>
      <c r="K396" s="285">
        <v>516313150826199</v>
      </c>
      <c r="L396" s="211" t="s">
        <v>2634</v>
      </c>
      <c r="M396" s="211" t="s">
        <v>2194</v>
      </c>
      <c r="N396" s="297" t="s">
        <v>1035</v>
      </c>
      <c r="O396" s="212" t="s">
        <v>2189</v>
      </c>
      <c r="P396" s="226">
        <v>46253</v>
      </c>
      <c r="Q396" s="250" t="s">
        <v>2195</v>
      </c>
      <c r="R396" s="212" t="s">
        <v>2189</v>
      </c>
      <c r="S396" s="226">
        <v>46253</v>
      </c>
      <c r="T396" s="212" t="s">
        <v>68</v>
      </c>
      <c r="U396" s="287" t="s">
        <v>78</v>
      </c>
      <c r="V396" s="240" t="s">
        <v>1597</v>
      </c>
      <c r="W396" s="34"/>
      <c r="X396" s="34"/>
      <c r="Y396" s="34"/>
      <c r="Z396" s="34"/>
      <c r="AA396" s="34"/>
      <c r="AB396" s="34"/>
      <c r="AC396" s="34"/>
      <c r="AD396" s="34"/>
      <c r="AE396" s="34"/>
      <c r="AF396" s="34"/>
    </row>
    <row r="397" ht="16.5" spans="1:32">
      <c r="A397" s="290">
        <v>327</v>
      </c>
      <c r="B397" s="55" t="s">
        <v>64</v>
      </c>
      <c r="C397" s="229" t="s">
        <v>171</v>
      </c>
      <c r="D397" s="204" t="s">
        <v>1917</v>
      </c>
      <c r="E397" s="267">
        <v>6000064430</v>
      </c>
      <c r="F397" s="298">
        <v>1</v>
      </c>
      <c r="G397" s="298">
        <v>0</v>
      </c>
      <c r="H397" s="299">
        <v>1</v>
      </c>
      <c r="I397" s="226">
        <v>46253</v>
      </c>
      <c r="J397" s="184" t="s">
        <v>2588</v>
      </c>
      <c r="K397" s="285">
        <v>516313150826200</v>
      </c>
      <c r="L397" s="238" t="s">
        <v>2606</v>
      </c>
      <c r="M397" s="247" t="s">
        <v>1074</v>
      </c>
      <c r="N397" s="247" t="s">
        <v>2438</v>
      </c>
      <c r="O397" s="212" t="s">
        <v>2189</v>
      </c>
      <c r="P397" s="226">
        <v>46253</v>
      </c>
      <c r="Q397" s="239" t="s">
        <v>2218</v>
      </c>
      <c r="R397" s="212" t="s">
        <v>2189</v>
      </c>
      <c r="S397" s="226">
        <v>46253</v>
      </c>
      <c r="T397" s="212" t="s">
        <v>68</v>
      </c>
      <c r="U397" s="24" t="s">
        <v>1913</v>
      </c>
      <c r="V397" s="240" t="s">
        <v>1597</v>
      </c>
      <c r="W397" s="34"/>
      <c r="X397" s="34"/>
      <c r="Y397" s="34"/>
      <c r="Z397" s="34"/>
      <c r="AA397" s="34"/>
      <c r="AB397" s="34"/>
      <c r="AC397" s="34"/>
      <c r="AD397" s="34"/>
      <c r="AE397" s="34"/>
      <c r="AF397" s="34"/>
    </row>
    <row r="398" ht="14.5" spans="1:32">
      <c r="A398" s="303">
        <v>328</v>
      </c>
      <c r="B398" s="231" t="s">
        <v>64</v>
      </c>
      <c r="C398" s="232" t="s">
        <v>171</v>
      </c>
      <c r="D398" s="233" t="s">
        <v>1917</v>
      </c>
      <c r="E398" s="261">
        <v>6000064430</v>
      </c>
      <c r="F398" s="304">
        <v>1</v>
      </c>
      <c r="G398" s="304">
        <v>0</v>
      </c>
      <c r="H398" s="305">
        <v>1</v>
      </c>
      <c r="I398" s="235">
        <v>46253</v>
      </c>
      <c r="J398" s="257" t="s">
        <v>2588</v>
      </c>
      <c r="K398" s="237">
        <v>516313150826201</v>
      </c>
      <c r="L398" s="211" t="s">
        <v>2625</v>
      </c>
      <c r="M398" s="269" t="s">
        <v>2214</v>
      </c>
      <c r="N398" s="253" t="s">
        <v>2188</v>
      </c>
      <c r="O398" s="212" t="s">
        <v>2189</v>
      </c>
      <c r="P398" s="235">
        <v>46253</v>
      </c>
      <c r="Q398" s="247" t="s">
        <v>2190</v>
      </c>
      <c r="R398" s="212" t="s">
        <v>2189</v>
      </c>
      <c r="S398" s="235">
        <v>46253</v>
      </c>
      <c r="T398" s="212" t="s">
        <v>68</v>
      </c>
      <c r="U398" s="287" t="s">
        <v>78</v>
      </c>
      <c r="V398" s="240" t="s">
        <v>1597</v>
      </c>
      <c r="W398" s="55"/>
      <c r="X398" s="45"/>
      <c r="Y398" s="45"/>
      <c r="Z398" s="45"/>
      <c r="AA398" s="45"/>
      <c r="AB398" s="45"/>
      <c r="AC398" s="45"/>
      <c r="AD398" s="45"/>
      <c r="AE398" s="45"/>
      <c r="AF398" s="45"/>
    </row>
    <row r="399" ht="14.5" spans="1:32">
      <c r="A399" s="241"/>
      <c r="B399" s="241"/>
      <c r="C399" s="241"/>
      <c r="D399" s="241"/>
      <c r="E399" s="241"/>
      <c r="F399" s="241"/>
      <c r="G399" s="241"/>
      <c r="H399" s="241"/>
      <c r="I399" s="241"/>
      <c r="J399" s="241"/>
      <c r="K399" s="241"/>
      <c r="L399" s="211" t="s">
        <v>2634</v>
      </c>
      <c r="M399" s="211" t="s">
        <v>2194</v>
      </c>
      <c r="N399" s="297" t="s">
        <v>1035</v>
      </c>
      <c r="O399" s="212" t="s">
        <v>2189</v>
      </c>
      <c r="P399" s="241"/>
      <c r="Q399" s="250" t="s">
        <v>2195</v>
      </c>
      <c r="R399" s="212" t="s">
        <v>2189</v>
      </c>
      <c r="S399" s="241"/>
      <c r="T399" s="212" t="s">
        <v>68</v>
      </c>
      <c r="U399" s="287" t="s">
        <v>78</v>
      </c>
      <c r="V399" s="240" t="s">
        <v>1597</v>
      </c>
      <c r="W399" s="34"/>
      <c r="X399" s="34"/>
      <c r="Y399" s="34"/>
      <c r="Z399" s="34"/>
      <c r="AA399" s="34"/>
      <c r="AB399" s="34"/>
      <c r="AC399" s="34"/>
      <c r="AD399" s="34"/>
      <c r="AE399" s="34"/>
      <c r="AF399" s="34"/>
    </row>
    <row r="400" ht="16.5" spans="1:32">
      <c r="A400" s="290">
        <v>330</v>
      </c>
      <c r="B400" s="55" t="s">
        <v>64</v>
      </c>
      <c r="C400" s="229" t="s">
        <v>171</v>
      </c>
      <c r="D400" s="204" t="s">
        <v>1917</v>
      </c>
      <c r="E400" s="267">
        <v>6000064430</v>
      </c>
      <c r="F400" s="298">
        <f>207-201</f>
        <v>6</v>
      </c>
      <c r="G400" s="298">
        <v>6</v>
      </c>
      <c r="H400" s="299">
        <v>0</v>
      </c>
      <c r="I400" s="226">
        <v>46253</v>
      </c>
      <c r="J400" s="184" t="s">
        <v>2588</v>
      </c>
      <c r="K400" s="285" t="s">
        <v>2778</v>
      </c>
      <c r="L400" s="210" t="s">
        <v>66</v>
      </c>
      <c r="M400" s="211" t="s">
        <v>66</v>
      </c>
      <c r="N400" s="211" t="s">
        <v>66</v>
      </c>
      <c r="O400" s="212" t="s">
        <v>2189</v>
      </c>
      <c r="P400" s="226">
        <v>46253</v>
      </c>
      <c r="Q400" s="211" t="s">
        <v>66</v>
      </c>
      <c r="R400" s="212" t="s">
        <v>2189</v>
      </c>
      <c r="S400" s="226">
        <v>46253</v>
      </c>
      <c r="T400" s="212" t="s">
        <v>68</v>
      </c>
      <c r="U400" s="213" t="s">
        <v>66</v>
      </c>
      <c r="V400" s="213" t="s">
        <v>66</v>
      </c>
      <c r="W400" s="55"/>
      <c r="X400" s="55"/>
      <c r="Y400" s="55"/>
      <c r="Z400" s="55"/>
      <c r="AA400" s="55"/>
      <c r="AB400" s="55"/>
      <c r="AC400" s="55"/>
      <c r="AD400" s="55"/>
      <c r="AE400" s="55"/>
      <c r="AF400" s="55"/>
    </row>
    <row r="401" ht="16.5" spans="1:32">
      <c r="A401" s="290">
        <v>331</v>
      </c>
      <c r="B401" s="55" t="s">
        <v>64</v>
      </c>
      <c r="C401" s="229" t="s">
        <v>171</v>
      </c>
      <c r="D401" s="204" t="s">
        <v>1917</v>
      </c>
      <c r="E401" s="267">
        <v>6000064430</v>
      </c>
      <c r="F401" s="298">
        <v>1</v>
      </c>
      <c r="G401" s="298">
        <v>0</v>
      </c>
      <c r="H401" s="299">
        <v>1</v>
      </c>
      <c r="I401" s="226">
        <v>46253</v>
      </c>
      <c r="J401" s="184" t="s">
        <v>2588</v>
      </c>
      <c r="K401" s="227">
        <v>516313150826208</v>
      </c>
      <c r="L401" s="239" t="s">
        <v>2616</v>
      </c>
      <c r="M401" s="238" t="s">
        <v>2617</v>
      </c>
      <c r="N401" s="250" t="s">
        <v>2618</v>
      </c>
      <c r="O401" s="212" t="s">
        <v>2189</v>
      </c>
      <c r="P401" s="226">
        <v>46253</v>
      </c>
      <c r="Q401" s="239" t="s">
        <v>2619</v>
      </c>
      <c r="R401" s="212" t="s">
        <v>2189</v>
      </c>
      <c r="S401" s="226">
        <v>46253</v>
      </c>
      <c r="T401" s="212" t="s">
        <v>68</v>
      </c>
      <c r="U401" s="212" t="s">
        <v>2620</v>
      </c>
      <c r="V401" s="240" t="s">
        <v>1597</v>
      </c>
      <c r="W401" s="214"/>
      <c r="X401" s="214"/>
      <c r="Y401" s="214"/>
      <c r="Z401" s="214"/>
      <c r="AA401" s="214"/>
      <c r="AB401" s="214"/>
      <c r="AC401" s="214"/>
      <c r="AD401" s="214"/>
      <c r="AE401" s="214"/>
      <c r="AF401" s="214"/>
    </row>
    <row r="402" ht="17" spans="1:32">
      <c r="A402" s="290">
        <v>332</v>
      </c>
      <c r="B402" s="55" t="s">
        <v>64</v>
      </c>
      <c r="C402" s="229" t="s">
        <v>171</v>
      </c>
      <c r="D402" s="204" t="s">
        <v>1917</v>
      </c>
      <c r="E402" s="228">
        <v>6000064436</v>
      </c>
      <c r="F402" s="298">
        <v>4</v>
      </c>
      <c r="G402" s="298">
        <v>4</v>
      </c>
      <c r="H402" s="299">
        <v>0</v>
      </c>
      <c r="I402" s="226">
        <v>46256</v>
      </c>
      <c r="J402" s="217" t="s">
        <v>2589</v>
      </c>
      <c r="K402" s="285" t="s">
        <v>2779</v>
      </c>
      <c r="L402" s="210" t="s">
        <v>66</v>
      </c>
      <c r="M402" s="211" t="s">
        <v>66</v>
      </c>
      <c r="N402" s="211" t="s">
        <v>66</v>
      </c>
      <c r="O402" s="212" t="s">
        <v>2189</v>
      </c>
      <c r="P402" s="226">
        <v>46256</v>
      </c>
      <c r="Q402" s="211" t="s">
        <v>66</v>
      </c>
      <c r="R402" s="212" t="s">
        <v>2189</v>
      </c>
      <c r="S402" s="226">
        <v>46256</v>
      </c>
      <c r="T402" s="212" t="s">
        <v>68</v>
      </c>
      <c r="U402" s="213" t="s">
        <v>66</v>
      </c>
      <c r="V402" s="213" t="s">
        <v>66</v>
      </c>
      <c r="W402" s="214"/>
      <c r="X402" s="214"/>
      <c r="Y402" s="214"/>
      <c r="Z402" s="214"/>
      <c r="AA402" s="214"/>
      <c r="AB402" s="214"/>
      <c r="AC402" s="214"/>
      <c r="AD402" s="214"/>
      <c r="AE402" s="214"/>
      <c r="AF402" s="214"/>
    </row>
    <row r="403" ht="17" spans="1:32">
      <c r="A403" s="290">
        <v>333</v>
      </c>
      <c r="B403" s="55" t="s">
        <v>64</v>
      </c>
      <c r="C403" s="229" t="s">
        <v>171</v>
      </c>
      <c r="D403" s="204" t="s">
        <v>1917</v>
      </c>
      <c r="E403" s="228">
        <v>6000064436</v>
      </c>
      <c r="F403" s="298">
        <v>1</v>
      </c>
      <c r="G403" s="298">
        <v>0</v>
      </c>
      <c r="H403" s="299">
        <v>1</v>
      </c>
      <c r="I403" s="226">
        <v>46256</v>
      </c>
      <c r="J403" s="217" t="s">
        <v>2589</v>
      </c>
      <c r="K403" s="227">
        <v>516339030826062</v>
      </c>
      <c r="L403" s="211" t="s">
        <v>2625</v>
      </c>
      <c r="M403" s="269" t="s">
        <v>2214</v>
      </c>
      <c r="N403" s="253" t="s">
        <v>2188</v>
      </c>
      <c r="O403" s="212" t="s">
        <v>2189</v>
      </c>
      <c r="P403" s="226">
        <v>46256</v>
      </c>
      <c r="Q403" s="247" t="s">
        <v>2190</v>
      </c>
      <c r="R403" s="212" t="s">
        <v>2189</v>
      </c>
      <c r="S403" s="226">
        <v>46256</v>
      </c>
      <c r="T403" s="212" t="s">
        <v>68</v>
      </c>
      <c r="U403" s="287" t="s">
        <v>78</v>
      </c>
      <c r="V403" s="240" t="s">
        <v>1597</v>
      </c>
      <c r="W403" s="55"/>
      <c r="X403" s="45"/>
      <c r="Y403" s="45"/>
      <c r="Z403" s="45"/>
      <c r="AA403" s="45"/>
      <c r="AB403" s="45"/>
      <c r="AC403" s="45"/>
      <c r="AD403" s="45"/>
      <c r="AE403" s="45"/>
      <c r="AF403" s="45"/>
    </row>
    <row r="404" ht="17" spans="1:32">
      <c r="A404" s="290">
        <v>334</v>
      </c>
      <c r="B404" s="55" t="s">
        <v>64</v>
      </c>
      <c r="C404" s="229" t="s">
        <v>171</v>
      </c>
      <c r="D404" s="204" t="s">
        <v>1917</v>
      </c>
      <c r="E404" s="228">
        <v>6000064436</v>
      </c>
      <c r="F404" s="298">
        <v>4</v>
      </c>
      <c r="G404" s="298">
        <v>4</v>
      </c>
      <c r="H404" s="299">
        <v>0</v>
      </c>
      <c r="I404" s="226">
        <v>46256</v>
      </c>
      <c r="J404" s="217" t="s">
        <v>2589</v>
      </c>
      <c r="K404" s="285" t="s">
        <v>2780</v>
      </c>
      <c r="L404" s="210" t="s">
        <v>66</v>
      </c>
      <c r="M404" s="211" t="s">
        <v>66</v>
      </c>
      <c r="N404" s="211" t="s">
        <v>66</v>
      </c>
      <c r="O404" s="212" t="s">
        <v>2189</v>
      </c>
      <c r="P404" s="226">
        <v>46256</v>
      </c>
      <c r="Q404" s="211" t="s">
        <v>66</v>
      </c>
      <c r="R404" s="212" t="s">
        <v>2189</v>
      </c>
      <c r="S404" s="226">
        <v>46256</v>
      </c>
      <c r="T404" s="212" t="s">
        <v>68</v>
      </c>
      <c r="U404" s="213" t="s">
        <v>66</v>
      </c>
      <c r="V404" s="213" t="s">
        <v>66</v>
      </c>
      <c r="W404" s="214"/>
      <c r="X404" s="214"/>
      <c r="Y404" s="214"/>
      <c r="Z404" s="214"/>
      <c r="AA404" s="214"/>
      <c r="AB404" s="214"/>
      <c r="AC404" s="214"/>
      <c r="AD404" s="214"/>
      <c r="AE404" s="214"/>
      <c r="AF404" s="214"/>
    </row>
    <row r="405" ht="17" spans="1:32">
      <c r="A405" s="290">
        <v>335</v>
      </c>
      <c r="B405" s="55" t="s">
        <v>64</v>
      </c>
      <c r="C405" s="229" t="s">
        <v>171</v>
      </c>
      <c r="D405" s="204" t="s">
        <v>1917</v>
      </c>
      <c r="E405" s="228">
        <v>6000064436</v>
      </c>
      <c r="F405" s="298">
        <v>9</v>
      </c>
      <c r="G405" s="298">
        <v>9</v>
      </c>
      <c r="H405" s="299">
        <v>0</v>
      </c>
      <c r="I405" s="226">
        <v>46256</v>
      </c>
      <c r="J405" s="217" t="s">
        <v>2589</v>
      </c>
      <c r="K405" s="285" t="s">
        <v>2781</v>
      </c>
      <c r="L405" s="210" t="s">
        <v>66</v>
      </c>
      <c r="M405" s="211" t="s">
        <v>66</v>
      </c>
      <c r="N405" s="211" t="s">
        <v>66</v>
      </c>
      <c r="O405" s="212" t="s">
        <v>2189</v>
      </c>
      <c r="P405" s="226">
        <v>46256</v>
      </c>
      <c r="Q405" s="211" t="s">
        <v>66</v>
      </c>
      <c r="R405" s="212" t="s">
        <v>2189</v>
      </c>
      <c r="S405" s="226">
        <v>46256</v>
      </c>
      <c r="T405" s="212" t="s">
        <v>68</v>
      </c>
      <c r="U405" s="213" t="s">
        <v>66</v>
      </c>
      <c r="V405" s="213" t="s">
        <v>66</v>
      </c>
      <c r="W405" s="213"/>
      <c r="X405" s="214"/>
      <c r="Y405" s="214"/>
      <c r="Z405" s="214"/>
      <c r="AA405" s="214"/>
      <c r="AB405" s="214"/>
      <c r="AC405" s="214"/>
      <c r="AD405" s="214"/>
      <c r="AE405" s="214"/>
      <c r="AF405" s="214"/>
    </row>
    <row r="406" ht="16.5" spans="1:32">
      <c r="A406" s="290">
        <v>336</v>
      </c>
      <c r="B406" s="55" t="s">
        <v>64</v>
      </c>
      <c r="C406" s="229" t="s">
        <v>171</v>
      </c>
      <c r="D406" s="204" t="s">
        <v>1917</v>
      </c>
      <c r="E406" s="267">
        <v>6000064430</v>
      </c>
      <c r="F406" s="298">
        <v>3</v>
      </c>
      <c r="G406" s="298">
        <v>3</v>
      </c>
      <c r="H406" s="299">
        <v>0</v>
      </c>
      <c r="I406" s="226">
        <v>46253</v>
      </c>
      <c r="J406" s="184" t="s">
        <v>2588</v>
      </c>
      <c r="K406" s="285" t="s">
        <v>2782</v>
      </c>
      <c r="L406" s="210" t="s">
        <v>66</v>
      </c>
      <c r="M406" s="211" t="s">
        <v>66</v>
      </c>
      <c r="N406" s="211" t="s">
        <v>66</v>
      </c>
      <c r="O406" s="212" t="s">
        <v>2189</v>
      </c>
      <c r="P406" s="226">
        <v>46253</v>
      </c>
      <c r="Q406" s="211" t="s">
        <v>66</v>
      </c>
      <c r="R406" s="212" t="s">
        <v>2189</v>
      </c>
      <c r="S406" s="226">
        <v>46253</v>
      </c>
      <c r="T406" s="212" t="s">
        <v>68</v>
      </c>
      <c r="U406" s="213" t="s">
        <v>66</v>
      </c>
      <c r="V406" s="213" t="s">
        <v>66</v>
      </c>
      <c r="W406" s="55"/>
      <c r="X406" s="55"/>
      <c r="Y406" s="55"/>
      <c r="Z406" s="55"/>
      <c r="AA406" s="55"/>
      <c r="AB406" s="55"/>
      <c r="AC406" s="55"/>
      <c r="AD406" s="55"/>
      <c r="AE406" s="55"/>
      <c r="AF406" s="55"/>
    </row>
    <row r="407" ht="17" spans="1:32">
      <c r="A407" s="290">
        <v>337</v>
      </c>
      <c r="B407" s="55" t="s">
        <v>64</v>
      </c>
      <c r="C407" s="229" t="s">
        <v>171</v>
      </c>
      <c r="D407" s="204" t="s">
        <v>1917</v>
      </c>
      <c r="E407" s="228">
        <v>6000064429</v>
      </c>
      <c r="F407" s="298">
        <v>4</v>
      </c>
      <c r="G407" s="298">
        <v>4</v>
      </c>
      <c r="H407" s="299">
        <v>0</v>
      </c>
      <c r="I407" s="226">
        <v>46254</v>
      </c>
      <c r="J407" s="184" t="s">
        <v>2587</v>
      </c>
      <c r="K407" s="285" t="s">
        <v>2783</v>
      </c>
      <c r="L407" s="210" t="s">
        <v>66</v>
      </c>
      <c r="M407" s="211" t="s">
        <v>66</v>
      </c>
      <c r="N407" s="211" t="s">
        <v>66</v>
      </c>
      <c r="O407" s="212" t="s">
        <v>2189</v>
      </c>
      <c r="P407" s="226">
        <v>46254</v>
      </c>
      <c r="Q407" s="211" t="s">
        <v>66</v>
      </c>
      <c r="R407" s="212" t="s">
        <v>2189</v>
      </c>
      <c r="S407" s="226">
        <v>46254</v>
      </c>
      <c r="T407" s="212" t="s">
        <v>68</v>
      </c>
      <c r="U407" s="213" t="s">
        <v>66</v>
      </c>
      <c r="V407" s="213" t="s">
        <v>66</v>
      </c>
      <c r="W407" s="55"/>
      <c r="X407" s="55"/>
      <c r="Y407" s="55"/>
      <c r="Z407" s="55"/>
      <c r="AA407" s="55"/>
      <c r="AB407" s="55"/>
      <c r="AC407" s="55"/>
      <c r="AD407" s="55"/>
      <c r="AE407" s="55"/>
      <c r="AF407" s="55"/>
    </row>
    <row r="408" ht="17" spans="1:32">
      <c r="A408" s="231">
        <v>338</v>
      </c>
      <c r="B408" s="231" t="s">
        <v>64</v>
      </c>
      <c r="C408" s="232" t="s">
        <v>171</v>
      </c>
      <c r="D408" s="233" t="s">
        <v>1917</v>
      </c>
      <c r="E408" s="294">
        <v>6000064436</v>
      </c>
      <c r="F408" s="304">
        <v>1</v>
      </c>
      <c r="G408" s="304">
        <v>0</v>
      </c>
      <c r="H408" s="305">
        <v>1</v>
      </c>
      <c r="I408" s="235">
        <v>46258</v>
      </c>
      <c r="J408" s="275" t="s">
        <v>2589</v>
      </c>
      <c r="K408" s="275">
        <v>516339030826076</v>
      </c>
      <c r="L408" s="296" t="s">
        <v>2689</v>
      </c>
      <c r="M408" s="211" t="s">
        <v>2690</v>
      </c>
      <c r="N408" s="258" t="s">
        <v>86</v>
      </c>
      <c r="O408" s="212" t="s">
        <v>2189</v>
      </c>
      <c r="P408" s="235">
        <v>46258</v>
      </c>
      <c r="Q408" s="239" t="s">
        <v>2691</v>
      </c>
      <c r="R408" s="212" t="s">
        <v>2189</v>
      </c>
      <c r="S408" s="235">
        <v>46258</v>
      </c>
      <c r="T408" s="212" t="s">
        <v>68</v>
      </c>
      <c r="U408" s="24" t="s">
        <v>113</v>
      </c>
      <c r="V408" s="240" t="s">
        <v>1597</v>
      </c>
      <c r="W408" s="34"/>
      <c r="X408" s="34"/>
      <c r="Y408" s="34"/>
      <c r="Z408" s="34"/>
      <c r="AA408" s="34"/>
      <c r="AB408" s="34"/>
      <c r="AC408" s="34"/>
      <c r="AD408" s="34"/>
      <c r="AE408" s="34"/>
      <c r="AF408" s="34"/>
    </row>
    <row r="409" ht="14.5" spans="1:32">
      <c r="A409" s="241"/>
      <c r="B409" s="241"/>
      <c r="C409" s="241"/>
      <c r="D409" s="241"/>
      <c r="E409" s="241"/>
      <c r="F409" s="241"/>
      <c r="G409" s="241"/>
      <c r="H409" s="241"/>
      <c r="I409" s="241"/>
      <c r="J409" s="241"/>
      <c r="K409" s="241"/>
      <c r="L409" s="292" t="s">
        <v>2669</v>
      </c>
      <c r="M409" s="247" t="s">
        <v>1074</v>
      </c>
      <c r="N409" s="247" t="s">
        <v>1075</v>
      </c>
      <c r="O409" s="212" t="s">
        <v>2189</v>
      </c>
      <c r="P409" s="241"/>
      <c r="Q409" s="239" t="s">
        <v>2218</v>
      </c>
      <c r="R409" s="212" t="s">
        <v>2189</v>
      </c>
      <c r="S409" s="241"/>
      <c r="T409" s="212" t="s">
        <v>68</v>
      </c>
      <c r="U409" s="24" t="s">
        <v>1913</v>
      </c>
      <c r="V409" s="240" t="s">
        <v>1597</v>
      </c>
      <c r="W409" s="34"/>
      <c r="X409" s="34"/>
      <c r="Y409" s="34"/>
      <c r="Z409" s="34"/>
      <c r="AA409" s="34"/>
      <c r="AB409" s="34"/>
      <c r="AC409" s="34"/>
      <c r="AD409" s="34"/>
      <c r="AE409" s="34"/>
      <c r="AF409" s="34"/>
    </row>
    <row r="410" ht="17" spans="1:32">
      <c r="A410" s="231">
        <v>339</v>
      </c>
      <c r="B410" s="231" t="s">
        <v>64</v>
      </c>
      <c r="C410" s="232" t="s">
        <v>171</v>
      </c>
      <c r="D410" s="233" t="s">
        <v>1917</v>
      </c>
      <c r="E410" s="294">
        <v>6000064436</v>
      </c>
      <c r="F410" s="304">
        <v>1</v>
      </c>
      <c r="G410" s="304">
        <v>0</v>
      </c>
      <c r="H410" s="305">
        <v>1</v>
      </c>
      <c r="I410" s="235">
        <v>46258</v>
      </c>
      <c r="J410" s="275" t="s">
        <v>2589</v>
      </c>
      <c r="K410" s="275">
        <v>516339030826077</v>
      </c>
      <c r="L410" s="296" t="s">
        <v>2689</v>
      </c>
      <c r="M410" s="211" t="s">
        <v>2690</v>
      </c>
      <c r="N410" s="250" t="s">
        <v>86</v>
      </c>
      <c r="O410" s="212" t="s">
        <v>2189</v>
      </c>
      <c r="P410" s="235">
        <v>46258</v>
      </c>
      <c r="Q410" s="239" t="s">
        <v>2691</v>
      </c>
      <c r="R410" s="212" t="s">
        <v>2189</v>
      </c>
      <c r="S410" s="235">
        <v>46258</v>
      </c>
      <c r="T410" s="212" t="s">
        <v>68</v>
      </c>
      <c r="U410" s="24" t="s">
        <v>113</v>
      </c>
      <c r="V410" s="240" t="s">
        <v>1597</v>
      </c>
      <c r="W410" s="34"/>
      <c r="X410" s="34"/>
      <c r="Y410" s="34"/>
      <c r="Z410" s="34"/>
      <c r="AA410" s="34"/>
      <c r="AB410" s="34"/>
      <c r="AC410" s="34"/>
      <c r="AD410" s="34"/>
      <c r="AE410" s="34"/>
      <c r="AF410" s="34"/>
    </row>
    <row r="411" ht="14.5" spans="1:32">
      <c r="A411" s="241"/>
      <c r="B411" s="241"/>
      <c r="C411" s="241"/>
      <c r="D411" s="241"/>
      <c r="E411" s="241"/>
      <c r="F411" s="241"/>
      <c r="G411" s="241"/>
      <c r="H411" s="241"/>
      <c r="I411" s="241"/>
      <c r="J411" s="241"/>
      <c r="K411" s="241"/>
      <c r="L411" s="292" t="s">
        <v>2669</v>
      </c>
      <c r="M411" s="247" t="s">
        <v>1074</v>
      </c>
      <c r="N411" s="247" t="s">
        <v>1075</v>
      </c>
      <c r="O411" s="212" t="s">
        <v>2189</v>
      </c>
      <c r="P411" s="241"/>
      <c r="Q411" s="239" t="s">
        <v>2218</v>
      </c>
      <c r="R411" s="212" t="s">
        <v>2189</v>
      </c>
      <c r="S411" s="241"/>
      <c r="T411" s="212" t="s">
        <v>68</v>
      </c>
      <c r="U411" s="24" t="s">
        <v>1913</v>
      </c>
      <c r="V411" s="240" t="s">
        <v>1597</v>
      </c>
      <c r="W411" s="34"/>
      <c r="X411" s="34"/>
      <c r="Y411" s="34"/>
      <c r="Z411" s="34"/>
      <c r="AA411" s="34"/>
      <c r="AB411" s="34"/>
      <c r="AC411" s="34"/>
      <c r="AD411" s="34"/>
      <c r="AE411" s="34"/>
      <c r="AF411" s="34"/>
    </row>
    <row r="412" ht="17" spans="1:32">
      <c r="A412" s="231">
        <v>340</v>
      </c>
      <c r="B412" s="231" t="s">
        <v>64</v>
      </c>
      <c r="C412" s="232" t="s">
        <v>171</v>
      </c>
      <c r="D412" s="233" t="s">
        <v>1917</v>
      </c>
      <c r="E412" s="294">
        <v>6000064436</v>
      </c>
      <c r="F412" s="304">
        <v>1</v>
      </c>
      <c r="G412" s="304">
        <v>0</v>
      </c>
      <c r="H412" s="305">
        <v>1</v>
      </c>
      <c r="I412" s="235">
        <v>46258</v>
      </c>
      <c r="J412" s="275" t="s">
        <v>2589</v>
      </c>
      <c r="K412" s="275">
        <v>516339030826078</v>
      </c>
      <c r="L412" s="296" t="s">
        <v>2689</v>
      </c>
      <c r="M412" s="211" t="s">
        <v>2690</v>
      </c>
      <c r="N412" s="250" t="s">
        <v>86</v>
      </c>
      <c r="O412" s="212" t="s">
        <v>2189</v>
      </c>
      <c r="P412" s="235">
        <v>46258</v>
      </c>
      <c r="Q412" s="239" t="s">
        <v>2691</v>
      </c>
      <c r="R412" s="212" t="s">
        <v>2189</v>
      </c>
      <c r="S412" s="235">
        <v>46258</v>
      </c>
      <c r="T412" s="212" t="s">
        <v>68</v>
      </c>
      <c r="U412" s="24" t="s">
        <v>113</v>
      </c>
      <c r="V412" s="240" t="s">
        <v>1597</v>
      </c>
      <c r="W412" s="34"/>
      <c r="X412" s="34"/>
      <c r="Y412" s="34"/>
      <c r="Z412" s="34"/>
      <c r="AA412" s="34"/>
      <c r="AB412" s="34"/>
      <c r="AC412" s="34"/>
      <c r="AD412" s="34"/>
      <c r="AE412" s="34"/>
      <c r="AF412" s="34"/>
    </row>
    <row r="413" ht="14.5" spans="1:32">
      <c r="A413" s="241"/>
      <c r="B413" s="241"/>
      <c r="C413" s="241"/>
      <c r="D413" s="241"/>
      <c r="E413" s="241"/>
      <c r="F413" s="241"/>
      <c r="G413" s="241"/>
      <c r="H413" s="241"/>
      <c r="I413" s="241"/>
      <c r="J413" s="241"/>
      <c r="K413" s="241"/>
      <c r="L413" s="292" t="s">
        <v>2669</v>
      </c>
      <c r="M413" s="247" t="s">
        <v>1074</v>
      </c>
      <c r="N413" s="247" t="s">
        <v>1075</v>
      </c>
      <c r="O413" s="212" t="s">
        <v>2189</v>
      </c>
      <c r="P413" s="241"/>
      <c r="Q413" s="239" t="s">
        <v>2218</v>
      </c>
      <c r="R413" s="212" t="s">
        <v>2189</v>
      </c>
      <c r="S413" s="241"/>
      <c r="T413" s="212" t="s">
        <v>68</v>
      </c>
      <c r="U413" s="24" t="s">
        <v>1913</v>
      </c>
      <c r="V413" s="240" t="s">
        <v>1597</v>
      </c>
      <c r="W413" s="34"/>
      <c r="X413" s="34"/>
      <c r="Y413" s="34"/>
      <c r="Z413" s="34"/>
      <c r="AA413" s="34"/>
      <c r="AB413" s="34"/>
      <c r="AC413" s="34"/>
      <c r="AD413" s="34"/>
      <c r="AE413" s="34"/>
      <c r="AF413" s="34"/>
    </row>
    <row r="414" ht="17" spans="1:32">
      <c r="A414" s="231">
        <v>341</v>
      </c>
      <c r="B414" s="231" t="s">
        <v>64</v>
      </c>
      <c r="C414" s="232" t="s">
        <v>171</v>
      </c>
      <c r="D414" s="233" t="s">
        <v>1917</v>
      </c>
      <c r="E414" s="294">
        <v>6000064436</v>
      </c>
      <c r="F414" s="304">
        <v>1</v>
      </c>
      <c r="G414" s="304">
        <v>0</v>
      </c>
      <c r="H414" s="305">
        <v>1</v>
      </c>
      <c r="I414" s="235">
        <v>46258</v>
      </c>
      <c r="J414" s="275" t="s">
        <v>2589</v>
      </c>
      <c r="K414" s="275">
        <v>516339030826079</v>
      </c>
      <c r="L414" s="296" t="s">
        <v>2689</v>
      </c>
      <c r="M414" s="211" t="s">
        <v>2690</v>
      </c>
      <c r="N414" s="250" t="s">
        <v>86</v>
      </c>
      <c r="O414" s="212" t="s">
        <v>2189</v>
      </c>
      <c r="P414" s="235">
        <v>46258</v>
      </c>
      <c r="Q414" s="239" t="s">
        <v>2691</v>
      </c>
      <c r="R414" s="212" t="s">
        <v>2189</v>
      </c>
      <c r="S414" s="235">
        <v>46258</v>
      </c>
      <c r="T414" s="212" t="s">
        <v>68</v>
      </c>
      <c r="U414" s="24" t="s">
        <v>113</v>
      </c>
      <c r="V414" s="240" t="s">
        <v>1597</v>
      </c>
      <c r="W414" s="34"/>
      <c r="X414" s="34"/>
      <c r="Y414" s="34"/>
      <c r="Z414" s="34"/>
      <c r="AA414" s="34"/>
      <c r="AB414" s="34"/>
      <c r="AC414" s="34"/>
      <c r="AD414" s="34"/>
      <c r="AE414" s="34"/>
      <c r="AF414" s="34"/>
    </row>
    <row r="415" ht="14.5" spans="1:32">
      <c r="A415" s="241"/>
      <c r="B415" s="241"/>
      <c r="C415" s="241"/>
      <c r="D415" s="241"/>
      <c r="E415" s="241"/>
      <c r="F415" s="241"/>
      <c r="G415" s="241"/>
      <c r="H415" s="241"/>
      <c r="I415" s="241"/>
      <c r="J415" s="241"/>
      <c r="K415" s="241"/>
      <c r="L415" s="292" t="s">
        <v>2669</v>
      </c>
      <c r="M415" s="238" t="s">
        <v>1074</v>
      </c>
      <c r="N415" s="238" t="s">
        <v>1075</v>
      </c>
      <c r="O415" s="212" t="s">
        <v>2189</v>
      </c>
      <c r="P415" s="241"/>
      <c r="Q415" s="239" t="s">
        <v>2218</v>
      </c>
      <c r="R415" s="212" t="s">
        <v>2189</v>
      </c>
      <c r="S415" s="241"/>
      <c r="T415" s="212" t="s">
        <v>68</v>
      </c>
      <c r="U415" s="24" t="s">
        <v>1913</v>
      </c>
      <c r="V415" s="240" t="s">
        <v>1597</v>
      </c>
      <c r="W415" s="34"/>
      <c r="X415" s="34"/>
      <c r="Y415" s="34"/>
      <c r="Z415" s="34"/>
      <c r="AA415" s="34"/>
      <c r="AB415" s="34"/>
      <c r="AC415" s="34"/>
      <c r="AD415" s="34"/>
      <c r="AE415" s="34"/>
      <c r="AF415" s="34"/>
    </row>
    <row r="416" ht="17" spans="1:32">
      <c r="A416" s="231">
        <v>342</v>
      </c>
      <c r="B416" s="231" t="s">
        <v>64</v>
      </c>
      <c r="C416" s="232" t="s">
        <v>171</v>
      </c>
      <c r="D416" s="233" t="s">
        <v>1917</v>
      </c>
      <c r="E416" s="294">
        <v>6000064436</v>
      </c>
      <c r="F416" s="304">
        <v>1</v>
      </c>
      <c r="G416" s="304">
        <v>0</v>
      </c>
      <c r="H416" s="305">
        <v>1</v>
      </c>
      <c r="I416" s="235">
        <v>46258</v>
      </c>
      <c r="J416" s="275" t="s">
        <v>2589</v>
      </c>
      <c r="K416" s="275">
        <v>516339030826080</v>
      </c>
      <c r="L416" s="296" t="s">
        <v>2689</v>
      </c>
      <c r="M416" s="274" t="s">
        <v>2690</v>
      </c>
      <c r="N416" s="244" t="s">
        <v>86</v>
      </c>
      <c r="O416" s="212" t="s">
        <v>2189</v>
      </c>
      <c r="P416" s="235">
        <v>46258</v>
      </c>
      <c r="Q416" s="239" t="s">
        <v>2691</v>
      </c>
      <c r="R416" s="212" t="s">
        <v>2189</v>
      </c>
      <c r="S416" s="235">
        <v>46258</v>
      </c>
      <c r="T416" s="212" t="s">
        <v>68</v>
      </c>
      <c r="U416" s="24" t="s">
        <v>113</v>
      </c>
      <c r="V416" s="240" t="s">
        <v>1597</v>
      </c>
      <c r="W416" s="34"/>
      <c r="X416" s="34"/>
      <c r="Y416" s="34"/>
      <c r="Z416" s="34"/>
      <c r="AA416" s="34"/>
      <c r="AB416" s="34"/>
      <c r="AC416" s="34"/>
      <c r="AD416" s="34"/>
      <c r="AE416" s="34"/>
      <c r="AF416" s="34"/>
    </row>
    <row r="417" ht="14.5" spans="1:32">
      <c r="A417" s="241"/>
      <c r="B417" s="241"/>
      <c r="C417" s="241"/>
      <c r="D417" s="241"/>
      <c r="E417" s="241"/>
      <c r="F417" s="241"/>
      <c r="G417" s="241"/>
      <c r="H417" s="241"/>
      <c r="I417" s="241"/>
      <c r="J417" s="241"/>
      <c r="K417" s="241"/>
      <c r="L417" s="292" t="s">
        <v>2669</v>
      </c>
      <c r="M417" s="238" t="s">
        <v>1074</v>
      </c>
      <c r="N417" s="238" t="s">
        <v>1075</v>
      </c>
      <c r="O417" s="212" t="s">
        <v>2189</v>
      </c>
      <c r="P417" s="241"/>
      <c r="Q417" s="239" t="s">
        <v>2218</v>
      </c>
      <c r="R417" s="212" t="s">
        <v>2189</v>
      </c>
      <c r="S417" s="241"/>
      <c r="T417" s="212" t="s">
        <v>68</v>
      </c>
      <c r="U417" s="24" t="s">
        <v>1913</v>
      </c>
      <c r="V417" s="240" t="s">
        <v>1597</v>
      </c>
      <c r="W417" s="34"/>
      <c r="X417" s="34"/>
      <c r="Y417" s="34"/>
      <c r="Z417" s="34"/>
      <c r="AA417" s="34"/>
      <c r="AB417" s="34"/>
      <c r="AC417" s="34"/>
      <c r="AD417" s="34"/>
      <c r="AE417" s="34"/>
      <c r="AF417" s="34"/>
    </row>
    <row r="418" ht="17" spans="1:32">
      <c r="A418" s="40">
        <v>343</v>
      </c>
      <c r="B418" s="55" t="s">
        <v>64</v>
      </c>
      <c r="C418" s="55" t="s">
        <v>203</v>
      </c>
      <c r="D418" s="204" t="s">
        <v>1917</v>
      </c>
      <c r="E418" s="228">
        <v>6000064436</v>
      </c>
      <c r="F418" s="298">
        <v>5</v>
      </c>
      <c r="G418" s="298">
        <v>5</v>
      </c>
      <c r="H418" s="299">
        <v>0</v>
      </c>
      <c r="I418" s="226">
        <v>46264</v>
      </c>
      <c r="J418" s="217" t="s">
        <v>2589</v>
      </c>
      <c r="K418" s="285" t="s">
        <v>2784</v>
      </c>
      <c r="L418" s="210" t="s">
        <v>66</v>
      </c>
      <c r="M418" s="211" t="s">
        <v>66</v>
      </c>
      <c r="N418" s="211" t="s">
        <v>66</v>
      </c>
      <c r="O418" s="212" t="s">
        <v>2189</v>
      </c>
      <c r="P418" s="226">
        <v>46264</v>
      </c>
      <c r="Q418" s="211" t="s">
        <v>66</v>
      </c>
      <c r="R418" s="212" t="s">
        <v>2189</v>
      </c>
      <c r="S418" s="226">
        <v>46264</v>
      </c>
      <c r="T418" s="212"/>
      <c r="U418" s="213" t="s">
        <v>66</v>
      </c>
      <c r="V418" s="213" t="s">
        <v>66</v>
      </c>
      <c r="W418" s="34"/>
      <c r="X418" s="34"/>
      <c r="Y418" s="34"/>
      <c r="Z418" s="34"/>
      <c r="AA418" s="34"/>
      <c r="AB418" s="34"/>
      <c r="AC418" s="34"/>
      <c r="AD418" s="34"/>
      <c r="AE418" s="34"/>
      <c r="AF418" s="34"/>
    </row>
    <row r="419" ht="17" spans="1:32">
      <c r="A419" s="290">
        <v>344</v>
      </c>
      <c r="B419" s="55" t="s">
        <v>64</v>
      </c>
      <c r="C419" s="229" t="s">
        <v>171</v>
      </c>
      <c r="D419" s="204" t="s">
        <v>1917</v>
      </c>
      <c r="E419" s="228">
        <v>6000064429</v>
      </c>
      <c r="F419" s="268">
        <v>1</v>
      </c>
      <c r="G419" s="217">
        <v>0</v>
      </c>
      <c r="H419" s="286">
        <v>1</v>
      </c>
      <c r="I419" s="226">
        <v>46259</v>
      </c>
      <c r="J419" s="184" t="s">
        <v>2587</v>
      </c>
      <c r="K419" s="285">
        <v>516309150826287</v>
      </c>
      <c r="L419" s="292" t="s">
        <v>2669</v>
      </c>
      <c r="M419" s="238" t="s">
        <v>1074</v>
      </c>
      <c r="N419" s="238" t="s">
        <v>1075</v>
      </c>
      <c r="O419" s="212" t="s">
        <v>2189</v>
      </c>
      <c r="P419" s="226">
        <v>46259</v>
      </c>
      <c r="Q419" s="306" t="s">
        <v>2218</v>
      </c>
      <c r="R419" s="212" t="s">
        <v>2189</v>
      </c>
      <c r="S419" s="226">
        <v>46259</v>
      </c>
      <c r="T419" s="212" t="s">
        <v>68</v>
      </c>
      <c r="U419" s="24" t="s">
        <v>1913</v>
      </c>
      <c r="V419" s="240" t="s">
        <v>1597</v>
      </c>
      <c r="W419" s="34"/>
      <c r="X419" s="34"/>
      <c r="Y419" s="34"/>
      <c r="Z419" s="34"/>
      <c r="AA419" s="34"/>
      <c r="AB419" s="34"/>
      <c r="AC419" s="34"/>
      <c r="AD419" s="34"/>
      <c r="AE419" s="34"/>
      <c r="AF419" s="34"/>
    </row>
    <row r="420" ht="17" spans="1:32">
      <c r="A420" s="290">
        <v>345</v>
      </c>
      <c r="B420" s="55" t="s">
        <v>64</v>
      </c>
      <c r="C420" s="229" t="s">
        <v>171</v>
      </c>
      <c r="D420" s="204" t="s">
        <v>1917</v>
      </c>
      <c r="E420" s="228">
        <v>6000064429</v>
      </c>
      <c r="F420" s="298">
        <v>7</v>
      </c>
      <c r="G420" s="298">
        <v>7</v>
      </c>
      <c r="H420" s="299">
        <v>0</v>
      </c>
      <c r="I420" s="226">
        <v>46259</v>
      </c>
      <c r="J420" s="184" t="s">
        <v>2587</v>
      </c>
      <c r="K420" s="285" t="s">
        <v>2785</v>
      </c>
      <c r="L420" s="210" t="s">
        <v>66</v>
      </c>
      <c r="M420" s="211" t="s">
        <v>66</v>
      </c>
      <c r="N420" s="211" t="s">
        <v>66</v>
      </c>
      <c r="O420" s="212" t="s">
        <v>2189</v>
      </c>
      <c r="P420" s="226">
        <v>46259</v>
      </c>
      <c r="Q420" s="211" t="s">
        <v>66</v>
      </c>
      <c r="R420" s="212" t="s">
        <v>2189</v>
      </c>
      <c r="S420" s="226">
        <v>46259</v>
      </c>
      <c r="T420" s="212" t="s">
        <v>68</v>
      </c>
      <c r="U420" s="213" t="s">
        <v>66</v>
      </c>
      <c r="V420" s="213" t="s">
        <v>66</v>
      </c>
      <c r="W420" s="55"/>
      <c r="X420" s="55"/>
      <c r="Y420" s="55"/>
      <c r="Z420" s="55"/>
      <c r="AA420" s="55"/>
      <c r="AB420" s="55"/>
      <c r="AC420" s="55"/>
      <c r="AD420" s="55"/>
      <c r="AE420" s="55"/>
      <c r="AF420" s="55"/>
    </row>
    <row r="421" ht="17" spans="1:32">
      <c r="A421" s="290">
        <v>346</v>
      </c>
      <c r="B421" s="55" t="s">
        <v>64</v>
      </c>
      <c r="C421" s="229" t="s">
        <v>171</v>
      </c>
      <c r="D421" s="204" t="s">
        <v>1917</v>
      </c>
      <c r="E421" s="228">
        <v>6000064429</v>
      </c>
      <c r="F421" s="298">
        <v>6</v>
      </c>
      <c r="G421" s="298">
        <v>6</v>
      </c>
      <c r="H421" s="299">
        <v>0</v>
      </c>
      <c r="I421" s="226">
        <v>46260</v>
      </c>
      <c r="J421" s="184" t="s">
        <v>2587</v>
      </c>
      <c r="K421" s="285" t="s">
        <v>2786</v>
      </c>
      <c r="L421" s="210" t="s">
        <v>66</v>
      </c>
      <c r="M421" s="211" t="s">
        <v>66</v>
      </c>
      <c r="N421" s="211" t="s">
        <v>66</v>
      </c>
      <c r="O421" s="212" t="s">
        <v>2189</v>
      </c>
      <c r="P421" s="226">
        <v>46260</v>
      </c>
      <c r="Q421" s="274" t="s">
        <v>66</v>
      </c>
      <c r="R421" s="212" t="s">
        <v>2189</v>
      </c>
      <c r="S421" s="226">
        <v>46260</v>
      </c>
      <c r="T421" s="212" t="s">
        <v>68</v>
      </c>
      <c r="U421" s="213" t="s">
        <v>66</v>
      </c>
      <c r="V421" s="213" t="s">
        <v>66</v>
      </c>
      <c r="W421" s="55"/>
      <c r="X421" s="55"/>
      <c r="Y421" s="55"/>
      <c r="Z421" s="55"/>
      <c r="AA421" s="55"/>
      <c r="AB421" s="55"/>
      <c r="AC421" s="55"/>
      <c r="AD421" s="55"/>
      <c r="AE421" s="55"/>
      <c r="AF421" s="55"/>
    </row>
    <row r="422" ht="17" spans="1:32">
      <c r="A422" s="290">
        <v>347</v>
      </c>
      <c r="B422" s="55" t="s">
        <v>64</v>
      </c>
      <c r="C422" s="229" t="s">
        <v>171</v>
      </c>
      <c r="D422" s="204" t="s">
        <v>1917</v>
      </c>
      <c r="E422" s="228">
        <v>6000064429</v>
      </c>
      <c r="F422" s="268">
        <v>1</v>
      </c>
      <c r="G422" s="217">
        <v>0</v>
      </c>
      <c r="H422" s="286">
        <v>1</v>
      </c>
      <c r="I422" s="226">
        <v>46260</v>
      </c>
      <c r="J422" s="184" t="s">
        <v>2587</v>
      </c>
      <c r="K422" s="227">
        <v>516309150826301</v>
      </c>
      <c r="L422" s="211" t="s">
        <v>2625</v>
      </c>
      <c r="M422" s="269" t="s">
        <v>2214</v>
      </c>
      <c r="N422" s="247" t="s">
        <v>2188</v>
      </c>
      <c r="O422" s="212" t="s">
        <v>2189</v>
      </c>
      <c r="P422" s="226">
        <v>46260</v>
      </c>
      <c r="Q422" s="238" t="s">
        <v>2190</v>
      </c>
      <c r="R422" s="212" t="s">
        <v>2189</v>
      </c>
      <c r="S422" s="226">
        <v>46260</v>
      </c>
      <c r="T422" s="212" t="s">
        <v>68</v>
      </c>
      <c r="U422" s="287" t="s">
        <v>78</v>
      </c>
      <c r="V422" s="240" t="s">
        <v>1597</v>
      </c>
      <c r="W422" s="55"/>
      <c r="X422" s="45"/>
      <c r="Y422" s="45"/>
      <c r="Z422" s="45"/>
      <c r="AA422" s="45"/>
      <c r="AB422" s="45"/>
      <c r="AC422" s="45"/>
      <c r="AD422" s="45"/>
      <c r="AE422" s="45"/>
      <c r="AF422" s="45"/>
    </row>
    <row r="423" ht="17" spans="1:32">
      <c r="A423" s="290">
        <v>348</v>
      </c>
      <c r="B423" s="55" t="s">
        <v>64</v>
      </c>
      <c r="C423" s="229" t="s">
        <v>171</v>
      </c>
      <c r="D423" s="204" t="s">
        <v>1917</v>
      </c>
      <c r="E423" s="228">
        <v>6000064429</v>
      </c>
      <c r="F423" s="298">
        <v>2</v>
      </c>
      <c r="G423" s="298">
        <v>2</v>
      </c>
      <c r="H423" s="299">
        <v>0</v>
      </c>
      <c r="I423" s="226">
        <v>46260</v>
      </c>
      <c r="J423" s="184" t="s">
        <v>2587</v>
      </c>
      <c r="K423" s="285" t="s">
        <v>2787</v>
      </c>
      <c r="L423" s="210" t="s">
        <v>66</v>
      </c>
      <c r="M423" s="211" t="s">
        <v>66</v>
      </c>
      <c r="N423" s="211" t="s">
        <v>66</v>
      </c>
      <c r="O423" s="212" t="s">
        <v>2189</v>
      </c>
      <c r="P423" s="226">
        <v>46260</v>
      </c>
      <c r="Q423" s="211" t="s">
        <v>66</v>
      </c>
      <c r="R423" s="212" t="s">
        <v>2189</v>
      </c>
      <c r="S423" s="226">
        <v>46260</v>
      </c>
      <c r="T423" s="212" t="s">
        <v>68</v>
      </c>
      <c r="U423" s="213" t="s">
        <v>66</v>
      </c>
      <c r="V423" s="213" t="s">
        <v>66</v>
      </c>
      <c r="W423" s="55"/>
      <c r="X423" s="55"/>
      <c r="Y423" s="55"/>
      <c r="Z423" s="55"/>
      <c r="AA423" s="55"/>
      <c r="AB423" s="55"/>
      <c r="AC423" s="55"/>
      <c r="AD423" s="55"/>
      <c r="AE423" s="55"/>
      <c r="AF423" s="55"/>
    </row>
    <row r="424" ht="17" spans="1:32">
      <c r="A424" s="290">
        <v>349</v>
      </c>
      <c r="B424" s="55" t="s">
        <v>64</v>
      </c>
      <c r="C424" s="229" t="s">
        <v>171</v>
      </c>
      <c r="D424" s="204" t="s">
        <v>1917</v>
      </c>
      <c r="E424" s="228">
        <v>6000064429</v>
      </c>
      <c r="F424" s="268">
        <v>1</v>
      </c>
      <c r="G424" s="217">
        <v>0</v>
      </c>
      <c r="H424" s="286">
        <v>1</v>
      </c>
      <c r="I424" s="226">
        <v>46260</v>
      </c>
      <c r="J424" s="184" t="s">
        <v>2587</v>
      </c>
      <c r="K424" s="285">
        <v>516309150826304</v>
      </c>
      <c r="L424" s="211" t="s">
        <v>2694</v>
      </c>
      <c r="M424" s="211" t="s">
        <v>2695</v>
      </c>
      <c r="N424" s="250" t="s">
        <v>2632</v>
      </c>
      <c r="O424" s="212" t="s">
        <v>2189</v>
      </c>
      <c r="P424" s="226">
        <v>46260</v>
      </c>
      <c r="Q424" s="151" t="s">
        <v>2633</v>
      </c>
      <c r="R424" s="212" t="s">
        <v>2189</v>
      </c>
      <c r="S424" s="226">
        <v>46260</v>
      </c>
      <c r="T424" s="212" t="s">
        <v>68</v>
      </c>
      <c r="U424" s="287" t="s">
        <v>78</v>
      </c>
      <c r="V424" s="240" t="s">
        <v>1597</v>
      </c>
      <c r="W424" s="55"/>
      <c r="X424" s="55"/>
      <c r="Y424" s="55"/>
      <c r="Z424" s="55"/>
      <c r="AA424" s="55"/>
      <c r="AB424" s="55"/>
      <c r="AC424" s="55"/>
      <c r="AD424" s="55"/>
      <c r="AE424" s="55"/>
      <c r="AF424" s="55"/>
    </row>
    <row r="425" ht="17" spans="1:32">
      <c r="A425" s="290">
        <v>350</v>
      </c>
      <c r="B425" s="55" t="s">
        <v>64</v>
      </c>
      <c r="C425" s="229" t="s">
        <v>171</v>
      </c>
      <c r="D425" s="204" t="s">
        <v>1917</v>
      </c>
      <c r="E425" s="228">
        <v>6000064429</v>
      </c>
      <c r="F425" s="298">
        <v>2</v>
      </c>
      <c r="G425" s="298">
        <v>2</v>
      </c>
      <c r="H425" s="299">
        <v>0</v>
      </c>
      <c r="I425" s="226">
        <v>46261</v>
      </c>
      <c r="J425" s="184" t="s">
        <v>2587</v>
      </c>
      <c r="K425" s="285" t="s">
        <v>2788</v>
      </c>
      <c r="L425" s="210" t="s">
        <v>66</v>
      </c>
      <c r="M425" s="211" t="s">
        <v>66</v>
      </c>
      <c r="N425" s="211" t="s">
        <v>66</v>
      </c>
      <c r="O425" s="212" t="s">
        <v>2189</v>
      </c>
      <c r="P425" s="226">
        <v>46261</v>
      </c>
      <c r="Q425" s="211" t="s">
        <v>66</v>
      </c>
      <c r="R425" s="212" t="s">
        <v>2189</v>
      </c>
      <c r="S425" s="226">
        <v>46261</v>
      </c>
      <c r="T425" s="212" t="s">
        <v>68</v>
      </c>
      <c r="U425" s="213" t="s">
        <v>66</v>
      </c>
      <c r="V425" s="213" t="s">
        <v>66</v>
      </c>
      <c r="W425" s="55"/>
      <c r="X425" s="55"/>
      <c r="Y425" s="55"/>
      <c r="Z425" s="55"/>
      <c r="AA425" s="55"/>
      <c r="AB425" s="55"/>
      <c r="AC425" s="55"/>
      <c r="AD425" s="55"/>
      <c r="AE425" s="55"/>
      <c r="AF425" s="55"/>
    </row>
    <row r="426" ht="17" spans="1:32">
      <c r="A426" s="290">
        <v>351</v>
      </c>
      <c r="B426" s="55" t="s">
        <v>64</v>
      </c>
      <c r="C426" s="229" t="s">
        <v>171</v>
      </c>
      <c r="D426" s="204" t="s">
        <v>1917</v>
      </c>
      <c r="E426" s="228">
        <v>6000064429</v>
      </c>
      <c r="F426" s="298">
        <v>15</v>
      </c>
      <c r="G426" s="298">
        <v>15</v>
      </c>
      <c r="H426" s="299">
        <v>0</v>
      </c>
      <c r="I426" s="226">
        <v>46263</v>
      </c>
      <c r="J426" s="184" t="s">
        <v>2587</v>
      </c>
      <c r="K426" s="285" t="s">
        <v>2789</v>
      </c>
      <c r="L426" s="210" t="s">
        <v>66</v>
      </c>
      <c r="M426" s="211" t="s">
        <v>66</v>
      </c>
      <c r="N426" s="211" t="s">
        <v>66</v>
      </c>
      <c r="O426" s="212" t="s">
        <v>2189</v>
      </c>
      <c r="P426" s="226">
        <v>46263</v>
      </c>
      <c r="Q426" s="211" t="s">
        <v>66</v>
      </c>
      <c r="R426" s="212" t="s">
        <v>2189</v>
      </c>
      <c r="S426" s="226">
        <v>46263</v>
      </c>
      <c r="T426" s="212" t="s">
        <v>68</v>
      </c>
      <c r="U426" s="213" t="s">
        <v>66</v>
      </c>
      <c r="V426" s="213" t="s">
        <v>66</v>
      </c>
      <c r="W426" s="211"/>
      <c r="X426" s="55"/>
      <c r="Y426" s="55"/>
      <c r="Z426" s="55"/>
      <c r="AA426" s="55"/>
      <c r="AB426" s="55"/>
      <c r="AC426" s="55"/>
      <c r="AD426" s="55"/>
      <c r="AE426" s="55"/>
      <c r="AF426" s="55"/>
    </row>
    <row r="427" ht="17" spans="1:32">
      <c r="A427" s="290">
        <v>352</v>
      </c>
      <c r="B427" s="55" t="s">
        <v>64</v>
      </c>
      <c r="C427" s="55" t="s">
        <v>203</v>
      </c>
      <c r="D427" s="204" t="s">
        <v>1917</v>
      </c>
      <c r="E427" s="228">
        <v>6000064436</v>
      </c>
      <c r="F427" s="298">
        <f>89-85</f>
        <v>4</v>
      </c>
      <c r="G427" s="298">
        <v>4</v>
      </c>
      <c r="H427" s="299">
        <v>0</v>
      </c>
      <c r="I427" s="226">
        <v>46264</v>
      </c>
      <c r="J427" s="217" t="s">
        <v>2589</v>
      </c>
      <c r="K427" s="285" t="s">
        <v>2790</v>
      </c>
      <c r="L427" s="210" t="s">
        <v>66</v>
      </c>
      <c r="M427" s="211" t="s">
        <v>66</v>
      </c>
      <c r="N427" s="211" t="s">
        <v>66</v>
      </c>
      <c r="O427" s="212" t="s">
        <v>2189</v>
      </c>
      <c r="P427" s="226">
        <v>46264</v>
      </c>
      <c r="Q427" s="211" t="s">
        <v>66</v>
      </c>
      <c r="R427" s="212" t="s">
        <v>2189</v>
      </c>
      <c r="S427" s="226">
        <v>46264</v>
      </c>
      <c r="T427" s="212" t="s">
        <v>68</v>
      </c>
      <c r="U427" s="213" t="s">
        <v>66</v>
      </c>
      <c r="V427" s="213" t="s">
        <v>66</v>
      </c>
      <c r="W427" s="55"/>
      <c r="X427" s="55"/>
      <c r="Y427" s="55"/>
      <c r="Z427" s="55"/>
      <c r="AA427" s="55"/>
      <c r="AB427" s="55"/>
      <c r="AC427" s="55"/>
      <c r="AD427" s="55"/>
      <c r="AE427" s="55"/>
      <c r="AF427" s="55"/>
    </row>
    <row r="428" ht="17" spans="1:32">
      <c r="A428" s="290">
        <v>353</v>
      </c>
      <c r="B428" s="55" t="s">
        <v>64</v>
      </c>
      <c r="C428" s="55" t="s">
        <v>203</v>
      </c>
      <c r="D428" s="204" t="s">
        <v>1917</v>
      </c>
      <c r="E428" s="228">
        <v>6000064436</v>
      </c>
      <c r="F428" s="298">
        <v>1</v>
      </c>
      <c r="G428" s="298">
        <v>0</v>
      </c>
      <c r="H428" s="299">
        <v>1</v>
      </c>
      <c r="I428" s="226">
        <v>46264</v>
      </c>
      <c r="J428" s="217" t="s">
        <v>2589</v>
      </c>
      <c r="K428" s="285">
        <v>516339030826090</v>
      </c>
      <c r="L428" s="211" t="s">
        <v>2634</v>
      </c>
      <c r="M428" s="211" t="s">
        <v>2194</v>
      </c>
      <c r="N428" s="274" t="s">
        <v>1035</v>
      </c>
      <c r="O428" s="212" t="s">
        <v>2189</v>
      </c>
      <c r="P428" s="226">
        <v>46264</v>
      </c>
      <c r="Q428" s="244" t="s">
        <v>2195</v>
      </c>
      <c r="R428" s="212" t="s">
        <v>2189</v>
      </c>
      <c r="S428" s="226">
        <v>46264</v>
      </c>
      <c r="T428" s="212" t="s">
        <v>68</v>
      </c>
      <c r="U428" s="270" t="s">
        <v>78</v>
      </c>
      <c r="V428" s="240" t="s">
        <v>1597</v>
      </c>
      <c r="W428" s="48"/>
      <c r="X428" s="48"/>
      <c r="Y428" s="48"/>
      <c r="Z428" s="48"/>
      <c r="AA428" s="48"/>
      <c r="AB428" s="48"/>
      <c r="AC428" s="48"/>
      <c r="AD428" s="48"/>
      <c r="AE428" s="48"/>
      <c r="AF428" s="48"/>
    </row>
    <row r="429" ht="17" spans="1:32">
      <c r="A429" s="290">
        <v>354</v>
      </c>
      <c r="B429" s="55" t="s">
        <v>64</v>
      </c>
      <c r="C429" s="55" t="s">
        <v>203</v>
      </c>
      <c r="D429" s="204" t="s">
        <v>1917</v>
      </c>
      <c r="E429" s="228">
        <v>6000064436</v>
      </c>
      <c r="F429" s="298">
        <v>1</v>
      </c>
      <c r="G429" s="298">
        <v>0</v>
      </c>
      <c r="H429" s="299">
        <v>1</v>
      </c>
      <c r="I429" s="226">
        <v>46264</v>
      </c>
      <c r="J429" s="217" t="s">
        <v>2589</v>
      </c>
      <c r="K429" s="285">
        <v>516339030826091</v>
      </c>
      <c r="L429" s="307" t="s">
        <v>2791</v>
      </c>
      <c r="M429" s="211" t="s">
        <v>2792</v>
      </c>
      <c r="N429" s="308" t="s">
        <v>2793</v>
      </c>
      <c r="O429" s="212" t="s">
        <v>2189</v>
      </c>
      <c r="P429" s="226">
        <v>46264</v>
      </c>
      <c r="Q429" s="252" t="s">
        <v>2794</v>
      </c>
      <c r="R429" s="212" t="s">
        <v>2189</v>
      </c>
      <c r="S429" s="226">
        <v>46264</v>
      </c>
      <c r="T429" s="212" t="s">
        <v>68</v>
      </c>
      <c r="U429" s="24" t="s">
        <v>2795</v>
      </c>
      <c r="V429" s="37" t="s">
        <v>2681</v>
      </c>
      <c r="W429" s="34"/>
      <c r="X429" s="34"/>
      <c r="Y429" s="34"/>
      <c r="Z429" s="34"/>
      <c r="AA429" s="34"/>
      <c r="AB429" s="34"/>
      <c r="AC429" s="34"/>
      <c r="AD429" s="34"/>
      <c r="AE429" s="34"/>
      <c r="AF429" s="34"/>
    </row>
    <row r="430" ht="17" spans="1:32">
      <c r="A430" s="290">
        <v>355</v>
      </c>
      <c r="B430" s="55" t="s">
        <v>64</v>
      </c>
      <c r="C430" s="55" t="s">
        <v>203</v>
      </c>
      <c r="D430" s="204" t="s">
        <v>1917</v>
      </c>
      <c r="E430" s="228">
        <v>6000064436</v>
      </c>
      <c r="F430" s="298">
        <v>1</v>
      </c>
      <c r="G430" s="298">
        <v>0</v>
      </c>
      <c r="H430" s="299">
        <v>1</v>
      </c>
      <c r="I430" s="226">
        <v>46264</v>
      </c>
      <c r="J430" s="217" t="s">
        <v>2589</v>
      </c>
      <c r="K430" s="285">
        <v>516339030826092</v>
      </c>
      <c r="L430" s="307" t="s">
        <v>2791</v>
      </c>
      <c r="M430" s="211" t="s">
        <v>2792</v>
      </c>
      <c r="N430" s="308" t="s">
        <v>2793</v>
      </c>
      <c r="O430" s="212" t="s">
        <v>2189</v>
      </c>
      <c r="P430" s="226">
        <v>46264</v>
      </c>
      <c r="Q430" s="252" t="s">
        <v>2794</v>
      </c>
      <c r="R430" s="212" t="s">
        <v>2189</v>
      </c>
      <c r="S430" s="226">
        <v>46264</v>
      </c>
      <c r="T430" s="212" t="s">
        <v>68</v>
      </c>
      <c r="U430" s="24" t="s">
        <v>2795</v>
      </c>
      <c r="V430" s="37" t="s">
        <v>2681</v>
      </c>
      <c r="W430" s="34"/>
      <c r="X430" s="34"/>
      <c r="Y430" s="34"/>
      <c r="Z430" s="34"/>
      <c r="AA430" s="34"/>
      <c r="AB430" s="34"/>
      <c r="AC430" s="34"/>
      <c r="AD430" s="34"/>
      <c r="AE430" s="34"/>
      <c r="AF430" s="34"/>
    </row>
    <row r="431" ht="17" spans="1:32">
      <c r="A431" s="290">
        <v>356</v>
      </c>
      <c r="B431" s="55" t="s">
        <v>64</v>
      </c>
      <c r="C431" s="55" t="s">
        <v>203</v>
      </c>
      <c r="D431" s="204" t="s">
        <v>1917</v>
      </c>
      <c r="E431" s="228">
        <v>6000064436</v>
      </c>
      <c r="F431" s="298">
        <v>3</v>
      </c>
      <c r="G431" s="298">
        <v>3</v>
      </c>
      <c r="H431" s="299">
        <v>0</v>
      </c>
      <c r="I431" s="226">
        <v>46264</v>
      </c>
      <c r="J431" s="217" t="s">
        <v>2589</v>
      </c>
      <c r="K431" s="285" t="s">
        <v>2796</v>
      </c>
      <c r="L431" s="210" t="s">
        <v>66</v>
      </c>
      <c r="M431" s="211" t="s">
        <v>66</v>
      </c>
      <c r="N431" s="211" t="s">
        <v>66</v>
      </c>
      <c r="O431" s="212" t="s">
        <v>2189</v>
      </c>
      <c r="P431" s="226">
        <v>46264</v>
      </c>
      <c r="Q431" s="211" t="s">
        <v>66</v>
      </c>
      <c r="R431" s="212" t="s">
        <v>2189</v>
      </c>
      <c r="S431" s="226">
        <v>46264</v>
      </c>
      <c r="T431" s="212" t="s">
        <v>68</v>
      </c>
      <c r="U431" s="213" t="s">
        <v>66</v>
      </c>
      <c r="V431" s="213" t="s">
        <v>66</v>
      </c>
      <c r="W431" s="55"/>
      <c r="X431" s="55"/>
      <c r="Y431" s="55"/>
      <c r="Z431" s="55"/>
      <c r="AA431" s="55"/>
      <c r="AB431" s="55"/>
      <c r="AC431" s="55"/>
      <c r="AD431" s="55"/>
      <c r="AE431" s="55"/>
      <c r="AF431" s="55"/>
    </row>
    <row r="432" ht="17" spans="1:32">
      <c r="A432" s="290">
        <v>357</v>
      </c>
      <c r="B432" s="55" t="s">
        <v>64</v>
      </c>
      <c r="C432" s="214" t="s">
        <v>2797</v>
      </c>
      <c r="D432" s="204" t="s">
        <v>1917</v>
      </c>
      <c r="E432" s="228">
        <v>6000064882</v>
      </c>
      <c r="F432" s="298">
        <v>7</v>
      </c>
      <c r="G432" s="298">
        <v>7</v>
      </c>
      <c r="H432" s="299">
        <v>0</v>
      </c>
      <c r="I432" s="226">
        <v>46265</v>
      </c>
      <c r="J432" s="184" t="s">
        <v>2798</v>
      </c>
      <c r="K432" s="309" t="s">
        <v>2799</v>
      </c>
      <c r="L432" s="210" t="s">
        <v>66</v>
      </c>
      <c r="M432" s="211" t="s">
        <v>66</v>
      </c>
      <c r="N432" s="211" t="s">
        <v>66</v>
      </c>
      <c r="O432" s="212" t="s">
        <v>2189</v>
      </c>
      <c r="P432" s="226">
        <v>46265</v>
      </c>
      <c r="Q432" s="211" t="s">
        <v>66</v>
      </c>
      <c r="R432" s="212" t="s">
        <v>2189</v>
      </c>
      <c r="S432" s="226">
        <v>46265</v>
      </c>
      <c r="T432" s="212" t="s">
        <v>68</v>
      </c>
      <c r="U432" s="213" t="s">
        <v>66</v>
      </c>
      <c r="V432" s="213" t="s">
        <v>66</v>
      </c>
      <c r="W432" s="55"/>
      <c r="X432" s="55"/>
      <c r="Y432" s="55"/>
      <c r="Z432" s="55"/>
      <c r="AA432" s="55"/>
      <c r="AB432" s="55"/>
      <c r="AC432" s="55"/>
      <c r="AD432" s="55"/>
      <c r="AE432" s="55"/>
      <c r="AF432" s="55"/>
    </row>
    <row r="433" ht="17" spans="1:32">
      <c r="A433" s="290">
        <v>358</v>
      </c>
      <c r="B433" s="55" t="s">
        <v>64</v>
      </c>
      <c r="C433" s="214" t="s">
        <v>2797</v>
      </c>
      <c r="D433" s="204" t="s">
        <v>1917</v>
      </c>
      <c r="E433" s="228">
        <v>6000064882</v>
      </c>
      <c r="F433" s="298">
        <v>1</v>
      </c>
      <c r="G433" s="298">
        <v>0</v>
      </c>
      <c r="H433" s="299">
        <v>1</v>
      </c>
      <c r="I433" s="226">
        <v>46265</v>
      </c>
      <c r="J433" s="184" t="s">
        <v>2798</v>
      </c>
      <c r="K433" s="309">
        <v>516338150826008</v>
      </c>
      <c r="L433" s="211" t="s">
        <v>2625</v>
      </c>
      <c r="M433" s="269" t="s">
        <v>2214</v>
      </c>
      <c r="N433" s="253" t="s">
        <v>2188</v>
      </c>
      <c r="O433" s="212" t="s">
        <v>2189</v>
      </c>
      <c r="P433" s="226">
        <v>46265</v>
      </c>
      <c r="Q433" s="247" t="s">
        <v>2190</v>
      </c>
      <c r="R433" s="212" t="s">
        <v>2189</v>
      </c>
      <c r="S433" s="226">
        <v>46265</v>
      </c>
      <c r="T433" s="212" t="s">
        <v>68</v>
      </c>
      <c r="U433" s="287" t="s">
        <v>78</v>
      </c>
      <c r="V433" s="240" t="s">
        <v>1597</v>
      </c>
      <c r="W433" s="55"/>
      <c r="X433" s="45"/>
      <c r="Y433" s="45"/>
      <c r="Z433" s="45"/>
      <c r="AA433" s="45"/>
      <c r="AB433" s="45"/>
      <c r="AC433" s="45"/>
      <c r="AD433" s="45"/>
      <c r="AE433" s="45"/>
      <c r="AF433" s="45"/>
    </row>
    <row r="434" ht="17" spans="1:32">
      <c r="A434" s="290">
        <v>359</v>
      </c>
      <c r="B434" s="55" t="s">
        <v>64</v>
      </c>
      <c r="C434" s="214" t="s">
        <v>2797</v>
      </c>
      <c r="D434" s="204" t="s">
        <v>1917</v>
      </c>
      <c r="E434" s="228">
        <v>6000064882</v>
      </c>
      <c r="F434" s="298">
        <v>3</v>
      </c>
      <c r="G434" s="298">
        <v>3</v>
      </c>
      <c r="H434" s="299">
        <v>0</v>
      </c>
      <c r="I434" s="226">
        <v>46265</v>
      </c>
      <c r="J434" s="184" t="s">
        <v>2798</v>
      </c>
      <c r="K434" s="309" t="s">
        <v>2800</v>
      </c>
      <c r="L434" s="210" t="s">
        <v>66</v>
      </c>
      <c r="M434" s="211" t="s">
        <v>66</v>
      </c>
      <c r="N434" s="211" t="s">
        <v>66</v>
      </c>
      <c r="O434" s="212" t="s">
        <v>2189</v>
      </c>
      <c r="P434" s="226">
        <v>46265</v>
      </c>
      <c r="Q434" s="211" t="s">
        <v>66</v>
      </c>
      <c r="R434" s="212" t="s">
        <v>2189</v>
      </c>
      <c r="S434" s="226">
        <v>46265</v>
      </c>
      <c r="T434" s="212" t="s">
        <v>68</v>
      </c>
      <c r="U434" s="213" t="s">
        <v>66</v>
      </c>
      <c r="V434" s="213" t="s">
        <v>66</v>
      </c>
      <c r="W434" s="55"/>
      <c r="X434" s="55"/>
      <c r="Y434" s="55"/>
      <c r="Z434" s="55"/>
      <c r="AA434" s="55"/>
      <c r="AB434" s="55"/>
      <c r="AC434" s="55"/>
      <c r="AD434" s="55"/>
      <c r="AE434" s="55"/>
      <c r="AF434" s="55"/>
    </row>
    <row r="435" ht="17" spans="1:32">
      <c r="A435" s="290">
        <v>360</v>
      </c>
      <c r="B435" s="55" t="s">
        <v>64</v>
      </c>
      <c r="C435" s="214" t="s">
        <v>2797</v>
      </c>
      <c r="D435" s="204" t="s">
        <v>1917</v>
      </c>
      <c r="E435" s="228">
        <v>6000064882</v>
      </c>
      <c r="F435" s="298">
        <v>1</v>
      </c>
      <c r="G435" s="298">
        <v>0</v>
      </c>
      <c r="H435" s="299">
        <v>1</v>
      </c>
      <c r="I435" s="226">
        <v>46265</v>
      </c>
      <c r="J435" s="184" t="s">
        <v>2798</v>
      </c>
      <c r="K435" s="309">
        <v>516338150826012</v>
      </c>
      <c r="L435" s="307" t="s">
        <v>2791</v>
      </c>
      <c r="M435" s="211" t="s">
        <v>2792</v>
      </c>
      <c r="N435" s="308" t="s">
        <v>2793</v>
      </c>
      <c r="O435" s="212" t="s">
        <v>2189</v>
      </c>
      <c r="P435" s="226">
        <v>46265</v>
      </c>
      <c r="Q435" s="252" t="s">
        <v>2794</v>
      </c>
      <c r="R435" s="212" t="s">
        <v>2189</v>
      </c>
      <c r="S435" s="226">
        <v>46265</v>
      </c>
      <c r="T435" s="212" t="s">
        <v>68</v>
      </c>
      <c r="U435" s="24" t="s">
        <v>2795</v>
      </c>
      <c r="V435" s="37" t="s">
        <v>2681</v>
      </c>
      <c r="W435" s="34"/>
      <c r="X435" s="34"/>
      <c r="Y435" s="34"/>
      <c r="Z435" s="34"/>
      <c r="AA435" s="34"/>
      <c r="AB435" s="34"/>
      <c r="AC435" s="34"/>
      <c r="AD435" s="34"/>
      <c r="AE435" s="34"/>
      <c r="AF435" s="34"/>
    </row>
    <row r="436" ht="17" spans="1:32">
      <c r="A436" s="290">
        <v>361</v>
      </c>
      <c r="B436" s="55" t="s">
        <v>64</v>
      </c>
      <c r="C436" s="214" t="s">
        <v>2797</v>
      </c>
      <c r="D436" s="204" t="s">
        <v>1917</v>
      </c>
      <c r="E436" s="228">
        <v>6000064882</v>
      </c>
      <c r="F436" s="298">
        <v>8</v>
      </c>
      <c r="G436" s="298">
        <v>8</v>
      </c>
      <c r="H436" s="299">
        <v>0</v>
      </c>
      <c r="I436" s="226">
        <v>46265</v>
      </c>
      <c r="J436" s="184" t="s">
        <v>2798</v>
      </c>
      <c r="K436" s="309" t="s">
        <v>2801</v>
      </c>
      <c r="L436" s="210" t="s">
        <v>66</v>
      </c>
      <c r="M436" s="211" t="s">
        <v>66</v>
      </c>
      <c r="N436" s="211" t="s">
        <v>66</v>
      </c>
      <c r="O436" s="212" t="s">
        <v>2189</v>
      </c>
      <c r="P436" s="226">
        <v>46265</v>
      </c>
      <c r="Q436" s="211" t="s">
        <v>66</v>
      </c>
      <c r="R436" s="212" t="s">
        <v>2189</v>
      </c>
      <c r="S436" s="226">
        <v>46265</v>
      </c>
      <c r="T436" s="212" t="s">
        <v>68</v>
      </c>
      <c r="U436" s="213" t="s">
        <v>66</v>
      </c>
      <c r="V436" s="213" t="s">
        <v>66</v>
      </c>
      <c r="W436" s="55"/>
      <c r="X436" s="55"/>
      <c r="Y436" s="55"/>
      <c r="Z436" s="55"/>
      <c r="AA436" s="55"/>
      <c r="AB436" s="55"/>
      <c r="AC436" s="55"/>
      <c r="AD436" s="55"/>
      <c r="AE436" s="55"/>
      <c r="AF436" s="55"/>
    </row>
    <row r="437" ht="17" spans="1:32">
      <c r="A437" s="290">
        <v>363</v>
      </c>
      <c r="B437" s="55" t="s">
        <v>64</v>
      </c>
      <c r="C437" s="214" t="s">
        <v>203</v>
      </c>
      <c r="D437" s="204" t="s">
        <v>1917</v>
      </c>
      <c r="E437" s="228">
        <v>6000033703</v>
      </c>
      <c r="F437" s="298">
        <v>1</v>
      </c>
      <c r="G437" s="298">
        <v>0</v>
      </c>
      <c r="H437" s="299">
        <v>1</v>
      </c>
      <c r="I437" s="226">
        <v>46266</v>
      </c>
      <c r="J437" s="184" t="s">
        <v>2594</v>
      </c>
      <c r="K437" s="285">
        <v>516302080926031</v>
      </c>
      <c r="L437" s="210" t="s">
        <v>66</v>
      </c>
      <c r="M437" s="211" t="s">
        <v>66</v>
      </c>
      <c r="N437" s="211" t="s">
        <v>66</v>
      </c>
      <c r="O437" s="212" t="s">
        <v>2189</v>
      </c>
      <c r="P437" s="226">
        <v>46266</v>
      </c>
      <c r="Q437" s="211" t="s">
        <v>66</v>
      </c>
      <c r="R437" s="212" t="s">
        <v>2189</v>
      </c>
      <c r="S437" s="226">
        <v>46266</v>
      </c>
      <c r="T437" s="212"/>
      <c r="U437" s="213" t="s">
        <v>66</v>
      </c>
      <c r="V437" s="213" t="s">
        <v>66</v>
      </c>
      <c r="W437" s="34"/>
      <c r="X437" s="34"/>
      <c r="Y437" s="34"/>
      <c r="Z437" s="34"/>
      <c r="AA437" s="34"/>
      <c r="AB437" s="34"/>
      <c r="AC437" s="34"/>
      <c r="AD437" s="34"/>
      <c r="AE437" s="34"/>
      <c r="AF437" s="34"/>
    </row>
    <row r="438" ht="17" spans="1:32">
      <c r="A438" s="290">
        <v>364</v>
      </c>
      <c r="B438" s="55" t="s">
        <v>64</v>
      </c>
      <c r="C438" s="214" t="s">
        <v>203</v>
      </c>
      <c r="D438" s="204" t="s">
        <v>1917</v>
      </c>
      <c r="E438" s="228">
        <v>6000033703</v>
      </c>
      <c r="F438" s="298">
        <v>1</v>
      </c>
      <c r="G438" s="298">
        <v>0</v>
      </c>
      <c r="H438" s="299">
        <v>1</v>
      </c>
      <c r="I438" s="226">
        <v>46266</v>
      </c>
      <c r="J438" s="184" t="s">
        <v>2594</v>
      </c>
      <c r="K438" s="285">
        <v>516302080926032</v>
      </c>
      <c r="L438" s="307" t="s">
        <v>2791</v>
      </c>
      <c r="M438" s="211" t="s">
        <v>2792</v>
      </c>
      <c r="N438" s="308" t="s">
        <v>2793</v>
      </c>
      <c r="O438" s="212" t="s">
        <v>2189</v>
      </c>
      <c r="P438" s="226">
        <v>46266</v>
      </c>
      <c r="Q438" s="252" t="s">
        <v>2794</v>
      </c>
      <c r="R438" s="212" t="s">
        <v>2189</v>
      </c>
      <c r="S438" s="226">
        <v>46266</v>
      </c>
      <c r="T438" s="212" t="s">
        <v>68</v>
      </c>
      <c r="U438" s="24" t="s">
        <v>2795</v>
      </c>
      <c r="V438" s="37" t="s">
        <v>2681</v>
      </c>
      <c r="W438" s="34"/>
      <c r="X438" s="34"/>
      <c r="Y438" s="34"/>
      <c r="Z438" s="34"/>
      <c r="AA438" s="34"/>
      <c r="AB438" s="34"/>
      <c r="AC438" s="34"/>
      <c r="AD438" s="34"/>
      <c r="AE438" s="34"/>
      <c r="AF438" s="34"/>
    </row>
    <row r="439" ht="17" spans="1:32">
      <c r="A439" s="290">
        <v>365</v>
      </c>
      <c r="B439" s="55" t="s">
        <v>64</v>
      </c>
      <c r="C439" s="214" t="s">
        <v>203</v>
      </c>
      <c r="D439" s="204" t="s">
        <v>1917</v>
      </c>
      <c r="E439" s="228">
        <v>6000033703</v>
      </c>
      <c r="F439" s="298">
        <v>1</v>
      </c>
      <c r="G439" s="298">
        <v>1</v>
      </c>
      <c r="H439" s="299">
        <v>0</v>
      </c>
      <c r="I439" s="226">
        <v>46266</v>
      </c>
      <c r="J439" s="184" t="s">
        <v>2594</v>
      </c>
      <c r="K439" s="285">
        <v>516302080926033</v>
      </c>
      <c r="L439" s="210" t="s">
        <v>66</v>
      </c>
      <c r="M439" s="211" t="s">
        <v>66</v>
      </c>
      <c r="N439" s="211" t="s">
        <v>66</v>
      </c>
      <c r="O439" s="212" t="s">
        <v>2189</v>
      </c>
      <c r="P439" s="226">
        <v>46266</v>
      </c>
      <c r="Q439" s="211" t="s">
        <v>66</v>
      </c>
      <c r="R439" s="212" t="s">
        <v>2189</v>
      </c>
      <c r="S439" s="226">
        <v>46266</v>
      </c>
      <c r="T439" s="212" t="s">
        <v>68</v>
      </c>
      <c r="U439" s="213" t="s">
        <v>66</v>
      </c>
      <c r="V439" s="213" t="s">
        <v>66</v>
      </c>
      <c r="W439" s="55"/>
      <c r="X439" s="55"/>
      <c r="Y439" s="55"/>
      <c r="Z439" s="55"/>
      <c r="AA439" s="55"/>
      <c r="AB439" s="55"/>
      <c r="AC439" s="55"/>
      <c r="AD439" s="55"/>
      <c r="AE439" s="55"/>
      <c r="AF439" s="55"/>
    </row>
    <row r="440" ht="17" spans="1:32">
      <c r="A440" s="290">
        <v>366</v>
      </c>
      <c r="B440" s="55" t="s">
        <v>64</v>
      </c>
      <c r="C440" s="214" t="s">
        <v>203</v>
      </c>
      <c r="D440" s="204" t="s">
        <v>1917</v>
      </c>
      <c r="E440" s="228">
        <v>6000033703</v>
      </c>
      <c r="F440" s="298">
        <v>1</v>
      </c>
      <c r="G440" s="298">
        <v>1</v>
      </c>
      <c r="H440" s="299">
        <v>0</v>
      </c>
      <c r="I440" s="226">
        <v>46266</v>
      </c>
      <c r="J440" s="184" t="s">
        <v>2594</v>
      </c>
      <c r="K440" s="285">
        <v>516302080926034</v>
      </c>
      <c r="L440" s="210" t="s">
        <v>66</v>
      </c>
      <c r="M440" s="211" t="s">
        <v>66</v>
      </c>
      <c r="N440" s="211" t="s">
        <v>66</v>
      </c>
      <c r="O440" s="212" t="s">
        <v>2189</v>
      </c>
      <c r="P440" s="226">
        <v>46266</v>
      </c>
      <c r="Q440" s="211" t="s">
        <v>66</v>
      </c>
      <c r="R440" s="212" t="s">
        <v>2189</v>
      </c>
      <c r="S440" s="226">
        <v>46266</v>
      </c>
      <c r="T440" s="212" t="s">
        <v>68</v>
      </c>
      <c r="U440" s="213" t="s">
        <v>66</v>
      </c>
      <c r="V440" s="213" t="s">
        <v>66</v>
      </c>
      <c r="W440" s="55"/>
      <c r="X440" s="55"/>
      <c r="Y440" s="55"/>
      <c r="Z440" s="55"/>
      <c r="AA440" s="55"/>
      <c r="AB440" s="55"/>
      <c r="AC440" s="55"/>
      <c r="AD440" s="55"/>
      <c r="AE440" s="55"/>
      <c r="AF440" s="55"/>
    </row>
    <row r="441" ht="17" spans="1:32">
      <c r="A441" s="290">
        <v>367</v>
      </c>
      <c r="B441" s="55" t="s">
        <v>64</v>
      </c>
      <c r="C441" s="55" t="s">
        <v>203</v>
      </c>
      <c r="D441" s="204" t="s">
        <v>1917</v>
      </c>
      <c r="E441" s="228">
        <v>6000064436</v>
      </c>
      <c r="F441" s="298">
        <v>3</v>
      </c>
      <c r="G441" s="298">
        <v>3</v>
      </c>
      <c r="H441" s="299">
        <v>0</v>
      </c>
      <c r="I441" s="226">
        <v>46265</v>
      </c>
      <c r="J441" s="217" t="s">
        <v>2589</v>
      </c>
      <c r="K441" s="285" t="s">
        <v>2802</v>
      </c>
      <c r="L441" s="210" t="s">
        <v>66</v>
      </c>
      <c r="M441" s="211" t="s">
        <v>66</v>
      </c>
      <c r="N441" s="211" t="s">
        <v>66</v>
      </c>
      <c r="O441" s="212" t="s">
        <v>2189</v>
      </c>
      <c r="P441" s="226">
        <v>46265</v>
      </c>
      <c r="Q441" s="211" t="s">
        <v>66</v>
      </c>
      <c r="R441" s="212" t="s">
        <v>2189</v>
      </c>
      <c r="S441" s="226">
        <v>46265</v>
      </c>
      <c r="T441" s="212" t="s">
        <v>68</v>
      </c>
      <c r="U441" s="213" t="s">
        <v>66</v>
      </c>
      <c r="V441" s="213" t="s">
        <v>66</v>
      </c>
      <c r="W441" s="55"/>
      <c r="X441" s="55"/>
      <c r="Y441" s="55"/>
      <c r="Z441" s="55"/>
      <c r="AA441" s="55"/>
      <c r="AB441" s="55"/>
      <c r="AC441" s="55"/>
      <c r="AD441" s="55"/>
      <c r="AE441" s="55"/>
      <c r="AF441" s="55"/>
    </row>
    <row r="442" ht="24" customHeight="1" spans="1:32">
      <c r="A442" s="290">
        <v>368</v>
      </c>
      <c r="B442" s="55" t="s">
        <v>64</v>
      </c>
      <c r="C442" s="229" t="s">
        <v>171</v>
      </c>
      <c r="D442" s="204" t="s">
        <v>1917</v>
      </c>
      <c r="E442" s="267">
        <v>6000064430</v>
      </c>
      <c r="F442" s="285">
        <v>3</v>
      </c>
      <c r="G442" s="298">
        <v>3</v>
      </c>
      <c r="H442" s="298">
        <v>0</v>
      </c>
      <c r="I442" s="310">
        <v>46254</v>
      </c>
      <c r="J442" s="184" t="s">
        <v>2588</v>
      </c>
      <c r="K442" s="285" t="s">
        <v>2803</v>
      </c>
      <c r="L442" s="210" t="s">
        <v>66</v>
      </c>
      <c r="M442" s="211" t="s">
        <v>66</v>
      </c>
      <c r="N442" s="211" t="s">
        <v>66</v>
      </c>
      <c r="O442" s="212" t="s">
        <v>2189</v>
      </c>
      <c r="P442" s="310">
        <v>46254</v>
      </c>
      <c r="Q442" s="211" t="s">
        <v>66</v>
      </c>
      <c r="R442" s="212" t="s">
        <v>2189</v>
      </c>
      <c r="S442" s="310">
        <v>46254</v>
      </c>
      <c r="T442" s="212" t="s">
        <v>68</v>
      </c>
      <c r="U442" s="213" t="s">
        <v>66</v>
      </c>
      <c r="V442" s="213" t="s">
        <v>66</v>
      </c>
      <c r="W442" s="55"/>
      <c r="X442" s="55"/>
      <c r="Y442" s="55"/>
      <c r="Z442" s="55"/>
      <c r="AA442" s="55"/>
      <c r="AB442" s="55"/>
      <c r="AC442" s="55"/>
      <c r="AD442" s="55"/>
      <c r="AE442" s="55"/>
      <c r="AF442" s="55"/>
    </row>
    <row r="443" ht="24" customHeight="1" spans="1:32">
      <c r="A443" s="290">
        <v>369</v>
      </c>
      <c r="B443" s="55" t="s">
        <v>64</v>
      </c>
      <c r="C443" s="229" t="s">
        <v>171</v>
      </c>
      <c r="D443" s="204" t="s">
        <v>1917</v>
      </c>
      <c r="E443" s="267">
        <v>6000064430</v>
      </c>
      <c r="F443" s="285">
        <v>13</v>
      </c>
      <c r="G443" s="298">
        <v>13</v>
      </c>
      <c r="H443" s="298">
        <v>0</v>
      </c>
      <c r="I443" s="310">
        <v>46267</v>
      </c>
      <c r="J443" s="184" t="s">
        <v>2588</v>
      </c>
      <c r="K443" s="285" t="s">
        <v>2804</v>
      </c>
      <c r="L443" s="210" t="s">
        <v>66</v>
      </c>
      <c r="M443" s="211" t="s">
        <v>66</v>
      </c>
      <c r="N443" s="211" t="s">
        <v>66</v>
      </c>
      <c r="O443" s="212" t="s">
        <v>2189</v>
      </c>
      <c r="P443" s="310">
        <v>46267</v>
      </c>
      <c r="Q443" s="211" t="s">
        <v>2412</v>
      </c>
      <c r="R443" s="212" t="s">
        <v>2189</v>
      </c>
      <c r="S443" s="310">
        <v>46267</v>
      </c>
      <c r="T443" s="212" t="s">
        <v>68</v>
      </c>
      <c r="U443" s="213" t="s">
        <v>66</v>
      </c>
      <c r="V443" s="213" t="s">
        <v>66</v>
      </c>
      <c r="W443" s="55"/>
      <c r="X443" s="55"/>
      <c r="Y443" s="55"/>
      <c r="Z443" s="55"/>
      <c r="AA443" s="55"/>
      <c r="AB443" s="55"/>
      <c r="AC443" s="55"/>
      <c r="AD443" s="55"/>
      <c r="AE443" s="55"/>
      <c r="AF443" s="55"/>
    </row>
    <row r="444" ht="24" customHeight="1" spans="1:32">
      <c r="A444" s="290">
        <v>370</v>
      </c>
      <c r="B444" s="55" t="s">
        <v>64</v>
      </c>
      <c r="C444" s="229" t="s">
        <v>171</v>
      </c>
      <c r="D444" s="204" t="s">
        <v>1917</v>
      </c>
      <c r="E444" s="267">
        <v>6000064430</v>
      </c>
      <c r="F444" s="285">
        <v>7</v>
      </c>
      <c r="G444" s="298">
        <v>7</v>
      </c>
      <c r="H444" s="298">
        <v>0</v>
      </c>
      <c r="I444" s="310">
        <v>46269</v>
      </c>
      <c r="J444" s="184" t="s">
        <v>2588</v>
      </c>
      <c r="K444" s="285" t="s">
        <v>2805</v>
      </c>
      <c r="L444" s="210" t="s">
        <v>66</v>
      </c>
      <c r="M444" s="211" t="s">
        <v>66</v>
      </c>
      <c r="N444" s="211" t="s">
        <v>66</v>
      </c>
      <c r="O444" s="212" t="s">
        <v>2189</v>
      </c>
      <c r="P444" s="310">
        <v>46269</v>
      </c>
      <c r="Q444" s="211" t="s">
        <v>66</v>
      </c>
      <c r="R444" s="212" t="s">
        <v>2189</v>
      </c>
      <c r="S444" s="310">
        <v>46269</v>
      </c>
      <c r="T444" s="212" t="s">
        <v>68</v>
      </c>
      <c r="U444" s="213" t="s">
        <v>66</v>
      </c>
      <c r="V444" s="213" t="s">
        <v>66</v>
      </c>
      <c r="W444" s="55"/>
      <c r="X444" s="55"/>
      <c r="Y444" s="55"/>
      <c r="Z444" s="55"/>
      <c r="AA444" s="55"/>
      <c r="AB444" s="55"/>
      <c r="AC444" s="55"/>
      <c r="AD444" s="55"/>
      <c r="AE444" s="55"/>
      <c r="AF444" s="55"/>
    </row>
    <row r="445" ht="17" spans="1:32">
      <c r="A445" s="290">
        <v>371</v>
      </c>
      <c r="B445" s="55" t="s">
        <v>64</v>
      </c>
      <c r="C445" s="55" t="s">
        <v>203</v>
      </c>
      <c r="D445" s="204" t="s">
        <v>1917</v>
      </c>
      <c r="E445" s="228">
        <v>6000064436</v>
      </c>
      <c r="F445" s="285">
        <v>5</v>
      </c>
      <c r="G445" s="298">
        <v>5</v>
      </c>
      <c r="H445" s="298">
        <v>0</v>
      </c>
      <c r="I445" s="226">
        <v>46268</v>
      </c>
      <c r="J445" s="217" t="s">
        <v>2589</v>
      </c>
      <c r="K445" s="285" t="s">
        <v>2806</v>
      </c>
      <c r="L445" s="210" t="s">
        <v>66</v>
      </c>
      <c r="M445" s="211" t="s">
        <v>66</v>
      </c>
      <c r="N445" s="211" t="s">
        <v>66</v>
      </c>
      <c r="O445" s="212" t="s">
        <v>2189</v>
      </c>
      <c r="P445" s="226">
        <v>46268</v>
      </c>
      <c r="Q445" s="274" t="s">
        <v>66</v>
      </c>
      <c r="R445" s="212" t="s">
        <v>2189</v>
      </c>
      <c r="S445" s="226">
        <v>46268</v>
      </c>
      <c r="T445" s="212" t="s">
        <v>68</v>
      </c>
      <c r="U445" s="213" t="s">
        <v>66</v>
      </c>
      <c r="V445" s="213" t="s">
        <v>66</v>
      </c>
      <c r="W445" s="55"/>
      <c r="X445" s="55"/>
      <c r="Y445" s="55"/>
      <c r="Z445" s="55"/>
      <c r="AA445" s="55"/>
      <c r="AB445" s="55"/>
      <c r="AC445" s="55"/>
      <c r="AD445" s="55"/>
      <c r="AE445" s="55"/>
      <c r="AF445" s="55"/>
    </row>
    <row r="446" ht="17" spans="1:32">
      <c r="A446" s="290">
        <v>372</v>
      </c>
      <c r="B446" s="55" t="s">
        <v>64</v>
      </c>
      <c r="C446" s="55" t="s">
        <v>203</v>
      </c>
      <c r="D446" s="204" t="s">
        <v>1917</v>
      </c>
      <c r="E446" s="228">
        <v>6000064436</v>
      </c>
      <c r="F446" s="285">
        <v>1</v>
      </c>
      <c r="G446" s="298">
        <v>0</v>
      </c>
      <c r="H446" s="298">
        <v>1</v>
      </c>
      <c r="I446" s="226">
        <v>46268</v>
      </c>
      <c r="J446" s="217" t="s">
        <v>2589</v>
      </c>
      <c r="K446" s="227">
        <v>516339030826104</v>
      </c>
      <c r="L446" s="211" t="s">
        <v>2625</v>
      </c>
      <c r="M446" s="269" t="s">
        <v>2214</v>
      </c>
      <c r="N446" s="238" t="s">
        <v>2188</v>
      </c>
      <c r="O446" s="212" t="s">
        <v>2189</v>
      </c>
      <c r="P446" s="226">
        <v>46268</v>
      </c>
      <c r="Q446" s="238" t="s">
        <v>2190</v>
      </c>
      <c r="R446" s="212" t="s">
        <v>2189</v>
      </c>
      <c r="S446" s="226">
        <v>46268</v>
      </c>
      <c r="T446" s="212" t="s">
        <v>68</v>
      </c>
      <c r="U446" s="287" t="s">
        <v>78</v>
      </c>
      <c r="V446" s="240" t="s">
        <v>1597</v>
      </c>
      <c r="W446" s="55"/>
      <c r="X446" s="55"/>
      <c r="Y446" s="55"/>
      <c r="Z446" s="55"/>
      <c r="AA446" s="55"/>
      <c r="AB446" s="55"/>
      <c r="AC446" s="55"/>
      <c r="AD446" s="55"/>
      <c r="AE446" s="55"/>
      <c r="AF446" s="55"/>
    </row>
    <row r="447" ht="17" spans="1:32">
      <c r="A447" s="290">
        <v>373</v>
      </c>
      <c r="B447" s="55" t="s">
        <v>64</v>
      </c>
      <c r="C447" s="55" t="s">
        <v>203</v>
      </c>
      <c r="D447" s="204" t="s">
        <v>1917</v>
      </c>
      <c r="E447" s="228">
        <v>6000064436</v>
      </c>
      <c r="F447" s="285">
        <v>3</v>
      </c>
      <c r="G447" s="298">
        <v>3</v>
      </c>
      <c r="H447" s="298">
        <v>0</v>
      </c>
      <c r="I447" s="226">
        <v>46268</v>
      </c>
      <c r="J447" s="217" t="s">
        <v>2589</v>
      </c>
      <c r="K447" s="285" t="s">
        <v>2807</v>
      </c>
      <c r="L447" s="210" t="s">
        <v>66</v>
      </c>
      <c r="M447" s="211" t="s">
        <v>66</v>
      </c>
      <c r="N447" s="211" t="s">
        <v>66</v>
      </c>
      <c r="O447" s="212" t="s">
        <v>2189</v>
      </c>
      <c r="P447" s="226">
        <v>46268</v>
      </c>
      <c r="Q447" s="274" t="s">
        <v>66</v>
      </c>
      <c r="R447" s="212" t="s">
        <v>2189</v>
      </c>
      <c r="S447" s="226">
        <v>46268</v>
      </c>
      <c r="T447" s="212" t="s">
        <v>68</v>
      </c>
      <c r="U447" s="213" t="s">
        <v>66</v>
      </c>
      <c r="V447" s="213" t="s">
        <v>66</v>
      </c>
      <c r="W447" s="55"/>
      <c r="X447" s="55"/>
      <c r="Y447" s="55"/>
      <c r="Z447" s="55"/>
      <c r="AA447" s="55"/>
      <c r="AB447" s="55"/>
      <c r="AC447" s="55"/>
      <c r="AD447" s="55"/>
      <c r="AE447" s="55"/>
      <c r="AF447" s="55"/>
    </row>
    <row r="448" ht="16.5" spans="1:32">
      <c r="A448" s="290">
        <v>374</v>
      </c>
      <c r="B448" s="55" t="s">
        <v>64</v>
      </c>
      <c r="C448" s="214" t="s">
        <v>2797</v>
      </c>
      <c r="D448" s="204" t="s">
        <v>1917</v>
      </c>
      <c r="E448" s="205">
        <v>6000064429</v>
      </c>
      <c r="F448" s="268">
        <v>1</v>
      </c>
      <c r="G448" s="217">
        <v>0</v>
      </c>
      <c r="H448" s="286">
        <v>1</v>
      </c>
      <c r="I448" s="207">
        <v>46269</v>
      </c>
      <c r="J448" s="184" t="s">
        <v>2587</v>
      </c>
      <c r="K448" s="309">
        <v>516309150826322</v>
      </c>
      <c r="L448" s="211" t="s">
        <v>2634</v>
      </c>
      <c r="M448" s="211" t="s">
        <v>2194</v>
      </c>
      <c r="N448" s="297" t="s">
        <v>1035</v>
      </c>
      <c r="O448" s="212" t="s">
        <v>2189</v>
      </c>
      <c r="P448" s="207">
        <v>46269</v>
      </c>
      <c r="Q448" s="250" t="s">
        <v>2195</v>
      </c>
      <c r="R448" s="212" t="s">
        <v>2189</v>
      </c>
      <c r="S448" s="207">
        <v>46269</v>
      </c>
      <c r="T448" s="212" t="s">
        <v>68</v>
      </c>
      <c r="U448" s="287" t="s">
        <v>78</v>
      </c>
      <c r="V448" s="240" t="s">
        <v>1597</v>
      </c>
      <c r="W448" s="55"/>
      <c r="X448" s="55"/>
      <c r="Y448" s="55"/>
      <c r="Z448" s="55"/>
      <c r="AA448" s="55"/>
      <c r="AB448" s="55"/>
      <c r="AC448" s="55"/>
      <c r="AD448" s="55"/>
      <c r="AE448" s="55"/>
      <c r="AF448" s="55"/>
    </row>
    <row r="449" ht="16.5" customHeight="1" spans="1:32">
      <c r="A449" s="290">
        <v>375</v>
      </c>
      <c r="B449" s="55" t="s">
        <v>64</v>
      </c>
      <c r="C449" s="214" t="s">
        <v>2797</v>
      </c>
      <c r="D449" s="204" t="s">
        <v>1917</v>
      </c>
      <c r="E449" s="205">
        <v>6000064429</v>
      </c>
      <c r="F449" s="268">
        <v>1</v>
      </c>
      <c r="G449" s="217">
        <v>0</v>
      </c>
      <c r="H449" s="286">
        <v>1</v>
      </c>
      <c r="I449" s="207">
        <v>46269</v>
      </c>
      <c r="J449" s="184" t="s">
        <v>2587</v>
      </c>
      <c r="K449" s="309">
        <v>516309150826323</v>
      </c>
      <c r="L449" s="307" t="s">
        <v>2791</v>
      </c>
      <c r="M449" s="211" t="s">
        <v>2792</v>
      </c>
      <c r="N449" s="308" t="s">
        <v>2793</v>
      </c>
      <c r="O449" s="212" t="s">
        <v>2189</v>
      </c>
      <c r="P449" s="207">
        <v>46269</v>
      </c>
      <c r="Q449" s="252" t="s">
        <v>2794</v>
      </c>
      <c r="R449" s="212" t="s">
        <v>2189</v>
      </c>
      <c r="S449" s="207">
        <v>46269</v>
      </c>
      <c r="T449" s="212" t="s">
        <v>68</v>
      </c>
      <c r="U449" s="24" t="s">
        <v>2795</v>
      </c>
      <c r="V449" s="37" t="s">
        <v>2681</v>
      </c>
      <c r="W449" s="55"/>
      <c r="X449" s="55"/>
      <c r="Y449" s="55"/>
      <c r="Z449" s="55"/>
      <c r="AA449" s="55"/>
      <c r="AB449" s="55"/>
      <c r="AC449" s="55"/>
      <c r="AD449" s="55"/>
      <c r="AE449" s="55"/>
      <c r="AF449" s="55"/>
    </row>
    <row r="450" ht="16.5" customHeight="1" spans="1:32">
      <c r="A450" s="290">
        <v>376</v>
      </c>
      <c r="B450" s="55" t="s">
        <v>64</v>
      </c>
      <c r="C450" s="214" t="s">
        <v>2797</v>
      </c>
      <c r="D450" s="204" t="s">
        <v>1917</v>
      </c>
      <c r="E450" s="228">
        <v>6000064429</v>
      </c>
      <c r="F450" s="311">
        <v>2</v>
      </c>
      <c r="G450" s="311">
        <v>2</v>
      </c>
      <c r="H450" s="309">
        <v>0</v>
      </c>
      <c r="I450" s="207">
        <v>46269</v>
      </c>
      <c r="J450" s="184" t="s">
        <v>2587</v>
      </c>
      <c r="K450" s="309" t="s">
        <v>2808</v>
      </c>
      <c r="L450" s="210" t="s">
        <v>66</v>
      </c>
      <c r="M450" s="211" t="s">
        <v>66</v>
      </c>
      <c r="N450" s="211" t="s">
        <v>66</v>
      </c>
      <c r="O450" s="212" t="s">
        <v>2189</v>
      </c>
      <c r="P450" s="207">
        <v>46269</v>
      </c>
      <c r="Q450" s="211" t="s">
        <v>66</v>
      </c>
      <c r="R450" s="212" t="s">
        <v>2189</v>
      </c>
      <c r="S450" s="207">
        <v>46269</v>
      </c>
      <c r="T450" s="212" t="s">
        <v>68</v>
      </c>
      <c r="U450" s="213" t="s">
        <v>66</v>
      </c>
      <c r="V450" s="213" t="s">
        <v>66</v>
      </c>
      <c r="W450" s="211"/>
      <c r="X450" s="55"/>
      <c r="Y450" s="55"/>
      <c r="Z450" s="55"/>
      <c r="AA450" s="55"/>
      <c r="AB450" s="55"/>
      <c r="AC450" s="55"/>
      <c r="AD450" s="55"/>
      <c r="AE450" s="55"/>
      <c r="AF450" s="55"/>
    </row>
    <row r="451" ht="16.5" customHeight="1" spans="1:32">
      <c r="A451" s="290">
        <v>377</v>
      </c>
      <c r="B451" s="55" t="s">
        <v>64</v>
      </c>
      <c r="C451" s="214" t="s">
        <v>2797</v>
      </c>
      <c r="D451" s="204" t="s">
        <v>1917</v>
      </c>
      <c r="E451" s="205">
        <v>6000064429</v>
      </c>
      <c r="F451" s="268">
        <v>1</v>
      </c>
      <c r="G451" s="217">
        <v>0</v>
      </c>
      <c r="H451" s="286">
        <v>1</v>
      </c>
      <c r="I451" s="207">
        <v>46269</v>
      </c>
      <c r="J451" s="184" t="s">
        <v>2587</v>
      </c>
      <c r="K451" s="309">
        <v>516309150826326</v>
      </c>
      <c r="L451" s="307" t="s">
        <v>2791</v>
      </c>
      <c r="M451" s="211" t="s">
        <v>2792</v>
      </c>
      <c r="N451" s="308" t="s">
        <v>2793</v>
      </c>
      <c r="O451" s="212" t="s">
        <v>2189</v>
      </c>
      <c r="P451" s="207">
        <v>46269</v>
      </c>
      <c r="Q451" s="252" t="s">
        <v>2794</v>
      </c>
      <c r="R451" s="212" t="s">
        <v>2189</v>
      </c>
      <c r="S451" s="207">
        <v>46269</v>
      </c>
      <c r="T451" s="212" t="s">
        <v>68</v>
      </c>
      <c r="U451" s="24" t="s">
        <v>2795</v>
      </c>
      <c r="V451" s="37" t="s">
        <v>2681</v>
      </c>
      <c r="W451" s="55"/>
      <c r="X451" s="55"/>
      <c r="Y451" s="55"/>
      <c r="Z451" s="55"/>
      <c r="AA451" s="55"/>
      <c r="AB451" s="55"/>
      <c r="AC451" s="55"/>
      <c r="AD451" s="55"/>
      <c r="AE451" s="55"/>
      <c r="AF451" s="55"/>
    </row>
    <row r="452" ht="16.5" customHeight="1" spans="1:32">
      <c r="A452" s="290">
        <v>378</v>
      </c>
      <c r="B452" s="55" t="s">
        <v>64</v>
      </c>
      <c r="C452" s="214" t="s">
        <v>203</v>
      </c>
      <c r="D452" s="204" t="s">
        <v>1917</v>
      </c>
      <c r="E452" s="205">
        <v>6000064429</v>
      </c>
      <c r="F452" s="268">
        <v>1</v>
      </c>
      <c r="G452" s="217">
        <v>0</v>
      </c>
      <c r="H452" s="286">
        <v>1</v>
      </c>
      <c r="I452" s="207">
        <v>46269</v>
      </c>
      <c r="J452" s="184" t="s">
        <v>2587</v>
      </c>
      <c r="K452" s="309">
        <v>516309150826327</v>
      </c>
      <c r="L452" s="296" t="s">
        <v>2689</v>
      </c>
      <c r="M452" s="211" t="s">
        <v>2690</v>
      </c>
      <c r="N452" s="250" t="s">
        <v>86</v>
      </c>
      <c r="O452" s="212" t="s">
        <v>2189</v>
      </c>
      <c r="P452" s="207">
        <v>46269</v>
      </c>
      <c r="Q452" s="239" t="s">
        <v>2691</v>
      </c>
      <c r="R452" s="212" t="s">
        <v>2189</v>
      </c>
      <c r="S452" s="207">
        <v>46269</v>
      </c>
      <c r="T452" s="212" t="s">
        <v>68</v>
      </c>
      <c r="U452" s="24" t="s">
        <v>113</v>
      </c>
      <c r="V452" s="240" t="s">
        <v>1597</v>
      </c>
      <c r="W452" s="55"/>
      <c r="X452" s="55"/>
      <c r="Y452" s="55"/>
      <c r="Z452" s="55"/>
      <c r="AA452" s="55"/>
      <c r="AB452" s="55"/>
      <c r="AC452" s="55"/>
      <c r="AD452" s="55"/>
      <c r="AE452" s="55"/>
      <c r="AF452" s="55"/>
    </row>
    <row r="453" ht="16.5" customHeight="1" spans="1:32">
      <c r="A453" s="290">
        <v>379</v>
      </c>
      <c r="B453" s="55" t="s">
        <v>64</v>
      </c>
      <c r="C453" s="214" t="s">
        <v>203</v>
      </c>
      <c r="D453" s="204" t="s">
        <v>1917</v>
      </c>
      <c r="E453" s="228">
        <v>6000064429</v>
      </c>
      <c r="F453" s="311">
        <v>6</v>
      </c>
      <c r="G453" s="311">
        <v>6</v>
      </c>
      <c r="H453" s="309">
        <v>0</v>
      </c>
      <c r="I453" s="207">
        <v>46269</v>
      </c>
      <c r="J453" s="184" t="s">
        <v>2587</v>
      </c>
      <c r="K453" s="309" t="s">
        <v>2809</v>
      </c>
      <c r="L453" s="210" t="s">
        <v>66</v>
      </c>
      <c r="M453" s="211" t="s">
        <v>66</v>
      </c>
      <c r="N453" s="211" t="s">
        <v>66</v>
      </c>
      <c r="O453" s="212" t="s">
        <v>2189</v>
      </c>
      <c r="P453" s="207">
        <v>46269</v>
      </c>
      <c r="Q453" s="211" t="s">
        <v>66</v>
      </c>
      <c r="R453" s="212" t="s">
        <v>2189</v>
      </c>
      <c r="S453" s="207">
        <v>46269</v>
      </c>
      <c r="T453" s="212" t="s">
        <v>68</v>
      </c>
      <c r="U453" s="213" t="s">
        <v>66</v>
      </c>
      <c r="V453" s="213" t="s">
        <v>66</v>
      </c>
      <c r="W453" s="211"/>
      <c r="X453" s="55"/>
      <c r="Y453" s="55"/>
      <c r="Z453" s="55"/>
      <c r="AA453" s="55"/>
      <c r="AB453" s="55"/>
      <c r="AC453" s="55"/>
      <c r="AD453" s="55"/>
      <c r="AE453" s="55"/>
      <c r="AF453" s="55"/>
    </row>
    <row r="454" ht="16.5" customHeight="1" spans="1:32">
      <c r="A454" s="290">
        <v>380</v>
      </c>
      <c r="B454" s="55" t="s">
        <v>64</v>
      </c>
      <c r="C454" s="214" t="s">
        <v>203</v>
      </c>
      <c r="D454" s="204" t="s">
        <v>1917</v>
      </c>
      <c r="E454" s="205">
        <v>6000064429</v>
      </c>
      <c r="F454" s="268">
        <v>1</v>
      </c>
      <c r="G454" s="217">
        <v>0</v>
      </c>
      <c r="H454" s="286">
        <v>1</v>
      </c>
      <c r="I454" s="207">
        <v>46269</v>
      </c>
      <c r="J454" s="184" t="s">
        <v>2587</v>
      </c>
      <c r="K454" s="309">
        <v>516309150826334</v>
      </c>
      <c r="L454" s="296" t="s">
        <v>2689</v>
      </c>
      <c r="M454" s="211" t="s">
        <v>2690</v>
      </c>
      <c r="N454" s="250" t="s">
        <v>86</v>
      </c>
      <c r="O454" s="212" t="s">
        <v>2189</v>
      </c>
      <c r="P454" s="207">
        <v>46269</v>
      </c>
      <c r="Q454" s="239" t="s">
        <v>2691</v>
      </c>
      <c r="R454" s="212" t="s">
        <v>2189</v>
      </c>
      <c r="S454" s="207">
        <v>46269</v>
      </c>
      <c r="T454" s="212" t="s">
        <v>68</v>
      </c>
      <c r="U454" s="24" t="s">
        <v>113</v>
      </c>
      <c r="V454" s="240" t="s">
        <v>1597</v>
      </c>
      <c r="W454" s="55"/>
      <c r="X454" s="55"/>
      <c r="Y454" s="55"/>
      <c r="Z454" s="55"/>
      <c r="AA454" s="55"/>
      <c r="AB454" s="55"/>
      <c r="AC454" s="55"/>
      <c r="AD454" s="55"/>
      <c r="AE454" s="55"/>
      <c r="AF454" s="55"/>
    </row>
    <row r="455" ht="16.5" customHeight="1" spans="1:32">
      <c r="A455" s="290">
        <v>381</v>
      </c>
      <c r="B455" s="55" t="s">
        <v>64</v>
      </c>
      <c r="C455" s="55" t="s">
        <v>203</v>
      </c>
      <c r="D455" s="204" t="s">
        <v>1917</v>
      </c>
      <c r="E455" s="228">
        <v>6000064429</v>
      </c>
      <c r="F455" s="311">
        <v>2</v>
      </c>
      <c r="G455" s="311">
        <v>2</v>
      </c>
      <c r="H455" s="309">
        <v>0</v>
      </c>
      <c r="I455" s="207">
        <v>46269</v>
      </c>
      <c r="J455" s="184" t="s">
        <v>2587</v>
      </c>
      <c r="K455" s="309" t="s">
        <v>2810</v>
      </c>
      <c r="L455" s="210" t="s">
        <v>66</v>
      </c>
      <c r="M455" s="211" t="s">
        <v>66</v>
      </c>
      <c r="N455" s="211" t="s">
        <v>66</v>
      </c>
      <c r="O455" s="212" t="s">
        <v>2189</v>
      </c>
      <c r="P455" s="207">
        <v>46269</v>
      </c>
      <c r="Q455" s="211" t="s">
        <v>66</v>
      </c>
      <c r="R455" s="212" t="s">
        <v>2189</v>
      </c>
      <c r="S455" s="207">
        <v>46269</v>
      </c>
      <c r="T455" s="212" t="s">
        <v>68</v>
      </c>
      <c r="U455" s="213" t="s">
        <v>66</v>
      </c>
      <c r="V455" s="213" t="s">
        <v>66</v>
      </c>
      <c r="W455" s="211"/>
      <c r="X455" s="55"/>
      <c r="Y455" s="55"/>
      <c r="Z455" s="55"/>
      <c r="AA455" s="55"/>
      <c r="AB455" s="55"/>
      <c r="AC455" s="55"/>
      <c r="AD455" s="55"/>
      <c r="AE455" s="55"/>
      <c r="AF455" s="55"/>
    </row>
    <row r="456" ht="16.5" customHeight="1" spans="1:32">
      <c r="A456" s="290">
        <v>382</v>
      </c>
      <c r="B456" s="55" t="s">
        <v>64</v>
      </c>
      <c r="C456" s="214" t="s">
        <v>1999</v>
      </c>
      <c r="D456" s="204" t="s">
        <v>1917</v>
      </c>
      <c r="E456" s="267">
        <v>6000064430</v>
      </c>
      <c r="F456" s="311">
        <v>20</v>
      </c>
      <c r="G456" s="311">
        <v>20</v>
      </c>
      <c r="H456" s="309">
        <v>0</v>
      </c>
      <c r="I456" s="207">
        <v>46270</v>
      </c>
      <c r="J456" s="184" t="s">
        <v>2588</v>
      </c>
      <c r="K456" s="285" t="s">
        <v>2811</v>
      </c>
      <c r="L456" s="210" t="s">
        <v>66</v>
      </c>
      <c r="M456" s="211" t="s">
        <v>66</v>
      </c>
      <c r="N456" s="211" t="s">
        <v>66</v>
      </c>
      <c r="O456" s="212" t="s">
        <v>2189</v>
      </c>
      <c r="P456" s="207">
        <v>46270</v>
      </c>
      <c r="Q456" s="211" t="s">
        <v>66</v>
      </c>
      <c r="R456" s="212" t="s">
        <v>2189</v>
      </c>
      <c r="S456" s="207">
        <v>46270</v>
      </c>
      <c r="T456" s="212" t="s">
        <v>68</v>
      </c>
      <c r="U456" s="213" t="s">
        <v>66</v>
      </c>
      <c r="V456" s="213" t="s">
        <v>66</v>
      </c>
      <c r="W456" s="211"/>
      <c r="X456" s="55"/>
      <c r="Y456" s="55"/>
      <c r="Z456" s="55"/>
      <c r="AA456" s="55"/>
      <c r="AB456" s="55"/>
      <c r="AC456" s="55"/>
      <c r="AD456" s="55"/>
      <c r="AE456" s="55"/>
      <c r="AF456" s="55"/>
    </row>
    <row r="457" ht="16.5" customHeight="1" spans="1:32">
      <c r="A457" s="290">
        <v>383</v>
      </c>
      <c r="B457" s="55" t="s">
        <v>64</v>
      </c>
      <c r="C457" s="214" t="s">
        <v>1999</v>
      </c>
      <c r="D457" s="204" t="s">
        <v>1917</v>
      </c>
      <c r="E457" s="267">
        <v>6000064430</v>
      </c>
      <c r="F457" s="311">
        <v>12</v>
      </c>
      <c r="G457" s="311">
        <v>12</v>
      </c>
      <c r="H457" s="309">
        <v>0</v>
      </c>
      <c r="I457" s="207">
        <v>46272</v>
      </c>
      <c r="J457" s="184" t="s">
        <v>2588</v>
      </c>
      <c r="K457" s="285" t="s">
        <v>2812</v>
      </c>
      <c r="L457" s="210" t="s">
        <v>66</v>
      </c>
      <c r="M457" s="211" t="s">
        <v>66</v>
      </c>
      <c r="N457" s="211" t="s">
        <v>66</v>
      </c>
      <c r="O457" s="212" t="s">
        <v>2189</v>
      </c>
      <c r="P457" s="207">
        <v>46272</v>
      </c>
      <c r="Q457" s="211" t="s">
        <v>66</v>
      </c>
      <c r="R457" s="212" t="s">
        <v>2189</v>
      </c>
      <c r="S457" s="207">
        <v>46272</v>
      </c>
      <c r="T457" s="212" t="s">
        <v>68</v>
      </c>
      <c r="U457" s="213" t="s">
        <v>66</v>
      </c>
      <c r="V457" s="213" t="s">
        <v>66</v>
      </c>
      <c r="W457" s="211"/>
      <c r="X457" s="55"/>
      <c r="Y457" s="55"/>
      <c r="Z457" s="55"/>
      <c r="AA457" s="55"/>
      <c r="AB457" s="55"/>
      <c r="AC457" s="55"/>
      <c r="AD457" s="55"/>
      <c r="AE457" s="55"/>
      <c r="AF457" s="55"/>
    </row>
    <row r="458" ht="17" spans="1:32">
      <c r="A458" s="290">
        <v>384</v>
      </c>
      <c r="B458" s="55" t="s">
        <v>64</v>
      </c>
      <c r="C458" s="229" t="s">
        <v>171</v>
      </c>
      <c r="D458" s="204" t="s">
        <v>1917</v>
      </c>
      <c r="E458" s="228">
        <v>6000064429</v>
      </c>
      <c r="F458" s="311">
        <v>1</v>
      </c>
      <c r="G458" s="311">
        <v>1</v>
      </c>
      <c r="H458" s="309">
        <v>0</v>
      </c>
      <c r="I458" s="207">
        <v>46241</v>
      </c>
      <c r="J458" s="184" t="s">
        <v>2587</v>
      </c>
      <c r="K458" s="285">
        <v>516309150926337</v>
      </c>
      <c r="L458" s="210" t="s">
        <v>66</v>
      </c>
      <c r="M458" s="211" t="s">
        <v>66</v>
      </c>
      <c r="N458" s="211" t="s">
        <v>66</v>
      </c>
      <c r="O458" s="212" t="s">
        <v>2189</v>
      </c>
      <c r="P458" s="207">
        <v>46241</v>
      </c>
      <c r="Q458" s="211" t="s">
        <v>66</v>
      </c>
      <c r="R458" s="212" t="s">
        <v>2189</v>
      </c>
      <c r="S458" s="207">
        <v>46241</v>
      </c>
      <c r="T458" s="212"/>
      <c r="U458" s="213" t="s">
        <v>66</v>
      </c>
      <c r="V458" s="213" t="s">
        <v>66</v>
      </c>
      <c r="W458" s="55"/>
      <c r="X458" s="55"/>
      <c r="Y458" s="55"/>
      <c r="Z458" s="55"/>
      <c r="AA458" s="55"/>
      <c r="AB458" s="55"/>
      <c r="AC458" s="55"/>
      <c r="AD458" s="55"/>
      <c r="AE458" s="55"/>
      <c r="AF458" s="55"/>
    </row>
    <row r="459" ht="17" spans="1:32">
      <c r="A459" s="290">
        <v>385</v>
      </c>
      <c r="B459" s="55" t="s">
        <v>64</v>
      </c>
      <c r="C459" s="229" t="s">
        <v>171</v>
      </c>
      <c r="D459" s="204" t="s">
        <v>1917</v>
      </c>
      <c r="E459" s="228">
        <v>6000064429</v>
      </c>
      <c r="F459" s="311">
        <v>5</v>
      </c>
      <c r="G459" s="311">
        <v>5</v>
      </c>
      <c r="H459" s="309">
        <v>0</v>
      </c>
      <c r="I459" s="207">
        <v>46242</v>
      </c>
      <c r="J459" s="184" t="s">
        <v>2587</v>
      </c>
      <c r="K459" s="285" t="s">
        <v>2813</v>
      </c>
      <c r="L459" s="210" t="s">
        <v>66</v>
      </c>
      <c r="M459" s="211" t="s">
        <v>66</v>
      </c>
      <c r="N459" s="211" t="s">
        <v>66</v>
      </c>
      <c r="O459" s="212" t="s">
        <v>2189</v>
      </c>
      <c r="P459" s="207">
        <v>46242</v>
      </c>
      <c r="Q459" s="211" t="s">
        <v>66</v>
      </c>
      <c r="R459" s="212" t="s">
        <v>2189</v>
      </c>
      <c r="S459" s="207">
        <v>46242</v>
      </c>
      <c r="T459" s="212" t="s">
        <v>68</v>
      </c>
      <c r="U459" s="213" t="s">
        <v>66</v>
      </c>
      <c r="V459" s="213" t="s">
        <v>66</v>
      </c>
      <c r="W459" s="55"/>
      <c r="X459" s="55"/>
      <c r="Y459" s="55"/>
      <c r="Z459" s="55"/>
      <c r="AA459" s="55"/>
      <c r="AB459" s="55"/>
      <c r="AC459" s="55"/>
      <c r="AD459" s="55"/>
      <c r="AE459" s="55"/>
      <c r="AF459" s="55"/>
    </row>
    <row r="460" ht="17" spans="1:32">
      <c r="A460" s="290">
        <v>386</v>
      </c>
      <c r="B460" s="55" t="s">
        <v>64</v>
      </c>
      <c r="C460" s="229" t="s">
        <v>171</v>
      </c>
      <c r="D460" s="204" t="s">
        <v>1917</v>
      </c>
      <c r="E460" s="228">
        <v>6000064429</v>
      </c>
      <c r="F460" s="268">
        <v>1</v>
      </c>
      <c r="G460" s="217">
        <v>0</v>
      </c>
      <c r="H460" s="286">
        <v>1</v>
      </c>
      <c r="I460" s="226">
        <v>46273</v>
      </c>
      <c r="J460" s="184" t="s">
        <v>2587</v>
      </c>
      <c r="K460" s="227">
        <v>516309150926343</v>
      </c>
      <c r="L460" s="211" t="s">
        <v>2625</v>
      </c>
      <c r="M460" s="269" t="s">
        <v>2214</v>
      </c>
      <c r="N460" s="253" t="s">
        <v>2188</v>
      </c>
      <c r="O460" s="212" t="s">
        <v>2189</v>
      </c>
      <c r="P460" s="226">
        <v>46273</v>
      </c>
      <c r="Q460" s="247" t="s">
        <v>2190</v>
      </c>
      <c r="R460" s="212" t="s">
        <v>2189</v>
      </c>
      <c r="S460" s="226">
        <v>46273</v>
      </c>
      <c r="T460" s="212" t="s">
        <v>68</v>
      </c>
      <c r="U460" s="287" t="s">
        <v>78</v>
      </c>
      <c r="V460" s="240" t="s">
        <v>1597</v>
      </c>
      <c r="W460" s="55"/>
      <c r="X460" s="55"/>
      <c r="Y460" s="55"/>
      <c r="Z460" s="55"/>
      <c r="AA460" s="55"/>
      <c r="AB460" s="55"/>
      <c r="AC460" s="55"/>
      <c r="AD460" s="55"/>
      <c r="AE460" s="55"/>
      <c r="AF460" s="55"/>
    </row>
    <row r="461" ht="17" spans="1:32">
      <c r="A461" s="290">
        <v>387</v>
      </c>
      <c r="B461" s="55" t="s">
        <v>64</v>
      </c>
      <c r="C461" s="229" t="s">
        <v>171</v>
      </c>
      <c r="D461" s="204" t="s">
        <v>1917</v>
      </c>
      <c r="E461" s="228">
        <v>6000064429</v>
      </c>
      <c r="F461" s="285">
        <v>4</v>
      </c>
      <c r="G461" s="298">
        <v>4</v>
      </c>
      <c r="H461" s="298">
        <v>0</v>
      </c>
      <c r="I461" s="226">
        <v>46242</v>
      </c>
      <c r="J461" s="184" t="s">
        <v>2587</v>
      </c>
      <c r="K461" s="285" t="s">
        <v>2814</v>
      </c>
      <c r="L461" s="210" t="s">
        <v>66</v>
      </c>
      <c r="M461" s="211" t="s">
        <v>66</v>
      </c>
      <c r="N461" s="211" t="s">
        <v>66</v>
      </c>
      <c r="O461" s="212" t="s">
        <v>2189</v>
      </c>
      <c r="P461" s="226">
        <v>46242</v>
      </c>
      <c r="Q461" s="211" t="s">
        <v>66</v>
      </c>
      <c r="R461" s="212" t="s">
        <v>2189</v>
      </c>
      <c r="S461" s="226">
        <v>46242</v>
      </c>
      <c r="T461" s="212" t="s">
        <v>68</v>
      </c>
      <c r="U461" s="213" t="s">
        <v>66</v>
      </c>
      <c r="V461" s="213" t="s">
        <v>66</v>
      </c>
      <c r="W461" s="55"/>
      <c r="X461" s="55"/>
      <c r="Y461" s="55"/>
      <c r="Z461" s="55"/>
      <c r="AA461" s="55"/>
      <c r="AB461" s="55"/>
      <c r="AC461" s="55"/>
      <c r="AD461" s="55"/>
      <c r="AE461" s="55"/>
      <c r="AF461" s="55"/>
    </row>
    <row r="462" ht="17" spans="1:32">
      <c r="A462" s="290">
        <v>388</v>
      </c>
      <c r="B462" s="55" t="s">
        <v>64</v>
      </c>
      <c r="C462" s="229" t="s">
        <v>171</v>
      </c>
      <c r="D462" s="204" t="s">
        <v>1917</v>
      </c>
      <c r="E462" s="228">
        <v>6000064429</v>
      </c>
      <c r="F462" s="268">
        <v>1</v>
      </c>
      <c r="G462" s="217">
        <v>0</v>
      </c>
      <c r="H462" s="286">
        <v>1</v>
      </c>
      <c r="I462" s="226">
        <v>46242</v>
      </c>
      <c r="J462" s="184" t="s">
        <v>2587</v>
      </c>
      <c r="K462" s="285">
        <v>516309150926348</v>
      </c>
      <c r="L462" s="296" t="s">
        <v>2689</v>
      </c>
      <c r="M462" s="211" t="s">
        <v>2690</v>
      </c>
      <c r="N462" s="258" t="s">
        <v>86</v>
      </c>
      <c r="O462" s="212" t="s">
        <v>2189</v>
      </c>
      <c r="P462" s="226">
        <v>46242</v>
      </c>
      <c r="Q462" s="239" t="s">
        <v>2691</v>
      </c>
      <c r="R462" s="212" t="s">
        <v>2189</v>
      </c>
      <c r="S462" s="226">
        <v>46242</v>
      </c>
      <c r="T462" s="212" t="s">
        <v>68</v>
      </c>
      <c r="U462" s="24" t="s">
        <v>113</v>
      </c>
      <c r="V462" s="240" t="s">
        <v>1597</v>
      </c>
      <c r="W462" s="34"/>
      <c r="X462" s="34"/>
      <c r="Y462" s="34"/>
      <c r="Z462" s="34"/>
      <c r="AA462" s="34"/>
      <c r="AB462" s="34"/>
      <c r="AC462" s="34"/>
      <c r="AD462" s="34"/>
      <c r="AE462" s="34"/>
      <c r="AF462" s="34"/>
    </row>
    <row r="463" ht="17" spans="1:32">
      <c r="A463" s="290">
        <v>389</v>
      </c>
      <c r="B463" s="55" t="s">
        <v>64</v>
      </c>
      <c r="C463" s="229" t="s">
        <v>171</v>
      </c>
      <c r="D463" s="204" t="s">
        <v>1917</v>
      </c>
      <c r="E463" s="228">
        <v>6000064429</v>
      </c>
      <c r="F463" s="285">
        <v>5</v>
      </c>
      <c r="G463" s="298">
        <v>5</v>
      </c>
      <c r="H463" s="298">
        <v>0</v>
      </c>
      <c r="I463" s="226">
        <v>46242</v>
      </c>
      <c r="J463" s="184" t="s">
        <v>2587</v>
      </c>
      <c r="K463" s="285" t="s">
        <v>2815</v>
      </c>
      <c r="L463" s="210" t="s">
        <v>66</v>
      </c>
      <c r="M463" s="211" t="s">
        <v>66</v>
      </c>
      <c r="N463" s="211" t="s">
        <v>66</v>
      </c>
      <c r="O463" s="212" t="s">
        <v>2189</v>
      </c>
      <c r="P463" s="226">
        <v>46242</v>
      </c>
      <c r="Q463" s="211" t="s">
        <v>66</v>
      </c>
      <c r="R463" s="212" t="s">
        <v>2189</v>
      </c>
      <c r="S463" s="226">
        <v>46242</v>
      </c>
      <c r="T463" s="212" t="s">
        <v>68</v>
      </c>
      <c r="U463" s="213" t="s">
        <v>66</v>
      </c>
      <c r="V463" s="213" t="s">
        <v>66</v>
      </c>
      <c r="W463" s="55"/>
      <c r="X463" s="55"/>
      <c r="Y463" s="55"/>
      <c r="Z463" s="55"/>
      <c r="AA463" s="55"/>
      <c r="AB463" s="55"/>
      <c r="AC463" s="55"/>
      <c r="AD463" s="55"/>
      <c r="AE463" s="55"/>
      <c r="AF463" s="55"/>
    </row>
    <row r="464" ht="16.5" customHeight="1" spans="1:32">
      <c r="A464" s="290">
        <v>390</v>
      </c>
      <c r="B464" s="55" t="s">
        <v>64</v>
      </c>
      <c r="C464" s="55" t="s">
        <v>171</v>
      </c>
      <c r="D464" s="204" t="s">
        <v>1917</v>
      </c>
      <c r="E464" s="228">
        <v>6000064436</v>
      </c>
      <c r="F464" s="285">
        <v>7</v>
      </c>
      <c r="G464" s="298">
        <v>7</v>
      </c>
      <c r="H464" s="298">
        <v>0</v>
      </c>
      <c r="I464" s="226">
        <v>46275</v>
      </c>
      <c r="J464" s="217" t="s">
        <v>2589</v>
      </c>
      <c r="K464" s="285" t="s">
        <v>2816</v>
      </c>
      <c r="L464" s="210" t="s">
        <v>66</v>
      </c>
      <c r="M464" s="211" t="s">
        <v>66</v>
      </c>
      <c r="N464" s="211" t="s">
        <v>66</v>
      </c>
      <c r="O464" s="212" t="s">
        <v>2189</v>
      </c>
      <c r="P464" s="226">
        <v>46275</v>
      </c>
      <c r="Q464" s="211" t="s">
        <v>66</v>
      </c>
      <c r="R464" s="212" t="s">
        <v>2189</v>
      </c>
      <c r="S464" s="226">
        <v>46275</v>
      </c>
      <c r="T464" s="212" t="s">
        <v>68</v>
      </c>
      <c r="U464" s="213" t="s">
        <v>66</v>
      </c>
      <c r="V464" s="213" t="s">
        <v>66</v>
      </c>
      <c r="W464" s="55"/>
      <c r="X464" s="55"/>
      <c r="Y464" s="55"/>
      <c r="Z464" s="55"/>
      <c r="AA464" s="55"/>
      <c r="AB464" s="55"/>
      <c r="AC464" s="55"/>
      <c r="AD464" s="55"/>
      <c r="AE464" s="55"/>
      <c r="AF464" s="55"/>
    </row>
    <row r="465" ht="17" spans="1:32">
      <c r="A465" s="290">
        <v>391</v>
      </c>
      <c r="B465" s="55" t="s">
        <v>64</v>
      </c>
      <c r="C465" s="229" t="s">
        <v>171</v>
      </c>
      <c r="D465" s="204" t="s">
        <v>1917</v>
      </c>
      <c r="E465" s="228">
        <v>6000064429</v>
      </c>
      <c r="F465" s="285">
        <v>16</v>
      </c>
      <c r="G465" s="298">
        <v>16</v>
      </c>
      <c r="H465" s="298">
        <v>0</v>
      </c>
      <c r="I465" s="226">
        <v>46274</v>
      </c>
      <c r="J465" s="184" t="s">
        <v>2587</v>
      </c>
      <c r="K465" s="285" t="s">
        <v>2817</v>
      </c>
      <c r="L465" s="210" t="s">
        <v>66</v>
      </c>
      <c r="M465" s="211" t="s">
        <v>66</v>
      </c>
      <c r="N465" s="211" t="s">
        <v>66</v>
      </c>
      <c r="O465" s="212" t="s">
        <v>2189</v>
      </c>
      <c r="P465" s="226">
        <v>46274</v>
      </c>
      <c r="Q465" s="211" t="s">
        <v>66</v>
      </c>
      <c r="R465" s="212" t="s">
        <v>2189</v>
      </c>
      <c r="S465" s="226">
        <v>46274</v>
      </c>
      <c r="T465" s="212" t="s">
        <v>68</v>
      </c>
      <c r="U465" s="213" t="s">
        <v>66</v>
      </c>
      <c r="V465" s="213" t="s">
        <v>66</v>
      </c>
      <c r="W465" s="55"/>
      <c r="X465" s="55"/>
      <c r="Y465" s="55"/>
      <c r="Z465" s="55"/>
      <c r="AA465" s="55"/>
      <c r="AB465" s="55"/>
      <c r="AC465" s="55"/>
      <c r="AD465" s="55"/>
      <c r="AE465" s="55"/>
      <c r="AF465" s="55"/>
    </row>
    <row r="466" ht="16.5" spans="1:32">
      <c r="A466" s="290">
        <v>392</v>
      </c>
      <c r="B466" s="55" t="s">
        <v>64</v>
      </c>
      <c r="C466" s="214" t="s">
        <v>475</v>
      </c>
      <c r="D466" s="204" t="s">
        <v>1917</v>
      </c>
      <c r="E466" s="205">
        <v>6000064429</v>
      </c>
      <c r="F466" s="268">
        <v>1</v>
      </c>
      <c r="G466" s="217">
        <v>0</v>
      </c>
      <c r="H466" s="286">
        <v>1</v>
      </c>
      <c r="I466" s="226">
        <v>46275</v>
      </c>
      <c r="J466" s="184" t="s">
        <v>2587</v>
      </c>
      <c r="K466" s="285">
        <v>516309150926370</v>
      </c>
      <c r="L466" s="238" t="s">
        <v>2818</v>
      </c>
      <c r="M466" s="247" t="s">
        <v>1074</v>
      </c>
      <c r="N466" s="253" t="s">
        <v>1153</v>
      </c>
      <c r="O466" s="212" t="s">
        <v>2189</v>
      </c>
      <c r="P466" s="226">
        <v>46275</v>
      </c>
      <c r="Q466" s="239" t="s">
        <v>2218</v>
      </c>
      <c r="R466" s="212" t="s">
        <v>2189</v>
      </c>
      <c r="S466" s="226">
        <v>46275</v>
      </c>
      <c r="T466" s="240" t="s">
        <v>68</v>
      </c>
      <c r="U466" s="24" t="s">
        <v>969</v>
      </c>
      <c r="V466" s="240" t="s">
        <v>1597</v>
      </c>
      <c r="W466" s="34"/>
      <c r="X466" s="55"/>
      <c r="Y466" s="55"/>
      <c r="Z466" s="55"/>
      <c r="AA466" s="55"/>
      <c r="AB466" s="55"/>
      <c r="AC466" s="55"/>
      <c r="AD466" s="55"/>
      <c r="AE466" s="55"/>
      <c r="AF466" s="55"/>
    </row>
    <row r="467" ht="17" spans="1:32">
      <c r="A467" s="290">
        <v>393</v>
      </c>
      <c r="B467" s="55" t="s">
        <v>64</v>
      </c>
      <c r="C467" s="214" t="s">
        <v>475</v>
      </c>
      <c r="D467" s="204" t="s">
        <v>1917</v>
      </c>
      <c r="E467" s="228">
        <v>6000064429</v>
      </c>
      <c r="F467" s="285">
        <v>9</v>
      </c>
      <c r="G467" s="298">
        <v>9</v>
      </c>
      <c r="H467" s="298">
        <v>0</v>
      </c>
      <c r="I467" s="226">
        <v>46275</v>
      </c>
      <c r="J467" s="184" t="s">
        <v>2587</v>
      </c>
      <c r="K467" s="285" t="s">
        <v>2819</v>
      </c>
      <c r="L467" s="210" t="s">
        <v>66</v>
      </c>
      <c r="M467" s="211" t="s">
        <v>66</v>
      </c>
      <c r="N467" s="211" t="s">
        <v>66</v>
      </c>
      <c r="O467" s="212" t="s">
        <v>2189</v>
      </c>
      <c r="P467" s="226">
        <v>46275</v>
      </c>
      <c r="Q467" s="211" t="s">
        <v>66</v>
      </c>
      <c r="R467" s="212" t="s">
        <v>2189</v>
      </c>
      <c r="S467" s="226">
        <v>46275</v>
      </c>
      <c r="T467" s="212" t="s">
        <v>68</v>
      </c>
      <c r="U467" s="213" t="s">
        <v>66</v>
      </c>
      <c r="V467" s="213" t="s">
        <v>66</v>
      </c>
      <c r="W467" s="55"/>
      <c r="X467" s="55"/>
      <c r="Y467" s="55"/>
      <c r="Z467" s="55"/>
      <c r="AA467" s="55"/>
      <c r="AB467" s="55"/>
      <c r="AC467" s="55"/>
      <c r="AD467" s="55"/>
      <c r="AE467" s="55"/>
      <c r="AF467" s="55"/>
    </row>
    <row r="468" ht="17" spans="1:32">
      <c r="A468" s="290">
        <v>394</v>
      </c>
      <c r="B468" s="55" t="s">
        <v>64</v>
      </c>
      <c r="C468" s="214" t="s">
        <v>1374</v>
      </c>
      <c r="D468" s="204" t="s">
        <v>1917</v>
      </c>
      <c r="E468" s="228">
        <v>6000064429</v>
      </c>
      <c r="F468" s="285">
        <v>16</v>
      </c>
      <c r="G468" s="298">
        <v>16</v>
      </c>
      <c r="H468" s="298">
        <v>0</v>
      </c>
      <c r="I468" s="226">
        <v>46281</v>
      </c>
      <c r="J468" s="184" t="s">
        <v>2587</v>
      </c>
      <c r="K468" s="285" t="s">
        <v>2820</v>
      </c>
      <c r="L468" s="210" t="s">
        <v>66</v>
      </c>
      <c r="M468" s="211" t="s">
        <v>66</v>
      </c>
      <c r="N468" s="211" t="s">
        <v>66</v>
      </c>
      <c r="O468" s="212" t="s">
        <v>2189</v>
      </c>
      <c r="P468" s="226">
        <v>46281</v>
      </c>
      <c r="Q468" s="211" t="s">
        <v>2412</v>
      </c>
      <c r="R468" s="212" t="s">
        <v>2189</v>
      </c>
      <c r="S468" s="226">
        <v>46281</v>
      </c>
      <c r="T468" s="212" t="s">
        <v>68</v>
      </c>
      <c r="U468" s="213" t="s">
        <v>66</v>
      </c>
      <c r="V468" s="213" t="s">
        <v>66</v>
      </c>
      <c r="W468" s="55"/>
      <c r="X468" s="55"/>
      <c r="Y468" s="55"/>
      <c r="Z468" s="55"/>
      <c r="AA468" s="55"/>
      <c r="AB468" s="55"/>
      <c r="AC468" s="55"/>
      <c r="AD468" s="55"/>
      <c r="AE468" s="55"/>
      <c r="AF468" s="55"/>
    </row>
    <row r="469" ht="17" spans="1:32">
      <c r="A469" s="290">
        <v>395</v>
      </c>
      <c r="B469" s="55" t="s">
        <v>64</v>
      </c>
      <c r="C469" s="229" t="s">
        <v>171</v>
      </c>
      <c r="D469" s="204" t="s">
        <v>1917</v>
      </c>
      <c r="E469" s="228">
        <v>6000064436</v>
      </c>
      <c r="F469" s="298">
        <v>10</v>
      </c>
      <c r="G469" s="298">
        <v>10</v>
      </c>
      <c r="H469" s="299">
        <v>0</v>
      </c>
      <c r="I469" s="226">
        <v>46278</v>
      </c>
      <c r="J469" s="217" t="s">
        <v>2589</v>
      </c>
      <c r="K469" s="285" t="s">
        <v>2821</v>
      </c>
      <c r="L469" s="210" t="s">
        <v>66</v>
      </c>
      <c r="M469" s="211" t="s">
        <v>66</v>
      </c>
      <c r="N469" s="211" t="s">
        <v>66</v>
      </c>
      <c r="O469" s="212" t="s">
        <v>2189</v>
      </c>
      <c r="P469" s="226">
        <v>46278</v>
      </c>
      <c r="Q469" s="211" t="s">
        <v>66</v>
      </c>
      <c r="R469" s="212" t="s">
        <v>2189</v>
      </c>
      <c r="S469" s="226">
        <v>46278</v>
      </c>
      <c r="T469" s="212" t="s">
        <v>68</v>
      </c>
      <c r="U469" s="213" t="s">
        <v>66</v>
      </c>
      <c r="V469" s="213" t="s">
        <v>66</v>
      </c>
      <c r="W469" s="55"/>
      <c r="X469" s="55"/>
      <c r="Y469" s="55"/>
      <c r="Z469" s="55"/>
      <c r="AA469" s="55"/>
      <c r="AB469" s="55"/>
      <c r="AC469" s="55"/>
      <c r="AD469" s="55"/>
      <c r="AE469" s="55"/>
      <c r="AF469" s="55"/>
    </row>
    <row r="470" ht="16.5" spans="1:32">
      <c r="A470" s="290">
        <v>396</v>
      </c>
      <c r="B470" s="55" t="s">
        <v>64</v>
      </c>
      <c r="C470" s="229" t="s">
        <v>171</v>
      </c>
      <c r="D470" s="204" t="s">
        <v>1917</v>
      </c>
      <c r="E470" s="205">
        <v>6000064429</v>
      </c>
      <c r="F470" s="311">
        <v>22</v>
      </c>
      <c r="G470" s="311">
        <v>22</v>
      </c>
      <c r="H470" s="309">
        <v>0</v>
      </c>
      <c r="I470" s="207">
        <v>46277</v>
      </c>
      <c r="J470" s="184" t="s">
        <v>2591</v>
      </c>
      <c r="K470" s="309" t="s">
        <v>2822</v>
      </c>
      <c r="L470" s="210" t="s">
        <v>66</v>
      </c>
      <c r="M470" s="211" t="s">
        <v>66</v>
      </c>
      <c r="N470" s="211" t="s">
        <v>66</v>
      </c>
      <c r="O470" s="212" t="s">
        <v>2189</v>
      </c>
      <c r="P470" s="207">
        <v>46277</v>
      </c>
      <c r="Q470" s="211" t="s">
        <v>66</v>
      </c>
      <c r="R470" s="212" t="s">
        <v>2189</v>
      </c>
      <c r="S470" s="207">
        <v>46277</v>
      </c>
      <c r="T470" s="212"/>
      <c r="U470" s="213" t="s">
        <v>66</v>
      </c>
      <c r="V470" s="213" t="s">
        <v>66</v>
      </c>
      <c r="W470" s="55"/>
      <c r="X470" s="55"/>
      <c r="Y470" s="55"/>
      <c r="Z470" s="55"/>
      <c r="AA470" s="55"/>
      <c r="AB470" s="55"/>
      <c r="AC470" s="55"/>
      <c r="AD470" s="55"/>
      <c r="AE470" s="55"/>
      <c r="AF470" s="55"/>
    </row>
    <row r="471" ht="16.5" spans="1:32">
      <c r="A471" s="290">
        <v>397</v>
      </c>
      <c r="B471" s="55" t="s">
        <v>64</v>
      </c>
      <c r="C471" s="229" t="s">
        <v>171</v>
      </c>
      <c r="D471" s="204" t="s">
        <v>1917</v>
      </c>
      <c r="E471" s="205">
        <v>6000064429</v>
      </c>
      <c r="F471" s="311">
        <v>1</v>
      </c>
      <c r="G471" s="311">
        <v>0</v>
      </c>
      <c r="H471" s="309">
        <v>1</v>
      </c>
      <c r="I471" s="207">
        <v>46280</v>
      </c>
      <c r="J471" s="184" t="s">
        <v>2591</v>
      </c>
      <c r="K471" s="309">
        <v>516300070926055</v>
      </c>
      <c r="L471" s="307" t="s">
        <v>2791</v>
      </c>
      <c r="M471" s="211" t="s">
        <v>2792</v>
      </c>
      <c r="N471" s="308" t="s">
        <v>2793</v>
      </c>
      <c r="O471" s="212" t="s">
        <v>2189</v>
      </c>
      <c r="P471" s="207">
        <v>46280</v>
      </c>
      <c r="Q471" s="252" t="s">
        <v>2794</v>
      </c>
      <c r="R471" s="212" t="s">
        <v>2189</v>
      </c>
      <c r="S471" s="207">
        <v>46280</v>
      </c>
      <c r="T471" s="212" t="s">
        <v>68</v>
      </c>
      <c r="U471" s="24" t="s">
        <v>2795</v>
      </c>
      <c r="V471" s="37" t="s">
        <v>2681</v>
      </c>
      <c r="W471" s="55"/>
      <c r="X471" s="55"/>
      <c r="Y471" s="55"/>
      <c r="Z471" s="55"/>
      <c r="AA471" s="55"/>
      <c r="AB471" s="55"/>
      <c r="AC471" s="55"/>
      <c r="AD471" s="55"/>
      <c r="AE471" s="55"/>
      <c r="AF471" s="55"/>
    </row>
    <row r="472" ht="16.5" spans="1:32">
      <c r="A472" s="290">
        <v>398</v>
      </c>
      <c r="B472" s="55" t="s">
        <v>64</v>
      </c>
      <c r="C472" s="55" t="s">
        <v>203</v>
      </c>
      <c r="D472" s="204" t="s">
        <v>1917</v>
      </c>
      <c r="E472" s="205">
        <v>6000045329</v>
      </c>
      <c r="F472" s="311">
        <v>1</v>
      </c>
      <c r="G472" s="311">
        <v>1</v>
      </c>
      <c r="H472" s="309">
        <v>0</v>
      </c>
      <c r="I472" s="207">
        <v>46280</v>
      </c>
      <c r="J472" s="184" t="s">
        <v>2591</v>
      </c>
      <c r="K472" s="309">
        <v>516300070926056</v>
      </c>
      <c r="L472" s="210" t="s">
        <v>66</v>
      </c>
      <c r="M472" s="211" t="s">
        <v>66</v>
      </c>
      <c r="N472" s="211" t="s">
        <v>66</v>
      </c>
      <c r="O472" s="212" t="s">
        <v>2189</v>
      </c>
      <c r="P472" s="207">
        <v>46280</v>
      </c>
      <c r="Q472" s="211" t="s">
        <v>66</v>
      </c>
      <c r="R472" s="212" t="s">
        <v>2189</v>
      </c>
      <c r="S472" s="207">
        <v>46280</v>
      </c>
      <c r="T472" s="212" t="s">
        <v>68</v>
      </c>
      <c r="U472" s="213" t="s">
        <v>66</v>
      </c>
      <c r="V472" s="213" t="s">
        <v>66</v>
      </c>
      <c r="W472" s="211"/>
      <c r="X472" s="55"/>
      <c r="Y472" s="55"/>
      <c r="Z472" s="55"/>
      <c r="AA472" s="55"/>
      <c r="AB472" s="55"/>
      <c r="AC472" s="55"/>
      <c r="AD472" s="55"/>
      <c r="AE472" s="55"/>
      <c r="AF472" s="55"/>
    </row>
    <row r="473" ht="16.5" spans="1:32">
      <c r="A473" s="290">
        <v>399</v>
      </c>
      <c r="B473" s="55" t="s">
        <v>64</v>
      </c>
      <c r="C473" s="55" t="s">
        <v>203</v>
      </c>
      <c r="D473" s="204" t="s">
        <v>1917</v>
      </c>
      <c r="E473" s="205">
        <v>6000045329</v>
      </c>
      <c r="F473" s="311">
        <v>1</v>
      </c>
      <c r="G473" s="311">
        <v>0</v>
      </c>
      <c r="H473" s="309">
        <v>1</v>
      </c>
      <c r="I473" s="207">
        <v>46280</v>
      </c>
      <c r="J473" s="184" t="s">
        <v>2591</v>
      </c>
      <c r="K473" s="309">
        <v>516300070926057</v>
      </c>
      <c r="L473" s="307" t="s">
        <v>2791</v>
      </c>
      <c r="M473" s="211" t="s">
        <v>2792</v>
      </c>
      <c r="N473" s="308" t="s">
        <v>2793</v>
      </c>
      <c r="O473" s="212" t="s">
        <v>2189</v>
      </c>
      <c r="P473" s="207">
        <v>46280</v>
      </c>
      <c r="Q473" s="252" t="s">
        <v>2794</v>
      </c>
      <c r="R473" s="212" t="s">
        <v>2189</v>
      </c>
      <c r="S473" s="207">
        <v>46280</v>
      </c>
      <c r="T473" s="212" t="s">
        <v>68</v>
      </c>
      <c r="U473" s="24" t="s">
        <v>2795</v>
      </c>
      <c r="V473" s="37" t="s">
        <v>2681</v>
      </c>
      <c r="W473" s="55"/>
      <c r="X473" s="55"/>
      <c r="Y473" s="55"/>
      <c r="Z473" s="55"/>
      <c r="AA473" s="55"/>
      <c r="AB473" s="55"/>
      <c r="AC473" s="55"/>
      <c r="AD473" s="55"/>
      <c r="AE473" s="55"/>
      <c r="AF473" s="55"/>
    </row>
    <row r="474" ht="16.5" spans="1:32">
      <c r="A474" s="290">
        <v>400</v>
      </c>
      <c r="B474" s="55" t="s">
        <v>64</v>
      </c>
      <c r="C474" s="55" t="s">
        <v>203</v>
      </c>
      <c r="D474" s="204" t="s">
        <v>1917</v>
      </c>
      <c r="E474" s="205">
        <v>6000045329</v>
      </c>
      <c r="F474" s="311">
        <v>1</v>
      </c>
      <c r="G474" s="311">
        <v>0</v>
      </c>
      <c r="H474" s="309">
        <v>1</v>
      </c>
      <c r="I474" s="207">
        <v>46280</v>
      </c>
      <c r="J474" s="184" t="s">
        <v>2591</v>
      </c>
      <c r="K474" s="309">
        <v>516300070926058</v>
      </c>
      <c r="L474" s="307" t="s">
        <v>2791</v>
      </c>
      <c r="M474" s="211" t="s">
        <v>2792</v>
      </c>
      <c r="N474" s="308" t="s">
        <v>2793</v>
      </c>
      <c r="O474" s="212" t="s">
        <v>2189</v>
      </c>
      <c r="P474" s="207">
        <v>46280</v>
      </c>
      <c r="Q474" s="252" t="s">
        <v>2794</v>
      </c>
      <c r="R474" s="212" t="s">
        <v>2189</v>
      </c>
      <c r="S474" s="207">
        <v>46280</v>
      </c>
      <c r="T474" s="212" t="s">
        <v>68</v>
      </c>
      <c r="U474" s="24" t="s">
        <v>2795</v>
      </c>
      <c r="V474" s="37" t="s">
        <v>2681</v>
      </c>
      <c r="W474" s="37"/>
      <c r="X474" s="37"/>
      <c r="Y474" s="37"/>
      <c r="Z474" s="37"/>
      <c r="AA474" s="37"/>
      <c r="AB474" s="37"/>
      <c r="AC474" s="37"/>
      <c r="AD474" s="37"/>
      <c r="AE474" s="37"/>
      <c r="AF474" s="37"/>
    </row>
    <row r="475" ht="16.5" spans="1:32">
      <c r="A475" s="290">
        <v>401</v>
      </c>
      <c r="B475" s="55" t="s">
        <v>64</v>
      </c>
      <c r="C475" s="55" t="s">
        <v>171</v>
      </c>
      <c r="D475" s="204" t="s">
        <v>1917</v>
      </c>
      <c r="E475" s="205">
        <v>6000045329</v>
      </c>
      <c r="F475" s="311">
        <v>1</v>
      </c>
      <c r="G475" s="311">
        <v>0</v>
      </c>
      <c r="H475" s="309">
        <v>1</v>
      </c>
      <c r="I475" s="207">
        <v>46280</v>
      </c>
      <c r="J475" s="184" t="s">
        <v>2591</v>
      </c>
      <c r="K475" s="309">
        <v>516300070926059</v>
      </c>
      <c r="L475" s="307" t="s">
        <v>2791</v>
      </c>
      <c r="M475" s="211" t="s">
        <v>2792</v>
      </c>
      <c r="N475" s="308" t="s">
        <v>2793</v>
      </c>
      <c r="O475" s="212" t="s">
        <v>2189</v>
      </c>
      <c r="P475" s="207">
        <v>46280</v>
      </c>
      <c r="Q475" s="252" t="s">
        <v>2794</v>
      </c>
      <c r="R475" s="212" t="s">
        <v>2189</v>
      </c>
      <c r="S475" s="207">
        <v>46280</v>
      </c>
      <c r="T475" s="212" t="s">
        <v>68</v>
      </c>
      <c r="U475" s="24" t="s">
        <v>2795</v>
      </c>
      <c r="V475" s="37" t="s">
        <v>2681</v>
      </c>
      <c r="W475" s="37"/>
      <c r="X475" s="37"/>
      <c r="Y475" s="37"/>
      <c r="Z475" s="37"/>
      <c r="AA475" s="37"/>
      <c r="AB475" s="37"/>
      <c r="AC475" s="37"/>
      <c r="AD475" s="37"/>
      <c r="AE475" s="37"/>
      <c r="AF475" s="37"/>
    </row>
    <row r="476" ht="16.5" spans="1:32">
      <c r="A476" s="290">
        <v>402</v>
      </c>
      <c r="B476" s="55" t="s">
        <v>64</v>
      </c>
      <c r="C476" s="229" t="s">
        <v>171</v>
      </c>
      <c r="D476" s="204" t="s">
        <v>1917</v>
      </c>
      <c r="E476" s="205">
        <v>6000045329</v>
      </c>
      <c r="F476" s="311">
        <v>1</v>
      </c>
      <c r="G476" s="37">
        <v>1</v>
      </c>
      <c r="H476" s="309">
        <v>0</v>
      </c>
      <c r="I476" s="207">
        <v>46280</v>
      </c>
      <c r="J476" s="184" t="s">
        <v>2591</v>
      </c>
      <c r="K476" s="309">
        <v>516300070926060</v>
      </c>
      <c r="L476" s="210" t="s">
        <v>66</v>
      </c>
      <c r="M476" s="211" t="s">
        <v>66</v>
      </c>
      <c r="N476" s="211" t="s">
        <v>66</v>
      </c>
      <c r="O476" s="212" t="s">
        <v>2189</v>
      </c>
      <c r="P476" s="207">
        <v>46280</v>
      </c>
      <c r="Q476" s="211" t="s">
        <v>66</v>
      </c>
      <c r="R476" s="212" t="s">
        <v>2189</v>
      </c>
      <c r="S476" s="207">
        <v>46280</v>
      </c>
      <c r="T476" s="212" t="s">
        <v>68</v>
      </c>
      <c r="U476" s="213" t="s">
        <v>66</v>
      </c>
      <c r="V476" s="213" t="s">
        <v>66</v>
      </c>
      <c r="W476" s="211"/>
      <c r="X476" s="37"/>
      <c r="Y476" s="37"/>
      <c r="Z476" s="37"/>
      <c r="AA476" s="37"/>
      <c r="AB476" s="37"/>
      <c r="AC476" s="37"/>
      <c r="AD476" s="37"/>
      <c r="AE476" s="37"/>
      <c r="AF476" s="37"/>
    </row>
    <row r="477" ht="16.5" spans="1:32">
      <c r="A477" s="290">
        <v>403</v>
      </c>
      <c r="B477" s="55" t="s">
        <v>64</v>
      </c>
      <c r="C477" s="229" t="s">
        <v>171</v>
      </c>
      <c r="D477" s="204" t="s">
        <v>1917</v>
      </c>
      <c r="E477" s="205">
        <v>6000045329</v>
      </c>
      <c r="F477" s="311">
        <v>1</v>
      </c>
      <c r="G477" s="311">
        <v>0</v>
      </c>
      <c r="H477" s="309">
        <v>1</v>
      </c>
      <c r="I477" s="207">
        <v>46280</v>
      </c>
      <c r="J477" s="184" t="s">
        <v>2591</v>
      </c>
      <c r="K477" s="309">
        <v>516300070926061</v>
      </c>
      <c r="L477" s="307" t="s">
        <v>2791</v>
      </c>
      <c r="M477" s="211" t="s">
        <v>2792</v>
      </c>
      <c r="N477" s="308" t="s">
        <v>2793</v>
      </c>
      <c r="O477" s="212" t="s">
        <v>2189</v>
      </c>
      <c r="P477" s="207">
        <v>46280</v>
      </c>
      <c r="Q477" s="252" t="s">
        <v>2794</v>
      </c>
      <c r="R477" s="212" t="s">
        <v>2189</v>
      </c>
      <c r="S477" s="207">
        <v>46280</v>
      </c>
      <c r="T477" s="212" t="s">
        <v>68</v>
      </c>
      <c r="U477" s="28" t="s">
        <v>2795</v>
      </c>
      <c r="V477" s="55" t="s">
        <v>2681</v>
      </c>
      <c r="W477" s="55"/>
      <c r="X477" s="37"/>
      <c r="Y477" s="37"/>
      <c r="Z477" s="37"/>
      <c r="AA477" s="37"/>
      <c r="AB477" s="37"/>
      <c r="AC477" s="37"/>
      <c r="AD477" s="37"/>
      <c r="AE477" s="37"/>
      <c r="AF477" s="37"/>
    </row>
    <row r="478" ht="16.5" spans="1:32">
      <c r="A478" s="290">
        <v>404</v>
      </c>
      <c r="B478" s="55" t="s">
        <v>64</v>
      </c>
      <c r="C478" s="229" t="s">
        <v>171</v>
      </c>
      <c r="D478" s="204" t="s">
        <v>1917</v>
      </c>
      <c r="E478" s="205">
        <v>6000045329</v>
      </c>
      <c r="F478" s="311">
        <v>1</v>
      </c>
      <c r="G478" s="311">
        <v>0</v>
      </c>
      <c r="H478" s="309">
        <v>1</v>
      </c>
      <c r="I478" s="207">
        <v>46280</v>
      </c>
      <c r="J478" s="184" t="s">
        <v>2591</v>
      </c>
      <c r="K478" s="309">
        <v>516300070926062</v>
      </c>
      <c r="L478" s="211" t="s">
        <v>2625</v>
      </c>
      <c r="M478" s="269" t="s">
        <v>2214</v>
      </c>
      <c r="N478" s="253" t="s">
        <v>2188</v>
      </c>
      <c r="O478" s="212" t="s">
        <v>2189</v>
      </c>
      <c r="P478" s="207">
        <v>46280</v>
      </c>
      <c r="Q478" s="247" t="s">
        <v>2190</v>
      </c>
      <c r="R478" s="212" t="s">
        <v>2189</v>
      </c>
      <c r="S478" s="207">
        <v>46280</v>
      </c>
      <c r="T478" s="212" t="s">
        <v>68</v>
      </c>
      <c r="U478" s="287" t="s">
        <v>78</v>
      </c>
      <c r="V478" s="240" t="s">
        <v>1597</v>
      </c>
      <c r="W478" s="55"/>
      <c r="X478" s="55"/>
      <c r="Y478" s="214"/>
      <c r="Z478" s="214"/>
      <c r="AA478" s="214"/>
      <c r="AB478" s="214"/>
      <c r="AC478" s="214"/>
      <c r="AD478" s="214"/>
      <c r="AE478" s="214"/>
      <c r="AF478" s="214"/>
    </row>
    <row r="479" ht="16.5" spans="1:32">
      <c r="A479" s="290">
        <v>405</v>
      </c>
      <c r="B479" s="55" t="s">
        <v>64</v>
      </c>
      <c r="C479" s="229" t="s">
        <v>171</v>
      </c>
      <c r="D479" s="204" t="s">
        <v>1917</v>
      </c>
      <c r="E479" s="205">
        <v>6000045329</v>
      </c>
      <c r="F479" s="311">
        <v>1</v>
      </c>
      <c r="G479" s="311">
        <v>0</v>
      </c>
      <c r="H479" s="309">
        <v>1</v>
      </c>
      <c r="I479" s="207">
        <v>46280</v>
      </c>
      <c r="J479" s="184" t="s">
        <v>2591</v>
      </c>
      <c r="K479" s="309">
        <v>516300070926063</v>
      </c>
      <c r="L479" s="307" t="s">
        <v>2791</v>
      </c>
      <c r="M479" s="211" t="s">
        <v>2792</v>
      </c>
      <c r="N479" s="308" t="s">
        <v>2793</v>
      </c>
      <c r="O479" s="212" t="s">
        <v>2189</v>
      </c>
      <c r="P479" s="207">
        <v>46280</v>
      </c>
      <c r="Q479" s="252" t="s">
        <v>2794</v>
      </c>
      <c r="R479" s="212" t="s">
        <v>2189</v>
      </c>
      <c r="S479" s="207">
        <v>46280</v>
      </c>
      <c r="T479" s="212" t="s">
        <v>68</v>
      </c>
      <c r="U479" s="24" t="s">
        <v>2795</v>
      </c>
      <c r="V479" s="37" t="s">
        <v>2681</v>
      </c>
      <c r="W479" s="37"/>
      <c r="X479" s="37"/>
      <c r="Y479" s="37"/>
      <c r="Z479" s="37"/>
      <c r="AA479" s="37"/>
      <c r="AB479" s="37"/>
      <c r="AC479" s="37"/>
      <c r="AD479" s="37"/>
      <c r="AE479" s="37"/>
      <c r="AF479" s="37"/>
    </row>
    <row r="480" ht="16.5" spans="1:32">
      <c r="A480" s="290">
        <v>406</v>
      </c>
      <c r="B480" s="55" t="s">
        <v>64</v>
      </c>
      <c r="C480" s="229" t="s">
        <v>171</v>
      </c>
      <c r="D480" s="204" t="s">
        <v>1917</v>
      </c>
      <c r="E480" s="205">
        <v>6000045329</v>
      </c>
      <c r="F480" s="311">
        <v>1</v>
      </c>
      <c r="G480" s="311">
        <v>0</v>
      </c>
      <c r="H480" s="309">
        <v>1</v>
      </c>
      <c r="I480" s="207">
        <v>46280</v>
      </c>
      <c r="J480" s="184" t="s">
        <v>2591</v>
      </c>
      <c r="K480" s="309">
        <v>516300070926064</v>
      </c>
      <c r="L480" s="307" t="s">
        <v>2791</v>
      </c>
      <c r="M480" s="211" t="s">
        <v>2792</v>
      </c>
      <c r="N480" s="308" t="s">
        <v>2793</v>
      </c>
      <c r="O480" s="212" t="s">
        <v>2189</v>
      </c>
      <c r="P480" s="207">
        <v>46280</v>
      </c>
      <c r="Q480" s="252" t="s">
        <v>2794</v>
      </c>
      <c r="R480" s="212" t="s">
        <v>2189</v>
      </c>
      <c r="S480" s="207">
        <v>46280</v>
      </c>
      <c r="T480" s="212" t="s">
        <v>68</v>
      </c>
      <c r="U480" s="24" t="s">
        <v>2795</v>
      </c>
      <c r="V480" s="37" t="s">
        <v>2681</v>
      </c>
      <c r="W480" s="37"/>
      <c r="X480" s="37"/>
      <c r="Y480" s="37"/>
      <c r="Z480" s="37"/>
      <c r="AA480" s="37"/>
      <c r="AB480" s="37"/>
      <c r="AC480" s="37"/>
      <c r="AD480" s="37"/>
      <c r="AE480" s="37"/>
      <c r="AF480" s="37"/>
    </row>
    <row r="481" ht="16.5" spans="1:32">
      <c r="A481" s="290">
        <v>407</v>
      </c>
      <c r="B481" s="55" t="s">
        <v>64</v>
      </c>
      <c r="C481" s="229" t="s">
        <v>171</v>
      </c>
      <c r="D481" s="204" t="s">
        <v>1917</v>
      </c>
      <c r="E481" s="205">
        <v>6000045329</v>
      </c>
      <c r="F481" s="311">
        <v>1</v>
      </c>
      <c r="G481" s="311">
        <v>0</v>
      </c>
      <c r="H481" s="309">
        <v>1</v>
      </c>
      <c r="I481" s="207">
        <v>46280</v>
      </c>
      <c r="J481" s="184" t="s">
        <v>2591</v>
      </c>
      <c r="K481" s="309">
        <v>516300070926065</v>
      </c>
      <c r="L481" s="307" t="s">
        <v>2791</v>
      </c>
      <c r="M481" s="211" t="s">
        <v>2792</v>
      </c>
      <c r="N481" s="308" t="s">
        <v>2793</v>
      </c>
      <c r="O481" s="212" t="s">
        <v>2189</v>
      </c>
      <c r="P481" s="207">
        <v>46280</v>
      </c>
      <c r="Q481" s="252" t="s">
        <v>2794</v>
      </c>
      <c r="R481" s="212" t="s">
        <v>2189</v>
      </c>
      <c r="S481" s="207">
        <v>46280</v>
      </c>
      <c r="T481" s="212" t="s">
        <v>68</v>
      </c>
      <c r="U481" s="24" t="s">
        <v>2795</v>
      </c>
      <c r="V481" s="37" t="s">
        <v>2681</v>
      </c>
      <c r="W481" s="37"/>
      <c r="X481" s="37"/>
      <c r="Y481" s="37"/>
      <c r="Z481" s="37"/>
      <c r="AA481" s="37"/>
      <c r="AB481" s="37"/>
      <c r="AC481" s="37"/>
      <c r="AD481" s="37"/>
      <c r="AE481" s="37"/>
      <c r="AF481" s="37"/>
    </row>
    <row r="482" ht="17" spans="1:32">
      <c r="A482" s="290">
        <v>408</v>
      </c>
      <c r="B482" s="55" t="s">
        <v>64</v>
      </c>
      <c r="C482" s="214" t="s">
        <v>475</v>
      </c>
      <c r="D482" s="204" t="s">
        <v>1917</v>
      </c>
      <c r="E482" s="205">
        <v>6000045329</v>
      </c>
      <c r="F482" s="311">
        <v>1</v>
      </c>
      <c r="G482" s="311">
        <v>0</v>
      </c>
      <c r="H482" s="309">
        <v>1</v>
      </c>
      <c r="I482" s="207">
        <v>46280</v>
      </c>
      <c r="J482" s="184" t="s">
        <v>2591</v>
      </c>
      <c r="K482" s="309">
        <v>516300070926066</v>
      </c>
      <c r="L482" s="296" t="s">
        <v>2689</v>
      </c>
      <c r="M482" s="211" t="s">
        <v>2690</v>
      </c>
      <c r="N482" s="250" t="s">
        <v>86</v>
      </c>
      <c r="O482" s="212" t="s">
        <v>2189</v>
      </c>
      <c r="P482" s="207">
        <v>46280</v>
      </c>
      <c r="Q482" s="239" t="s">
        <v>2691</v>
      </c>
      <c r="R482" s="212" t="s">
        <v>2189</v>
      </c>
      <c r="S482" s="207">
        <v>46280</v>
      </c>
      <c r="T482" s="212" t="s">
        <v>68</v>
      </c>
      <c r="U482" s="24" t="s">
        <v>113</v>
      </c>
      <c r="V482" s="240" t="s">
        <v>1597</v>
      </c>
      <c r="W482" s="37"/>
      <c r="X482" s="37"/>
      <c r="Y482" s="37"/>
      <c r="Z482" s="37"/>
      <c r="AA482" s="37"/>
      <c r="AB482" s="37"/>
      <c r="AC482" s="37"/>
      <c r="AD482" s="37"/>
      <c r="AE482" s="37"/>
      <c r="AF482" s="37"/>
    </row>
    <row r="483" ht="16.5" spans="1:32">
      <c r="A483" s="290">
        <v>409</v>
      </c>
      <c r="B483" s="55" t="s">
        <v>64</v>
      </c>
      <c r="C483" s="214" t="s">
        <v>475</v>
      </c>
      <c r="D483" s="204" t="s">
        <v>1917</v>
      </c>
      <c r="E483" s="205">
        <v>6000045329</v>
      </c>
      <c r="F483" s="311">
        <v>1</v>
      </c>
      <c r="G483" s="311">
        <v>0</v>
      </c>
      <c r="H483" s="309">
        <v>1</v>
      </c>
      <c r="I483" s="207">
        <v>46280</v>
      </c>
      <c r="J483" s="184" t="s">
        <v>2591</v>
      </c>
      <c r="K483" s="309">
        <v>516300070926067</v>
      </c>
      <c r="L483" s="307" t="s">
        <v>2791</v>
      </c>
      <c r="M483" s="211" t="s">
        <v>2792</v>
      </c>
      <c r="N483" s="308" t="s">
        <v>2793</v>
      </c>
      <c r="O483" s="212" t="s">
        <v>2189</v>
      </c>
      <c r="P483" s="207">
        <v>46280</v>
      </c>
      <c r="Q483" s="252" t="s">
        <v>2794</v>
      </c>
      <c r="R483" s="212" t="s">
        <v>2189</v>
      </c>
      <c r="S483" s="207">
        <v>46280</v>
      </c>
      <c r="T483" s="212" t="s">
        <v>68</v>
      </c>
      <c r="U483" s="24" t="s">
        <v>2795</v>
      </c>
      <c r="V483" s="37" t="s">
        <v>2681</v>
      </c>
      <c r="W483" s="37"/>
      <c r="X483" s="37"/>
      <c r="Y483" s="37"/>
      <c r="Z483" s="37"/>
      <c r="AA483" s="37"/>
      <c r="AB483" s="37"/>
      <c r="AC483" s="37"/>
      <c r="AD483" s="37"/>
      <c r="AE483" s="37"/>
      <c r="AF483" s="37"/>
    </row>
    <row r="484" ht="16.5" spans="1:32">
      <c r="A484" s="290">
        <v>410</v>
      </c>
      <c r="B484" s="55" t="s">
        <v>64</v>
      </c>
      <c r="C484" s="229" t="s">
        <v>171</v>
      </c>
      <c r="D484" s="204" t="s">
        <v>1917</v>
      </c>
      <c r="E484" s="205">
        <v>6000045329</v>
      </c>
      <c r="F484" s="311">
        <v>6</v>
      </c>
      <c r="G484" s="311">
        <v>6</v>
      </c>
      <c r="H484" s="309">
        <v>0</v>
      </c>
      <c r="I484" s="207">
        <v>46280</v>
      </c>
      <c r="J484" s="184" t="s">
        <v>2591</v>
      </c>
      <c r="K484" s="309" t="s">
        <v>2823</v>
      </c>
      <c r="L484" s="210" t="s">
        <v>66</v>
      </c>
      <c r="M484" s="211" t="s">
        <v>66</v>
      </c>
      <c r="N484" s="211" t="s">
        <v>66</v>
      </c>
      <c r="O484" s="212" t="s">
        <v>2189</v>
      </c>
      <c r="P484" s="207">
        <v>46280</v>
      </c>
      <c r="Q484" s="211" t="s">
        <v>66</v>
      </c>
      <c r="R484" s="212" t="s">
        <v>2189</v>
      </c>
      <c r="S484" s="207">
        <v>46280</v>
      </c>
      <c r="T484" s="212" t="s">
        <v>68</v>
      </c>
      <c r="U484" s="213" t="s">
        <v>66</v>
      </c>
      <c r="V484" s="213" t="s">
        <v>66</v>
      </c>
      <c r="W484" s="211"/>
      <c r="X484" s="37"/>
      <c r="Y484" s="37"/>
      <c r="Z484" s="37"/>
      <c r="AA484" s="37"/>
      <c r="AB484" s="37"/>
      <c r="AC484" s="37"/>
      <c r="AD484" s="37"/>
      <c r="AE484" s="37"/>
      <c r="AF484" s="37"/>
    </row>
    <row r="485" ht="16.5" spans="1:32">
      <c r="A485" s="290">
        <v>411</v>
      </c>
      <c r="B485" s="55" t="s">
        <v>64</v>
      </c>
      <c r="C485" s="214" t="s">
        <v>203</v>
      </c>
      <c r="D485" s="204" t="s">
        <v>1917</v>
      </c>
      <c r="E485" s="205">
        <v>6000064882</v>
      </c>
      <c r="F485" s="311">
        <v>4</v>
      </c>
      <c r="G485" s="311">
        <v>4</v>
      </c>
      <c r="H485" s="309">
        <v>0</v>
      </c>
      <c r="I485" s="207">
        <v>46281</v>
      </c>
      <c r="J485" s="184" t="s">
        <v>2798</v>
      </c>
      <c r="K485" s="309" t="s">
        <v>2824</v>
      </c>
      <c r="L485" s="210" t="s">
        <v>66</v>
      </c>
      <c r="M485" s="211" t="s">
        <v>66</v>
      </c>
      <c r="N485" s="211" t="s">
        <v>66</v>
      </c>
      <c r="O485" s="212" t="s">
        <v>2189</v>
      </c>
      <c r="P485" s="207">
        <v>46281</v>
      </c>
      <c r="Q485" s="211" t="s">
        <v>66</v>
      </c>
      <c r="R485" s="212" t="s">
        <v>2189</v>
      </c>
      <c r="S485" s="207">
        <v>46281</v>
      </c>
      <c r="T485" s="212" t="s">
        <v>68</v>
      </c>
      <c r="U485" s="213" t="s">
        <v>66</v>
      </c>
      <c r="V485" s="213" t="s">
        <v>66</v>
      </c>
      <c r="W485" s="211"/>
      <c r="X485" s="37"/>
      <c r="Y485" s="37"/>
      <c r="Z485" s="37"/>
      <c r="AA485" s="37"/>
      <c r="AB485" s="37"/>
      <c r="AC485" s="37"/>
      <c r="AD485" s="37"/>
      <c r="AE485" s="37"/>
      <c r="AF485" s="37"/>
    </row>
    <row r="486" ht="16.5" spans="1:32">
      <c r="A486" s="290">
        <v>412</v>
      </c>
      <c r="B486" s="37" t="s">
        <v>64</v>
      </c>
      <c r="C486" s="214" t="s">
        <v>2825</v>
      </c>
      <c r="D486" s="204" t="s">
        <v>1917</v>
      </c>
      <c r="E486" s="205">
        <v>6000064882</v>
      </c>
      <c r="F486" s="311">
        <v>1</v>
      </c>
      <c r="G486" s="311">
        <v>0</v>
      </c>
      <c r="H486" s="309">
        <v>1</v>
      </c>
      <c r="I486" s="207">
        <v>46281</v>
      </c>
      <c r="J486" s="184" t="s">
        <v>2798</v>
      </c>
      <c r="K486" s="309">
        <v>516338150926025</v>
      </c>
      <c r="L486" s="238" t="s">
        <v>2826</v>
      </c>
      <c r="M486" s="247" t="s">
        <v>1074</v>
      </c>
      <c r="N486" s="247" t="s">
        <v>2827</v>
      </c>
      <c r="O486" s="212" t="s">
        <v>2189</v>
      </c>
      <c r="P486" s="207">
        <v>46281</v>
      </c>
      <c r="Q486" s="239" t="s">
        <v>2218</v>
      </c>
      <c r="R486" s="212" t="s">
        <v>2189</v>
      </c>
      <c r="S486" s="207">
        <v>46281</v>
      </c>
      <c r="T486" s="212" t="s">
        <v>68</v>
      </c>
      <c r="U486" s="136" t="s">
        <v>1913</v>
      </c>
      <c r="V486" s="240" t="s">
        <v>1597</v>
      </c>
      <c r="W486" s="37"/>
      <c r="X486" s="37"/>
      <c r="Y486" s="37"/>
      <c r="Z486" s="37"/>
      <c r="AA486" s="37"/>
      <c r="AB486" s="37"/>
      <c r="AC486" s="37"/>
      <c r="AD486" s="37"/>
      <c r="AE486" s="37"/>
      <c r="AF486" s="37"/>
    </row>
    <row r="487" ht="16.5" spans="1:32">
      <c r="A487" s="290">
        <v>413</v>
      </c>
      <c r="B487" s="55" t="s">
        <v>64</v>
      </c>
      <c r="C487" s="214" t="s">
        <v>203</v>
      </c>
      <c r="D487" s="204" t="s">
        <v>1917</v>
      </c>
      <c r="E487" s="205">
        <v>6000064882</v>
      </c>
      <c r="F487" s="311">
        <v>1</v>
      </c>
      <c r="G487" s="311">
        <v>1</v>
      </c>
      <c r="H487" s="309">
        <v>0</v>
      </c>
      <c r="I487" s="207">
        <v>46281</v>
      </c>
      <c r="J487" s="184" t="s">
        <v>2798</v>
      </c>
      <c r="K487" s="309">
        <v>516338150926026</v>
      </c>
      <c r="L487" s="210" t="s">
        <v>66</v>
      </c>
      <c r="M487" s="211" t="s">
        <v>66</v>
      </c>
      <c r="N487" s="211" t="s">
        <v>66</v>
      </c>
      <c r="O487" s="212" t="s">
        <v>2189</v>
      </c>
      <c r="P487" s="207">
        <v>46281</v>
      </c>
      <c r="Q487" s="211" t="s">
        <v>66</v>
      </c>
      <c r="R487" s="212" t="s">
        <v>2189</v>
      </c>
      <c r="S487" s="207">
        <v>46281</v>
      </c>
      <c r="T487" s="212" t="s">
        <v>68</v>
      </c>
      <c r="U487" s="213" t="s">
        <v>66</v>
      </c>
      <c r="V487" s="213" t="s">
        <v>66</v>
      </c>
      <c r="W487" s="211"/>
      <c r="X487" s="37"/>
      <c r="Y487" s="37"/>
      <c r="Z487" s="37"/>
      <c r="AA487" s="37"/>
      <c r="AB487" s="37"/>
      <c r="AC487" s="37"/>
      <c r="AD487" s="37"/>
      <c r="AE487" s="37"/>
      <c r="AF487" s="37"/>
    </row>
    <row r="488" ht="17" spans="1:32">
      <c r="A488" s="290">
        <v>414</v>
      </c>
      <c r="B488" s="37" t="s">
        <v>64</v>
      </c>
      <c r="C488" s="214" t="s">
        <v>2825</v>
      </c>
      <c r="D488" s="204" t="s">
        <v>1917</v>
      </c>
      <c r="E488" s="205">
        <v>6000064882</v>
      </c>
      <c r="F488" s="311">
        <v>1</v>
      </c>
      <c r="G488" s="311">
        <v>0</v>
      </c>
      <c r="H488" s="309">
        <v>1</v>
      </c>
      <c r="I488" s="207">
        <v>46281</v>
      </c>
      <c r="J488" s="184" t="s">
        <v>2798</v>
      </c>
      <c r="K488" s="309">
        <v>516338150926027</v>
      </c>
      <c r="L488" s="255" t="s">
        <v>2614</v>
      </c>
      <c r="M488" s="114" t="s">
        <v>2392</v>
      </c>
      <c r="N488" s="238" t="s">
        <v>2398</v>
      </c>
      <c r="O488" s="212" t="s">
        <v>2189</v>
      </c>
      <c r="P488" s="207">
        <v>46281</v>
      </c>
      <c r="Q488" s="256" t="s">
        <v>2615</v>
      </c>
      <c r="R488" s="212" t="s">
        <v>2189</v>
      </c>
      <c r="S488" s="207">
        <v>46281</v>
      </c>
      <c r="T488" s="212" t="s">
        <v>68</v>
      </c>
      <c r="U488" s="216" t="s">
        <v>27</v>
      </c>
      <c r="V488" s="216" t="s">
        <v>17</v>
      </c>
      <c r="W488" s="55"/>
      <c r="X488" s="37"/>
      <c r="Y488" s="37"/>
      <c r="Z488" s="37"/>
      <c r="AA488" s="37"/>
      <c r="AB488" s="37"/>
      <c r="AC488" s="37"/>
      <c r="AD488" s="37"/>
      <c r="AE488" s="37"/>
      <c r="AF488" s="37"/>
    </row>
    <row r="489" ht="16.5" spans="1:32">
      <c r="A489" s="290">
        <v>415</v>
      </c>
      <c r="B489" s="55" t="s">
        <v>64</v>
      </c>
      <c r="C489" s="214" t="s">
        <v>203</v>
      </c>
      <c r="D489" s="204" t="s">
        <v>1917</v>
      </c>
      <c r="E489" s="205">
        <v>6000064882</v>
      </c>
      <c r="F489" s="311">
        <v>3</v>
      </c>
      <c r="G489" s="311">
        <v>3</v>
      </c>
      <c r="H489" s="309">
        <v>0</v>
      </c>
      <c r="I489" s="207">
        <v>46281</v>
      </c>
      <c r="J489" s="184" t="s">
        <v>2798</v>
      </c>
      <c r="K489" s="309" t="s">
        <v>2828</v>
      </c>
      <c r="L489" s="210" t="s">
        <v>66</v>
      </c>
      <c r="M489" s="211" t="s">
        <v>66</v>
      </c>
      <c r="N489" s="211" t="s">
        <v>66</v>
      </c>
      <c r="O489" s="212" t="s">
        <v>2189</v>
      </c>
      <c r="P489" s="207">
        <v>46281</v>
      </c>
      <c r="Q489" s="211" t="s">
        <v>66</v>
      </c>
      <c r="R489" s="212" t="s">
        <v>2189</v>
      </c>
      <c r="S489" s="207">
        <v>46281</v>
      </c>
      <c r="T489" s="212" t="s">
        <v>68</v>
      </c>
      <c r="U489" s="213" t="s">
        <v>66</v>
      </c>
      <c r="V489" s="213" t="s">
        <v>66</v>
      </c>
      <c r="W489" s="211"/>
      <c r="X489" s="37"/>
      <c r="Y489" s="37"/>
      <c r="Z489" s="37"/>
      <c r="AA489" s="37"/>
      <c r="AB489" s="37"/>
      <c r="AC489" s="37"/>
      <c r="AD489" s="37"/>
      <c r="AE489" s="37"/>
      <c r="AF489" s="37"/>
    </row>
    <row r="490" ht="16.5" spans="1:32">
      <c r="A490" s="290">
        <v>416</v>
      </c>
      <c r="B490" s="37" t="s">
        <v>64</v>
      </c>
      <c r="C490" s="214" t="s">
        <v>2825</v>
      </c>
      <c r="D490" s="204" t="s">
        <v>1917</v>
      </c>
      <c r="E490" s="205">
        <v>6000064882</v>
      </c>
      <c r="F490" s="311">
        <v>1</v>
      </c>
      <c r="G490" s="311">
        <v>0</v>
      </c>
      <c r="H490" s="309">
        <v>1</v>
      </c>
      <c r="I490" s="207">
        <v>46281</v>
      </c>
      <c r="J490" s="184" t="s">
        <v>2798</v>
      </c>
      <c r="K490" s="309">
        <v>516338150926031</v>
      </c>
      <c r="L490" s="211" t="s">
        <v>2634</v>
      </c>
      <c r="M490" s="211" t="s">
        <v>2194</v>
      </c>
      <c r="N490" s="297" t="s">
        <v>1035</v>
      </c>
      <c r="O490" s="212" t="s">
        <v>2189</v>
      </c>
      <c r="P490" s="207">
        <v>46281</v>
      </c>
      <c r="Q490" s="250" t="s">
        <v>2195</v>
      </c>
      <c r="R490" s="212" t="s">
        <v>2189</v>
      </c>
      <c r="S490" s="207">
        <v>46281</v>
      </c>
      <c r="T490" s="212" t="s">
        <v>68</v>
      </c>
      <c r="U490" s="287" t="s">
        <v>78</v>
      </c>
      <c r="V490" s="240" t="s">
        <v>1597</v>
      </c>
      <c r="W490" s="55"/>
      <c r="X490" s="37"/>
      <c r="Y490" s="37"/>
      <c r="Z490" s="37"/>
      <c r="AA490" s="37"/>
      <c r="AB490" s="37"/>
      <c r="AC490" s="37"/>
      <c r="AD490" s="37"/>
      <c r="AE490" s="37"/>
      <c r="AF490" s="37"/>
    </row>
    <row r="491" ht="16.5" spans="1:32">
      <c r="A491" s="290">
        <v>417</v>
      </c>
      <c r="B491" s="55" t="s">
        <v>64</v>
      </c>
      <c r="C491" s="214" t="s">
        <v>203</v>
      </c>
      <c r="D491" s="204" t="s">
        <v>1917</v>
      </c>
      <c r="E491" s="205">
        <v>6000064882</v>
      </c>
      <c r="F491" s="311">
        <v>3</v>
      </c>
      <c r="G491" s="311">
        <v>3</v>
      </c>
      <c r="H491" s="309">
        <v>0</v>
      </c>
      <c r="I491" s="207">
        <v>46281</v>
      </c>
      <c r="J491" s="184" t="s">
        <v>2798</v>
      </c>
      <c r="K491" s="309" t="s">
        <v>2829</v>
      </c>
      <c r="L491" s="210" t="s">
        <v>66</v>
      </c>
      <c r="M491" s="211" t="s">
        <v>66</v>
      </c>
      <c r="N491" s="211" t="s">
        <v>66</v>
      </c>
      <c r="O491" s="212" t="s">
        <v>2189</v>
      </c>
      <c r="P491" s="207">
        <v>46281</v>
      </c>
      <c r="Q491" s="211" t="s">
        <v>66</v>
      </c>
      <c r="R491" s="212" t="s">
        <v>2189</v>
      </c>
      <c r="S491" s="207">
        <v>46281</v>
      </c>
      <c r="T491" s="212" t="s">
        <v>68</v>
      </c>
      <c r="U491" s="213" t="s">
        <v>66</v>
      </c>
      <c r="V491" s="213" t="s">
        <v>66</v>
      </c>
      <c r="W491" s="211"/>
      <c r="X491" s="37"/>
      <c r="Y491" s="37"/>
      <c r="Z491" s="37"/>
      <c r="AA491" s="37"/>
      <c r="AB491" s="37"/>
      <c r="AC491" s="37"/>
      <c r="AD491" s="37"/>
      <c r="AE491" s="37"/>
      <c r="AF491" s="37"/>
    </row>
    <row r="492" ht="17" spans="1:32">
      <c r="A492" s="290">
        <v>418</v>
      </c>
      <c r="B492" s="37" t="s">
        <v>64</v>
      </c>
      <c r="C492" s="214" t="s">
        <v>2825</v>
      </c>
      <c r="D492" s="204" t="s">
        <v>1917</v>
      </c>
      <c r="E492" s="205">
        <v>6000064882</v>
      </c>
      <c r="F492" s="311">
        <v>1</v>
      </c>
      <c r="G492" s="311">
        <v>0</v>
      </c>
      <c r="H492" s="309">
        <v>1</v>
      </c>
      <c r="I492" s="207">
        <v>46282</v>
      </c>
      <c r="J492" s="184" t="s">
        <v>2798</v>
      </c>
      <c r="K492" s="309">
        <v>516338150926035</v>
      </c>
      <c r="L492" s="255" t="s">
        <v>2614</v>
      </c>
      <c r="M492" s="114" t="s">
        <v>2392</v>
      </c>
      <c r="N492" s="238" t="s">
        <v>2398</v>
      </c>
      <c r="O492" s="212" t="s">
        <v>2189</v>
      </c>
      <c r="P492" s="207">
        <v>46282</v>
      </c>
      <c r="Q492" s="256" t="s">
        <v>2615</v>
      </c>
      <c r="R492" s="212" t="s">
        <v>2189</v>
      </c>
      <c r="S492" s="207">
        <v>46282</v>
      </c>
      <c r="T492" s="212" t="s">
        <v>68</v>
      </c>
      <c r="U492" s="240" t="s">
        <v>27</v>
      </c>
      <c r="V492" s="216" t="s">
        <v>15</v>
      </c>
      <c r="W492" s="37"/>
      <c r="X492" s="37"/>
      <c r="Y492" s="37"/>
      <c r="Z492" s="37"/>
      <c r="AA492" s="37"/>
      <c r="AB492" s="37"/>
      <c r="AC492" s="37"/>
      <c r="AD492" s="37"/>
      <c r="AE492" s="37"/>
      <c r="AF492" s="37"/>
    </row>
    <row r="493" ht="17" spans="1:32">
      <c r="A493" s="290">
        <v>419</v>
      </c>
      <c r="B493" s="37" t="s">
        <v>64</v>
      </c>
      <c r="C493" s="214" t="s">
        <v>2825</v>
      </c>
      <c r="D493" s="204" t="s">
        <v>1917</v>
      </c>
      <c r="E493" s="205">
        <v>6000064882</v>
      </c>
      <c r="F493" s="311">
        <v>1</v>
      </c>
      <c r="G493" s="311">
        <v>0</v>
      </c>
      <c r="H493" s="309">
        <v>1</v>
      </c>
      <c r="I493" s="207">
        <v>46282</v>
      </c>
      <c r="J493" s="184" t="s">
        <v>2798</v>
      </c>
      <c r="K493" s="309">
        <v>516338150926036</v>
      </c>
      <c r="L493" s="296" t="s">
        <v>2689</v>
      </c>
      <c r="M493" s="211" t="s">
        <v>2690</v>
      </c>
      <c r="N493" s="250" t="s">
        <v>86</v>
      </c>
      <c r="O493" s="212" t="s">
        <v>2189</v>
      </c>
      <c r="P493" s="207">
        <v>46282</v>
      </c>
      <c r="Q493" s="239" t="s">
        <v>2691</v>
      </c>
      <c r="R493" s="212" t="s">
        <v>2189</v>
      </c>
      <c r="S493" s="207">
        <v>46282</v>
      </c>
      <c r="T493" s="212" t="s">
        <v>68</v>
      </c>
      <c r="U493" s="24" t="s">
        <v>113</v>
      </c>
      <c r="V493" s="240" t="s">
        <v>1597</v>
      </c>
      <c r="W493" s="37"/>
      <c r="X493" s="37"/>
      <c r="Y493" s="37"/>
      <c r="Z493" s="37"/>
      <c r="AA493" s="37"/>
      <c r="AB493" s="37"/>
      <c r="AC493" s="37"/>
      <c r="AD493" s="37"/>
      <c r="AE493" s="37"/>
      <c r="AF493" s="37"/>
    </row>
    <row r="494" ht="16.5" spans="1:32">
      <c r="A494" s="290">
        <v>420</v>
      </c>
      <c r="B494" s="37" t="s">
        <v>64</v>
      </c>
      <c r="C494" s="214" t="s">
        <v>2825</v>
      </c>
      <c r="D494" s="204" t="s">
        <v>1917</v>
      </c>
      <c r="E494" s="205">
        <v>6000064882</v>
      </c>
      <c r="F494" s="311">
        <v>1</v>
      </c>
      <c r="G494" s="311">
        <v>0</v>
      </c>
      <c r="H494" s="309">
        <v>1</v>
      </c>
      <c r="I494" s="207">
        <v>46282</v>
      </c>
      <c r="J494" s="184" t="s">
        <v>2798</v>
      </c>
      <c r="K494" s="309">
        <v>516338150926037</v>
      </c>
      <c r="L494" s="238" t="s">
        <v>2606</v>
      </c>
      <c r="M494" s="247" t="s">
        <v>1074</v>
      </c>
      <c r="N494" s="247" t="s">
        <v>2438</v>
      </c>
      <c r="O494" s="212" t="s">
        <v>2189</v>
      </c>
      <c r="P494" s="207">
        <v>46282</v>
      </c>
      <c r="Q494" s="239" t="s">
        <v>2218</v>
      </c>
      <c r="R494" s="212" t="s">
        <v>2189</v>
      </c>
      <c r="S494" s="207">
        <v>46282</v>
      </c>
      <c r="T494" s="212" t="s">
        <v>68</v>
      </c>
      <c r="U494" s="24" t="s">
        <v>1913</v>
      </c>
      <c r="V494" s="240" t="s">
        <v>1597</v>
      </c>
      <c r="W494" s="37"/>
      <c r="X494" s="37"/>
      <c r="Y494" s="37"/>
      <c r="Z494" s="37"/>
      <c r="AA494" s="37"/>
      <c r="AB494" s="37"/>
      <c r="AC494" s="37"/>
      <c r="AD494" s="37"/>
      <c r="AE494" s="37"/>
      <c r="AF494" s="37"/>
    </row>
    <row r="495" ht="17" spans="1:32">
      <c r="A495" s="290">
        <v>421</v>
      </c>
      <c r="B495" s="37" t="s">
        <v>64</v>
      </c>
      <c r="C495" s="214" t="s">
        <v>2825</v>
      </c>
      <c r="D495" s="204" t="s">
        <v>1917</v>
      </c>
      <c r="E495" s="205">
        <v>6000064882</v>
      </c>
      <c r="F495" s="311">
        <v>1</v>
      </c>
      <c r="G495" s="311">
        <v>0</v>
      </c>
      <c r="H495" s="309">
        <v>1</v>
      </c>
      <c r="I495" s="207">
        <v>46282</v>
      </c>
      <c r="J495" s="184" t="s">
        <v>2798</v>
      </c>
      <c r="K495" s="309">
        <v>516338150926038</v>
      </c>
      <c r="L495" s="296" t="s">
        <v>2689</v>
      </c>
      <c r="M495" s="211" t="s">
        <v>2690</v>
      </c>
      <c r="N495" s="250" t="s">
        <v>86</v>
      </c>
      <c r="O495" s="212" t="s">
        <v>2189</v>
      </c>
      <c r="P495" s="207">
        <v>46282</v>
      </c>
      <c r="Q495" s="239" t="s">
        <v>2691</v>
      </c>
      <c r="R495" s="212" t="s">
        <v>2189</v>
      </c>
      <c r="S495" s="207">
        <v>46282</v>
      </c>
      <c r="T495" s="212" t="s">
        <v>68</v>
      </c>
      <c r="U495" s="24" t="s">
        <v>113</v>
      </c>
      <c r="V495" s="240" t="s">
        <v>1597</v>
      </c>
      <c r="W495" s="37"/>
      <c r="X495" s="37"/>
      <c r="Y495" s="37"/>
      <c r="Z495" s="37"/>
      <c r="AA495" s="37"/>
      <c r="AB495" s="37"/>
      <c r="AC495" s="37"/>
      <c r="AD495" s="37"/>
      <c r="AE495" s="37"/>
      <c r="AF495" s="37"/>
    </row>
    <row r="496" ht="16.5" spans="1:32">
      <c r="A496" s="290">
        <v>422</v>
      </c>
      <c r="B496" s="55" t="s">
        <v>64</v>
      </c>
      <c r="C496" s="214" t="s">
        <v>203</v>
      </c>
      <c r="D496" s="204" t="s">
        <v>1917</v>
      </c>
      <c r="E496" s="205">
        <v>6000064882</v>
      </c>
      <c r="F496" s="311">
        <v>2</v>
      </c>
      <c r="G496" s="311">
        <v>2</v>
      </c>
      <c r="H496" s="309">
        <v>0</v>
      </c>
      <c r="I496" s="207">
        <v>46282</v>
      </c>
      <c r="J496" s="184" t="s">
        <v>2798</v>
      </c>
      <c r="K496" s="309" t="s">
        <v>2830</v>
      </c>
      <c r="L496" s="210" t="s">
        <v>66</v>
      </c>
      <c r="M496" s="211" t="s">
        <v>66</v>
      </c>
      <c r="N496" s="211" t="s">
        <v>66</v>
      </c>
      <c r="O496" s="212" t="s">
        <v>2189</v>
      </c>
      <c r="P496" s="207">
        <v>46282</v>
      </c>
      <c r="Q496" s="211" t="s">
        <v>66</v>
      </c>
      <c r="R496" s="212" t="s">
        <v>2189</v>
      </c>
      <c r="S496" s="207">
        <v>46282</v>
      </c>
      <c r="T496" s="212" t="s">
        <v>68</v>
      </c>
      <c r="U496" s="213" t="s">
        <v>66</v>
      </c>
      <c r="V496" s="213" t="s">
        <v>66</v>
      </c>
      <c r="W496" s="211"/>
      <c r="X496" s="37"/>
      <c r="Y496" s="37"/>
      <c r="Z496" s="37"/>
      <c r="AA496" s="37"/>
      <c r="AB496" s="37"/>
      <c r="AC496" s="37"/>
      <c r="AD496" s="37"/>
      <c r="AE496" s="37"/>
      <c r="AF496" s="37"/>
    </row>
    <row r="497" ht="16.5" spans="1:32">
      <c r="A497" s="290">
        <v>423</v>
      </c>
      <c r="B497" s="55" t="s">
        <v>64</v>
      </c>
      <c r="C497" s="214" t="s">
        <v>1999</v>
      </c>
      <c r="D497" s="312" t="s">
        <v>1917</v>
      </c>
      <c r="E497" s="205">
        <v>6000064441</v>
      </c>
      <c r="F497" s="311">
        <v>1</v>
      </c>
      <c r="G497" s="311">
        <v>0</v>
      </c>
      <c r="H497" s="309">
        <v>1</v>
      </c>
      <c r="I497" s="207">
        <v>46282</v>
      </c>
      <c r="J497" s="184" t="s">
        <v>2592</v>
      </c>
      <c r="K497" s="309">
        <v>516339160926001</v>
      </c>
      <c r="L497" s="251" t="s">
        <v>2612</v>
      </c>
      <c r="M497" s="252" t="s">
        <v>2272</v>
      </c>
      <c r="N497" s="253" t="s">
        <v>2273</v>
      </c>
      <c r="O497" s="212" t="s">
        <v>2189</v>
      </c>
      <c r="P497" s="207">
        <v>46282</v>
      </c>
      <c r="Q497" s="253" t="s">
        <v>2274</v>
      </c>
      <c r="R497" s="212" t="s">
        <v>2189</v>
      </c>
      <c r="S497" s="207">
        <v>46282</v>
      </c>
      <c r="T497" s="212" t="s">
        <v>68</v>
      </c>
      <c r="U497" s="240" t="s">
        <v>2613</v>
      </c>
      <c r="V497" s="240" t="s">
        <v>1597</v>
      </c>
      <c r="W497" s="37"/>
      <c r="X497" s="37"/>
      <c r="Y497" s="37"/>
      <c r="Z497" s="37"/>
      <c r="AA497" s="37"/>
      <c r="AB497" s="37"/>
      <c r="AC497" s="37"/>
      <c r="AD497" s="37"/>
      <c r="AE497" s="37"/>
      <c r="AF497" s="37"/>
    </row>
    <row r="498" ht="16.5" spans="1:32">
      <c r="A498" s="290">
        <v>424</v>
      </c>
      <c r="B498" s="55" t="s">
        <v>64</v>
      </c>
      <c r="C498" s="214" t="s">
        <v>1999</v>
      </c>
      <c r="D498" s="204" t="s">
        <v>1917</v>
      </c>
      <c r="E498" s="205">
        <v>6000064441</v>
      </c>
      <c r="F498" s="311">
        <v>2</v>
      </c>
      <c r="G498" s="311">
        <v>2</v>
      </c>
      <c r="H498" s="309">
        <v>0</v>
      </c>
      <c r="I498" s="207">
        <v>46282</v>
      </c>
      <c r="J498" s="184" t="s">
        <v>2592</v>
      </c>
      <c r="K498" s="309" t="s">
        <v>2831</v>
      </c>
      <c r="L498" s="210" t="s">
        <v>66</v>
      </c>
      <c r="M498" s="211" t="s">
        <v>66</v>
      </c>
      <c r="N498" s="211" t="s">
        <v>66</v>
      </c>
      <c r="O498" s="212" t="s">
        <v>2189</v>
      </c>
      <c r="P498" s="207">
        <v>46282</v>
      </c>
      <c r="Q498" s="211" t="s">
        <v>66</v>
      </c>
      <c r="R498" s="212" t="s">
        <v>2189</v>
      </c>
      <c r="S498" s="207">
        <v>46282</v>
      </c>
      <c r="T498" s="212" t="s">
        <v>68</v>
      </c>
      <c r="U498" s="213" t="s">
        <v>66</v>
      </c>
      <c r="V498" s="213" t="s">
        <v>66</v>
      </c>
      <c r="W498" s="211"/>
      <c r="X498" s="37"/>
      <c r="Y498" s="37"/>
      <c r="Z498" s="37"/>
      <c r="AA498" s="37"/>
      <c r="AB498" s="37"/>
      <c r="AC498" s="37"/>
      <c r="AD498" s="37"/>
      <c r="AE498" s="37"/>
      <c r="AF498" s="37"/>
    </row>
    <row r="499" ht="16.5" spans="1:32">
      <c r="A499" s="290">
        <v>425</v>
      </c>
      <c r="B499" s="55" t="s">
        <v>64</v>
      </c>
      <c r="C499" s="214" t="s">
        <v>1999</v>
      </c>
      <c r="D499" s="204" t="s">
        <v>1917</v>
      </c>
      <c r="E499" s="205">
        <v>6000064441</v>
      </c>
      <c r="F499" s="311">
        <v>1</v>
      </c>
      <c r="G499" s="311">
        <v>0</v>
      </c>
      <c r="H499" s="309">
        <v>1</v>
      </c>
      <c r="I499" s="207">
        <v>46282</v>
      </c>
      <c r="J499" s="184" t="s">
        <v>2592</v>
      </c>
      <c r="K499" s="309">
        <v>516339160926004</v>
      </c>
      <c r="L499" s="238" t="s">
        <v>2606</v>
      </c>
      <c r="M499" s="247" t="s">
        <v>1074</v>
      </c>
      <c r="N499" s="247" t="s">
        <v>2438</v>
      </c>
      <c r="O499" s="212" t="s">
        <v>2189</v>
      </c>
      <c r="P499" s="207">
        <v>46282</v>
      </c>
      <c r="Q499" s="239" t="s">
        <v>2218</v>
      </c>
      <c r="R499" s="212" t="s">
        <v>2189</v>
      </c>
      <c r="S499" s="207">
        <v>46282</v>
      </c>
      <c r="T499" s="212" t="s">
        <v>68</v>
      </c>
      <c r="U499" s="28" t="s">
        <v>1913</v>
      </c>
      <c r="V499" s="240" t="s">
        <v>1597</v>
      </c>
      <c r="W499" s="55"/>
      <c r="X499" s="37"/>
      <c r="Y499" s="37"/>
      <c r="Z499" s="37"/>
      <c r="AA499" s="37"/>
      <c r="AB499" s="37"/>
      <c r="AC499" s="37"/>
      <c r="AD499" s="37"/>
      <c r="AE499" s="37"/>
      <c r="AF499" s="37"/>
    </row>
    <row r="500" ht="16.5" spans="1:32">
      <c r="A500" s="290">
        <v>426</v>
      </c>
      <c r="B500" s="55" t="s">
        <v>64</v>
      </c>
      <c r="C500" s="214" t="s">
        <v>1999</v>
      </c>
      <c r="D500" s="204" t="s">
        <v>1917</v>
      </c>
      <c r="E500" s="205">
        <v>6000064441</v>
      </c>
      <c r="F500" s="311">
        <v>1</v>
      </c>
      <c r="G500" s="311">
        <v>1</v>
      </c>
      <c r="H500" s="309">
        <v>0</v>
      </c>
      <c r="I500" s="207">
        <v>46282</v>
      </c>
      <c r="J500" s="184" t="s">
        <v>2592</v>
      </c>
      <c r="K500" s="309">
        <v>516339160926005</v>
      </c>
      <c r="L500" s="210" t="s">
        <v>66</v>
      </c>
      <c r="M500" s="211" t="s">
        <v>66</v>
      </c>
      <c r="N500" s="211" t="s">
        <v>66</v>
      </c>
      <c r="O500" s="212" t="s">
        <v>2189</v>
      </c>
      <c r="P500" s="207">
        <v>46282</v>
      </c>
      <c r="Q500" s="211" t="s">
        <v>66</v>
      </c>
      <c r="R500" s="212" t="s">
        <v>2189</v>
      </c>
      <c r="S500" s="207">
        <v>46282</v>
      </c>
      <c r="T500" s="212" t="s">
        <v>68</v>
      </c>
      <c r="U500" s="213" t="s">
        <v>66</v>
      </c>
      <c r="V500" s="213" t="s">
        <v>66</v>
      </c>
      <c r="W500" s="211"/>
      <c r="X500" s="37"/>
      <c r="Y500" s="37"/>
      <c r="Z500" s="37"/>
      <c r="AA500" s="37"/>
      <c r="AB500" s="37"/>
      <c r="AC500" s="37"/>
      <c r="AD500" s="37"/>
      <c r="AE500" s="37"/>
      <c r="AF500" s="37"/>
    </row>
    <row r="501" ht="16.5" spans="1:32">
      <c r="A501" s="290">
        <v>427</v>
      </c>
      <c r="B501" s="55" t="s">
        <v>64</v>
      </c>
      <c r="C501" s="214" t="s">
        <v>1999</v>
      </c>
      <c r="D501" s="312" t="s">
        <v>1917</v>
      </c>
      <c r="E501" s="205">
        <v>6000064441</v>
      </c>
      <c r="F501" s="311">
        <v>1</v>
      </c>
      <c r="G501" s="311">
        <v>0</v>
      </c>
      <c r="H501" s="309">
        <v>1</v>
      </c>
      <c r="I501" s="207">
        <v>46282</v>
      </c>
      <c r="J501" s="184" t="s">
        <v>2592</v>
      </c>
      <c r="K501" s="309">
        <v>516339160926006</v>
      </c>
      <c r="L501" s="211" t="s">
        <v>2694</v>
      </c>
      <c r="M501" s="211" t="s">
        <v>2695</v>
      </c>
      <c r="N501" s="250" t="s">
        <v>2632</v>
      </c>
      <c r="O501" s="212" t="s">
        <v>2189</v>
      </c>
      <c r="P501" s="207">
        <v>46282</v>
      </c>
      <c r="Q501" s="151" t="s">
        <v>2633</v>
      </c>
      <c r="R501" s="212" t="s">
        <v>2189</v>
      </c>
      <c r="S501" s="207">
        <v>46282</v>
      </c>
      <c r="T501" s="212" t="s">
        <v>68</v>
      </c>
      <c r="U501" s="287" t="s">
        <v>78</v>
      </c>
      <c r="V501" s="240" t="s">
        <v>1597</v>
      </c>
      <c r="W501" s="37"/>
      <c r="X501" s="37"/>
      <c r="Y501" s="37"/>
      <c r="Z501" s="37"/>
      <c r="AA501" s="37"/>
      <c r="AB501" s="37"/>
      <c r="AC501" s="37"/>
      <c r="AD501" s="37"/>
      <c r="AE501" s="37"/>
      <c r="AF501" s="37"/>
    </row>
    <row r="502" ht="17" spans="1:32">
      <c r="A502" s="290">
        <v>428</v>
      </c>
      <c r="B502" s="55" t="s">
        <v>64</v>
      </c>
      <c r="C502" s="214" t="s">
        <v>2832</v>
      </c>
      <c r="D502" s="204" t="s">
        <v>1917</v>
      </c>
      <c r="E502" s="228">
        <v>6000064429</v>
      </c>
      <c r="F502" s="285">
        <v>7</v>
      </c>
      <c r="G502" s="298">
        <v>7</v>
      </c>
      <c r="H502" s="298">
        <v>0</v>
      </c>
      <c r="I502" s="207">
        <v>46282</v>
      </c>
      <c r="J502" s="184" t="s">
        <v>2587</v>
      </c>
      <c r="K502" s="285" t="s">
        <v>2833</v>
      </c>
      <c r="L502" s="210" t="s">
        <v>66</v>
      </c>
      <c r="M502" s="211" t="s">
        <v>66</v>
      </c>
      <c r="N502" s="211" t="s">
        <v>66</v>
      </c>
      <c r="O502" s="212" t="s">
        <v>2189</v>
      </c>
      <c r="P502" s="207">
        <v>46282</v>
      </c>
      <c r="Q502" s="211" t="s">
        <v>66</v>
      </c>
      <c r="R502" s="212" t="s">
        <v>2189</v>
      </c>
      <c r="S502" s="207">
        <v>46282</v>
      </c>
      <c r="T502" s="212" t="s">
        <v>68</v>
      </c>
      <c r="U502" s="213" t="s">
        <v>66</v>
      </c>
      <c r="V502" s="213" t="s">
        <v>66</v>
      </c>
      <c r="W502" s="211"/>
      <c r="X502" s="37"/>
      <c r="Y502" s="37"/>
      <c r="Z502" s="37"/>
      <c r="AA502" s="37"/>
      <c r="AB502" s="37"/>
      <c r="AC502" s="37"/>
      <c r="AD502" s="37"/>
      <c r="AE502" s="37"/>
      <c r="AF502" s="37"/>
    </row>
    <row r="503" ht="16.5" spans="1:32">
      <c r="A503" s="290">
        <v>429</v>
      </c>
      <c r="B503" s="55" t="s">
        <v>64</v>
      </c>
      <c r="C503" s="214" t="s">
        <v>1999</v>
      </c>
      <c r="D503" s="204" t="s">
        <v>1917</v>
      </c>
      <c r="E503" s="205">
        <v>6000064441</v>
      </c>
      <c r="F503" s="311">
        <v>10</v>
      </c>
      <c r="G503" s="311">
        <v>10</v>
      </c>
      <c r="H503" s="309">
        <v>0</v>
      </c>
      <c r="I503" s="207">
        <v>46282</v>
      </c>
      <c r="J503" s="184" t="s">
        <v>2592</v>
      </c>
      <c r="K503" s="309" t="s">
        <v>2834</v>
      </c>
      <c r="L503" s="210" t="s">
        <v>66</v>
      </c>
      <c r="M503" s="211" t="s">
        <v>66</v>
      </c>
      <c r="N503" s="211" t="s">
        <v>66</v>
      </c>
      <c r="O503" s="212" t="s">
        <v>2189</v>
      </c>
      <c r="P503" s="207">
        <v>46282</v>
      </c>
      <c r="Q503" s="211" t="s">
        <v>66</v>
      </c>
      <c r="R503" s="212" t="s">
        <v>2189</v>
      </c>
      <c r="S503" s="207">
        <v>46282</v>
      </c>
      <c r="T503" s="212" t="s">
        <v>68</v>
      </c>
      <c r="U503" s="213" t="s">
        <v>66</v>
      </c>
      <c r="V503" s="213" t="s">
        <v>66</v>
      </c>
      <c r="W503" s="211"/>
      <c r="X503" s="37"/>
      <c r="Y503" s="37"/>
      <c r="Z503" s="37"/>
      <c r="AA503" s="37"/>
      <c r="AB503" s="37"/>
      <c r="AC503" s="37"/>
      <c r="AD503" s="37"/>
      <c r="AE503" s="37"/>
      <c r="AF503" s="37"/>
    </row>
    <row r="504" ht="16.5" spans="1:32">
      <c r="A504" s="290">
        <v>430</v>
      </c>
      <c r="B504" s="55" t="s">
        <v>64</v>
      </c>
      <c r="C504" s="214" t="s">
        <v>1999</v>
      </c>
      <c r="D504" s="204" t="s">
        <v>1917</v>
      </c>
      <c r="E504" s="205">
        <v>6000064441</v>
      </c>
      <c r="F504" s="311">
        <v>2</v>
      </c>
      <c r="G504" s="311">
        <v>2</v>
      </c>
      <c r="H504" s="309">
        <v>0</v>
      </c>
      <c r="I504" s="207">
        <v>46283</v>
      </c>
      <c r="J504" s="184" t="s">
        <v>2592</v>
      </c>
      <c r="K504" s="309" t="s">
        <v>2835</v>
      </c>
      <c r="L504" s="210" t="s">
        <v>66</v>
      </c>
      <c r="M504" s="211" t="s">
        <v>66</v>
      </c>
      <c r="N504" s="211" t="s">
        <v>66</v>
      </c>
      <c r="O504" s="212" t="s">
        <v>2189</v>
      </c>
      <c r="P504" s="207">
        <v>46283</v>
      </c>
      <c r="Q504" s="211" t="s">
        <v>66</v>
      </c>
      <c r="R504" s="212" t="s">
        <v>2189</v>
      </c>
      <c r="S504" s="207">
        <v>46283</v>
      </c>
      <c r="T504" s="212" t="s">
        <v>68</v>
      </c>
      <c r="U504" s="213" t="s">
        <v>66</v>
      </c>
      <c r="V504" s="213" t="s">
        <v>66</v>
      </c>
      <c r="W504" s="211"/>
      <c r="X504" s="37"/>
      <c r="Y504" s="37"/>
      <c r="Z504" s="37"/>
      <c r="AA504" s="37"/>
      <c r="AB504" s="37"/>
      <c r="AC504" s="37"/>
      <c r="AD504" s="37"/>
      <c r="AE504" s="37"/>
      <c r="AF504" s="37"/>
    </row>
    <row r="505" ht="16.5" spans="1:32">
      <c r="A505" s="290">
        <v>431</v>
      </c>
      <c r="B505" s="55" t="s">
        <v>64</v>
      </c>
      <c r="C505" s="214" t="s">
        <v>1999</v>
      </c>
      <c r="D505" s="312" t="s">
        <v>1917</v>
      </c>
      <c r="E505" s="205">
        <v>6000064441</v>
      </c>
      <c r="F505" s="311">
        <v>1</v>
      </c>
      <c r="G505" s="311">
        <v>0</v>
      </c>
      <c r="H505" s="309">
        <v>1</v>
      </c>
      <c r="I505" s="207">
        <v>46283</v>
      </c>
      <c r="J505" s="184" t="s">
        <v>2592</v>
      </c>
      <c r="K505" s="309">
        <v>516339160926019</v>
      </c>
      <c r="L505" s="211" t="s">
        <v>2709</v>
      </c>
      <c r="M505" s="269" t="s">
        <v>2710</v>
      </c>
      <c r="N505" s="250" t="s">
        <v>86</v>
      </c>
      <c r="O505" s="212" t="s">
        <v>2189</v>
      </c>
      <c r="P505" s="207">
        <v>46283</v>
      </c>
      <c r="Q505" s="250" t="s">
        <v>2836</v>
      </c>
      <c r="R505" s="212" t="s">
        <v>2189</v>
      </c>
      <c r="S505" s="207">
        <v>46283</v>
      </c>
      <c r="T505" s="212" t="s">
        <v>68</v>
      </c>
      <c r="U505" s="287" t="s">
        <v>78</v>
      </c>
      <c r="V505" s="240" t="s">
        <v>1597</v>
      </c>
      <c r="W505" s="214"/>
      <c r="X505" s="214"/>
      <c r="Y505" s="214"/>
      <c r="Z505" s="214"/>
      <c r="AA505" s="214"/>
      <c r="AB505" s="214"/>
      <c r="AC505" s="214"/>
      <c r="AD505" s="214"/>
      <c r="AE505" s="214"/>
      <c r="AF505" s="214"/>
    </row>
    <row r="506" ht="16.5" spans="1:32">
      <c r="A506" s="290">
        <v>432</v>
      </c>
      <c r="B506" s="55" t="s">
        <v>64</v>
      </c>
      <c r="C506" s="214" t="s">
        <v>1999</v>
      </c>
      <c r="D506" s="204" t="s">
        <v>1917</v>
      </c>
      <c r="E506" s="205">
        <v>6000064441</v>
      </c>
      <c r="F506" s="311">
        <v>6</v>
      </c>
      <c r="G506" s="311">
        <v>6</v>
      </c>
      <c r="H506" s="309">
        <v>0</v>
      </c>
      <c r="I506" s="207">
        <v>46283</v>
      </c>
      <c r="J506" s="184" t="s">
        <v>2592</v>
      </c>
      <c r="K506" s="309" t="s">
        <v>2837</v>
      </c>
      <c r="L506" s="210" t="s">
        <v>66</v>
      </c>
      <c r="M506" s="211" t="s">
        <v>66</v>
      </c>
      <c r="N506" s="211" t="s">
        <v>66</v>
      </c>
      <c r="O506" s="212" t="s">
        <v>2189</v>
      </c>
      <c r="P506" s="207">
        <v>46283</v>
      </c>
      <c r="Q506" s="211" t="s">
        <v>66</v>
      </c>
      <c r="R506" s="212" t="s">
        <v>2189</v>
      </c>
      <c r="S506" s="207">
        <v>46283</v>
      </c>
      <c r="T506" s="212" t="s">
        <v>68</v>
      </c>
      <c r="U506" s="213" t="s">
        <v>66</v>
      </c>
      <c r="V506" s="213" t="s">
        <v>66</v>
      </c>
      <c r="W506" s="211"/>
      <c r="X506" s="37"/>
      <c r="Y506" s="37"/>
      <c r="Z506" s="37"/>
      <c r="AA506" s="37"/>
      <c r="AB506" s="37"/>
      <c r="AC506" s="37"/>
      <c r="AD506" s="37"/>
      <c r="AE506" s="37"/>
      <c r="AF506" s="37"/>
    </row>
    <row r="507" ht="16.5" spans="1:32">
      <c r="A507" s="290">
        <v>433</v>
      </c>
      <c r="B507" s="55" t="s">
        <v>64</v>
      </c>
      <c r="C507" s="214" t="s">
        <v>1999</v>
      </c>
      <c r="D507" s="312" t="s">
        <v>1917</v>
      </c>
      <c r="E507" s="205">
        <v>6000064441</v>
      </c>
      <c r="F507" s="311">
        <v>1</v>
      </c>
      <c r="G507" s="311">
        <v>0</v>
      </c>
      <c r="H507" s="309">
        <v>1</v>
      </c>
      <c r="I507" s="207">
        <v>46283</v>
      </c>
      <c r="J507" s="184" t="s">
        <v>2592</v>
      </c>
      <c r="K507" s="309">
        <v>516339160926026</v>
      </c>
      <c r="L507" s="211" t="s">
        <v>2709</v>
      </c>
      <c r="M507" s="269" t="s">
        <v>2710</v>
      </c>
      <c r="N507" s="253" t="s">
        <v>2711</v>
      </c>
      <c r="O507" s="212" t="s">
        <v>2189</v>
      </c>
      <c r="P507" s="207">
        <v>46283</v>
      </c>
      <c r="Q507" s="247" t="s">
        <v>2675</v>
      </c>
      <c r="R507" s="212" t="s">
        <v>2189</v>
      </c>
      <c r="S507" s="207">
        <v>46283</v>
      </c>
      <c r="T507" s="212" t="s">
        <v>68</v>
      </c>
      <c r="U507" s="287" t="s">
        <v>78</v>
      </c>
      <c r="V507" s="240" t="s">
        <v>1597</v>
      </c>
      <c r="W507" s="214"/>
      <c r="X507" s="214"/>
      <c r="Y507" s="214"/>
      <c r="Z507" s="214"/>
      <c r="AA507" s="214"/>
      <c r="AB507" s="214"/>
      <c r="AC507" s="214"/>
      <c r="AD507" s="214"/>
      <c r="AE507" s="214"/>
      <c r="AF507" s="214"/>
    </row>
    <row r="508" ht="16.5" spans="1:32">
      <c r="A508" s="290">
        <v>434</v>
      </c>
      <c r="B508" s="55" t="s">
        <v>64</v>
      </c>
      <c r="C508" s="214" t="s">
        <v>171</v>
      </c>
      <c r="D508" s="204" t="s">
        <v>1917</v>
      </c>
      <c r="E508" s="205">
        <v>6000033703</v>
      </c>
      <c r="F508" s="298">
        <v>2</v>
      </c>
      <c r="G508" s="298">
        <v>2</v>
      </c>
      <c r="H508" s="299">
        <v>0</v>
      </c>
      <c r="I508" s="226">
        <v>46283</v>
      </c>
      <c r="J508" s="184" t="s">
        <v>2594</v>
      </c>
      <c r="K508" s="285" t="s">
        <v>2838</v>
      </c>
      <c r="L508" s="210" t="s">
        <v>66</v>
      </c>
      <c r="M508" s="211" t="s">
        <v>66</v>
      </c>
      <c r="N508" s="211" t="s">
        <v>66</v>
      </c>
      <c r="O508" s="212" t="s">
        <v>2189</v>
      </c>
      <c r="P508" s="226">
        <v>46283</v>
      </c>
      <c r="Q508" s="211" t="s">
        <v>66</v>
      </c>
      <c r="R508" s="212" t="s">
        <v>2189</v>
      </c>
      <c r="S508" s="226">
        <v>46283</v>
      </c>
      <c r="T508" s="212" t="s">
        <v>68</v>
      </c>
      <c r="U508" s="213" t="s">
        <v>66</v>
      </c>
      <c r="V508" s="213" t="s">
        <v>66</v>
      </c>
      <c r="W508" s="37"/>
      <c r="X508" s="37"/>
      <c r="Y508" s="37"/>
      <c r="Z508" s="37"/>
      <c r="AA508" s="37"/>
      <c r="AB508" s="37"/>
      <c r="AC508" s="37"/>
      <c r="AD508" s="37"/>
      <c r="AE508" s="37"/>
      <c r="AF508" s="37"/>
    </row>
    <row r="509" ht="16.5" spans="1:32">
      <c r="A509" s="290">
        <v>435</v>
      </c>
      <c r="B509" s="55" t="s">
        <v>64</v>
      </c>
      <c r="C509" s="214" t="s">
        <v>1999</v>
      </c>
      <c r="D509" s="204" t="s">
        <v>1917</v>
      </c>
      <c r="E509" s="205">
        <v>6000064441</v>
      </c>
      <c r="F509" s="311">
        <v>1</v>
      </c>
      <c r="G509" s="311">
        <v>1</v>
      </c>
      <c r="H509" s="309">
        <v>0</v>
      </c>
      <c r="I509" s="207">
        <v>46283</v>
      </c>
      <c r="J509" s="184" t="s">
        <v>2592</v>
      </c>
      <c r="K509" s="309">
        <v>516339160926027</v>
      </c>
      <c r="L509" s="210" t="s">
        <v>66</v>
      </c>
      <c r="M509" s="211" t="s">
        <v>66</v>
      </c>
      <c r="N509" s="211" t="s">
        <v>66</v>
      </c>
      <c r="O509" s="212" t="s">
        <v>2189</v>
      </c>
      <c r="P509" s="207">
        <v>46283</v>
      </c>
      <c r="Q509" s="211" t="s">
        <v>66</v>
      </c>
      <c r="R509" s="212" t="s">
        <v>2189</v>
      </c>
      <c r="S509" s="207">
        <v>46283</v>
      </c>
      <c r="T509" s="212" t="s">
        <v>68</v>
      </c>
      <c r="U509" s="213" t="s">
        <v>66</v>
      </c>
      <c r="V509" s="213" t="s">
        <v>66</v>
      </c>
      <c r="W509" s="211"/>
      <c r="X509" s="37"/>
      <c r="Y509" s="37"/>
      <c r="Z509" s="37"/>
      <c r="AA509" s="37"/>
      <c r="AB509" s="37"/>
      <c r="AC509" s="37"/>
      <c r="AD509" s="37"/>
      <c r="AE509" s="37"/>
      <c r="AF509" s="37"/>
    </row>
    <row r="510" ht="17" spans="1:32">
      <c r="A510" s="290">
        <v>436</v>
      </c>
      <c r="B510" s="55" t="s">
        <v>64</v>
      </c>
      <c r="C510" s="214" t="s">
        <v>1999</v>
      </c>
      <c r="D510" s="312" t="s">
        <v>1917</v>
      </c>
      <c r="E510" s="205">
        <v>6000064441</v>
      </c>
      <c r="F510" s="311">
        <v>1</v>
      </c>
      <c r="G510" s="311">
        <v>0</v>
      </c>
      <c r="H510" s="309">
        <v>1</v>
      </c>
      <c r="I510" s="207">
        <v>46283</v>
      </c>
      <c r="J510" s="184" t="s">
        <v>2592</v>
      </c>
      <c r="K510" s="309">
        <v>516339160926028</v>
      </c>
      <c r="L510" s="255" t="s">
        <v>2614</v>
      </c>
      <c r="M510" s="114" t="s">
        <v>2392</v>
      </c>
      <c r="N510" s="238" t="s">
        <v>2398</v>
      </c>
      <c r="O510" s="212" t="s">
        <v>2189</v>
      </c>
      <c r="P510" s="207">
        <v>46283</v>
      </c>
      <c r="Q510" s="256" t="s">
        <v>2615</v>
      </c>
      <c r="R510" s="212" t="s">
        <v>2189</v>
      </c>
      <c r="S510" s="207">
        <v>46283</v>
      </c>
      <c r="T510" s="212" t="s">
        <v>68</v>
      </c>
      <c r="U510" s="37" t="s">
        <v>27</v>
      </c>
      <c r="V510" s="216" t="s">
        <v>17</v>
      </c>
      <c r="W510" s="37"/>
      <c r="X510" s="37"/>
      <c r="Y510" s="37"/>
      <c r="Z510" s="37"/>
      <c r="AA510" s="37"/>
      <c r="AB510" s="37"/>
      <c r="AC510" s="37"/>
      <c r="AD510" s="37"/>
      <c r="AE510" s="37"/>
      <c r="AF510" s="37"/>
    </row>
    <row r="511" ht="16.5" spans="1:32">
      <c r="A511" s="290">
        <v>437</v>
      </c>
      <c r="B511" s="55" t="s">
        <v>64</v>
      </c>
      <c r="C511" s="214" t="s">
        <v>1999</v>
      </c>
      <c r="D511" s="204" t="s">
        <v>1917</v>
      </c>
      <c r="E511" s="205">
        <v>6000064441</v>
      </c>
      <c r="F511" s="311">
        <v>1</v>
      </c>
      <c r="G511" s="311">
        <v>0</v>
      </c>
      <c r="H511" s="309">
        <v>1</v>
      </c>
      <c r="I511" s="207">
        <v>46283</v>
      </c>
      <c r="J511" s="184" t="s">
        <v>2592</v>
      </c>
      <c r="K511" s="309">
        <v>516339160926029</v>
      </c>
      <c r="L511" s="292" t="s">
        <v>2839</v>
      </c>
      <c r="M511" s="247" t="s">
        <v>1074</v>
      </c>
      <c r="N511" s="253" t="s">
        <v>2639</v>
      </c>
      <c r="O511" s="212" t="s">
        <v>2189</v>
      </c>
      <c r="P511" s="207">
        <v>46283</v>
      </c>
      <c r="Q511" s="239" t="s">
        <v>2218</v>
      </c>
      <c r="R511" s="212" t="s">
        <v>2189</v>
      </c>
      <c r="S511" s="207">
        <v>46283</v>
      </c>
      <c r="T511" s="212" t="s">
        <v>68</v>
      </c>
      <c r="U511" s="313" t="s">
        <v>2640</v>
      </c>
      <c r="V511" s="240" t="s">
        <v>1597</v>
      </c>
      <c r="W511" s="37"/>
      <c r="X511" s="37"/>
      <c r="Y511" s="37"/>
      <c r="Z511" s="37"/>
      <c r="AA511" s="37"/>
      <c r="AB511" s="37"/>
      <c r="AC511" s="37"/>
      <c r="AD511" s="37"/>
      <c r="AE511" s="37"/>
      <c r="AF511" s="37"/>
    </row>
    <row r="512" ht="16.5" spans="1:32">
      <c r="A512" s="290">
        <v>438</v>
      </c>
      <c r="B512" s="55" t="s">
        <v>64</v>
      </c>
      <c r="C512" s="214" t="s">
        <v>1999</v>
      </c>
      <c r="D512" s="204" t="s">
        <v>1917</v>
      </c>
      <c r="E512" s="205">
        <v>6000064441</v>
      </c>
      <c r="F512" s="311">
        <v>3</v>
      </c>
      <c r="G512" s="311">
        <v>3</v>
      </c>
      <c r="H512" s="309">
        <v>0</v>
      </c>
      <c r="I512" s="207">
        <v>46283</v>
      </c>
      <c r="J512" s="184" t="s">
        <v>2592</v>
      </c>
      <c r="K512" s="309" t="s">
        <v>2840</v>
      </c>
      <c r="L512" s="210" t="s">
        <v>66</v>
      </c>
      <c r="M512" s="211" t="s">
        <v>66</v>
      </c>
      <c r="N512" s="211" t="s">
        <v>66</v>
      </c>
      <c r="O512" s="212" t="s">
        <v>2189</v>
      </c>
      <c r="P512" s="207">
        <v>46283</v>
      </c>
      <c r="Q512" s="211" t="s">
        <v>66</v>
      </c>
      <c r="R512" s="212" t="s">
        <v>2189</v>
      </c>
      <c r="S512" s="207">
        <v>46283</v>
      </c>
      <c r="T512" s="212" t="s">
        <v>68</v>
      </c>
      <c r="U512" s="213" t="s">
        <v>66</v>
      </c>
      <c r="V512" s="213" t="s">
        <v>66</v>
      </c>
      <c r="W512" s="211"/>
      <c r="X512" s="37"/>
      <c r="Y512" s="37"/>
      <c r="Z512" s="37"/>
      <c r="AA512" s="37"/>
      <c r="AB512" s="37"/>
      <c r="AC512" s="37"/>
      <c r="AD512" s="37"/>
      <c r="AE512" s="37"/>
      <c r="AF512" s="37"/>
    </row>
    <row r="513" ht="17" spans="1:32">
      <c r="A513" s="290">
        <v>439</v>
      </c>
      <c r="B513" s="55" t="s">
        <v>64</v>
      </c>
      <c r="C513" s="214" t="s">
        <v>2832</v>
      </c>
      <c r="D513" s="204" t="s">
        <v>1917</v>
      </c>
      <c r="E513" s="228">
        <v>6000064429</v>
      </c>
      <c r="F513" s="285">
        <v>7</v>
      </c>
      <c r="G513" s="298">
        <v>7</v>
      </c>
      <c r="H513" s="298">
        <v>0</v>
      </c>
      <c r="I513" s="207">
        <v>46286</v>
      </c>
      <c r="J513" s="184" t="s">
        <v>2587</v>
      </c>
      <c r="K513" s="285" t="s">
        <v>2841</v>
      </c>
      <c r="L513" s="210" t="s">
        <v>66</v>
      </c>
      <c r="M513" s="211" t="s">
        <v>66</v>
      </c>
      <c r="N513" s="211" t="s">
        <v>66</v>
      </c>
      <c r="O513" s="212" t="s">
        <v>2189</v>
      </c>
      <c r="P513" s="207">
        <v>46286</v>
      </c>
      <c r="Q513" s="211" t="s">
        <v>66</v>
      </c>
      <c r="R513" s="212" t="s">
        <v>2189</v>
      </c>
      <c r="S513" s="207">
        <v>46286</v>
      </c>
      <c r="T513" s="212" t="s">
        <v>68</v>
      </c>
      <c r="U513" s="213" t="s">
        <v>66</v>
      </c>
      <c r="V513" s="213" t="s">
        <v>66</v>
      </c>
      <c r="W513" s="34"/>
      <c r="X513" s="37"/>
      <c r="Y513" s="37"/>
      <c r="Z513" s="37"/>
      <c r="AA513" s="37"/>
      <c r="AB513" s="37"/>
      <c r="AC513" s="37"/>
      <c r="AD513" s="37"/>
      <c r="AE513" s="37"/>
      <c r="AF513" s="37"/>
    </row>
    <row r="514" ht="16.5" spans="1:32">
      <c r="A514" s="290">
        <v>440</v>
      </c>
      <c r="B514" s="55" t="s">
        <v>64</v>
      </c>
      <c r="C514" s="214" t="s">
        <v>1999</v>
      </c>
      <c r="D514" s="204" t="s">
        <v>1917</v>
      </c>
      <c r="E514" s="205">
        <v>6000045329</v>
      </c>
      <c r="F514" s="311">
        <v>1</v>
      </c>
      <c r="G514" s="311">
        <v>0</v>
      </c>
      <c r="H514" s="309">
        <v>1</v>
      </c>
      <c r="I514" s="207">
        <v>46288</v>
      </c>
      <c r="J514" s="184" t="s">
        <v>2591</v>
      </c>
      <c r="K514" s="309">
        <v>516300070926074</v>
      </c>
      <c r="L514" s="238" t="s">
        <v>2323</v>
      </c>
      <c r="M514" s="247" t="s">
        <v>1074</v>
      </c>
      <c r="N514" s="247" t="s">
        <v>2842</v>
      </c>
      <c r="O514" s="212" t="s">
        <v>2189</v>
      </c>
      <c r="P514" s="207">
        <v>46288</v>
      </c>
      <c r="Q514" s="239" t="s">
        <v>2218</v>
      </c>
      <c r="R514" s="212" t="s">
        <v>2189</v>
      </c>
      <c r="S514" s="207">
        <v>46288</v>
      </c>
      <c r="T514" s="212" t="s">
        <v>68</v>
      </c>
      <c r="U514" s="24" t="s">
        <v>1913</v>
      </c>
      <c r="V514" s="240" t="s">
        <v>1597</v>
      </c>
      <c r="W514" s="37"/>
      <c r="X514" s="37"/>
      <c r="Y514" s="37"/>
      <c r="Z514" s="37"/>
      <c r="AA514" s="37"/>
      <c r="AB514" s="37"/>
      <c r="AC514" s="37"/>
      <c r="AD514" s="37"/>
      <c r="AE514" s="37"/>
      <c r="AF514" s="37"/>
    </row>
    <row r="515" ht="16.5" spans="1:32">
      <c r="A515" s="290">
        <v>441</v>
      </c>
      <c r="B515" s="55" t="s">
        <v>64</v>
      </c>
      <c r="C515" s="214" t="s">
        <v>1999</v>
      </c>
      <c r="D515" s="204" t="s">
        <v>1917</v>
      </c>
      <c r="E515" s="205">
        <v>6000045329</v>
      </c>
      <c r="F515" s="311">
        <v>1</v>
      </c>
      <c r="G515" s="311">
        <v>0</v>
      </c>
      <c r="H515" s="309">
        <v>1</v>
      </c>
      <c r="I515" s="207">
        <v>46288</v>
      </c>
      <c r="J515" s="184" t="s">
        <v>2591</v>
      </c>
      <c r="K515" s="309">
        <v>516300070926075</v>
      </c>
      <c r="L515" s="307" t="s">
        <v>2791</v>
      </c>
      <c r="M515" s="211" t="s">
        <v>2792</v>
      </c>
      <c r="N515" s="308" t="s">
        <v>2793</v>
      </c>
      <c r="O515" s="212" t="s">
        <v>2189</v>
      </c>
      <c r="P515" s="207">
        <v>46288</v>
      </c>
      <c r="Q515" s="252" t="s">
        <v>2794</v>
      </c>
      <c r="R515" s="212" t="s">
        <v>2189</v>
      </c>
      <c r="S515" s="207">
        <v>46288</v>
      </c>
      <c r="T515" s="212" t="s">
        <v>68</v>
      </c>
      <c r="U515" s="24" t="s">
        <v>2795</v>
      </c>
      <c r="V515" s="37" t="s">
        <v>2681</v>
      </c>
      <c r="W515" s="37"/>
      <c r="X515" s="37"/>
      <c r="Y515" s="37"/>
      <c r="Z515" s="37"/>
      <c r="AA515" s="37"/>
      <c r="AB515" s="37"/>
      <c r="AC515" s="37"/>
      <c r="AD515" s="37"/>
      <c r="AE515" s="37"/>
      <c r="AF515" s="37"/>
    </row>
    <row r="516" ht="16.5" spans="1:32">
      <c r="A516" s="290">
        <v>442</v>
      </c>
      <c r="B516" s="55" t="s">
        <v>64</v>
      </c>
      <c r="C516" s="214" t="s">
        <v>1999</v>
      </c>
      <c r="D516" s="204" t="s">
        <v>1917</v>
      </c>
      <c r="E516" s="205">
        <v>6000045329</v>
      </c>
      <c r="F516" s="311">
        <v>1</v>
      </c>
      <c r="G516" s="311">
        <v>0</v>
      </c>
      <c r="H516" s="309">
        <v>1</v>
      </c>
      <c r="I516" s="207">
        <v>46288</v>
      </c>
      <c r="J516" s="184" t="s">
        <v>2591</v>
      </c>
      <c r="K516" s="309">
        <v>516300070926076</v>
      </c>
      <c r="L516" s="307" t="s">
        <v>2791</v>
      </c>
      <c r="M516" s="211" t="s">
        <v>2792</v>
      </c>
      <c r="N516" s="308" t="s">
        <v>2793</v>
      </c>
      <c r="O516" s="212" t="s">
        <v>2189</v>
      </c>
      <c r="P516" s="207">
        <v>46288</v>
      </c>
      <c r="Q516" s="252" t="s">
        <v>2794</v>
      </c>
      <c r="R516" s="212" t="s">
        <v>2189</v>
      </c>
      <c r="S516" s="207">
        <v>46288</v>
      </c>
      <c r="T516" s="212" t="s">
        <v>68</v>
      </c>
      <c r="U516" s="24" t="s">
        <v>2795</v>
      </c>
      <c r="V516" s="37" t="s">
        <v>2681</v>
      </c>
      <c r="W516" s="37"/>
      <c r="X516" s="37"/>
      <c r="Y516" s="37"/>
      <c r="Z516" s="37"/>
      <c r="AA516" s="37"/>
      <c r="AB516" s="37"/>
      <c r="AC516" s="37"/>
      <c r="AD516" s="37"/>
      <c r="AE516" s="37"/>
      <c r="AF516" s="37"/>
    </row>
    <row r="517" ht="16.5" spans="1:32">
      <c r="A517" s="290">
        <v>443</v>
      </c>
      <c r="B517" s="55" t="s">
        <v>64</v>
      </c>
      <c r="C517" s="214" t="s">
        <v>1999</v>
      </c>
      <c r="D517" s="204" t="s">
        <v>1917</v>
      </c>
      <c r="E517" s="205">
        <v>6000045329</v>
      </c>
      <c r="F517" s="311">
        <v>1</v>
      </c>
      <c r="G517" s="311">
        <v>0</v>
      </c>
      <c r="H517" s="309">
        <v>1</v>
      </c>
      <c r="I517" s="207">
        <v>46288</v>
      </c>
      <c r="J517" s="184" t="s">
        <v>2591</v>
      </c>
      <c r="K517" s="309">
        <v>516300070926077</v>
      </c>
      <c r="L517" s="307" t="s">
        <v>2791</v>
      </c>
      <c r="M517" s="211" t="s">
        <v>2792</v>
      </c>
      <c r="N517" s="308" t="s">
        <v>2793</v>
      </c>
      <c r="O517" s="212" t="s">
        <v>2189</v>
      </c>
      <c r="P517" s="207">
        <v>46288</v>
      </c>
      <c r="Q517" s="252" t="s">
        <v>2794</v>
      </c>
      <c r="R517" s="212" t="s">
        <v>2189</v>
      </c>
      <c r="S517" s="207">
        <v>46288</v>
      </c>
      <c r="T517" s="212" t="s">
        <v>68</v>
      </c>
      <c r="U517" s="24" t="s">
        <v>2795</v>
      </c>
      <c r="V517" s="37" t="s">
        <v>2681</v>
      </c>
      <c r="W517" s="37"/>
      <c r="X517" s="37"/>
      <c r="Y517" s="37"/>
      <c r="Z517" s="37"/>
      <c r="AA517" s="37"/>
      <c r="AB517" s="37"/>
      <c r="AC517" s="37"/>
      <c r="AD517" s="37"/>
      <c r="AE517" s="37"/>
      <c r="AF517" s="37"/>
    </row>
    <row r="518" ht="16.5" spans="1:32">
      <c r="A518" s="290">
        <v>444</v>
      </c>
      <c r="B518" s="55" t="s">
        <v>64</v>
      </c>
      <c r="C518" s="214" t="s">
        <v>1999</v>
      </c>
      <c r="D518" s="204" t="s">
        <v>1917</v>
      </c>
      <c r="E518" s="205">
        <v>6000045329</v>
      </c>
      <c r="F518" s="311">
        <v>1</v>
      </c>
      <c r="G518" s="311">
        <v>1</v>
      </c>
      <c r="H518" s="309">
        <v>0</v>
      </c>
      <c r="I518" s="207">
        <v>46288</v>
      </c>
      <c r="J518" s="184" t="s">
        <v>2591</v>
      </c>
      <c r="K518" s="309">
        <v>516300070926078</v>
      </c>
      <c r="L518" s="210" t="s">
        <v>66</v>
      </c>
      <c r="M518" s="211" t="s">
        <v>66</v>
      </c>
      <c r="N518" s="211" t="s">
        <v>66</v>
      </c>
      <c r="O518" s="212" t="s">
        <v>2189</v>
      </c>
      <c r="P518" s="207">
        <v>46288</v>
      </c>
      <c r="Q518" s="211" t="s">
        <v>66</v>
      </c>
      <c r="R518" s="212" t="s">
        <v>2189</v>
      </c>
      <c r="S518" s="207">
        <v>46288</v>
      </c>
      <c r="T518" s="212" t="s">
        <v>68</v>
      </c>
      <c r="U518" s="213" t="s">
        <v>66</v>
      </c>
      <c r="V518" s="213" t="s">
        <v>66</v>
      </c>
      <c r="W518" s="211"/>
      <c r="X518" s="37"/>
      <c r="Y518" s="37"/>
      <c r="Z518" s="37"/>
      <c r="AA518" s="37"/>
      <c r="AB518" s="37"/>
      <c r="AC518" s="37"/>
      <c r="AD518" s="37"/>
      <c r="AE518" s="37"/>
      <c r="AF518" s="37"/>
    </row>
    <row r="519" ht="16.5" spans="1:32">
      <c r="A519" s="290">
        <v>445</v>
      </c>
      <c r="B519" s="55" t="s">
        <v>64</v>
      </c>
      <c r="C519" s="214" t="s">
        <v>1999</v>
      </c>
      <c r="D519" s="204" t="s">
        <v>1917</v>
      </c>
      <c r="E519" s="205">
        <v>6000045329</v>
      </c>
      <c r="F519" s="311">
        <v>1</v>
      </c>
      <c r="G519" s="311">
        <v>0</v>
      </c>
      <c r="H519" s="309">
        <v>1</v>
      </c>
      <c r="I519" s="207">
        <v>46288</v>
      </c>
      <c r="J519" s="184" t="s">
        <v>2591</v>
      </c>
      <c r="K519" s="309">
        <v>516300070926079</v>
      </c>
      <c r="L519" s="211" t="s">
        <v>2642</v>
      </c>
      <c r="M519" s="211" t="s">
        <v>2643</v>
      </c>
      <c r="N519" s="250" t="s">
        <v>86</v>
      </c>
      <c r="O519" s="212" t="s">
        <v>2189</v>
      </c>
      <c r="P519" s="207">
        <v>46288</v>
      </c>
      <c r="Q519" s="62" t="s">
        <v>2644</v>
      </c>
      <c r="R519" s="212" t="s">
        <v>2189</v>
      </c>
      <c r="S519" s="207">
        <v>46288</v>
      </c>
      <c r="T519" s="212" t="s">
        <v>68</v>
      </c>
      <c r="U519" s="287" t="s">
        <v>78</v>
      </c>
      <c r="V519" s="240" t="s">
        <v>1597</v>
      </c>
      <c r="W519" s="214"/>
      <c r="X519" s="37"/>
      <c r="Y519" s="37"/>
      <c r="Z519" s="37"/>
      <c r="AA519" s="37"/>
      <c r="AB519" s="37"/>
      <c r="AC519" s="37"/>
      <c r="AD519" s="37"/>
      <c r="AE519" s="37"/>
      <c r="AF519" s="37"/>
    </row>
    <row r="520" ht="16.5" spans="1:32">
      <c r="A520" s="290">
        <v>446</v>
      </c>
      <c r="B520" s="55" t="s">
        <v>64</v>
      </c>
      <c r="C520" s="214" t="s">
        <v>1999</v>
      </c>
      <c r="D520" s="204" t="s">
        <v>1917</v>
      </c>
      <c r="E520" s="205">
        <v>6000045329</v>
      </c>
      <c r="F520" s="311">
        <v>3</v>
      </c>
      <c r="G520" s="311">
        <v>3</v>
      </c>
      <c r="H520" s="309">
        <v>0</v>
      </c>
      <c r="I520" s="207">
        <v>46288</v>
      </c>
      <c r="J520" s="184" t="s">
        <v>2591</v>
      </c>
      <c r="K520" s="309" t="s">
        <v>2843</v>
      </c>
      <c r="L520" s="210" t="s">
        <v>66</v>
      </c>
      <c r="M520" s="211" t="s">
        <v>66</v>
      </c>
      <c r="N520" s="211" t="s">
        <v>66</v>
      </c>
      <c r="O520" s="212" t="s">
        <v>2189</v>
      </c>
      <c r="P520" s="207">
        <v>46288</v>
      </c>
      <c r="Q520" s="211" t="s">
        <v>66</v>
      </c>
      <c r="R520" s="212" t="s">
        <v>2189</v>
      </c>
      <c r="S520" s="207">
        <v>46288</v>
      </c>
      <c r="T520" s="212" t="s">
        <v>68</v>
      </c>
      <c r="U520" s="213" t="s">
        <v>66</v>
      </c>
      <c r="V520" s="213" t="s">
        <v>66</v>
      </c>
      <c r="W520" s="211"/>
      <c r="X520" s="37"/>
      <c r="Y520" s="37"/>
      <c r="Z520" s="37"/>
      <c r="AA520" s="37"/>
      <c r="AB520" s="37"/>
      <c r="AC520" s="37"/>
      <c r="AD520" s="37"/>
      <c r="AE520" s="37"/>
      <c r="AF520" s="37"/>
    </row>
    <row r="521" ht="16.5" spans="1:32">
      <c r="A521" s="290">
        <v>447</v>
      </c>
      <c r="B521" s="55" t="s">
        <v>64</v>
      </c>
      <c r="C521" s="214" t="s">
        <v>1999</v>
      </c>
      <c r="D521" s="204" t="s">
        <v>1917</v>
      </c>
      <c r="E521" s="205">
        <v>6000045329</v>
      </c>
      <c r="F521" s="311">
        <v>1</v>
      </c>
      <c r="G521" s="311">
        <v>0</v>
      </c>
      <c r="H521" s="309">
        <v>1</v>
      </c>
      <c r="I521" s="207">
        <v>46288</v>
      </c>
      <c r="J521" s="184" t="s">
        <v>2591</v>
      </c>
      <c r="K521" s="309">
        <v>516300070926083</v>
      </c>
      <c r="L521" s="314" t="s">
        <v>2844</v>
      </c>
      <c r="M521" s="211" t="s">
        <v>2422</v>
      </c>
      <c r="N521" s="244" t="s">
        <v>2845</v>
      </c>
      <c r="O521" s="212" t="s">
        <v>2189</v>
      </c>
      <c r="P521" s="207">
        <v>46288</v>
      </c>
      <c r="Q521" s="239" t="s">
        <v>2424</v>
      </c>
      <c r="R521" s="212" t="s">
        <v>2189</v>
      </c>
      <c r="S521" s="207">
        <v>46288</v>
      </c>
      <c r="T521" s="212" t="s">
        <v>68</v>
      </c>
      <c r="U521" s="212" t="s">
        <v>2611</v>
      </c>
      <c r="V521" s="240" t="s">
        <v>1597</v>
      </c>
      <c r="W521" s="265"/>
      <c r="X521" s="214"/>
      <c r="Y521" s="214"/>
      <c r="Z521" s="214"/>
      <c r="AA521" s="214"/>
      <c r="AB521" s="214"/>
      <c r="AC521" s="214"/>
      <c r="AD521" s="214"/>
      <c r="AE521" s="214"/>
      <c r="AF521" s="214"/>
    </row>
    <row r="522" ht="16.5" spans="1:32">
      <c r="A522" s="290">
        <v>448</v>
      </c>
      <c r="B522" s="55" t="s">
        <v>64</v>
      </c>
      <c r="C522" s="214" t="s">
        <v>1999</v>
      </c>
      <c r="D522" s="204" t="s">
        <v>1917</v>
      </c>
      <c r="E522" s="205">
        <v>6000045329</v>
      </c>
      <c r="F522" s="311">
        <v>1</v>
      </c>
      <c r="G522" s="311">
        <v>0</v>
      </c>
      <c r="H522" s="309">
        <v>1</v>
      </c>
      <c r="I522" s="207">
        <v>46288</v>
      </c>
      <c r="J522" s="184" t="s">
        <v>2591</v>
      </c>
      <c r="K522" s="309">
        <v>516300070926084</v>
      </c>
      <c r="L522" s="307" t="s">
        <v>2791</v>
      </c>
      <c r="M522" s="211" t="s">
        <v>2792</v>
      </c>
      <c r="N522" s="308" t="s">
        <v>2793</v>
      </c>
      <c r="O522" s="212" t="s">
        <v>2189</v>
      </c>
      <c r="P522" s="207">
        <v>46288</v>
      </c>
      <c r="Q522" s="252" t="s">
        <v>2794</v>
      </c>
      <c r="R522" s="212" t="s">
        <v>2189</v>
      </c>
      <c r="S522" s="207">
        <v>46288</v>
      </c>
      <c r="T522" s="212" t="s">
        <v>68</v>
      </c>
      <c r="U522" s="24" t="s">
        <v>2795</v>
      </c>
      <c r="V522" s="37" t="s">
        <v>2681</v>
      </c>
      <c r="W522" s="37"/>
      <c r="X522" s="37"/>
      <c r="Y522" s="37"/>
      <c r="Z522" s="37"/>
      <c r="AA522" s="37"/>
      <c r="AB522" s="37"/>
      <c r="AC522" s="37"/>
      <c r="AD522" s="37"/>
      <c r="AE522" s="37"/>
      <c r="AF522" s="37"/>
    </row>
    <row r="523" ht="16.5" spans="1:32">
      <c r="A523" s="290">
        <v>449</v>
      </c>
      <c r="B523" s="55" t="s">
        <v>64</v>
      </c>
      <c r="C523" s="214" t="s">
        <v>1999</v>
      </c>
      <c r="D523" s="204" t="s">
        <v>1917</v>
      </c>
      <c r="E523" s="205">
        <v>6000045329</v>
      </c>
      <c r="F523" s="311">
        <v>2</v>
      </c>
      <c r="G523" s="311">
        <v>2</v>
      </c>
      <c r="H523" s="309">
        <v>0</v>
      </c>
      <c r="I523" s="207">
        <v>46288</v>
      </c>
      <c r="J523" s="184" t="s">
        <v>2591</v>
      </c>
      <c r="K523" s="309" t="s">
        <v>2846</v>
      </c>
      <c r="L523" s="210" t="s">
        <v>66</v>
      </c>
      <c r="M523" s="211" t="s">
        <v>66</v>
      </c>
      <c r="N523" s="211" t="s">
        <v>66</v>
      </c>
      <c r="O523" s="212" t="s">
        <v>2189</v>
      </c>
      <c r="P523" s="207">
        <v>46288</v>
      </c>
      <c r="Q523" s="211" t="s">
        <v>66</v>
      </c>
      <c r="R523" s="212" t="s">
        <v>2189</v>
      </c>
      <c r="S523" s="207">
        <v>46288</v>
      </c>
      <c r="T523" s="212" t="s">
        <v>68</v>
      </c>
      <c r="U523" s="213" t="s">
        <v>66</v>
      </c>
      <c r="V523" s="213" t="s">
        <v>66</v>
      </c>
      <c r="W523" s="211"/>
      <c r="X523" s="37"/>
      <c r="Y523" s="37"/>
      <c r="Z523" s="37"/>
      <c r="AA523" s="37"/>
      <c r="AB523" s="37"/>
      <c r="AC523" s="37"/>
      <c r="AD523" s="37"/>
      <c r="AE523" s="37"/>
      <c r="AF523" s="37"/>
    </row>
    <row r="524" ht="17" spans="1:32">
      <c r="A524" s="290">
        <v>450</v>
      </c>
      <c r="B524" s="55" t="s">
        <v>64</v>
      </c>
      <c r="C524" s="214" t="s">
        <v>1999</v>
      </c>
      <c r="D524" s="204" t="s">
        <v>1917</v>
      </c>
      <c r="E524" s="205">
        <v>6000045329</v>
      </c>
      <c r="F524" s="311">
        <v>1</v>
      </c>
      <c r="G524" s="311">
        <v>0</v>
      </c>
      <c r="H524" s="309">
        <v>1</v>
      </c>
      <c r="I524" s="207">
        <v>46288</v>
      </c>
      <c r="J524" s="184" t="s">
        <v>2591</v>
      </c>
      <c r="K524" s="309">
        <v>516300070926087</v>
      </c>
      <c r="L524" s="296" t="s">
        <v>2689</v>
      </c>
      <c r="M524" s="211" t="s">
        <v>2690</v>
      </c>
      <c r="N524" s="258" t="s">
        <v>86</v>
      </c>
      <c r="O524" s="212" t="s">
        <v>2189</v>
      </c>
      <c r="P524" s="207">
        <v>46288</v>
      </c>
      <c r="Q524" s="239" t="s">
        <v>2691</v>
      </c>
      <c r="R524" s="212" t="s">
        <v>2189</v>
      </c>
      <c r="S524" s="207">
        <v>46288</v>
      </c>
      <c r="T524" s="212" t="s">
        <v>68</v>
      </c>
      <c r="U524" s="28" t="s">
        <v>113</v>
      </c>
      <c r="V524" s="240" t="s">
        <v>1597</v>
      </c>
      <c r="W524" s="238"/>
      <c r="X524" s="37"/>
      <c r="Y524" s="37"/>
      <c r="Z524" s="37"/>
      <c r="AA524" s="37"/>
      <c r="AB524" s="37"/>
      <c r="AC524" s="37"/>
      <c r="AD524" s="37"/>
      <c r="AE524" s="37"/>
      <c r="AF524" s="37"/>
    </row>
    <row r="525" ht="16.5" spans="1:32">
      <c r="A525" s="290">
        <v>451</v>
      </c>
      <c r="B525" s="55" t="s">
        <v>64</v>
      </c>
      <c r="C525" s="214" t="s">
        <v>1999</v>
      </c>
      <c r="D525" s="204" t="s">
        <v>1917</v>
      </c>
      <c r="E525" s="205">
        <v>6000045329</v>
      </c>
      <c r="F525" s="311">
        <v>1</v>
      </c>
      <c r="G525" s="311">
        <v>1</v>
      </c>
      <c r="H525" s="309">
        <v>0</v>
      </c>
      <c r="I525" s="207">
        <v>46288</v>
      </c>
      <c r="J525" s="184" t="s">
        <v>2591</v>
      </c>
      <c r="K525" s="309">
        <v>516300070926088</v>
      </c>
      <c r="L525" s="210" t="s">
        <v>66</v>
      </c>
      <c r="M525" s="211" t="s">
        <v>66</v>
      </c>
      <c r="N525" s="211" t="s">
        <v>66</v>
      </c>
      <c r="O525" s="212" t="s">
        <v>2189</v>
      </c>
      <c r="P525" s="207">
        <v>46288</v>
      </c>
      <c r="Q525" s="211" t="s">
        <v>66</v>
      </c>
      <c r="R525" s="212" t="s">
        <v>2189</v>
      </c>
      <c r="S525" s="207">
        <v>46288</v>
      </c>
      <c r="T525" s="212" t="s">
        <v>68</v>
      </c>
      <c r="U525" s="213" t="s">
        <v>66</v>
      </c>
      <c r="V525" s="213" t="s">
        <v>66</v>
      </c>
      <c r="W525" s="211"/>
      <c r="X525" s="37"/>
      <c r="Y525" s="37"/>
      <c r="Z525" s="37"/>
      <c r="AA525" s="37"/>
      <c r="AB525" s="37"/>
      <c r="AC525" s="37"/>
      <c r="AD525" s="37"/>
      <c r="AE525" s="37"/>
      <c r="AF525" s="37"/>
    </row>
    <row r="526" ht="16.5" spans="1:32">
      <c r="A526" s="290">
        <v>452</v>
      </c>
      <c r="B526" s="55" t="s">
        <v>64</v>
      </c>
      <c r="C526" s="214" t="s">
        <v>1999</v>
      </c>
      <c r="D526" s="204" t="s">
        <v>1917</v>
      </c>
      <c r="E526" s="205">
        <v>6000045329</v>
      </c>
      <c r="F526" s="311">
        <v>1</v>
      </c>
      <c r="G526" s="311">
        <v>1</v>
      </c>
      <c r="H526" s="309">
        <v>0</v>
      </c>
      <c r="I526" s="207">
        <v>46288</v>
      </c>
      <c r="J526" s="184" t="s">
        <v>2591</v>
      </c>
      <c r="K526" s="309">
        <v>516300070926089</v>
      </c>
      <c r="L526" s="210" t="s">
        <v>66</v>
      </c>
      <c r="M526" s="211" t="s">
        <v>66</v>
      </c>
      <c r="N526" s="211" t="s">
        <v>66</v>
      </c>
      <c r="O526" s="212" t="s">
        <v>2189</v>
      </c>
      <c r="P526" s="207">
        <v>46288</v>
      </c>
      <c r="Q526" s="211" t="s">
        <v>66</v>
      </c>
      <c r="R526" s="212" t="s">
        <v>2189</v>
      </c>
      <c r="S526" s="207">
        <v>46288</v>
      </c>
      <c r="T526" s="212" t="s">
        <v>68</v>
      </c>
      <c r="U526" s="213" t="s">
        <v>66</v>
      </c>
      <c r="V526" s="213" t="s">
        <v>66</v>
      </c>
      <c r="W526" s="211"/>
      <c r="X526" s="37"/>
      <c r="Y526" s="37"/>
      <c r="Z526" s="37"/>
      <c r="AA526" s="37"/>
      <c r="AB526" s="37"/>
      <c r="AC526" s="37"/>
      <c r="AD526" s="37"/>
      <c r="AE526" s="37"/>
      <c r="AF526" s="37"/>
    </row>
    <row r="527" ht="16.5" spans="1:32">
      <c r="A527" s="290">
        <v>453</v>
      </c>
      <c r="B527" s="55" t="s">
        <v>64</v>
      </c>
      <c r="C527" s="214" t="s">
        <v>1999</v>
      </c>
      <c r="D527" s="204" t="s">
        <v>1917</v>
      </c>
      <c r="E527" s="205">
        <v>6000045329</v>
      </c>
      <c r="F527" s="311">
        <v>1</v>
      </c>
      <c r="G527" s="311">
        <v>0</v>
      </c>
      <c r="H527" s="309">
        <v>1</v>
      </c>
      <c r="I527" s="207">
        <v>46288</v>
      </c>
      <c r="J527" s="184" t="s">
        <v>2591</v>
      </c>
      <c r="K527" s="309">
        <v>516300070926090</v>
      </c>
      <c r="L527" s="251" t="s">
        <v>2612</v>
      </c>
      <c r="M527" s="252" t="s">
        <v>2272</v>
      </c>
      <c r="N527" s="253" t="s">
        <v>2273</v>
      </c>
      <c r="O527" s="212" t="s">
        <v>2189</v>
      </c>
      <c r="P527" s="207">
        <v>46288</v>
      </c>
      <c r="Q527" s="253" t="s">
        <v>2274</v>
      </c>
      <c r="R527" s="212" t="s">
        <v>2189</v>
      </c>
      <c r="S527" s="207">
        <v>46288</v>
      </c>
      <c r="T527" s="212" t="s">
        <v>68</v>
      </c>
      <c r="U527" s="240" t="s">
        <v>2613</v>
      </c>
      <c r="V527" s="240" t="s">
        <v>1597</v>
      </c>
      <c r="W527" s="37"/>
      <c r="X527" s="37"/>
      <c r="Y527" s="37"/>
      <c r="Z527" s="37"/>
      <c r="AA527" s="37"/>
      <c r="AB527" s="37"/>
      <c r="AC527" s="37"/>
      <c r="AD527" s="37"/>
      <c r="AE527" s="37"/>
      <c r="AF527" s="37"/>
    </row>
    <row r="528" ht="16.5" spans="1:32">
      <c r="A528" s="290">
        <v>454</v>
      </c>
      <c r="B528" s="55" t="s">
        <v>64</v>
      </c>
      <c r="C528" s="214" t="s">
        <v>1999</v>
      </c>
      <c r="D528" s="204" t="s">
        <v>1917</v>
      </c>
      <c r="E528" s="205">
        <v>6000045329</v>
      </c>
      <c r="F528" s="311">
        <v>1</v>
      </c>
      <c r="G528" s="311">
        <v>0</v>
      </c>
      <c r="H528" s="309">
        <v>1</v>
      </c>
      <c r="I528" s="207">
        <v>46288</v>
      </c>
      <c r="J528" s="184" t="s">
        <v>2591</v>
      </c>
      <c r="K528" s="309">
        <v>516300070926091</v>
      </c>
      <c r="L528" s="251" t="s">
        <v>2612</v>
      </c>
      <c r="M528" s="252" t="s">
        <v>2272</v>
      </c>
      <c r="N528" s="253" t="s">
        <v>2273</v>
      </c>
      <c r="O528" s="212" t="s">
        <v>2189</v>
      </c>
      <c r="P528" s="207">
        <v>46288</v>
      </c>
      <c r="Q528" s="253" t="s">
        <v>2274</v>
      </c>
      <c r="R528" s="212" t="s">
        <v>2189</v>
      </c>
      <c r="S528" s="207">
        <v>46288</v>
      </c>
      <c r="T528" s="212" t="s">
        <v>68</v>
      </c>
      <c r="U528" s="240" t="s">
        <v>2613</v>
      </c>
      <c r="V528" s="240" t="s">
        <v>1597</v>
      </c>
      <c r="W528" s="37"/>
      <c r="X528" s="37"/>
      <c r="Y528" s="37"/>
      <c r="Z528" s="37"/>
      <c r="AA528" s="37"/>
      <c r="AB528" s="37"/>
      <c r="AC528" s="37"/>
      <c r="AD528" s="37"/>
      <c r="AE528" s="37"/>
      <c r="AF528" s="37"/>
    </row>
    <row r="529" ht="17" spans="1:32">
      <c r="A529" s="290">
        <v>455</v>
      </c>
      <c r="B529" s="55" t="s">
        <v>64</v>
      </c>
      <c r="C529" s="214" t="s">
        <v>1999</v>
      </c>
      <c r="D529" s="204" t="s">
        <v>1917</v>
      </c>
      <c r="E529" s="205">
        <v>6000045329</v>
      </c>
      <c r="F529" s="311">
        <v>1</v>
      </c>
      <c r="G529" s="311">
        <v>0</v>
      </c>
      <c r="H529" s="309">
        <v>1</v>
      </c>
      <c r="I529" s="207">
        <v>46288</v>
      </c>
      <c r="J529" s="184" t="s">
        <v>2591</v>
      </c>
      <c r="K529" s="309">
        <v>516300070926092</v>
      </c>
      <c r="L529" s="296" t="s">
        <v>2689</v>
      </c>
      <c r="M529" s="211" t="s">
        <v>2690</v>
      </c>
      <c r="N529" s="250" t="s">
        <v>86</v>
      </c>
      <c r="O529" s="212" t="s">
        <v>2189</v>
      </c>
      <c r="P529" s="207">
        <v>46288</v>
      </c>
      <c r="Q529" s="239" t="s">
        <v>2691</v>
      </c>
      <c r="R529" s="212" t="s">
        <v>2189</v>
      </c>
      <c r="S529" s="207">
        <v>46288</v>
      </c>
      <c r="T529" s="212" t="s">
        <v>68</v>
      </c>
      <c r="U529" s="24" t="s">
        <v>113</v>
      </c>
      <c r="V529" s="240" t="s">
        <v>1597</v>
      </c>
      <c r="W529" s="37"/>
      <c r="X529" s="37"/>
      <c r="Y529" s="37"/>
      <c r="Z529" s="37"/>
      <c r="AA529" s="37"/>
      <c r="AB529" s="37"/>
      <c r="AC529" s="37"/>
      <c r="AD529" s="37"/>
      <c r="AE529" s="37"/>
      <c r="AF529" s="37"/>
    </row>
    <row r="530" ht="16.5" spans="1:32">
      <c r="A530" s="290">
        <v>456</v>
      </c>
      <c r="B530" s="55" t="s">
        <v>64</v>
      </c>
      <c r="C530" s="214" t="s">
        <v>1999</v>
      </c>
      <c r="D530" s="204" t="s">
        <v>1917</v>
      </c>
      <c r="E530" s="205">
        <v>6000045329</v>
      </c>
      <c r="F530" s="311">
        <v>1</v>
      </c>
      <c r="G530" s="311">
        <v>0</v>
      </c>
      <c r="H530" s="309">
        <v>1</v>
      </c>
      <c r="I530" s="207">
        <v>46288</v>
      </c>
      <c r="J530" s="184" t="s">
        <v>2591</v>
      </c>
      <c r="K530" s="309">
        <v>516300070926093</v>
      </c>
      <c r="L530" s="211" t="s">
        <v>2642</v>
      </c>
      <c r="M530" s="211" t="s">
        <v>2643</v>
      </c>
      <c r="N530" s="250" t="s">
        <v>86</v>
      </c>
      <c r="O530" s="212" t="s">
        <v>2189</v>
      </c>
      <c r="P530" s="207">
        <v>46288</v>
      </c>
      <c r="Q530" s="62" t="s">
        <v>2644</v>
      </c>
      <c r="R530" s="212" t="s">
        <v>2189</v>
      </c>
      <c r="S530" s="207">
        <v>46288</v>
      </c>
      <c r="T530" s="212" t="s">
        <v>68</v>
      </c>
      <c r="U530" s="287" t="s">
        <v>78</v>
      </c>
      <c r="V530" s="240" t="s">
        <v>1597</v>
      </c>
      <c r="W530" s="214"/>
      <c r="X530" s="37"/>
      <c r="Y530" s="37"/>
      <c r="Z530" s="37"/>
      <c r="AA530" s="37"/>
      <c r="AB530" s="37"/>
      <c r="AC530" s="37"/>
      <c r="AD530" s="37"/>
      <c r="AE530" s="37"/>
      <c r="AF530" s="37"/>
    </row>
    <row r="531" ht="16.5" spans="1:32">
      <c r="A531" s="290">
        <v>457</v>
      </c>
      <c r="B531" s="55" t="s">
        <v>64</v>
      </c>
      <c r="C531" s="214" t="s">
        <v>1999</v>
      </c>
      <c r="D531" s="204" t="s">
        <v>1917</v>
      </c>
      <c r="E531" s="205">
        <v>6000045329</v>
      </c>
      <c r="F531" s="311">
        <v>1</v>
      </c>
      <c r="G531" s="311">
        <v>1</v>
      </c>
      <c r="H531" s="309">
        <v>0</v>
      </c>
      <c r="I531" s="207">
        <v>46288</v>
      </c>
      <c r="J531" s="184" t="s">
        <v>2591</v>
      </c>
      <c r="K531" s="309">
        <v>516300070926094</v>
      </c>
      <c r="L531" s="210" t="s">
        <v>66</v>
      </c>
      <c r="M531" s="211" t="s">
        <v>66</v>
      </c>
      <c r="N531" s="211" t="s">
        <v>66</v>
      </c>
      <c r="O531" s="212" t="s">
        <v>2189</v>
      </c>
      <c r="P531" s="207">
        <v>46288</v>
      </c>
      <c r="Q531" s="211" t="s">
        <v>66</v>
      </c>
      <c r="R531" s="212" t="s">
        <v>2189</v>
      </c>
      <c r="S531" s="207">
        <v>46288</v>
      </c>
      <c r="T531" s="212" t="s">
        <v>68</v>
      </c>
      <c r="U531" s="213" t="s">
        <v>66</v>
      </c>
      <c r="V531" s="213" t="s">
        <v>66</v>
      </c>
      <c r="W531" s="37"/>
      <c r="X531" s="37"/>
      <c r="Y531" s="37"/>
      <c r="Z531" s="37"/>
      <c r="AA531" s="37"/>
      <c r="AB531" s="37"/>
      <c r="AC531" s="37"/>
      <c r="AD531" s="37"/>
      <c r="AE531" s="37"/>
      <c r="AF531" s="37"/>
    </row>
    <row r="532" ht="16.5" spans="1:32">
      <c r="A532" s="290">
        <v>458</v>
      </c>
      <c r="B532" s="55" t="s">
        <v>64</v>
      </c>
      <c r="C532" s="214" t="s">
        <v>171</v>
      </c>
      <c r="D532" s="204" t="s">
        <v>1917</v>
      </c>
      <c r="E532" s="205">
        <v>6000064428</v>
      </c>
      <c r="F532" s="311">
        <v>5</v>
      </c>
      <c r="G532" s="37">
        <v>5</v>
      </c>
      <c r="H532" s="37">
        <v>0</v>
      </c>
      <c r="I532" s="207">
        <v>46291</v>
      </c>
      <c r="J532" s="184" t="s">
        <v>2595</v>
      </c>
      <c r="K532" s="309" t="s">
        <v>2847</v>
      </c>
      <c r="L532" s="210" t="s">
        <v>66</v>
      </c>
      <c r="M532" s="211" t="s">
        <v>66</v>
      </c>
      <c r="N532" s="211" t="s">
        <v>66</v>
      </c>
      <c r="O532" s="212" t="s">
        <v>2189</v>
      </c>
      <c r="P532" s="207">
        <v>46291</v>
      </c>
      <c r="Q532" s="211" t="s">
        <v>66</v>
      </c>
      <c r="R532" s="212" t="s">
        <v>2189</v>
      </c>
      <c r="S532" s="207">
        <v>46291</v>
      </c>
      <c r="T532" s="212" t="s">
        <v>68</v>
      </c>
      <c r="U532" s="213" t="s">
        <v>66</v>
      </c>
      <c r="V532" s="213" t="s">
        <v>66</v>
      </c>
      <c r="W532" s="34"/>
      <c r="X532" s="34"/>
      <c r="Y532" s="34"/>
      <c r="Z532" s="34"/>
      <c r="AA532" s="34"/>
      <c r="AB532" s="34"/>
      <c r="AC532" s="34"/>
      <c r="AD532" s="34"/>
      <c r="AE532" s="34"/>
      <c r="AF532" s="34"/>
    </row>
    <row r="533" ht="16.5" spans="1:32">
      <c r="A533" s="290">
        <v>459</v>
      </c>
      <c r="B533" s="55" t="s">
        <v>64</v>
      </c>
      <c r="C533" s="214" t="s">
        <v>171</v>
      </c>
      <c r="D533" s="204" t="s">
        <v>1917</v>
      </c>
      <c r="E533" s="205">
        <v>6000064428</v>
      </c>
      <c r="F533" s="311">
        <v>11</v>
      </c>
      <c r="G533" s="37">
        <v>11</v>
      </c>
      <c r="H533" s="37">
        <v>0</v>
      </c>
      <c r="I533" s="207">
        <v>46293</v>
      </c>
      <c r="J533" s="184" t="s">
        <v>2595</v>
      </c>
      <c r="K533" s="309" t="s">
        <v>2848</v>
      </c>
      <c r="L533" s="210" t="s">
        <v>66</v>
      </c>
      <c r="M533" s="211" t="s">
        <v>66</v>
      </c>
      <c r="N533" s="211" t="s">
        <v>66</v>
      </c>
      <c r="O533" s="212" t="s">
        <v>2189</v>
      </c>
      <c r="P533" s="207">
        <v>46291</v>
      </c>
      <c r="Q533" s="211" t="s">
        <v>66</v>
      </c>
      <c r="R533" s="212" t="s">
        <v>2189</v>
      </c>
      <c r="S533" s="207">
        <v>46293</v>
      </c>
      <c r="T533" s="212" t="s">
        <v>68</v>
      </c>
      <c r="U533" s="213" t="s">
        <v>66</v>
      </c>
      <c r="V533" s="213" t="s">
        <v>66</v>
      </c>
      <c r="W533" s="34"/>
      <c r="X533" s="34"/>
      <c r="Y533" s="34"/>
      <c r="Z533" s="34"/>
      <c r="AA533" s="34"/>
      <c r="AB533" s="34"/>
      <c r="AC533" s="34"/>
      <c r="AD533" s="34"/>
      <c r="AE533" s="34"/>
      <c r="AF533" s="34"/>
    </row>
    <row r="534" ht="16.5" spans="1:32">
      <c r="A534" s="290">
        <v>460</v>
      </c>
      <c r="B534" s="55" t="s">
        <v>64</v>
      </c>
      <c r="C534" s="214" t="s">
        <v>1999</v>
      </c>
      <c r="D534" s="204" t="s">
        <v>1917</v>
      </c>
      <c r="E534" s="205">
        <v>6000064441</v>
      </c>
      <c r="F534" s="311">
        <v>10</v>
      </c>
      <c r="G534" s="311">
        <v>10</v>
      </c>
      <c r="H534" s="309">
        <v>0</v>
      </c>
      <c r="I534" s="207">
        <v>46293</v>
      </c>
      <c r="J534" s="184" t="s">
        <v>2592</v>
      </c>
      <c r="K534" s="309" t="s">
        <v>2849</v>
      </c>
      <c r="L534" s="210" t="s">
        <v>66</v>
      </c>
      <c r="M534" s="211" t="s">
        <v>66</v>
      </c>
      <c r="N534" s="211" t="s">
        <v>66</v>
      </c>
      <c r="O534" s="212" t="s">
        <v>2189</v>
      </c>
      <c r="P534" s="207">
        <v>46293</v>
      </c>
      <c r="Q534" s="211" t="s">
        <v>66</v>
      </c>
      <c r="R534" s="212" t="s">
        <v>2189</v>
      </c>
      <c r="S534" s="207">
        <v>46293</v>
      </c>
      <c r="T534" s="212" t="s">
        <v>68</v>
      </c>
      <c r="U534" s="213" t="s">
        <v>66</v>
      </c>
      <c r="V534" s="213" t="s">
        <v>66</v>
      </c>
      <c r="W534" s="37"/>
      <c r="X534" s="37"/>
      <c r="Y534" s="37"/>
      <c r="Z534" s="37"/>
      <c r="AA534" s="37"/>
      <c r="AB534" s="37"/>
      <c r="AC534" s="37"/>
      <c r="AD534" s="37"/>
      <c r="AE534" s="37"/>
      <c r="AF534" s="37"/>
    </row>
    <row r="535" ht="16.5" spans="1:32">
      <c r="A535" s="290">
        <v>461</v>
      </c>
      <c r="B535" s="55" t="s">
        <v>64</v>
      </c>
      <c r="C535" s="214" t="s">
        <v>171</v>
      </c>
      <c r="D535" s="204" t="s">
        <v>1917</v>
      </c>
      <c r="E535" s="205">
        <v>6000064441</v>
      </c>
      <c r="F535" s="315">
        <v>1</v>
      </c>
      <c r="G535" s="312">
        <v>0</v>
      </c>
      <c r="H535" s="312">
        <v>1</v>
      </c>
      <c r="I535" s="207">
        <v>46295</v>
      </c>
      <c r="J535" s="184" t="s">
        <v>2592</v>
      </c>
      <c r="K535" s="309">
        <v>516339160926043</v>
      </c>
      <c r="L535" s="239" t="s">
        <v>2850</v>
      </c>
      <c r="M535" s="238" t="s">
        <v>2617</v>
      </c>
      <c r="N535" s="256" t="s">
        <v>2618</v>
      </c>
      <c r="O535" s="212" t="s">
        <v>2189</v>
      </c>
      <c r="P535" s="207">
        <v>46295</v>
      </c>
      <c r="Q535" s="316" t="s">
        <v>2619</v>
      </c>
      <c r="R535" s="212" t="s">
        <v>2189</v>
      </c>
      <c r="S535" s="207">
        <v>46295</v>
      </c>
      <c r="T535" s="212" t="s">
        <v>68</v>
      </c>
      <c r="U535" s="212" t="s">
        <v>2620</v>
      </c>
      <c r="V535" s="240" t="s">
        <v>1597</v>
      </c>
      <c r="W535" s="37"/>
      <c r="X535" s="37"/>
      <c r="Y535" s="37"/>
      <c r="Z535" s="37"/>
      <c r="AA535" s="37"/>
      <c r="AB535" s="37"/>
      <c r="AC535" s="37"/>
      <c r="AD535" s="37"/>
      <c r="AE535" s="37"/>
      <c r="AF535" s="37"/>
    </row>
    <row r="536" ht="16.5" spans="1:32">
      <c r="A536" s="290">
        <v>462</v>
      </c>
      <c r="B536" s="55" t="s">
        <v>64</v>
      </c>
      <c r="C536" s="214" t="s">
        <v>171</v>
      </c>
      <c r="D536" s="204" t="s">
        <v>1917</v>
      </c>
      <c r="E536" s="205">
        <v>6000064441</v>
      </c>
      <c r="F536" s="315">
        <v>3</v>
      </c>
      <c r="G536" s="312">
        <v>3</v>
      </c>
      <c r="H536" s="312">
        <v>0</v>
      </c>
      <c r="I536" s="207">
        <v>46295</v>
      </c>
      <c r="J536" s="184" t="s">
        <v>2592</v>
      </c>
      <c r="K536" s="309" t="s">
        <v>2851</v>
      </c>
      <c r="L536" s="210" t="s">
        <v>66</v>
      </c>
      <c r="M536" s="211" t="s">
        <v>66</v>
      </c>
      <c r="N536" s="211" t="s">
        <v>66</v>
      </c>
      <c r="O536" s="212" t="s">
        <v>2189</v>
      </c>
      <c r="P536" s="207">
        <v>46295</v>
      </c>
      <c r="Q536" s="211" t="s">
        <v>66</v>
      </c>
      <c r="R536" s="212" t="s">
        <v>2189</v>
      </c>
      <c r="S536" s="207">
        <v>46295</v>
      </c>
      <c r="T536" s="212" t="s">
        <v>68</v>
      </c>
      <c r="U536" s="213" t="s">
        <v>66</v>
      </c>
      <c r="V536" s="213" t="s">
        <v>66</v>
      </c>
      <c r="W536" s="37"/>
      <c r="X536" s="37"/>
      <c r="Y536" s="37"/>
      <c r="Z536" s="37"/>
      <c r="AA536" s="37"/>
      <c r="AB536" s="37"/>
      <c r="AC536" s="37"/>
      <c r="AD536" s="37"/>
      <c r="AE536" s="37"/>
      <c r="AF536" s="37"/>
    </row>
    <row r="537" ht="16.5" spans="1:32">
      <c r="A537" s="290">
        <v>463</v>
      </c>
      <c r="B537" s="55" t="s">
        <v>64</v>
      </c>
      <c r="C537" s="214" t="s">
        <v>171</v>
      </c>
      <c r="D537" s="204" t="s">
        <v>1917</v>
      </c>
      <c r="E537" s="205">
        <v>6000064441</v>
      </c>
      <c r="F537" s="315">
        <v>1</v>
      </c>
      <c r="G537" s="312">
        <v>0</v>
      </c>
      <c r="H537" s="312">
        <v>1</v>
      </c>
      <c r="I537" s="207">
        <v>46295</v>
      </c>
      <c r="J537" s="184" t="s">
        <v>2592</v>
      </c>
      <c r="K537" s="309">
        <v>516339160926047</v>
      </c>
      <c r="L537" s="211" t="s">
        <v>2625</v>
      </c>
      <c r="M537" s="269" t="s">
        <v>2214</v>
      </c>
      <c r="N537" s="253" t="s">
        <v>2188</v>
      </c>
      <c r="O537" s="212" t="s">
        <v>2189</v>
      </c>
      <c r="P537" s="207">
        <v>46295</v>
      </c>
      <c r="Q537" s="247" t="s">
        <v>2190</v>
      </c>
      <c r="R537" s="212" t="s">
        <v>2189</v>
      </c>
      <c r="S537" s="207">
        <v>46295</v>
      </c>
      <c r="T537" s="212" t="s">
        <v>68</v>
      </c>
      <c r="U537" s="287" t="s">
        <v>78</v>
      </c>
      <c r="V537" s="240" t="s">
        <v>1597</v>
      </c>
      <c r="W537" s="55"/>
      <c r="X537" s="55"/>
      <c r="Y537" s="214"/>
      <c r="Z537" s="214"/>
      <c r="AA537" s="214"/>
      <c r="AB537" s="214"/>
      <c r="AC537" s="214"/>
      <c r="AD537" s="214"/>
      <c r="AE537" s="214"/>
      <c r="AF537" s="214"/>
    </row>
    <row r="538" ht="16.5" spans="1:32">
      <c r="A538" s="290">
        <v>464</v>
      </c>
      <c r="B538" s="55" t="s">
        <v>64</v>
      </c>
      <c r="C538" s="214" t="s">
        <v>171</v>
      </c>
      <c r="D538" s="204" t="s">
        <v>1917</v>
      </c>
      <c r="E538" s="205">
        <v>6000064441</v>
      </c>
      <c r="F538" s="315">
        <v>6</v>
      </c>
      <c r="G538" s="312">
        <v>6</v>
      </c>
      <c r="H538" s="312">
        <v>0</v>
      </c>
      <c r="I538" s="207">
        <v>46295</v>
      </c>
      <c r="J538" s="184" t="s">
        <v>2592</v>
      </c>
      <c r="K538" s="309" t="s">
        <v>2852</v>
      </c>
      <c r="L538" s="239" t="s">
        <v>2850</v>
      </c>
      <c r="M538" s="238" t="s">
        <v>2617</v>
      </c>
      <c r="N538" s="256" t="s">
        <v>2618</v>
      </c>
      <c r="O538" s="212" t="s">
        <v>2189</v>
      </c>
      <c r="P538" s="207">
        <v>46295</v>
      </c>
      <c r="Q538" s="316" t="s">
        <v>2619</v>
      </c>
      <c r="R538" s="212" t="s">
        <v>2189</v>
      </c>
      <c r="S538" s="207">
        <v>46295</v>
      </c>
      <c r="T538" s="212" t="s">
        <v>68</v>
      </c>
      <c r="U538" s="212" t="s">
        <v>2620</v>
      </c>
      <c r="V538" s="240" t="s">
        <v>1597</v>
      </c>
      <c r="W538" s="37"/>
      <c r="X538" s="37"/>
      <c r="Y538" s="37"/>
      <c r="Z538" s="37"/>
      <c r="AA538" s="37"/>
      <c r="AB538" s="37"/>
      <c r="AC538" s="37"/>
      <c r="AD538" s="37"/>
      <c r="AE538" s="37"/>
      <c r="AF538" s="37"/>
    </row>
    <row r="539" ht="16.5" spans="1:32">
      <c r="A539" s="290">
        <v>465</v>
      </c>
      <c r="B539" s="55" t="s">
        <v>64</v>
      </c>
      <c r="C539" s="214" t="s">
        <v>171</v>
      </c>
      <c r="D539" s="204" t="s">
        <v>1917</v>
      </c>
      <c r="E539" s="205">
        <v>6000064441</v>
      </c>
      <c r="F539" s="315">
        <v>3</v>
      </c>
      <c r="G539" s="312">
        <v>3</v>
      </c>
      <c r="H539" s="312">
        <v>0</v>
      </c>
      <c r="I539" s="207">
        <v>46295</v>
      </c>
      <c r="J539" s="184" t="s">
        <v>2592</v>
      </c>
      <c r="K539" s="309" t="s">
        <v>2853</v>
      </c>
      <c r="L539" s="210" t="s">
        <v>66</v>
      </c>
      <c r="M539" s="211" t="s">
        <v>66</v>
      </c>
      <c r="N539" s="211" t="s">
        <v>66</v>
      </c>
      <c r="O539" s="212" t="s">
        <v>2189</v>
      </c>
      <c r="P539" s="207">
        <v>46295</v>
      </c>
      <c r="Q539" s="211" t="s">
        <v>66</v>
      </c>
      <c r="R539" s="212" t="s">
        <v>2189</v>
      </c>
      <c r="S539" s="207">
        <v>46295</v>
      </c>
      <c r="T539" s="212" t="s">
        <v>68</v>
      </c>
      <c r="U539" s="213" t="s">
        <v>66</v>
      </c>
      <c r="V539" s="213" t="s">
        <v>66</v>
      </c>
      <c r="W539" s="37"/>
      <c r="X539" s="37"/>
      <c r="Y539" s="37"/>
      <c r="Z539" s="37"/>
      <c r="AA539" s="37"/>
      <c r="AB539" s="37"/>
      <c r="AC539" s="37"/>
      <c r="AD539" s="37"/>
      <c r="AE539" s="37"/>
      <c r="AF539" s="37"/>
    </row>
    <row r="540" ht="16.5" spans="1:32">
      <c r="A540" s="290">
        <v>466</v>
      </c>
      <c r="B540" s="55" t="s">
        <v>64</v>
      </c>
      <c r="C540" s="214" t="s">
        <v>171</v>
      </c>
      <c r="D540" s="204" t="s">
        <v>1917</v>
      </c>
      <c r="E540" s="205">
        <v>6000064441</v>
      </c>
      <c r="F540" s="315">
        <v>1</v>
      </c>
      <c r="G540" s="312">
        <v>0</v>
      </c>
      <c r="H540" s="312">
        <v>1</v>
      </c>
      <c r="I540" s="207">
        <v>46295</v>
      </c>
      <c r="J540" s="184" t="s">
        <v>2592</v>
      </c>
      <c r="K540" s="309">
        <v>516339160926057</v>
      </c>
      <c r="L540" s="239" t="s">
        <v>2850</v>
      </c>
      <c r="M540" s="238" t="s">
        <v>2617</v>
      </c>
      <c r="N540" s="256" t="s">
        <v>2618</v>
      </c>
      <c r="O540" s="212" t="s">
        <v>2189</v>
      </c>
      <c r="P540" s="207">
        <v>46295</v>
      </c>
      <c r="Q540" s="316" t="s">
        <v>2619</v>
      </c>
      <c r="R540" s="212" t="s">
        <v>2189</v>
      </c>
      <c r="S540" s="207">
        <v>46295</v>
      </c>
      <c r="T540" s="212" t="s">
        <v>68</v>
      </c>
      <c r="U540" s="212" t="s">
        <v>2620</v>
      </c>
      <c r="V540" s="240" t="s">
        <v>1597</v>
      </c>
      <c r="W540" s="37"/>
      <c r="X540" s="37"/>
      <c r="Y540" s="37"/>
      <c r="Z540" s="37"/>
      <c r="AA540" s="37"/>
      <c r="AB540" s="37"/>
      <c r="AC540" s="37"/>
      <c r="AD540" s="37"/>
      <c r="AE540" s="37"/>
      <c r="AF540" s="37"/>
    </row>
    <row r="541" ht="16.5" spans="1:32">
      <c r="A541" s="290">
        <v>467</v>
      </c>
      <c r="B541" s="55" t="s">
        <v>64</v>
      </c>
      <c r="C541" s="214" t="s">
        <v>171</v>
      </c>
      <c r="D541" s="204" t="s">
        <v>1917</v>
      </c>
      <c r="E541" s="205">
        <v>6000064441</v>
      </c>
      <c r="F541" s="315">
        <v>1</v>
      </c>
      <c r="G541" s="312">
        <v>0</v>
      </c>
      <c r="H541" s="312">
        <v>1</v>
      </c>
      <c r="I541" s="207">
        <v>46295</v>
      </c>
      <c r="J541" s="184" t="s">
        <v>2592</v>
      </c>
      <c r="K541" s="309">
        <v>516339160926058</v>
      </c>
      <c r="L541" s="239" t="s">
        <v>2850</v>
      </c>
      <c r="M541" s="238" t="s">
        <v>2617</v>
      </c>
      <c r="N541" s="256" t="s">
        <v>2618</v>
      </c>
      <c r="O541" s="212" t="s">
        <v>2189</v>
      </c>
      <c r="P541" s="207">
        <v>46295</v>
      </c>
      <c r="Q541" s="316" t="s">
        <v>2619</v>
      </c>
      <c r="R541" s="212" t="s">
        <v>2189</v>
      </c>
      <c r="S541" s="207">
        <v>46295</v>
      </c>
      <c r="T541" s="212" t="s">
        <v>68</v>
      </c>
      <c r="U541" s="212" t="s">
        <v>2620</v>
      </c>
      <c r="V541" s="240" t="s">
        <v>1597</v>
      </c>
      <c r="W541" s="37"/>
      <c r="X541" s="37"/>
      <c r="Y541" s="37"/>
      <c r="Z541" s="37"/>
      <c r="AA541" s="37"/>
      <c r="AB541" s="37"/>
      <c r="AC541" s="37"/>
      <c r="AD541" s="37"/>
      <c r="AE541" s="37"/>
      <c r="AF541" s="37"/>
    </row>
    <row r="542" ht="16.5" spans="1:32">
      <c r="A542" s="290">
        <v>468</v>
      </c>
      <c r="B542" s="55" t="s">
        <v>64</v>
      </c>
      <c r="C542" s="214" t="s">
        <v>171</v>
      </c>
      <c r="D542" s="204" t="s">
        <v>1917</v>
      </c>
      <c r="E542" s="205">
        <v>6000064441</v>
      </c>
      <c r="F542" s="315">
        <v>1</v>
      </c>
      <c r="G542" s="312">
        <v>1</v>
      </c>
      <c r="H542" s="312">
        <v>0</v>
      </c>
      <c r="I542" s="207">
        <v>46295</v>
      </c>
      <c r="J542" s="184" t="s">
        <v>2592</v>
      </c>
      <c r="K542" s="309">
        <v>516339160926059</v>
      </c>
      <c r="L542" s="210" t="s">
        <v>66</v>
      </c>
      <c r="M542" s="211" t="s">
        <v>66</v>
      </c>
      <c r="N542" s="211" t="s">
        <v>66</v>
      </c>
      <c r="O542" s="212" t="s">
        <v>2189</v>
      </c>
      <c r="P542" s="207">
        <v>46295</v>
      </c>
      <c r="Q542" s="211" t="s">
        <v>66</v>
      </c>
      <c r="R542" s="212" t="s">
        <v>2189</v>
      </c>
      <c r="S542" s="207">
        <v>46295</v>
      </c>
      <c r="T542" s="212" t="s">
        <v>68</v>
      </c>
      <c r="U542" s="213" t="s">
        <v>66</v>
      </c>
      <c r="V542" s="213" t="s">
        <v>66</v>
      </c>
      <c r="W542" s="37"/>
      <c r="X542" s="37"/>
      <c r="Y542" s="37"/>
      <c r="Z542" s="37"/>
      <c r="AA542" s="37"/>
      <c r="AB542" s="37"/>
      <c r="AC542" s="37"/>
      <c r="AD542" s="37"/>
      <c r="AE542" s="37"/>
      <c r="AF542" s="37"/>
    </row>
    <row r="543" ht="17" spans="1:32">
      <c r="A543" s="290">
        <v>469</v>
      </c>
      <c r="B543" s="55" t="s">
        <v>64</v>
      </c>
      <c r="C543" s="214" t="s">
        <v>171</v>
      </c>
      <c r="D543" s="204" t="s">
        <v>1917</v>
      </c>
      <c r="E543" s="228">
        <v>6000064436</v>
      </c>
      <c r="F543" s="315">
        <v>8</v>
      </c>
      <c r="G543" s="312">
        <v>8</v>
      </c>
      <c r="H543" s="312">
        <v>0</v>
      </c>
      <c r="I543" s="207">
        <v>46294</v>
      </c>
      <c r="J543" s="217" t="s">
        <v>2589</v>
      </c>
      <c r="K543" s="285" t="s">
        <v>2854</v>
      </c>
      <c r="L543" s="210" t="s">
        <v>66</v>
      </c>
      <c r="M543" s="211" t="s">
        <v>66</v>
      </c>
      <c r="N543" s="211" t="s">
        <v>66</v>
      </c>
      <c r="O543" s="212" t="s">
        <v>2189</v>
      </c>
      <c r="P543" s="207">
        <v>46294</v>
      </c>
      <c r="Q543" s="211" t="s">
        <v>66</v>
      </c>
      <c r="R543" s="212" t="s">
        <v>2189</v>
      </c>
      <c r="S543" s="207">
        <v>46294</v>
      </c>
      <c r="T543" s="212" t="s">
        <v>68</v>
      </c>
      <c r="U543" s="213" t="s">
        <v>66</v>
      </c>
      <c r="V543" s="213" t="s">
        <v>66</v>
      </c>
      <c r="W543" s="37"/>
      <c r="X543" s="37"/>
      <c r="Y543" s="37"/>
      <c r="Z543" s="37"/>
      <c r="AA543" s="37"/>
      <c r="AB543" s="37"/>
      <c r="AC543" s="37"/>
      <c r="AD543" s="37"/>
      <c r="AE543" s="37"/>
      <c r="AF543" s="37"/>
    </row>
    <row r="544" ht="17" spans="1:32">
      <c r="A544" s="290">
        <v>470</v>
      </c>
      <c r="B544" s="55" t="s">
        <v>64</v>
      </c>
      <c r="C544" s="214" t="s">
        <v>171</v>
      </c>
      <c r="D544" s="204" t="s">
        <v>1917</v>
      </c>
      <c r="E544" s="228">
        <v>6000064436</v>
      </c>
      <c r="F544" s="315">
        <v>1</v>
      </c>
      <c r="G544" s="312">
        <v>1</v>
      </c>
      <c r="H544" s="312">
        <v>0</v>
      </c>
      <c r="I544" s="207">
        <v>46296</v>
      </c>
      <c r="J544" s="217" t="s">
        <v>2589</v>
      </c>
      <c r="K544" s="285">
        <v>516339030926133</v>
      </c>
      <c r="L544" s="210" t="s">
        <v>66</v>
      </c>
      <c r="M544" s="211" t="s">
        <v>66</v>
      </c>
      <c r="N544" s="211" t="s">
        <v>66</v>
      </c>
      <c r="O544" s="212" t="s">
        <v>2189</v>
      </c>
      <c r="P544" s="207">
        <v>46296</v>
      </c>
      <c r="Q544" s="211" t="s">
        <v>66</v>
      </c>
      <c r="R544" s="212" t="s">
        <v>2189</v>
      </c>
      <c r="S544" s="207">
        <v>46296</v>
      </c>
      <c r="T544" s="212" t="s">
        <v>68</v>
      </c>
      <c r="U544" s="213" t="s">
        <v>66</v>
      </c>
      <c r="V544" s="213" t="s">
        <v>66</v>
      </c>
      <c r="W544" s="37"/>
      <c r="X544" s="37"/>
      <c r="Y544" s="37"/>
      <c r="Z544" s="37"/>
      <c r="AA544" s="37"/>
      <c r="AB544" s="37"/>
      <c r="AC544" s="37"/>
      <c r="AD544" s="37"/>
      <c r="AE544" s="37"/>
      <c r="AF544" s="37"/>
    </row>
    <row r="545" ht="17" spans="1:32">
      <c r="A545" s="290">
        <v>471</v>
      </c>
      <c r="B545" s="55" t="s">
        <v>64</v>
      </c>
      <c r="C545" s="214" t="s">
        <v>171</v>
      </c>
      <c r="D545" s="204" t="s">
        <v>1917</v>
      </c>
      <c r="E545" s="228">
        <v>6000064436</v>
      </c>
      <c r="F545" s="315">
        <v>1</v>
      </c>
      <c r="G545" s="312">
        <v>0</v>
      </c>
      <c r="H545" s="312">
        <v>1</v>
      </c>
      <c r="I545" s="207">
        <v>46296</v>
      </c>
      <c r="J545" s="217" t="s">
        <v>2589</v>
      </c>
      <c r="K545" s="285">
        <v>516339030926134</v>
      </c>
      <c r="L545" s="255" t="s">
        <v>2614</v>
      </c>
      <c r="M545" s="114" t="s">
        <v>2392</v>
      </c>
      <c r="N545" s="238" t="s">
        <v>2398</v>
      </c>
      <c r="O545" s="212" t="s">
        <v>2189</v>
      </c>
      <c r="P545" s="207">
        <v>46296</v>
      </c>
      <c r="Q545" s="256" t="s">
        <v>2615</v>
      </c>
      <c r="R545" s="212" t="s">
        <v>2189</v>
      </c>
      <c r="S545" s="207">
        <v>46296</v>
      </c>
      <c r="T545" s="212" t="s">
        <v>68</v>
      </c>
      <c r="U545" s="37" t="s">
        <v>27</v>
      </c>
      <c r="V545" s="216" t="s">
        <v>17</v>
      </c>
      <c r="W545" s="37"/>
      <c r="X545" s="37"/>
      <c r="Y545" s="37"/>
      <c r="Z545" s="37"/>
      <c r="AA545" s="37"/>
      <c r="AB545" s="37"/>
      <c r="AC545" s="37"/>
      <c r="AD545" s="37"/>
      <c r="AE545" s="37"/>
      <c r="AF545" s="37"/>
    </row>
    <row r="546" ht="17" spans="1:32">
      <c r="A546" s="290">
        <v>472</v>
      </c>
      <c r="B546" s="55" t="s">
        <v>64</v>
      </c>
      <c r="C546" s="214" t="s">
        <v>171</v>
      </c>
      <c r="D546" s="204" t="s">
        <v>1917</v>
      </c>
      <c r="E546" s="228">
        <v>6000064436</v>
      </c>
      <c r="F546" s="315">
        <v>4</v>
      </c>
      <c r="G546" s="312">
        <v>4</v>
      </c>
      <c r="H546" s="312">
        <v>0</v>
      </c>
      <c r="I546" s="207">
        <v>46296</v>
      </c>
      <c r="J546" s="217" t="s">
        <v>2589</v>
      </c>
      <c r="K546" s="285" t="s">
        <v>2855</v>
      </c>
      <c r="L546" s="210" t="s">
        <v>66</v>
      </c>
      <c r="M546" s="211" t="s">
        <v>66</v>
      </c>
      <c r="N546" s="211" t="s">
        <v>66</v>
      </c>
      <c r="O546" s="212" t="s">
        <v>2189</v>
      </c>
      <c r="P546" s="207">
        <v>46296</v>
      </c>
      <c r="Q546" s="211" t="s">
        <v>66</v>
      </c>
      <c r="R546" s="212" t="s">
        <v>2189</v>
      </c>
      <c r="S546" s="207">
        <v>46296</v>
      </c>
      <c r="T546" s="212" t="s">
        <v>68</v>
      </c>
      <c r="U546" s="213" t="s">
        <v>66</v>
      </c>
      <c r="V546" s="213" t="s">
        <v>66</v>
      </c>
      <c r="W546" s="37"/>
      <c r="X546" s="37"/>
      <c r="Y546" s="37"/>
      <c r="Z546" s="37"/>
      <c r="AA546" s="37"/>
      <c r="AB546" s="37"/>
      <c r="AC546" s="37"/>
      <c r="AD546" s="37"/>
      <c r="AE546" s="37"/>
      <c r="AF546" s="37"/>
    </row>
    <row r="547" ht="17" spans="1:32">
      <c r="A547" s="290">
        <v>473</v>
      </c>
      <c r="B547" s="55" t="s">
        <v>64</v>
      </c>
      <c r="C547" s="214" t="s">
        <v>171</v>
      </c>
      <c r="D547" s="204" t="s">
        <v>1917</v>
      </c>
      <c r="E547" s="228">
        <v>6000064436</v>
      </c>
      <c r="F547" s="315">
        <v>1</v>
      </c>
      <c r="G547" s="312">
        <v>0</v>
      </c>
      <c r="H547" s="312">
        <v>1</v>
      </c>
      <c r="I547" s="207">
        <v>46296</v>
      </c>
      <c r="J547" s="217" t="s">
        <v>2589</v>
      </c>
      <c r="K547" s="285">
        <v>516339030926139</v>
      </c>
      <c r="L547" s="296" t="s">
        <v>2689</v>
      </c>
      <c r="M547" s="211" t="s">
        <v>2690</v>
      </c>
      <c r="N547" s="250" t="s">
        <v>86</v>
      </c>
      <c r="O547" s="212" t="s">
        <v>2189</v>
      </c>
      <c r="P547" s="207">
        <v>46296</v>
      </c>
      <c r="Q547" s="239" t="s">
        <v>2691</v>
      </c>
      <c r="R547" s="212" t="s">
        <v>2189</v>
      </c>
      <c r="S547" s="207">
        <v>46296</v>
      </c>
      <c r="T547" s="212" t="s">
        <v>68</v>
      </c>
      <c r="U547" s="24" t="s">
        <v>113</v>
      </c>
      <c r="V547" s="240" t="s">
        <v>1597</v>
      </c>
      <c r="W547" s="37"/>
      <c r="X547" s="37"/>
      <c r="Y547" s="37"/>
      <c r="Z547" s="37"/>
      <c r="AA547" s="37"/>
      <c r="AB547" s="37"/>
      <c r="AC547" s="37"/>
      <c r="AD547" s="37"/>
      <c r="AE547" s="37"/>
      <c r="AF547" s="37"/>
    </row>
    <row r="548" ht="17" spans="1:32">
      <c r="A548" s="290">
        <v>474</v>
      </c>
      <c r="B548" s="55" t="s">
        <v>64</v>
      </c>
      <c r="C548" s="214" t="s">
        <v>171</v>
      </c>
      <c r="D548" s="204" t="s">
        <v>1917</v>
      </c>
      <c r="E548" s="228">
        <v>6000064436</v>
      </c>
      <c r="F548" s="315">
        <v>3</v>
      </c>
      <c r="G548" s="312">
        <v>3</v>
      </c>
      <c r="H548" s="312">
        <v>0</v>
      </c>
      <c r="I548" s="207">
        <v>46296</v>
      </c>
      <c r="J548" s="217" t="s">
        <v>2589</v>
      </c>
      <c r="K548" s="285" t="s">
        <v>2856</v>
      </c>
      <c r="L548" s="210" t="s">
        <v>66</v>
      </c>
      <c r="M548" s="211" t="s">
        <v>66</v>
      </c>
      <c r="N548" s="211" t="s">
        <v>66</v>
      </c>
      <c r="O548" s="212" t="s">
        <v>2189</v>
      </c>
      <c r="P548" s="207">
        <v>46296</v>
      </c>
      <c r="Q548" s="211" t="s">
        <v>66</v>
      </c>
      <c r="R548" s="212" t="s">
        <v>2189</v>
      </c>
      <c r="S548" s="207">
        <v>46296</v>
      </c>
      <c r="T548" s="212" t="s">
        <v>68</v>
      </c>
      <c r="U548" s="213" t="s">
        <v>66</v>
      </c>
      <c r="V548" s="213" t="s">
        <v>66</v>
      </c>
      <c r="W548" s="37"/>
      <c r="X548" s="37"/>
      <c r="Y548" s="37"/>
      <c r="Z548" s="37"/>
      <c r="AA548" s="37"/>
      <c r="AB548" s="37"/>
      <c r="AC548" s="37"/>
      <c r="AD548" s="37"/>
      <c r="AE548" s="37"/>
      <c r="AF548" s="37"/>
    </row>
    <row r="549" ht="16.5" spans="1:32">
      <c r="A549" s="290">
        <v>475</v>
      </c>
      <c r="B549" s="55" t="s">
        <v>64</v>
      </c>
      <c r="C549" s="214" t="s">
        <v>171</v>
      </c>
      <c r="D549" s="204" t="s">
        <v>1917</v>
      </c>
      <c r="E549" s="205">
        <v>6000064441</v>
      </c>
      <c r="F549" s="315">
        <v>1</v>
      </c>
      <c r="G549" s="312">
        <v>0</v>
      </c>
      <c r="H549" s="312">
        <v>1</v>
      </c>
      <c r="I549" s="207">
        <v>46296</v>
      </c>
      <c r="J549" s="184" t="s">
        <v>2592</v>
      </c>
      <c r="K549" s="309">
        <v>516339160926060</v>
      </c>
      <c r="L549" s="210" t="s">
        <v>66</v>
      </c>
      <c r="M549" s="211" t="s">
        <v>66</v>
      </c>
      <c r="N549" s="211" t="s">
        <v>66</v>
      </c>
      <c r="O549" s="212" t="s">
        <v>2189</v>
      </c>
      <c r="P549" s="207">
        <v>46296</v>
      </c>
      <c r="Q549" s="211" t="s">
        <v>66</v>
      </c>
      <c r="R549" s="212" t="s">
        <v>2189</v>
      </c>
      <c r="S549" s="207">
        <v>46296</v>
      </c>
      <c r="T549" s="212" t="s">
        <v>68</v>
      </c>
      <c r="U549" s="213" t="s">
        <v>66</v>
      </c>
      <c r="V549" s="213" t="s">
        <v>66</v>
      </c>
      <c r="W549" s="37"/>
      <c r="X549" s="37"/>
      <c r="Y549" s="37"/>
      <c r="Z549" s="37"/>
      <c r="AA549" s="37"/>
      <c r="AB549" s="37"/>
      <c r="AC549" s="37"/>
      <c r="AD549" s="37"/>
      <c r="AE549" s="37"/>
      <c r="AF549" s="37"/>
    </row>
    <row r="550" ht="16.5" spans="1:32">
      <c r="A550" s="290">
        <v>476</v>
      </c>
      <c r="B550" s="55" t="s">
        <v>64</v>
      </c>
      <c r="C550" s="214" t="s">
        <v>171</v>
      </c>
      <c r="D550" s="204" t="s">
        <v>1917</v>
      </c>
      <c r="E550" s="205">
        <v>6000064441</v>
      </c>
      <c r="F550" s="315">
        <v>1</v>
      </c>
      <c r="G550" s="312">
        <v>0</v>
      </c>
      <c r="H550" s="312">
        <v>1</v>
      </c>
      <c r="I550" s="207">
        <v>46296</v>
      </c>
      <c r="J550" s="184" t="s">
        <v>2592</v>
      </c>
      <c r="K550" s="309">
        <v>516339160926061</v>
      </c>
      <c r="L550" s="239" t="s">
        <v>2850</v>
      </c>
      <c r="M550" s="238" t="s">
        <v>2617</v>
      </c>
      <c r="N550" s="256" t="s">
        <v>2618</v>
      </c>
      <c r="O550" s="212" t="s">
        <v>2189</v>
      </c>
      <c r="P550" s="207">
        <v>46296</v>
      </c>
      <c r="Q550" s="316" t="s">
        <v>2619</v>
      </c>
      <c r="R550" s="212" t="s">
        <v>2189</v>
      </c>
      <c r="S550" s="207">
        <v>46296</v>
      </c>
      <c r="T550" s="212" t="s">
        <v>68</v>
      </c>
      <c r="U550" s="212" t="s">
        <v>2620</v>
      </c>
      <c r="V550" s="240" t="s">
        <v>1597</v>
      </c>
      <c r="W550" s="37"/>
      <c r="X550" s="37"/>
      <c r="Y550" s="37"/>
      <c r="Z550" s="37"/>
      <c r="AA550" s="37"/>
      <c r="AB550" s="37"/>
      <c r="AC550" s="37"/>
      <c r="AD550" s="37"/>
      <c r="AE550" s="37"/>
      <c r="AF550" s="37"/>
    </row>
    <row r="551" ht="16.5" spans="1:32">
      <c r="A551" s="290">
        <v>477</v>
      </c>
      <c r="B551" s="55" t="s">
        <v>64</v>
      </c>
      <c r="C551" s="214" t="s">
        <v>171</v>
      </c>
      <c r="D551" s="204" t="s">
        <v>1917</v>
      </c>
      <c r="E551" s="205">
        <v>6000064441</v>
      </c>
      <c r="F551" s="315">
        <v>1</v>
      </c>
      <c r="G551" s="312">
        <v>1</v>
      </c>
      <c r="H551" s="312">
        <v>0</v>
      </c>
      <c r="I551" s="207">
        <v>46296</v>
      </c>
      <c r="J551" s="184" t="s">
        <v>2592</v>
      </c>
      <c r="K551" s="309">
        <v>516339160926062</v>
      </c>
      <c r="L551" s="210" t="s">
        <v>66</v>
      </c>
      <c r="M551" s="211" t="s">
        <v>66</v>
      </c>
      <c r="N551" s="211" t="s">
        <v>66</v>
      </c>
      <c r="O551" s="212" t="s">
        <v>2189</v>
      </c>
      <c r="P551" s="207">
        <v>46296</v>
      </c>
      <c r="Q551" s="211" t="s">
        <v>66</v>
      </c>
      <c r="R551" s="212" t="s">
        <v>2189</v>
      </c>
      <c r="S551" s="207">
        <v>46296</v>
      </c>
      <c r="T551" s="212" t="s">
        <v>68</v>
      </c>
      <c r="U551" s="213" t="s">
        <v>66</v>
      </c>
      <c r="V551" s="213" t="s">
        <v>66</v>
      </c>
      <c r="W551" s="37"/>
      <c r="X551" s="37"/>
      <c r="Y551" s="37"/>
      <c r="Z551" s="37"/>
      <c r="AA551" s="37"/>
      <c r="AB551" s="37"/>
      <c r="AC551" s="37"/>
      <c r="AD551" s="37"/>
      <c r="AE551" s="37"/>
      <c r="AF551" s="37"/>
    </row>
    <row r="552" ht="16.5" spans="1:32">
      <c r="A552" s="290">
        <v>478</v>
      </c>
      <c r="B552" s="55" t="s">
        <v>64</v>
      </c>
      <c r="C552" s="214" t="s">
        <v>171</v>
      </c>
      <c r="D552" s="204" t="s">
        <v>1917</v>
      </c>
      <c r="E552" s="205">
        <v>6000064428</v>
      </c>
      <c r="F552" s="311">
        <v>7</v>
      </c>
      <c r="G552" s="37">
        <v>7</v>
      </c>
      <c r="H552" s="37">
        <v>0</v>
      </c>
      <c r="I552" s="207">
        <v>46296</v>
      </c>
      <c r="J552" s="184" t="s">
        <v>2595</v>
      </c>
      <c r="K552" s="309" t="s">
        <v>2857</v>
      </c>
      <c r="L552" s="210" t="s">
        <v>66</v>
      </c>
      <c r="M552" s="211" t="s">
        <v>66</v>
      </c>
      <c r="N552" s="211" t="s">
        <v>66</v>
      </c>
      <c r="O552" s="212" t="s">
        <v>2189</v>
      </c>
      <c r="P552" s="207">
        <v>46291</v>
      </c>
      <c r="Q552" s="210" t="s">
        <v>66</v>
      </c>
      <c r="R552" s="212" t="s">
        <v>2189</v>
      </c>
      <c r="S552" s="207">
        <v>46296</v>
      </c>
      <c r="T552" s="212" t="s">
        <v>68</v>
      </c>
      <c r="U552" s="213" t="s">
        <v>66</v>
      </c>
      <c r="V552" s="213" t="s">
        <v>66</v>
      </c>
      <c r="W552" s="34"/>
      <c r="X552" s="34"/>
      <c r="Y552" s="34"/>
      <c r="Z552" s="34"/>
      <c r="AA552" s="34"/>
      <c r="AB552" s="34"/>
      <c r="AC552" s="34"/>
      <c r="AD552" s="34"/>
      <c r="AE552" s="34"/>
      <c r="AF552" s="34"/>
    </row>
    <row r="553" ht="16.5" spans="1:32">
      <c r="A553" s="290"/>
      <c r="B553" s="37"/>
      <c r="C553" s="214" t="s">
        <v>171</v>
      </c>
      <c r="D553" s="204" t="s">
        <v>1917</v>
      </c>
      <c r="E553" s="205">
        <v>6000064428</v>
      </c>
      <c r="F553" s="311">
        <v>6</v>
      </c>
      <c r="G553" s="37">
        <v>6</v>
      </c>
      <c r="H553" s="37">
        <v>0</v>
      </c>
      <c r="I553" s="207">
        <v>46299</v>
      </c>
      <c r="J553" s="184" t="s">
        <v>2595</v>
      </c>
      <c r="K553" s="309" t="s">
        <v>2858</v>
      </c>
      <c r="L553" s="210" t="s">
        <v>66</v>
      </c>
      <c r="M553" s="211" t="s">
        <v>66</v>
      </c>
      <c r="N553" s="211" t="s">
        <v>66</v>
      </c>
      <c r="O553" s="212" t="s">
        <v>2189</v>
      </c>
      <c r="P553" s="207">
        <v>46291</v>
      </c>
      <c r="Q553" s="210" t="s">
        <v>66</v>
      </c>
      <c r="R553" s="212" t="s">
        <v>2189</v>
      </c>
      <c r="S553" s="207">
        <v>46299</v>
      </c>
      <c r="T553" s="212" t="s">
        <v>68</v>
      </c>
      <c r="U553" s="213" t="s">
        <v>66</v>
      </c>
      <c r="V553" s="213" t="s">
        <v>66</v>
      </c>
      <c r="W553" s="37"/>
      <c r="X553" s="37"/>
      <c r="Y553" s="37"/>
      <c r="Z553" s="37"/>
      <c r="AA553" s="37"/>
      <c r="AB553" s="37"/>
      <c r="AC553" s="37"/>
      <c r="AD553" s="37"/>
      <c r="AE553" s="37"/>
      <c r="AF553" s="37"/>
    </row>
    <row r="554" ht="16.5" spans="1:32">
      <c r="A554" s="290"/>
      <c r="B554" s="37"/>
      <c r="C554" s="214" t="s">
        <v>171</v>
      </c>
      <c r="D554" s="204" t="s">
        <v>1917</v>
      </c>
      <c r="E554" s="205">
        <v>6000064428</v>
      </c>
      <c r="F554" s="311">
        <v>6</v>
      </c>
      <c r="G554" s="37">
        <v>6</v>
      </c>
      <c r="H554" s="37">
        <v>0</v>
      </c>
      <c r="I554" s="207">
        <v>46300</v>
      </c>
      <c r="J554" s="184" t="s">
        <v>2595</v>
      </c>
      <c r="K554" s="309" t="s">
        <v>2859</v>
      </c>
      <c r="L554" s="210" t="s">
        <v>66</v>
      </c>
      <c r="M554" s="211" t="s">
        <v>66</v>
      </c>
      <c r="N554" s="210" t="s">
        <v>66</v>
      </c>
      <c r="O554" s="190"/>
      <c r="P554" s="317"/>
      <c r="Q554" s="210" t="s">
        <v>66</v>
      </c>
      <c r="R554" s="212" t="s">
        <v>2189</v>
      </c>
      <c r="S554" s="207">
        <v>46300</v>
      </c>
      <c r="T554" s="212" t="s">
        <v>68</v>
      </c>
      <c r="U554" s="213" t="s">
        <v>66</v>
      </c>
      <c r="V554" s="318"/>
      <c r="W554" s="37"/>
      <c r="X554" s="37"/>
      <c r="Y554" s="37"/>
      <c r="Z554" s="37"/>
      <c r="AA554" s="37"/>
      <c r="AB554" s="37"/>
      <c r="AC554" s="37"/>
      <c r="AD554" s="37"/>
      <c r="AE554" s="37"/>
      <c r="AF554" s="37"/>
    </row>
    <row r="555" ht="14.5" spans="1:32">
      <c r="A555" s="290"/>
      <c r="B555" s="37"/>
      <c r="C555" s="214"/>
      <c r="D555" s="312"/>
      <c r="E555" s="312"/>
      <c r="F555" s="315"/>
      <c r="G555" s="312"/>
      <c r="H555" s="312"/>
      <c r="I555" s="317"/>
      <c r="J555" s="312"/>
      <c r="K555" s="313"/>
      <c r="L555" s="319"/>
      <c r="M555" s="319"/>
      <c r="N555" s="319"/>
      <c r="O555" s="190"/>
      <c r="P555" s="317"/>
      <c r="Q555" s="320"/>
      <c r="R555" s="190"/>
      <c r="S555" s="317"/>
      <c r="T555" s="321"/>
      <c r="U555" s="319"/>
      <c r="V555" s="318"/>
      <c r="W555" s="37"/>
      <c r="X555" s="34"/>
      <c r="Y555" s="37"/>
      <c r="Z555" s="34"/>
      <c r="AA555" s="34"/>
      <c r="AB555" s="34"/>
      <c r="AC555" s="34"/>
      <c r="AD555" s="34"/>
      <c r="AE555" s="37"/>
      <c r="AF555" s="34"/>
    </row>
    <row r="556" ht="14.5" spans="1:32">
      <c r="A556" s="290"/>
      <c r="B556" s="37"/>
      <c r="C556" s="214"/>
      <c r="D556" s="312"/>
      <c r="E556" s="312"/>
      <c r="F556" s="315"/>
      <c r="G556" s="312"/>
      <c r="H556" s="312"/>
      <c r="I556" s="317"/>
      <c r="J556" s="312"/>
      <c r="K556" s="313"/>
      <c r="L556" s="319"/>
      <c r="M556" s="319"/>
      <c r="N556" s="319"/>
      <c r="O556" s="190"/>
      <c r="P556" s="317"/>
      <c r="Q556" s="320"/>
      <c r="R556" s="190"/>
      <c r="S556" s="317"/>
      <c r="T556" s="321"/>
      <c r="U556" s="318"/>
      <c r="V556" s="318"/>
      <c r="W556" s="37"/>
      <c r="X556" s="34"/>
      <c r="Y556" s="37"/>
      <c r="Z556" s="34"/>
      <c r="AA556" s="34"/>
      <c r="AB556" s="34"/>
      <c r="AC556" s="34"/>
      <c r="AD556" s="34"/>
      <c r="AE556" s="37"/>
      <c r="AF556" s="34"/>
    </row>
    <row r="557" ht="14.5" spans="1:32">
      <c r="A557" s="290"/>
      <c r="B557" s="37"/>
      <c r="C557" s="214"/>
      <c r="D557" s="312"/>
      <c r="E557" s="312"/>
      <c r="F557" s="315"/>
      <c r="G557" s="312"/>
      <c r="H557" s="312"/>
      <c r="I557" s="317"/>
      <c r="J557" s="312"/>
      <c r="K557" s="313"/>
      <c r="L557" s="319"/>
      <c r="M557" s="319"/>
      <c r="N557" s="319"/>
      <c r="O557" s="190"/>
      <c r="P557" s="317"/>
      <c r="Q557" s="320"/>
      <c r="R557" s="190"/>
      <c r="S557" s="317"/>
      <c r="T557" s="321"/>
      <c r="U557" s="318"/>
      <c r="V557" s="318"/>
      <c r="W557" s="37"/>
      <c r="X557" s="34"/>
      <c r="Y557" s="37"/>
      <c r="Z557" s="34"/>
      <c r="AA557" s="34"/>
      <c r="AB557" s="34"/>
      <c r="AC557" s="34"/>
      <c r="AD557" s="34"/>
      <c r="AE557" s="37"/>
      <c r="AF557" s="34"/>
    </row>
    <row r="558" ht="14.5" spans="1:32">
      <c r="A558" s="290"/>
      <c r="B558" s="37"/>
      <c r="C558" s="214"/>
      <c r="D558" s="312"/>
      <c r="E558" s="312"/>
      <c r="F558" s="315"/>
      <c r="G558" s="312"/>
      <c r="H558" s="312"/>
      <c r="I558" s="317"/>
      <c r="J558" s="312"/>
      <c r="K558" s="313"/>
      <c r="L558" s="319"/>
      <c r="M558" s="319"/>
      <c r="N558" s="319"/>
      <c r="O558" s="190"/>
      <c r="P558" s="317"/>
      <c r="Q558" s="320"/>
      <c r="R558" s="190"/>
      <c r="S558" s="317"/>
      <c r="T558" s="321"/>
      <c r="U558" s="318"/>
      <c r="V558" s="318"/>
      <c r="W558" s="37"/>
      <c r="X558" s="34"/>
      <c r="Y558" s="37"/>
      <c r="Z558" s="34"/>
      <c r="AA558" s="34"/>
      <c r="AB558" s="34"/>
      <c r="AC558" s="34"/>
      <c r="AD558" s="34"/>
      <c r="AE558" s="37"/>
      <c r="AF558" s="34"/>
    </row>
    <row r="559" ht="14.5" spans="1:32">
      <c r="A559" s="290"/>
      <c r="B559" s="37"/>
      <c r="C559" s="214"/>
      <c r="D559" s="312"/>
      <c r="E559" s="312"/>
      <c r="F559" s="315"/>
      <c r="G559" s="312"/>
      <c r="H559" s="312"/>
      <c r="I559" s="317"/>
      <c r="J559" s="312"/>
      <c r="K559" s="313"/>
      <c r="L559" s="319"/>
      <c r="M559" s="319"/>
      <c r="N559" s="319"/>
      <c r="O559" s="190"/>
      <c r="P559" s="317"/>
      <c r="Q559" s="320"/>
      <c r="R559" s="190"/>
      <c r="S559" s="317"/>
      <c r="T559" s="321"/>
      <c r="U559" s="318"/>
      <c r="V559" s="318"/>
      <c r="W559" s="37"/>
      <c r="X559" s="34"/>
      <c r="Y559" s="37"/>
      <c r="Z559" s="34"/>
      <c r="AA559" s="34"/>
      <c r="AB559" s="34"/>
      <c r="AC559" s="34"/>
      <c r="AD559" s="34"/>
      <c r="AE559" s="37"/>
      <c r="AF559" s="34"/>
    </row>
    <row r="560" ht="14.5" spans="1:32">
      <c r="A560" s="290"/>
      <c r="B560" s="37"/>
      <c r="C560" s="214"/>
      <c r="D560" s="312"/>
      <c r="E560" s="312"/>
      <c r="F560" s="315"/>
      <c r="G560" s="312"/>
      <c r="H560" s="312"/>
      <c r="I560" s="317"/>
      <c r="J560" s="312"/>
      <c r="K560" s="313"/>
      <c r="L560" s="319"/>
      <c r="M560" s="319"/>
      <c r="N560" s="319"/>
      <c r="O560" s="190"/>
      <c r="P560" s="317"/>
      <c r="Q560" s="320"/>
      <c r="R560" s="190"/>
      <c r="S560" s="317"/>
      <c r="T560" s="321"/>
      <c r="U560" s="318"/>
      <c r="V560" s="318"/>
      <c r="W560" s="37"/>
      <c r="X560" s="34"/>
      <c r="Y560" s="37"/>
      <c r="Z560" s="34"/>
      <c r="AA560" s="34"/>
      <c r="AB560" s="34"/>
      <c r="AC560" s="34"/>
      <c r="AD560" s="34"/>
      <c r="AE560" s="37"/>
      <c r="AF560" s="34"/>
    </row>
    <row r="561" ht="14.5" spans="1:32">
      <c r="A561" s="290"/>
      <c r="B561" s="37"/>
      <c r="C561" s="214"/>
      <c r="D561" s="312"/>
      <c r="E561" s="312"/>
      <c r="F561" s="315"/>
      <c r="G561" s="312"/>
      <c r="H561" s="312"/>
      <c r="I561" s="317"/>
      <c r="J561" s="312"/>
      <c r="K561" s="313"/>
      <c r="L561" s="319"/>
      <c r="M561" s="319"/>
      <c r="N561" s="319"/>
      <c r="O561" s="190"/>
      <c r="P561" s="317"/>
      <c r="Q561" s="320"/>
      <c r="R561" s="190"/>
      <c r="S561" s="317"/>
      <c r="T561" s="321"/>
      <c r="U561" s="318"/>
      <c r="V561" s="318"/>
      <c r="W561" s="37"/>
      <c r="X561" s="34"/>
      <c r="Y561" s="37"/>
      <c r="Z561" s="34"/>
      <c r="AA561" s="34"/>
      <c r="AB561" s="34"/>
      <c r="AC561" s="34"/>
      <c r="AD561" s="34"/>
      <c r="AE561" s="37"/>
      <c r="AF561" s="34"/>
    </row>
    <row r="562" ht="14.5" spans="1:32">
      <c r="A562" s="290"/>
      <c r="B562" s="37"/>
      <c r="C562" s="214"/>
      <c r="D562" s="312"/>
      <c r="E562" s="312"/>
      <c r="F562" s="315"/>
      <c r="G562" s="312"/>
      <c r="H562" s="312"/>
      <c r="I562" s="317"/>
      <c r="J562" s="312"/>
      <c r="K562" s="313"/>
      <c r="L562" s="319"/>
      <c r="M562" s="319"/>
      <c r="N562" s="319"/>
      <c r="O562" s="190"/>
      <c r="P562" s="317"/>
      <c r="Q562" s="320"/>
      <c r="R562" s="190"/>
      <c r="S562" s="317"/>
      <c r="T562" s="321"/>
      <c r="U562" s="318"/>
      <c r="V562" s="318"/>
      <c r="W562" s="37"/>
      <c r="X562" s="34"/>
      <c r="Y562" s="37"/>
      <c r="Z562" s="34"/>
      <c r="AA562" s="40"/>
      <c r="AB562" s="40"/>
      <c r="AC562" s="40"/>
      <c r="AD562" s="40"/>
      <c r="AE562" s="55"/>
      <c r="AF562" s="40"/>
    </row>
    <row r="563" ht="14.5" spans="1:32">
      <c r="A563" s="290"/>
      <c r="B563" s="37"/>
      <c r="C563" s="214"/>
      <c r="D563" s="312"/>
      <c r="E563" s="312"/>
      <c r="F563" s="315"/>
      <c r="G563" s="312"/>
      <c r="H563" s="312"/>
      <c r="I563" s="317"/>
      <c r="J563" s="312"/>
      <c r="K563" s="313"/>
      <c r="L563" s="319"/>
      <c r="M563" s="319"/>
      <c r="N563" s="319"/>
      <c r="O563" s="190"/>
      <c r="P563" s="317"/>
      <c r="Q563" s="320"/>
      <c r="R563" s="190"/>
      <c r="S563" s="317"/>
      <c r="T563" s="321"/>
      <c r="U563" s="318"/>
      <c r="V563" s="318"/>
      <c r="W563" s="37"/>
      <c r="X563" s="34"/>
      <c r="Y563" s="37"/>
      <c r="Z563" s="34"/>
      <c r="AA563" s="34"/>
      <c r="AB563" s="34"/>
      <c r="AC563" s="34"/>
      <c r="AD563" s="34"/>
      <c r="AE563" s="37"/>
      <c r="AF563" s="34"/>
    </row>
    <row r="564" ht="14.5" spans="1:32">
      <c r="A564" s="290"/>
      <c r="B564" s="37"/>
      <c r="C564" s="214"/>
      <c r="D564" s="312"/>
      <c r="E564" s="312"/>
      <c r="F564" s="315"/>
      <c r="G564" s="312"/>
      <c r="H564" s="312"/>
      <c r="I564" s="317"/>
      <c r="J564" s="312"/>
      <c r="K564" s="313"/>
      <c r="L564" s="319"/>
      <c r="M564" s="319"/>
      <c r="N564" s="319"/>
      <c r="O564" s="190"/>
      <c r="P564" s="317"/>
      <c r="Q564" s="320"/>
      <c r="R564" s="190"/>
      <c r="S564" s="317"/>
      <c r="T564" s="321"/>
      <c r="U564" s="318"/>
      <c r="V564" s="318"/>
      <c r="W564" s="37"/>
      <c r="X564" s="34"/>
      <c r="Y564" s="37"/>
      <c r="Z564" s="34"/>
      <c r="AA564" s="34"/>
      <c r="AB564" s="34"/>
      <c r="AC564" s="34"/>
      <c r="AD564" s="34"/>
      <c r="AE564" s="37"/>
      <c r="AF564" s="34"/>
    </row>
    <row r="565" ht="14.5" spans="1:32">
      <c r="A565" s="290"/>
      <c r="B565" s="37"/>
      <c r="C565" s="214"/>
      <c r="D565" s="312"/>
      <c r="E565" s="312"/>
      <c r="F565" s="315"/>
      <c r="G565" s="312"/>
      <c r="H565" s="312"/>
      <c r="I565" s="317"/>
      <c r="J565" s="312"/>
      <c r="K565" s="313"/>
      <c r="L565" s="319"/>
      <c r="M565" s="319"/>
      <c r="N565" s="319"/>
      <c r="O565" s="190"/>
      <c r="P565" s="317"/>
      <c r="Q565" s="320"/>
      <c r="R565" s="190"/>
      <c r="S565" s="317"/>
      <c r="T565" s="321"/>
      <c r="U565" s="318"/>
      <c r="V565" s="318"/>
      <c r="W565" s="37"/>
      <c r="X565" s="34"/>
      <c r="Y565" s="37"/>
      <c r="Z565" s="34"/>
      <c r="AA565" s="34"/>
      <c r="AB565" s="34"/>
      <c r="AC565" s="34"/>
      <c r="AD565" s="34"/>
      <c r="AE565" s="37"/>
      <c r="AF565" s="34"/>
    </row>
    <row r="566" ht="14.5" spans="1:32">
      <c r="A566" s="290"/>
      <c r="B566" s="37"/>
      <c r="C566" s="214"/>
      <c r="D566" s="312"/>
      <c r="E566" s="312"/>
      <c r="F566" s="315"/>
      <c r="G566" s="312"/>
      <c r="H566" s="312"/>
      <c r="I566" s="317"/>
      <c r="J566" s="312"/>
      <c r="K566" s="313"/>
      <c r="L566" s="319"/>
      <c r="M566" s="319"/>
      <c r="N566" s="319"/>
      <c r="O566" s="190"/>
      <c r="P566" s="317"/>
      <c r="Q566" s="320"/>
      <c r="R566" s="190"/>
      <c r="S566" s="317"/>
      <c r="T566" s="321"/>
      <c r="U566" s="318"/>
      <c r="V566" s="318"/>
      <c r="W566" s="37"/>
      <c r="X566" s="34"/>
      <c r="Y566" s="37"/>
      <c r="Z566" s="34"/>
      <c r="AA566" s="34"/>
      <c r="AB566" s="34"/>
      <c r="AC566" s="34"/>
      <c r="AD566" s="34"/>
      <c r="AE566" s="37"/>
      <c r="AF566" s="34"/>
    </row>
    <row r="567" ht="14.5" spans="1:32">
      <c r="A567" s="290"/>
      <c r="B567" s="37"/>
      <c r="C567" s="214"/>
      <c r="D567" s="312"/>
      <c r="E567" s="312"/>
      <c r="F567" s="315"/>
      <c r="G567" s="312"/>
      <c r="H567" s="312"/>
      <c r="I567" s="317"/>
      <c r="J567" s="312"/>
      <c r="K567" s="313"/>
      <c r="L567" s="319"/>
      <c r="M567" s="319"/>
      <c r="N567" s="319"/>
      <c r="O567" s="190"/>
      <c r="P567" s="317"/>
      <c r="Q567" s="320"/>
      <c r="R567" s="190"/>
      <c r="S567" s="317"/>
      <c r="T567" s="321"/>
      <c r="U567" s="318"/>
      <c r="V567" s="318"/>
      <c r="W567" s="37"/>
      <c r="X567" s="34"/>
      <c r="Y567" s="37"/>
      <c r="Z567" s="34"/>
      <c r="AA567" s="34"/>
      <c r="AB567" s="34"/>
      <c r="AC567" s="34"/>
      <c r="AD567" s="34"/>
      <c r="AE567" s="37"/>
      <c r="AF567" s="34"/>
    </row>
    <row r="568" ht="14.5" spans="1:32">
      <c r="A568" s="290"/>
      <c r="B568" s="37"/>
      <c r="C568" s="214"/>
      <c r="D568" s="312"/>
      <c r="E568" s="312"/>
      <c r="F568" s="315"/>
      <c r="G568" s="312"/>
      <c r="H568" s="312"/>
      <c r="I568" s="317"/>
      <c r="J568" s="312"/>
      <c r="K568" s="313"/>
      <c r="L568" s="319"/>
      <c r="M568" s="319"/>
      <c r="N568" s="319"/>
      <c r="O568" s="190"/>
      <c r="P568" s="317"/>
      <c r="Q568" s="320"/>
      <c r="R568" s="190"/>
      <c r="S568" s="317"/>
      <c r="T568" s="321"/>
      <c r="U568" s="318"/>
      <c r="V568" s="318"/>
      <c r="W568" s="37"/>
      <c r="X568" s="34"/>
      <c r="Y568" s="37"/>
      <c r="Z568" s="34"/>
      <c r="AA568" s="34"/>
      <c r="AB568" s="34"/>
      <c r="AC568" s="34"/>
      <c r="AD568" s="34"/>
      <c r="AE568" s="37"/>
      <c r="AF568" s="34"/>
    </row>
    <row r="569" ht="14.5" spans="1:32">
      <c r="A569" s="290"/>
      <c r="B569" s="37"/>
      <c r="C569" s="214"/>
      <c r="D569" s="312"/>
      <c r="E569" s="312"/>
      <c r="F569" s="315"/>
      <c r="G569" s="312"/>
      <c r="H569" s="312"/>
      <c r="I569" s="317"/>
      <c r="J569" s="312"/>
      <c r="K569" s="313"/>
      <c r="L569" s="319"/>
      <c r="M569" s="319"/>
      <c r="N569" s="319"/>
      <c r="O569" s="190"/>
      <c r="P569" s="317"/>
      <c r="Q569" s="320"/>
      <c r="R569" s="190"/>
      <c r="S569" s="317"/>
      <c r="T569" s="321"/>
      <c r="U569" s="318"/>
      <c r="V569" s="318"/>
      <c r="W569" s="37"/>
      <c r="X569" s="34"/>
      <c r="Y569" s="37"/>
      <c r="Z569" s="34"/>
      <c r="AA569" s="34"/>
      <c r="AB569" s="34"/>
      <c r="AC569" s="34"/>
      <c r="AD569" s="34"/>
      <c r="AE569" s="37"/>
      <c r="AF569" s="34"/>
    </row>
    <row r="570" ht="14.5" spans="1:32">
      <c r="A570" s="290"/>
      <c r="B570" s="37"/>
      <c r="C570" s="214"/>
      <c r="D570" s="312"/>
      <c r="E570" s="312"/>
      <c r="F570" s="315"/>
      <c r="G570" s="312"/>
      <c r="H570" s="312"/>
      <c r="I570" s="317"/>
      <c r="J570" s="312"/>
      <c r="K570" s="313"/>
      <c r="L570" s="319"/>
      <c r="M570" s="319"/>
      <c r="N570" s="319"/>
      <c r="O570" s="190"/>
      <c r="P570" s="317"/>
      <c r="Q570" s="320"/>
      <c r="R570" s="190"/>
      <c r="S570" s="317"/>
      <c r="T570" s="321"/>
      <c r="U570" s="318"/>
      <c r="V570" s="318"/>
      <c r="W570" s="37"/>
      <c r="X570" s="34"/>
      <c r="Y570" s="37"/>
      <c r="Z570" s="34"/>
      <c r="AA570" s="34"/>
      <c r="AB570" s="34"/>
      <c r="AC570" s="34"/>
      <c r="AD570" s="34"/>
      <c r="AE570" s="37"/>
      <c r="AF570" s="34"/>
    </row>
    <row r="571" ht="14.5" spans="1:32">
      <c r="A571" s="290"/>
      <c r="B571" s="37"/>
      <c r="C571" s="214"/>
      <c r="D571" s="312"/>
      <c r="E571" s="312"/>
      <c r="F571" s="315"/>
      <c r="G571" s="312"/>
      <c r="H571" s="312"/>
      <c r="I571" s="317"/>
      <c r="J571" s="312"/>
      <c r="K571" s="313"/>
      <c r="L571" s="319"/>
      <c r="M571" s="319"/>
      <c r="N571" s="319"/>
      <c r="O571" s="190"/>
      <c r="P571" s="317"/>
      <c r="Q571" s="320"/>
      <c r="R571" s="190"/>
      <c r="S571" s="317"/>
      <c r="T571" s="321"/>
      <c r="U571" s="318"/>
      <c r="V571" s="318"/>
      <c r="W571" s="37"/>
      <c r="X571" s="34"/>
      <c r="Y571" s="37"/>
      <c r="Z571" s="34"/>
      <c r="AA571" s="34"/>
      <c r="AB571" s="34"/>
      <c r="AC571" s="34"/>
      <c r="AD571" s="34"/>
      <c r="AE571" s="37"/>
      <c r="AF571" s="34"/>
    </row>
    <row r="572" ht="14.5" spans="1:32">
      <c r="A572" s="290"/>
      <c r="B572" s="37"/>
      <c r="C572" s="214"/>
      <c r="D572" s="312"/>
      <c r="E572" s="312"/>
      <c r="F572" s="315"/>
      <c r="G572" s="312"/>
      <c r="H572" s="312"/>
      <c r="I572" s="317"/>
      <c r="J572" s="312"/>
      <c r="K572" s="313"/>
      <c r="L572" s="319"/>
      <c r="M572" s="319"/>
      <c r="N572" s="319"/>
      <c r="O572" s="190"/>
      <c r="P572" s="317"/>
      <c r="Q572" s="320"/>
      <c r="R572" s="190"/>
      <c r="S572" s="317"/>
      <c r="T572" s="321"/>
      <c r="U572" s="318"/>
      <c r="V572" s="318"/>
      <c r="W572" s="37"/>
      <c r="X572" s="34"/>
      <c r="Y572" s="37"/>
      <c r="Z572" s="34"/>
      <c r="AA572" s="34"/>
      <c r="AB572" s="34"/>
      <c r="AC572" s="34"/>
      <c r="AD572" s="34"/>
      <c r="AE572" s="37"/>
      <c r="AF572" s="34"/>
    </row>
    <row r="573" ht="14.5" spans="1:32">
      <c r="A573" s="290"/>
      <c r="B573" s="37"/>
      <c r="C573" s="214"/>
      <c r="D573" s="312"/>
      <c r="E573" s="312"/>
      <c r="F573" s="315"/>
      <c r="G573" s="312"/>
      <c r="H573" s="312"/>
      <c r="I573" s="317"/>
      <c r="J573" s="312"/>
      <c r="K573" s="313"/>
      <c r="L573" s="319"/>
      <c r="M573" s="319"/>
      <c r="N573" s="319"/>
      <c r="O573" s="190"/>
      <c r="P573" s="317"/>
      <c r="Q573" s="320"/>
      <c r="R573" s="190"/>
      <c r="S573" s="317"/>
      <c r="T573" s="321"/>
      <c r="U573" s="318"/>
      <c r="V573" s="318"/>
      <c r="W573" s="37"/>
      <c r="X573" s="34"/>
      <c r="Y573" s="37"/>
      <c r="Z573" s="34"/>
      <c r="AA573" s="34"/>
      <c r="AB573" s="34"/>
      <c r="AC573" s="34"/>
      <c r="AD573" s="34"/>
      <c r="AE573" s="37"/>
      <c r="AF573" s="34"/>
    </row>
    <row r="574" ht="14.5" spans="1:32">
      <c r="A574" s="290"/>
      <c r="B574" s="37"/>
      <c r="C574" s="214"/>
      <c r="D574" s="312"/>
      <c r="E574" s="312"/>
      <c r="F574" s="315"/>
      <c r="G574" s="312"/>
      <c r="H574" s="312"/>
      <c r="I574" s="317"/>
      <c r="J574" s="312"/>
      <c r="K574" s="313"/>
      <c r="L574" s="319"/>
      <c r="M574" s="319"/>
      <c r="N574" s="319"/>
      <c r="O574" s="190"/>
      <c r="P574" s="317"/>
      <c r="Q574" s="320"/>
      <c r="R574" s="190"/>
      <c r="S574" s="317"/>
      <c r="T574" s="321"/>
      <c r="U574" s="318"/>
      <c r="V574" s="318"/>
      <c r="W574" s="37"/>
      <c r="X574" s="34"/>
      <c r="Y574" s="37"/>
      <c r="Z574" s="34"/>
      <c r="AA574" s="34"/>
      <c r="AB574" s="34"/>
      <c r="AC574" s="34"/>
      <c r="AD574" s="34"/>
      <c r="AE574" s="37"/>
      <c r="AF574" s="34"/>
    </row>
    <row r="575" ht="14.5" spans="1:32">
      <c r="A575" s="290"/>
      <c r="B575" s="37"/>
      <c r="C575" s="214"/>
      <c r="D575" s="312"/>
      <c r="E575" s="312"/>
      <c r="F575" s="315"/>
      <c r="G575" s="312"/>
      <c r="H575" s="312"/>
      <c r="I575" s="317"/>
      <c r="J575" s="312"/>
      <c r="K575" s="313"/>
      <c r="L575" s="319"/>
      <c r="M575" s="319"/>
      <c r="N575" s="319"/>
      <c r="O575" s="190"/>
      <c r="P575" s="317"/>
      <c r="Q575" s="320"/>
      <c r="R575" s="190"/>
      <c r="S575" s="317"/>
      <c r="T575" s="321"/>
      <c r="U575" s="318"/>
      <c r="V575" s="318"/>
      <c r="W575" s="37"/>
      <c r="X575" s="34"/>
      <c r="Y575" s="37"/>
      <c r="Z575" s="34"/>
      <c r="AA575" s="34"/>
      <c r="AB575" s="34"/>
      <c r="AC575" s="34"/>
      <c r="AD575" s="34"/>
      <c r="AE575" s="37"/>
      <c r="AF575" s="34"/>
    </row>
    <row r="576" ht="14.5" spans="1:32">
      <c r="A576" s="290"/>
      <c r="B576" s="37"/>
      <c r="C576" s="214"/>
      <c r="D576" s="312"/>
      <c r="E576" s="312"/>
      <c r="F576" s="315"/>
      <c r="G576" s="312"/>
      <c r="H576" s="312"/>
      <c r="I576" s="317"/>
      <c r="J576" s="312"/>
      <c r="K576" s="313"/>
      <c r="L576" s="319"/>
      <c r="M576" s="319"/>
      <c r="N576" s="319"/>
      <c r="O576" s="190"/>
      <c r="P576" s="317"/>
      <c r="Q576" s="320"/>
      <c r="R576" s="190"/>
      <c r="S576" s="317"/>
      <c r="T576" s="321"/>
      <c r="U576" s="318"/>
      <c r="V576" s="318"/>
      <c r="W576" s="37"/>
      <c r="X576" s="34"/>
      <c r="Y576" s="37"/>
      <c r="Z576" s="34"/>
      <c r="AA576" s="34"/>
      <c r="AB576" s="34"/>
      <c r="AC576" s="34"/>
      <c r="AD576" s="34"/>
      <c r="AE576" s="37"/>
      <c r="AF576" s="34"/>
    </row>
    <row r="577" ht="14.5" spans="1:32">
      <c r="A577" s="290"/>
      <c r="B577" s="37"/>
      <c r="C577" s="214"/>
      <c r="D577" s="312"/>
      <c r="E577" s="312"/>
      <c r="F577" s="315"/>
      <c r="G577" s="312"/>
      <c r="H577" s="312"/>
      <c r="I577" s="317"/>
      <c r="J577" s="312"/>
      <c r="K577" s="313"/>
      <c r="L577" s="319"/>
      <c r="M577" s="319"/>
      <c r="N577" s="319"/>
      <c r="O577" s="190"/>
      <c r="P577" s="317"/>
      <c r="Q577" s="320"/>
      <c r="R577" s="190"/>
      <c r="S577" s="317"/>
      <c r="T577" s="321"/>
      <c r="U577" s="318"/>
      <c r="V577" s="318"/>
      <c r="W577" s="37"/>
      <c r="X577" s="34"/>
      <c r="Y577" s="37"/>
      <c r="Z577" s="34"/>
      <c r="AA577" s="34"/>
      <c r="AB577" s="34"/>
      <c r="AC577" s="34"/>
      <c r="AD577" s="34"/>
      <c r="AE577" s="37"/>
      <c r="AF577" s="34"/>
    </row>
    <row r="578" ht="14.5" spans="1:32">
      <c r="A578" s="290"/>
      <c r="B578" s="37"/>
      <c r="C578" s="214"/>
      <c r="D578" s="312"/>
      <c r="E578" s="312"/>
      <c r="F578" s="315"/>
      <c r="G578" s="312"/>
      <c r="H578" s="312"/>
      <c r="I578" s="317"/>
      <c r="J578" s="312"/>
      <c r="K578" s="313"/>
      <c r="L578" s="319"/>
      <c r="M578" s="319"/>
      <c r="N578" s="319"/>
      <c r="O578" s="190"/>
      <c r="P578" s="317"/>
      <c r="Q578" s="320"/>
      <c r="R578" s="190"/>
      <c r="S578" s="317"/>
      <c r="T578" s="321"/>
      <c r="U578" s="318"/>
      <c r="V578" s="318"/>
      <c r="W578" s="37"/>
      <c r="X578" s="34"/>
      <c r="Y578" s="37"/>
      <c r="Z578" s="34"/>
      <c r="AA578" s="34"/>
      <c r="AB578" s="34"/>
      <c r="AC578" s="34"/>
      <c r="AD578" s="34"/>
      <c r="AE578" s="37"/>
      <c r="AF578" s="34"/>
    </row>
    <row r="579" ht="14.5" spans="1:32">
      <c r="A579" s="290"/>
      <c r="B579" s="37"/>
      <c r="C579" s="214"/>
      <c r="D579" s="312"/>
      <c r="E579" s="312"/>
      <c r="F579" s="315"/>
      <c r="G579" s="312"/>
      <c r="H579" s="312"/>
      <c r="I579" s="317"/>
      <c r="J579" s="312"/>
      <c r="K579" s="313"/>
      <c r="L579" s="319"/>
      <c r="M579" s="319"/>
      <c r="N579" s="319"/>
      <c r="O579" s="190"/>
      <c r="P579" s="317"/>
      <c r="Q579" s="320"/>
      <c r="R579" s="190"/>
      <c r="S579" s="317"/>
      <c r="T579" s="321"/>
      <c r="U579" s="318"/>
      <c r="V579" s="318"/>
      <c r="W579" s="37"/>
      <c r="X579" s="34"/>
      <c r="Y579" s="37"/>
      <c r="Z579" s="34"/>
      <c r="AA579" s="34"/>
      <c r="AB579" s="34"/>
      <c r="AC579" s="34"/>
      <c r="AD579" s="34"/>
      <c r="AE579" s="37"/>
      <c r="AF579" s="34"/>
    </row>
    <row r="580" ht="14.5" spans="1:32">
      <c r="A580" s="290"/>
      <c r="B580" s="37"/>
      <c r="C580" s="214"/>
      <c r="D580" s="312"/>
      <c r="E580" s="312"/>
      <c r="F580" s="315"/>
      <c r="G580" s="312"/>
      <c r="H580" s="312"/>
      <c r="I580" s="317"/>
      <c r="J580" s="312"/>
      <c r="K580" s="313"/>
      <c r="L580" s="319"/>
      <c r="M580" s="319"/>
      <c r="N580" s="319"/>
      <c r="O580" s="190"/>
      <c r="P580" s="317"/>
      <c r="Q580" s="320"/>
      <c r="R580" s="190"/>
      <c r="S580" s="317"/>
      <c r="T580" s="321"/>
      <c r="U580" s="318"/>
      <c r="V580" s="318"/>
      <c r="W580" s="37"/>
      <c r="X580" s="34"/>
      <c r="Y580" s="37"/>
      <c r="Z580" s="34"/>
      <c r="AA580" s="34"/>
      <c r="AB580" s="34"/>
      <c r="AC580" s="34"/>
      <c r="AD580" s="34"/>
      <c r="AE580" s="37"/>
      <c r="AF580" s="34"/>
    </row>
    <row r="581" ht="14.5" spans="1:32">
      <c r="A581" s="290"/>
      <c r="B581" s="37"/>
      <c r="C581" s="214"/>
      <c r="D581" s="312"/>
      <c r="E581" s="312"/>
      <c r="F581" s="315"/>
      <c r="G581" s="312"/>
      <c r="H581" s="312"/>
      <c r="I581" s="317"/>
      <c r="J581" s="312"/>
      <c r="K581" s="313"/>
      <c r="L581" s="319"/>
      <c r="M581" s="319"/>
      <c r="N581" s="319"/>
      <c r="O581" s="190"/>
      <c r="P581" s="317"/>
      <c r="Q581" s="320"/>
      <c r="R581" s="190"/>
      <c r="S581" s="317"/>
      <c r="T581" s="321"/>
      <c r="U581" s="318"/>
      <c r="V581" s="318"/>
      <c r="W581" s="37"/>
      <c r="X581" s="34"/>
      <c r="Y581" s="37"/>
      <c r="Z581" s="34"/>
      <c r="AA581" s="34"/>
      <c r="AB581" s="34"/>
      <c r="AC581" s="34"/>
      <c r="AD581" s="34"/>
      <c r="AE581" s="37"/>
      <c r="AF581" s="34"/>
    </row>
    <row r="582" ht="14.5" spans="1:32">
      <c r="A582" s="290"/>
      <c r="B582" s="37"/>
      <c r="C582" s="214"/>
      <c r="D582" s="312"/>
      <c r="E582" s="312"/>
      <c r="F582" s="315"/>
      <c r="G582" s="312"/>
      <c r="H582" s="312"/>
      <c r="I582" s="317"/>
      <c r="J582" s="312"/>
      <c r="K582" s="313"/>
      <c r="L582" s="319"/>
      <c r="M582" s="319"/>
      <c r="N582" s="319"/>
      <c r="O582" s="190"/>
      <c r="P582" s="317"/>
      <c r="Q582" s="320"/>
      <c r="R582" s="190"/>
      <c r="S582" s="317"/>
      <c r="T582" s="321"/>
      <c r="U582" s="318"/>
      <c r="V582" s="318"/>
      <c r="W582" s="37"/>
      <c r="X582" s="186"/>
      <c r="Y582" s="186"/>
      <c r="Z582" s="37"/>
      <c r="AA582" s="34"/>
      <c r="AB582" s="34"/>
      <c r="AC582" s="34"/>
      <c r="AD582" s="34"/>
      <c r="AE582" s="37"/>
      <c r="AF582" s="34"/>
    </row>
    <row r="583" ht="14.5" spans="1:32">
      <c r="A583" s="290"/>
      <c r="B583" s="37"/>
      <c r="C583" s="214"/>
      <c r="D583" s="312"/>
      <c r="E583" s="312"/>
      <c r="F583" s="315"/>
      <c r="G583" s="312"/>
      <c r="H583" s="312"/>
      <c r="I583" s="317"/>
      <c r="J583" s="312"/>
      <c r="K583" s="313"/>
      <c r="L583" s="319"/>
      <c r="M583" s="319"/>
      <c r="N583" s="319"/>
      <c r="O583" s="190"/>
      <c r="P583" s="317"/>
      <c r="Q583" s="320"/>
      <c r="R583" s="190"/>
      <c r="S583" s="317"/>
      <c r="T583" s="321"/>
      <c r="U583" s="318"/>
      <c r="V583" s="318"/>
      <c r="W583" s="37"/>
      <c r="X583" s="322"/>
      <c r="Y583" s="322"/>
      <c r="Z583" s="34"/>
      <c r="AA583" s="34"/>
      <c r="AB583" s="34"/>
      <c r="AC583" s="34"/>
      <c r="AD583" s="34"/>
      <c r="AE583" s="37"/>
      <c r="AF583" s="34"/>
    </row>
    <row r="584" ht="14.5" spans="1:32">
      <c r="A584" s="290"/>
      <c r="B584" s="37"/>
      <c r="C584" s="214"/>
      <c r="D584" s="312"/>
      <c r="E584" s="312"/>
      <c r="F584" s="315"/>
      <c r="G584" s="312"/>
      <c r="H584" s="312"/>
      <c r="I584" s="317"/>
      <c r="J584" s="312"/>
      <c r="K584" s="313"/>
      <c r="L584" s="319"/>
      <c r="M584" s="319"/>
      <c r="N584" s="319"/>
      <c r="O584" s="190"/>
      <c r="P584" s="317"/>
      <c r="Q584" s="320"/>
      <c r="R584" s="190"/>
      <c r="S584" s="317"/>
      <c r="T584" s="321"/>
      <c r="U584" s="318"/>
      <c r="V584" s="318"/>
      <c r="W584" s="37"/>
      <c r="X584" s="322"/>
      <c r="Y584" s="322"/>
      <c r="Z584" s="34"/>
      <c r="AA584" s="34"/>
      <c r="AB584" s="34"/>
      <c r="AC584" s="34"/>
      <c r="AD584" s="34"/>
      <c r="AE584" s="37"/>
      <c r="AF584" s="34"/>
    </row>
    <row r="585" ht="14.5" spans="1:32">
      <c r="A585" s="290"/>
      <c r="B585" s="37"/>
      <c r="C585" s="214"/>
      <c r="D585" s="312"/>
      <c r="E585" s="312"/>
      <c r="F585" s="315"/>
      <c r="G585" s="312"/>
      <c r="H585" s="312"/>
      <c r="I585" s="317"/>
      <c r="J585" s="312"/>
      <c r="K585" s="313"/>
      <c r="L585" s="319"/>
      <c r="M585" s="319"/>
      <c r="N585" s="319"/>
      <c r="O585" s="190"/>
      <c r="P585" s="317"/>
      <c r="Q585" s="320"/>
      <c r="R585" s="190"/>
      <c r="S585" s="317"/>
      <c r="T585" s="321"/>
      <c r="U585" s="318"/>
      <c r="V585" s="318"/>
      <c r="W585" s="37"/>
      <c r="X585" s="322"/>
      <c r="Y585" s="322"/>
      <c r="Z585" s="34"/>
      <c r="AA585" s="34"/>
      <c r="AB585" s="34"/>
      <c r="AC585" s="34"/>
      <c r="AD585" s="34"/>
      <c r="AE585" s="37"/>
      <c r="AF585" s="34"/>
    </row>
    <row r="586" ht="14.5" spans="1:32">
      <c r="A586" s="290"/>
      <c r="B586" s="37"/>
      <c r="C586" s="214"/>
      <c r="D586" s="312"/>
      <c r="E586" s="312"/>
      <c r="F586" s="315"/>
      <c r="G586" s="312"/>
      <c r="H586" s="312"/>
      <c r="I586" s="317"/>
      <c r="J586" s="312"/>
      <c r="K586" s="313"/>
      <c r="L586" s="319"/>
      <c r="M586" s="319"/>
      <c r="N586" s="319"/>
      <c r="O586" s="190"/>
      <c r="P586" s="317"/>
      <c r="Q586" s="320"/>
      <c r="R586" s="190"/>
      <c r="S586" s="317"/>
      <c r="T586" s="321"/>
      <c r="U586" s="318"/>
      <c r="V586" s="318"/>
      <c r="W586" s="37"/>
      <c r="X586" s="34"/>
      <c r="Y586" s="37"/>
      <c r="Z586" s="34"/>
      <c r="AA586" s="34"/>
      <c r="AB586" s="34"/>
      <c r="AC586" s="34"/>
      <c r="AD586" s="34"/>
      <c r="AE586" s="37"/>
      <c r="AF586" s="34"/>
    </row>
    <row r="587" ht="14.5" spans="1:32">
      <c r="A587" s="290"/>
      <c r="B587" s="37"/>
      <c r="C587" s="214"/>
      <c r="D587" s="312"/>
      <c r="E587" s="312"/>
      <c r="F587" s="315"/>
      <c r="G587" s="312"/>
      <c r="H587" s="312"/>
      <c r="I587" s="317"/>
      <c r="J587" s="312"/>
      <c r="K587" s="313"/>
      <c r="L587" s="319"/>
      <c r="M587" s="319"/>
      <c r="N587" s="319"/>
      <c r="O587" s="190"/>
      <c r="P587" s="317"/>
      <c r="Q587" s="320"/>
      <c r="R587" s="190"/>
      <c r="S587" s="317"/>
      <c r="T587" s="321"/>
      <c r="U587" s="318"/>
      <c r="V587" s="318"/>
      <c r="W587" s="37"/>
      <c r="X587" s="34"/>
      <c r="Y587" s="37"/>
      <c r="Z587" s="34"/>
      <c r="AA587" s="34"/>
      <c r="AB587" s="34"/>
      <c r="AC587" s="34"/>
      <c r="AD587" s="34"/>
      <c r="AE587" s="37"/>
      <c r="AF587" s="34"/>
    </row>
    <row r="588" ht="14.5" spans="1:32">
      <c r="A588" s="290"/>
      <c r="B588" s="37"/>
      <c r="C588" s="214"/>
      <c r="D588" s="312"/>
      <c r="E588" s="312"/>
      <c r="F588" s="315"/>
      <c r="G588" s="312"/>
      <c r="H588" s="312"/>
      <c r="I588" s="317"/>
      <c r="J588" s="312"/>
      <c r="K588" s="313"/>
      <c r="L588" s="319"/>
      <c r="M588" s="319"/>
      <c r="N588" s="319"/>
      <c r="O588" s="190"/>
      <c r="P588" s="317"/>
      <c r="Q588" s="320"/>
      <c r="R588" s="190"/>
      <c r="S588" s="317"/>
      <c r="T588" s="321"/>
      <c r="U588" s="318"/>
      <c r="V588" s="318"/>
      <c r="W588" s="37"/>
      <c r="X588" s="34"/>
      <c r="Y588" s="37"/>
      <c r="Z588" s="34"/>
      <c r="AA588" s="34"/>
      <c r="AB588" s="34"/>
      <c r="AC588" s="34"/>
      <c r="AD588" s="34"/>
      <c r="AE588" s="37"/>
      <c r="AF588" s="34"/>
    </row>
    <row r="589" ht="14.5" spans="1:32">
      <c r="A589" s="290"/>
      <c r="B589" s="37"/>
      <c r="C589" s="214"/>
      <c r="D589" s="312"/>
      <c r="E589" s="312"/>
      <c r="F589" s="315"/>
      <c r="G589" s="312"/>
      <c r="H589" s="312"/>
      <c r="I589" s="317"/>
      <c r="J589" s="312"/>
      <c r="K589" s="313"/>
      <c r="L589" s="319"/>
      <c r="M589" s="319"/>
      <c r="N589" s="319"/>
      <c r="O589" s="190"/>
      <c r="P589" s="317"/>
      <c r="Q589" s="320"/>
      <c r="R589" s="190"/>
      <c r="S589" s="317"/>
      <c r="T589" s="321"/>
      <c r="U589" s="318"/>
      <c r="V589" s="318"/>
      <c r="W589" s="37"/>
      <c r="X589" s="34"/>
      <c r="Y589" s="37"/>
      <c r="Z589" s="34"/>
      <c r="AA589" s="34"/>
      <c r="AB589" s="34"/>
      <c r="AC589" s="34"/>
      <c r="AD589" s="34"/>
      <c r="AE589" s="37"/>
      <c r="AF589" s="34"/>
    </row>
    <row r="590" ht="14.5" spans="1:32">
      <c r="A590" s="290"/>
      <c r="B590" s="37"/>
      <c r="C590" s="214"/>
      <c r="D590" s="312"/>
      <c r="E590" s="312"/>
      <c r="F590" s="315"/>
      <c r="G590" s="312"/>
      <c r="H590" s="312"/>
      <c r="I590" s="317"/>
      <c r="J590" s="312"/>
      <c r="K590" s="313"/>
      <c r="L590" s="319"/>
      <c r="M590" s="319"/>
      <c r="N590" s="319"/>
      <c r="O590" s="190"/>
      <c r="P590" s="317"/>
      <c r="Q590" s="320"/>
      <c r="R590" s="190"/>
      <c r="S590" s="317"/>
      <c r="T590" s="321"/>
      <c r="U590" s="318"/>
      <c r="V590" s="318"/>
      <c r="W590" s="37"/>
      <c r="X590" s="34"/>
      <c r="Y590" s="37"/>
      <c r="Z590" s="34"/>
      <c r="AA590" s="34"/>
      <c r="AB590" s="34"/>
      <c r="AC590" s="34"/>
      <c r="AD590" s="34"/>
      <c r="AE590" s="37"/>
      <c r="AF590" s="34"/>
    </row>
    <row r="591" ht="14.5" spans="1:32">
      <c r="A591" s="290"/>
      <c r="B591" s="37"/>
      <c r="C591" s="214"/>
      <c r="D591" s="312"/>
      <c r="E591" s="312"/>
      <c r="F591" s="315"/>
      <c r="G591" s="312"/>
      <c r="H591" s="312"/>
      <c r="I591" s="317"/>
      <c r="J591" s="312"/>
      <c r="K591" s="313"/>
      <c r="L591" s="319"/>
      <c r="M591" s="319"/>
      <c r="N591" s="319"/>
      <c r="O591" s="190"/>
      <c r="P591" s="317"/>
      <c r="Q591" s="320"/>
      <c r="R591" s="190"/>
      <c r="S591" s="317"/>
      <c r="T591" s="321"/>
      <c r="U591" s="318"/>
      <c r="V591" s="318"/>
      <c r="W591" s="37"/>
      <c r="X591" s="34"/>
      <c r="Y591" s="37"/>
      <c r="Z591" s="34"/>
      <c r="AA591" s="34"/>
      <c r="AB591" s="34"/>
      <c r="AC591" s="34"/>
      <c r="AD591" s="34"/>
      <c r="AE591" s="37"/>
      <c r="AF591" s="34"/>
    </row>
    <row r="592" ht="14.5" spans="1:32">
      <c r="A592" s="290"/>
      <c r="B592" s="37"/>
      <c r="C592" s="214"/>
      <c r="D592" s="312"/>
      <c r="E592" s="312"/>
      <c r="F592" s="315"/>
      <c r="G592" s="312"/>
      <c r="H592" s="312"/>
      <c r="I592" s="317"/>
      <c r="J592" s="312"/>
      <c r="K592" s="313"/>
      <c r="L592" s="319"/>
      <c r="M592" s="319"/>
      <c r="N592" s="319"/>
      <c r="O592" s="190"/>
      <c r="P592" s="317"/>
      <c r="Q592" s="320"/>
      <c r="R592" s="190"/>
      <c r="S592" s="317"/>
      <c r="T592" s="321"/>
      <c r="U592" s="318"/>
      <c r="V592" s="318"/>
      <c r="W592" s="37"/>
      <c r="X592" s="34"/>
      <c r="Y592" s="37"/>
      <c r="Z592" s="34"/>
      <c r="AA592" s="34"/>
      <c r="AB592" s="34"/>
      <c r="AC592" s="34"/>
      <c r="AD592" s="34"/>
      <c r="AE592" s="37"/>
      <c r="AF592" s="34"/>
    </row>
    <row r="593" ht="14.5" spans="1:32">
      <c r="A593" s="290"/>
      <c r="B593" s="37"/>
      <c r="C593" s="214"/>
      <c r="D593" s="312"/>
      <c r="E593" s="312"/>
      <c r="F593" s="315"/>
      <c r="G593" s="312"/>
      <c r="H593" s="312"/>
      <c r="I593" s="317"/>
      <c r="J593" s="312"/>
      <c r="K593" s="313"/>
      <c r="L593" s="319"/>
      <c r="M593" s="319"/>
      <c r="N593" s="319"/>
      <c r="O593" s="190"/>
      <c r="P593" s="317"/>
      <c r="Q593" s="320"/>
      <c r="R593" s="190"/>
      <c r="S593" s="317"/>
      <c r="T593" s="321"/>
      <c r="U593" s="318"/>
      <c r="V593" s="318"/>
      <c r="W593" s="37"/>
      <c r="X593" s="34"/>
      <c r="Y593" s="37"/>
      <c r="Z593" s="34"/>
      <c r="AA593" s="34"/>
      <c r="AB593" s="34"/>
      <c r="AC593" s="34"/>
      <c r="AD593" s="34"/>
      <c r="AE593" s="37"/>
      <c r="AF593" s="34"/>
    </row>
    <row r="594" ht="14.5" spans="1:32">
      <c r="A594" s="290"/>
      <c r="B594" s="37"/>
      <c r="C594" s="214"/>
      <c r="D594" s="312"/>
      <c r="E594" s="312"/>
      <c r="F594" s="315"/>
      <c r="G594" s="312"/>
      <c r="H594" s="312"/>
      <c r="I594" s="317"/>
      <c r="J594" s="312"/>
      <c r="K594" s="313"/>
      <c r="L594" s="319"/>
      <c r="M594" s="319"/>
      <c r="N594" s="319"/>
      <c r="O594" s="190"/>
      <c r="P594" s="317"/>
      <c r="Q594" s="320"/>
      <c r="R594" s="190"/>
      <c r="S594" s="317"/>
      <c r="T594" s="321"/>
      <c r="U594" s="318"/>
      <c r="V594" s="318"/>
      <c r="W594" s="37"/>
      <c r="X594" s="34"/>
      <c r="Y594" s="37"/>
      <c r="Z594" s="34"/>
      <c r="AA594" s="34"/>
      <c r="AB594" s="34"/>
      <c r="AC594" s="34"/>
      <c r="AD594" s="34"/>
      <c r="AE594" s="37"/>
      <c r="AF594" s="34"/>
    </row>
    <row r="595" ht="14.5" spans="1:32">
      <c r="A595" s="290"/>
      <c r="B595" s="37"/>
      <c r="C595" s="214"/>
      <c r="D595" s="312"/>
      <c r="E595" s="312"/>
      <c r="F595" s="315"/>
      <c r="G595" s="312"/>
      <c r="H595" s="312"/>
      <c r="I595" s="317"/>
      <c r="J595" s="312"/>
      <c r="K595" s="313"/>
      <c r="L595" s="319"/>
      <c r="M595" s="319"/>
      <c r="N595" s="319"/>
      <c r="O595" s="190"/>
      <c r="P595" s="317"/>
      <c r="Q595" s="320"/>
      <c r="R595" s="190"/>
      <c r="S595" s="317"/>
      <c r="T595" s="321"/>
      <c r="U595" s="318"/>
      <c r="V595" s="318"/>
      <c r="W595" s="37"/>
      <c r="X595" s="34"/>
      <c r="Y595" s="37"/>
      <c r="Z595" s="34"/>
      <c r="AA595" s="34"/>
      <c r="AB595" s="34"/>
      <c r="AC595" s="34"/>
      <c r="AD595" s="34"/>
      <c r="AE595" s="37"/>
      <c r="AF595" s="34"/>
    </row>
    <row r="596" ht="14.5" spans="1:32">
      <c r="A596" s="290"/>
      <c r="B596" s="37"/>
      <c r="C596" s="214"/>
      <c r="D596" s="312"/>
      <c r="E596" s="312"/>
      <c r="F596" s="315"/>
      <c r="G596" s="312"/>
      <c r="H596" s="312"/>
      <c r="I596" s="317"/>
      <c r="J596" s="312"/>
      <c r="K596" s="313"/>
      <c r="L596" s="319"/>
      <c r="M596" s="319"/>
      <c r="N596" s="319"/>
      <c r="O596" s="190"/>
      <c r="P596" s="317"/>
      <c r="Q596" s="320"/>
      <c r="R596" s="190"/>
      <c r="S596" s="317"/>
      <c r="T596" s="321"/>
      <c r="U596" s="318"/>
      <c r="V596" s="318"/>
      <c r="W596" s="37"/>
      <c r="X596" s="34"/>
      <c r="Y596" s="37"/>
      <c r="Z596" s="34"/>
      <c r="AA596" s="34"/>
      <c r="AB596" s="34"/>
      <c r="AC596" s="34"/>
      <c r="AD596" s="34"/>
      <c r="AE596" s="37"/>
      <c r="AF596" s="34"/>
    </row>
    <row r="597" ht="14.5" spans="1:32">
      <c r="A597" s="290"/>
      <c r="B597" s="37"/>
      <c r="C597" s="214"/>
      <c r="D597" s="312"/>
      <c r="E597" s="312"/>
      <c r="F597" s="315"/>
      <c r="G597" s="312"/>
      <c r="H597" s="312"/>
      <c r="I597" s="317"/>
      <c r="J597" s="312"/>
      <c r="K597" s="313"/>
      <c r="L597" s="319"/>
      <c r="M597" s="319"/>
      <c r="N597" s="319"/>
      <c r="O597" s="190"/>
      <c r="P597" s="317"/>
      <c r="Q597" s="320"/>
      <c r="R597" s="190"/>
      <c r="S597" s="317"/>
      <c r="T597" s="321"/>
      <c r="U597" s="318"/>
      <c r="V597" s="318"/>
      <c r="W597" s="37"/>
      <c r="X597" s="34"/>
      <c r="Y597" s="37"/>
      <c r="Z597" s="34"/>
      <c r="AA597" s="34"/>
      <c r="AB597" s="34"/>
      <c r="AC597" s="34"/>
      <c r="AD597" s="34"/>
      <c r="AE597" s="37"/>
      <c r="AF597" s="34"/>
    </row>
    <row r="598" ht="14.5" spans="1:32">
      <c r="A598" s="290"/>
      <c r="B598" s="37"/>
      <c r="C598" s="214"/>
      <c r="D598" s="312"/>
      <c r="E598" s="312"/>
      <c r="F598" s="315"/>
      <c r="G598" s="312"/>
      <c r="H598" s="312"/>
      <c r="I598" s="317"/>
      <c r="J598" s="312"/>
      <c r="K598" s="313"/>
      <c r="L598" s="319"/>
      <c r="M598" s="319"/>
      <c r="N598" s="319"/>
      <c r="O598" s="190"/>
      <c r="P598" s="317"/>
      <c r="Q598" s="320"/>
      <c r="R598" s="190"/>
      <c r="S598" s="317"/>
      <c r="T598" s="321"/>
      <c r="U598" s="318"/>
      <c r="V598" s="318"/>
      <c r="W598" s="37"/>
      <c r="X598" s="34"/>
      <c r="Y598" s="37"/>
      <c r="Z598" s="34"/>
      <c r="AA598" s="34"/>
      <c r="AB598" s="34"/>
      <c r="AC598" s="34"/>
      <c r="AD598" s="34"/>
      <c r="AE598" s="37"/>
      <c r="AF598" s="34"/>
    </row>
    <row r="599" ht="14.5" spans="1:32">
      <c r="A599" s="290"/>
      <c r="B599" s="37"/>
      <c r="C599" s="214"/>
      <c r="D599" s="312"/>
      <c r="E599" s="312"/>
      <c r="F599" s="315"/>
      <c r="G599" s="312"/>
      <c r="H599" s="312"/>
      <c r="I599" s="317"/>
      <c r="J599" s="312"/>
      <c r="K599" s="313"/>
      <c r="L599" s="319"/>
      <c r="M599" s="319"/>
      <c r="N599" s="319"/>
      <c r="O599" s="190"/>
      <c r="P599" s="317"/>
      <c r="Q599" s="320"/>
      <c r="R599" s="190"/>
      <c r="S599" s="317"/>
      <c r="T599" s="321"/>
      <c r="U599" s="318"/>
      <c r="V599" s="318"/>
      <c r="W599" s="37"/>
      <c r="X599" s="34"/>
      <c r="Y599" s="37"/>
      <c r="Z599" s="34"/>
      <c r="AA599" s="34"/>
      <c r="AB599" s="34"/>
      <c r="AC599" s="34"/>
      <c r="AD599" s="34"/>
      <c r="AE599" s="37"/>
      <c r="AF599" s="34"/>
    </row>
    <row r="600" ht="14.5" spans="1:32">
      <c r="A600" s="290"/>
      <c r="B600" s="37"/>
      <c r="C600" s="214"/>
      <c r="D600" s="312"/>
      <c r="E600" s="312"/>
      <c r="F600" s="315"/>
      <c r="G600" s="312"/>
      <c r="H600" s="312"/>
      <c r="I600" s="317"/>
      <c r="J600" s="312"/>
      <c r="K600" s="313"/>
      <c r="L600" s="319"/>
      <c r="M600" s="319"/>
      <c r="N600" s="319"/>
      <c r="O600" s="190"/>
      <c r="P600" s="317"/>
      <c r="Q600" s="320"/>
      <c r="R600" s="190"/>
      <c r="S600" s="317"/>
      <c r="T600" s="321"/>
      <c r="U600" s="318"/>
      <c r="V600" s="318"/>
      <c r="W600" s="37"/>
      <c r="X600" s="34"/>
      <c r="Y600" s="37"/>
      <c r="Z600" s="34"/>
      <c r="AA600" s="34"/>
      <c r="AB600" s="34"/>
      <c r="AC600" s="34"/>
      <c r="AD600" s="34"/>
      <c r="AE600" s="37"/>
      <c r="AF600" s="34"/>
    </row>
    <row r="601" ht="14.5" spans="1:32">
      <c r="A601" s="290"/>
      <c r="B601" s="37"/>
      <c r="C601" s="214"/>
      <c r="D601" s="312"/>
      <c r="E601" s="312"/>
      <c r="F601" s="315"/>
      <c r="G601" s="312"/>
      <c r="H601" s="312"/>
      <c r="I601" s="317"/>
      <c r="J601" s="312"/>
      <c r="K601" s="313"/>
      <c r="L601" s="319"/>
      <c r="M601" s="319"/>
      <c r="N601" s="319"/>
      <c r="O601" s="190"/>
      <c r="P601" s="317"/>
      <c r="Q601" s="320"/>
      <c r="R601" s="190"/>
      <c r="S601" s="317"/>
      <c r="T601" s="321"/>
      <c r="U601" s="318"/>
      <c r="V601" s="318"/>
      <c r="W601" s="37"/>
      <c r="X601" s="34"/>
      <c r="Y601" s="37"/>
      <c r="Z601" s="34"/>
      <c r="AA601" s="34"/>
      <c r="AB601" s="34"/>
      <c r="AC601" s="34"/>
      <c r="AD601" s="34"/>
      <c r="AE601" s="37"/>
      <c r="AF601" s="34"/>
    </row>
    <row r="602" ht="14.5" spans="1:32">
      <c r="A602" s="290"/>
      <c r="B602" s="37"/>
      <c r="C602" s="214"/>
      <c r="D602" s="312"/>
      <c r="E602" s="312"/>
      <c r="F602" s="315"/>
      <c r="G602" s="312"/>
      <c r="H602" s="312"/>
      <c r="I602" s="317"/>
      <c r="J602" s="312"/>
      <c r="K602" s="313"/>
      <c r="L602" s="319"/>
      <c r="M602" s="319"/>
      <c r="N602" s="319"/>
      <c r="O602" s="190"/>
      <c r="P602" s="317"/>
      <c r="Q602" s="320"/>
      <c r="R602" s="190"/>
      <c r="S602" s="317"/>
      <c r="T602" s="321"/>
      <c r="U602" s="318"/>
      <c r="V602" s="318"/>
      <c r="W602" s="37"/>
      <c r="X602" s="34"/>
      <c r="Y602" s="37"/>
      <c r="Z602" s="34"/>
      <c r="AA602" s="34"/>
      <c r="AB602" s="34"/>
      <c r="AC602" s="34"/>
      <c r="AD602" s="34"/>
      <c r="AE602" s="37"/>
      <c r="AF602" s="34"/>
    </row>
    <row r="603" ht="14.5" spans="1:32">
      <c r="A603" s="290"/>
      <c r="B603" s="37"/>
      <c r="C603" s="214"/>
      <c r="D603" s="312"/>
      <c r="E603" s="312"/>
      <c r="F603" s="315"/>
      <c r="G603" s="312"/>
      <c r="H603" s="312"/>
      <c r="I603" s="317"/>
      <c r="J603" s="312"/>
      <c r="K603" s="313"/>
      <c r="L603" s="319"/>
      <c r="M603" s="319"/>
      <c r="N603" s="319"/>
      <c r="O603" s="190"/>
      <c r="P603" s="317"/>
      <c r="Q603" s="320"/>
      <c r="R603" s="190"/>
      <c r="S603" s="317"/>
      <c r="T603" s="321"/>
      <c r="U603" s="318"/>
      <c r="V603" s="318"/>
      <c r="W603" s="37"/>
      <c r="X603" s="34"/>
      <c r="Y603" s="37"/>
      <c r="Z603" s="34"/>
      <c r="AA603" s="34"/>
      <c r="AB603" s="34"/>
      <c r="AC603" s="34"/>
      <c r="AD603" s="34"/>
      <c r="AE603" s="37"/>
      <c r="AF603" s="34"/>
    </row>
    <row r="604" ht="14.5" spans="1:32">
      <c r="A604" s="290"/>
      <c r="B604" s="37"/>
      <c r="C604" s="214"/>
      <c r="D604" s="312"/>
      <c r="E604" s="312"/>
      <c r="F604" s="315"/>
      <c r="G604" s="312"/>
      <c r="H604" s="312"/>
      <c r="I604" s="317"/>
      <c r="J604" s="312"/>
      <c r="K604" s="313"/>
      <c r="L604" s="319"/>
      <c r="M604" s="319"/>
      <c r="N604" s="319"/>
      <c r="O604" s="190"/>
      <c r="P604" s="317"/>
      <c r="Q604" s="320"/>
      <c r="R604" s="190"/>
      <c r="S604" s="317"/>
      <c r="T604" s="321"/>
      <c r="U604" s="318"/>
      <c r="V604" s="318"/>
      <c r="W604" s="37"/>
      <c r="X604" s="34"/>
      <c r="Y604" s="37"/>
      <c r="Z604" s="34"/>
      <c r="AA604" s="34"/>
      <c r="AB604" s="34"/>
      <c r="AC604" s="34"/>
      <c r="AD604" s="34"/>
      <c r="AE604" s="37"/>
      <c r="AF604" s="34"/>
    </row>
    <row r="605" ht="14.5" spans="1:32">
      <c r="A605" s="290"/>
      <c r="B605" s="37"/>
      <c r="C605" s="214"/>
      <c r="D605" s="312"/>
      <c r="E605" s="312"/>
      <c r="F605" s="315"/>
      <c r="G605" s="312"/>
      <c r="H605" s="312"/>
      <c r="I605" s="317"/>
      <c r="J605" s="312"/>
      <c r="K605" s="313"/>
      <c r="L605" s="319"/>
      <c r="M605" s="319"/>
      <c r="N605" s="319"/>
      <c r="O605" s="190"/>
      <c r="P605" s="317"/>
      <c r="Q605" s="320"/>
      <c r="R605" s="190"/>
      <c r="S605" s="317"/>
      <c r="T605" s="321"/>
      <c r="U605" s="318"/>
      <c r="V605" s="318"/>
      <c r="W605" s="37"/>
      <c r="X605" s="34"/>
      <c r="Y605" s="37"/>
      <c r="Z605" s="34"/>
      <c r="AA605" s="34"/>
      <c r="AB605" s="34"/>
      <c r="AC605" s="34"/>
      <c r="AD605" s="34"/>
      <c r="AE605" s="37"/>
      <c r="AF605" s="34"/>
    </row>
    <row r="606" ht="14.5" spans="1:32">
      <c r="A606" s="290"/>
      <c r="B606" s="37"/>
      <c r="C606" s="214"/>
      <c r="D606" s="312"/>
      <c r="E606" s="312"/>
      <c r="F606" s="315"/>
      <c r="G606" s="312"/>
      <c r="H606" s="312"/>
      <c r="I606" s="317"/>
      <c r="J606" s="312"/>
      <c r="K606" s="313"/>
      <c r="L606" s="319"/>
      <c r="M606" s="319"/>
      <c r="N606" s="319"/>
      <c r="O606" s="190"/>
      <c r="P606" s="317"/>
      <c r="Q606" s="320"/>
      <c r="R606" s="190"/>
      <c r="S606" s="317"/>
      <c r="T606" s="321"/>
      <c r="U606" s="318"/>
      <c r="V606" s="318"/>
      <c r="W606" s="37"/>
      <c r="X606" s="34"/>
      <c r="Y606" s="37"/>
      <c r="Z606" s="34"/>
      <c r="AA606" s="34"/>
      <c r="AB606" s="34"/>
      <c r="AC606" s="34"/>
      <c r="AD606" s="34"/>
      <c r="AE606" s="37"/>
      <c r="AF606" s="34"/>
    </row>
    <row r="607" ht="14.5" spans="1:32">
      <c r="A607" s="290"/>
      <c r="B607" s="37"/>
      <c r="C607" s="214"/>
      <c r="D607" s="312"/>
      <c r="E607" s="312"/>
      <c r="F607" s="315"/>
      <c r="G607" s="312"/>
      <c r="H607" s="312"/>
      <c r="I607" s="317"/>
      <c r="J607" s="312"/>
      <c r="K607" s="313"/>
      <c r="L607" s="319"/>
      <c r="M607" s="319"/>
      <c r="N607" s="319"/>
      <c r="O607" s="190"/>
      <c r="P607" s="317"/>
      <c r="Q607" s="320"/>
      <c r="R607" s="190"/>
      <c r="S607" s="317"/>
      <c r="T607" s="321"/>
      <c r="U607" s="318"/>
      <c r="V607" s="318"/>
      <c r="W607" s="37"/>
      <c r="X607" s="34"/>
      <c r="Y607" s="37"/>
      <c r="Z607" s="34"/>
      <c r="AA607" s="34"/>
      <c r="AB607" s="34"/>
      <c r="AC607" s="34"/>
      <c r="AD607" s="34"/>
      <c r="AE607" s="37"/>
      <c r="AF607" s="34"/>
    </row>
    <row r="608" ht="14.5" spans="1:32">
      <c r="A608" s="290"/>
      <c r="B608" s="37"/>
      <c r="C608" s="214"/>
      <c r="D608" s="312"/>
      <c r="E608" s="312"/>
      <c r="F608" s="315"/>
      <c r="G608" s="312"/>
      <c r="H608" s="312"/>
      <c r="I608" s="317"/>
      <c r="J608" s="312"/>
      <c r="K608" s="313"/>
      <c r="L608" s="319"/>
      <c r="M608" s="319"/>
      <c r="N608" s="319"/>
      <c r="O608" s="190"/>
      <c r="P608" s="317"/>
      <c r="Q608" s="320"/>
      <c r="R608" s="190"/>
      <c r="S608" s="317"/>
      <c r="T608" s="321"/>
      <c r="U608" s="318"/>
      <c r="V608" s="318"/>
      <c r="W608" s="37"/>
      <c r="X608" s="34"/>
      <c r="Y608" s="37"/>
      <c r="Z608" s="34"/>
      <c r="AA608" s="34"/>
      <c r="AB608" s="34"/>
      <c r="AC608" s="34"/>
      <c r="AD608" s="34"/>
      <c r="AE608" s="37"/>
      <c r="AF608" s="34"/>
    </row>
    <row r="609" ht="14.5" spans="1:32">
      <c r="A609" s="290"/>
      <c r="B609" s="37"/>
      <c r="C609" s="214"/>
      <c r="D609" s="312"/>
      <c r="E609" s="312"/>
      <c r="F609" s="315"/>
      <c r="G609" s="312"/>
      <c r="H609" s="312"/>
      <c r="I609" s="317"/>
      <c r="J609" s="312"/>
      <c r="K609" s="313"/>
      <c r="L609" s="319"/>
      <c r="M609" s="319"/>
      <c r="N609" s="319"/>
      <c r="O609" s="190"/>
      <c r="P609" s="317"/>
      <c r="Q609" s="320"/>
      <c r="R609" s="190"/>
      <c r="S609" s="317"/>
      <c r="T609" s="321"/>
      <c r="U609" s="318"/>
      <c r="V609" s="318"/>
      <c r="W609" s="37"/>
      <c r="X609" s="34"/>
      <c r="Y609" s="37"/>
      <c r="Z609" s="34"/>
      <c r="AA609" s="34"/>
      <c r="AB609" s="34"/>
      <c r="AC609" s="34"/>
      <c r="AD609" s="34"/>
      <c r="AE609" s="37"/>
      <c r="AF609" s="34"/>
    </row>
    <row r="610" ht="14.5" spans="1:32">
      <c r="A610" s="290"/>
      <c r="B610" s="37"/>
      <c r="C610" s="214"/>
      <c r="D610" s="312"/>
      <c r="E610" s="312"/>
      <c r="F610" s="315"/>
      <c r="G610" s="312"/>
      <c r="H610" s="312"/>
      <c r="I610" s="317"/>
      <c r="J610" s="312"/>
      <c r="K610" s="313"/>
      <c r="L610" s="319"/>
      <c r="M610" s="319"/>
      <c r="N610" s="319"/>
      <c r="O610" s="190"/>
      <c r="P610" s="317"/>
      <c r="Q610" s="320"/>
      <c r="R610" s="190"/>
      <c r="S610" s="317"/>
      <c r="T610" s="321"/>
      <c r="U610" s="318"/>
      <c r="V610" s="318"/>
      <c r="W610" s="37"/>
      <c r="X610" s="34"/>
      <c r="Y610" s="37"/>
      <c r="Z610" s="34"/>
      <c r="AA610" s="34"/>
      <c r="AB610" s="34"/>
      <c r="AC610" s="34"/>
      <c r="AD610" s="34"/>
      <c r="AE610" s="37"/>
      <c r="AF610" s="34"/>
    </row>
    <row r="611" ht="14.5" spans="1:32">
      <c r="A611" s="290"/>
      <c r="B611" s="37"/>
      <c r="C611" s="214"/>
      <c r="D611" s="312"/>
      <c r="E611" s="312"/>
      <c r="F611" s="315"/>
      <c r="G611" s="312"/>
      <c r="H611" s="312"/>
      <c r="I611" s="317"/>
      <c r="J611" s="312"/>
      <c r="K611" s="313"/>
      <c r="L611" s="319"/>
      <c r="M611" s="319"/>
      <c r="N611" s="319"/>
      <c r="O611" s="190"/>
      <c r="P611" s="317"/>
      <c r="Q611" s="320"/>
      <c r="R611" s="190"/>
      <c r="S611" s="317"/>
      <c r="T611" s="321"/>
      <c r="U611" s="318"/>
      <c r="V611" s="318"/>
      <c r="W611" s="37"/>
      <c r="X611" s="34"/>
      <c r="Y611" s="37"/>
      <c r="Z611" s="34"/>
      <c r="AA611" s="34"/>
      <c r="AB611" s="34"/>
      <c r="AC611" s="34"/>
      <c r="AD611" s="34"/>
      <c r="AE611" s="37"/>
      <c r="AF611" s="34"/>
    </row>
    <row r="612" ht="14.5" spans="1:32">
      <c r="A612" s="290"/>
      <c r="B612" s="37"/>
      <c r="C612" s="214"/>
      <c r="D612" s="312"/>
      <c r="E612" s="312"/>
      <c r="F612" s="315"/>
      <c r="G612" s="312"/>
      <c r="H612" s="312"/>
      <c r="I612" s="317"/>
      <c r="J612" s="312"/>
      <c r="K612" s="313"/>
      <c r="L612" s="319"/>
      <c r="M612" s="319"/>
      <c r="N612" s="319"/>
      <c r="O612" s="190"/>
      <c r="P612" s="317"/>
      <c r="Q612" s="320"/>
      <c r="R612" s="190"/>
      <c r="S612" s="317"/>
      <c r="T612" s="321"/>
      <c r="U612" s="318"/>
      <c r="V612" s="318"/>
      <c r="W612" s="37"/>
      <c r="X612" s="34"/>
      <c r="Y612" s="37"/>
      <c r="Z612" s="34"/>
      <c r="AA612" s="34"/>
      <c r="AB612" s="34"/>
      <c r="AC612" s="34"/>
      <c r="AD612" s="34"/>
      <c r="AE612" s="37"/>
      <c r="AF612" s="34"/>
    </row>
    <row r="613" ht="14.5" spans="1:32">
      <c r="A613" s="290"/>
      <c r="B613" s="37"/>
      <c r="C613" s="214"/>
      <c r="D613" s="312"/>
      <c r="E613" s="312"/>
      <c r="F613" s="315"/>
      <c r="G613" s="312"/>
      <c r="H613" s="312"/>
      <c r="I613" s="317"/>
      <c r="J613" s="312"/>
      <c r="K613" s="313"/>
      <c r="L613" s="319"/>
      <c r="M613" s="319"/>
      <c r="N613" s="319"/>
      <c r="O613" s="190"/>
      <c r="P613" s="317"/>
      <c r="Q613" s="320"/>
      <c r="R613" s="190"/>
      <c r="S613" s="317"/>
      <c r="T613" s="321"/>
      <c r="U613" s="318"/>
      <c r="V613" s="318"/>
      <c r="W613" s="37"/>
      <c r="X613" s="34"/>
      <c r="Y613" s="37"/>
      <c r="Z613" s="34"/>
      <c r="AA613" s="34"/>
      <c r="AB613" s="34"/>
      <c r="AC613" s="34"/>
      <c r="AD613" s="34"/>
      <c r="AE613" s="37"/>
      <c r="AF613" s="34"/>
    </row>
    <row r="614" ht="14.5" spans="1:32">
      <c r="A614" s="290"/>
      <c r="B614" s="37"/>
      <c r="C614" s="214"/>
      <c r="D614" s="312"/>
      <c r="E614" s="312"/>
      <c r="F614" s="315"/>
      <c r="G614" s="312"/>
      <c r="H614" s="312"/>
      <c r="I614" s="317"/>
      <c r="J614" s="312"/>
      <c r="K614" s="313"/>
      <c r="L614" s="319"/>
      <c r="M614" s="319"/>
      <c r="N614" s="319"/>
      <c r="O614" s="190"/>
      <c r="P614" s="317"/>
      <c r="Q614" s="320"/>
      <c r="R614" s="190"/>
      <c r="S614" s="317"/>
      <c r="T614" s="321"/>
      <c r="U614" s="318"/>
      <c r="V614" s="318"/>
      <c r="W614" s="37"/>
      <c r="X614" s="34"/>
      <c r="Y614" s="37"/>
      <c r="Z614" s="34"/>
      <c r="AA614" s="34"/>
      <c r="AB614" s="34"/>
      <c r="AC614" s="34"/>
      <c r="AD614" s="34"/>
      <c r="AE614" s="37"/>
      <c r="AF614" s="34"/>
    </row>
    <row r="615" ht="14.5" spans="1:32">
      <c r="A615" s="290"/>
      <c r="B615" s="37"/>
      <c r="C615" s="214"/>
      <c r="D615" s="312"/>
      <c r="E615" s="312"/>
      <c r="F615" s="315"/>
      <c r="G615" s="312"/>
      <c r="H615" s="312"/>
      <c r="I615" s="34"/>
      <c r="J615" s="34"/>
      <c r="K615" s="37"/>
      <c r="L615" s="114"/>
      <c r="M615" s="114"/>
      <c r="N615" s="114"/>
      <c r="O615" s="34"/>
      <c r="P615" s="34"/>
      <c r="Q615" s="34"/>
      <c r="R615" s="34"/>
      <c r="S615" s="34"/>
      <c r="T615" s="37"/>
      <c r="U615" s="37"/>
      <c r="V615" s="37"/>
      <c r="W615" s="34"/>
      <c r="X615" s="34"/>
      <c r="Y615" s="37"/>
      <c r="Z615" s="34"/>
      <c r="AA615" s="34"/>
      <c r="AB615" s="34"/>
      <c r="AC615" s="34"/>
      <c r="AD615" s="34"/>
      <c r="AE615" s="37"/>
      <c r="AF615" s="34"/>
    </row>
    <row r="616" ht="14.5" spans="1:32">
      <c r="A616" s="290"/>
      <c r="B616" s="37"/>
      <c r="C616" s="214"/>
      <c r="D616" s="312"/>
      <c r="E616" s="312"/>
      <c r="F616" s="315"/>
      <c r="G616" s="312"/>
      <c r="H616" s="312"/>
      <c r="I616" s="34"/>
      <c r="J616" s="34"/>
      <c r="K616" s="37"/>
      <c r="L616" s="114"/>
      <c r="M616" s="114"/>
      <c r="N616" s="114"/>
      <c r="O616" s="34"/>
      <c r="P616" s="34"/>
      <c r="Q616" s="34"/>
      <c r="R616" s="34"/>
      <c r="S616" s="34"/>
      <c r="T616" s="37"/>
      <c r="U616" s="37"/>
      <c r="V616" s="37"/>
      <c r="W616" s="34"/>
      <c r="X616" s="34"/>
      <c r="Y616" s="37"/>
      <c r="Z616" s="34"/>
      <c r="AA616" s="34"/>
      <c r="AB616" s="34"/>
      <c r="AC616" s="34"/>
      <c r="AD616" s="34"/>
      <c r="AE616" s="37"/>
      <c r="AF616" s="34"/>
    </row>
    <row r="617" ht="14.5" spans="1:32">
      <c r="A617" s="290"/>
      <c r="B617" s="37"/>
      <c r="C617" s="214"/>
      <c r="D617" s="312"/>
      <c r="E617" s="312"/>
      <c r="F617" s="315"/>
      <c r="G617" s="312"/>
      <c r="H617" s="312"/>
      <c r="I617" s="34"/>
      <c r="J617" s="34"/>
      <c r="K617" s="37"/>
      <c r="L617" s="114"/>
      <c r="M617" s="114"/>
      <c r="N617" s="114"/>
      <c r="O617" s="34"/>
      <c r="P617" s="34"/>
      <c r="Q617" s="34"/>
      <c r="R617" s="34"/>
      <c r="S617" s="34"/>
      <c r="T617" s="37"/>
      <c r="U617" s="37"/>
      <c r="V617" s="37"/>
      <c r="W617" s="34"/>
      <c r="X617" s="34"/>
      <c r="Y617" s="37"/>
      <c r="Z617" s="34"/>
      <c r="AA617" s="34"/>
      <c r="AB617" s="34"/>
      <c r="AC617" s="34"/>
      <c r="AD617" s="34"/>
      <c r="AE617" s="37"/>
      <c r="AF617" s="34"/>
    </row>
    <row r="618" ht="14.5" spans="1:32">
      <c r="A618" s="290"/>
      <c r="B618" s="37"/>
      <c r="C618" s="214"/>
      <c r="D618" s="312"/>
      <c r="E618" s="312"/>
      <c r="F618" s="315"/>
      <c r="G618" s="312"/>
      <c r="H618" s="312"/>
      <c r="I618" s="34"/>
      <c r="J618" s="34"/>
      <c r="K618" s="37"/>
      <c r="L618" s="114"/>
      <c r="M618" s="114"/>
      <c r="N618" s="114"/>
      <c r="O618" s="34"/>
      <c r="P618" s="34"/>
      <c r="Q618" s="34"/>
      <c r="R618" s="34"/>
      <c r="S618" s="34"/>
      <c r="T618" s="37"/>
      <c r="U618" s="37"/>
      <c r="V618" s="37"/>
      <c r="W618" s="34"/>
      <c r="X618" s="34"/>
      <c r="Y618" s="37"/>
      <c r="Z618" s="34"/>
      <c r="AA618" s="34"/>
      <c r="AB618" s="34"/>
      <c r="AC618" s="34"/>
      <c r="AD618" s="34"/>
      <c r="AE618" s="37"/>
      <c r="AF618" s="34"/>
    </row>
    <row r="619" ht="14.5" spans="1:32">
      <c r="A619" s="290"/>
      <c r="B619" s="37"/>
      <c r="C619" s="214"/>
      <c r="D619" s="312"/>
      <c r="E619" s="312"/>
      <c r="F619" s="315"/>
      <c r="G619" s="312"/>
      <c r="H619" s="312"/>
      <c r="I619" s="34"/>
      <c r="J619" s="34"/>
      <c r="K619" s="37"/>
      <c r="L619" s="114"/>
      <c r="M619" s="114"/>
      <c r="N619" s="114"/>
      <c r="O619" s="34"/>
      <c r="P619" s="34"/>
      <c r="Q619" s="34"/>
      <c r="R619" s="34"/>
      <c r="S619" s="34"/>
      <c r="T619" s="37"/>
      <c r="U619" s="37"/>
      <c r="V619" s="37"/>
      <c r="W619" s="34"/>
      <c r="X619" s="34"/>
      <c r="Y619" s="37"/>
      <c r="Z619" s="34"/>
      <c r="AA619" s="34"/>
      <c r="AB619" s="34"/>
      <c r="AC619" s="34"/>
      <c r="AD619" s="34"/>
      <c r="AE619" s="37"/>
      <c r="AF619" s="34"/>
    </row>
    <row r="620" ht="14.5" spans="1:32">
      <c r="A620" s="34"/>
      <c r="B620" s="37"/>
      <c r="C620" s="214"/>
      <c r="D620" s="312"/>
      <c r="E620" s="312"/>
      <c r="F620" s="315"/>
      <c r="G620" s="312"/>
      <c r="H620" s="312"/>
      <c r="I620" s="34"/>
      <c r="J620" s="34"/>
      <c r="K620" s="37"/>
      <c r="L620" s="114"/>
      <c r="M620" s="114"/>
      <c r="N620" s="114"/>
      <c r="O620" s="34"/>
      <c r="P620" s="34"/>
      <c r="Q620" s="34"/>
      <c r="R620" s="34"/>
      <c r="S620" s="34"/>
      <c r="T620" s="37"/>
      <c r="U620" s="37"/>
      <c r="V620" s="37"/>
      <c r="W620" s="34"/>
      <c r="X620" s="34"/>
      <c r="Y620" s="37"/>
      <c r="Z620" s="34"/>
      <c r="AA620" s="34"/>
      <c r="AB620" s="34"/>
      <c r="AC620" s="34"/>
      <c r="AD620" s="34"/>
      <c r="AE620" s="37"/>
      <c r="AF620" s="34"/>
    </row>
    <row r="621" ht="14.5" spans="1:32">
      <c r="A621" s="34"/>
      <c r="B621" s="37"/>
      <c r="C621" s="214"/>
      <c r="D621" s="312"/>
      <c r="E621" s="312"/>
      <c r="F621" s="315"/>
      <c r="G621" s="312"/>
      <c r="H621" s="312"/>
      <c r="I621" s="34"/>
      <c r="J621" s="34"/>
      <c r="K621" s="37"/>
      <c r="L621" s="114"/>
      <c r="M621" s="114"/>
      <c r="N621" s="114"/>
      <c r="O621" s="34"/>
      <c r="P621" s="34"/>
      <c r="Q621" s="34"/>
      <c r="R621" s="34"/>
      <c r="S621" s="34"/>
      <c r="T621" s="37"/>
      <c r="U621" s="37"/>
      <c r="V621" s="37"/>
      <c r="W621" s="34"/>
      <c r="X621" s="34"/>
      <c r="Y621" s="37"/>
      <c r="Z621" s="34"/>
      <c r="AA621" s="34"/>
      <c r="AB621" s="34"/>
      <c r="AC621" s="34"/>
      <c r="AD621" s="34"/>
      <c r="AE621" s="37"/>
      <c r="AF621" s="34"/>
    </row>
    <row r="622" ht="14.5" spans="1:32">
      <c r="A622" s="34"/>
      <c r="B622" s="37"/>
      <c r="C622" s="214"/>
      <c r="D622" s="312"/>
      <c r="E622" s="312"/>
      <c r="F622" s="315"/>
      <c r="G622" s="312"/>
      <c r="H622" s="312"/>
      <c r="I622" s="34"/>
      <c r="J622" s="34"/>
      <c r="K622" s="37"/>
      <c r="L622" s="114"/>
      <c r="M622" s="114"/>
      <c r="N622" s="114"/>
      <c r="O622" s="34"/>
      <c r="P622" s="34"/>
      <c r="Q622" s="34"/>
      <c r="R622" s="34"/>
      <c r="S622" s="34"/>
      <c r="T622" s="37"/>
      <c r="U622" s="37"/>
      <c r="V622" s="37"/>
      <c r="W622" s="34"/>
      <c r="X622" s="34"/>
      <c r="Y622" s="37"/>
      <c r="Z622" s="34"/>
      <c r="AA622" s="34"/>
      <c r="AB622" s="34"/>
      <c r="AC622" s="34"/>
      <c r="AD622" s="34"/>
      <c r="AE622" s="37"/>
      <c r="AF622" s="34"/>
    </row>
    <row r="623" ht="14.5" spans="1:32">
      <c r="A623" s="34"/>
      <c r="B623" s="37"/>
      <c r="C623" s="214"/>
      <c r="D623" s="312"/>
      <c r="E623" s="312"/>
      <c r="F623" s="315"/>
      <c r="G623" s="312"/>
      <c r="H623" s="312"/>
      <c r="I623" s="34"/>
      <c r="J623" s="34"/>
      <c r="K623" s="37"/>
      <c r="L623" s="114"/>
      <c r="M623" s="114"/>
      <c r="N623" s="114"/>
      <c r="O623" s="34"/>
      <c r="P623" s="34"/>
      <c r="Q623" s="34"/>
      <c r="R623" s="34"/>
      <c r="S623" s="34"/>
      <c r="T623" s="37"/>
      <c r="U623" s="37"/>
      <c r="V623" s="37"/>
      <c r="W623" s="34"/>
      <c r="X623" s="34"/>
      <c r="Y623" s="37"/>
      <c r="Z623" s="34"/>
      <c r="AA623" s="34"/>
      <c r="AB623" s="34"/>
      <c r="AC623" s="34"/>
      <c r="AD623" s="34"/>
      <c r="AE623" s="37"/>
      <c r="AF623" s="34"/>
    </row>
    <row r="624" ht="14.5" spans="1:32">
      <c r="A624" s="34"/>
      <c r="B624" s="37"/>
      <c r="C624" s="214"/>
      <c r="D624" s="312"/>
      <c r="E624" s="312"/>
      <c r="F624" s="315"/>
      <c r="G624" s="312"/>
      <c r="H624" s="312"/>
      <c r="I624" s="34"/>
      <c r="J624" s="34"/>
      <c r="K624" s="37"/>
      <c r="L624" s="114"/>
      <c r="M624" s="114"/>
      <c r="N624" s="114"/>
      <c r="O624" s="34"/>
      <c r="P624" s="34"/>
      <c r="Q624" s="34"/>
      <c r="R624" s="34"/>
      <c r="S624" s="34"/>
      <c r="T624" s="37"/>
      <c r="U624" s="37"/>
      <c r="V624" s="37"/>
      <c r="W624" s="34"/>
      <c r="X624" s="34"/>
      <c r="Y624" s="37"/>
      <c r="Z624" s="34"/>
      <c r="AA624" s="34"/>
      <c r="AB624" s="34"/>
      <c r="AC624" s="34"/>
      <c r="AD624" s="34"/>
      <c r="AE624" s="37"/>
      <c r="AF624" s="34"/>
    </row>
    <row r="625" ht="14.5" spans="1:32">
      <c r="A625" s="34"/>
      <c r="B625" s="37"/>
      <c r="C625" s="214"/>
      <c r="D625" s="312"/>
      <c r="E625" s="312"/>
      <c r="F625" s="315"/>
      <c r="G625" s="312"/>
      <c r="H625" s="312"/>
      <c r="I625" s="34"/>
      <c r="J625" s="34"/>
      <c r="K625" s="37"/>
      <c r="L625" s="114"/>
      <c r="M625" s="114"/>
      <c r="N625" s="114"/>
      <c r="O625" s="34"/>
      <c r="P625" s="34"/>
      <c r="Q625" s="34"/>
      <c r="R625" s="34"/>
      <c r="S625" s="34"/>
      <c r="T625" s="37"/>
      <c r="U625" s="37"/>
      <c r="V625" s="37"/>
      <c r="W625" s="34"/>
      <c r="X625" s="34"/>
      <c r="Y625" s="37"/>
      <c r="Z625" s="34"/>
      <c r="AA625" s="34"/>
      <c r="AB625" s="34"/>
      <c r="AC625" s="34"/>
      <c r="AD625" s="34"/>
      <c r="AE625" s="37"/>
      <c r="AF625" s="34"/>
    </row>
    <row r="626" ht="14.5" spans="1:32">
      <c r="A626" s="34"/>
      <c r="B626" s="37"/>
      <c r="C626" s="214"/>
      <c r="D626" s="312"/>
      <c r="E626" s="312"/>
      <c r="F626" s="315"/>
      <c r="G626" s="312"/>
      <c r="H626" s="312"/>
      <c r="I626" s="34"/>
      <c r="J626" s="34"/>
      <c r="K626" s="37"/>
      <c r="L626" s="114"/>
      <c r="M626" s="114"/>
      <c r="N626" s="114"/>
      <c r="O626" s="34"/>
      <c r="P626" s="34"/>
      <c r="Q626" s="34"/>
      <c r="R626" s="34"/>
      <c r="S626" s="34"/>
      <c r="T626" s="37"/>
      <c r="U626" s="37"/>
      <c r="V626" s="37"/>
      <c r="W626" s="34"/>
      <c r="X626" s="34"/>
      <c r="Y626" s="37"/>
      <c r="Z626" s="34"/>
      <c r="AA626" s="34"/>
      <c r="AB626" s="34"/>
      <c r="AC626" s="34"/>
      <c r="AD626" s="34"/>
      <c r="AE626" s="37"/>
      <c r="AF626" s="34"/>
    </row>
    <row r="627" ht="14.5" spans="1:32">
      <c r="A627" s="34"/>
      <c r="B627" s="37"/>
      <c r="C627" s="214"/>
      <c r="D627" s="312"/>
      <c r="E627" s="312"/>
      <c r="F627" s="315"/>
      <c r="G627" s="312"/>
      <c r="H627" s="312"/>
      <c r="I627" s="34"/>
      <c r="J627" s="34"/>
      <c r="K627" s="37"/>
      <c r="L627" s="114"/>
      <c r="M627" s="114"/>
      <c r="N627" s="114"/>
      <c r="O627" s="34"/>
      <c r="P627" s="34"/>
      <c r="Q627" s="34"/>
      <c r="R627" s="34"/>
      <c r="S627" s="34"/>
      <c r="T627" s="37"/>
      <c r="U627" s="37"/>
      <c r="V627" s="37"/>
      <c r="W627" s="34"/>
      <c r="X627" s="34"/>
      <c r="Y627" s="37"/>
      <c r="Z627" s="34"/>
      <c r="AA627" s="34"/>
      <c r="AB627" s="34"/>
      <c r="AC627" s="34"/>
      <c r="AD627" s="34"/>
      <c r="AE627" s="37"/>
      <c r="AF627" s="34"/>
    </row>
    <row r="628" ht="14.5" spans="1:32">
      <c r="A628" s="34"/>
      <c r="B628" s="37"/>
      <c r="C628" s="214"/>
      <c r="D628" s="312"/>
      <c r="E628" s="312"/>
      <c r="F628" s="315"/>
      <c r="G628" s="312"/>
      <c r="H628" s="312"/>
      <c r="I628" s="34"/>
      <c r="J628" s="34"/>
      <c r="K628" s="37"/>
      <c r="L628" s="114"/>
      <c r="M628" s="114"/>
      <c r="N628" s="114"/>
      <c r="O628" s="34"/>
      <c r="P628" s="34"/>
      <c r="Q628" s="34"/>
      <c r="R628" s="34"/>
      <c r="S628" s="34"/>
      <c r="T628" s="37"/>
      <c r="U628" s="37"/>
      <c r="V628" s="37"/>
      <c r="W628" s="34"/>
      <c r="X628" s="34"/>
      <c r="Y628" s="37"/>
      <c r="Z628" s="34"/>
      <c r="AA628" s="34"/>
      <c r="AB628" s="34"/>
      <c r="AC628" s="34"/>
      <c r="AD628" s="34"/>
      <c r="AE628" s="37"/>
      <c r="AF628" s="34"/>
    </row>
    <row r="629" ht="14.5" spans="1:32">
      <c r="A629" s="34"/>
      <c r="B629" s="37"/>
      <c r="C629" s="214"/>
      <c r="D629" s="312"/>
      <c r="E629" s="312"/>
      <c r="F629" s="315"/>
      <c r="G629" s="312"/>
      <c r="H629" s="312"/>
      <c r="I629" s="34"/>
      <c r="J629" s="34"/>
      <c r="K629" s="37"/>
      <c r="L629" s="114"/>
      <c r="M629" s="114"/>
      <c r="N629" s="114"/>
      <c r="O629" s="34"/>
      <c r="P629" s="34"/>
      <c r="Q629" s="34"/>
      <c r="R629" s="34"/>
      <c r="S629" s="34"/>
      <c r="T629" s="37"/>
      <c r="U629" s="37"/>
      <c r="V629" s="37"/>
      <c r="W629" s="34"/>
      <c r="X629" s="34"/>
      <c r="Y629" s="37"/>
      <c r="Z629" s="34"/>
      <c r="AA629" s="34"/>
      <c r="AB629" s="34"/>
      <c r="AC629" s="34"/>
      <c r="AD629" s="34"/>
      <c r="AE629" s="37"/>
      <c r="AF629" s="34"/>
    </row>
    <row r="630" ht="14.5" spans="1:32">
      <c r="A630" s="34"/>
      <c r="B630" s="37"/>
      <c r="C630" s="214"/>
      <c r="D630" s="312"/>
      <c r="E630" s="312"/>
      <c r="F630" s="315"/>
      <c r="G630" s="312"/>
      <c r="H630" s="312"/>
      <c r="I630" s="34"/>
      <c r="J630" s="34"/>
      <c r="K630" s="37"/>
      <c r="L630" s="114"/>
      <c r="M630" s="114"/>
      <c r="N630" s="114"/>
      <c r="O630" s="34"/>
      <c r="P630" s="34"/>
      <c r="Q630" s="34"/>
      <c r="R630" s="34"/>
      <c r="S630" s="34"/>
      <c r="T630" s="37"/>
      <c r="U630" s="37"/>
      <c r="V630" s="37"/>
      <c r="W630" s="34"/>
      <c r="X630" s="34"/>
      <c r="Y630" s="37"/>
      <c r="Z630" s="34"/>
      <c r="AA630" s="34"/>
      <c r="AB630" s="34"/>
      <c r="AC630" s="34"/>
      <c r="AD630" s="34"/>
      <c r="AE630" s="37"/>
      <c r="AF630" s="34"/>
    </row>
    <row r="631" ht="14.5" spans="1:32">
      <c r="A631" s="34"/>
      <c r="B631" s="37"/>
      <c r="C631" s="214"/>
      <c r="D631" s="312"/>
      <c r="E631" s="312"/>
      <c r="F631" s="315"/>
      <c r="G631" s="312"/>
      <c r="H631" s="312"/>
      <c r="I631" s="34"/>
      <c r="J631" s="34"/>
      <c r="K631" s="37"/>
      <c r="L631" s="114"/>
      <c r="M631" s="114"/>
      <c r="N631" s="114"/>
      <c r="O631" s="34"/>
      <c r="P631" s="34"/>
      <c r="Q631" s="34"/>
      <c r="R631" s="34"/>
      <c r="S631" s="34"/>
      <c r="T631" s="37"/>
      <c r="U631" s="37"/>
      <c r="V631" s="37"/>
      <c r="W631" s="34"/>
      <c r="X631" s="34"/>
      <c r="Y631" s="37"/>
      <c r="Z631" s="34"/>
      <c r="AA631" s="34"/>
      <c r="AB631" s="34"/>
      <c r="AC631" s="34"/>
      <c r="AD631" s="34"/>
      <c r="AE631" s="37"/>
      <c r="AF631" s="34"/>
    </row>
    <row r="632" ht="14.5" spans="1:32">
      <c r="A632" s="34"/>
      <c r="B632" s="37"/>
      <c r="C632" s="214"/>
      <c r="D632" s="312"/>
      <c r="E632" s="312"/>
      <c r="F632" s="315"/>
      <c r="G632" s="312"/>
      <c r="H632" s="312"/>
      <c r="I632" s="34"/>
      <c r="J632" s="34"/>
      <c r="K632" s="37"/>
      <c r="L632" s="114"/>
      <c r="M632" s="114"/>
      <c r="N632" s="114"/>
      <c r="O632" s="34"/>
      <c r="P632" s="34"/>
      <c r="Q632" s="34"/>
      <c r="R632" s="34"/>
      <c r="S632" s="34"/>
      <c r="T632" s="37"/>
      <c r="U632" s="37"/>
      <c r="V632" s="37"/>
      <c r="W632" s="34"/>
      <c r="X632" s="34"/>
      <c r="Y632" s="37"/>
      <c r="Z632" s="34"/>
      <c r="AA632" s="34"/>
      <c r="AB632" s="34"/>
      <c r="AC632" s="34"/>
      <c r="AD632" s="34"/>
      <c r="AE632" s="37"/>
      <c r="AF632" s="34"/>
    </row>
    <row r="633" ht="14.5" spans="1:32">
      <c r="A633" s="34"/>
      <c r="B633" s="37"/>
      <c r="C633" s="214"/>
      <c r="D633" s="312"/>
      <c r="E633" s="312"/>
      <c r="F633" s="315"/>
      <c r="G633" s="312"/>
      <c r="H633" s="312"/>
      <c r="I633" s="34"/>
      <c r="J633" s="34"/>
      <c r="K633" s="37"/>
      <c r="L633" s="114"/>
      <c r="M633" s="114"/>
      <c r="N633" s="114"/>
      <c r="O633" s="34"/>
      <c r="P633" s="34"/>
      <c r="Q633" s="34"/>
      <c r="R633" s="34"/>
      <c r="S633" s="34"/>
      <c r="T633" s="37"/>
      <c r="U633" s="37"/>
      <c r="V633" s="37"/>
      <c r="W633" s="34"/>
      <c r="X633" s="34"/>
      <c r="Y633" s="37"/>
      <c r="Z633" s="34"/>
      <c r="AA633" s="34"/>
      <c r="AB633" s="34"/>
      <c r="AC633" s="34"/>
      <c r="AD633" s="34"/>
      <c r="AE633" s="37"/>
      <c r="AF633" s="34"/>
    </row>
    <row r="634" ht="14.5" spans="1:32">
      <c r="A634" s="34"/>
      <c r="B634" s="37"/>
      <c r="C634" s="214"/>
      <c r="D634" s="312"/>
      <c r="E634" s="312"/>
      <c r="F634" s="315"/>
      <c r="G634" s="312"/>
      <c r="H634" s="312"/>
      <c r="I634" s="34"/>
      <c r="J634" s="34"/>
      <c r="K634" s="37"/>
      <c r="L634" s="114"/>
      <c r="M634" s="114"/>
      <c r="N634" s="114"/>
      <c r="O634" s="34"/>
      <c r="P634" s="34"/>
      <c r="Q634" s="34"/>
      <c r="R634" s="34"/>
      <c r="S634" s="34"/>
      <c r="T634" s="37"/>
      <c r="U634" s="37"/>
      <c r="V634" s="37"/>
      <c r="W634" s="34"/>
      <c r="X634" s="34"/>
      <c r="Y634" s="37"/>
      <c r="Z634" s="34"/>
      <c r="AA634" s="34"/>
      <c r="AB634" s="34"/>
      <c r="AC634" s="34"/>
      <c r="AD634" s="34"/>
      <c r="AE634" s="37"/>
      <c r="AF634" s="34"/>
    </row>
    <row r="635" ht="14.5" spans="1:32">
      <c r="A635" s="34"/>
      <c r="B635" s="37"/>
      <c r="C635" s="214"/>
      <c r="D635" s="312"/>
      <c r="E635" s="312"/>
      <c r="F635" s="315"/>
      <c r="G635" s="312"/>
      <c r="H635" s="312"/>
      <c r="I635" s="34"/>
      <c r="J635" s="34"/>
      <c r="K635" s="37"/>
      <c r="L635" s="114"/>
      <c r="M635" s="114"/>
      <c r="N635" s="114"/>
      <c r="O635" s="34"/>
      <c r="P635" s="34"/>
      <c r="Q635" s="34"/>
      <c r="R635" s="34"/>
      <c r="S635" s="34"/>
      <c r="T635" s="37"/>
      <c r="U635" s="37"/>
      <c r="V635" s="37"/>
      <c r="W635" s="34"/>
      <c r="X635" s="34"/>
      <c r="Y635" s="37"/>
      <c r="Z635" s="34"/>
      <c r="AA635" s="34"/>
      <c r="AB635" s="34"/>
      <c r="AC635" s="34"/>
      <c r="AD635" s="34"/>
      <c r="AE635" s="37"/>
      <c r="AF635" s="34"/>
    </row>
    <row r="636" ht="14.5" spans="1:32">
      <c r="A636" s="34"/>
      <c r="B636" s="37"/>
      <c r="C636" s="214"/>
      <c r="D636" s="312"/>
      <c r="E636" s="312"/>
      <c r="F636" s="315"/>
      <c r="G636" s="312"/>
      <c r="H636" s="312"/>
      <c r="I636" s="34"/>
      <c r="J636" s="34"/>
      <c r="K636" s="37"/>
      <c r="L636" s="114"/>
      <c r="M636" s="114"/>
      <c r="N636" s="114"/>
      <c r="O636" s="34"/>
      <c r="P636" s="34"/>
      <c r="Q636" s="34"/>
      <c r="R636" s="34"/>
      <c r="S636" s="34"/>
      <c r="T636" s="37"/>
      <c r="U636" s="37"/>
      <c r="V636" s="37"/>
      <c r="W636" s="34"/>
      <c r="X636" s="34"/>
      <c r="Y636" s="37"/>
      <c r="Z636" s="34"/>
      <c r="AA636" s="34"/>
      <c r="AB636" s="34"/>
      <c r="AC636" s="34"/>
      <c r="AD636" s="34"/>
      <c r="AE636" s="37"/>
      <c r="AF636" s="34"/>
    </row>
    <row r="637" ht="14.5" spans="1:32">
      <c r="A637" s="34"/>
      <c r="B637" s="37"/>
      <c r="C637" s="214"/>
      <c r="D637" s="312"/>
      <c r="E637" s="312"/>
      <c r="F637" s="315"/>
      <c r="G637" s="312"/>
      <c r="H637" s="312"/>
      <c r="I637" s="34"/>
      <c r="J637" s="34"/>
      <c r="K637" s="37"/>
      <c r="L637" s="114"/>
      <c r="M637" s="114"/>
      <c r="N637" s="114"/>
      <c r="O637" s="34"/>
      <c r="P637" s="34"/>
      <c r="Q637" s="34"/>
      <c r="R637" s="34"/>
      <c r="S637" s="34"/>
      <c r="T637" s="37"/>
      <c r="U637" s="37"/>
      <c r="V637" s="37"/>
      <c r="W637" s="34"/>
      <c r="X637" s="34"/>
      <c r="Y637" s="37"/>
      <c r="Z637" s="34"/>
      <c r="AA637" s="34"/>
      <c r="AB637" s="34"/>
      <c r="AC637" s="34"/>
      <c r="AD637" s="34"/>
      <c r="AE637" s="37"/>
      <c r="AF637" s="34"/>
    </row>
    <row r="638" ht="14.5" spans="1:32">
      <c r="A638" s="34"/>
      <c r="B638" s="37"/>
      <c r="C638" s="214"/>
      <c r="D638" s="312"/>
      <c r="E638" s="312"/>
      <c r="F638" s="315"/>
      <c r="G638" s="312"/>
      <c r="H638" s="312"/>
      <c r="I638" s="34"/>
      <c r="J638" s="34"/>
      <c r="K638" s="37"/>
      <c r="L638" s="114"/>
      <c r="M638" s="114"/>
      <c r="N638" s="114"/>
      <c r="O638" s="34"/>
      <c r="P638" s="34"/>
      <c r="Q638" s="34"/>
      <c r="R638" s="34"/>
      <c r="S638" s="34"/>
      <c r="T638" s="37"/>
      <c r="U638" s="37"/>
      <c r="V638" s="37"/>
      <c r="W638" s="34"/>
      <c r="X638" s="34"/>
      <c r="Y638" s="37"/>
      <c r="Z638" s="34"/>
      <c r="AA638" s="34"/>
      <c r="AB638" s="34"/>
      <c r="AC638" s="34"/>
      <c r="AD638" s="34"/>
      <c r="AE638" s="37"/>
      <c r="AF638" s="34"/>
    </row>
    <row r="639" ht="14.5" spans="1:32">
      <c r="A639" s="34"/>
      <c r="B639" s="37"/>
      <c r="C639" s="214"/>
      <c r="D639" s="312"/>
      <c r="E639" s="312"/>
      <c r="F639" s="315"/>
      <c r="G639" s="312"/>
      <c r="H639" s="312"/>
      <c r="I639" s="34"/>
      <c r="J639" s="34"/>
      <c r="K639" s="37"/>
      <c r="L639" s="114"/>
      <c r="M639" s="114"/>
      <c r="N639" s="114"/>
      <c r="O639" s="34"/>
      <c r="P639" s="34"/>
      <c r="Q639" s="34"/>
      <c r="R639" s="34"/>
      <c r="S639" s="34"/>
      <c r="T639" s="37"/>
      <c r="U639" s="37"/>
      <c r="V639" s="37"/>
      <c r="W639" s="34"/>
      <c r="X639" s="34"/>
      <c r="Y639" s="37"/>
      <c r="Z639" s="34"/>
      <c r="AA639" s="34"/>
      <c r="AB639" s="34"/>
      <c r="AC639" s="34"/>
      <c r="AD639" s="34"/>
      <c r="AE639" s="37"/>
      <c r="AF639" s="34"/>
    </row>
    <row r="640" ht="14.5" spans="1:32">
      <c r="A640" s="34"/>
      <c r="B640" s="37"/>
      <c r="C640" s="214"/>
      <c r="D640" s="312"/>
      <c r="E640" s="312"/>
      <c r="F640" s="315"/>
      <c r="G640" s="312"/>
      <c r="H640" s="312"/>
      <c r="I640" s="34"/>
      <c r="J640" s="34"/>
      <c r="K640" s="37"/>
      <c r="L640" s="114"/>
      <c r="M640" s="114"/>
      <c r="N640" s="114"/>
      <c r="O640" s="34"/>
      <c r="P640" s="34"/>
      <c r="Q640" s="34"/>
      <c r="R640" s="34"/>
      <c r="S640" s="34"/>
      <c r="T640" s="37"/>
      <c r="U640" s="37"/>
      <c r="V640" s="37"/>
      <c r="W640" s="34"/>
      <c r="X640" s="34"/>
      <c r="Y640" s="37"/>
      <c r="Z640" s="34"/>
      <c r="AA640" s="34"/>
      <c r="AB640" s="34"/>
      <c r="AC640" s="34"/>
      <c r="AD640" s="34"/>
      <c r="AE640" s="37"/>
      <c r="AF640" s="34"/>
    </row>
    <row r="641" ht="14.5" spans="1:32">
      <c r="A641" s="34"/>
      <c r="B641" s="37"/>
      <c r="C641" s="214"/>
      <c r="D641" s="312"/>
      <c r="E641" s="312"/>
      <c r="F641" s="315"/>
      <c r="G641" s="312"/>
      <c r="H641" s="312"/>
      <c r="I641" s="34"/>
      <c r="J641" s="34"/>
      <c r="K641" s="37"/>
      <c r="L641" s="114"/>
      <c r="M641" s="114"/>
      <c r="N641" s="114"/>
      <c r="O641" s="34"/>
      <c r="P641" s="34"/>
      <c r="Q641" s="34"/>
      <c r="R641" s="34"/>
      <c r="S641" s="34"/>
      <c r="T641" s="37"/>
      <c r="U641" s="37"/>
      <c r="V641" s="37"/>
      <c r="W641" s="34"/>
      <c r="X641" s="34"/>
      <c r="Y641" s="37"/>
      <c r="Z641" s="34"/>
      <c r="AA641" s="34"/>
      <c r="AB641" s="34"/>
      <c r="AC641" s="34"/>
      <c r="AD641" s="34"/>
      <c r="AE641" s="37"/>
      <c r="AF641" s="34"/>
    </row>
    <row r="642" ht="14.5" spans="1:32">
      <c r="A642" s="34"/>
      <c r="B642" s="37"/>
      <c r="C642" s="214"/>
      <c r="D642" s="312"/>
      <c r="E642" s="312"/>
      <c r="F642" s="315"/>
      <c r="G642" s="312"/>
      <c r="H642" s="312"/>
      <c r="I642" s="34"/>
      <c r="J642" s="34"/>
      <c r="K642" s="37"/>
      <c r="L642" s="114"/>
      <c r="M642" s="114"/>
      <c r="N642" s="114"/>
      <c r="O642" s="34"/>
      <c r="P642" s="34"/>
      <c r="Q642" s="34"/>
      <c r="R642" s="34"/>
      <c r="S642" s="34"/>
      <c r="T642" s="37"/>
      <c r="U642" s="37"/>
      <c r="V642" s="37"/>
      <c r="W642" s="34"/>
      <c r="X642" s="34"/>
      <c r="Y642" s="37"/>
      <c r="Z642" s="34"/>
      <c r="AA642" s="34"/>
      <c r="AB642" s="34"/>
      <c r="AC642" s="34"/>
      <c r="AD642" s="34"/>
      <c r="AE642" s="37"/>
      <c r="AF642" s="34"/>
    </row>
    <row r="643" ht="14.5" spans="1:32">
      <c r="A643" s="34"/>
      <c r="B643" s="37"/>
      <c r="C643" s="214"/>
      <c r="D643" s="312"/>
      <c r="E643" s="312"/>
      <c r="F643" s="315"/>
      <c r="G643" s="312"/>
      <c r="H643" s="312"/>
      <c r="I643" s="34"/>
      <c r="J643" s="34"/>
      <c r="K643" s="37"/>
      <c r="L643" s="114"/>
      <c r="M643" s="114"/>
      <c r="N643" s="114"/>
      <c r="O643" s="34"/>
      <c r="P643" s="34"/>
      <c r="Q643" s="34"/>
      <c r="R643" s="34"/>
      <c r="S643" s="34"/>
      <c r="T643" s="37"/>
      <c r="U643" s="37"/>
      <c r="V643" s="37"/>
      <c r="W643" s="34"/>
      <c r="X643" s="34"/>
      <c r="Y643" s="37"/>
      <c r="Z643" s="34"/>
      <c r="AA643" s="34"/>
      <c r="AB643" s="34"/>
      <c r="AC643" s="34"/>
      <c r="AD643" s="34"/>
      <c r="AE643" s="37"/>
      <c r="AF643" s="34"/>
    </row>
    <row r="644" ht="14.5" spans="1:32">
      <c r="A644" s="34"/>
      <c r="B644" s="37"/>
      <c r="C644" s="214"/>
      <c r="D644" s="312"/>
      <c r="E644" s="312"/>
      <c r="F644" s="315"/>
      <c r="G644" s="312"/>
      <c r="H644" s="312"/>
      <c r="I644" s="34"/>
      <c r="J644" s="34"/>
      <c r="K644" s="37"/>
      <c r="L644" s="114"/>
      <c r="M644" s="114"/>
      <c r="N644" s="114"/>
      <c r="O644" s="34"/>
      <c r="P644" s="34"/>
      <c r="Q644" s="34"/>
      <c r="R644" s="34"/>
      <c r="S644" s="34"/>
      <c r="T644" s="37"/>
      <c r="U644" s="37"/>
      <c r="V644" s="37"/>
      <c r="W644" s="34"/>
      <c r="X644" s="34"/>
      <c r="Y644" s="37"/>
      <c r="Z644" s="34"/>
      <c r="AA644" s="34"/>
      <c r="AB644" s="34"/>
      <c r="AC644" s="34"/>
      <c r="AD644" s="34"/>
      <c r="AE644" s="37"/>
      <c r="AF644" s="34"/>
    </row>
    <row r="645" ht="14.5" spans="1:32">
      <c r="A645" s="34"/>
      <c r="B645" s="37"/>
      <c r="C645" s="214"/>
      <c r="D645" s="312"/>
      <c r="E645" s="312"/>
      <c r="F645" s="315"/>
      <c r="G645" s="312"/>
      <c r="H645" s="312"/>
      <c r="I645" s="34"/>
      <c r="J645" s="34"/>
      <c r="K645" s="37"/>
      <c r="L645" s="114"/>
      <c r="M645" s="114"/>
      <c r="N645" s="114"/>
      <c r="O645" s="34"/>
      <c r="P645" s="34"/>
      <c r="Q645" s="34"/>
      <c r="R645" s="34"/>
      <c r="S645" s="34"/>
      <c r="T645" s="37"/>
      <c r="U645" s="37"/>
      <c r="V645" s="37"/>
      <c r="W645" s="34"/>
      <c r="X645" s="34"/>
      <c r="Y645" s="37"/>
      <c r="Z645" s="34"/>
      <c r="AA645" s="34"/>
      <c r="AB645" s="34"/>
      <c r="AC645" s="34"/>
      <c r="AD645" s="34"/>
      <c r="AE645" s="37"/>
      <c r="AF645" s="34"/>
    </row>
    <row r="646" ht="14.5" spans="1:32">
      <c r="A646" s="34"/>
      <c r="B646" s="37"/>
      <c r="C646" s="214"/>
      <c r="D646" s="312"/>
      <c r="E646" s="312"/>
      <c r="F646" s="315"/>
      <c r="G646" s="312"/>
      <c r="H646" s="312"/>
      <c r="I646" s="34"/>
      <c r="J646" s="34"/>
      <c r="K646" s="37"/>
      <c r="L646" s="114"/>
      <c r="M646" s="114"/>
      <c r="N646" s="114"/>
      <c r="O646" s="34"/>
      <c r="P646" s="34"/>
      <c r="Q646" s="34"/>
      <c r="R646" s="34"/>
      <c r="S646" s="34"/>
      <c r="T646" s="37"/>
      <c r="U646" s="37"/>
      <c r="V646" s="37"/>
      <c r="W646" s="34"/>
      <c r="X646" s="34"/>
      <c r="Y646" s="37"/>
      <c r="Z646" s="34"/>
      <c r="AA646" s="34"/>
      <c r="AB646" s="34"/>
      <c r="AC646" s="34"/>
      <c r="AD646" s="34"/>
      <c r="AE646" s="37"/>
      <c r="AF646" s="34"/>
    </row>
    <row r="647" ht="14.5" spans="1:32">
      <c r="A647" s="34"/>
      <c r="B647" s="37"/>
      <c r="C647" s="214"/>
      <c r="D647" s="312"/>
      <c r="E647" s="312"/>
      <c r="F647" s="315"/>
      <c r="G647" s="312"/>
      <c r="H647" s="312"/>
      <c r="I647" s="34"/>
      <c r="J647" s="34"/>
      <c r="K647" s="37"/>
      <c r="L647" s="114"/>
      <c r="M647" s="114"/>
      <c r="N647" s="114"/>
      <c r="O647" s="34"/>
      <c r="P647" s="34"/>
      <c r="Q647" s="34"/>
      <c r="R647" s="34"/>
      <c r="S647" s="34"/>
      <c r="T647" s="37"/>
      <c r="U647" s="37"/>
      <c r="V647" s="37"/>
      <c r="W647" s="34"/>
      <c r="X647" s="34"/>
      <c r="Y647" s="37"/>
      <c r="Z647" s="34"/>
      <c r="AA647" s="34"/>
      <c r="AB647" s="34"/>
      <c r="AC647" s="34"/>
      <c r="AD647" s="34"/>
      <c r="AE647" s="37"/>
      <c r="AF647" s="34"/>
    </row>
    <row r="648" ht="14.5" spans="1:32">
      <c r="A648" s="34"/>
      <c r="B648" s="37"/>
      <c r="C648" s="214"/>
      <c r="D648" s="312"/>
      <c r="E648" s="312"/>
      <c r="F648" s="315"/>
      <c r="G648" s="312"/>
      <c r="H648" s="312"/>
      <c r="I648" s="34"/>
      <c r="J648" s="34"/>
      <c r="K648" s="37"/>
      <c r="L648" s="114"/>
      <c r="M648" s="114"/>
      <c r="N648" s="114"/>
      <c r="O648" s="34"/>
      <c r="P648" s="34"/>
      <c r="Q648" s="34"/>
      <c r="R648" s="34"/>
      <c r="S648" s="34"/>
      <c r="T648" s="37"/>
      <c r="U648" s="37"/>
      <c r="V648" s="37"/>
      <c r="W648" s="34"/>
      <c r="X648" s="34"/>
      <c r="Y648" s="37"/>
      <c r="Z648" s="34"/>
      <c r="AA648" s="34"/>
      <c r="AB648" s="34"/>
      <c r="AC648" s="34"/>
      <c r="AD648" s="34"/>
      <c r="AE648" s="37"/>
      <c r="AF648" s="34"/>
    </row>
    <row r="649" ht="14.5" spans="1:32">
      <c r="A649" s="34"/>
      <c r="B649" s="37"/>
      <c r="C649" s="214"/>
      <c r="D649" s="312"/>
      <c r="E649" s="312"/>
      <c r="F649" s="315"/>
      <c r="G649" s="312"/>
      <c r="H649" s="312"/>
      <c r="I649" s="34"/>
      <c r="J649" s="34"/>
      <c r="K649" s="37"/>
      <c r="L649" s="114"/>
      <c r="M649" s="114"/>
      <c r="N649" s="114"/>
      <c r="O649" s="34"/>
      <c r="P649" s="34"/>
      <c r="Q649" s="34"/>
      <c r="R649" s="34"/>
      <c r="S649" s="34"/>
      <c r="T649" s="37"/>
      <c r="U649" s="37"/>
      <c r="V649" s="37"/>
      <c r="W649" s="34"/>
      <c r="X649" s="34"/>
      <c r="Y649" s="37"/>
      <c r="Z649" s="34"/>
      <c r="AA649" s="34"/>
      <c r="AB649" s="34"/>
      <c r="AC649" s="34"/>
      <c r="AD649" s="34"/>
      <c r="AE649" s="37"/>
      <c r="AF649" s="34"/>
    </row>
    <row r="650" ht="14.5" spans="1:32">
      <c r="A650" s="34"/>
      <c r="B650" s="37"/>
      <c r="C650" s="214"/>
      <c r="D650" s="312"/>
      <c r="E650" s="312"/>
      <c r="F650" s="315"/>
      <c r="G650" s="312"/>
      <c r="H650" s="312"/>
      <c r="I650" s="34"/>
      <c r="J650" s="34"/>
      <c r="K650" s="37"/>
      <c r="L650" s="114"/>
      <c r="M650" s="114"/>
      <c r="N650" s="114"/>
      <c r="O650" s="34"/>
      <c r="P650" s="34"/>
      <c r="Q650" s="34"/>
      <c r="R650" s="34"/>
      <c r="S650" s="34"/>
      <c r="T650" s="37"/>
      <c r="U650" s="37"/>
      <c r="V650" s="37"/>
      <c r="W650" s="34"/>
      <c r="X650" s="34"/>
      <c r="Y650" s="37"/>
      <c r="Z650" s="34"/>
      <c r="AA650" s="34"/>
      <c r="AB650" s="34"/>
      <c r="AC650" s="34"/>
      <c r="AD650" s="34"/>
      <c r="AE650" s="37"/>
      <c r="AF650" s="34"/>
    </row>
    <row r="651" ht="14.5" spans="1:32">
      <c r="A651" s="34"/>
      <c r="B651" s="37"/>
      <c r="C651" s="214"/>
      <c r="D651" s="312"/>
      <c r="E651" s="312"/>
      <c r="F651" s="315"/>
      <c r="G651" s="312"/>
      <c r="H651" s="312"/>
      <c r="I651" s="34"/>
      <c r="J651" s="34"/>
      <c r="K651" s="37"/>
      <c r="L651" s="114"/>
      <c r="M651" s="114"/>
      <c r="N651" s="114"/>
      <c r="O651" s="34"/>
      <c r="P651" s="34"/>
      <c r="Q651" s="34"/>
      <c r="R651" s="34"/>
      <c r="S651" s="34"/>
      <c r="T651" s="37"/>
      <c r="U651" s="37"/>
      <c r="V651" s="37"/>
      <c r="W651" s="34"/>
      <c r="X651" s="34"/>
      <c r="Y651" s="37"/>
      <c r="Z651" s="34"/>
      <c r="AA651" s="34"/>
      <c r="AB651" s="34"/>
      <c r="AC651" s="34"/>
      <c r="AD651" s="34"/>
      <c r="AE651" s="37"/>
      <c r="AF651" s="34"/>
    </row>
    <row r="652" ht="14.5" spans="1:32">
      <c r="A652" s="34"/>
      <c r="B652" s="37"/>
      <c r="C652" s="214"/>
      <c r="D652" s="312"/>
      <c r="E652" s="312"/>
      <c r="F652" s="315"/>
      <c r="G652" s="312"/>
      <c r="H652" s="312"/>
      <c r="I652" s="34"/>
      <c r="J652" s="34"/>
      <c r="K652" s="37"/>
      <c r="L652" s="114"/>
      <c r="M652" s="114"/>
      <c r="N652" s="114"/>
      <c r="O652" s="34"/>
      <c r="P652" s="34"/>
      <c r="Q652" s="34"/>
      <c r="R652" s="34"/>
      <c r="S652" s="34"/>
      <c r="T652" s="37"/>
      <c r="U652" s="37"/>
      <c r="V652" s="37"/>
      <c r="W652" s="34"/>
      <c r="X652" s="34"/>
      <c r="Y652" s="37"/>
      <c r="Z652" s="34"/>
      <c r="AA652" s="34"/>
      <c r="AB652" s="34"/>
      <c r="AC652" s="34"/>
      <c r="AD652" s="34"/>
      <c r="AE652" s="37"/>
      <c r="AF652" s="34"/>
    </row>
    <row r="653" ht="14.5" spans="1:32">
      <c r="A653" s="34"/>
      <c r="B653" s="37"/>
      <c r="C653" s="214"/>
      <c r="D653" s="312"/>
      <c r="E653" s="312"/>
      <c r="F653" s="315"/>
      <c r="G653" s="312"/>
      <c r="H653" s="312"/>
      <c r="I653" s="34"/>
      <c r="J653" s="34"/>
      <c r="K653" s="37"/>
      <c r="L653" s="114"/>
      <c r="M653" s="114"/>
      <c r="N653" s="114"/>
      <c r="O653" s="34"/>
      <c r="P653" s="34"/>
      <c r="Q653" s="34"/>
      <c r="R653" s="34"/>
      <c r="S653" s="34"/>
      <c r="T653" s="37"/>
      <c r="U653" s="37"/>
      <c r="V653" s="37"/>
      <c r="W653" s="34"/>
      <c r="X653" s="34"/>
      <c r="Y653" s="37"/>
      <c r="Z653" s="34"/>
      <c r="AA653" s="34"/>
      <c r="AB653" s="34"/>
      <c r="AC653" s="34"/>
      <c r="AD653" s="34"/>
      <c r="AE653" s="37"/>
      <c r="AF653" s="34"/>
    </row>
    <row r="654" ht="14.5" spans="1:32">
      <c r="A654" s="34"/>
      <c r="B654" s="37"/>
      <c r="C654" s="214"/>
      <c r="D654" s="312"/>
      <c r="E654" s="312"/>
      <c r="F654" s="315"/>
      <c r="G654" s="312"/>
      <c r="H654" s="312"/>
      <c r="I654" s="34"/>
      <c r="J654" s="34"/>
      <c r="K654" s="37"/>
      <c r="L654" s="114"/>
      <c r="M654" s="114"/>
      <c r="N654" s="114"/>
      <c r="O654" s="34"/>
      <c r="P654" s="34"/>
      <c r="Q654" s="34"/>
      <c r="R654" s="34"/>
      <c r="S654" s="34"/>
      <c r="T654" s="37"/>
      <c r="U654" s="37"/>
      <c r="V654" s="37"/>
      <c r="W654" s="34"/>
      <c r="X654" s="34"/>
      <c r="Y654" s="37"/>
      <c r="Z654" s="34"/>
      <c r="AA654" s="34"/>
      <c r="AB654" s="34"/>
      <c r="AC654" s="34"/>
      <c r="AD654" s="34"/>
      <c r="AE654" s="37"/>
      <c r="AF654" s="34"/>
    </row>
    <row r="655" ht="14.5" spans="1:32">
      <c r="A655" s="34"/>
      <c r="B655" s="37"/>
      <c r="C655" s="214"/>
      <c r="D655" s="312"/>
      <c r="E655" s="312"/>
      <c r="F655" s="315"/>
      <c r="G655" s="312"/>
      <c r="H655" s="312"/>
      <c r="I655" s="34"/>
      <c r="J655" s="34"/>
      <c r="K655" s="37"/>
      <c r="L655" s="114"/>
      <c r="M655" s="114"/>
      <c r="N655" s="114"/>
      <c r="O655" s="34"/>
      <c r="P655" s="34"/>
      <c r="Q655" s="34"/>
      <c r="R655" s="34"/>
      <c r="S655" s="34"/>
      <c r="T655" s="37"/>
      <c r="U655" s="37"/>
      <c r="V655" s="37"/>
      <c r="W655" s="34"/>
      <c r="X655" s="34"/>
      <c r="Y655" s="37"/>
      <c r="Z655" s="34"/>
      <c r="AA655" s="34"/>
      <c r="AB655" s="34"/>
      <c r="AC655" s="34"/>
      <c r="AD655" s="34"/>
      <c r="AE655" s="37"/>
      <c r="AF655" s="34"/>
    </row>
    <row r="656" ht="14.5" spans="1:32">
      <c r="A656" s="34"/>
      <c r="B656" s="37"/>
      <c r="C656" s="214"/>
      <c r="D656" s="312"/>
      <c r="E656" s="312"/>
      <c r="F656" s="315"/>
      <c r="G656" s="312"/>
      <c r="H656" s="312"/>
      <c r="I656" s="34"/>
      <c r="J656" s="34"/>
      <c r="K656" s="37"/>
      <c r="L656" s="114"/>
      <c r="M656" s="114"/>
      <c r="N656" s="114"/>
      <c r="O656" s="34"/>
      <c r="P656" s="34"/>
      <c r="Q656" s="34"/>
      <c r="R656" s="34"/>
      <c r="S656" s="34"/>
      <c r="T656" s="37"/>
      <c r="U656" s="37"/>
      <c r="V656" s="37"/>
      <c r="W656" s="34"/>
      <c r="X656" s="34"/>
      <c r="Y656" s="37"/>
      <c r="Z656" s="34"/>
      <c r="AA656" s="34"/>
      <c r="AB656" s="34"/>
      <c r="AC656" s="34"/>
      <c r="AD656" s="34"/>
      <c r="AE656" s="37"/>
      <c r="AF656" s="34"/>
    </row>
    <row r="657" ht="14.5" spans="1:32">
      <c r="A657" s="34"/>
      <c r="B657" s="37"/>
      <c r="C657" s="214"/>
      <c r="D657" s="312"/>
      <c r="E657" s="312"/>
      <c r="F657" s="315"/>
      <c r="G657" s="312"/>
      <c r="H657" s="312"/>
      <c r="I657" s="34"/>
      <c r="J657" s="34"/>
      <c r="K657" s="37"/>
      <c r="L657" s="114"/>
      <c r="M657" s="114"/>
      <c r="N657" s="114"/>
      <c r="O657" s="34"/>
      <c r="P657" s="34"/>
      <c r="Q657" s="34"/>
      <c r="R657" s="34"/>
      <c r="S657" s="34"/>
      <c r="T657" s="37"/>
      <c r="U657" s="37"/>
      <c r="V657" s="37"/>
      <c r="W657" s="34"/>
      <c r="X657" s="34"/>
      <c r="Y657" s="37"/>
      <c r="Z657" s="34"/>
      <c r="AA657" s="34"/>
      <c r="AB657" s="34"/>
      <c r="AC657" s="34"/>
      <c r="AD657" s="34"/>
      <c r="AE657" s="37"/>
      <c r="AF657" s="34"/>
    </row>
    <row r="658" ht="14.5" spans="1:32">
      <c r="A658" s="34"/>
      <c r="B658" s="37"/>
      <c r="C658" s="214"/>
      <c r="D658" s="312"/>
      <c r="E658" s="312"/>
      <c r="F658" s="315"/>
      <c r="G658" s="312"/>
      <c r="H658" s="312"/>
      <c r="I658" s="34"/>
      <c r="J658" s="34"/>
      <c r="K658" s="37"/>
      <c r="L658" s="114"/>
      <c r="M658" s="114"/>
      <c r="N658" s="114"/>
      <c r="O658" s="34"/>
      <c r="P658" s="34"/>
      <c r="Q658" s="34"/>
      <c r="R658" s="34"/>
      <c r="S658" s="34"/>
      <c r="T658" s="37"/>
      <c r="U658" s="37"/>
      <c r="V658" s="37"/>
      <c r="W658" s="34"/>
      <c r="X658" s="34"/>
      <c r="Y658" s="37"/>
      <c r="Z658" s="34"/>
      <c r="AA658" s="34"/>
      <c r="AB658" s="34"/>
      <c r="AC658" s="34"/>
      <c r="AD658" s="34"/>
      <c r="AE658" s="37"/>
      <c r="AF658" s="34"/>
    </row>
    <row r="659" ht="14.5" spans="1:32">
      <c r="A659" s="34"/>
      <c r="B659" s="37"/>
      <c r="C659" s="214"/>
      <c r="D659" s="312"/>
      <c r="E659" s="312"/>
      <c r="F659" s="315"/>
      <c r="G659" s="312"/>
      <c r="H659" s="312"/>
      <c r="I659" s="34"/>
      <c r="J659" s="34"/>
      <c r="K659" s="37"/>
      <c r="L659" s="114"/>
      <c r="M659" s="114"/>
      <c r="N659" s="114"/>
      <c r="O659" s="34"/>
      <c r="P659" s="34"/>
      <c r="Q659" s="34"/>
      <c r="R659" s="34"/>
      <c r="S659" s="34"/>
      <c r="T659" s="37"/>
      <c r="U659" s="37"/>
      <c r="V659" s="37"/>
      <c r="W659" s="34"/>
      <c r="X659" s="34"/>
      <c r="Y659" s="37"/>
      <c r="Z659" s="34"/>
      <c r="AA659" s="34"/>
      <c r="AB659" s="34"/>
      <c r="AC659" s="34"/>
      <c r="AD659" s="34"/>
      <c r="AE659" s="37"/>
      <c r="AF659" s="34"/>
    </row>
    <row r="660" ht="14.5" spans="1:32">
      <c r="A660" s="34"/>
      <c r="B660" s="37"/>
      <c r="C660" s="214"/>
      <c r="D660" s="312"/>
      <c r="E660" s="312"/>
      <c r="F660" s="315"/>
      <c r="G660" s="312"/>
      <c r="H660" s="312"/>
      <c r="I660" s="34"/>
      <c r="J660" s="34"/>
      <c r="K660" s="37"/>
      <c r="L660" s="114"/>
      <c r="M660" s="114"/>
      <c r="N660" s="114"/>
      <c r="O660" s="34"/>
      <c r="P660" s="34"/>
      <c r="Q660" s="34"/>
      <c r="R660" s="34"/>
      <c r="S660" s="34"/>
      <c r="T660" s="37"/>
      <c r="U660" s="37"/>
      <c r="V660" s="37"/>
      <c r="W660" s="34"/>
      <c r="X660" s="34"/>
      <c r="Y660" s="37"/>
      <c r="Z660" s="34"/>
      <c r="AA660" s="34"/>
      <c r="AB660" s="34"/>
      <c r="AC660" s="34"/>
      <c r="AD660" s="34"/>
      <c r="AE660" s="37"/>
      <c r="AF660" s="34"/>
    </row>
    <row r="661" ht="14.5" spans="1:32">
      <c r="A661" s="34"/>
      <c r="B661" s="37"/>
      <c r="C661" s="214"/>
      <c r="D661" s="312"/>
      <c r="E661" s="312"/>
      <c r="F661" s="315"/>
      <c r="G661" s="312"/>
      <c r="H661" s="312"/>
      <c r="I661" s="34"/>
      <c r="J661" s="34"/>
      <c r="K661" s="37"/>
      <c r="L661" s="114"/>
      <c r="M661" s="114"/>
      <c r="N661" s="114"/>
      <c r="O661" s="34"/>
      <c r="P661" s="34"/>
      <c r="Q661" s="34"/>
      <c r="R661" s="34"/>
      <c r="S661" s="34"/>
      <c r="T661" s="37"/>
      <c r="U661" s="37"/>
      <c r="V661" s="37"/>
      <c r="W661" s="34"/>
      <c r="X661" s="34"/>
      <c r="Y661" s="37"/>
      <c r="Z661" s="34"/>
      <c r="AA661" s="34"/>
      <c r="AB661" s="34"/>
      <c r="AC661" s="34"/>
      <c r="AD661" s="34"/>
      <c r="AE661" s="37"/>
      <c r="AF661" s="34"/>
    </row>
    <row r="662" ht="14.5" spans="1:32">
      <c r="A662" s="34"/>
      <c r="B662" s="37"/>
      <c r="C662" s="214"/>
      <c r="D662" s="312"/>
      <c r="E662" s="312"/>
      <c r="F662" s="315"/>
      <c r="G662" s="312"/>
      <c r="H662" s="312"/>
      <c r="I662" s="34"/>
      <c r="J662" s="34"/>
      <c r="K662" s="37"/>
      <c r="L662" s="114"/>
      <c r="M662" s="114"/>
      <c r="N662" s="114"/>
      <c r="O662" s="34"/>
      <c r="P662" s="34"/>
      <c r="Q662" s="34"/>
      <c r="R662" s="34"/>
      <c r="S662" s="34"/>
      <c r="T662" s="37"/>
      <c r="U662" s="37"/>
      <c r="V662" s="37"/>
      <c r="W662" s="34"/>
      <c r="X662" s="34"/>
      <c r="Y662" s="37"/>
      <c r="Z662" s="34"/>
      <c r="AA662" s="34"/>
      <c r="AB662" s="34"/>
      <c r="AC662" s="34"/>
      <c r="AD662" s="34"/>
      <c r="AE662" s="37"/>
      <c r="AF662" s="34"/>
    </row>
    <row r="663" ht="14.5" spans="1:32">
      <c r="A663" s="34"/>
      <c r="B663" s="37"/>
      <c r="C663" s="214"/>
      <c r="D663" s="312"/>
      <c r="E663" s="312"/>
      <c r="F663" s="315"/>
      <c r="G663" s="312"/>
      <c r="H663" s="312"/>
      <c r="I663" s="34"/>
      <c r="J663" s="34"/>
      <c r="K663" s="37"/>
      <c r="L663" s="114"/>
      <c r="M663" s="114"/>
      <c r="N663" s="114"/>
      <c r="O663" s="34"/>
      <c r="P663" s="34"/>
      <c r="Q663" s="34"/>
      <c r="R663" s="34"/>
      <c r="S663" s="34"/>
      <c r="T663" s="37"/>
      <c r="U663" s="37"/>
      <c r="V663" s="37"/>
      <c r="W663" s="34"/>
      <c r="X663" s="34"/>
      <c r="Y663" s="37"/>
      <c r="Z663" s="34"/>
      <c r="AA663" s="34"/>
      <c r="AB663" s="34"/>
      <c r="AC663" s="34"/>
      <c r="AD663" s="34"/>
      <c r="AE663" s="37"/>
      <c r="AF663" s="34"/>
    </row>
    <row r="664" ht="14.5" spans="1:32">
      <c r="A664" s="34"/>
      <c r="B664" s="37"/>
      <c r="C664" s="214"/>
      <c r="D664" s="312"/>
      <c r="E664" s="312"/>
      <c r="F664" s="315"/>
      <c r="G664" s="312"/>
      <c r="H664" s="312"/>
      <c r="I664" s="34"/>
      <c r="J664" s="34"/>
      <c r="K664" s="37"/>
      <c r="L664" s="114"/>
      <c r="M664" s="114"/>
      <c r="N664" s="114"/>
      <c r="O664" s="34"/>
      <c r="P664" s="34"/>
      <c r="Q664" s="34"/>
      <c r="R664" s="34"/>
      <c r="S664" s="34"/>
      <c r="T664" s="37"/>
      <c r="U664" s="37"/>
      <c r="V664" s="37"/>
      <c r="W664" s="34"/>
      <c r="X664" s="34"/>
      <c r="Y664" s="37"/>
      <c r="Z664" s="34"/>
      <c r="AA664" s="34"/>
      <c r="AB664" s="34"/>
      <c r="AC664" s="34"/>
      <c r="AD664" s="34"/>
      <c r="AE664" s="37"/>
      <c r="AF664" s="34"/>
    </row>
    <row r="665" ht="14.5" spans="1:32">
      <c r="A665" s="34"/>
      <c r="B665" s="37"/>
      <c r="C665" s="214"/>
      <c r="D665" s="312"/>
      <c r="E665" s="312"/>
      <c r="F665" s="315"/>
      <c r="G665" s="312"/>
      <c r="H665" s="312"/>
      <c r="I665" s="34"/>
      <c r="J665" s="34"/>
      <c r="K665" s="37"/>
      <c r="L665" s="114"/>
      <c r="M665" s="114"/>
      <c r="N665" s="114"/>
      <c r="O665" s="34"/>
      <c r="P665" s="34"/>
      <c r="Q665" s="34"/>
      <c r="R665" s="34"/>
      <c r="S665" s="34"/>
      <c r="T665" s="37"/>
      <c r="U665" s="37"/>
      <c r="V665" s="37"/>
      <c r="W665" s="34"/>
      <c r="X665" s="34"/>
      <c r="Y665" s="37"/>
      <c r="Z665" s="34"/>
      <c r="AA665" s="34"/>
      <c r="AB665" s="34"/>
      <c r="AC665" s="34"/>
      <c r="AD665" s="34"/>
      <c r="AE665" s="37"/>
      <c r="AF665" s="34"/>
    </row>
    <row r="666" ht="14.5" spans="1:32">
      <c r="A666" s="34"/>
      <c r="B666" s="37"/>
      <c r="C666" s="214"/>
      <c r="D666" s="312"/>
      <c r="E666" s="312"/>
      <c r="F666" s="315"/>
      <c r="G666" s="312"/>
      <c r="H666" s="312"/>
      <c r="I666" s="34"/>
      <c r="J666" s="34"/>
      <c r="K666" s="37"/>
      <c r="L666" s="114"/>
      <c r="M666" s="114"/>
      <c r="N666" s="114"/>
      <c r="O666" s="34"/>
      <c r="P666" s="34"/>
      <c r="Q666" s="34"/>
      <c r="R666" s="34"/>
      <c r="S666" s="34"/>
      <c r="T666" s="37"/>
      <c r="U666" s="37"/>
      <c r="V666" s="37"/>
      <c r="W666" s="34"/>
      <c r="X666" s="34"/>
      <c r="Y666" s="37"/>
      <c r="Z666" s="34"/>
      <c r="AA666" s="34"/>
      <c r="AB666" s="34"/>
      <c r="AC666" s="34"/>
      <c r="AD666" s="34"/>
      <c r="AE666" s="37"/>
      <c r="AF666" s="34"/>
    </row>
    <row r="667" ht="14.5" spans="1:32">
      <c r="A667" s="34"/>
      <c r="B667" s="37"/>
      <c r="C667" s="214"/>
      <c r="D667" s="312"/>
      <c r="E667" s="312"/>
      <c r="F667" s="315"/>
      <c r="G667" s="312"/>
      <c r="H667" s="312"/>
      <c r="I667" s="34"/>
      <c r="J667" s="34"/>
      <c r="K667" s="37"/>
      <c r="L667" s="114"/>
      <c r="M667" s="114"/>
      <c r="N667" s="114"/>
      <c r="O667" s="34"/>
      <c r="P667" s="34"/>
      <c r="Q667" s="34"/>
      <c r="R667" s="34"/>
      <c r="S667" s="34"/>
      <c r="T667" s="37"/>
      <c r="U667" s="37"/>
      <c r="V667" s="37"/>
      <c r="W667" s="34"/>
      <c r="X667" s="34"/>
      <c r="Y667" s="37"/>
      <c r="Z667" s="34"/>
      <c r="AA667" s="34"/>
      <c r="AB667" s="34"/>
      <c r="AC667" s="34"/>
      <c r="AD667" s="34"/>
      <c r="AE667" s="37"/>
      <c r="AF667" s="34"/>
    </row>
    <row r="668" ht="14.5" spans="1:32">
      <c r="A668" s="34"/>
      <c r="B668" s="37"/>
      <c r="C668" s="214"/>
      <c r="D668" s="312"/>
      <c r="E668" s="312"/>
      <c r="F668" s="315"/>
      <c r="G668" s="312"/>
      <c r="H668" s="312"/>
      <c r="I668" s="34"/>
      <c r="J668" s="34"/>
      <c r="K668" s="37"/>
      <c r="L668" s="114"/>
      <c r="M668" s="114"/>
      <c r="N668" s="114"/>
      <c r="O668" s="34"/>
      <c r="P668" s="34"/>
      <c r="Q668" s="34"/>
      <c r="R668" s="34"/>
      <c r="S668" s="34"/>
      <c r="T668" s="37"/>
      <c r="U668" s="37"/>
      <c r="V668" s="37"/>
      <c r="W668" s="34"/>
      <c r="X668" s="34"/>
      <c r="Y668" s="37"/>
      <c r="Z668" s="34"/>
      <c r="AA668" s="34"/>
      <c r="AB668" s="34"/>
      <c r="AC668" s="34"/>
      <c r="AD668" s="34"/>
      <c r="AE668" s="37"/>
      <c r="AF668" s="34"/>
    </row>
    <row r="669" ht="14.5" spans="1:32">
      <c r="A669" s="34"/>
      <c r="B669" s="37"/>
      <c r="C669" s="214"/>
      <c r="D669" s="312"/>
      <c r="E669" s="312"/>
      <c r="F669" s="315"/>
      <c r="G669" s="312"/>
      <c r="H669" s="312"/>
      <c r="I669" s="34"/>
      <c r="J669" s="34"/>
      <c r="K669" s="37"/>
      <c r="L669" s="114"/>
      <c r="M669" s="114"/>
      <c r="N669" s="114"/>
      <c r="O669" s="34"/>
      <c r="P669" s="34"/>
      <c r="Q669" s="34"/>
      <c r="R669" s="34"/>
      <c r="S669" s="34"/>
      <c r="T669" s="37"/>
      <c r="U669" s="37"/>
      <c r="V669" s="37"/>
      <c r="W669" s="34"/>
      <c r="X669" s="34"/>
      <c r="Y669" s="37"/>
      <c r="Z669" s="34"/>
      <c r="AA669" s="34"/>
      <c r="AB669" s="34"/>
      <c r="AC669" s="34"/>
      <c r="AD669" s="34"/>
      <c r="AE669" s="37"/>
      <c r="AF669" s="34"/>
    </row>
    <row r="670" ht="14.5" spans="1:32">
      <c r="A670" s="34"/>
      <c r="B670" s="37"/>
      <c r="C670" s="214"/>
      <c r="D670" s="312"/>
      <c r="E670" s="312"/>
      <c r="F670" s="315"/>
      <c r="G670" s="312"/>
      <c r="H670" s="312"/>
      <c r="I670" s="34"/>
      <c r="J670" s="34"/>
      <c r="K670" s="37"/>
      <c r="L670" s="114"/>
      <c r="M670" s="114"/>
      <c r="N670" s="114"/>
      <c r="O670" s="34"/>
      <c r="P670" s="34"/>
      <c r="Q670" s="34"/>
      <c r="R670" s="34"/>
      <c r="S670" s="34"/>
      <c r="T670" s="37"/>
      <c r="U670" s="37"/>
      <c r="V670" s="37"/>
      <c r="W670" s="34"/>
      <c r="X670" s="34"/>
      <c r="Y670" s="37"/>
      <c r="Z670" s="34"/>
      <c r="AA670" s="34"/>
      <c r="AB670" s="34"/>
      <c r="AC670" s="34"/>
      <c r="AD670" s="34"/>
      <c r="AE670" s="37"/>
      <c r="AF670" s="34"/>
    </row>
    <row r="671" ht="14.5" spans="1:32">
      <c r="A671" s="34"/>
      <c r="B671" s="37"/>
      <c r="C671" s="214"/>
      <c r="D671" s="312"/>
      <c r="E671" s="312"/>
      <c r="F671" s="315"/>
      <c r="G671" s="312"/>
      <c r="H671" s="312"/>
      <c r="I671" s="34"/>
      <c r="J671" s="34"/>
      <c r="K671" s="37"/>
      <c r="L671" s="114"/>
      <c r="M671" s="114"/>
      <c r="N671" s="114"/>
      <c r="O671" s="34"/>
      <c r="P671" s="34"/>
      <c r="Q671" s="34"/>
      <c r="R671" s="34"/>
      <c r="S671" s="34"/>
      <c r="T671" s="37"/>
      <c r="U671" s="37"/>
      <c r="V671" s="37"/>
      <c r="W671" s="34"/>
      <c r="X671" s="34"/>
      <c r="Y671" s="37"/>
      <c r="Z671" s="34"/>
      <c r="AA671" s="34"/>
      <c r="AB671" s="34"/>
      <c r="AC671" s="34"/>
      <c r="AD671" s="34"/>
      <c r="AE671" s="37"/>
      <c r="AF671" s="34"/>
    </row>
    <row r="672" ht="14.5" spans="1:32">
      <c r="A672" s="34"/>
      <c r="B672" s="37"/>
      <c r="C672" s="214"/>
      <c r="D672" s="312"/>
      <c r="E672" s="312"/>
      <c r="F672" s="315"/>
      <c r="G672" s="312"/>
      <c r="H672" s="312"/>
      <c r="I672" s="34"/>
      <c r="J672" s="34"/>
      <c r="K672" s="37"/>
      <c r="L672" s="114"/>
      <c r="M672" s="114"/>
      <c r="N672" s="114"/>
      <c r="O672" s="34"/>
      <c r="P672" s="34"/>
      <c r="Q672" s="34"/>
      <c r="R672" s="34"/>
      <c r="S672" s="34"/>
      <c r="T672" s="37"/>
      <c r="U672" s="37"/>
      <c r="V672" s="37"/>
      <c r="W672" s="34"/>
      <c r="X672" s="34"/>
      <c r="Y672" s="37"/>
      <c r="Z672" s="34"/>
      <c r="AA672" s="34"/>
      <c r="AB672" s="34"/>
      <c r="AC672" s="34"/>
      <c r="AD672" s="34"/>
      <c r="AE672" s="37"/>
      <c r="AF672" s="34"/>
    </row>
    <row r="673" ht="14.5" spans="1:32">
      <c r="A673" s="34"/>
      <c r="B673" s="37"/>
      <c r="C673" s="214"/>
      <c r="D673" s="312"/>
      <c r="E673" s="312"/>
      <c r="F673" s="315"/>
      <c r="G673" s="312"/>
      <c r="H673" s="312"/>
      <c r="I673" s="34"/>
      <c r="J673" s="34"/>
      <c r="K673" s="37"/>
      <c r="L673" s="114"/>
      <c r="M673" s="114"/>
      <c r="N673" s="114"/>
      <c r="O673" s="34"/>
      <c r="P673" s="34"/>
      <c r="Q673" s="34"/>
      <c r="R673" s="34"/>
      <c r="S673" s="34"/>
      <c r="T673" s="37"/>
      <c r="U673" s="37"/>
      <c r="V673" s="37"/>
      <c r="W673" s="34"/>
      <c r="X673" s="34"/>
      <c r="Y673" s="37"/>
      <c r="Z673" s="34"/>
      <c r="AA673" s="34"/>
      <c r="AB673" s="34"/>
      <c r="AC673" s="34"/>
      <c r="AD673" s="34"/>
      <c r="AE673" s="37"/>
      <c r="AF673" s="34"/>
    </row>
    <row r="674" ht="14.5" spans="1:32">
      <c r="A674" s="34"/>
      <c r="B674" s="37"/>
      <c r="C674" s="214"/>
      <c r="D674" s="312"/>
      <c r="E674" s="312"/>
      <c r="F674" s="315"/>
      <c r="G674" s="312"/>
      <c r="H674" s="312"/>
      <c r="I674" s="34"/>
      <c r="J674" s="34"/>
      <c r="K674" s="37"/>
      <c r="L674" s="114"/>
      <c r="M674" s="114"/>
      <c r="N674" s="114"/>
      <c r="O674" s="34"/>
      <c r="P674" s="34"/>
      <c r="Q674" s="34"/>
      <c r="R674" s="34"/>
      <c r="S674" s="34"/>
      <c r="T674" s="37"/>
      <c r="U674" s="37"/>
      <c r="V674" s="37"/>
      <c r="W674" s="34"/>
      <c r="X674" s="34"/>
      <c r="Y674" s="37"/>
      <c r="Z674" s="34"/>
      <c r="AA674" s="34"/>
      <c r="AB674" s="34"/>
      <c r="AC674" s="34"/>
      <c r="AD674" s="34"/>
      <c r="AE674" s="37"/>
      <c r="AF674" s="34"/>
    </row>
    <row r="675" ht="14.5" spans="1:32">
      <c r="A675" s="34"/>
      <c r="B675" s="37"/>
      <c r="C675" s="214"/>
      <c r="D675" s="312"/>
      <c r="E675" s="312"/>
      <c r="F675" s="315"/>
      <c r="G675" s="312"/>
      <c r="H675" s="312"/>
      <c r="I675" s="34"/>
      <c r="J675" s="34"/>
      <c r="K675" s="37"/>
      <c r="L675" s="114"/>
      <c r="M675" s="114"/>
      <c r="N675" s="114"/>
      <c r="O675" s="34"/>
      <c r="P675" s="34"/>
      <c r="Q675" s="34"/>
      <c r="R675" s="34"/>
      <c r="S675" s="34"/>
      <c r="T675" s="37"/>
      <c r="U675" s="37"/>
      <c r="V675" s="37"/>
      <c r="W675" s="34"/>
      <c r="X675" s="34"/>
      <c r="Y675" s="37"/>
      <c r="Z675" s="34"/>
      <c r="AA675" s="34"/>
      <c r="AB675" s="34"/>
      <c r="AC675" s="34"/>
      <c r="AD675" s="34"/>
      <c r="AE675" s="37"/>
      <c r="AF675" s="34"/>
    </row>
    <row r="676" ht="14.5" spans="1:32">
      <c r="A676" s="34"/>
      <c r="B676" s="37"/>
      <c r="C676" s="214"/>
      <c r="D676" s="312"/>
      <c r="E676" s="312"/>
      <c r="F676" s="315"/>
      <c r="G676" s="312"/>
      <c r="H676" s="312"/>
      <c r="I676" s="34"/>
      <c r="J676" s="34"/>
      <c r="K676" s="37"/>
      <c r="L676" s="114"/>
      <c r="M676" s="114"/>
      <c r="N676" s="114"/>
      <c r="O676" s="34"/>
      <c r="P676" s="34"/>
      <c r="Q676" s="34"/>
      <c r="R676" s="34"/>
      <c r="S676" s="34"/>
      <c r="T676" s="37"/>
      <c r="U676" s="37"/>
      <c r="V676" s="37"/>
      <c r="W676" s="34"/>
      <c r="X676" s="34"/>
      <c r="Y676" s="37"/>
      <c r="Z676" s="34"/>
      <c r="AA676" s="34"/>
      <c r="AB676" s="34"/>
      <c r="AC676" s="34"/>
      <c r="AD676" s="34"/>
      <c r="AE676" s="37"/>
      <c r="AF676" s="34"/>
    </row>
    <row r="677" ht="14.5" spans="1:32">
      <c r="A677" s="34"/>
      <c r="B677" s="37"/>
      <c r="C677" s="214"/>
      <c r="D677" s="312"/>
      <c r="E677" s="312"/>
      <c r="F677" s="315"/>
      <c r="G677" s="312"/>
      <c r="H677" s="312"/>
      <c r="I677" s="34"/>
      <c r="J677" s="34"/>
      <c r="K677" s="37"/>
      <c r="L677" s="114"/>
      <c r="M677" s="114"/>
      <c r="N677" s="114"/>
      <c r="O677" s="34"/>
      <c r="P677" s="34"/>
      <c r="Q677" s="34"/>
      <c r="R677" s="34"/>
      <c r="S677" s="34"/>
      <c r="T677" s="37"/>
      <c r="U677" s="37"/>
      <c r="V677" s="37"/>
      <c r="W677" s="34"/>
      <c r="X677" s="34"/>
      <c r="Y677" s="37"/>
      <c r="Z677" s="34"/>
      <c r="AA677" s="34"/>
      <c r="AB677" s="34"/>
      <c r="AC677" s="34"/>
      <c r="AD677" s="34"/>
      <c r="AE677" s="37"/>
      <c r="AF677" s="34"/>
    </row>
    <row r="678" ht="14.5" spans="1:32">
      <c r="A678" s="34"/>
      <c r="B678" s="37"/>
      <c r="C678" s="214"/>
      <c r="D678" s="312"/>
      <c r="E678" s="312"/>
      <c r="F678" s="315"/>
      <c r="G678" s="312"/>
      <c r="H678" s="312"/>
      <c r="I678" s="34"/>
      <c r="J678" s="34"/>
      <c r="K678" s="37"/>
      <c r="L678" s="114"/>
      <c r="M678" s="114"/>
      <c r="N678" s="114"/>
      <c r="O678" s="34"/>
      <c r="P678" s="34"/>
      <c r="Q678" s="34"/>
      <c r="R678" s="34"/>
      <c r="S678" s="34"/>
      <c r="T678" s="37"/>
      <c r="U678" s="37"/>
      <c r="V678" s="37"/>
      <c r="W678" s="34"/>
      <c r="X678" s="34"/>
      <c r="Y678" s="37"/>
      <c r="Z678" s="34"/>
      <c r="AA678" s="34"/>
      <c r="AB678" s="34"/>
      <c r="AC678" s="34"/>
      <c r="AD678" s="34"/>
      <c r="AE678" s="37"/>
      <c r="AF678" s="34"/>
    </row>
    <row r="679" ht="14.5" spans="1:32">
      <c r="A679" s="34"/>
      <c r="B679" s="37"/>
      <c r="C679" s="214"/>
      <c r="D679" s="312"/>
      <c r="E679" s="312"/>
      <c r="F679" s="315"/>
      <c r="G679" s="312"/>
      <c r="H679" s="312"/>
      <c r="I679" s="34"/>
      <c r="J679" s="34"/>
      <c r="K679" s="37"/>
      <c r="L679" s="114"/>
      <c r="M679" s="114"/>
      <c r="N679" s="114"/>
      <c r="O679" s="34"/>
      <c r="P679" s="34"/>
      <c r="Q679" s="34"/>
      <c r="R679" s="34"/>
      <c r="S679" s="34"/>
      <c r="T679" s="37"/>
      <c r="U679" s="37"/>
      <c r="V679" s="37"/>
      <c r="W679" s="34"/>
      <c r="X679" s="34"/>
      <c r="Y679" s="37"/>
      <c r="Z679" s="34"/>
      <c r="AA679" s="34"/>
      <c r="AB679" s="34"/>
      <c r="AC679" s="34"/>
      <c r="AD679" s="34"/>
      <c r="AE679" s="37"/>
      <c r="AF679" s="34"/>
    </row>
    <row r="680" ht="14.5" spans="1:32">
      <c r="A680" s="34"/>
      <c r="B680" s="37"/>
      <c r="C680" s="214"/>
      <c r="D680" s="312"/>
      <c r="E680" s="312"/>
      <c r="F680" s="315"/>
      <c r="G680" s="312"/>
      <c r="H680" s="312"/>
      <c r="I680" s="34"/>
      <c r="J680" s="34"/>
      <c r="K680" s="37"/>
      <c r="L680" s="114"/>
      <c r="M680" s="114"/>
      <c r="N680" s="114"/>
      <c r="O680" s="34"/>
      <c r="P680" s="34"/>
      <c r="Q680" s="34"/>
      <c r="R680" s="34"/>
      <c r="S680" s="34"/>
      <c r="T680" s="37"/>
      <c r="U680" s="37"/>
      <c r="V680" s="37"/>
      <c r="W680" s="34"/>
      <c r="X680" s="34"/>
      <c r="Y680" s="37"/>
      <c r="Z680" s="34"/>
      <c r="AA680" s="34"/>
      <c r="AB680" s="34"/>
      <c r="AC680" s="34"/>
      <c r="AD680" s="34"/>
      <c r="AE680" s="37"/>
      <c r="AF680" s="34"/>
    </row>
    <row r="681" ht="14.5" spans="1:32">
      <c r="A681" s="34"/>
      <c r="B681" s="37"/>
      <c r="C681" s="214"/>
      <c r="D681" s="312"/>
      <c r="E681" s="312"/>
      <c r="F681" s="315"/>
      <c r="G681" s="312"/>
      <c r="H681" s="312"/>
      <c r="I681" s="34"/>
      <c r="J681" s="34"/>
      <c r="K681" s="37"/>
      <c r="L681" s="114"/>
      <c r="M681" s="114"/>
      <c r="N681" s="114"/>
      <c r="O681" s="34"/>
      <c r="P681" s="34"/>
      <c r="Q681" s="34"/>
      <c r="R681" s="34"/>
      <c r="S681" s="34"/>
      <c r="T681" s="37"/>
      <c r="U681" s="37"/>
      <c r="V681" s="37"/>
      <c r="W681" s="34"/>
      <c r="X681" s="34"/>
      <c r="Y681" s="37"/>
      <c r="Z681" s="34"/>
      <c r="AA681" s="34"/>
      <c r="AB681" s="34"/>
      <c r="AC681" s="34"/>
      <c r="AD681" s="34"/>
      <c r="AE681" s="37"/>
      <c r="AF681" s="34"/>
    </row>
    <row r="682" ht="14.5" spans="1:32">
      <c r="A682" s="34"/>
      <c r="B682" s="37"/>
      <c r="C682" s="214"/>
      <c r="D682" s="312"/>
      <c r="E682" s="312"/>
      <c r="F682" s="315"/>
      <c r="G682" s="312"/>
      <c r="H682" s="312"/>
      <c r="I682" s="34"/>
      <c r="J682" s="34"/>
      <c r="K682" s="37"/>
      <c r="L682" s="114"/>
      <c r="M682" s="114"/>
      <c r="N682" s="114"/>
      <c r="O682" s="34"/>
      <c r="P682" s="34"/>
      <c r="Q682" s="34"/>
      <c r="R682" s="34"/>
      <c r="S682" s="34"/>
      <c r="T682" s="37"/>
      <c r="U682" s="37"/>
      <c r="V682" s="37"/>
      <c r="W682" s="34"/>
      <c r="X682" s="34"/>
      <c r="Y682" s="37"/>
      <c r="Z682" s="34"/>
      <c r="AA682" s="34"/>
      <c r="AB682" s="34"/>
      <c r="AC682" s="34"/>
      <c r="AD682" s="34"/>
      <c r="AE682" s="37"/>
      <c r="AF682" s="34"/>
    </row>
    <row r="683" ht="14.5" spans="1:32">
      <c r="A683" s="34"/>
      <c r="B683" s="37"/>
      <c r="C683" s="214"/>
      <c r="D683" s="312"/>
      <c r="E683" s="312"/>
      <c r="F683" s="315"/>
      <c r="G683" s="312"/>
      <c r="H683" s="312"/>
      <c r="I683" s="34"/>
      <c r="J683" s="34"/>
      <c r="K683" s="37"/>
      <c r="L683" s="114"/>
      <c r="M683" s="114"/>
      <c r="N683" s="114"/>
      <c r="O683" s="34"/>
      <c r="P683" s="34"/>
      <c r="Q683" s="34"/>
      <c r="R683" s="34"/>
      <c r="S683" s="34"/>
      <c r="T683" s="37"/>
      <c r="U683" s="37"/>
      <c r="V683" s="37"/>
      <c r="W683" s="34"/>
      <c r="X683" s="34"/>
      <c r="Y683" s="37"/>
      <c r="Z683" s="34"/>
      <c r="AA683" s="34"/>
      <c r="AB683" s="34"/>
      <c r="AC683" s="34"/>
      <c r="AD683" s="34"/>
      <c r="AE683" s="37"/>
      <c r="AF683" s="34"/>
    </row>
    <row r="684" ht="14.5" spans="1:32">
      <c r="A684" s="34"/>
      <c r="B684" s="37"/>
      <c r="C684" s="214"/>
      <c r="D684" s="312"/>
      <c r="E684" s="312"/>
      <c r="F684" s="315"/>
      <c r="G684" s="312"/>
      <c r="H684" s="312"/>
      <c r="I684" s="34"/>
      <c r="J684" s="34"/>
      <c r="K684" s="37"/>
      <c r="L684" s="114"/>
      <c r="M684" s="114"/>
      <c r="N684" s="114"/>
      <c r="O684" s="34"/>
      <c r="P684" s="34"/>
      <c r="Q684" s="34"/>
      <c r="R684" s="34"/>
      <c r="S684" s="34"/>
      <c r="T684" s="37"/>
      <c r="U684" s="37"/>
      <c r="V684" s="37"/>
      <c r="W684" s="34"/>
      <c r="X684" s="34"/>
      <c r="Y684" s="37"/>
      <c r="Z684" s="34"/>
      <c r="AA684" s="34"/>
      <c r="AB684" s="34"/>
      <c r="AC684" s="34"/>
      <c r="AD684" s="34"/>
      <c r="AE684" s="37"/>
      <c r="AF684" s="34"/>
    </row>
    <row r="685" ht="14.5" spans="1:32">
      <c r="A685" s="34"/>
      <c r="B685" s="37"/>
      <c r="C685" s="214"/>
      <c r="D685" s="312"/>
      <c r="E685" s="312"/>
      <c r="F685" s="315"/>
      <c r="G685" s="312"/>
      <c r="H685" s="312"/>
      <c r="I685" s="34"/>
      <c r="J685" s="34"/>
      <c r="K685" s="37"/>
      <c r="L685" s="114"/>
      <c r="M685" s="114"/>
      <c r="N685" s="114"/>
      <c r="O685" s="34"/>
      <c r="P685" s="34"/>
      <c r="Q685" s="34"/>
      <c r="R685" s="34"/>
      <c r="S685" s="34"/>
      <c r="T685" s="37"/>
      <c r="U685" s="37"/>
      <c r="V685" s="37"/>
      <c r="W685" s="34"/>
      <c r="X685" s="34"/>
      <c r="Y685" s="37"/>
      <c r="Z685" s="34"/>
      <c r="AA685" s="34"/>
      <c r="AB685" s="34"/>
      <c r="AC685" s="34"/>
      <c r="AD685" s="34"/>
      <c r="AE685" s="37"/>
      <c r="AF685" s="34"/>
    </row>
    <row r="686" ht="14.5" spans="1:32">
      <c r="A686" s="34"/>
      <c r="B686" s="37"/>
      <c r="C686" s="214"/>
      <c r="D686" s="312"/>
      <c r="E686" s="312"/>
      <c r="F686" s="315"/>
      <c r="G686" s="312"/>
      <c r="H686" s="312"/>
      <c r="I686" s="34"/>
      <c r="J686" s="34"/>
      <c r="K686" s="37"/>
      <c r="L686" s="114"/>
      <c r="M686" s="114"/>
      <c r="N686" s="114"/>
      <c r="O686" s="34"/>
      <c r="P686" s="34"/>
      <c r="Q686" s="34"/>
      <c r="R686" s="34"/>
      <c r="S686" s="34"/>
      <c r="T686" s="37"/>
      <c r="U686" s="37"/>
      <c r="V686" s="37"/>
      <c r="W686" s="34"/>
      <c r="X686" s="34"/>
      <c r="Y686" s="37"/>
      <c r="Z686" s="34"/>
      <c r="AA686" s="34"/>
      <c r="AB686" s="34"/>
      <c r="AC686" s="34"/>
      <c r="AD686" s="34"/>
      <c r="AE686" s="37"/>
      <c r="AF686" s="34"/>
    </row>
    <row r="687" ht="14.5" spans="1:32">
      <c r="A687" s="34"/>
      <c r="B687" s="37"/>
      <c r="C687" s="214"/>
      <c r="D687" s="312"/>
      <c r="E687" s="312"/>
      <c r="F687" s="315"/>
      <c r="G687" s="312"/>
      <c r="H687" s="312"/>
      <c r="I687" s="34"/>
      <c r="J687" s="34"/>
      <c r="K687" s="37"/>
      <c r="L687" s="114"/>
      <c r="M687" s="114"/>
      <c r="N687" s="114"/>
      <c r="O687" s="34"/>
      <c r="P687" s="34"/>
      <c r="Q687" s="34"/>
      <c r="R687" s="34"/>
      <c r="S687" s="34"/>
      <c r="T687" s="37"/>
      <c r="U687" s="37"/>
      <c r="V687" s="37"/>
      <c r="W687" s="34"/>
      <c r="X687" s="34"/>
      <c r="Y687" s="37"/>
      <c r="Z687" s="34"/>
      <c r="AA687" s="34"/>
      <c r="AB687" s="34"/>
      <c r="AC687" s="34"/>
      <c r="AD687" s="34"/>
      <c r="AE687" s="37"/>
      <c r="AF687" s="34"/>
    </row>
    <row r="688" ht="14.5" spans="1:32">
      <c r="A688" s="34"/>
      <c r="B688" s="37"/>
      <c r="C688" s="214"/>
      <c r="D688" s="312"/>
      <c r="E688" s="312"/>
      <c r="F688" s="315"/>
      <c r="G688" s="312"/>
      <c r="H688" s="312"/>
      <c r="I688" s="34"/>
      <c r="J688" s="34"/>
      <c r="K688" s="37"/>
      <c r="L688" s="114"/>
      <c r="M688" s="114"/>
      <c r="N688" s="114"/>
      <c r="O688" s="34"/>
      <c r="P688" s="34"/>
      <c r="Q688" s="34"/>
      <c r="R688" s="34"/>
      <c r="S688" s="34"/>
      <c r="T688" s="37"/>
      <c r="U688" s="37"/>
      <c r="V688" s="37"/>
      <c r="W688" s="34"/>
      <c r="X688" s="34"/>
      <c r="Y688" s="37"/>
      <c r="Z688" s="34"/>
      <c r="AA688" s="34"/>
      <c r="AB688" s="34"/>
      <c r="AC688" s="34"/>
      <c r="AD688" s="34"/>
      <c r="AE688" s="37"/>
      <c r="AF688" s="34"/>
    </row>
    <row r="689" ht="14.5" spans="1:32">
      <c r="A689" s="34"/>
      <c r="B689" s="37"/>
      <c r="C689" s="214"/>
      <c r="D689" s="312"/>
      <c r="E689" s="312"/>
      <c r="F689" s="315"/>
      <c r="G689" s="312"/>
      <c r="H689" s="312"/>
      <c r="I689" s="34"/>
      <c r="J689" s="34"/>
      <c r="K689" s="37"/>
      <c r="L689" s="114"/>
      <c r="M689" s="114"/>
      <c r="N689" s="114"/>
      <c r="O689" s="34"/>
      <c r="P689" s="34"/>
      <c r="Q689" s="34"/>
      <c r="R689" s="34"/>
      <c r="S689" s="34"/>
      <c r="T689" s="37"/>
      <c r="U689" s="37"/>
      <c r="V689" s="37"/>
      <c r="W689" s="34"/>
      <c r="X689" s="34"/>
      <c r="Y689" s="37"/>
      <c r="Z689" s="34"/>
      <c r="AA689" s="34"/>
      <c r="AB689" s="34"/>
      <c r="AC689" s="34"/>
      <c r="AD689" s="34"/>
      <c r="AE689" s="37"/>
      <c r="AF689" s="34"/>
    </row>
    <row r="690" ht="14.5" spans="1:32">
      <c r="A690" s="34"/>
      <c r="B690" s="37"/>
      <c r="C690" s="214"/>
      <c r="D690" s="312"/>
      <c r="E690" s="312"/>
      <c r="F690" s="315"/>
      <c r="G690" s="312"/>
      <c r="H690" s="312"/>
      <c r="I690" s="34"/>
      <c r="J690" s="34"/>
      <c r="K690" s="37"/>
      <c r="L690" s="114"/>
      <c r="M690" s="114"/>
      <c r="N690" s="114"/>
      <c r="O690" s="34"/>
      <c r="P690" s="34"/>
      <c r="Q690" s="34"/>
      <c r="R690" s="34"/>
      <c r="S690" s="34"/>
      <c r="T690" s="37"/>
      <c r="U690" s="37"/>
      <c r="V690" s="37"/>
      <c r="W690" s="34"/>
      <c r="X690" s="34"/>
      <c r="Y690" s="37"/>
      <c r="Z690" s="34"/>
      <c r="AA690" s="34"/>
      <c r="AB690" s="34"/>
      <c r="AC690" s="34"/>
      <c r="AD690" s="34"/>
      <c r="AE690" s="37"/>
      <c r="AF690" s="34"/>
    </row>
    <row r="691" ht="14.5" spans="1:32">
      <c r="A691" s="34"/>
      <c r="B691" s="37"/>
      <c r="C691" s="214"/>
      <c r="D691" s="312"/>
      <c r="E691" s="312"/>
      <c r="F691" s="315"/>
      <c r="G691" s="312"/>
      <c r="H691" s="312"/>
      <c r="I691" s="34"/>
      <c r="J691" s="34"/>
      <c r="K691" s="37"/>
      <c r="L691" s="114"/>
      <c r="M691" s="114"/>
      <c r="N691" s="114"/>
      <c r="O691" s="34"/>
      <c r="P691" s="34"/>
      <c r="Q691" s="34"/>
      <c r="R691" s="34"/>
      <c r="S691" s="34"/>
      <c r="T691" s="37"/>
      <c r="U691" s="37"/>
      <c r="V691" s="37"/>
      <c r="W691" s="34"/>
      <c r="X691" s="34"/>
      <c r="Y691" s="37"/>
      <c r="Z691" s="34"/>
      <c r="AA691" s="34"/>
      <c r="AB691" s="34"/>
      <c r="AC691" s="34"/>
      <c r="AD691" s="34"/>
      <c r="AE691" s="37"/>
      <c r="AF691" s="34"/>
    </row>
    <row r="692" ht="14.5" spans="1:32">
      <c r="A692" s="34"/>
      <c r="B692" s="37"/>
      <c r="C692" s="214"/>
      <c r="D692" s="312"/>
      <c r="E692" s="312"/>
      <c r="F692" s="315"/>
      <c r="G692" s="312"/>
      <c r="H692" s="312"/>
      <c r="I692" s="34"/>
      <c r="J692" s="34"/>
      <c r="K692" s="37"/>
      <c r="L692" s="114"/>
      <c r="M692" s="114"/>
      <c r="N692" s="114"/>
      <c r="O692" s="34"/>
      <c r="P692" s="34"/>
      <c r="Q692" s="34"/>
      <c r="R692" s="34"/>
      <c r="S692" s="34"/>
      <c r="T692" s="37"/>
      <c r="U692" s="37"/>
      <c r="V692" s="37"/>
      <c r="W692" s="34"/>
      <c r="X692" s="34"/>
      <c r="Y692" s="37"/>
      <c r="Z692" s="34"/>
      <c r="AA692" s="34"/>
      <c r="AB692" s="34"/>
      <c r="AC692" s="34"/>
      <c r="AD692" s="34"/>
      <c r="AE692" s="37"/>
      <c r="AF692" s="34"/>
    </row>
    <row r="693" ht="14.5" spans="1:32">
      <c r="A693" s="34"/>
      <c r="B693" s="37"/>
      <c r="C693" s="214"/>
      <c r="D693" s="312"/>
      <c r="E693" s="312"/>
      <c r="F693" s="315"/>
      <c r="G693" s="312"/>
      <c r="H693" s="312"/>
      <c r="I693" s="34"/>
      <c r="J693" s="34"/>
      <c r="K693" s="37"/>
      <c r="L693" s="114"/>
      <c r="M693" s="114"/>
      <c r="N693" s="114"/>
      <c r="O693" s="34"/>
      <c r="P693" s="34"/>
      <c r="Q693" s="34"/>
      <c r="R693" s="34"/>
      <c r="S693" s="34"/>
      <c r="T693" s="37"/>
      <c r="U693" s="37"/>
      <c r="V693" s="37"/>
      <c r="W693" s="34"/>
      <c r="X693" s="34"/>
      <c r="Y693" s="37"/>
      <c r="Z693" s="34"/>
      <c r="AA693" s="34"/>
      <c r="AB693" s="34"/>
      <c r="AC693" s="34"/>
      <c r="AD693" s="34"/>
      <c r="AE693" s="37"/>
      <c r="AF693" s="34"/>
    </row>
    <row r="694" ht="14.5" spans="1:32">
      <c r="A694" s="34"/>
      <c r="B694" s="37"/>
      <c r="C694" s="214"/>
      <c r="D694" s="312"/>
      <c r="E694" s="312"/>
      <c r="F694" s="315"/>
      <c r="G694" s="312"/>
      <c r="H694" s="312"/>
      <c r="I694" s="34"/>
      <c r="J694" s="34"/>
      <c r="K694" s="37"/>
      <c r="L694" s="114"/>
      <c r="M694" s="114"/>
      <c r="N694" s="114"/>
      <c r="O694" s="34"/>
      <c r="P694" s="34"/>
      <c r="Q694" s="34"/>
      <c r="R694" s="34"/>
      <c r="S694" s="34"/>
      <c r="T694" s="37"/>
      <c r="U694" s="37"/>
      <c r="V694" s="37"/>
      <c r="W694" s="34"/>
      <c r="X694" s="34"/>
      <c r="Y694" s="37"/>
      <c r="Z694" s="34"/>
      <c r="AA694" s="34"/>
      <c r="AB694" s="34"/>
      <c r="AC694" s="34"/>
      <c r="AD694" s="34"/>
      <c r="AE694" s="37"/>
      <c r="AF694" s="34"/>
    </row>
    <row r="695" ht="14.5" spans="1:32">
      <c r="A695" s="34"/>
      <c r="B695" s="37"/>
      <c r="C695" s="214"/>
      <c r="D695" s="312"/>
      <c r="E695" s="312"/>
      <c r="F695" s="315"/>
      <c r="G695" s="312"/>
      <c r="H695" s="312"/>
      <c r="I695" s="34"/>
      <c r="J695" s="34"/>
      <c r="K695" s="37"/>
      <c r="L695" s="114"/>
      <c r="M695" s="114"/>
      <c r="N695" s="114"/>
      <c r="O695" s="34"/>
      <c r="P695" s="34"/>
      <c r="Q695" s="34"/>
      <c r="R695" s="34"/>
      <c r="S695" s="34"/>
      <c r="T695" s="37"/>
      <c r="U695" s="37"/>
      <c r="V695" s="37"/>
      <c r="W695" s="34"/>
      <c r="X695" s="34"/>
      <c r="Y695" s="37"/>
      <c r="Z695" s="34"/>
      <c r="AA695" s="34"/>
      <c r="AB695" s="34"/>
      <c r="AC695" s="34"/>
      <c r="AD695" s="34"/>
      <c r="AE695" s="37"/>
      <c r="AF695" s="34"/>
    </row>
    <row r="696" ht="14.5" spans="1:32">
      <c r="A696" s="34"/>
      <c r="B696" s="37"/>
      <c r="C696" s="214"/>
      <c r="D696" s="312"/>
      <c r="E696" s="312"/>
      <c r="F696" s="315"/>
      <c r="G696" s="312"/>
      <c r="H696" s="312"/>
      <c r="I696" s="34"/>
      <c r="J696" s="34"/>
      <c r="K696" s="37"/>
      <c r="L696" s="114"/>
      <c r="M696" s="114"/>
      <c r="N696" s="114"/>
      <c r="O696" s="34"/>
      <c r="P696" s="34"/>
      <c r="Q696" s="34"/>
      <c r="R696" s="34"/>
      <c r="S696" s="34"/>
      <c r="T696" s="37"/>
      <c r="U696" s="37"/>
      <c r="V696" s="37"/>
      <c r="W696" s="34"/>
      <c r="X696" s="34"/>
      <c r="Y696" s="37"/>
      <c r="Z696" s="34"/>
      <c r="AA696" s="34"/>
      <c r="AB696" s="34"/>
      <c r="AC696" s="34"/>
      <c r="AD696" s="34"/>
      <c r="AE696" s="37"/>
      <c r="AF696" s="34"/>
    </row>
    <row r="697" ht="14.5" spans="1:32">
      <c r="A697" s="34"/>
      <c r="B697" s="37"/>
      <c r="C697" s="214"/>
      <c r="D697" s="312"/>
      <c r="E697" s="312"/>
      <c r="F697" s="315"/>
      <c r="G697" s="312"/>
      <c r="H697" s="312"/>
      <c r="I697" s="34"/>
      <c r="J697" s="34"/>
      <c r="K697" s="37"/>
      <c r="L697" s="114"/>
      <c r="M697" s="114"/>
      <c r="N697" s="114"/>
      <c r="O697" s="34"/>
      <c r="P697" s="34"/>
      <c r="Q697" s="34"/>
      <c r="R697" s="34"/>
      <c r="S697" s="34"/>
      <c r="T697" s="37"/>
      <c r="U697" s="37"/>
      <c r="V697" s="37"/>
      <c r="W697" s="34"/>
      <c r="X697" s="34"/>
      <c r="Y697" s="37"/>
      <c r="Z697" s="34"/>
      <c r="AA697" s="34"/>
      <c r="AB697" s="34"/>
      <c r="AC697" s="34"/>
      <c r="AD697" s="34"/>
      <c r="AE697" s="37"/>
      <c r="AF697" s="34"/>
    </row>
    <row r="698" ht="14.5" spans="1:32">
      <c r="A698" s="34"/>
      <c r="B698" s="37"/>
      <c r="C698" s="214"/>
      <c r="D698" s="312"/>
      <c r="E698" s="312"/>
      <c r="F698" s="315"/>
      <c r="G698" s="312"/>
      <c r="H698" s="312"/>
      <c r="I698" s="34"/>
      <c r="J698" s="34"/>
      <c r="K698" s="37"/>
      <c r="L698" s="114"/>
      <c r="M698" s="114"/>
      <c r="N698" s="114"/>
      <c r="O698" s="34"/>
      <c r="P698" s="34"/>
      <c r="Q698" s="34"/>
      <c r="R698" s="34"/>
      <c r="S698" s="34"/>
      <c r="T698" s="37"/>
      <c r="U698" s="37"/>
      <c r="V698" s="37"/>
      <c r="W698" s="34"/>
      <c r="X698" s="34"/>
      <c r="Y698" s="37"/>
      <c r="Z698" s="34"/>
      <c r="AA698" s="34"/>
      <c r="AB698" s="34"/>
      <c r="AC698" s="34"/>
      <c r="AD698" s="34"/>
      <c r="AE698" s="37"/>
      <c r="AF698" s="34"/>
    </row>
    <row r="699" ht="14.5" spans="1:32">
      <c r="A699" s="34"/>
      <c r="B699" s="37"/>
      <c r="C699" s="214"/>
      <c r="D699" s="312"/>
      <c r="E699" s="312"/>
      <c r="F699" s="315"/>
      <c r="G699" s="312"/>
      <c r="H699" s="312"/>
      <c r="I699" s="34"/>
      <c r="J699" s="34"/>
      <c r="K699" s="37"/>
      <c r="L699" s="114"/>
      <c r="M699" s="114"/>
      <c r="N699" s="114"/>
      <c r="O699" s="34"/>
      <c r="P699" s="34"/>
      <c r="Q699" s="34"/>
      <c r="R699" s="34"/>
      <c r="S699" s="34"/>
      <c r="T699" s="37"/>
      <c r="U699" s="37"/>
      <c r="V699" s="37"/>
      <c r="W699" s="34"/>
      <c r="X699" s="34"/>
      <c r="Y699" s="37"/>
      <c r="Z699" s="34"/>
      <c r="AA699" s="34"/>
      <c r="AB699" s="34"/>
      <c r="AC699" s="34"/>
      <c r="AD699" s="34"/>
      <c r="AE699" s="37"/>
      <c r="AF699" s="34"/>
    </row>
    <row r="700" ht="14.5" spans="1:32">
      <c r="A700" s="34"/>
      <c r="B700" s="37"/>
      <c r="C700" s="214"/>
      <c r="D700" s="312"/>
      <c r="E700" s="312"/>
      <c r="F700" s="315"/>
      <c r="G700" s="312"/>
      <c r="H700" s="312"/>
      <c r="I700" s="34"/>
      <c r="J700" s="34"/>
      <c r="K700" s="37"/>
      <c r="L700" s="114"/>
      <c r="M700" s="114"/>
      <c r="N700" s="114"/>
      <c r="O700" s="34"/>
      <c r="P700" s="34"/>
      <c r="Q700" s="34"/>
      <c r="R700" s="34"/>
      <c r="S700" s="34"/>
      <c r="T700" s="37"/>
      <c r="U700" s="37"/>
      <c r="V700" s="37"/>
      <c r="W700" s="34"/>
      <c r="X700" s="34"/>
      <c r="Y700" s="37"/>
      <c r="Z700" s="34"/>
      <c r="AA700" s="34"/>
      <c r="AB700" s="34"/>
      <c r="AC700" s="34"/>
      <c r="AD700" s="34"/>
      <c r="AE700" s="37"/>
      <c r="AF700" s="34"/>
    </row>
    <row r="701" ht="14.5" spans="1:32">
      <c r="A701" s="34"/>
      <c r="B701" s="37"/>
      <c r="C701" s="214"/>
      <c r="D701" s="312"/>
      <c r="E701" s="312"/>
      <c r="F701" s="315"/>
      <c r="G701" s="312"/>
      <c r="H701" s="312"/>
      <c r="I701" s="34"/>
      <c r="J701" s="34"/>
      <c r="K701" s="37"/>
      <c r="L701" s="114"/>
      <c r="M701" s="114"/>
      <c r="N701" s="114"/>
      <c r="O701" s="34"/>
      <c r="P701" s="34"/>
      <c r="Q701" s="34"/>
      <c r="R701" s="34"/>
      <c r="S701" s="34"/>
      <c r="T701" s="37"/>
      <c r="U701" s="37"/>
      <c r="V701" s="37"/>
      <c r="W701" s="34"/>
      <c r="X701" s="34"/>
      <c r="Y701" s="37"/>
      <c r="Z701" s="34"/>
      <c r="AA701" s="34"/>
      <c r="AB701" s="34"/>
      <c r="AC701" s="34"/>
      <c r="AD701" s="34"/>
      <c r="AE701" s="37"/>
      <c r="AF701" s="34"/>
    </row>
    <row r="702" ht="14.5" spans="1:32">
      <c r="A702" s="34"/>
      <c r="B702" s="37"/>
      <c r="C702" s="214"/>
      <c r="D702" s="312"/>
      <c r="E702" s="312"/>
      <c r="F702" s="315"/>
      <c r="G702" s="312"/>
      <c r="H702" s="312"/>
      <c r="I702" s="34"/>
      <c r="J702" s="34"/>
      <c r="K702" s="37"/>
      <c r="L702" s="114"/>
      <c r="M702" s="114"/>
      <c r="N702" s="114"/>
      <c r="O702" s="34"/>
      <c r="P702" s="34"/>
      <c r="Q702" s="34"/>
      <c r="R702" s="34"/>
      <c r="S702" s="34"/>
      <c r="T702" s="37"/>
      <c r="U702" s="37"/>
      <c r="V702" s="37"/>
      <c r="W702" s="34"/>
      <c r="X702" s="34"/>
      <c r="Y702" s="37"/>
      <c r="Z702" s="34"/>
      <c r="AA702" s="34"/>
      <c r="AB702" s="34"/>
      <c r="AC702" s="34"/>
      <c r="AD702" s="34"/>
      <c r="AE702" s="37"/>
      <c r="AF702" s="34"/>
    </row>
    <row r="703" ht="14.5" spans="1:32">
      <c r="A703" s="34"/>
      <c r="B703" s="37"/>
      <c r="C703" s="214"/>
      <c r="D703" s="312"/>
      <c r="E703" s="312"/>
      <c r="F703" s="315"/>
      <c r="G703" s="312"/>
      <c r="H703" s="312"/>
      <c r="I703" s="34"/>
      <c r="J703" s="34"/>
      <c r="K703" s="37"/>
      <c r="L703" s="114"/>
      <c r="M703" s="114"/>
      <c r="N703" s="114"/>
      <c r="O703" s="34"/>
      <c r="P703" s="34"/>
      <c r="Q703" s="34"/>
      <c r="R703" s="34"/>
      <c r="S703" s="34"/>
      <c r="T703" s="37"/>
      <c r="U703" s="37"/>
      <c r="V703" s="37"/>
      <c r="W703" s="34"/>
      <c r="X703" s="34"/>
      <c r="Y703" s="37"/>
      <c r="Z703" s="34"/>
      <c r="AA703" s="34"/>
      <c r="AB703" s="34"/>
      <c r="AC703" s="34"/>
      <c r="AD703" s="34"/>
      <c r="AE703" s="37"/>
      <c r="AF703" s="34"/>
    </row>
    <row r="704" ht="14.5" spans="1:32">
      <c r="A704" s="34"/>
      <c r="B704" s="37"/>
      <c r="C704" s="214"/>
      <c r="D704" s="312"/>
      <c r="E704" s="312"/>
      <c r="F704" s="315"/>
      <c r="G704" s="312"/>
      <c r="H704" s="312"/>
      <c r="I704" s="34"/>
      <c r="J704" s="34"/>
      <c r="K704" s="37"/>
      <c r="L704" s="114"/>
      <c r="M704" s="114"/>
      <c r="N704" s="114"/>
      <c r="O704" s="34"/>
      <c r="P704" s="34"/>
      <c r="Q704" s="34"/>
      <c r="R704" s="34"/>
      <c r="S704" s="34"/>
      <c r="T704" s="37"/>
      <c r="U704" s="37"/>
      <c r="V704" s="37"/>
      <c r="W704" s="34"/>
      <c r="X704" s="34"/>
      <c r="Y704" s="37"/>
      <c r="Z704" s="34"/>
      <c r="AA704" s="34"/>
      <c r="AB704" s="34"/>
      <c r="AC704" s="34"/>
      <c r="AD704" s="34"/>
      <c r="AE704" s="37"/>
      <c r="AF704" s="34"/>
    </row>
    <row r="705" ht="14.5" spans="1:32">
      <c r="A705" s="34"/>
      <c r="B705" s="37"/>
      <c r="C705" s="214"/>
      <c r="D705" s="312"/>
      <c r="E705" s="312"/>
      <c r="F705" s="315"/>
      <c r="G705" s="312"/>
      <c r="H705" s="312"/>
      <c r="I705" s="34"/>
      <c r="J705" s="34"/>
      <c r="K705" s="37"/>
      <c r="L705" s="114"/>
      <c r="M705" s="114"/>
      <c r="N705" s="114"/>
      <c r="O705" s="34"/>
      <c r="P705" s="34"/>
      <c r="Q705" s="34"/>
      <c r="R705" s="34"/>
      <c r="S705" s="34"/>
      <c r="T705" s="37"/>
      <c r="U705" s="37"/>
      <c r="V705" s="37"/>
      <c r="W705" s="34"/>
      <c r="X705" s="34"/>
      <c r="Y705" s="37"/>
      <c r="Z705" s="34"/>
      <c r="AA705" s="34"/>
      <c r="AB705" s="34"/>
      <c r="AC705" s="34"/>
      <c r="AD705" s="34"/>
      <c r="AE705" s="37"/>
      <c r="AF705" s="34"/>
    </row>
    <row r="706" ht="14.5" spans="1:32">
      <c r="A706" s="34"/>
      <c r="B706" s="37"/>
      <c r="C706" s="214"/>
      <c r="D706" s="312"/>
      <c r="E706" s="312"/>
      <c r="F706" s="315"/>
      <c r="G706" s="312"/>
      <c r="H706" s="312"/>
      <c r="I706" s="34"/>
      <c r="J706" s="34"/>
      <c r="K706" s="37"/>
      <c r="L706" s="114"/>
      <c r="M706" s="114"/>
      <c r="N706" s="114"/>
      <c r="O706" s="34"/>
      <c r="P706" s="34"/>
      <c r="Q706" s="34"/>
      <c r="R706" s="34"/>
      <c r="S706" s="34"/>
      <c r="T706" s="37"/>
      <c r="U706" s="37"/>
      <c r="V706" s="37"/>
      <c r="W706" s="34"/>
      <c r="X706" s="34"/>
      <c r="Y706" s="37"/>
      <c r="Z706" s="34"/>
      <c r="AA706" s="34"/>
      <c r="AB706" s="34"/>
      <c r="AC706" s="34"/>
      <c r="AD706" s="34"/>
      <c r="AE706" s="37"/>
      <c r="AF706" s="34"/>
    </row>
    <row r="707" ht="14.5" spans="1:32">
      <c r="A707" s="34"/>
      <c r="B707" s="37"/>
      <c r="C707" s="214"/>
      <c r="D707" s="312"/>
      <c r="E707" s="312"/>
      <c r="F707" s="315"/>
      <c r="G707" s="312"/>
      <c r="H707" s="312"/>
      <c r="I707" s="34"/>
      <c r="J707" s="34"/>
      <c r="K707" s="37"/>
      <c r="L707" s="114"/>
      <c r="M707" s="114"/>
      <c r="N707" s="114"/>
      <c r="O707" s="34"/>
      <c r="P707" s="34"/>
      <c r="Q707" s="34"/>
      <c r="R707" s="34"/>
      <c r="S707" s="34"/>
      <c r="T707" s="37"/>
      <c r="U707" s="37"/>
      <c r="V707" s="37"/>
      <c r="W707" s="34"/>
      <c r="X707" s="34"/>
      <c r="Y707" s="37"/>
      <c r="Z707" s="34"/>
      <c r="AA707" s="34"/>
      <c r="AB707" s="34"/>
      <c r="AC707" s="34"/>
      <c r="AD707" s="34"/>
      <c r="AE707" s="37"/>
      <c r="AF707" s="34"/>
    </row>
    <row r="708" ht="14.5" spans="1:32">
      <c r="A708" s="34"/>
      <c r="B708" s="37"/>
      <c r="C708" s="214"/>
      <c r="D708" s="312"/>
      <c r="E708" s="312"/>
      <c r="F708" s="315"/>
      <c r="G708" s="312"/>
      <c r="H708" s="312"/>
      <c r="I708" s="34"/>
      <c r="J708" s="34"/>
      <c r="K708" s="37"/>
      <c r="L708" s="114"/>
      <c r="M708" s="114"/>
      <c r="N708" s="114"/>
      <c r="O708" s="34"/>
      <c r="P708" s="34"/>
      <c r="Q708" s="34"/>
      <c r="R708" s="34"/>
      <c r="S708" s="34"/>
      <c r="T708" s="37"/>
      <c r="U708" s="37"/>
      <c r="V708" s="37"/>
      <c r="W708" s="34"/>
      <c r="X708" s="34"/>
      <c r="Y708" s="37"/>
      <c r="Z708" s="34"/>
      <c r="AA708" s="34"/>
      <c r="AB708" s="34"/>
      <c r="AC708" s="34"/>
      <c r="AD708" s="34"/>
      <c r="AE708" s="37"/>
      <c r="AF708" s="34"/>
    </row>
    <row r="709" ht="14.5" spans="1:32">
      <c r="A709" s="34"/>
      <c r="B709" s="37"/>
      <c r="C709" s="214"/>
      <c r="D709" s="312"/>
      <c r="E709" s="312"/>
      <c r="F709" s="315"/>
      <c r="G709" s="312"/>
      <c r="H709" s="312"/>
      <c r="I709" s="34"/>
      <c r="J709" s="34"/>
      <c r="K709" s="37"/>
      <c r="L709" s="114"/>
      <c r="M709" s="114"/>
      <c r="N709" s="114"/>
      <c r="O709" s="34"/>
      <c r="P709" s="34"/>
      <c r="Q709" s="34"/>
      <c r="R709" s="34"/>
      <c r="S709" s="34"/>
      <c r="T709" s="37"/>
      <c r="U709" s="37"/>
      <c r="V709" s="37"/>
      <c r="W709" s="34"/>
      <c r="X709" s="34"/>
      <c r="Y709" s="37"/>
      <c r="Z709" s="34"/>
      <c r="AA709" s="34"/>
      <c r="AB709" s="34"/>
      <c r="AC709" s="34"/>
      <c r="AD709" s="34"/>
      <c r="AE709" s="37"/>
      <c r="AF709" s="34"/>
    </row>
    <row r="710" ht="14.5" spans="1:32">
      <c r="A710" s="34"/>
      <c r="B710" s="37"/>
      <c r="C710" s="214"/>
      <c r="D710" s="312"/>
      <c r="E710" s="312"/>
      <c r="F710" s="315"/>
      <c r="G710" s="312"/>
      <c r="H710" s="312"/>
      <c r="I710" s="34"/>
      <c r="J710" s="34"/>
      <c r="K710" s="37"/>
      <c r="L710" s="114"/>
      <c r="M710" s="114"/>
      <c r="N710" s="114"/>
      <c r="O710" s="34"/>
      <c r="P710" s="34"/>
      <c r="Q710" s="34"/>
      <c r="R710" s="34"/>
      <c r="S710" s="34"/>
      <c r="T710" s="37"/>
      <c r="U710" s="37"/>
      <c r="V710" s="37"/>
      <c r="W710" s="34"/>
      <c r="X710" s="34"/>
      <c r="Y710" s="37"/>
      <c r="Z710" s="34"/>
      <c r="AA710" s="34"/>
      <c r="AB710" s="34"/>
      <c r="AC710" s="34"/>
      <c r="AD710" s="34"/>
      <c r="AE710" s="37"/>
      <c r="AF710" s="34"/>
    </row>
    <row r="711" ht="14.5" spans="1:32">
      <c r="A711" s="34"/>
      <c r="B711" s="37"/>
      <c r="C711" s="214"/>
      <c r="D711" s="312"/>
      <c r="E711" s="312"/>
      <c r="F711" s="315"/>
      <c r="G711" s="312"/>
      <c r="H711" s="312"/>
      <c r="I711" s="34"/>
      <c r="J711" s="34"/>
      <c r="K711" s="37"/>
      <c r="L711" s="114"/>
      <c r="M711" s="114"/>
      <c r="N711" s="114"/>
      <c r="O711" s="34"/>
      <c r="P711" s="34"/>
      <c r="Q711" s="34"/>
      <c r="R711" s="34"/>
      <c r="S711" s="34"/>
      <c r="T711" s="37"/>
      <c r="U711" s="37"/>
      <c r="V711" s="37"/>
      <c r="W711" s="34"/>
      <c r="X711" s="34"/>
      <c r="Y711" s="37"/>
      <c r="Z711" s="34"/>
      <c r="AA711" s="34"/>
      <c r="AB711" s="34"/>
      <c r="AC711" s="34"/>
      <c r="AD711" s="34"/>
      <c r="AE711" s="37"/>
      <c r="AF711" s="34"/>
    </row>
    <row r="712" ht="14.5" spans="1:32">
      <c r="A712" s="34"/>
      <c r="B712" s="37"/>
      <c r="C712" s="214"/>
      <c r="D712" s="312"/>
      <c r="E712" s="312"/>
      <c r="F712" s="315"/>
      <c r="G712" s="312"/>
      <c r="H712" s="312"/>
      <c r="I712" s="34"/>
      <c r="J712" s="34"/>
      <c r="K712" s="37"/>
      <c r="L712" s="114"/>
      <c r="M712" s="114"/>
      <c r="N712" s="114"/>
      <c r="O712" s="34"/>
      <c r="P712" s="34"/>
      <c r="Q712" s="34"/>
      <c r="R712" s="34"/>
      <c r="S712" s="34"/>
      <c r="T712" s="37"/>
      <c r="U712" s="37"/>
      <c r="V712" s="37"/>
      <c r="W712" s="34"/>
      <c r="X712" s="34"/>
      <c r="Y712" s="37"/>
      <c r="Z712" s="34"/>
      <c r="AA712" s="34"/>
      <c r="AB712" s="34"/>
      <c r="AC712" s="34"/>
      <c r="AD712" s="34"/>
      <c r="AE712" s="37"/>
      <c r="AF712" s="34"/>
    </row>
    <row r="713" ht="14.5" spans="1:32">
      <c r="A713" s="34"/>
      <c r="B713" s="37"/>
      <c r="C713" s="214"/>
      <c r="D713" s="312"/>
      <c r="E713" s="312"/>
      <c r="F713" s="315"/>
      <c r="G713" s="312"/>
      <c r="H713" s="312"/>
      <c r="I713" s="34"/>
      <c r="J713" s="34"/>
      <c r="K713" s="37"/>
      <c r="L713" s="114"/>
      <c r="M713" s="114"/>
      <c r="N713" s="114"/>
      <c r="O713" s="34"/>
      <c r="P713" s="34"/>
      <c r="Q713" s="34"/>
      <c r="R713" s="34"/>
      <c r="S713" s="34"/>
      <c r="T713" s="37"/>
      <c r="U713" s="37"/>
      <c r="V713" s="37"/>
      <c r="W713" s="34"/>
      <c r="X713" s="34"/>
      <c r="Y713" s="37"/>
      <c r="Z713" s="34"/>
      <c r="AA713" s="34"/>
      <c r="AB713" s="34"/>
      <c r="AC713" s="34"/>
      <c r="AD713" s="34"/>
      <c r="AE713" s="37"/>
      <c r="AF713" s="34"/>
    </row>
    <row r="714" ht="14.5" spans="1:32">
      <c r="A714" s="34"/>
      <c r="B714" s="37"/>
      <c r="C714" s="214"/>
      <c r="D714" s="312"/>
      <c r="E714" s="312"/>
      <c r="F714" s="315"/>
      <c r="G714" s="312"/>
      <c r="H714" s="312"/>
      <c r="I714" s="34"/>
      <c r="J714" s="34"/>
      <c r="K714" s="37"/>
      <c r="L714" s="114"/>
      <c r="M714" s="114"/>
      <c r="N714" s="114"/>
      <c r="O714" s="34"/>
      <c r="P714" s="34"/>
      <c r="Q714" s="34"/>
      <c r="R714" s="34"/>
      <c r="S714" s="34"/>
      <c r="T714" s="37"/>
      <c r="U714" s="37"/>
      <c r="V714" s="37"/>
      <c r="W714" s="34"/>
      <c r="X714" s="34"/>
      <c r="Y714" s="37"/>
      <c r="Z714" s="34"/>
      <c r="AA714" s="34"/>
      <c r="AB714" s="34"/>
      <c r="AC714" s="34"/>
      <c r="AD714" s="34"/>
      <c r="AE714" s="37"/>
      <c r="AF714" s="34"/>
    </row>
    <row r="715" ht="14.5" spans="1:32">
      <c r="A715" s="34"/>
      <c r="B715" s="37"/>
      <c r="C715" s="214"/>
      <c r="D715" s="312"/>
      <c r="E715" s="312"/>
      <c r="F715" s="315"/>
      <c r="G715" s="312"/>
      <c r="H715" s="312"/>
      <c r="I715" s="34"/>
      <c r="J715" s="34"/>
      <c r="K715" s="37"/>
      <c r="L715" s="114"/>
      <c r="M715" s="114"/>
      <c r="N715" s="114"/>
      <c r="O715" s="34"/>
      <c r="P715" s="34"/>
      <c r="Q715" s="34"/>
      <c r="R715" s="34"/>
      <c r="S715" s="34"/>
      <c r="T715" s="37"/>
      <c r="U715" s="37"/>
      <c r="V715" s="37"/>
      <c r="W715" s="34"/>
      <c r="X715" s="34"/>
      <c r="Y715" s="37"/>
      <c r="Z715" s="34"/>
      <c r="AA715" s="34"/>
      <c r="AB715" s="34"/>
      <c r="AC715" s="34"/>
      <c r="AD715" s="34"/>
      <c r="AE715" s="37"/>
      <c r="AF715" s="34"/>
    </row>
    <row r="716" ht="14.5" spans="1:32">
      <c r="A716" s="34"/>
      <c r="B716" s="37"/>
      <c r="C716" s="214"/>
      <c r="D716" s="312"/>
      <c r="E716" s="312"/>
      <c r="F716" s="315"/>
      <c r="G716" s="312"/>
      <c r="H716" s="312"/>
      <c r="I716" s="34"/>
      <c r="J716" s="34"/>
      <c r="K716" s="37"/>
      <c r="L716" s="114"/>
      <c r="M716" s="114"/>
      <c r="N716" s="114"/>
      <c r="O716" s="34"/>
      <c r="P716" s="34"/>
      <c r="Q716" s="34"/>
      <c r="R716" s="34"/>
      <c r="S716" s="34"/>
      <c r="T716" s="37"/>
      <c r="U716" s="37"/>
      <c r="V716" s="37"/>
      <c r="W716" s="34"/>
      <c r="X716" s="34"/>
      <c r="Y716" s="37"/>
      <c r="Z716" s="34"/>
      <c r="AA716" s="34"/>
      <c r="AB716" s="34"/>
      <c r="AC716" s="34"/>
      <c r="AD716" s="34"/>
      <c r="AE716" s="37"/>
      <c r="AF716" s="34"/>
    </row>
    <row r="717" ht="14.5" spans="1:32">
      <c r="A717" s="34"/>
      <c r="B717" s="37"/>
      <c r="C717" s="214"/>
      <c r="D717" s="312"/>
      <c r="E717" s="312"/>
      <c r="F717" s="315"/>
      <c r="G717" s="312"/>
      <c r="H717" s="312"/>
      <c r="I717" s="34"/>
      <c r="J717" s="34"/>
      <c r="K717" s="37"/>
      <c r="L717" s="114"/>
      <c r="M717" s="114"/>
      <c r="N717" s="114"/>
      <c r="O717" s="34"/>
      <c r="P717" s="34"/>
      <c r="Q717" s="34"/>
      <c r="R717" s="34"/>
      <c r="S717" s="34"/>
      <c r="T717" s="37"/>
      <c r="U717" s="37"/>
      <c r="V717" s="37"/>
      <c r="W717" s="34"/>
      <c r="X717" s="34"/>
      <c r="Y717" s="37"/>
      <c r="Z717" s="34"/>
      <c r="AA717" s="34"/>
      <c r="AB717" s="34"/>
      <c r="AC717" s="34"/>
      <c r="AD717" s="34"/>
      <c r="AE717" s="37"/>
      <c r="AF717" s="34"/>
    </row>
    <row r="718" ht="14.5" spans="1:32">
      <c r="A718" s="34"/>
      <c r="B718" s="37"/>
      <c r="C718" s="214"/>
      <c r="D718" s="312"/>
      <c r="E718" s="312"/>
      <c r="F718" s="315"/>
      <c r="G718" s="312"/>
      <c r="H718" s="312"/>
      <c r="I718" s="34"/>
      <c r="J718" s="34"/>
      <c r="K718" s="37"/>
      <c r="L718" s="114"/>
      <c r="M718" s="114"/>
      <c r="N718" s="114"/>
      <c r="O718" s="34"/>
      <c r="P718" s="34"/>
      <c r="Q718" s="34"/>
      <c r="R718" s="34"/>
      <c r="S718" s="34"/>
      <c r="T718" s="37"/>
      <c r="U718" s="37"/>
      <c r="V718" s="37"/>
      <c r="W718" s="34"/>
      <c r="X718" s="34"/>
      <c r="Y718" s="37"/>
      <c r="Z718" s="34"/>
      <c r="AA718" s="34"/>
      <c r="AB718" s="34"/>
      <c r="AC718" s="34"/>
      <c r="AD718" s="34"/>
      <c r="AE718" s="37"/>
      <c r="AF718" s="34"/>
    </row>
    <row r="719" ht="14.5" spans="1:32">
      <c r="A719" s="34"/>
      <c r="B719" s="37"/>
      <c r="C719" s="214"/>
      <c r="D719" s="312"/>
      <c r="E719" s="312"/>
      <c r="F719" s="315"/>
      <c r="G719" s="312"/>
      <c r="H719" s="312"/>
      <c r="I719" s="34"/>
      <c r="J719" s="34"/>
      <c r="K719" s="37"/>
      <c r="L719" s="114"/>
      <c r="M719" s="114"/>
      <c r="N719" s="114"/>
      <c r="O719" s="34"/>
      <c r="P719" s="34"/>
      <c r="Q719" s="34"/>
      <c r="R719" s="34"/>
      <c r="S719" s="34"/>
      <c r="T719" s="37"/>
      <c r="U719" s="37"/>
      <c r="V719" s="37"/>
      <c r="W719" s="34"/>
      <c r="X719" s="34"/>
      <c r="Y719" s="37"/>
      <c r="Z719" s="34"/>
      <c r="AA719" s="34"/>
      <c r="AB719" s="34"/>
      <c r="AC719" s="34"/>
      <c r="AD719" s="34"/>
      <c r="AE719" s="37"/>
      <c r="AF719" s="34"/>
    </row>
    <row r="720" ht="14.5" spans="1:32">
      <c r="A720" s="34"/>
      <c r="B720" s="37"/>
      <c r="C720" s="214"/>
      <c r="D720" s="312"/>
      <c r="E720" s="312"/>
      <c r="F720" s="315"/>
      <c r="G720" s="312"/>
      <c r="H720" s="312"/>
      <c r="I720" s="34"/>
      <c r="J720" s="34"/>
      <c r="K720" s="37"/>
      <c r="L720" s="114"/>
      <c r="M720" s="114"/>
      <c r="N720" s="114"/>
      <c r="O720" s="34"/>
      <c r="P720" s="34"/>
      <c r="Q720" s="34"/>
      <c r="R720" s="34"/>
      <c r="S720" s="34"/>
      <c r="T720" s="37"/>
      <c r="U720" s="37"/>
      <c r="V720" s="37"/>
      <c r="W720" s="34"/>
      <c r="X720" s="34"/>
      <c r="Y720" s="37"/>
      <c r="Z720" s="34"/>
      <c r="AA720" s="34"/>
      <c r="AB720" s="34"/>
      <c r="AC720" s="34"/>
      <c r="AD720" s="34"/>
      <c r="AE720" s="37"/>
      <c r="AF720" s="34"/>
    </row>
    <row r="721" ht="14.5" spans="1:32">
      <c r="A721" s="34"/>
      <c r="B721" s="37"/>
      <c r="C721" s="214"/>
      <c r="D721" s="312"/>
      <c r="E721" s="312"/>
      <c r="F721" s="315"/>
      <c r="G721" s="312"/>
      <c r="H721" s="312"/>
      <c r="I721" s="34"/>
      <c r="J721" s="34"/>
      <c r="K721" s="37"/>
      <c r="L721" s="114"/>
      <c r="M721" s="114"/>
      <c r="N721" s="114"/>
      <c r="O721" s="34"/>
      <c r="P721" s="34"/>
      <c r="Q721" s="34"/>
      <c r="R721" s="34"/>
      <c r="S721" s="34"/>
      <c r="T721" s="37"/>
      <c r="U721" s="37"/>
      <c r="V721" s="37"/>
      <c r="W721" s="34"/>
      <c r="X721" s="34"/>
      <c r="Y721" s="37"/>
      <c r="Z721" s="34"/>
      <c r="AA721" s="34"/>
      <c r="AB721" s="34"/>
      <c r="AC721" s="34"/>
      <c r="AD721" s="34"/>
      <c r="AE721" s="37"/>
      <c r="AF721" s="34"/>
    </row>
    <row r="722" ht="14.5" spans="1:32">
      <c r="A722" s="34"/>
      <c r="B722" s="37"/>
      <c r="C722" s="214"/>
      <c r="D722" s="312"/>
      <c r="E722" s="312"/>
      <c r="F722" s="315"/>
      <c r="G722" s="312"/>
      <c r="H722" s="312"/>
      <c r="I722" s="34"/>
      <c r="J722" s="34"/>
      <c r="K722" s="37"/>
      <c r="L722" s="114"/>
      <c r="M722" s="114"/>
      <c r="N722" s="114"/>
      <c r="O722" s="34"/>
      <c r="P722" s="34"/>
      <c r="Q722" s="34"/>
      <c r="R722" s="34"/>
      <c r="S722" s="34"/>
      <c r="T722" s="37"/>
      <c r="U722" s="37"/>
      <c r="V722" s="37"/>
      <c r="W722" s="34"/>
      <c r="X722" s="34"/>
      <c r="Y722" s="37"/>
      <c r="Z722" s="34"/>
      <c r="AA722" s="34"/>
      <c r="AB722" s="34"/>
      <c r="AC722" s="34"/>
      <c r="AD722" s="34"/>
      <c r="AE722" s="37"/>
      <c r="AF722" s="34"/>
    </row>
    <row r="723" ht="14.5" spans="1:32">
      <c r="A723" s="34"/>
      <c r="B723" s="37"/>
      <c r="C723" s="214"/>
      <c r="D723" s="312"/>
      <c r="E723" s="312"/>
      <c r="F723" s="315"/>
      <c r="G723" s="312"/>
      <c r="H723" s="312"/>
      <c r="I723" s="34"/>
      <c r="J723" s="34"/>
      <c r="K723" s="37"/>
      <c r="L723" s="114"/>
      <c r="M723" s="114"/>
      <c r="N723" s="114"/>
      <c r="O723" s="34"/>
      <c r="P723" s="34"/>
      <c r="Q723" s="34"/>
      <c r="R723" s="34"/>
      <c r="S723" s="34"/>
      <c r="T723" s="37"/>
      <c r="U723" s="37"/>
      <c r="V723" s="37"/>
      <c r="W723" s="34"/>
      <c r="X723" s="34"/>
      <c r="Y723" s="37"/>
      <c r="Z723" s="34"/>
      <c r="AA723" s="34"/>
      <c r="AB723" s="34"/>
      <c r="AC723" s="34"/>
      <c r="AD723" s="34"/>
      <c r="AE723" s="37"/>
      <c r="AF723" s="34"/>
    </row>
    <row r="724" ht="14.5" spans="1:32">
      <c r="A724" s="34"/>
      <c r="B724" s="37"/>
      <c r="C724" s="214"/>
      <c r="D724" s="312"/>
      <c r="E724" s="312"/>
      <c r="F724" s="315"/>
      <c r="G724" s="312"/>
      <c r="H724" s="312"/>
      <c r="I724" s="34"/>
      <c r="J724" s="34"/>
      <c r="K724" s="37"/>
      <c r="L724" s="114"/>
      <c r="M724" s="114"/>
      <c r="N724" s="114"/>
      <c r="O724" s="34"/>
      <c r="P724" s="34"/>
      <c r="Q724" s="34"/>
      <c r="R724" s="34"/>
      <c r="S724" s="34"/>
      <c r="T724" s="37"/>
      <c r="U724" s="37"/>
      <c r="V724" s="37"/>
      <c r="W724" s="34"/>
      <c r="X724" s="34"/>
      <c r="Y724" s="37"/>
      <c r="Z724" s="34"/>
      <c r="AA724" s="34"/>
      <c r="AB724" s="34"/>
      <c r="AC724" s="34"/>
      <c r="AD724" s="34"/>
      <c r="AE724" s="37"/>
      <c r="AF724" s="34"/>
    </row>
    <row r="725" ht="14.5" spans="1:32">
      <c r="A725" s="34"/>
      <c r="B725" s="37"/>
      <c r="C725" s="214"/>
      <c r="D725" s="312"/>
      <c r="E725" s="312"/>
      <c r="F725" s="315"/>
      <c r="G725" s="312"/>
      <c r="H725" s="312"/>
      <c r="I725" s="34"/>
      <c r="J725" s="34"/>
      <c r="K725" s="37"/>
      <c r="L725" s="114"/>
      <c r="M725" s="114"/>
      <c r="N725" s="114"/>
      <c r="O725" s="34"/>
      <c r="P725" s="34"/>
      <c r="Q725" s="34"/>
      <c r="R725" s="34"/>
      <c r="S725" s="34"/>
      <c r="T725" s="37"/>
      <c r="U725" s="37"/>
      <c r="V725" s="37"/>
      <c r="W725" s="34"/>
      <c r="X725" s="34"/>
      <c r="Y725" s="37"/>
      <c r="Z725" s="34"/>
      <c r="AA725" s="34"/>
      <c r="AB725" s="34"/>
      <c r="AC725" s="34"/>
      <c r="AD725" s="34"/>
      <c r="AE725" s="37"/>
      <c r="AF725" s="34"/>
    </row>
    <row r="726" ht="14.5" spans="1:32">
      <c r="A726" s="34"/>
      <c r="B726" s="37"/>
      <c r="C726" s="214"/>
      <c r="D726" s="312"/>
      <c r="E726" s="312"/>
      <c r="F726" s="315"/>
      <c r="G726" s="312"/>
      <c r="H726" s="312"/>
      <c r="I726" s="34"/>
      <c r="J726" s="34"/>
      <c r="K726" s="37"/>
      <c r="L726" s="114"/>
      <c r="M726" s="114"/>
      <c r="N726" s="114"/>
      <c r="O726" s="34"/>
      <c r="P726" s="34"/>
      <c r="Q726" s="34"/>
      <c r="R726" s="34"/>
      <c r="S726" s="34"/>
      <c r="T726" s="37"/>
      <c r="U726" s="37"/>
      <c r="V726" s="37"/>
      <c r="W726" s="34"/>
      <c r="X726" s="34"/>
      <c r="Y726" s="37"/>
      <c r="Z726" s="34"/>
      <c r="AA726" s="34"/>
      <c r="AB726" s="34"/>
      <c r="AC726" s="34"/>
      <c r="AD726" s="34"/>
      <c r="AE726" s="37"/>
      <c r="AF726" s="34"/>
    </row>
    <row r="727" ht="14.5" spans="1:32">
      <c r="A727" s="34"/>
      <c r="B727" s="37"/>
      <c r="C727" s="214"/>
      <c r="D727" s="312"/>
      <c r="E727" s="312"/>
      <c r="F727" s="315"/>
      <c r="G727" s="312"/>
      <c r="H727" s="312"/>
      <c r="I727" s="34"/>
      <c r="J727" s="34"/>
      <c r="K727" s="37"/>
      <c r="L727" s="114"/>
      <c r="M727" s="114"/>
      <c r="N727" s="114"/>
      <c r="O727" s="34"/>
      <c r="P727" s="34"/>
      <c r="Q727" s="34"/>
      <c r="R727" s="34"/>
      <c r="S727" s="34"/>
      <c r="T727" s="37"/>
      <c r="U727" s="37"/>
      <c r="V727" s="37"/>
      <c r="W727" s="34"/>
      <c r="X727" s="34"/>
      <c r="Y727" s="37"/>
      <c r="Z727" s="34"/>
      <c r="AA727" s="34"/>
      <c r="AB727" s="34"/>
      <c r="AC727" s="34"/>
      <c r="AD727" s="34"/>
      <c r="AE727" s="37"/>
      <c r="AF727" s="34"/>
    </row>
    <row r="728" ht="14.5" spans="1:32">
      <c r="A728" s="34"/>
      <c r="B728" s="37"/>
      <c r="C728" s="214"/>
      <c r="D728" s="312"/>
      <c r="E728" s="312"/>
      <c r="F728" s="315"/>
      <c r="G728" s="312"/>
      <c r="H728" s="312"/>
      <c r="I728" s="34"/>
      <c r="J728" s="34"/>
      <c r="K728" s="37"/>
      <c r="L728" s="114"/>
      <c r="M728" s="114"/>
      <c r="N728" s="114"/>
      <c r="O728" s="34"/>
      <c r="P728" s="34"/>
      <c r="Q728" s="34"/>
      <c r="R728" s="34"/>
      <c r="S728" s="34"/>
      <c r="T728" s="37"/>
      <c r="U728" s="37"/>
      <c r="V728" s="37"/>
      <c r="W728" s="34"/>
      <c r="X728" s="34"/>
      <c r="Y728" s="37"/>
      <c r="Z728" s="34"/>
      <c r="AA728" s="34"/>
      <c r="AB728" s="34"/>
      <c r="AC728" s="34"/>
      <c r="AD728" s="34"/>
      <c r="AE728" s="37"/>
      <c r="AF728" s="34"/>
    </row>
    <row r="729" ht="14.5" spans="1:32">
      <c r="A729" s="34"/>
      <c r="B729" s="37"/>
      <c r="C729" s="214"/>
      <c r="D729" s="312"/>
      <c r="E729" s="312"/>
      <c r="F729" s="315"/>
      <c r="G729" s="312"/>
      <c r="H729" s="312"/>
      <c r="I729" s="34"/>
      <c r="J729" s="34"/>
      <c r="K729" s="37"/>
      <c r="L729" s="114"/>
      <c r="M729" s="114"/>
      <c r="N729" s="114"/>
      <c r="O729" s="34"/>
      <c r="P729" s="34"/>
      <c r="Q729" s="34"/>
      <c r="R729" s="34"/>
      <c r="S729" s="34"/>
      <c r="T729" s="37"/>
      <c r="U729" s="37"/>
      <c r="V729" s="37"/>
      <c r="W729" s="34"/>
      <c r="X729" s="34"/>
      <c r="Y729" s="37"/>
      <c r="Z729" s="34"/>
      <c r="AA729" s="34"/>
      <c r="AB729" s="34"/>
      <c r="AC729" s="34"/>
      <c r="AD729" s="34"/>
      <c r="AE729" s="37"/>
      <c r="AF729" s="34"/>
    </row>
    <row r="730" ht="14.5" spans="1:32">
      <c r="A730" s="34"/>
      <c r="B730" s="37"/>
      <c r="C730" s="214"/>
      <c r="D730" s="312"/>
      <c r="E730" s="312"/>
      <c r="F730" s="315"/>
      <c r="G730" s="312"/>
      <c r="H730" s="312"/>
      <c r="I730" s="34"/>
      <c r="J730" s="34"/>
      <c r="K730" s="37"/>
      <c r="L730" s="114"/>
      <c r="M730" s="114"/>
      <c r="N730" s="114"/>
      <c r="O730" s="34"/>
      <c r="P730" s="34"/>
      <c r="Q730" s="34"/>
      <c r="R730" s="34"/>
      <c r="S730" s="34"/>
      <c r="T730" s="37"/>
      <c r="U730" s="37"/>
      <c r="V730" s="37"/>
      <c r="W730" s="34"/>
      <c r="X730" s="34"/>
      <c r="Y730" s="37"/>
      <c r="Z730" s="34"/>
      <c r="AA730" s="34"/>
      <c r="AB730" s="34"/>
      <c r="AC730" s="34"/>
      <c r="AD730" s="34"/>
      <c r="AE730" s="37"/>
      <c r="AF730" s="34"/>
    </row>
    <row r="731" ht="14.5" spans="1:32">
      <c r="A731" s="34"/>
      <c r="B731" s="37"/>
      <c r="C731" s="214"/>
      <c r="D731" s="312"/>
      <c r="E731" s="312"/>
      <c r="F731" s="315"/>
      <c r="G731" s="312"/>
      <c r="H731" s="312"/>
      <c r="I731" s="34"/>
      <c r="J731" s="34"/>
      <c r="K731" s="37"/>
      <c r="L731" s="114"/>
      <c r="M731" s="114"/>
      <c r="N731" s="114"/>
      <c r="O731" s="34"/>
      <c r="P731" s="34"/>
      <c r="Q731" s="34"/>
      <c r="R731" s="34"/>
      <c r="S731" s="34"/>
      <c r="T731" s="37"/>
      <c r="U731" s="37"/>
      <c r="V731" s="37"/>
      <c r="W731" s="34"/>
      <c r="X731" s="34"/>
      <c r="Y731" s="37"/>
      <c r="Z731" s="34"/>
      <c r="AA731" s="34"/>
      <c r="AB731" s="34"/>
      <c r="AC731" s="34"/>
      <c r="AD731" s="34"/>
      <c r="AE731" s="37"/>
      <c r="AF731" s="34"/>
    </row>
    <row r="732" ht="14.5" spans="1:32">
      <c r="A732" s="34"/>
      <c r="B732" s="37"/>
      <c r="C732" s="214"/>
      <c r="D732" s="312"/>
      <c r="E732" s="312"/>
      <c r="F732" s="315"/>
      <c r="G732" s="312"/>
      <c r="H732" s="312"/>
      <c r="I732" s="34"/>
      <c r="J732" s="34"/>
      <c r="K732" s="37"/>
      <c r="L732" s="114"/>
      <c r="M732" s="114"/>
      <c r="N732" s="114"/>
      <c r="O732" s="34"/>
      <c r="P732" s="34"/>
      <c r="Q732" s="34"/>
      <c r="R732" s="34"/>
      <c r="S732" s="34"/>
      <c r="T732" s="37"/>
      <c r="U732" s="37"/>
      <c r="V732" s="37"/>
      <c r="W732" s="34"/>
      <c r="X732" s="34"/>
      <c r="Y732" s="37"/>
      <c r="Z732" s="34"/>
      <c r="AA732" s="34"/>
      <c r="AB732" s="34"/>
      <c r="AC732" s="34"/>
      <c r="AD732" s="34"/>
      <c r="AE732" s="37"/>
      <c r="AF732" s="34"/>
    </row>
    <row r="733" ht="14.5" spans="1:32">
      <c r="A733" s="34"/>
      <c r="B733" s="37"/>
      <c r="C733" s="214"/>
      <c r="D733" s="312"/>
      <c r="E733" s="312"/>
      <c r="F733" s="315"/>
      <c r="G733" s="312"/>
      <c r="H733" s="312"/>
      <c r="I733" s="34"/>
      <c r="J733" s="34"/>
      <c r="K733" s="37"/>
      <c r="L733" s="114"/>
      <c r="M733" s="114"/>
      <c r="N733" s="114"/>
      <c r="O733" s="34"/>
      <c r="P733" s="34"/>
      <c r="Q733" s="34"/>
      <c r="R733" s="34"/>
      <c r="S733" s="34"/>
      <c r="T733" s="37"/>
      <c r="U733" s="37"/>
      <c r="V733" s="37"/>
      <c r="W733" s="34"/>
      <c r="X733" s="34"/>
      <c r="Y733" s="37"/>
      <c r="Z733" s="34"/>
      <c r="AA733" s="34"/>
      <c r="AB733" s="34"/>
      <c r="AC733" s="34"/>
      <c r="AD733" s="34"/>
      <c r="AE733" s="37"/>
      <c r="AF733" s="34"/>
    </row>
    <row r="734" ht="14.5" spans="1:32">
      <c r="A734" s="34"/>
      <c r="B734" s="37"/>
      <c r="C734" s="214"/>
      <c r="D734" s="312"/>
      <c r="E734" s="312"/>
      <c r="F734" s="315"/>
      <c r="G734" s="312"/>
      <c r="H734" s="312"/>
      <c r="I734" s="34"/>
      <c r="J734" s="34"/>
      <c r="K734" s="37"/>
      <c r="L734" s="114"/>
      <c r="M734" s="114"/>
      <c r="N734" s="114"/>
      <c r="O734" s="34"/>
      <c r="P734" s="34"/>
      <c r="Q734" s="34"/>
      <c r="R734" s="34"/>
      <c r="S734" s="34"/>
      <c r="T734" s="37"/>
      <c r="U734" s="37"/>
      <c r="V734" s="37"/>
      <c r="W734" s="34"/>
      <c r="X734" s="34"/>
      <c r="Y734" s="37"/>
      <c r="Z734" s="34"/>
      <c r="AA734" s="34"/>
      <c r="AB734" s="34"/>
      <c r="AC734" s="34"/>
      <c r="AD734" s="34"/>
      <c r="AE734" s="37"/>
      <c r="AF734" s="34"/>
    </row>
    <row r="735" ht="14.5" spans="1:32">
      <c r="A735" s="34"/>
      <c r="B735" s="37"/>
      <c r="C735" s="214"/>
      <c r="D735" s="312"/>
      <c r="E735" s="312"/>
      <c r="F735" s="315"/>
      <c r="G735" s="312"/>
      <c r="H735" s="312"/>
      <c r="I735" s="34"/>
      <c r="J735" s="34"/>
      <c r="K735" s="37"/>
      <c r="L735" s="114"/>
      <c r="M735" s="114"/>
      <c r="N735" s="114"/>
      <c r="O735" s="34"/>
      <c r="P735" s="34"/>
      <c r="Q735" s="34"/>
      <c r="R735" s="34"/>
      <c r="S735" s="34"/>
      <c r="T735" s="37"/>
      <c r="U735" s="37"/>
      <c r="V735" s="37"/>
      <c r="W735" s="34"/>
      <c r="X735" s="34"/>
      <c r="Y735" s="37"/>
      <c r="Z735" s="34"/>
      <c r="AA735" s="34"/>
      <c r="AB735" s="34"/>
      <c r="AC735" s="34"/>
      <c r="AD735" s="34"/>
      <c r="AE735" s="37"/>
      <c r="AF735" s="34"/>
    </row>
    <row r="736" ht="14.5" spans="1:32">
      <c r="A736" s="34"/>
      <c r="B736" s="37"/>
      <c r="C736" s="214"/>
      <c r="D736" s="312"/>
      <c r="E736" s="312"/>
      <c r="F736" s="315"/>
      <c r="G736" s="312"/>
      <c r="H736" s="312"/>
      <c r="I736" s="34"/>
      <c r="J736" s="34"/>
      <c r="K736" s="37"/>
      <c r="L736" s="114"/>
      <c r="M736" s="114"/>
      <c r="N736" s="114"/>
      <c r="O736" s="34"/>
      <c r="P736" s="34"/>
      <c r="Q736" s="34"/>
      <c r="R736" s="34"/>
      <c r="S736" s="34"/>
      <c r="T736" s="37"/>
      <c r="U736" s="37"/>
      <c r="V736" s="37"/>
      <c r="W736" s="34"/>
      <c r="X736" s="34"/>
      <c r="Y736" s="37"/>
      <c r="Z736" s="34"/>
      <c r="AA736" s="34"/>
      <c r="AB736" s="34"/>
      <c r="AC736" s="34"/>
      <c r="AD736" s="34"/>
      <c r="AE736" s="37"/>
      <c r="AF736" s="34"/>
    </row>
    <row r="737" ht="14.5" spans="1:32">
      <c r="A737" s="34"/>
      <c r="B737" s="37"/>
      <c r="C737" s="214"/>
      <c r="D737" s="312"/>
      <c r="E737" s="312"/>
      <c r="F737" s="315"/>
      <c r="G737" s="312"/>
      <c r="H737" s="312"/>
      <c r="I737" s="34"/>
      <c r="J737" s="34"/>
      <c r="K737" s="37"/>
      <c r="L737" s="114"/>
      <c r="M737" s="114"/>
      <c r="N737" s="114"/>
      <c r="O737" s="34"/>
      <c r="P737" s="34"/>
      <c r="Q737" s="34"/>
      <c r="R737" s="34"/>
      <c r="S737" s="34"/>
      <c r="T737" s="37"/>
      <c r="U737" s="37"/>
      <c r="V737" s="37"/>
      <c r="W737" s="34"/>
      <c r="X737" s="34"/>
      <c r="Y737" s="37"/>
      <c r="Z737" s="34"/>
      <c r="AA737" s="34"/>
      <c r="AB737" s="34"/>
      <c r="AC737" s="34"/>
      <c r="AD737" s="34"/>
      <c r="AE737" s="37"/>
      <c r="AF737" s="34"/>
    </row>
    <row r="738" ht="14.5" spans="1:32">
      <c r="A738" s="34"/>
      <c r="B738" s="37"/>
      <c r="C738" s="214"/>
      <c r="D738" s="312"/>
      <c r="E738" s="312"/>
      <c r="F738" s="315"/>
      <c r="G738" s="312"/>
      <c r="H738" s="312"/>
      <c r="I738" s="34"/>
      <c r="J738" s="34"/>
      <c r="K738" s="37"/>
      <c r="L738" s="114"/>
      <c r="M738" s="114"/>
      <c r="N738" s="114"/>
      <c r="O738" s="34"/>
      <c r="P738" s="34"/>
      <c r="Q738" s="34"/>
      <c r="R738" s="34"/>
      <c r="S738" s="34"/>
      <c r="T738" s="37"/>
      <c r="U738" s="37"/>
      <c r="V738" s="37"/>
      <c r="W738" s="34"/>
      <c r="X738" s="34"/>
      <c r="Y738" s="37"/>
      <c r="Z738" s="34"/>
      <c r="AA738" s="34"/>
      <c r="AB738" s="34"/>
      <c r="AC738" s="34"/>
      <c r="AD738" s="34"/>
      <c r="AE738" s="37"/>
      <c r="AF738" s="34"/>
    </row>
    <row r="739" ht="14.5" spans="1:32">
      <c r="A739" s="34"/>
      <c r="B739" s="37"/>
      <c r="C739" s="214"/>
      <c r="D739" s="312"/>
      <c r="E739" s="312"/>
      <c r="F739" s="315"/>
      <c r="G739" s="312"/>
      <c r="H739" s="312"/>
      <c r="I739" s="34"/>
      <c r="J739" s="34"/>
      <c r="K739" s="37"/>
      <c r="L739" s="114"/>
      <c r="M739" s="114"/>
      <c r="N739" s="114"/>
      <c r="O739" s="34"/>
      <c r="P739" s="34"/>
      <c r="Q739" s="34"/>
      <c r="R739" s="34"/>
      <c r="S739" s="34"/>
      <c r="T739" s="37"/>
      <c r="U739" s="37"/>
      <c r="V739" s="37"/>
      <c r="W739" s="34"/>
      <c r="X739" s="34"/>
      <c r="Y739" s="37"/>
      <c r="Z739" s="34"/>
      <c r="AA739" s="34"/>
      <c r="AB739" s="34"/>
      <c r="AC739" s="34"/>
      <c r="AD739" s="34"/>
      <c r="AE739" s="37"/>
      <c r="AF739" s="34"/>
    </row>
    <row r="740" ht="14.5" spans="1:32">
      <c r="A740" s="34"/>
      <c r="B740" s="37"/>
      <c r="C740" s="214"/>
      <c r="D740" s="312"/>
      <c r="E740" s="312"/>
      <c r="F740" s="315"/>
      <c r="G740" s="312"/>
      <c r="H740" s="312"/>
      <c r="I740" s="34"/>
      <c r="J740" s="34"/>
      <c r="K740" s="37"/>
      <c r="L740" s="114"/>
      <c r="M740" s="114"/>
      <c r="N740" s="114"/>
      <c r="O740" s="34"/>
      <c r="P740" s="34"/>
      <c r="Q740" s="34"/>
      <c r="R740" s="34"/>
      <c r="S740" s="34"/>
      <c r="T740" s="37"/>
      <c r="U740" s="37"/>
      <c r="V740" s="37"/>
      <c r="W740" s="34"/>
      <c r="X740" s="34"/>
      <c r="Y740" s="37"/>
      <c r="Z740" s="34"/>
      <c r="AA740" s="34"/>
      <c r="AB740" s="34"/>
      <c r="AC740" s="34"/>
      <c r="AD740" s="34"/>
      <c r="AE740" s="37"/>
      <c r="AF740" s="34"/>
    </row>
    <row r="741" ht="14.5" spans="1:32">
      <c r="A741" s="34"/>
      <c r="B741" s="37"/>
      <c r="C741" s="214"/>
      <c r="D741" s="312"/>
      <c r="E741" s="312"/>
      <c r="F741" s="315"/>
      <c r="G741" s="312"/>
      <c r="H741" s="312"/>
      <c r="I741" s="34"/>
      <c r="J741" s="34"/>
      <c r="K741" s="37"/>
      <c r="L741" s="114"/>
      <c r="M741" s="114"/>
      <c r="N741" s="114"/>
      <c r="O741" s="34"/>
      <c r="P741" s="34"/>
      <c r="Q741" s="34"/>
      <c r="R741" s="34"/>
      <c r="S741" s="34"/>
      <c r="T741" s="37"/>
      <c r="U741" s="37"/>
      <c r="V741" s="37"/>
      <c r="W741" s="34"/>
      <c r="X741" s="34"/>
      <c r="Y741" s="37"/>
      <c r="Z741" s="34"/>
      <c r="AA741" s="34"/>
      <c r="AB741" s="34"/>
      <c r="AC741" s="34"/>
      <c r="AD741" s="34"/>
      <c r="AE741" s="37"/>
      <c r="AF741" s="34"/>
    </row>
    <row r="742" ht="14.5" spans="1:32">
      <c r="A742" s="34"/>
      <c r="B742" s="37"/>
      <c r="C742" s="214"/>
      <c r="D742" s="312"/>
      <c r="E742" s="312"/>
      <c r="F742" s="315"/>
      <c r="G742" s="312"/>
      <c r="H742" s="312"/>
      <c r="I742" s="34"/>
      <c r="J742" s="34"/>
      <c r="K742" s="37"/>
      <c r="L742" s="114"/>
      <c r="M742" s="114"/>
      <c r="N742" s="114"/>
      <c r="O742" s="34"/>
      <c r="P742" s="34"/>
      <c r="Q742" s="34"/>
      <c r="R742" s="34"/>
      <c r="S742" s="34"/>
      <c r="T742" s="37"/>
      <c r="U742" s="37"/>
      <c r="V742" s="37"/>
      <c r="W742" s="34"/>
      <c r="X742" s="34"/>
      <c r="Y742" s="37"/>
      <c r="Z742" s="34"/>
      <c r="AA742" s="34"/>
      <c r="AB742" s="34"/>
      <c r="AC742" s="34"/>
      <c r="AD742" s="34"/>
      <c r="AE742" s="37"/>
      <c r="AF742" s="34"/>
    </row>
    <row r="743" ht="14.5" spans="1:32">
      <c r="A743" s="34"/>
      <c r="B743" s="37"/>
      <c r="C743" s="214"/>
      <c r="D743" s="312"/>
      <c r="E743" s="312"/>
      <c r="F743" s="315"/>
      <c r="G743" s="312"/>
      <c r="H743" s="312"/>
      <c r="I743" s="34"/>
      <c r="J743" s="34"/>
      <c r="K743" s="37"/>
      <c r="L743" s="114"/>
      <c r="M743" s="114"/>
      <c r="N743" s="114"/>
      <c r="O743" s="34"/>
      <c r="P743" s="34"/>
      <c r="Q743" s="34"/>
      <c r="R743" s="34"/>
      <c r="S743" s="34"/>
      <c r="T743" s="37"/>
      <c r="U743" s="37"/>
      <c r="V743" s="37"/>
      <c r="W743" s="34"/>
      <c r="X743" s="34"/>
      <c r="Y743" s="37"/>
      <c r="Z743" s="34"/>
      <c r="AA743" s="34"/>
      <c r="AB743" s="34"/>
      <c r="AC743" s="34"/>
      <c r="AD743" s="34"/>
      <c r="AE743" s="37"/>
      <c r="AF743" s="34"/>
    </row>
    <row r="744" ht="14.5" spans="1:32">
      <c r="A744" s="34"/>
      <c r="B744" s="37"/>
      <c r="C744" s="214"/>
      <c r="D744" s="312"/>
      <c r="E744" s="312"/>
      <c r="F744" s="315"/>
      <c r="G744" s="312"/>
      <c r="H744" s="312"/>
      <c r="I744" s="34"/>
      <c r="J744" s="34"/>
      <c r="K744" s="37"/>
      <c r="L744" s="114"/>
      <c r="M744" s="114"/>
      <c r="N744" s="114"/>
      <c r="O744" s="34"/>
      <c r="P744" s="34"/>
      <c r="Q744" s="34"/>
      <c r="R744" s="34"/>
      <c r="S744" s="34"/>
      <c r="T744" s="37"/>
      <c r="U744" s="37"/>
      <c r="V744" s="37"/>
      <c r="W744" s="34"/>
      <c r="X744" s="34"/>
      <c r="Y744" s="37"/>
      <c r="Z744" s="34"/>
      <c r="AA744" s="34"/>
      <c r="AB744" s="34"/>
      <c r="AC744" s="34"/>
      <c r="AD744" s="34"/>
      <c r="AE744" s="37"/>
      <c r="AF744" s="34"/>
    </row>
    <row r="745" ht="14.5" spans="1:32">
      <c r="A745" s="34"/>
      <c r="B745" s="37"/>
      <c r="C745" s="214"/>
      <c r="D745" s="312"/>
      <c r="E745" s="312"/>
      <c r="F745" s="315"/>
      <c r="G745" s="312"/>
      <c r="H745" s="312"/>
      <c r="I745" s="34"/>
      <c r="J745" s="34"/>
      <c r="K745" s="37"/>
      <c r="L745" s="114"/>
      <c r="M745" s="114"/>
      <c r="N745" s="114"/>
      <c r="O745" s="34"/>
      <c r="P745" s="34"/>
      <c r="Q745" s="34"/>
      <c r="R745" s="34"/>
      <c r="S745" s="34"/>
      <c r="T745" s="37"/>
      <c r="U745" s="37"/>
      <c r="V745" s="37"/>
      <c r="W745" s="34"/>
      <c r="X745" s="34"/>
      <c r="Y745" s="37"/>
      <c r="Z745" s="34"/>
      <c r="AA745" s="34"/>
      <c r="AB745" s="34"/>
      <c r="AC745" s="34"/>
      <c r="AD745" s="34"/>
      <c r="AE745" s="37"/>
      <c r="AF745" s="34"/>
    </row>
    <row r="746" ht="14.5" spans="1:32">
      <c r="A746" s="34"/>
      <c r="B746" s="37"/>
      <c r="C746" s="214"/>
      <c r="D746" s="312"/>
      <c r="E746" s="312"/>
      <c r="F746" s="315"/>
      <c r="G746" s="312"/>
      <c r="H746" s="312"/>
      <c r="I746" s="34"/>
      <c r="J746" s="34"/>
      <c r="K746" s="37"/>
      <c r="L746" s="114"/>
      <c r="M746" s="114"/>
      <c r="N746" s="114"/>
      <c r="O746" s="34"/>
      <c r="P746" s="34"/>
      <c r="Q746" s="34"/>
      <c r="R746" s="34"/>
      <c r="S746" s="34"/>
      <c r="T746" s="37"/>
      <c r="U746" s="37"/>
      <c r="V746" s="37"/>
      <c r="W746" s="34"/>
      <c r="X746" s="34"/>
      <c r="Y746" s="37"/>
      <c r="Z746" s="34"/>
      <c r="AA746" s="34"/>
      <c r="AB746" s="34"/>
      <c r="AC746" s="34"/>
      <c r="AD746" s="34"/>
      <c r="AE746" s="37"/>
      <c r="AF746" s="34"/>
    </row>
    <row r="747" ht="14.5" spans="1:32">
      <c r="A747" s="34"/>
      <c r="B747" s="37"/>
      <c r="C747" s="214"/>
      <c r="D747" s="312"/>
      <c r="E747" s="312"/>
      <c r="F747" s="315"/>
      <c r="G747" s="312"/>
      <c r="H747" s="312"/>
      <c r="I747" s="34"/>
      <c r="J747" s="34"/>
      <c r="K747" s="37"/>
      <c r="L747" s="114"/>
      <c r="M747" s="114"/>
      <c r="N747" s="114"/>
      <c r="O747" s="34"/>
      <c r="P747" s="34"/>
      <c r="Q747" s="34"/>
      <c r="R747" s="34"/>
      <c r="S747" s="34"/>
      <c r="T747" s="37"/>
      <c r="U747" s="37"/>
      <c r="V747" s="37"/>
      <c r="W747" s="34"/>
      <c r="X747" s="34"/>
      <c r="Y747" s="37"/>
      <c r="Z747" s="34"/>
      <c r="AA747" s="34"/>
      <c r="AB747" s="34"/>
      <c r="AC747" s="34"/>
      <c r="AD747" s="34"/>
      <c r="AE747" s="37"/>
      <c r="AF747" s="34"/>
    </row>
    <row r="748" ht="14.5" spans="1:32">
      <c r="A748" s="34"/>
      <c r="B748" s="37"/>
      <c r="C748" s="214"/>
      <c r="D748" s="312"/>
      <c r="E748" s="312"/>
      <c r="F748" s="315"/>
      <c r="G748" s="312"/>
      <c r="H748" s="312"/>
      <c r="I748" s="34"/>
      <c r="J748" s="34"/>
      <c r="K748" s="37"/>
      <c r="L748" s="114"/>
      <c r="M748" s="114"/>
      <c r="N748" s="114"/>
      <c r="O748" s="34"/>
      <c r="P748" s="34"/>
      <c r="Q748" s="34"/>
      <c r="R748" s="34"/>
      <c r="S748" s="34"/>
      <c r="T748" s="37"/>
      <c r="U748" s="37"/>
      <c r="V748" s="37"/>
      <c r="W748" s="34"/>
      <c r="X748" s="34"/>
      <c r="Y748" s="37"/>
      <c r="Z748" s="34"/>
      <c r="AA748" s="34"/>
      <c r="AB748" s="34"/>
      <c r="AC748" s="34"/>
      <c r="AD748" s="34"/>
      <c r="AE748" s="37"/>
      <c r="AF748" s="34"/>
    </row>
    <row r="749" ht="14.5" spans="1:32">
      <c r="A749" s="34"/>
      <c r="B749" s="37"/>
      <c r="C749" s="214"/>
      <c r="D749" s="312"/>
      <c r="E749" s="312"/>
      <c r="F749" s="315"/>
      <c r="G749" s="312"/>
      <c r="H749" s="312"/>
      <c r="I749" s="34"/>
      <c r="J749" s="34"/>
      <c r="K749" s="37"/>
      <c r="L749" s="114"/>
      <c r="M749" s="114"/>
      <c r="N749" s="114"/>
      <c r="O749" s="34"/>
      <c r="P749" s="34"/>
      <c r="Q749" s="34"/>
      <c r="R749" s="34"/>
      <c r="S749" s="34"/>
      <c r="T749" s="37"/>
      <c r="U749" s="37"/>
      <c r="V749" s="37"/>
      <c r="W749" s="34"/>
      <c r="X749" s="34"/>
      <c r="Y749" s="37"/>
      <c r="Z749" s="34"/>
      <c r="AA749" s="34"/>
      <c r="AB749" s="34"/>
      <c r="AC749" s="34"/>
      <c r="AD749" s="34"/>
      <c r="AE749" s="37"/>
      <c r="AF749" s="34"/>
    </row>
    <row r="750" ht="14.5" spans="1:32">
      <c r="A750" s="34"/>
      <c r="B750" s="37"/>
      <c r="C750" s="214"/>
      <c r="D750" s="312"/>
      <c r="E750" s="312"/>
      <c r="F750" s="315"/>
      <c r="G750" s="312"/>
      <c r="H750" s="312"/>
      <c r="I750" s="34"/>
      <c r="J750" s="34"/>
      <c r="K750" s="37"/>
      <c r="L750" s="114"/>
      <c r="M750" s="114"/>
      <c r="N750" s="114"/>
      <c r="O750" s="34"/>
      <c r="P750" s="34"/>
      <c r="Q750" s="34"/>
      <c r="R750" s="34"/>
      <c r="S750" s="34"/>
      <c r="T750" s="37"/>
      <c r="U750" s="37"/>
      <c r="V750" s="37"/>
      <c r="W750" s="34"/>
      <c r="X750" s="34"/>
      <c r="Y750" s="37"/>
      <c r="Z750" s="34"/>
      <c r="AA750" s="34"/>
      <c r="AB750" s="34"/>
      <c r="AC750" s="34"/>
      <c r="AD750" s="34"/>
      <c r="AE750" s="37"/>
      <c r="AF750" s="34"/>
    </row>
    <row r="751" ht="14.5" spans="1:32">
      <c r="A751" s="34"/>
      <c r="B751" s="37"/>
      <c r="C751" s="214"/>
      <c r="D751" s="312"/>
      <c r="E751" s="312"/>
      <c r="F751" s="315"/>
      <c r="G751" s="312"/>
      <c r="H751" s="312"/>
      <c r="I751" s="34"/>
      <c r="J751" s="34"/>
      <c r="K751" s="37"/>
      <c r="L751" s="114"/>
      <c r="M751" s="114"/>
      <c r="N751" s="114"/>
      <c r="O751" s="34"/>
      <c r="P751" s="34"/>
      <c r="Q751" s="34"/>
      <c r="R751" s="34"/>
      <c r="S751" s="34"/>
      <c r="T751" s="37"/>
      <c r="U751" s="37"/>
      <c r="V751" s="37"/>
      <c r="W751" s="34"/>
      <c r="X751" s="34"/>
      <c r="Y751" s="37"/>
      <c r="Z751" s="34"/>
      <c r="AA751" s="34"/>
      <c r="AB751" s="34"/>
      <c r="AC751" s="34"/>
      <c r="AD751" s="34"/>
      <c r="AE751" s="37"/>
      <c r="AF751" s="34"/>
    </row>
    <row r="752" ht="14.5" spans="1:32">
      <c r="A752" s="34"/>
      <c r="B752" s="37"/>
      <c r="C752" s="214"/>
      <c r="D752" s="312"/>
      <c r="E752" s="312"/>
      <c r="F752" s="315"/>
      <c r="G752" s="312"/>
      <c r="H752" s="312"/>
      <c r="I752" s="34"/>
      <c r="J752" s="34"/>
      <c r="K752" s="37"/>
      <c r="L752" s="114"/>
      <c r="M752" s="114"/>
      <c r="N752" s="114"/>
      <c r="O752" s="34"/>
      <c r="P752" s="34"/>
      <c r="Q752" s="34"/>
      <c r="R752" s="34"/>
      <c r="S752" s="34"/>
      <c r="T752" s="37"/>
      <c r="U752" s="37"/>
      <c r="V752" s="37"/>
      <c r="W752" s="34"/>
      <c r="X752" s="34"/>
      <c r="Y752" s="37"/>
      <c r="Z752" s="34"/>
      <c r="AA752" s="34"/>
      <c r="AB752" s="34"/>
      <c r="AC752" s="34"/>
      <c r="AD752" s="34"/>
      <c r="AE752" s="37"/>
      <c r="AF752" s="34"/>
    </row>
    <row r="753" ht="14.5" spans="1:32">
      <c r="A753" s="34"/>
      <c r="B753" s="37"/>
      <c r="C753" s="214"/>
      <c r="D753" s="312"/>
      <c r="E753" s="312"/>
      <c r="F753" s="315"/>
      <c r="G753" s="312"/>
      <c r="H753" s="312"/>
      <c r="I753" s="34"/>
      <c r="J753" s="34"/>
      <c r="K753" s="37"/>
      <c r="L753" s="114"/>
      <c r="M753" s="114"/>
      <c r="N753" s="114"/>
      <c r="O753" s="34"/>
      <c r="P753" s="34"/>
      <c r="Q753" s="34"/>
      <c r="R753" s="34"/>
      <c r="S753" s="34"/>
      <c r="T753" s="37"/>
      <c r="U753" s="37"/>
      <c r="V753" s="37"/>
      <c r="W753" s="34"/>
      <c r="X753" s="34"/>
      <c r="Y753" s="37"/>
      <c r="Z753" s="34"/>
      <c r="AA753" s="34"/>
      <c r="AB753" s="34"/>
      <c r="AC753" s="34"/>
      <c r="AD753" s="34"/>
      <c r="AE753" s="37"/>
      <c r="AF753" s="34"/>
    </row>
    <row r="754" ht="14.5" spans="1:32">
      <c r="A754" s="34"/>
      <c r="B754" s="37"/>
      <c r="C754" s="214"/>
      <c r="D754" s="312"/>
      <c r="E754" s="312"/>
      <c r="F754" s="315"/>
      <c r="G754" s="312"/>
      <c r="H754" s="312"/>
      <c r="I754" s="34"/>
      <c r="J754" s="34"/>
      <c r="K754" s="37"/>
      <c r="L754" s="114"/>
      <c r="M754" s="114"/>
      <c r="N754" s="114"/>
      <c r="O754" s="34"/>
      <c r="P754" s="34"/>
      <c r="Q754" s="34"/>
      <c r="R754" s="34"/>
      <c r="S754" s="34"/>
      <c r="T754" s="37"/>
      <c r="U754" s="37"/>
      <c r="V754" s="37"/>
      <c r="W754" s="34"/>
      <c r="X754" s="34"/>
      <c r="Y754" s="37"/>
      <c r="Z754" s="34"/>
      <c r="AA754" s="34"/>
      <c r="AB754" s="34"/>
      <c r="AC754" s="34"/>
      <c r="AD754" s="34"/>
      <c r="AE754" s="37"/>
      <c r="AF754" s="34"/>
    </row>
    <row r="755" ht="14.5" spans="1:32">
      <c r="A755" s="34"/>
      <c r="B755" s="37"/>
      <c r="C755" s="214"/>
      <c r="D755" s="312"/>
      <c r="E755" s="312"/>
      <c r="F755" s="315"/>
      <c r="G755" s="312"/>
      <c r="H755" s="312"/>
      <c r="I755" s="34"/>
      <c r="J755" s="34"/>
      <c r="K755" s="37"/>
      <c r="L755" s="114"/>
      <c r="M755" s="114"/>
      <c r="N755" s="114"/>
      <c r="O755" s="34"/>
      <c r="P755" s="34"/>
      <c r="Q755" s="34"/>
      <c r="R755" s="34"/>
      <c r="S755" s="34"/>
      <c r="T755" s="37"/>
      <c r="U755" s="37"/>
      <c r="V755" s="37"/>
      <c r="W755" s="34"/>
      <c r="X755" s="34"/>
      <c r="Y755" s="37"/>
      <c r="Z755" s="34"/>
      <c r="AA755" s="34"/>
      <c r="AB755" s="34"/>
      <c r="AC755" s="34"/>
      <c r="AD755" s="34"/>
      <c r="AE755" s="37"/>
      <c r="AF755" s="34"/>
    </row>
    <row r="756" ht="14.5" spans="1:32">
      <c r="A756" s="34"/>
      <c r="B756" s="37"/>
      <c r="C756" s="214"/>
      <c r="D756" s="312"/>
      <c r="E756" s="312"/>
      <c r="F756" s="315"/>
      <c r="G756" s="312"/>
      <c r="H756" s="312"/>
      <c r="I756" s="34"/>
      <c r="J756" s="34"/>
      <c r="K756" s="37"/>
      <c r="L756" s="114"/>
      <c r="M756" s="114"/>
      <c r="N756" s="114"/>
      <c r="O756" s="34"/>
      <c r="P756" s="34"/>
      <c r="Q756" s="34"/>
      <c r="R756" s="34"/>
      <c r="S756" s="34"/>
      <c r="T756" s="37"/>
      <c r="U756" s="37"/>
      <c r="V756" s="37"/>
      <c r="W756" s="34"/>
      <c r="X756" s="34"/>
      <c r="Y756" s="37"/>
      <c r="Z756" s="34"/>
      <c r="AA756" s="34"/>
      <c r="AB756" s="34"/>
      <c r="AC756" s="34"/>
      <c r="AD756" s="34"/>
      <c r="AE756" s="37"/>
      <c r="AF756" s="34"/>
    </row>
    <row r="757" ht="14.5" spans="1:32">
      <c r="A757" s="34"/>
      <c r="B757" s="37"/>
      <c r="C757" s="214"/>
      <c r="D757" s="312"/>
      <c r="E757" s="312"/>
      <c r="F757" s="315"/>
      <c r="G757" s="312"/>
      <c r="H757" s="312"/>
      <c r="I757" s="34"/>
      <c r="J757" s="34"/>
      <c r="K757" s="37"/>
      <c r="L757" s="114"/>
      <c r="M757" s="114"/>
      <c r="N757" s="114"/>
      <c r="O757" s="34"/>
      <c r="P757" s="34"/>
      <c r="Q757" s="34"/>
      <c r="R757" s="34"/>
      <c r="S757" s="34"/>
      <c r="T757" s="37"/>
      <c r="U757" s="37"/>
      <c r="V757" s="37"/>
      <c r="W757" s="34"/>
      <c r="X757" s="34"/>
      <c r="Y757" s="37"/>
      <c r="Z757" s="34"/>
      <c r="AA757" s="34"/>
      <c r="AB757" s="34"/>
      <c r="AC757" s="34"/>
      <c r="AD757" s="34"/>
      <c r="AE757" s="37"/>
      <c r="AF757" s="34"/>
    </row>
    <row r="758" ht="14.5" spans="1:32">
      <c r="A758" s="34"/>
      <c r="B758" s="37"/>
      <c r="C758" s="214"/>
      <c r="D758" s="312"/>
      <c r="E758" s="312"/>
      <c r="F758" s="315"/>
      <c r="G758" s="312"/>
      <c r="H758" s="312"/>
      <c r="I758" s="34"/>
      <c r="J758" s="34"/>
      <c r="K758" s="37"/>
      <c r="L758" s="114"/>
      <c r="M758" s="114"/>
      <c r="N758" s="114"/>
      <c r="O758" s="34"/>
      <c r="P758" s="34"/>
      <c r="Q758" s="34"/>
      <c r="R758" s="34"/>
      <c r="S758" s="34"/>
      <c r="T758" s="37"/>
      <c r="U758" s="37"/>
      <c r="V758" s="37"/>
      <c r="W758" s="34"/>
      <c r="X758" s="34"/>
      <c r="Y758" s="37"/>
      <c r="Z758" s="34"/>
      <c r="AA758" s="34"/>
      <c r="AB758" s="34"/>
      <c r="AC758" s="34"/>
      <c r="AD758" s="34"/>
      <c r="AE758" s="37"/>
      <c r="AF758" s="34"/>
    </row>
    <row r="759" ht="14.5" spans="1:32">
      <c r="A759" s="34"/>
      <c r="B759" s="37"/>
      <c r="C759" s="214"/>
      <c r="D759" s="312"/>
      <c r="E759" s="312"/>
      <c r="F759" s="315"/>
      <c r="G759" s="312"/>
      <c r="H759" s="312"/>
      <c r="I759" s="34"/>
      <c r="J759" s="34"/>
      <c r="K759" s="37"/>
      <c r="L759" s="114"/>
      <c r="M759" s="114"/>
      <c r="N759" s="114"/>
      <c r="O759" s="34"/>
      <c r="P759" s="34"/>
      <c r="Q759" s="34"/>
      <c r="R759" s="34"/>
      <c r="S759" s="34"/>
      <c r="T759" s="37"/>
      <c r="U759" s="37"/>
      <c r="V759" s="37"/>
      <c r="W759" s="34"/>
      <c r="X759" s="34"/>
      <c r="Y759" s="37"/>
      <c r="Z759" s="34"/>
      <c r="AA759" s="34"/>
      <c r="AB759" s="34"/>
      <c r="AC759" s="34"/>
      <c r="AD759" s="34"/>
      <c r="AE759" s="37"/>
      <c r="AF759" s="34"/>
    </row>
    <row r="760" ht="14.5" spans="1:32">
      <c r="A760" s="34"/>
      <c r="B760" s="37"/>
      <c r="C760" s="214"/>
      <c r="D760" s="312"/>
      <c r="E760" s="312"/>
      <c r="F760" s="315"/>
      <c r="G760" s="312"/>
      <c r="H760" s="312"/>
      <c r="I760" s="34"/>
      <c r="J760" s="34"/>
      <c r="K760" s="37"/>
      <c r="L760" s="114"/>
      <c r="M760" s="114"/>
      <c r="N760" s="114"/>
      <c r="O760" s="34"/>
      <c r="P760" s="34"/>
      <c r="Q760" s="34"/>
      <c r="R760" s="34"/>
      <c r="S760" s="34"/>
      <c r="T760" s="37"/>
      <c r="U760" s="37"/>
      <c r="V760" s="37"/>
      <c r="W760" s="34"/>
      <c r="X760" s="34"/>
      <c r="Y760" s="37"/>
      <c r="Z760" s="34"/>
      <c r="AA760" s="34"/>
      <c r="AB760" s="34"/>
      <c r="AC760" s="34"/>
      <c r="AD760" s="34"/>
      <c r="AE760" s="37"/>
      <c r="AF760" s="34"/>
    </row>
    <row r="761" ht="14.5" spans="1:32">
      <c r="A761" s="34"/>
      <c r="B761" s="37"/>
      <c r="C761" s="214"/>
      <c r="D761" s="312"/>
      <c r="E761" s="312"/>
      <c r="F761" s="315"/>
      <c r="G761" s="312"/>
      <c r="H761" s="312"/>
      <c r="I761" s="34"/>
      <c r="J761" s="34"/>
      <c r="K761" s="37"/>
      <c r="L761" s="114"/>
      <c r="M761" s="114"/>
      <c r="N761" s="114"/>
      <c r="O761" s="34"/>
      <c r="P761" s="34"/>
      <c r="Q761" s="34"/>
      <c r="R761" s="34"/>
      <c r="S761" s="34"/>
      <c r="T761" s="37"/>
      <c r="U761" s="37"/>
      <c r="V761" s="37"/>
      <c r="W761" s="34"/>
      <c r="X761" s="34"/>
      <c r="Y761" s="37"/>
      <c r="Z761" s="34"/>
      <c r="AA761" s="34"/>
      <c r="AB761" s="34"/>
      <c r="AC761" s="34"/>
      <c r="AD761" s="34"/>
      <c r="AE761" s="37"/>
      <c r="AF761" s="34"/>
    </row>
    <row r="762" ht="14.5" spans="1:32">
      <c r="A762" s="34"/>
      <c r="B762" s="37"/>
      <c r="C762" s="214"/>
      <c r="D762" s="312"/>
      <c r="E762" s="312"/>
      <c r="F762" s="315"/>
      <c r="G762" s="312"/>
      <c r="H762" s="312"/>
      <c r="I762" s="34"/>
      <c r="J762" s="34"/>
      <c r="K762" s="37"/>
      <c r="L762" s="114"/>
      <c r="M762" s="114"/>
      <c r="N762" s="114"/>
      <c r="O762" s="34"/>
      <c r="P762" s="34"/>
      <c r="Q762" s="34"/>
      <c r="R762" s="34"/>
      <c r="S762" s="34"/>
      <c r="T762" s="37"/>
      <c r="U762" s="37"/>
      <c r="V762" s="37"/>
      <c r="W762" s="34"/>
      <c r="X762" s="34"/>
      <c r="Y762" s="37"/>
      <c r="Z762" s="34"/>
      <c r="AA762" s="34"/>
      <c r="AB762" s="34"/>
      <c r="AC762" s="34"/>
      <c r="AD762" s="34"/>
      <c r="AE762" s="37"/>
      <c r="AF762" s="34"/>
    </row>
    <row r="763" ht="14.5" spans="1:32">
      <c r="A763" s="34"/>
      <c r="B763" s="37"/>
      <c r="C763" s="214"/>
      <c r="D763" s="312"/>
      <c r="E763" s="312"/>
      <c r="F763" s="315"/>
      <c r="G763" s="312"/>
      <c r="H763" s="312"/>
      <c r="I763" s="34"/>
      <c r="J763" s="34"/>
      <c r="K763" s="37"/>
      <c r="L763" s="114"/>
      <c r="M763" s="114"/>
      <c r="N763" s="114"/>
      <c r="O763" s="34"/>
      <c r="P763" s="34"/>
      <c r="Q763" s="34"/>
      <c r="R763" s="34"/>
      <c r="S763" s="34"/>
      <c r="T763" s="37"/>
      <c r="U763" s="37"/>
      <c r="V763" s="37"/>
      <c r="W763" s="34"/>
      <c r="X763" s="34"/>
      <c r="Y763" s="37"/>
      <c r="Z763" s="34"/>
      <c r="AA763" s="34"/>
      <c r="AB763" s="34"/>
      <c r="AC763" s="34"/>
      <c r="AD763" s="34"/>
      <c r="AE763" s="37"/>
      <c r="AF763" s="34"/>
    </row>
    <row r="764" ht="14.5" spans="1:32">
      <c r="A764" s="34"/>
      <c r="B764" s="37"/>
      <c r="C764" s="214"/>
      <c r="D764" s="312"/>
      <c r="E764" s="312"/>
      <c r="F764" s="315"/>
      <c r="G764" s="312"/>
      <c r="H764" s="312"/>
      <c r="I764" s="34"/>
      <c r="J764" s="34"/>
      <c r="K764" s="37"/>
      <c r="L764" s="114"/>
      <c r="M764" s="114"/>
      <c r="N764" s="114"/>
      <c r="O764" s="34"/>
      <c r="P764" s="34"/>
      <c r="Q764" s="34"/>
      <c r="R764" s="34"/>
      <c r="S764" s="34"/>
      <c r="T764" s="37"/>
      <c r="U764" s="37"/>
      <c r="V764" s="37"/>
      <c r="W764" s="34"/>
      <c r="X764" s="34"/>
      <c r="Y764" s="37"/>
      <c r="Z764" s="34"/>
      <c r="AA764" s="34"/>
      <c r="AB764" s="34"/>
      <c r="AC764" s="34"/>
      <c r="AD764" s="34"/>
      <c r="AE764" s="37"/>
      <c r="AF764" s="34"/>
    </row>
    <row r="765" ht="14.5" spans="1:32">
      <c r="A765" s="34"/>
      <c r="B765" s="37"/>
      <c r="C765" s="214"/>
      <c r="D765" s="312"/>
      <c r="E765" s="312"/>
      <c r="F765" s="315"/>
      <c r="G765" s="312"/>
      <c r="H765" s="312"/>
      <c r="I765" s="34"/>
      <c r="J765" s="34"/>
      <c r="K765" s="37"/>
      <c r="L765" s="114"/>
      <c r="M765" s="114"/>
      <c r="N765" s="114"/>
      <c r="O765" s="34"/>
      <c r="P765" s="34"/>
      <c r="Q765" s="34"/>
      <c r="R765" s="34"/>
      <c r="S765" s="34"/>
      <c r="T765" s="37"/>
      <c r="U765" s="37"/>
      <c r="V765" s="37"/>
      <c r="W765" s="34"/>
      <c r="X765" s="34"/>
      <c r="Y765" s="37"/>
      <c r="Z765" s="34"/>
      <c r="AA765" s="34"/>
      <c r="AB765" s="34"/>
      <c r="AC765" s="34"/>
      <c r="AD765" s="34"/>
      <c r="AE765" s="37"/>
      <c r="AF765" s="34"/>
    </row>
    <row r="766" ht="14.5" spans="1:32">
      <c r="A766" s="34"/>
      <c r="B766" s="37"/>
      <c r="C766" s="214"/>
      <c r="D766" s="312"/>
      <c r="E766" s="312"/>
      <c r="F766" s="315"/>
      <c r="G766" s="312"/>
      <c r="H766" s="312"/>
      <c r="I766" s="34"/>
      <c r="J766" s="34"/>
      <c r="K766" s="37"/>
      <c r="L766" s="114"/>
      <c r="M766" s="114"/>
      <c r="N766" s="114"/>
      <c r="O766" s="34"/>
      <c r="P766" s="34"/>
      <c r="Q766" s="34"/>
      <c r="R766" s="34"/>
      <c r="S766" s="34"/>
      <c r="T766" s="37"/>
      <c r="U766" s="37"/>
      <c r="V766" s="37"/>
      <c r="W766" s="34"/>
      <c r="X766" s="34"/>
      <c r="Y766" s="37"/>
      <c r="Z766" s="34"/>
      <c r="AA766" s="34"/>
      <c r="AB766" s="34"/>
      <c r="AC766" s="34"/>
      <c r="AD766" s="34"/>
      <c r="AE766" s="37"/>
      <c r="AF766" s="34"/>
    </row>
    <row r="767" ht="14.5" spans="1:32">
      <c r="A767" s="34"/>
      <c r="B767" s="37"/>
      <c r="C767" s="214"/>
      <c r="D767" s="312"/>
      <c r="E767" s="312"/>
      <c r="F767" s="315"/>
      <c r="G767" s="312"/>
      <c r="H767" s="312"/>
      <c r="I767" s="34"/>
      <c r="J767" s="34"/>
      <c r="K767" s="37"/>
      <c r="L767" s="114"/>
      <c r="M767" s="114"/>
      <c r="N767" s="114"/>
      <c r="O767" s="34"/>
      <c r="P767" s="34"/>
      <c r="Q767" s="34"/>
      <c r="R767" s="34"/>
      <c r="S767" s="34"/>
      <c r="T767" s="37"/>
      <c r="U767" s="37"/>
      <c r="V767" s="37"/>
      <c r="W767" s="34"/>
      <c r="X767" s="34"/>
      <c r="Y767" s="37"/>
      <c r="Z767" s="34"/>
      <c r="AA767" s="34"/>
      <c r="AB767" s="34"/>
      <c r="AC767" s="34"/>
      <c r="AD767" s="34"/>
      <c r="AE767" s="37"/>
      <c r="AF767" s="34"/>
    </row>
    <row r="768" ht="14.5" spans="1:32">
      <c r="A768" s="34"/>
      <c r="B768" s="37"/>
      <c r="C768" s="214"/>
      <c r="D768" s="312"/>
      <c r="E768" s="312"/>
      <c r="F768" s="315"/>
      <c r="G768" s="312"/>
      <c r="H768" s="312"/>
      <c r="I768" s="34"/>
      <c r="J768" s="34"/>
      <c r="K768" s="37"/>
      <c r="L768" s="114"/>
      <c r="M768" s="114"/>
      <c r="N768" s="114"/>
      <c r="O768" s="34"/>
      <c r="P768" s="34"/>
      <c r="Q768" s="34"/>
      <c r="R768" s="34"/>
      <c r="S768" s="34"/>
      <c r="T768" s="37"/>
      <c r="U768" s="37"/>
      <c r="V768" s="37"/>
      <c r="W768" s="34"/>
      <c r="X768" s="34"/>
      <c r="Y768" s="37"/>
      <c r="Z768" s="34"/>
      <c r="AA768" s="34"/>
      <c r="AB768" s="34"/>
      <c r="AC768" s="34"/>
      <c r="AD768" s="34"/>
      <c r="AE768" s="37"/>
      <c r="AF768" s="34"/>
    </row>
    <row r="769" ht="14.5" spans="1:32">
      <c r="A769" s="34"/>
      <c r="B769" s="37"/>
      <c r="C769" s="214"/>
      <c r="D769" s="312"/>
      <c r="E769" s="312"/>
      <c r="F769" s="315"/>
      <c r="G769" s="312"/>
      <c r="H769" s="312"/>
      <c r="I769" s="34"/>
      <c r="J769" s="34"/>
      <c r="K769" s="37"/>
      <c r="L769" s="114"/>
      <c r="M769" s="114"/>
      <c r="N769" s="114"/>
      <c r="O769" s="34"/>
      <c r="P769" s="34"/>
      <c r="Q769" s="34"/>
      <c r="R769" s="34"/>
      <c r="S769" s="34"/>
      <c r="T769" s="37"/>
      <c r="U769" s="37"/>
      <c r="V769" s="37"/>
      <c r="W769" s="34"/>
      <c r="X769" s="34"/>
      <c r="Y769" s="37"/>
      <c r="Z769" s="34"/>
      <c r="AA769" s="34"/>
      <c r="AB769" s="34"/>
      <c r="AC769" s="34"/>
      <c r="AD769" s="34"/>
      <c r="AE769" s="37"/>
      <c r="AF769" s="34"/>
    </row>
    <row r="770" ht="14.5" spans="1:32">
      <c r="A770" s="34"/>
      <c r="B770" s="37"/>
      <c r="C770" s="214"/>
      <c r="D770" s="312"/>
      <c r="E770" s="312"/>
      <c r="F770" s="315"/>
      <c r="G770" s="312"/>
      <c r="H770" s="312"/>
      <c r="I770" s="34"/>
      <c r="J770" s="34"/>
      <c r="K770" s="37"/>
      <c r="L770" s="114"/>
      <c r="M770" s="114"/>
      <c r="N770" s="114"/>
      <c r="O770" s="34"/>
      <c r="P770" s="34"/>
      <c r="Q770" s="34"/>
      <c r="R770" s="34"/>
      <c r="S770" s="34"/>
      <c r="T770" s="37"/>
      <c r="U770" s="37"/>
      <c r="V770" s="37"/>
      <c r="W770" s="34"/>
      <c r="X770" s="34"/>
      <c r="Y770" s="37"/>
      <c r="Z770" s="34"/>
      <c r="AA770" s="34"/>
      <c r="AB770" s="34"/>
      <c r="AC770" s="34"/>
      <c r="AD770" s="34"/>
      <c r="AE770" s="37"/>
      <c r="AF770" s="34"/>
    </row>
    <row r="771" ht="14.5" spans="1:32">
      <c r="A771" s="34"/>
      <c r="B771" s="37"/>
      <c r="C771" s="214"/>
      <c r="D771" s="312"/>
      <c r="E771" s="312"/>
      <c r="F771" s="315"/>
      <c r="G771" s="312"/>
      <c r="H771" s="312"/>
      <c r="I771" s="34"/>
      <c r="J771" s="34"/>
      <c r="K771" s="37"/>
      <c r="L771" s="114"/>
      <c r="M771" s="114"/>
      <c r="N771" s="114"/>
      <c r="O771" s="34"/>
      <c r="P771" s="34"/>
      <c r="Q771" s="34"/>
      <c r="R771" s="34"/>
      <c r="S771" s="34"/>
      <c r="T771" s="37"/>
      <c r="U771" s="37"/>
      <c r="V771" s="37"/>
      <c r="W771" s="34"/>
      <c r="X771" s="34"/>
      <c r="Y771" s="37"/>
      <c r="Z771" s="34"/>
      <c r="AA771" s="34"/>
      <c r="AB771" s="34"/>
      <c r="AC771" s="34"/>
      <c r="AD771" s="34"/>
      <c r="AE771" s="37"/>
      <c r="AF771" s="34"/>
    </row>
    <row r="772" ht="14.5" spans="1:32">
      <c r="A772" s="34"/>
      <c r="B772" s="37"/>
      <c r="C772" s="214"/>
      <c r="D772" s="312"/>
      <c r="E772" s="312"/>
      <c r="F772" s="315"/>
      <c r="G772" s="312"/>
      <c r="H772" s="312"/>
      <c r="I772" s="34"/>
      <c r="J772" s="34"/>
      <c r="K772" s="37"/>
      <c r="L772" s="114"/>
      <c r="M772" s="114"/>
      <c r="N772" s="114"/>
      <c r="O772" s="34"/>
      <c r="P772" s="34"/>
      <c r="Q772" s="34"/>
      <c r="R772" s="34"/>
      <c r="S772" s="34"/>
      <c r="T772" s="37"/>
      <c r="U772" s="37"/>
      <c r="V772" s="37"/>
      <c r="W772" s="34"/>
      <c r="X772" s="34"/>
      <c r="Y772" s="37"/>
      <c r="Z772" s="34"/>
      <c r="AA772" s="34"/>
      <c r="AB772" s="34"/>
      <c r="AC772" s="34"/>
      <c r="AD772" s="34"/>
      <c r="AE772" s="37"/>
      <c r="AF772" s="34"/>
    </row>
    <row r="773" ht="14.5" spans="1:32">
      <c r="A773" s="34"/>
      <c r="B773" s="37"/>
      <c r="C773" s="214"/>
      <c r="D773" s="312"/>
      <c r="E773" s="312"/>
      <c r="F773" s="315"/>
      <c r="G773" s="312"/>
      <c r="H773" s="312"/>
      <c r="I773" s="34"/>
      <c r="J773" s="34"/>
      <c r="K773" s="37"/>
      <c r="L773" s="114"/>
      <c r="M773" s="114"/>
      <c r="N773" s="114"/>
      <c r="O773" s="34"/>
      <c r="P773" s="34"/>
      <c r="Q773" s="34"/>
      <c r="R773" s="34"/>
      <c r="S773" s="34"/>
      <c r="T773" s="37"/>
      <c r="U773" s="37"/>
      <c r="V773" s="37"/>
      <c r="W773" s="34"/>
      <c r="X773" s="34"/>
      <c r="Y773" s="37"/>
      <c r="Z773" s="34"/>
      <c r="AA773" s="34"/>
      <c r="AB773" s="34"/>
      <c r="AC773" s="34"/>
      <c r="AD773" s="34"/>
      <c r="AE773" s="37"/>
      <c r="AF773" s="34"/>
    </row>
    <row r="774" ht="14.5" spans="1:32">
      <c r="A774" s="34"/>
      <c r="B774" s="37"/>
      <c r="C774" s="214"/>
      <c r="D774" s="312"/>
      <c r="E774" s="312"/>
      <c r="F774" s="315"/>
      <c r="G774" s="312"/>
      <c r="H774" s="312"/>
      <c r="I774" s="34"/>
      <c r="J774" s="34"/>
      <c r="K774" s="37"/>
      <c r="L774" s="114"/>
      <c r="M774" s="114"/>
      <c r="N774" s="114"/>
      <c r="O774" s="34"/>
      <c r="P774" s="34"/>
      <c r="Q774" s="34"/>
      <c r="R774" s="34"/>
      <c r="S774" s="34"/>
      <c r="T774" s="37"/>
      <c r="U774" s="37"/>
      <c r="V774" s="37"/>
      <c r="W774" s="34"/>
      <c r="X774" s="34"/>
      <c r="Y774" s="37"/>
      <c r="Z774" s="34"/>
      <c r="AA774" s="34"/>
      <c r="AB774" s="34"/>
      <c r="AC774" s="34"/>
      <c r="AD774" s="34"/>
      <c r="AE774" s="37"/>
      <c r="AF774" s="34"/>
    </row>
    <row r="775" ht="14.5" spans="1:32">
      <c r="A775" s="34"/>
      <c r="B775" s="37"/>
      <c r="C775" s="214"/>
      <c r="D775" s="312"/>
      <c r="E775" s="312"/>
      <c r="F775" s="315"/>
      <c r="G775" s="312"/>
      <c r="H775" s="312"/>
      <c r="I775" s="34"/>
      <c r="J775" s="34"/>
      <c r="K775" s="37"/>
      <c r="L775" s="114"/>
      <c r="M775" s="114"/>
      <c r="N775" s="114"/>
      <c r="O775" s="34"/>
      <c r="P775" s="34"/>
      <c r="Q775" s="34"/>
      <c r="R775" s="34"/>
      <c r="S775" s="34"/>
      <c r="T775" s="37"/>
      <c r="U775" s="37"/>
      <c r="V775" s="37"/>
      <c r="W775" s="34"/>
      <c r="X775" s="34"/>
      <c r="Y775" s="37"/>
      <c r="Z775" s="34"/>
      <c r="AA775" s="34"/>
      <c r="AB775" s="34"/>
      <c r="AC775" s="34"/>
      <c r="AD775" s="34"/>
      <c r="AE775" s="37"/>
      <c r="AF775" s="34"/>
    </row>
    <row r="776" ht="14.5" spans="1:32">
      <c r="A776" s="34"/>
      <c r="B776" s="37"/>
      <c r="C776" s="214"/>
      <c r="D776" s="312"/>
      <c r="E776" s="312"/>
      <c r="F776" s="315"/>
      <c r="G776" s="312"/>
      <c r="H776" s="312"/>
      <c r="I776" s="34"/>
      <c r="J776" s="34"/>
      <c r="K776" s="37"/>
      <c r="L776" s="114"/>
      <c r="M776" s="114"/>
      <c r="N776" s="114"/>
      <c r="O776" s="34"/>
      <c r="P776" s="34"/>
      <c r="Q776" s="34"/>
      <c r="R776" s="34"/>
      <c r="S776" s="34"/>
      <c r="T776" s="37"/>
      <c r="U776" s="37"/>
      <c r="V776" s="37"/>
      <c r="W776" s="34"/>
      <c r="X776" s="34"/>
      <c r="Y776" s="37"/>
      <c r="Z776" s="34"/>
      <c r="AA776" s="34"/>
      <c r="AB776" s="34"/>
      <c r="AC776" s="34"/>
      <c r="AD776" s="34"/>
      <c r="AE776" s="37"/>
      <c r="AF776" s="34"/>
    </row>
    <row r="777" ht="14.5" spans="1:32">
      <c r="A777" s="34"/>
      <c r="B777" s="37"/>
      <c r="C777" s="214"/>
      <c r="D777" s="312"/>
      <c r="E777" s="312"/>
      <c r="F777" s="315"/>
      <c r="G777" s="312"/>
      <c r="H777" s="312"/>
      <c r="I777" s="34"/>
      <c r="J777" s="34"/>
      <c r="K777" s="37"/>
      <c r="L777" s="114"/>
      <c r="M777" s="114"/>
      <c r="N777" s="114"/>
      <c r="O777" s="34"/>
      <c r="P777" s="34"/>
      <c r="Q777" s="34"/>
      <c r="R777" s="34"/>
      <c r="S777" s="34"/>
      <c r="T777" s="37"/>
      <c r="U777" s="37"/>
      <c r="V777" s="37"/>
      <c r="W777" s="34"/>
      <c r="X777" s="34"/>
      <c r="Y777" s="37"/>
      <c r="Z777" s="34"/>
      <c r="AA777" s="34"/>
      <c r="AB777" s="34"/>
      <c r="AC777" s="34"/>
      <c r="AD777" s="34"/>
      <c r="AE777" s="37"/>
      <c r="AF777" s="34"/>
    </row>
    <row r="778" ht="14.5" spans="1:32">
      <c r="A778" s="34"/>
      <c r="B778" s="37"/>
      <c r="C778" s="214"/>
      <c r="D778" s="312"/>
      <c r="E778" s="312"/>
      <c r="F778" s="315"/>
      <c r="G778" s="312"/>
      <c r="H778" s="312"/>
      <c r="I778" s="34"/>
      <c r="J778" s="34"/>
      <c r="K778" s="37"/>
      <c r="L778" s="114"/>
      <c r="M778" s="114"/>
      <c r="N778" s="114"/>
      <c r="O778" s="34"/>
      <c r="P778" s="34"/>
      <c r="Q778" s="34"/>
      <c r="R778" s="34"/>
      <c r="S778" s="34"/>
      <c r="T778" s="37"/>
      <c r="U778" s="37"/>
      <c r="V778" s="37"/>
      <c r="W778" s="34"/>
      <c r="X778" s="34"/>
      <c r="Y778" s="37"/>
      <c r="Z778" s="34"/>
      <c r="AA778" s="34"/>
      <c r="AB778" s="34"/>
      <c r="AC778" s="34"/>
      <c r="AD778" s="34"/>
      <c r="AE778" s="37"/>
      <c r="AF778" s="34"/>
    </row>
    <row r="779" ht="14.5" spans="1:32">
      <c r="A779" s="34"/>
      <c r="B779" s="37"/>
      <c r="C779" s="214"/>
      <c r="D779" s="312"/>
      <c r="E779" s="312"/>
      <c r="F779" s="315"/>
      <c r="G779" s="312"/>
      <c r="H779" s="312"/>
      <c r="I779" s="34"/>
      <c r="J779" s="34"/>
      <c r="K779" s="37"/>
      <c r="L779" s="114"/>
      <c r="M779" s="114"/>
      <c r="N779" s="114"/>
      <c r="O779" s="34"/>
      <c r="P779" s="34"/>
      <c r="Q779" s="34"/>
      <c r="R779" s="34"/>
      <c r="S779" s="34"/>
      <c r="T779" s="37"/>
      <c r="U779" s="37"/>
      <c r="V779" s="37"/>
      <c r="W779" s="34"/>
      <c r="X779" s="34"/>
      <c r="Y779" s="37"/>
      <c r="Z779" s="34"/>
      <c r="AA779" s="34"/>
      <c r="AB779" s="34"/>
      <c r="AC779" s="34"/>
      <c r="AD779" s="34"/>
      <c r="AE779" s="37"/>
      <c r="AF779" s="34"/>
    </row>
    <row r="780" ht="14.5" spans="1:32">
      <c r="A780" s="34"/>
      <c r="B780" s="37"/>
      <c r="C780" s="214"/>
      <c r="D780" s="312"/>
      <c r="E780" s="312"/>
      <c r="F780" s="315"/>
      <c r="G780" s="312"/>
      <c r="H780" s="312"/>
      <c r="I780" s="34"/>
      <c r="J780" s="34"/>
      <c r="K780" s="37"/>
      <c r="L780" s="114"/>
      <c r="M780" s="114"/>
      <c r="N780" s="114"/>
      <c r="O780" s="34"/>
      <c r="P780" s="34"/>
      <c r="Q780" s="34"/>
      <c r="R780" s="34"/>
      <c r="S780" s="34"/>
      <c r="T780" s="37"/>
      <c r="U780" s="37"/>
      <c r="V780" s="37"/>
      <c r="W780" s="34"/>
      <c r="X780" s="34"/>
      <c r="Y780" s="37"/>
      <c r="Z780" s="34"/>
      <c r="AA780" s="34"/>
      <c r="AB780" s="34"/>
      <c r="AC780" s="34"/>
      <c r="AD780" s="34"/>
      <c r="AE780" s="37"/>
      <c r="AF780" s="34"/>
    </row>
    <row r="781" ht="14.5" spans="1:32">
      <c r="A781" s="34"/>
      <c r="B781" s="37"/>
      <c r="C781" s="214"/>
      <c r="D781" s="312"/>
      <c r="E781" s="312"/>
      <c r="F781" s="315"/>
      <c r="G781" s="312"/>
      <c r="H781" s="312"/>
      <c r="I781" s="34"/>
      <c r="J781" s="34"/>
      <c r="K781" s="37"/>
      <c r="L781" s="114"/>
      <c r="M781" s="114"/>
      <c r="N781" s="114"/>
      <c r="O781" s="34"/>
      <c r="P781" s="34"/>
      <c r="Q781" s="34"/>
      <c r="R781" s="34"/>
      <c r="S781" s="34"/>
      <c r="T781" s="37"/>
      <c r="U781" s="37"/>
      <c r="V781" s="37"/>
      <c r="W781" s="34"/>
      <c r="X781" s="34"/>
      <c r="Y781" s="37"/>
      <c r="Z781" s="34"/>
      <c r="AA781" s="34"/>
      <c r="AB781" s="34"/>
      <c r="AC781" s="34"/>
      <c r="AD781" s="34"/>
      <c r="AE781" s="37"/>
      <c r="AF781" s="34"/>
    </row>
    <row r="782" ht="14.5" spans="1:32">
      <c r="A782" s="34"/>
      <c r="B782" s="37"/>
      <c r="C782" s="214"/>
      <c r="D782" s="312"/>
      <c r="E782" s="312"/>
      <c r="F782" s="315"/>
      <c r="G782" s="312"/>
      <c r="H782" s="312"/>
      <c r="I782" s="34"/>
      <c r="J782" s="34"/>
      <c r="K782" s="37"/>
      <c r="L782" s="114"/>
      <c r="M782" s="114"/>
      <c r="N782" s="114"/>
      <c r="O782" s="34"/>
      <c r="P782" s="34"/>
      <c r="Q782" s="34"/>
      <c r="R782" s="34"/>
      <c r="S782" s="34"/>
      <c r="T782" s="37"/>
      <c r="U782" s="37"/>
      <c r="V782" s="37"/>
      <c r="W782" s="34"/>
      <c r="X782" s="34"/>
      <c r="Y782" s="37"/>
      <c r="Z782" s="34"/>
      <c r="AA782" s="34"/>
      <c r="AB782" s="34"/>
      <c r="AC782" s="34"/>
      <c r="AD782" s="34"/>
      <c r="AE782" s="37"/>
      <c r="AF782" s="34"/>
    </row>
    <row r="783" ht="14.5" spans="1:32">
      <c r="A783" s="34"/>
      <c r="B783" s="37"/>
      <c r="C783" s="214"/>
      <c r="D783" s="312"/>
      <c r="E783" s="312"/>
      <c r="F783" s="315"/>
      <c r="G783" s="312"/>
      <c r="H783" s="312"/>
      <c r="I783" s="34"/>
      <c r="J783" s="34"/>
      <c r="K783" s="37"/>
      <c r="L783" s="114"/>
      <c r="M783" s="114"/>
      <c r="N783" s="114"/>
      <c r="O783" s="34"/>
      <c r="P783" s="34"/>
      <c r="Q783" s="34"/>
      <c r="R783" s="34"/>
      <c r="S783" s="34"/>
      <c r="T783" s="37"/>
      <c r="U783" s="37"/>
      <c r="V783" s="37"/>
      <c r="W783" s="34"/>
      <c r="X783" s="34"/>
      <c r="Y783" s="37"/>
      <c r="Z783" s="34"/>
      <c r="AA783" s="34"/>
      <c r="AB783" s="34"/>
      <c r="AC783" s="34"/>
      <c r="AD783" s="34"/>
      <c r="AE783" s="37"/>
      <c r="AF783" s="34"/>
    </row>
    <row r="784" ht="14.5" spans="1:32">
      <c r="A784" s="34"/>
      <c r="B784" s="37"/>
      <c r="C784" s="214"/>
      <c r="D784" s="312"/>
      <c r="E784" s="312"/>
      <c r="F784" s="315"/>
      <c r="G784" s="312"/>
      <c r="H784" s="312"/>
      <c r="I784" s="34"/>
      <c r="J784" s="34"/>
      <c r="K784" s="37"/>
      <c r="L784" s="114"/>
      <c r="M784" s="114"/>
      <c r="N784" s="114"/>
      <c r="O784" s="34"/>
      <c r="P784" s="34"/>
      <c r="Q784" s="34"/>
      <c r="R784" s="34"/>
      <c r="S784" s="34"/>
      <c r="T784" s="37"/>
      <c r="U784" s="37"/>
      <c r="V784" s="37"/>
      <c r="W784" s="34"/>
      <c r="X784" s="34"/>
      <c r="Y784" s="37"/>
      <c r="Z784" s="34"/>
      <c r="AA784" s="34"/>
      <c r="AB784" s="34"/>
      <c r="AC784" s="34"/>
      <c r="AD784" s="34"/>
      <c r="AE784" s="37"/>
      <c r="AF784" s="34"/>
    </row>
    <row r="785" ht="14.5" spans="1:32">
      <c r="A785" s="34"/>
      <c r="B785" s="37"/>
      <c r="C785" s="214"/>
      <c r="D785" s="312"/>
      <c r="E785" s="312"/>
      <c r="F785" s="315"/>
      <c r="G785" s="312"/>
      <c r="H785" s="312"/>
      <c r="I785" s="34"/>
      <c r="J785" s="34"/>
      <c r="K785" s="37"/>
      <c r="L785" s="114"/>
      <c r="M785" s="114"/>
      <c r="N785" s="114"/>
      <c r="O785" s="34"/>
      <c r="P785" s="34"/>
      <c r="Q785" s="34"/>
      <c r="R785" s="34"/>
      <c r="S785" s="34"/>
      <c r="T785" s="37"/>
      <c r="U785" s="37"/>
      <c r="V785" s="37"/>
      <c r="W785" s="34"/>
      <c r="X785" s="34"/>
      <c r="Y785" s="37"/>
      <c r="Z785" s="34"/>
      <c r="AA785" s="34"/>
      <c r="AB785" s="34"/>
      <c r="AC785" s="34"/>
      <c r="AD785" s="34"/>
      <c r="AE785" s="37"/>
      <c r="AF785" s="34"/>
    </row>
    <row r="786" ht="14.5" spans="1:32">
      <c r="A786" s="34"/>
      <c r="B786" s="37"/>
      <c r="C786" s="214"/>
      <c r="D786" s="312"/>
      <c r="E786" s="312"/>
      <c r="F786" s="315"/>
      <c r="G786" s="312"/>
      <c r="H786" s="312"/>
      <c r="I786" s="34"/>
      <c r="J786" s="34"/>
      <c r="K786" s="37"/>
      <c r="L786" s="114"/>
      <c r="M786" s="114"/>
      <c r="N786" s="114"/>
      <c r="O786" s="34"/>
      <c r="P786" s="34"/>
      <c r="Q786" s="34"/>
      <c r="R786" s="34"/>
      <c r="S786" s="34"/>
      <c r="T786" s="37"/>
      <c r="U786" s="37"/>
      <c r="V786" s="37"/>
      <c r="W786" s="34"/>
      <c r="X786" s="34"/>
      <c r="Y786" s="37"/>
      <c r="Z786" s="34"/>
      <c r="AA786" s="34"/>
      <c r="AB786" s="34"/>
      <c r="AC786" s="34"/>
      <c r="AD786" s="34"/>
      <c r="AE786" s="37"/>
      <c r="AF786" s="34"/>
    </row>
    <row r="787" ht="14.5" spans="1:32">
      <c r="A787" s="34"/>
      <c r="B787" s="37"/>
      <c r="C787" s="214"/>
      <c r="D787" s="312"/>
      <c r="E787" s="312"/>
      <c r="F787" s="315"/>
      <c r="G787" s="312"/>
      <c r="H787" s="312"/>
      <c r="I787" s="34"/>
      <c r="J787" s="34"/>
      <c r="K787" s="37"/>
      <c r="L787" s="114"/>
      <c r="M787" s="114"/>
      <c r="N787" s="114"/>
      <c r="O787" s="34"/>
      <c r="P787" s="34"/>
      <c r="Q787" s="34"/>
      <c r="R787" s="34"/>
      <c r="S787" s="34"/>
      <c r="T787" s="37"/>
      <c r="U787" s="37"/>
      <c r="V787" s="37"/>
      <c r="W787" s="34"/>
      <c r="X787" s="34"/>
      <c r="Y787" s="37"/>
      <c r="Z787" s="34"/>
      <c r="AA787" s="34"/>
      <c r="AB787" s="34"/>
      <c r="AC787" s="34"/>
      <c r="AD787" s="34"/>
      <c r="AE787" s="37"/>
      <c r="AF787" s="34"/>
    </row>
    <row r="788" ht="14.5" spans="1:32">
      <c r="A788" s="34"/>
      <c r="B788" s="37"/>
      <c r="C788" s="214"/>
      <c r="D788" s="312"/>
      <c r="E788" s="312"/>
      <c r="F788" s="315"/>
      <c r="G788" s="312"/>
      <c r="H788" s="312"/>
      <c r="I788" s="34"/>
      <c r="J788" s="34"/>
      <c r="K788" s="37"/>
      <c r="L788" s="114"/>
      <c r="M788" s="114"/>
      <c r="N788" s="114"/>
      <c r="O788" s="34"/>
      <c r="P788" s="34"/>
      <c r="Q788" s="34"/>
      <c r="R788" s="34"/>
      <c r="S788" s="34"/>
      <c r="T788" s="37"/>
      <c r="U788" s="37"/>
      <c r="V788" s="37"/>
      <c r="W788" s="34"/>
      <c r="X788" s="34"/>
      <c r="Y788" s="37"/>
      <c r="Z788" s="34"/>
      <c r="AA788" s="34"/>
      <c r="AB788" s="34"/>
      <c r="AC788" s="34"/>
      <c r="AD788" s="34"/>
      <c r="AE788" s="37"/>
      <c r="AF788" s="34"/>
    </row>
    <row r="789" ht="14.5" spans="1:32">
      <c r="A789" s="34"/>
      <c r="B789" s="37"/>
      <c r="C789" s="214"/>
      <c r="D789" s="312"/>
      <c r="E789" s="312"/>
      <c r="F789" s="315"/>
      <c r="G789" s="312"/>
      <c r="H789" s="312"/>
      <c r="I789" s="34"/>
      <c r="J789" s="34"/>
      <c r="K789" s="37"/>
      <c r="L789" s="114"/>
      <c r="M789" s="114"/>
      <c r="N789" s="114"/>
      <c r="O789" s="34"/>
      <c r="P789" s="34"/>
      <c r="Q789" s="34"/>
      <c r="R789" s="34"/>
      <c r="S789" s="34"/>
      <c r="T789" s="37"/>
      <c r="U789" s="37"/>
      <c r="V789" s="37"/>
      <c r="W789" s="34"/>
      <c r="X789" s="34"/>
      <c r="Y789" s="37"/>
      <c r="Z789" s="34"/>
      <c r="AA789" s="34"/>
      <c r="AB789" s="34"/>
      <c r="AC789" s="34"/>
      <c r="AD789" s="34"/>
      <c r="AE789" s="37"/>
      <c r="AF789" s="34"/>
    </row>
    <row r="790" ht="14.5" spans="1:32">
      <c r="A790" s="34"/>
      <c r="B790" s="37"/>
      <c r="C790" s="214"/>
      <c r="D790" s="312"/>
      <c r="E790" s="312"/>
      <c r="F790" s="315"/>
      <c r="G790" s="312"/>
      <c r="H790" s="312"/>
      <c r="I790" s="34"/>
      <c r="J790" s="34"/>
      <c r="K790" s="37"/>
      <c r="L790" s="114"/>
      <c r="M790" s="114"/>
      <c r="N790" s="114"/>
      <c r="O790" s="34"/>
      <c r="P790" s="34"/>
      <c r="Q790" s="34"/>
      <c r="R790" s="34"/>
      <c r="S790" s="34"/>
      <c r="T790" s="37"/>
      <c r="U790" s="37"/>
      <c r="V790" s="37"/>
      <c r="W790" s="34"/>
      <c r="X790" s="34"/>
      <c r="Y790" s="37"/>
      <c r="Z790" s="34"/>
      <c r="AA790" s="34"/>
      <c r="AB790" s="34"/>
      <c r="AC790" s="34"/>
      <c r="AD790" s="34"/>
      <c r="AE790" s="37"/>
      <c r="AF790" s="34"/>
    </row>
    <row r="791" ht="14.5" spans="1:32">
      <c r="A791" s="34"/>
      <c r="B791" s="37"/>
      <c r="C791" s="214"/>
      <c r="D791" s="312"/>
      <c r="E791" s="312"/>
      <c r="F791" s="315"/>
      <c r="G791" s="312"/>
      <c r="H791" s="312"/>
      <c r="I791" s="34"/>
      <c r="J791" s="34"/>
      <c r="K791" s="37"/>
      <c r="L791" s="114"/>
      <c r="M791" s="114"/>
      <c r="N791" s="114"/>
      <c r="O791" s="34"/>
      <c r="P791" s="34"/>
      <c r="Q791" s="34"/>
      <c r="R791" s="34"/>
      <c r="S791" s="34"/>
      <c r="T791" s="37"/>
      <c r="U791" s="37"/>
      <c r="V791" s="37"/>
      <c r="W791" s="34"/>
      <c r="X791" s="34"/>
      <c r="Y791" s="37"/>
      <c r="Z791" s="34"/>
      <c r="AA791" s="34"/>
      <c r="AB791" s="34"/>
      <c r="AC791" s="34"/>
      <c r="AD791" s="34"/>
      <c r="AE791" s="37"/>
      <c r="AF791" s="34"/>
    </row>
    <row r="792" ht="14.5" spans="1:32">
      <c r="A792" s="34"/>
      <c r="B792" s="37"/>
      <c r="C792" s="214"/>
      <c r="D792" s="312"/>
      <c r="E792" s="312"/>
      <c r="F792" s="315"/>
      <c r="G792" s="312"/>
      <c r="H792" s="312"/>
      <c r="I792" s="34"/>
      <c r="J792" s="34"/>
      <c r="K792" s="37"/>
      <c r="L792" s="114"/>
      <c r="M792" s="114"/>
      <c r="N792" s="114"/>
      <c r="O792" s="34"/>
      <c r="P792" s="34"/>
      <c r="Q792" s="34"/>
      <c r="R792" s="34"/>
      <c r="S792" s="34"/>
      <c r="T792" s="37"/>
      <c r="U792" s="37"/>
      <c r="V792" s="37"/>
      <c r="W792" s="34"/>
      <c r="X792" s="34"/>
      <c r="Y792" s="37"/>
      <c r="Z792" s="34"/>
      <c r="AA792" s="34"/>
      <c r="AB792" s="34"/>
      <c r="AC792" s="34"/>
      <c r="AD792" s="34"/>
      <c r="AE792" s="37"/>
      <c r="AF792" s="34"/>
    </row>
    <row r="793" ht="14.5" spans="1:32">
      <c r="A793" s="34"/>
      <c r="B793" s="37"/>
      <c r="C793" s="214"/>
      <c r="D793" s="312"/>
      <c r="E793" s="312"/>
      <c r="F793" s="315"/>
      <c r="G793" s="312"/>
      <c r="H793" s="312"/>
      <c r="I793" s="34"/>
      <c r="J793" s="34"/>
      <c r="K793" s="37"/>
      <c r="L793" s="114"/>
      <c r="M793" s="114"/>
      <c r="N793" s="114"/>
      <c r="O793" s="34"/>
      <c r="P793" s="34"/>
      <c r="Q793" s="34"/>
      <c r="R793" s="34"/>
      <c r="S793" s="34"/>
      <c r="T793" s="37"/>
      <c r="U793" s="37"/>
      <c r="V793" s="37"/>
      <c r="W793" s="34"/>
      <c r="X793" s="34"/>
      <c r="Y793" s="37"/>
      <c r="Z793" s="34"/>
      <c r="AA793" s="34"/>
      <c r="AB793" s="34"/>
      <c r="AC793" s="34"/>
      <c r="AD793" s="34"/>
      <c r="AE793" s="37"/>
      <c r="AF793" s="34"/>
    </row>
    <row r="794" ht="14.5" spans="1:32">
      <c r="A794" s="34"/>
      <c r="B794" s="37"/>
      <c r="C794" s="214"/>
      <c r="D794" s="312"/>
      <c r="E794" s="312"/>
      <c r="F794" s="315"/>
      <c r="G794" s="312"/>
      <c r="H794" s="312"/>
      <c r="I794" s="34"/>
      <c r="J794" s="34"/>
      <c r="K794" s="37"/>
      <c r="L794" s="114"/>
      <c r="M794" s="114"/>
      <c r="N794" s="114"/>
      <c r="O794" s="34"/>
      <c r="P794" s="34"/>
      <c r="Q794" s="34"/>
      <c r="R794" s="34"/>
      <c r="S794" s="34"/>
      <c r="T794" s="37"/>
      <c r="U794" s="37"/>
      <c r="V794" s="37"/>
      <c r="W794" s="34"/>
      <c r="X794" s="34"/>
      <c r="Y794" s="37"/>
      <c r="Z794" s="34"/>
      <c r="AA794" s="34"/>
      <c r="AB794" s="34"/>
      <c r="AC794" s="34"/>
      <c r="AD794" s="34"/>
      <c r="AE794" s="37"/>
      <c r="AF794" s="34"/>
    </row>
    <row r="795" ht="14.5" spans="1:32">
      <c r="A795" s="34"/>
      <c r="B795" s="37"/>
      <c r="C795" s="214"/>
      <c r="D795" s="312"/>
      <c r="E795" s="312"/>
      <c r="F795" s="315"/>
      <c r="G795" s="312"/>
      <c r="H795" s="312"/>
      <c r="I795" s="34"/>
      <c r="J795" s="34"/>
      <c r="K795" s="37"/>
      <c r="L795" s="114"/>
      <c r="M795" s="114"/>
      <c r="N795" s="114"/>
      <c r="O795" s="34"/>
      <c r="P795" s="34"/>
      <c r="Q795" s="34"/>
      <c r="R795" s="34"/>
      <c r="S795" s="34"/>
      <c r="T795" s="37"/>
      <c r="U795" s="37"/>
      <c r="V795" s="37"/>
      <c r="W795" s="34"/>
      <c r="X795" s="34"/>
      <c r="Y795" s="37"/>
      <c r="Z795" s="34"/>
      <c r="AA795" s="34"/>
      <c r="AB795" s="34"/>
      <c r="AC795" s="34"/>
      <c r="AD795" s="34"/>
      <c r="AE795" s="37"/>
      <c r="AF795" s="34"/>
    </row>
    <row r="796" ht="14.5" spans="1:32">
      <c r="A796" s="34"/>
      <c r="B796" s="37"/>
      <c r="C796" s="214"/>
      <c r="D796" s="312"/>
      <c r="E796" s="312"/>
      <c r="F796" s="315"/>
      <c r="G796" s="312"/>
      <c r="H796" s="312"/>
      <c r="I796" s="34"/>
      <c r="J796" s="34"/>
      <c r="K796" s="37"/>
      <c r="L796" s="114"/>
      <c r="M796" s="114"/>
      <c r="N796" s="114"/>
      <c r="O796" s="34"/>
      <c r="P796" s="34"/>
      <c r="Q796" s="34"/>
      <c r="R796" s="34"/>
      <c r="S796" s="34"/>
      <c r="T796" s="37"/>
      <c r="U796" s="37"/>
      <c r="V796" s="37"/>
      <c r="W796" s="34"/>
      <c r="X796" s="34"/>
      <c r="Y796" s="37"/>
      <c r="Z796" s="34"/>
      <c r="AA796" s="34"/>
      <c r="AB796" s="34"/>
      <c r="AC796" s="34"/>
      <c r="AD796" s="34"/>
      <c r="AE796" s="37"/>
      <c r="AF796" s="34"/>
    </row>
    <row r="797" ht="14.5" spans="1:32">
      <c r="A797" s="34"/>
      <c r="B797" s="37"/>
      <c r="C797" s="214"/>
      <c r="D797" s="312"/>
      <c r="E797" s="312"/>
      <c r="F797" s="315"/>
      <c r="G797" s="312"/>
      <c r="H797" s="312"/>
      <c r="I797" s="34"/>
      <c r="J797" s="34"/>
      <c r="K797" s="37"/>
      <c r="L797" s="114"/>
      <c r="M797" s="114"/>
      <c r="N797" s="114"/>
      <c r="O797" s="34"/>
      <c r="P797" s="34"/>
      <c r="Q797" s="34"/>
      <c r="R797" s="34"/>
      <c r="S797" s="34"/>
      <c r="T797" s="37"/>
      <c r="U797" s="37"/>
      <c r="V797" s="37"/>
      <c r="W797" s="34"/>
      <c r="X797" s="34"/>
      <c r="Y797" s="37"/>
      <c r="Z797" s="34"/>
      <c r="AA797" s="34"/>
      <c r="AB797" s="34"/>
      <c r="AC797" s="34"/>
      <c r="AD797" s="34"/>
      <c r="AE797" s="37"/>
      <c r="AF797" s="34"/>
    </row>
    <row r="798" ht="14.5" spans="1:32">
      <c r="A798" s="34"/>
      <c r="B798" s="37"/>
      <c r="C798" s="214"/>
      <c r="D798" s="312"/>
      <c r="E798" s="312"/>
      <c r="F798" s="315"/>
      <c r="G798" s="312"/>
      <c r="H798" s="312"/>
      <c r="I798" s="34"/>
      <c r="J798" s="34"/>
      <c r="K798" s="37"/>
      <c r="L798" s="114"/>
      <c r="M798" s="114"/>
      <c r="N798" s="114"/>
      <c r="O798" s="34"/>
      <c r="P798" s="34"/>
      <c r="Q798" s="34"/>
      <c r="R798" s="34"/>
      <c r="S798" s="34"/>
      <c r="T798" s="37"/>
      <c r="U798" s="37"/>
      <c r="V798" s="37"/>
      <c r="W798" s="34"/>
      <c r="X798" s="34"/>
      <c r="Y798" s="37"/>
      <c r="Z798" s="34"/>
      <c r="AA798" s="34"/>
      <c r="AB798" s="34"/>
      <c r="AC798" s="34"/>
      <c r="AD798" s="34"/>
      <c r="AE798" s="37"/>
      <c r="AF798" s="34"/>
    </row>
    <row r="799" ht="14.5" spans="1:32">
      <c r="A799" s="34"/>
      <c r="B799" s="37"/>
      <c r="C799" s="214"/>
      <c r="D799" s="312"/>
      <c r="E799" s="312"/>
      <c r="F799" s="315"/>
      <c r="G799" s="312"/>
      <c r="H799" s="312"/>
      <c r="I799" s="34"/>
      <c r="J799" s="34"/>
      <c r="K799" s="37"/>
      <c r="L799" s="114"/>
      <c r="M799" s="114"/>
      <c r="N799" s="114"/>
      <c r="O799" s="34"/>
      <c r="P799" s="34"/>
      <c r="Q799" s="34"/>
      <c r="R799" s="34"/>
      <c r="S799" s="34"/>
      <c r="T799" s="37"/>
      <c r="U799" s="37"/>
      <c r="V799" s="37"/>
      <c r="W799" s="34"/>
      <c r="X799" s="34"/>
      <c r="Y799" s="37"/>
      <c r="Z799" s="34"/>
      <c r="AA799" s="34"/>
      <c r="AB799" s="34"/>
      <c r="AC799" s="34"/>
      <c r="AD799" s="34"/>
      <c r="AE799" s="37"/>
      <c r="AF799" s="34"/>
    </row>
    <row r="800" ht="14.5" spans="1:32">
      <c r="A800" s="34"/>
      <c r="B800" s="37"/>
      <c r="C800" s="214"/>
      <c r="D800" s="312"/>
      <c r="E800" s="312"/>
      <c r="F800" s="315"/>
      <c r="G800" s="312"/>
      <c r="H800" s="312"/>
      <c r="I800" s="34"/>
      <c r="J800" s="34"/>
      <c r="K800" s="37"/>
      <c r="L800" s="114"/>
      <c r="M800" s="114"/>
      <c r="N800" s="114"/>
      <c r="O800" s="34"/>
      <c r="P800" s="34"/>
      <c r="Q800" s="34"/>
      <c r="R800" s="34"/>
      <c r="S800" s="34"/>
      <c r="T800" s="37"/>
      <c r="U800" s="37"/>
      <c r="V800" s="37"/>
      <c r="W800" s="34"/>
      <c r="X800" s="34"/>
      <c r="Y800" s="37"/>
      <c r="Z800" s="34"/>
      <c r="AA800" s="34"/>
      <c r="AB800" s="34"/>
      <c r="AC800" s="34"/>
      <c r="AD800" s="34"/>
      <c r="AE800" s="37"/>
      <c r="AF800" s="34"/>
    </row>
    <row r="801" ht="14.5" spans="1:32">
      <c r="A801" s="34"/>
      <c r="B801" s="37"/>
      <c r="C801" s="214"/>
      <c r="D801" s="312"/>
      <c r="E801" s="312"/>
      <c r="F801" s="315"/>
      <c r="G801" s="312"/>
      <c r="H801" s="312"/>
      <c r="I801" s="34"/>
      <c r="J801" s="34"/>
      <c r="K801" s="37"/>
      <c r="L801" s="114"/>
      <c r="M801" s="114"/>
      <c r="N801" s="114"/>
      <c r="O801" s="34"/>
      <c r="P801" s="34"/>
      <c r="Q801" s="34"/>
      <c r="R801" s="34"/>
      <c r="S801" s="34"/>
      <c r="T801" s="37"/>
      <c r="U801" s="37"/>
      <c r="V801" s="37"/>
      <c r="W801" s="34"/>
      <c r="X801" s="34"/>
      <c r="Y801" s="37"/>
      <c r="Z801" s="34"/>
      <c r="AA801" s="34"/>
      <c r="AB801" s="34"/>
      <c r="AC801" s="34"/>
      <c r="AD801" s="34"/>
      <c r="AE801" s="37"/>
      <c r="AF801" s="34"/>
    </row>
    <row r="802" ht="14.5" spans="1:32">
      <c r="A802" s="34"/>
      <c r="B802" s="37"/>
      <c r="C802" s="214"/>
      <c r="D802" s="312"/>
      <c r="E802" s="312"/>
      <c r="F802" s="315"/>
      <c r="G802" s="312"/>
      <c r="H802" s="312"/>
      <c r="I802" s="34"/>
      <c r="J802" s="34"/>
      <c r="K802" s="37"/>
      <c r="L802" s="114"/>
      <c r="M802" s="114"/>
      <c r="N802" s="114"/>
      <c r="O802" s="34"/>
      <c r="P802" s="34"/>
      <c r="Q802" s="34"/>
      <c r="R802" s="34"/>
      <c r="S802" s="34"/>
      <c r="T802" s="37"/>
      <c r="U802" s="37"/>
      <c r="V802" s="37"/>
      <c r="W802" s="34"/>
      <c r="X802" s="34"/>
      <c r="Y802" s="37"/>
      <c r="Z802" s="34"/>
      <c r="AA802" s="34"/>
      <c r="AB802" s="34"/>
      <c r="AC802" s="34"/>
      <c r="AD802" s="34"/>
      <c r="AE802" s="37"/>
      <c r="AF802" s="34"/>
    </row>
    <row r="803" ht="14.5" spans="1:32">
      <c r="A803" s="34"/>
      <c r="B803" s="37"/>
      <c r="C803" s="214"/>
      <c r="D803" s="312"/>
      <c r="E803" s="312"/>
      <c r="F803" s="315"/>
      <c r="G803" s="312"/>
      <c r="H803" s="312"/>
      <c r="I803" s="34"/>
      <c r="J803" s="34"/>
      <c r="K803" s="37"/>
      <c r="L803" s="114"/>
      <c r="M803" s="114"/>
      <c r="N803" s="114"/>
      <c r="O803" s="34"/>
      <c r="P803" s="34"/>
      <c r="Q803" s="34"/>
      <c r="R803" s="34"/>
      <c r="S803" s="34"/>
      <c r="T803" s="37"/>
      <c r="U803" s="37"/>
      <c r="V803" s="37"/>
      <c r="W803" s="34"/>
      <c r="X803" s="34"/>
      <c r="Y803" s="37"/>
      <c r="Z803" s="34"/>
      <c r="AA803" s="34"/>
      <c r="AB803" s="34"/>
      <c r="AC803" s="34"/>
      <c r="AD803" s="34"/>
      <c r="AE803" s="37"/>
      <c r="AF803" s="34"/>
    </row>
    <row r="804" ht="14.5" spans="1:32">
      <c r="A804" s="34"/>
      <c r="B804" s="37"/>
      <c r="C804" s="214"/>
      <c r="D804" s="312"/>
      <c r="E804" s="312"/>
      <c r="F804" s="315"/>
      <c r="G804" s="312"/>
      <c r="H804" s="312"/>
      <c r="I804" s="34"/>
      <c r="J804" s="34"/>
      <c r="K804" s="37"/>
      <c r="L804" s="114"/>
      <c r="M804" s="114"/>
      <c r="N804" s="114"/>
      <c r="O804" s="34"/>
      <c r="P804" s="34"/>
      <c r="Q804" s="34"/>
      <c r="R804" s="34"/>
      <c r="S804" s="34"/>
      <c r="T804" s="37"/>
      <c r="U804" s="37"/>
      <c r="V804" s="37"/>
      <c r="W804" s="34"/>
      <c r="X804" s="34"/>
      <c r="Y804" s="37"/>
      <c r="Z804" s="34"/>
      <c r="AA804" s="34"/>
      <c r="AB804" s="34"/>
      <c r="AC804" s="34"/>
      <c r="AD804" s="34"/>
      <c r="AE804" s="37"/>
      <c r="AF804" s="34"/>
    </row>
    <row r="805" ht="14.5" spans="1:32">
      <c r="A805" s="34"/>
      <c r="B805" s="37"/>
      <c r="C805" s="214"/>
      <c r="D805" s="312"/>
      <c r="E805" s="312"/>
      <c r="F805" s="315"/>
      <c r="G805" s="312"/>
      <c r="H805" s="312"/>
      <c r="I805" s="34"/>
      <c r="J805" s="34"/>
      <c r="K805" s="37"/>
      <c r="L805" s="114"/>
      <c r="M805" s="114"/>
      <c r="N805" s="114"/>
      <c r="O805" s="34"/>
      <c r="P805" s="34"/>
      <c r="Q805" s="34"/>
      <c r="R805" s="34"/>
      <c r="S805" s="34"/>
      <c r="T805" s="37"/>
      <c r="U805" s="37"/>
      <c r="V805" s="37"/>
      <c r="W805" s="34"/>
      <c r="X805" s="34"/>
      <c r="Y805" s="37"/>
      <c r="Z805" s="34"/>
      <c r="AA805" s="34"/>
      <c r="AB805" s="34"/>
      <c r="AC805" s="34"/>
      <c r="AD805" s="34"/>
      <c r="AE805" s="37"/>
      <c r="AF805" s="34"/>
    </row>
    <row r="806" ht="14.5" spans="1:32">
      <c r="A806" s="34"/>
      <c r="B806" s="37"/>
      <c r="C806" s="214"/>
      <c r="D806" s="312"/>
      <c r="E806" s="312"/>
      <c r="F806" s="315"/>
      <c r="G806" s="312"/>
      <c r="H806" s="312"/>
      <c r="I806" s="34"/>
      <c r="J806" s="34"/>
      <c r="K806" s="37"/>
      <c r="L806" s="114"/>
      <c r="M806" s="114"/>
      <c r="N806" s="114"/>
      <c r="O806" s="34"/>
      <c r="P806" s="34"/>
      <c r="Q806" s="34"/>
      <c r="R806" s="34"/>
      <c r="S806" s="34"/>
      <c r="T806" s="37"/>
      <c r="U806" s="37"/>
      <c r="V806" s="37"/>
      <c r="W806" s="34"/>
      <c r="X806" s="34"/>
      <c r="Y806" s="37"/>
      <c r="Z806" s="34"/>
      <c r="AA806" s="34"/>
      <c r="AB806" s="34"/>
      <c r="AC806" s="34"/>
      <c r="AD806" s="34"/>
      <c r="AE806" s="37"/>
      <c r="AF806" s="34"/>
    </row>
    <row r="807" ht="14.5" spans="1:32">
      <c r="A807" s="34"/>
      <c r="B807" s="37"/>
      <c r="C807" s="214"/>
      <c r="D807" s="312"/>
      <c r="E807" s="312"/>
      <c r="F807" s="315"/>
      <c r="G807" s="312"/>
      <c r="H807" s="312"/>
      <c r="I807" s="34"/>
      <c r="J807" s="34"/>
      <c r="K807" s="37"/>
      <c r="L807" s="114"/>
      <c r="M807" s="114"/>
      <c r="N807" s="114"/>
      <c r="O807" s="34"/>
      <c r="P807" s="34"/>
      <c r="Q807" s="34"/>
      <c r="R807" s="34"/>
      <c r="S807" s="34"/>
      <c r="T807" s="37"/>
      <c r="U807" s="37"/>
      <c r="V807" s="37"/>
      <c r="W807" s="34"/>
      <c r="X807" s="34"/>
      <c r="Y807" s="37"/>
      <c r="Z807" s="34"/>
      <c r="AA807" s="34"/>
      <c r="AB807" s="34"/>
      <c r="AC807" s="34"/>
      <c r="AD807" s="34"/>
      <c r="AE807" s="37"/>
      <c r="AF807" s="34"/>
    </row>
    <row r="808" ht="14.5" spans="1:32">
      <c r="A808" s="34"/>
      <c r="B808" s="37"/>
      <c r="C808" s="214"/>
      <c r="D808" s="312"/>
      <c r="E808" s="312"/>
      <c r="F808" s="315"/>
      <c r="G808" s="312"/>
      <c r="H808" s="312"/>
      <c r="I808" s="34"/>
      <c r="J808" s="34"/>
      <c r="K808" s="37"/>
      <c r="L808" s="114"/>
      <c r="M808" s="114"/>
      <c r="N808" s="114"/>
      <c r="O808" s="34"/>
      <c r="P808" s="34"/>
      <c r="Q808" s="34"/>
      <c r="R808" s="34"/>
      <c r="S808" s="34"/>
      <c r="T808" s="37"/>
      <c r="U808" s="37"/>
      <c r="V808" s="37"/>
      <c r="W808" s="34"/>
      <c r="X808" s="34"/>
      <c r="Y808" s="37"/>
      <c r="Z808" s="34"/>
      <c r="AA808" s="34"/>
      <c r="AB808" s="34"/>
      <c r="AC808" s="34"/>
      <c r="AD808" s="34"/>
      <c r="AE808" s="37"/>
      <c r="AF808" s="34"/>
    </row>
    <row r="809" ht="14.5" spans="1:32">
      <c r="A809" s="34"/>
      <c r="B809" s="37"/>
      <c r="C809" s="214"/>
      <c r="D809" s="312"/>
      <c r="E809" s="312"/>
      <c r="F809" s="315"/>
      <c r="G809" s="312"/>
      <c r="H809" s="312"/>
      <c r="I809" s="34"/>
      <c r="J809" s="34"/>
      <c r="K809" s="37"/>
      <c r="L809" s="114"/>
      <c r="M809" s="114"/>
      <c r="N809" s="114"/>
      <c r="O809" s="34"/>
      <c r="P809" s="34"/>
      <c r="Q809" s="34"/>
      <c r="R809" s="34"/>
      <c r="S809" s="34"/>
      <c r="T809" s="37"/>
      <c r="U809" s="37"/>
      <c r="V809" s="37"/>
      <c r="W809" s="34"/>
      <c r="X809" s="34"/>
      <c r="Y809" s="37"/>
      <c r="Z809" s="34"/>
      <c r="AA809" s="34"/>
      <c r="AB809" s="34"/>
      <c r="AC809" s="34"/>
      <c r="AD809" s="34"/>
      <c r="AE809" s="37"/>
      <c r="AF809" s="34"/>
    </row>
    <row r="810" ht="14.5" spans="1:32">
      <c r="A810" s="34"/>
      <c r="B810" s="37"/>
      <c r="C810" s="214"/>
      <c r="D810" s="312"/>
      <c r="E810" s="312"/>
      <c r="F810" s="315"/>
      <c r="G810" s="312"/>
      <c r="H810" s="312"/>
      <c r="I810" s="34"/>
      <c r="J810" s="34"/>
      <c r="K810" s="37"/>
      <c r="L810" s="114"/>
      <c r="M810" s="114"/>
      <c r="N810" s="114"/>
      <c r="O810" s="34"/>
      <c r="P810" s="34"/>
      <c r="Q810" s="34"/>
      <c r="R810" s="34"/>
      <c r="S810" s="34"/>
      <c r="T810" s="37"/>
      <c r="U810" s="37"/>
      <c r="V810" s="37"/>
      <c r="W810" s="34"/>
      <c r="X810" s="34"/>
      <c r="Y810" s="37"/>
      <c r="Z810" s="34"/>
      <c r="AA810" s="34"/>
      <c r="AB810" s="34"/>
      <c r="AC810" s="34"/>
      <c r="AD810" s="34"/>
      <c r="AE810" s="37"/>
      <c r="AF810" s="34"/>
    </row>
    <row r="811" ht="14.5" spans="1:32">
      <c r="A811" s="34"/>
      <c r="B811" s="37"/>
      <c r="C811" s="214"/>
      <c r="D811" s="312"/>
      <c r="E811" s="312"/>
      <c r="F811" s="315"/>
      <c r="G811" s="312"/>
      <c r="H811" s="312"/>
      <c r="I811" s="34"/>
      <c r="J811" s="34"/>
      <c r="K811" s="37"/>
      <c r="L811" s="114"/>
      <c r="M811" s="114"/>
      <c r="N811" s="114"/>
      <c r="O811" s="34"/>
      <c r="P811" s="34"/>
      <c r="Q811" s="34"/>
      <c r="R811" s="34"/>
      <c r="S811" s="34"/>
      <c r="T811" s="37"/>
      <c r="U811" s="37"/>
      <c r="V811" s="37"/>
      <c r="W811" s="34"/>
      <c r="X811" s="34"/>
      <c r="Y811" s="37"/>
      <c r="Z811" s="34"/>
      <c r="AA811" s="34"/>
      <c r="AB811" s="34"/>
      <c r="AC811" s="34"/>
      <c r="AD811" s="34"/>
      <c r="AE811" s="37"/>
      <c r="AF811" s="34"/>
    </row>
    <row r="812" ht="14.5" spans="1:32">
      <c r="A812" s="34"/>
      <c r="B812" s="37"/>
      <c r="C812" s="214"/>
      <c r="D812" s="312"/>
      <c r="E812" s="312"/>
      <c r="F812" s="315"/>
      <c r="G812" s="312"/>
      <c r="H812" s="312"/>
      <c r="I812" s="34"/>
      <c r="J812" s="34"/>
      <c r="K812" s="37"/>
      <c r="L812" s="114"/>
      <c r="M812" s="114"/>
      <c r="N812" s="114"/>
      <c r="O812" s="34"/>
      <c r="P812" s="34"/>
      <c r="Q812" s="34"/>
      <c r="R812" s="34"/>
      <c r="S812" s="34"/>
      <c r="T812" s="37"/>
      <c r="U812" s="37"/>
      <c r="V812" s="37"/>
      <c r="W812" s="34"/>
      <c r="X812" s="34"/>
      <c r="Y812" s="37"/>
      <c r="Z812" s="34"/>
      <c r="AA812" s="34"/>
      <c r="AB812" s="34"/>
      <c r="AC812" s="34"/>
      <c r="AD812" s="34"/>
      <c r="AE812" s="37"/>
      <c r="AF812" s="34"/>
    </row>
    <row r="813" ht="14.5" spans="1:32">
      <c r="A813" s="34"/>
      <c r="B813" s="37"/>
      <c r="C813" s="214"/>
      <c r="D813" s="312"/>
      <c r="E813" s="312"/>
      <c r="F813" s="315"/>
      <c r="G813" s="312"/>
      <c r="H813" s="312"/>
      <c r="I813" s="34"/>
      <c r="J813" s="34"/>
      <c r="K813" s="37"/>
      <c r="L813" s="114"/>
      <c r="M813" s="114"/>
      <c r="N813" s="114"/>
      <c r="O813" s="34"/>
      <c r="P813" s="34"/>
      <c r="Q813" s="34"/>
      <c r="R813" s="34"/>
      <c r="S813" s="34"/>
      <c r="T813" s="37"/>
      <c r="U813" s="37"/>
      <c r="V813" s="37"/>
      <c r="W813" s="34"/>
      <c r="X813" s="34"/>
      <c r="Y813" s="37"/>
      <c r="Z813" s="34"/>
      <c r="AA813" s="34"/>
      <c r="AB813" s="34"/>
      <c r="AC813" s="34"/>
      <c r="AD813" s="34"/>
      <c r="AE813" s="37"/>
      <c r="AF813" s="34"/>
    </row>
    <row r="814" ht="14.5" spans="1:32">
      <c r="A814" s="34"/>
      <c r="B814" s="37"/>
      <c r="C814" s="214"/>
      <c r="D814" s="312"/>
      <c r="E814" s="312"/>
      <c r="F814" s="315"/>
      <c r="G814" s="312"/>
      <c r="H814" s="312"/>
      <c r="I814" s="34"/>
      <c r="J814" s="34"/>
      <c r="K814" s="37"/>
      <c r="L814" s="114"/>
      <c r="M814" s="114"/>
      <c r="N814" s="114"/>
      <c r="O814" s="34"/>
      <c r="P814" s="34"/>
      <c r="Q814" s="34"/>
      <c r="R814" s="34"/>
      <c r="S814" s="34"/>
      <c r="T814" s="37"/>
      <c r="U814" s="37"/>
      <c r="V814" s="37"/>
      <c r="W814" s="34"/>
      <c r="X814" s="34"/>
      <c r="Y814" s="37"/>
      <c r="Z814" s="34"/>
      <c r="AA814" s="34"/>
      <c r="AB814" s="34"/>
      <c r="AC814" s="34"/>
      <c r="AD814" s="34"/>
      <c r="AE814" s="37"/>
      <c r="AF814" s="34"/>
    </row>
    <row r="815" ht="14.5" spans="1:32">
      <c r="A815" s="34"/>
      <c r="B815" s="37"/>
      <c r="C815" s="214"/>
      <c r="D815" s="312"/>
      <c r="E815" s="312"/>
      <c r="F815" s="315"/>
      <c r="G815" s="312"/>
      <c r="H815" s="312"/>
      <c r="I815" s="34"/>
      <c r="J815" s="34"/>
      <c r="K815" s="37"/>
      <c r="L815" s="114"/>
      <c r="M815" s="114"/>
      <c r="N815" s="114"/>
      <c r="O815" s="34"/>
      <c r="P815" s="34"/>
      <c r="Q815" s="34"/>
      <c r="R815" s="34"/>
      <c r="S815" s="34"/>
      <c r="T815" s="37"/>
      <c r="U815" s="37"/>
      <c r="V815" s="37"/>
      <c r="W815" s="34"/>
      <c r="X815" s="34"/>
      <c r="Y815" s="37"/>
      <c r="Z815" s="34"/>
      <c r="AA815" s="34"/>
      <c r="AB815" s="34"/>
      <c r="AC815" s="34"/>
      <c r="AD815" s="34"/>
      <c r="AE815" s="37"/>
      <c r="AF815" s="34"/>
    </row>
    <row r="816" ht="14.5" spans="1:32">
      <c r="A816" s="34"/>
      <c r="B816" s="37"/>
      <c r="C816" s="214"/>
      <c r="D816" s="312"/>
      <c r="E816" s="312"/>
      <c r="F816" s="315"/>
      <c r="G816" s="312"/>
      <c r="H816" s="312"/>
      <c r="I816" s="34"/>
      <c r="J816" s="34"/>
      <c r="K816" s="37"/>
      <c r="L816" s="114"/>
      <c r="M816" s="114"/>
      <c r="N816" s="114"/>
      <c r="O816" s="34"/>
      <c r="P816" s="34"/>
      <c r="Q816" s="34"/>
      <c r="R816" s="34"/>
      <c r="S816" s="34"/>
      <c r="T816" s="37"/>
      <c r="U816" s="37"/>
      <c r="V816" s="37"/>
      <c r="W816" s="34"/>
      <c r="X816" s="34"/>
      <c r="Y816" s="37"/>
      <c r="Z816" s="34"/>
      <c r="AA816" s="34"/>
      <c r="AB816" s="34"/>
      <c r="AC816" s="34"/>
      <c r="AD816" s="34"/>
      <c r="AE816" s="37"/>
      <c r="AF816" s="34"/>
    </row>
    <row r="817" ht="14.5" spans="1:32">
      <c r="A817" s="34"/>
      <c r="B817" s="37"/>
      <c r="C817" s="214"/>
      <c r="D817" s="312"/>
      <c r="E817" s="312"/>
      <c r="F817" s="315"/>
      <c r="G817" s="312"/>
      <c r="H817" s="312"/>
      <c r="I817" s="34"/>
      <c r="J817" s="34"/>
      <c r="K817" s="37"/>
      <c r="L817" s="114"/>
      <c r="M817" s="114"/>
      <c r="N817" s="114"/>
      <c r="O817" s="34"/>
      <c r="P817" s="34"/>
      <c r="Q817" s="34"/>
      <c r="R817" s="34"/>
      <c r="S817" s="34"/>
      <c r="T817" s="37"/>
      <c r="U817" s="37"/>
      <c r="V817" s="37"/>
      <c r="W817" s="34"/>
      <c r="X817" s="34"/>
      <c r="Y817" s="37"/>
      <c r="Z817" s="34"/>
      <c r="AA817" s="34"/>
      <c r="AB817" s="34"/>
      <c r="AC817" s="34"/>
      <c r="AD817" s="34"/>
      <c r="AE817" s="37"/>
      <c r="AF817" s="34"/>
    </row>
    <row r="818" ht="14.5" spans="1:32">
      <c r="A818" s="34"/>
      <c r="B818" s="37"/>
      <c r="C818" s="214"/>
      <c r="D818" s="312"/>
      <c r="E818" s="312"/>
      <c r="F818" s="315"/>
      <c r="G818" s="312"/>
      <c r="H818" s="312"/>
      <c r="I818" s="34"/>
      <c r="J818" s="34"/>
      <c r="K818" s="37"/>
      <c r="L818" s="114"/>
      <c r="M818" s="114"/>
      <c r="N818" s="114"/>
      <c r="O818" s="34"/>
      <c r="P818" s="34"/>
      <c r="Q818" s="34"/>
      <c r="R818" s="34"/>
      <c r="S818" s="34"/>
      <c r="T818" s="37"/>
      <c r="U818" s="37"/>
      <c r="V818" s="37"/>
      <c r="W818" s="34"/>
      <c r="X818" s="34"/>
      <c r="Y818" s="37"/>
      <c r="Z818" s="34"/>
      <c r="AA818" s="34"/>
      <c r="AB818" s="34"/>
      <c r="AC818" s="34"/>
      <c r="AD818" s="34"/>
      <c r="AE818" s="37"/>
      <c r="AF818" s="34"/>
    </row>
    <row r="819" ht="14.5" spans="1:32">
      <c r="A819" s="34"/>
      <c r="B819" s="37"/>
      <c r="C819" s="214"/>
      <c r="D819" s="312"/>
      <c r="E819" s="312"/>
      <c r="F819" s="315"/>
      <c r="G819" s="312"/>
      <c r="H819" s="312"/>
      <c r="I819" s="34"/>
      <c r="J819" s="34"/>
      <c r="K819" s="37"/>
      <c r="L819" s="114"/>
      <c r="M819" s="114"/>
      <c r="N819" s="114"/>
      <c r="O819" s="34"/>
      <c r="P819" s="34"/>
      <c r="Q819" s="34"/>
      <c r="R819" s="34"/>
      <c r="S819" s="34"/>
      <c r="T819" s="37"/>
      <c r="U819" s="37"/>
      <c r="V819" s="37"/>
      <c r="W819" s="34"/>
      <c r="X819" s="34"/>
      <c r="Y819" s="37"/>
      <c r="Z819" s="34"/>
      <c r="AA819" s="34"/>
      <c r="AB819" s="34"/>
      <c r="AC819" s="34"/>
      <c r="AD819" s="34"/>
      <c r="AE819" s="37"/>
      <c r="AF819" s="34"/>
    </row>
    <row r="820" ht="14.5" spans="1:32">
      <c r="A820" s="34"/>
      <c r="B820" s="37"/>
      <c r="C820" s="214"/>
      <c r="D820" s="312"/>
      <c r="E820" s="312"/>
      <c r="F820" s="315"/>
      <c r="G820" s="312"/>
      <c r="H820" s="312"/>
      <c r="I820" s="34"/>
      <c r="J820" s="34"/>
      <c r="K820" s="37"/>
      <c r="L820" s="114"/>
      <c r="M820" s="114"/>
      <c r="N820" s="114"/>
      <c r="O820" s="34"/>
      <c r="P820" s="34"/>
      <c r="Q820" s="34"/>
      <c r="R820" s="34"/>
      <c r="S820" s="34"/>
      <c r="T820" s="37"/>
      <c r="U820" s="37"/>
      <c r="V820" s="37"/>
      <c r="W820" s="34"/>
      <c r="X820" s="34"/>
      <c r="Y820" s="37"/>
      <c r="Z820" s="34"/>
      <c r="AA820" s="34"/>
      <c r="AB820" s="34"/>
      <c r="AC820" s="34"/>
      <c r="AD820" s="34"/>
      <c r="AE820" s="37"/>
      <c r="AF820" s="34"/>
    </row>
    <row r="821" ht="14.5" spans="1:32">
      <c r="A821" s="34"/>
      <c r="B821" s="37"/>
      <c r="C821" s="214"/>
      <c r="D821" s="312"/>
      <c r="E821" s="312"/>
      <c r="F821" s="315"/>
      <c r="G821" s="312"/>
      <c r="H821" s="312"/>
      <c r="I821" s="34"/>
      <c r="J821" s="34"/>
      <c r="K821" s="37"/>
      <c r="L821" s="114"/>
      <c r="M821" s="114"/>
      <c r="N821" s="114"/>
      <c r="O821" s="34"/>
      <c r="P821" s="34"/>
      <c r="Q821" s="34"/>
      <c r="R821" s="34"/>
      <c r="S821" s="34"/>
      <c r="T821" s="37"/>
      <c r="U821" s="37"/>
      <c r="V821" s="37"/>
      <c r="W821" s="34"/>
      <c r="X821" s="34"/>
      <c r="Y821" s="37"/>
      <c r="Z821" s="34"/>
      <c r="AA821" s="34"/>
      <c r="AB821" s="34"/>
      <c r="AC821" s="34"/>
      <c r="AD821" s="34"/>
      <c r="AE821" s="37"/>
      <c r="AF821" s="34"/>
    </row>
    <row r="822" ht="14.5" spans="1:32">
      <c r="A822" s="34"/>
      <c r="B822" s="37"/>
      <c r="C822" s="214"/>
      <c r="D822" s="312"/>
      <c r="E822" s="312"/>
      <c r="F822" s="315"/>
      <c r="G822" s="312"/>
      <c r="H822" s="312"/>
      <c r="I822" s="34"/>
      <c r="J822" s="34"/>
      <c r="K822" s="37"/>
      <c r="L822" s="114"/>
      <c r="M822" s="114"/>
      <c r="N822" s="114"/>
      <c r="O822" s="34"/>
      <c r="P822" s="34"/>
      <c r="Q822" s="34"/>
      <c r="R822" s="34"/>
      <c r="S822" s="34"/>
      <c r="T822" s="37"/>
      <c r="U822" s="37"/>
      <c r="V822" s="37"/>
      <c r="W822" s="34"/>
      <c r="X822" s="34"/>
      <c r="Y822" s="37"/>
      <c r="Z822" s="34"/>
      <c r="AA822" s="34"/>
      <c r="AB822" s="34"/>
      <c r="AC822" s="34"/>
      <c r="AD822" s="34"/>
      <c r="AE822" s="37"/>
      <c r="AF822" s="34"/>
    </row>
    <row r="823" ht="14.5" spans="1:32">
      <c r="A823" s="34"/>
      <c r="B823" s="37"/>
      <c r="C823" s="214"/>
      <c r="D823" s="312"/>
      <c r="E823" s="312"/>
      <c r="F823" s="315"/>
      <c r="G823" s="312"/>
      <c r="H823" s="312"/>
      <c r="I823" s="34"/>
      <c r="J823" s="34"/>
      <c r="K823" s="37"/>
      <c r="L823" s="114"/>
      <c r="M823" s="114"/>
      <c r="N823" s="114"/>
      <c r="O823" s="34"/>
      <c r="P823" s="34"/>
      <c r="Q823" s="34"/>
      <c r="R823" s="34"/>
      <c r="S823" s="34"/>
      <c r="T823" s="37"/>
      <c r="U823" s="37"/>
      <c r="V823" s="37"/>
      <c r="W823" s="34"/>
      <c r="X823" s="34"/>
      <c r="Y823" s="37"/>
      <c r="Z823" s="34"/>
      <c r="AA823" s="34"/>
      <c r="AB823" s="34"/>
      <c r="AC823" s="34"/>
      <c r="AD823" s="34"/>
      <c r="AE823" s="37"/>
      <c r="AF823" s="34"/>
    </row>
    <row r="824" ht="14.5" spans="1:32">
      <c r="A824" s="34"/>
      <c r="B824" s="37"/>
      <c r="C824" s="214"/>
      <c r="D824" s="312"/>
      <c r="E824" s="312"/>
      <c r="F824" s="315"/>
      <c r="G824" s="312"/>
      <c r="H824" s="312"/>
      <c r="I824" s="34"/>
      <c r="J824" s="34"/>
      <c r="K824" s="37"/>
      <c r="L824" s="114"/>
      <c r="M824" s="114"/>
      <c r="N824" s="114"/>
      <c r="O824" s="34"/>
      <c r="P824" s="34"/>
      <c r="Q824" s="34"/>
      <c r="R824" s="34"/>
      <c r="S824" s="34"/>
      <c r="T824" s="37"/>
      <c r="U824" s="37"/>
      <c r="V824" s="37"/>
      <c r="W824" s="34"/>
      <c r="X824" s="34"/>
      <c r="Y824" s="37"/>
      <c r="Z824" s="34"/>
      <c r="AA824" s="34"/>
      <c r="AB824" s="34"/>
      <c r="AC824" s="34"/>
      <c r="AD824" s="34"/>
      <c r="AE824" s="37"/>
      <c r="AF824" s="34"/>
    </row>
    <row r="825" ht="14.5" spans="1:32">
      <c r="A825" s="34"/>
      <c r="B825" s="37"/>
      <c r="C825" s="214"/>
      <c r="D825" s="312"/>
      <c r="E825" s="312"/>
      <c r="F825" s="315"/>
      <c r="G825" s="312"/>
      <c r="H825" s="312"/>
      <c r="I825" s="34"/>
      <c r="J825" s="34"/>
      <c r="K825" s="37"/>
      <c r="L825" s="114"/>
      <c r="M825" s="114"/>
      <c r="N825" s="114"/>
      <c r="O825" s="34"/>
      <c r="P825" s="34"/>
      <c r="Q825" s="34"/>
      <c r="R825" s="34"/>
      <c r="S825" s="34"/>
      <c r="T825" s="37"/>
      <c r="U825" s="37"/>
      <c r="V825" s="37"/>
      <c r="W825" s="34"/>
      <c r="X825" s="34"/>
      <c r="Y825" s="37"/>
      <c r="Z825" s="34"/>
      <c r="AA825" s="34"/>
      <c r="AB825" s="34"/>
      <c r="AC825" s="34"/>
      <c r="AD825" s="34"/>
      <c r="AE825" s="37"/>
      <c r="AF825" s="34"/>
    </row>
    <row r="826" ht="14.5" spans="1:32">
      <c r="A826" s="34"/>
      <c r="B826" s="37"/>
      <c r="C826" s="214"/>
      <c r="D826" s="312"/>
      <c r="E826" s="312"/>
      <c r="F826" s="315"/>
      <c r="G826" s="312"/>
      <c r="H826" s="312"/>
      <c r="I826" s="34"/>
      <c r="J826" s="34"/>
      <c r="K826" s="37"/>
      <c r="L826" s="114"/>
      <c r="M826" s="114"/>
      <c r="N826" s="114"/>
      <c r="O826" s="34"/>
      <c r="P826" s="34"/>
      <c r="Q826" s="34"/>
      <c r="R826" s="34"/>
      <c r="S826" s="34"/>
      <c r="T826" s="37"/>
      <c r="U826" s="37"/>
      <c r="V826" s="37"/>
      <c r="W826" s="34"/>
      <c r="X826" s="34"/>
      <c r="Y826" s="37"/>
      <c r="Z826" s="34"/>
      <c r="AA826" s="34"/>
      <c r="AB826" s="34"/>
      <c r="AC826" s="34"/>
      <c r="AD826" s="34"/>
      <c r="AE826" s="37"/>
      <c r="AF826" s="34"/>
    </row>
    <row r="827" ht="14.5" spans="1:32">
      <c r="A827" s="34"/>
      <c r="B827" s="37"/>
      <c r="C827" s="214"/>
      <c r="D827" s="312"/>
      <c r="E827" s="312"/>
      <c r="F827" s="315"/>
      <c r="G827" s="312"/>
      <c r="H827" s="312"/>
      <c r="I827" s="34"/>
      <c r="J827" s="34"/>
      <c r="K827" s="37"/>
      <c r="L827" s="114"/>
      <c r="M827" s="114"/>
      <c r="N827" s="114"/>
      <c r="O827" s="34"/>
      <c r="P827" s="34"/>
      <c r="Q827" s="34"/>
      <c r="R827" s="34"/>
      <c r="S827" s="34"/>
      <c r="T827" s="37"/>
      <c r="U827" s="37"/>
      <c r="V827" s="37"/>
      <c r="W827" s="34"/>
      <c r="X827" s="34"/>
      <c r="Y827" s="37"/>
      <c r="Z827" s="34"/>
      <c r="AA827" s="34"/>
      <c r="AB827" s="34"/>
      <c r="AC827" s="34"/>
      <c r="AD827" s="34"/>
      <c r="AE827" s="37"/>
      <c r="AF827" s="34"/>
    </row>
    <row r="828" ht="14.5" spans="1:32">
      <c r="A828" s="34"/>
      <c r="B828" s="37"/>
      <c r="C828" s="214"/>
      <c r="D828" s="312"/>
      <c r="E828" s="312"/>
      <c r="F828" s="315"/>
      <c r="G828" s="312"/>
      <c r="H828" s="312"/>
      <c r="I828" s="34"/>
      <c r="J828" s="34"/>
      <c r="K828" s="37"/>
      <c r="L828" s="114"/>
      <c r="M828" s="114"/>
      <c r="N828" s="114"/>
      <c r="O828" s="34"/>
      <c r="P828" s="34"/>
      <c r="Q828" s="34"/>
      <c r="R828" s="34"/>
      <c r="S828" s="34"/>
      <c r="T828" s="37"/>
      <c r="U828" s="37"/>
      <c r="V828" s="37"/>
      <c r="W828" s="34"/>
      <c r="X828" s="34"/>
      <c r="Y828" s="37"/>
      <c r="Z828" s="34"/>
      <c r="AA828" s="34"/>
      <c r="AB828" s="34"/>
      <c r="AC828" s="34"/>
      <c r="AD828" s="34"/>
      <c r="AE828" s="37"/>
      <c r="AF828" s="34"/>
    </row>
    <row r="829" ht="14.5" spans="1:32">
      <c r="A829" s="34"/>
      <c r="B829" s="37"/>
      <c r="C829" s="214"/>
      <c r="D829" s="312"/>
      <c r="E829" s="312"/>
      <c r="F829" s="315"/>
      <c r="G829" s="312"/>
      <c r="H829" s="312"/>
      <c r="I829" s="34"/>
      <c r="J829" s="34"/>
      <c r="K829" s="37"/>
      <c r="L829" s="114"/>
      <c r="M829" s="114"/>
      <c r="N829" s="114"/>
      <c r="O829" s="34"/>
      <c r="P829" s="34"/>
      <c r="Q829" s="34"/>
      <c r="R829" s="34"/>
      <c r="S829" s="34"/>
      <c r="T829" s="37"/>
      <c r="U829" s="37"/>
      <c r="V829" s="37"/>
      <c r="W829" s="34"/>
      <c r="X829" s="34"/>
      <c r="Y829" s="37"/>
      <c r="Z829" s="34"/>
      <c r="AA829" s="34"/>
      <c r="AB829" s="34"/>
      <c r="AC829" s="34"/>
      <c r="AD829" s="34"/>
      <c r="AE829" s="37"/>
      <c r="AF829" s="34"/>
    </row>
    <row r="830" ht="14.5" spans="1:32">
      <c r="A830" s="34"/>
      <c r="B830" s="37"/>
      <c r="C830" s="214"/>
      <c r="D830" s="312"/>
      <c r="E830" s="312"/>
      <c r="F830" s="315"/>
      <c r="G830" s="312"/>
      <c r="H830" s="312"/>
      <c r="I830" s="34"/>
      <c r="J830" s="34"/>
      <c r="K830" s="37"/>
      <c r="L830" s="114"/>
      <c r="M830" s="114"/>
      <c r="N830" s="114"/>
      <c r="O830" s="34"/>
      <c r="P830" s="34"/>
      <c r="Q830" s="34"/>
      <c r="R830" s="34"/>
      <c r="S830" s="34"/>
      <c r="T830" s="37"/>
      <c r="U830" s="37"/>
      <c r="V830" s="37"/>
      <c r="W830" s="34"/>
      <c r="X830" s="34"/>
      <c r="Y830" s="37"/>
      <c r="Z830" s="34"/>
      <c r="AA830" s="34"/>
      <c r="AB830" s="34"/>
      <c r="AC830" s="34"/>
      <c r="AD830" s="34"/>
      <c r="AE830" s="37"/>
      <c r="AF830" s="34"/>
    </row>
    <row r="831" ht="14.5" spans="1:32">
      <c r="A831" s="34"/>
      <c r="B831" s="37"/>
      <c r="C831" s="214"/>
      <c r="D831" s="312"/>
      <c r="E831" s="312"/>
      <c r="F831" s="315"/>
      <c r="G831" s="312"/>
      <c r="H831" s="312"/>
      <c r="I831" s="34"/>
      <c r="J831" s="34"/>
      <c r="K831" s="37"/>
      <c r="L831" s="114"/>
      <c r="M831" s="114"/>
      <c r="N831" s="114"/>
      <c r="O831" s="34"/>
      <c r="P831" s="34"/>
      <c r="Q831" s="34"/>
      <c r="R831" s="34"/>
      <c r="S831" s="34"/>
      <c r="T831" s="37"/>
      <c r="U831" s="37"/>
      <c r="V831" s="37"/>
      <c r="W831" s="34"/>
      <c r="X831" s="34"/>
      <c r="Y831" s="37"/>
      <c r="Z831" s="34"/>
      <c r="AA831" s="34"/>
      <c r="AB831" s="34"/>
      <c r="AC831" s="34"/>
      <c r="AD831" s="34"/>
      <c r="AE831" s="37"/>
      <c r="AF831" s="34"/>
    </row>
    <row r="832" ht="14.5" spans="1:32">
      <c r="A832" s="34"/>
      <c r="B832" s="37"/>
      <c r="C832" s="214"/>
      <c r="D832" s="312"/>
      <c r="E832" s="312"/>
      <c r="F832" s="315"/>
      <c r="G832" s="312"/>
      <c r="H832" s="312"/>
      <c r="I832" s="34"/>
      <c r="J832" s="34"/>
      <c r="K832" s="37"/>
      <c r="L832" s="114"/>
      <c r="M832" s="114"/>
      <c r="N832" s="114"/>
      <c r="O832" s="34"/>
      <c r="P832" s="34"/>
      <c r="Q832" s="34"/>
      <c r="R832" s="34"/>
      <c r="S832" s="34"/>
      <c r="T832" s="37"/>
      <c r="U832" s="37"/>
      <c r="V832" s="37"/>
      <c r="W832" s="34"/>
      <c r="X832" s="34"/>
      <c r="Y832" s="37"/>
      <c r="Z832" s="34"/>
      <c r="AA832" s="34"/>
      <c r="AB832" s="34"/>
      <c r="AC832" s="34"/>
      <c r="AD832" s="34"/>
      <c r="AE832" s="37"/>
      <c r="AF832" s="34"/>
    </row>
    <row r="833" ht="14.5" spans="1:32">
      <c r="A833" s="34"/>
      <c r="B833" s="37"/>
      <c r="C833" s="214"/>
      <c r="D833" s="312"/>
      <c r="E833" s="312"/>
      <c r="F833" s="315"/>
      <c r="G833" s="312"/>
      <c r="H833" s="312"/>
      <c r="I833" s="34"/>
      <c r="J833" s="34"/>
      <c r="K833" s="37"/>
      <c r="L833" s="114"/>
      <c r="M833" s="114"/>
      <c r="N833" s="114"/>
      <c r="O833" s="34"/>
      <c r="P833" s="34"/>
      <c r="Q833" s="34"/>
      <c r="R833" s="34"/>
      <c r="S833" s="34"/>
      <c r="T833" s="37"/>
      <c r="U833" s="37"/>
      <c r="V833" s="37"/>
      <c r="W833" s="34"/>
      <c r="X833" s="34"/>
      <c r="Y833" s="37"/>
      <c r="Z833" s="34"/>
      <c r="AA833" s="34"/>
      <c r="AB833" s="34"/>
      <c r="AC833" s="34"/>
      <c r="AD833" s="34"/>
      <c r="AE833" s="37"/>
      <c r="AF833" s="34"/>
    </row>
    <row r="834" ht="14.5" spans="1:32">
      <c r="A834" s="34"/>
      <c r="B834" s="37"/>
      <c r="C834" s="214"/>
      <c r="D834" s="312"/>
      <c r="E834" s="312"/>
      <c r="F834" s="315"/>
      <c r="G834" s="312"/>
      <c r="H834" s="312"/>
      <c r="I834" s="34"/>
      <c r="J834" s="34"/>
      <c r="K834" s="37"/>
      <c r="L834" s="114"/>
      <c r="M834" s="114"/>
      <c r="N834" s="114"/>
      <c r="O834" s="34"/>
      <c r="P834" s="34"/>
      <c r="Q834" s="34"/>
      <c r="R834" s="34"/>
      <c r="S834" s="34"/>
      <c r="T834" s="37"/>
      <c r="U834" s="37"/>
      <c r="V834" s="37"/>
      <c r="W834" s="34"/>
      <c r="X834" s="34"/>
      <c r="Y834" s="37"/>
      <c r="Z834" s="34"/>
      <c r="AA834" s="34"/>
      <c r="AB834" s="34"/>
      <c r="AC834" s="34"/>
      <c r="AD834" s="34"/>
      <c r="AE834" s="37"/>
      <c r="AF834" s="34"/>
    </row>
    <row r="835" ht="14.5" spans="1:32">
      <c r="A835" s="34"/>
      <c r="B835" s="37"/>
      <c r="C835" s="214"/>
      <c r="D835" s="312"/>
      <c r="E835" s="312"/>
      <c r="F835" s="315"/>
      <c r="G835" s="312"/>
      <c r="H835" s="312"/>
      <c r="I835" s="34"/>
      <c r="J835" s="34"/>
      <c r="K835" s="37"/>
      <c r="L835" s="114"/>
      <c r="M835" s="114"/>
      <c r="N835" s="114"/>
      <c r="O835" s="34"/>
      <c r="P835" s="34"/>
      <c r="Q835" s="34"/>
      <c r="R835" s="34"/>
      <c r="S835" s="34"/>
      <c r="T835" s="37"/>
      <c r="U835" s="37"/>
      <c r="V835" s="37"/>
      <c r="W835" s="34"/>
      <c r="X835" s="34"/>
      <c r="Y835" s="37"/>
      <c r="Z835" s="34"/>
      <c r="AA835" s="34"/>
      <c r="AB835" s="34"/>
      <c r="AC835" s="34"/>
      <c r="AD835" s="34"/>
      <c r="AE835" s="37"/>
      <c r="AF835" s="34"/>
    </row>
    <row r="836" ht="14.5" spans="1:32">
      <c r="A836" s="34"/>
      <c r="B836" s="37"/>
      <c r="C836" s="214"/>
      <c r="D836" s="312"/>
      <c r="E836" s="312"/>
      <c r="F836" s="315"/>
      <c r="G836" s="312"/>
      <c r="H836" s="312"/>
      <c r="I836" s="34"/>
      <c r="J836" s="34"/>
      <c r="K836" s="37"/>
      <c r="L836" s="114"/>
      <c r="M836" s="114"/>
      <c r="N836" s="114"/>
      <c r="O836" s="34"/>
      <c r="P836" s="34"/>
      <c r="Q836" s="34"/>
      <c r="R836" s="34"/>
      <c r="S836" s="34"/>
      <c r="T836" s="37"/>
      <c r="U836" s="37"/>
      <c r="V836" s="37"/>
      <c r="W836" s="34"/>
      <c r="X836" s="34"/>
      <c r="Y836" s="37"/>
      <c r="Z836" s="34"/>
      <c r="AA836" s="34"/>
      <c r="AB836" s="34"/>
      <c r="AC836" s="34"/>
      <c r="AD836" s="34"/>
      <c r="AE836" s="37"/>
      <c r="AF836" s="34"/>
    </row>
    <row r="837" ht="14.5" spans="1:32">
      <c r="A837" s="34"/>
      <c r="B837" s="37"/>
      <c r="C837" s="214"/>
      <c r="D837" s="312"/>
      <c r="E837" s="312"/>
      <c r="F837" s="315"/>
      <c r="G837" s="312"/>
      <c r="H837" s="312"/>
      <c r="I837" s="34"/>
      <c r="J837" s="34"/>
      <c r="K837" s="37"/>
      <c r="L837" s="114"/>
      <c r="M837" s="114"/>
      <c r="N837" s="114"/>
      <c r="O837" s="34"/>
      <c r="P837" s="34"/>
      <c r="Q837" s="34"/>
      <c r="R837" s="34"/>
      <c r="S837" s="34"/>
      <c r="T837" s="37"/>
      <c r="U837" s="37"/>
      <c r="V837" s="37"/>
      <c r="W837" s="34"/>
      <c r="X837" s="34"/>
      <c r="Y837" s="37"/>
      <c r="Z837" s="34"/>
      <c r="AA837" s="34"/>
      <c r="AB837" s="34"/>
      <c r="AC837" s="34"/>
      <c r="AD837" s="34"/>
      <c r="AE837" s="37"/>
      <c r="AF837" s="34"/>
    </row>
    <row r="838" ht="14.5" spans="1:32">
      <c r="A838" s="34"/>
      <c r="B838" s="37"/>
      <c r="C838" s="214"/>
      <c r="D838" s="312"/>
      <c r="E838" s="312"/>
      <c r="F838" s="315"/>
      <c r="G838" s="312"/>
      <c r="H838" s="312"/>
      <c r="I838" s="34"/>
      <c r="J838" s="34"/>
      <c r="K838" s="37"/>
      <c r="L838" s="114"/>
      <c r="M838" s="114"/>
      <c r="N838" s="114"/>
      <c r="O838" s="34"/>
      <c r="P838" s="34"/>
      <c r="Q838" s="34"/>
      <c r="R838" s="34"/>
      <c r="S838" s="34"/>
      <c r="T838" s="37"/>
      <c r="U838" s="37"/>
      <c r="V838" s="37"/>
      <c r="W838" s="34"/>
      <c r="X838" s="34"/>
      <c r="Y838" s="37"/>
      <c r="Z838" s="34"/>
      <c r="AA838" s="34"/>
      <c r="AB838" s="34"/>
      <c r="AC838" s="34"/>
      <c r="AD838" s="34"/>
      <c r="AE838" s="37"/>
      <c r="AF838" s="34"/>
    </row>
    <row r="839" ht="14.5" spans="1:32">
      <c r="A839" s="34"/>
      <c r="B839" s="37"/>
      <c r="C839" s="214"/>
      <c r="D839" s="312"/>
      <c r="E839" s="312"/>
      <c r="F839" s="315"/>
      <c r="G839" s="312"/>
      <c r="H839" s="312"/>
      <c r="I839" s="34"/>
      <c r="J839" s="34"/>
      <c r="K839" s="37"/>
      <c r="L839" s="114"/>
      <c r="M839" s="114"/>
      <c r="N839" s="114"/>
      <c r="O839" s="34"/>
      <c r="P839" s="34"/>
      <c r="Q839" s="34"/>
      <c r="R839" s="34"/>
      <c r="S839" s="34"/>
      <c r="T839" s="37"/>
      <c r="U839" s="37"/>
      <c r="V839" s="37"/>
      <c r="W839" s="34"/>
      <c r="X839" s="34"/>
      <c r="Y839" s="37"/>
      <c r="Z839" s="34"/>
      <c r="AA839" s="34"/>
      <c r="AB839" s="34"/>
      <c r="AC839" s="34"/>
      <c r="AD839" s="34"/>
      <c r="AE839" s="37"/>
      <c r="AF839" s="34"/>
    </row>
    <row r="840" ht="14.5" spans="1:32">
      <c r="A840" s="34"/>
      <c r="B840" s="37"/>
      <c r="C840" s="214"/>
      <c r="D840" s="312"/>
      <c r="E840" s="312"/>
      <c r="F840" s="315"/>
      <c r="G840" s="312"/>
      <c r="H840" s="312"/>
      <c r="I840" s="34"/>
      <c r="J840" s="34"/>
      <c r="K840" s="37"/>
      <c r="L840" s="114"/>
      <c r="M840" s="114"/>
      <c r="N840" s="114"/>
      <c r="O840" s="34"/>
      <c r="P840" s="34"/>
      <c r="Q840" s="34"/>
      <c r="R840" s="34"/>
      <c r="S840" s="34"/>
      <c r="T840" s="37"/>
      <c r="U840" s="37"/>
      <c r="V840" s="37"/>
      <c r="W840" s="34"/>
      <c r="X840" s="34"/>
      <c r="Y840" s="37"/>
      <c r="Z840" s="34"/>
      <c r="AA840" s="34"/>
      <c r="AB840" s="34"/>
      <c r="AC840" s="34"/>
      <c r="AD840" s="34"/>
      <c r="AE840" s="37"/>
      <c r="AF840" s="34"/>
    </row>
    <row r="841" ht="14.5" spans="1:32">
      <c r="A841" s="34"/>
      <c r="B841" s="37"/>
      <c r="C841" s="214"/>
      <c r="D841" s="312"/>
      <c r="E841" s="312"/>
      <c r="F841" s="315"/>
      <c r="G841" s="312"/>
      <c r="H841" s="312"/>
      <c r="I841" s="34"/>
      <c r="J841" s="34"/>
      <c r="K841" s="37"/>
      <c r="L841" s="114"/>
      <c r="M841" s="114"/>
      <c r="N841" s="114"/>
      <c r="O841" s="34"/>
      <c r="P841" s="34"/>
      <c r="Q841" s="34"/>
      <c r="R841" s="34"/>
      <c r="S841" s="34"/>
      <c r="T841" s="37"/>
      <c r="U841" s="37"/>
      <c r="V841" s="37"/>
      <c r="W841" s="34"/>
      <c r="X841" s="34"/>
      <c r="Y841" s="37"/>
      <c r="Z841" s="34"/>
      <c r="AA841" s="34"/>
      <c r="AB841" s="34"/>
      <c r="AC841" s="34"/>
      <c r="AD841" s="34"/>
      <c r="AE841" s="37"/>
      <c r="AF841" s="34"/>
    </row>
    <row r="842" ht="14.5" spans="1:32">
      <c r="A842" s="34"/>
      <c r="B842" s="37"/>
      <c r="C842" s="214"/>
      <c r="D842" s="312"/>
      <c r="E842" s="312"/>
      <c r="F842" s="315"/>
      <c r="G842" s="312"/>
      <c r="H842" s="312"/>
      <c r="I842" s="34"/>
      <c r="J842" s="34"/>
      <c r="K842" s="37"/>
      <c r="L842" s="114"/>
      <c r="M842" s="114"/>
      <c r="N842" s="114"/>
      <c r="O842" s="34"/>
      <c r="P842" s="34"/>
      <c r="Q842" s="34"/>
      <c r="R842" s="34"/>
      <c r="S842" s="34"/>
      <c r="T842" s="37"/>
      <c r="U842" s="37"/>
      <c r="V842" s="37"/>
      <c r="W842" s="34"/>
      <c r="X842" s="34"/>
      <c r="Y842" s="37"/>
      <c r="Z842" s="34"/>
      <c r="AA842" s="34"/>
      <c r="AB842" s="34"/>
      <c r="AC842" s="34"/>
      <c r="AD842" s="34"/>
      <c r="AE842" s="37"/>
      <c r="AF842" s="34"/>
    </row>
    <row r="843" ht="14.5" spans="1:32">
      <c r="A843" s="34"/>
      <c r="B843" s="37"/>
      <c r="C843" s="214"/>
      <c r="D843" s="312"/>
      <c r="E843" s="312"/>
      <c r="F843" s="315"/>
      <c r="G843" s="312"/>
      <c r="H843" s="312"/>
      <c r="I843" s="34"/>
      <c r="J843" s="34"/>
      <c r="K843" s="37"/>
      <c r="L843" s="114"/>
      <c r="M843" s="114"/>
      <c r="N843" s="114"/>
      <c r="O843" s="34"/>
      <c r="P843" s="34"/>
      <c r="Q843" s="34"/>
      <c r="R843" s="34"/>
      <c r="S843" s="34"/>
      <c r="T843" s="37"/>
      <c r="U843" s="37"/>
      <c r="V843" s="37"/>
      <c r="W843" s="34"/>
      <c r="X843" s="34"/>
      <c r="Y843" s="37"/>
      <c r="Z843" s="34"/>
      <c r="AA843" s="34"/>
      <c r="AB843" s="34"/>
      <c r="AC843" s="34"/>
      <c r="AD843" s="34"/>
      <c r="AE843" s="37"/>
      <c r="AF843" s="34"/>
    </row>
    <row r="844" ht="14.5" spans="1:32">
      <c r="A844" s="34"/>
      <c r="B844" s="37"/>
      <c r="C844" s="214"/>
      <c r="D844" s="312"/>
      <c r="E844" s="312"/>
      <c r="F844" s="315"/>
      <c r="G844" s="312"/>
      <c r="H844" s="312"/>
      <c r="I844" s="34"/>
      <c r="J844" s="34"/>
      <c r="K844" s="37"/>
      <c r="L844" s="114"/>
      <c r="M844" s="114"/>
      <c r="N844" s="114"/>
      <c r="O844" s="34"/>
      <c r="P844" s="34"/>
      <c r="Q844" s="34"/>
      <c r="R844" s="34"/>
      <c r="S844" s="34"/>
      <c r="T844" s="37"/>
      <c r="U844" s="37"/>
      <c r="V844" s="37"/>
      <c r="W844" s="34"/>
      <c r="X844" s="34"/>
      <c r="Y844" s="37"/>
      <c r="Z844" s="34"/>
      <c r="AA844" s="34"/>
      <c r="AB844" s="34"/>
      <c r="AC844" s="34"/>
      <c r="AD844" s="34"/>
      <c r="AE844" s="37"/>
      <c r="AF844" s="34"/>
    </row>
    <row r="845" ht="14.5" spans="1:32">
      <c r="A845" s="34"/>
      <c r="B845" s="37"/>
      <c r="C845" s="214"/>
      <c r="D845" s="312"/>
      <c r="E845" s="312"/>
      <c r="F845" s="315"/>
      <c r="G845" s="312"/>
      <c r="H845" s="312"/>
      <c r="I845" s="34"/>
      <c r="J845" s="34"/>
      <c r="K845" s="37"/>
      <c r="L845" s="114"/>
      <c r="M845" s="114"/>
      <c r="N845" s="114"/>
      <c r="O845" s="34"/>
      <c r="P845" s="34"/>
      <c r="Q845" s="34"/>
      <c r="R845" s="34"/>
      <c r="S845" s="34"/>
      <c r="T845" s="37"/>
      <c r="U845" s="37"/>
      <c r="V845" s="37"/>
      <c r="W845" s="34"/>
      <c r="X845" s="34"/>
      <c r="Y845" s="37"/>
      <c r="Z845" s="34"/>
      <c r="AA845" s="34"/>
      <c r="AB845" s="34"/>
      <c r="AC845" s="34"/>
      <c r="AD845" s="34"/>
      <c r="AE845" s="37"/>
      <c r="AF845" s="34"/>
    </row>
    <row r="846" ht="14.5" spans="1:32">
      <c r="A846" s="34"/>
      <c r="B846" s="37"/>
      <c r="C846" s="214"/>
      <c r="D846" s="312"/>
      <c r="E846" s="312"/>
      <c r="F846" s="315"/>
      <c r="G846" s="312"/>
      <c r="H846" s="312"/>
      <c r="I846" s="34"/>
      <c r="J846" s="34"/>
      <c r="K846" s="37"/>
      <c r="L846" s="114"/>
      <c r="M846" s="114"/>
      <c r="N846" s="114"/>
      <c r="O846" s="34"/>
      <c r="P846" s="34"/>
      <c r="Q846" s="34"/>
      <c r="R846" s="34"/>
      <c r="S846" s="34"/>
      <c r="T846" s="37"/>
      <c r="U846" s="37"/>
      <c r="V846" s="37"/>
      <c r="W846" s="34"/>
      <c r="X846" s="34"/>
      <c r="Y846" s="37"/>
      <c r="Z846" s="34"/>
      <c r="AA846" s="34"/>
      <c r="AB846" s="34"/>
      <c r="AC846" s="34"/>
      <c r="AD846" s="34"/>
      <c r="AE846" s="37"/>
      <c r="AF846" s="34"/>
    </row>
    <row r="847" ht="14.5" spans="1:32">
      <c r="A847" s="34"/>
      <c r="B847" s="37"/>
      <c r="C847" s="214"/>
      <c r="D847" s="312"/>
      <c r="E847" s="312"/>
      <c r="F847" s="315"/>
      <c r="G847" s="312"/>
      <c r="H847" s="312"/>
      <c r="I847" s="34"/>
      <c r="J847" s="34"/>
      <c r="K847" s="37"/>
      <c r="L847" s="114"/>
      <c r="M847" s="114"/>
      <c r="N847" s="114"/>
      <c r="O847" s="34"/>
      <c r="P847" s="34"/>
      <c r="Q847" s="34"/>
      <c r="R847" s="34"/>
      <c r="S847" s="34"/>
      <c r="T847" s="37"/>
      <c r="U847" s="37"/>
      <c r="V847" s="37"/>
      <c r="W847" s="34"/>
      <c r="X847" s="34"/>
      <c r="Y847" s="37"/>
      <c r="Z847" s="34"/>
      <c r="AA847" s="34"/>
      <c r="AB847" s="34"/>
      <c r="AC847" s="34"/>
      <c r="AD847" s="34"/>
      <c r="AE847" s="37"/>
      <c r="AF847" s="34"/>
    </row>
    <row r="848" ht="14.5" spans="1:32">
      <c r="A848" s="34"/>
      <c r="B848" s="37"/>
      <c r="C848" s="214"/>
      <c r="D848" s="312"/>
      <c r="E848" s="312"/>
      <c r="F848" s="315"/>
      <c r="G848" s="312"/>
      <c r="H848" s="312"/>
      <c r="I848" s="34"/>
      <c r="J848" s="34"/>
      <c r="K848" s="37"/>
      <c r="L848" s="114"/>
      <c r="M848" s="114"/>
      <c r="N848" s="114"/>
      <c r="O848" s="34"/>
      <c r="P848" s="34"/>
      <c r="Q848" s="34"/>
      <c r="R848" s="34"/>
      <c r="S848" s="34"/>
      <c r="T848" s="37"/>
      <c r="U848" s="37"/>
      <c r="V848" s="37"/>
      <c r="W848" s="34"/>
      <c r="X848" s="34"/>
      <c r="Y848" s="37"/>
      <c r="Z848" s="34"/>
      <c r="AA848" s="34"/>
      <c r="AB848" s="34"/>
      <c r="AC848" s="34"/>
      <c r="AD848" s="34"/>
      <c r="AE848" s="37"/>
      <c r="AF848" s="34"/>
    </row>
    <row r="849" ht="14.5" spans="1:32">
      <c r="A849" s="34"/>
      <c r="B849" s="37"/>
      <c r="C849" s="214"/>
      <c r="D849" s="312"/>
      <c r="E849" s="312"/>
      <c r="F849" s="315"/>
      <c r="G849" s="312"/>
      <c r="H849" s="312"/>
      <c r="I849" s="34"/>
      <c r="J849" s="34"/>
      <c r="K849" s="37"/>
      <c r="L849" s="114"/>
      <c r="M849" s="114"/>
      <c r="N849" s="114"/>
      <c r="O849" s="34"/>
      <c r="P849" s="34"/>
      <c r="Q849" s="34"/>
      <c r="R849" s="34"/>
      <c r="S849" s="34"/>
      <c r="T849" s="37"/>
      <c r="U849" s="37"/>
      <c r="V849" s="37"/>
      <c r="W849" s="34"/>
      <c r="X849" s="34"/>
      <c r="Y849" s="37"/>
      <c r="Z849" s="34"/>
      <c r="AA849" s="34"/>
      <c r="AB849" s="34"/>
      <c r="AC849" s="34"/>
      <c r="AD849" s="34"/>
      <c r="AE849" s="37"/>
      <c r="AF849" s="34"/>
    </row>
    <row r="850" ht="14.5" spans="1:32">
      <c r="A850" s="34"/>
      <c r="B850" s="37"/>
      <c r="C850" s="214"/>
      <c r="D850" s="312"/>
      <c r="E850" s="312"/>
      <c r="F850" s="315"/>
      <c r="G850" s="312"/>
      <c r="H850" s="312"/>
      <c r="I850" s="34"/>
      <c r="J850" s="34"/>
      <c r="K850" s="37"/>
      <c r="L850" s="114"/>
      <c r="M850" s="114"/>
      <c r="N850" s="114"/>
      <c r="O850" s="34"/>
      <c r="P850" s="34"/>
      <c r="Q850" s="34"/>
      <c r="R850" s="34"/>
      <c r="S850" s="34"/>
      <c r="T850" s="37"/>
      <c r="U850" s="37"/>
      <c r="V850" s="37"/>
      <c r="W850" s="34"/>
      <c r="X850" s="34"/>
      <c r="Y850" s="37"/>
      <c r="Z850" s="34"/>
      <c r="AA850" s="34"/>
      <c r="AB850" s="34"/>
      <c r="AC850" s="34"/>
      <c r="AD850" s="34"/>
      <c r="AE850" s="37"/>
      <c r="AF850" s="34"/>
    </row>
    <row r="851" ht="14.5" spans="1:32">
      <c r="A851" s="34"/>
      <c r="B851" s="37"/>
      <c r="C851" s="214"/>
      <c r="D851" s="312"/>
      <c r="E851" s="312"/>
      <c r="F851" s="315"/>
      <c r="G851" s="312"/>
      <c r="H851" s="312"/>
      <c r="I851" s="34"/>
      <c r="J851" s="34"/>
      <c r="K851" s="37"/>
      <c r="L851" s="114"/>
      <c r="M851" s="114"/>
      <c r="N851" s="114"/>
      <c r="O851" s="34"/>
      <c r="P851" s="34"/>
      <c r="Q851" s="34"/>
      <c r="R851" s="34"/>
      <c r="S851" s="34"/>
      <c r="T851" s="37"/>
      <c r="U851" s="37"/>
      <c r="V851" s="37"/>
      <c r="W851" s="34"/>
      <c r="X851" s="34"/>
      <c r="Y851" s="37"/>
      <c r="Z851" s="34"/>
      <c r="AA851" s="34"/>
      <c r="AB851" s="34"/>
      <c r="AC851" s="34"/>
      <c r="AD851" s="34"/>
      <c r="AE851" s="37"/>
      <c r="AF851" s="34"/>
    </row>
    <row r="852" ht="14.5" spans="1:32">
      <c r="A852" s="34"/>
      <c r="B852" s="37"/>
      <c r="C852" s="214"/>
      <c r="D852" s="312"/>
      <c r="E852" s="312"/>
      <c r="F852" s="315"/>
      <c r="G852" s="312"/>
      <c r="H852" s="312"/>
      <c r="I852" s="34"/>
      <c r="J852" s="34"/>
      <c r="K852" s="37"/>
      <c r="L852" s="114"/>
      <c r="M852" s="114"/>
      <c r="N852" s="114"/>
      <c r="O852" s="34"/>
      <c r="P852" s="34"/>
      <c r="Q852" s="34"/>
      <c r="R852" s="34"/>
      <c r="S852" s="34"/>
      <c r="T852" s="37"/>
      <c r="U852" s="37"/>
      <c r="V852" s="37"/>
      <c r="W852" s="34"/>
      <c r="X852" s="34"/>
      <c r="Y852" s="37"/>
      <c r="Z852" s="34"/>
      <c r="AA852" s="34"/>
      <c r="AB852" s="34"/>
      <c r="AC852" s="34"/>
      <c r="AD852" s="34"/>
      <c r="AE852" s="37"/>
      <c r="AF852" s="34"/>
    </row>
    <row r="853" ht="14.5" spans="1:32">
      <c r="A853" s="34"/>
      <c r="B853" s="37"/>
      <c r="C853" s="214"/>
      <c r="D853" s="312"/>
      <c r="E853" s="312"/>
      <c r="F853" s="315"/>
      <c r="G853" s="312"/>
      <c r="H853" s="312"/>
      <c r="I853" s="34"/>
      <c r="J853" s="34"/>
      <c r="K853" s="37"/>
      <c r="L853" s="114"/>
      <c r="M853" s="114"/>
      <c r="N853" s="114"/>
      <c r="O853" s="34"/>
      <c r="P853" s="34"/>
      <c r="Q853" s="34"/>
      <c r="R853" s="34"/>
      <c r="S853" s="34"/>
      <c r="T853" s="37"/>
      <c r="U853" s="37"/>
      <c r="V853" s="37"/>
      <c r="W853" s="34"/>
      <c r="X853" s="34"/>
      <c r="Y853" s="37"/>
      <c r="Z853" s="34"/>
      <c r="AA853" s="34"/>
      <c r="AB853" s="34"/>
      <c r="AC853" s="34"/>
      <c r="AD853" s="34"/>
      <c r="AE853" s="37"/>
      <c r="AF853" s="34"/>
    </row>
    <row r="854" ht="14.5" spans="1:32">
      <c r="A854" s="34"/>
      <c r="B854" s="37"/>
      <c r="C854" s="214"/>
      <c r="D854" s="312"/>
      <c r="E854" s="312"/>
      <c r="F854" s="315"/>
      <c r="G854" s="312"/>
      <c r="H854" s="312"/>
      <c r="I854" s="34"/>
      <c r="J854" s="34"/>
      <c r="K854" s="37"/>
      <c r="L854" s="114"/>
      <c r="M854" s="114"/>
      <c r="N854" s="114"/>
      <c r="O854" s="34"/>
      <c r="P854" s="34"/>
      <c r="Q854" s="34"/>
      <c r="R854" s="34"/>
      <c r="S854" s="34"/>
      <c r="T854" s="37"/>
      <c r="U854" s="37"/>
      <c r="V854" s="37"/>
      <c r="W854" s="34"/>
      <c r="X854" s="34"/>
      <c r="Y854" s="37"/>
      <c r="Z854" s="34"/>
      <c r="AA854" s="34"/>
      <c r="AB854" s="34"/>
      <c r="AC854" s="34"/>
      <c r="AD854" s="34"/>
      <c r="AE854" s="37"/>
      <c r="AF854" s="34"/>
    </row>
    <row r="855" ht="14.5" spans="1:32">
      <c r="A855" s="34"/>
      <c r="B855" s="37"/>
      <c r="C855" s="214"/>
      <c r="D855" s="312"/>
      <c r="E855" s="312"/>
      <c r="F855" s="315"/>
      <c r="G855" s="312"/>
      <c r="H855" s="312"/>
      <c r="I855" s="34"/>
      <c r="J855" s="34"/>
      <c r="K855" s="37"/>
      <c r="L855" s="114"/>
      <c r="M855" s="114"/>
      <c r="N855" s="114"/>
      <c r="O855" s="34"/>
      <c r="P855" s="34"/>
      <c r="Q855" s="34"/>
      <c r="R855" s="34"/>
      <c r="S855" s="34"/>
      <c r="T855" s="37"/>
      <c r="U855" s="37"/>
      <c r="V855" s="37"/>
      <c r="W855" s="34"/>
      <c r="X855" s="34"/>
      <c r="Y855" s="37"/>
      <c r="Z855" s="34"/>
      <c r="AA855" s="34"/>
      <c r="AB855" s="34"/>
      <c r="AC855" s="34"/>
      <c r="AD855" s="34"/>
      <c r="AE855" s="37"/>
      <c r="AF855" s="34"/>
    </row>
    <row r="856" ht="14.5" spans="1:32">
      <c r="A856" s="34"/>
      <c r="B856" s="37"/>
      <c r="C856" s="214"/>
      <c r="D856" s="312"/>
      <c r="E856" s="312"/>
      <c r="F856" s="315"/>
      <c r="G856" s="312"/>
      <c r="H856" s="312"/>
      <c r="I856" s="34"/>
      <c r="J856" s="34"/>
      <c r="K856" s="37"/>
      <c r="L856" s="114"/>
      <c r="M856" s="114"/>
      <c r="N856" s="114"/>
      <c r="O856" s="34"/>
      <c r="P856" s="34"/>
      <c r="Q856" s="34"/>
      <c r="R856" s="34"/>
      <c r="S856" s="34"/>
      <c r="T856" s="37"/>
      <c r="U856" s="37"/>
      <c r="V856" s="37"/>
      <c r="W856" s="34"/>
      <c r="X856" s="34"/>
      <c r="Y856" s="37"/>
      <c r="Z856" s="34"/>
      <c r="AA856" s="34"/>
      <c r="AB856" s="34"/>
      <c r="AC856" s="34"/>
      <c r="AD856" s="34"/>
      <c r="AE856" s="37"/>
      <c r="AF856" s="34"/>
    </row>
    <row r="857" ht="14.5" spans="1:32">
      <c r="A857" s="34"/>
      <c r="B857" s="37"/>
      <c r="C857" s="214"/>
      <c r="D857" s="312"/>
      <c r="E857" s="312"/>
      <c r="F857" s="315"/>
      <c r="G857" s="312"/>
      <c r="H857" s="312"/>
      <c r="I857" s="34"/>
      <c r="J857" s="34"/>
      <c r="K857" s="37"/>
      <c r="L857" s="114"/>
      <c r="M857" s="114"/>
      <c r="N857" s="114"/>
      <c r="O857" s="34"/>
      <c r="P857" s="34"/>
      <c r="Q857" s="34"/>
      <c r="R857" s="34"/>
      <c r="S857" s="34"/>
      <c r="T857" s="37"/>
      <c r="U857" s="37"/>
      <c r="V857" s="37"/>
      <c r="W857" s="34"/>
      <c r="X857" s="34"/>
      <c r="Y857" s="37"/>
      <c r="Z857" s="34"/>
      <c r="AA857" s="34"/>
      <c r="AB857" s="34"/>
      <c r="AC857" s="34"/>
      <c r="AD857" s="34"/>
      <c r="AE857" s="37"/>
      <c r="AF857" s="34"/>
    </row>
    <row r="858" ht="14.5" spans="1:32">
      <c r="A858" s="34"/>
      <c r="B858" s="37"/>
      <c r="C858" s="214"/>
      <c r="D858" s="312"/>
      <c r="E858" s="312"/>
      <c r="F858" s="315"/>
      <c r="G858" s="312"/>
      <c r="H858" s="312"/>
      <c r="I858" s="34"/>
      <c r="J858" s="34"/>
      <c r="K858" s="37"/>
      <c r="L858" s="114"/>
      <c r="M858" s="114"/>
      <c r="N858" s="114"/>
      <c r="O858" s="34"/>
      <c r="P858" s="34"/>
      <c r="Q858" s="34"/>
      <c r="R858" s="34"/>
      <c r="S858" s="34"/>
      <c r="T858" s="37"/>
      <c r="U858" s="37"/>
      <c r="V858" s="37"/>
      <c r="W858" s="34"/>
      <c r="X858" s="34"/>
      <c r="Y858" s="37"/>
      <c r="Z858" s="34"/>
      <c r="AA858" s="34"/>
      <c r="AB858" s="34"/>
      <c r="AC858" s="34"/>
      <c r="AD858" s="34"/>
      <c r="AE858" s="37"/>
      <c r="AF858" s="34"/>
    </row>
    <row r="859" ht="14.5" spans="1:32">
      <c r="A859" s="34"/>
      <c r="B859" s="37"/>
      <c r="C859" s="214"/>
      <c r="D859" s="312"/>
      <c r="E859" s="312"/>
      <c r="F859" s="315"/>
      <c r="G859" s="312"/>
      <c r="H859" s="312"/>
      <c r="I859" s="34"/>
      <c r="J859" s="34"/>
      <c r="K859" s="37"/>
      <c r="L859" s="114"/>
      <c r="M859" s="114"/>
      <c r="N859" s="114"/>
      <c r="O859" s="34"/>
      <c r="P859" s="34"/>
      <c r="Q859" s="34"/>
      <c r="R859" s="34"/>
      <c r="S859" s="34"/>
      <c r="T859" s="37"/>
      <c r="U859" s="37"/>
      <c r="V859" s="37"/>
      <c r="W859" s="34"/>
      <c r="X859" s="34"/>
      <c r="Y859" s="37"/>
      <c r="Z859" s="34"/>
      <c r="AA859" s="34"/>
      <c r="AB859" s="34"/>
      <c r="AC859" s="34"/>
      <c r="AD859" s="34"/>
      <c r="AE859" s="37"/>
      <c r="AF859" s="34"/>
    </row>
    <row r="860" ht="14.5" spans="1:32">
      <c r="A860" s="34"/>
      <c r="B860" s="37"/>
      <c r="C860" s="214"/>
      <c r="D860" s="312"/>
      <c r="E860" s="312"/>
      <c r="F860" s="315"/>
      <c r="G860" s="312"/>
      <c r="H860" s="312"/>
      <c r="I860" s="34"/>
      <c r="J860" s="34"/>
      <c r="K860" s="37"/>
      <c r="L860" s="114"/>
      <c r="M860" s="114"/>
      <c r="N860" s="114"/>
      <c r="O860" s="34"/>
      <c r="P860" s="34"/>
      <c r="Q860" s="34"/>
      <c r="R860" s="34"/>
      <c r="S860" s="34"/>
      <c r="T860" s="37"/>
      <c r="U860" s="37"/>
      <c r="V860" s="37"/>
      <c r="W860" s="34"/>
      <c r="X860" s="34"/>
      <c r="Y860" s="37"/>
      <c r="Z860" s="34"/>
      <c r="AA860" s="34"/>
      <c r="AB860" s="34"/>
      <c r="AC860" s="34"/>
      <c r="AD860" s="34"/>
      <c r="AE860" s="37"/>
      <c r="AF860" s="34"/>
    </row>
    <row r="861" ht="14.5" spans="1:32">
      <c r="A861" s="34"/>
      <c r="B861" s="37"/>
      <c r="C861" s="214"/>
      <c r="D861" s="312"/>
      <c r="E861" s="312"/>
      <c r="F861" s="315"/>
      <c r="G861" s="312"/>
      <c r="H861" s="312"/>
      <c r="I861" s="34"/>
      <c r="J861" s="34"/>
      <c r="K861" s="37"/>
      <c r="L861" s="114"/>
      <c r="M861" s="114"/>
      <c r="N861" s="114"/>
      <c r="O861" s="34"/>
      <c r="P861" s="34"/>
      <c r="Q861" s="34"/>
      <c r="R861" s="34"/>
      <c r="S861" s="34"/>
      <c r="T861" s="37"/>
      <c r="U861" s="37"/>
      <c r="V861" s="37"/>
      <c r="W861" s="34"/>
      <c r="X861" s="34"/>
      <c r="Y861" s="37"/>
      <c r="Z861" s="34"/>
      <c r="AA861" s="34"/>
      <c r="AB861" s="34"/>
      <c r="AC861" s="34"/>
      <c r="AD861" s="34"/>
      <c r="AE861" s="37"/>
      <c r="AF861" s="34"/>
    </row>
    <row r="862" ht="14.5" spans="1:32">
      <c r="A862" s="34"/>
      <c r="B862" s="37"/>
      <c r="C862" s="214"/>
      <c r="D862" s="312"/>
      <c r="E862" s="312"/>
      <c r="F862" s="315"/>
      <c r="G862" s="312"/>
      <c r="H862" s="312"/>
      <c r="I862" s="34"/>
      <c r="J862" s="34"/>
      <c r="K862" s="37"/>
      <c r="L862" s="114"/>
      <c r="M862" s="114"/>
      <c r="N862" s="114"/>
      <c r="O862" s="34"/>
      <c r="P862" s="34"/>
      <c r="Q862" s="34"/>
      <c r="R862" s="34"/>
      <c r="S862" s="34"/>
      <c r="T862" s="37"/>
      <c r="U862" s="37"/>
      <c r="V862" s="37"/>
      <c r="W862" s="34"/>
      <c r="X862" s="34"/>
      <c r="Y862" s="37"/>
      <c r="Z862" s="34"/>
      <c r="AA862" s="34"/>
      <c r="AB862" s="34"/>
      <c r="AC862" s="34"/>
      <c r="AD862" s="34"/>
      <c r="AE862" s="37"/>
      <c r="AF862" s="34"/>
    </row>
    <row r="863" ht="14.5" spans="1:32">
      <c r="A863" s="34"/>
      <c r="B863" s="37"/>
      <c r="C863" s="214"/>
      <c r="D863" s="312"/>
      <c r="E863" s="312"/>
      <c r="F863" s="315"/>
      <c r="G863" s="312"/>
      <c r="H863" s="312"/>
      <c r="I863" s="34"/>
      <c r="J863" s="34"/>
      <c r="K863" s="37"/>
      <c r="L863" s="114"/>
      <c r="M863" s="114"/>
      <c r="N863" s="114"/>
      <c r="O863" s="34"/>
      <c r="P863" s="34"/>
      <c r="Q863" s="34"/>
      <c r="R863" s="34"/>
      <c r="S863" s="34"/>
      <c r="T863" s="37"/>
      <c r="U863" s="37"/>
      <c r="V863" s="37"/>
      <c r="W863" s="34"/>
      <c r="X863" s="34"/>
      <c r="Y863" s="37"/>
      <c r="Z863" s="34"/>
      <c r="AA863" s="34"/>
      <c r="AB863" s="34"/>
      <c r="AC863" s="34"/>
      <c r="AD863" s="34"/>
      <c r="AE863" s="37"/>
      <c r="AF863" s="34"/>
    </row>
    <row r="864" ht="14.5" spans="1:32">
      <c r="A864" s="34"/>
      <c r="B864" s="37"/>
      <c r="C864" s="214"/>
      <c r="D864" s="312"/>
      <c r="E864" s="312"/>
      <c r="F864" s="315"/>
      <c r="G864" s="312"/>
      <c r="H864" s="312"/>
      <c r="I864" s="34"/>
      <c r="J864" s="34"/>
      <c r="K864" s="37"/>
      <c r="L864" s="114"/>
      <c r="M864" s="114"/>
      <c r="N864" s="114"/>
      <c r="O864" s="34"/>
      <c r="P864" s="34"/>
      <c r="Q864" s="34"/>
      <c r="R864" s="34"/>
      <c r="S864" s="34"/>
      <c r="T864" s="37"/>
      <c r="U864" s="37"/>
      <c r="V864" s="37"/>
      <c r="W864" s="34"/>
      <c r="X864" s="34"/>
      <c r="Y864" s="37"/>
      <c r="Z864" s="34"/>
      <c r="AA864" s="34"/>
      <c r="AB864" s="34"/>
      <c r="AC864" s="34"/>
      <c r="AD864" s="34"/>
      <c r="AE864" s="37"/>
      <c r="AF864" s="34"/>
    </row>
    <row r="865" ht="14.5" spans="1:32">
      <c r="A865" s="34"/>
      <c r="B865" s="37"/>
      <c r="C865" s="214"/>
      <c r="D865" s="312"/>
      <c r="E865" s="312"/>
      <c r="F865" s="315"/>
      <c r="G865" s="312"/>
      <c r="H865" s="312"/>
      <c r="I865" s="34"/>
      <c r="J865" s="34"/>
      <c r="K865" s="37"/>
      <c r="L865" s="114"/>
      <c r="M865" s="114"/>
      <c r="N865" s="114"/>
      <c r="O865" s="34"/>
      <c r="P865" s="34"/>
      <c r="Q865" s="34"/>
      <c r="R865" s="34"/>
      <c r="S865" s="34"/>
      <c r="T865" s="37"/>
      <c r="U865" s="37"/>
      <c r="V865" s="37"/>
      <c r="W865" s="34"/>
      <c r="X865" s="34"/>
      <c r="Y865" s="37"/>
      <c r="Z865" s="34"/>
      <c r="AA865" s="34"/>
      <c r="AB865" s="34"/>
      <c r="AC865" s="34"/>
      <c r="AD865" s="34"/>
      <c r="AE865" s="37"/>
      <c r="AF865" s="34"/>
    </row>
    <row r="866" ht="14.5" spans="1:32">
      <c r="A866" s="34"/>
      <c r="B866" s="37"/>
      <c r="C866" s="214"/>
      <c r="D866" s="312"/>
      <c r="E866" s="312"/>
      <c r="F866" s="315"/>
      <c r="G866" s="312"/>
      <c r="H866" s="312"/>
      <c r="I866" s="34"/>
      <c r="J866" s="34"/>
      <c r="K866" s="37"/>
      <c r="L866" s="114"/>
      <c r="M866" s="114"/>
      <c r="N866" s="114"/>
      <c r="O866" s="34"/>
      <c r="P866" s="34"/>
      <c r="Q866" s="34"/>
      <c r="R866" s="34"/>
      <c r="S866" s="34"/>
      <c r="T866" s="37"/>
      <c r="U866" s="37"/>
      <c r="V866" s="37"/>
      <c r="W866" s="34"/>
      <c r="X866" s="34"/>
      <c r="Y866" s="37"/>
      <c r="Z866" s="34"/>
      <c r="AA866" s="34"/>
      <c r="AB866" s="34"/>
      <c r="AC866" s="34"/>
      <c r="AD866" s="34"/>
      <c r="AE866" s="37"/>
      <c r="AF866" s="34"/>
    </row>
    <row r="867" ht="14.5" spans="1:32">
      <c r="A867" s="34"/>
      <c r="B867" s="37"/>
      <c r="C867" s="214"/>
      <c r="D867" s="312"/>
      <c r="E867" s="312"/>
      <c r="F867" s="315"/>
      <c r="G867" s="312"/>
      <c r="H867" s="312"/>
      <c r="I867" s="34"/>
      <c r="J867" s="34"/>
      <c r="K867" s="37"/>
      <c r="L867" s="114"/>
      <c r="M867" s="114"/>
      <c r="N867" s="114"/>
      <c r="O867" s="34"/>
      <c r="P867" s="34"/>
      <c r="Q867" s="34"/>
      <c r="R867" s="34"/>
      <c r="S867" s="34"/>
      <c r="T867" s="37"/>
      <c r="U867" s="37"/>
      <c r="V867" s="37"/>
      <c r="W867" s="34"/>
      <c r="X867" s="34"/>
      <c r="Y867" s="37"/>
      <c r="Z867" s="34"/>
      <c r="AA867" s="34"/>
      <c r="AB867" s="34"/>
      <c r="AC867" s="34"/>
      <c r="AD867" s="34"/>
      <c r="AE867" s="37"/>
      <c r="AF867" s="34"/>
    </row>
    <row r="868" ht="14.5" spans="1:32">
      <c r="A868" s="34"/>
      <c r="B868" s="37"/>
      <c r="C868" s="214"/>
      <c r="D868" s="312"/>
      <c r="E868" s="312"/>
      <c r="F868" s="315"/>
      <c r="G868" s="312"/>
      <c r="H868" s="312"/>
      <c r="I868" s="34"/>
      <c r="J868" s="34"/>
      <c r="K868" s="37"/>
      <c r="L868" s="114"/>
      <c r="M868" s="114"/>
      <c r="N868" s="114"/>
      <c r="O868" s="34"/>
      <c r="P868" s="34"/>
      <c r="Q868" s="34"/>
      <c r="R868" s="34"/>
      <c r="S868" s="34"/>
      <c r="T868" s="37"/>
      <c r="U868" s="37"/>
      <c r="V868" s="37"/>
      <c r="W868" s="34"/>
      <c r="X868" s="34"/>
      <c r="Y868" s="37"/>
      <c r="Z868" s="34"/>
      <c r="AA868" s="34"/>
      <c r="AB868" s="34"/>
      <c r="AC868" s="34"/>
      <c r="AD868" s="34"/>
      <c r="AE868" s="37"/>
      <c r="AF868" s="34"/>
    </row>
    <row r="869" ht="14.5" spans="1:32">
      <c r="A869" s="34"/>
      <c r="B869" s="37"/>
      <c r="C869" s="214"/>
      <c r="D869" s="312"/>
      <c r="E869" s="312"/>
      <c r="F869" s="315"/>
      <c r="G869" s="312"/>
      <c r="H869" s="312"/>
      <c r="I869" s="34"/>
      <c r="J869" s="34"/>
      <c r="K869" s="37"/>
      <c r="L869" s="114"/>
      <c r="M869" s="114"/>
      <c r="N869" s="114"/>
      <c r="O869" s="34"/>
      <c r="P869" s="34"/>
      <c r="Q869" s="34"/>
      <c r="R869" s="34"/>
      <c r="S869" s="34"/>
      <c r="T869" s="37"/>
      <c r="U869" s="37"/>
      <c r="V869" s="37"/>
      <c r="W869" s="34"/>
      <c r="X869" s="34"/>
      <c r="Y869" s="37"/>
      <c r="Z869" s="34"/>
      <c r="AA869" s="34"/>
      <c r="AB869" s="34"/>
      <c r="AC869" s="34"/>
      <c r="AD869" s="34"/>
      <c r="AE869" s="37"/>
      <c r="AF869" s="34"/>
    </row>
    <row r="870" ht="14.5" spans="1:32">
      <c r="A870" s="34"/>
      <c r="B870" s="37"/>
      <c r="C870" s="214"/>
      <c r="D870" s="312"/>
      <c r="E870" s="312"/>
      <c r="F870" s="315"/>
      <c r="G870" s="312"/>
      <c r="H870" s="312"/>
      <c r="I870" s="34"/>
      <c r="J870" s="34"/>
      <c r="K870" s="37"/>
      <c r="L870" s="114"/>
      <c r="M870" s="114"/>
      <c r="N870" s="114"/>
      <c r="O870" s="34"/>
      <c r="P870" s="34"/>
      <c r="Q870" s="34"/>
      <c r="R870" s="34"/>
      <c r="S870" s="34"/>
      <c r="T870" s="37"/>
      <c r="U870" s="37"/>
      <c r="V870" s="37"/>
      <c r="W870" s="34"/>
      <c r="X870" s="34"/>
      <c r="Y870" s="37"/>
      <c r="Z870" s="34"/>
      <c r="AA870" s="34"/>
      <c r="AB870" s="34"/>
      <c r="AC870" s="34"/>
      <c r="AD870" s="34"/>
      <c r="AE870" s="37"/>
      <c r="AF870" s="34"/>
    </row>
    <row r="871" ht="14.5" spans="1:32">
      <c r="A871" s="34"/>
      <c r="B871" s="37"/>
      <c r="C871" s="214"/>
      <c r="D871" s="312"/>
      <c r="E871" s="312"/>
      <c r="F871" s="315"/>
      <c r="G871" s="312"/>
      <c r="H871" s="312"/>
      <c r="I871" s="34"/>
      <c r="J871" s="34"/>
      <c r="K871" s="37"/>
      <c r="L871" s="114"/>
      <c r="M871" s="114"/>
      <c r="N871" s="114"/>
      <c r="O871" s="34"/>
      <c r="P871" s="34"/>
      <c r="Q871" s="34"/>
      <c r="R871" s="34"/>
      <c r="S871" s="34"/>
      <c r="T871" s="37"/>
      <c r="U871" s="37"/>
      <c r="V871" s="37"/>
      <c r="W871" s="34"/>
      <c r="X871" s="34"/>
      <c r="Y871" s="37"/>
      <c r="Z871" s="34"/>
      <c r="AA871" s="34"/>
      <c r="AB871" s="34"/>
      <c r="AC871" s="34"/>
      <c r="AD871" s="34"/>
      <c r="AE871" s="37"/>
      <c r="AF871" s="34"/>
    </row>
    <row r="872" ht="14.5" spans="1:32">
      <c r="A872" s="34"/>
      <c r="B872" s="37"/>
      <c r="C872" s="214"/>
      <c r="D872" s="312"/>
      <c r="E872" s="312"/>
      <c r="F872" s="315"/>
      <c r="G872" s="312"/>
      <c r="H872" s="312"/>
      <c r="I872" s="34"/>
      <c r="J872" s="34"/>
      <c r="K872" s="37"/>
      <c r="L872" s="114"/>
      <c r="M872" s="114"/>
      <c r="N872" s="114"/>
      <c r="O872" s="34"/>
      <c r="P872" s="34"/>
      <c r="Q872" s="34"/>
      <c r="R872" s="34"/>
      <c r="S872" s="34"/>
      <c r="T872" s="37"/>
      <c r="U872" s="37"/>
      <c r="V872" s="37"/>
      <c r="W872" s="34"/>
      <c r="X872" s="34"/>
      <c r="Y872" s="37"/>
      <c r="Z872" s="34"/>
      <c r="AA872" s="34"/>
      <c r="AB872" s="34"/>
      <c r="AC872" s="34"/>
      <c r="AD872" s="34"/>
      <c r="AE872" s="37"/>
      <c r="AF872" s="34"/>
    </row>
    <row r="873" ht="14.5" spans="1:32">
      <c r="A873" s="34"/>
      <c r="B873" s="37"/>
      <c r="C873" s="214"/>
      <c r="D873" s="312"/>
      <c r="E873" s="312"/>
      <c r="F873" s="315"/>
      <c r="G873" s="312"/>
      <c r="H873" s="312"/>
      <c r="I873" s="34"/>
      <c r="J873" s="34"/>
      <c r="K873" s="37"/>
      <c r="L873" s="114"/>
      <c r="M873" s="114"/>
      <c r="N873" s="114"/>
      <c r="O873" s="34"/>
      <c r="P873" s="34"/>
      <c r="Q873" s="34"/>
      <c r="R873" s="34"/>
      <c r="S873" s="34"/>
      <c r="T873" s="37"/>
      <c r="U873" s="37"/>
      <c r="V873" s="37"/>
      <c r="W873" s="34"/>
      <c r="X873" s="34"/>
      <c r="Y873" s="37"/>
      <c r="Z873" s="34"/>
      <c r="AA873" s="34"/>
      <c r="AB873" s="34"/>
      <c r="AC873" s="34"/>
      <c r="AD873" s="34"/>
      <c r="AE873" s="37"/>
      <c r="AF873" s="34"/>
    </row>
    <row r="874" ht="14.5" spans="1:32">
      <c r="A874" s="34"/>
      <c r="B874" s="37"/>
      <c r="C874" s="214"/>
      <c r="D874" s="312"/>
      <c r="E874" s="312"/>
      <c r="F874" s="315"/>
      <c r="G874" s="312"/>
      <c r="H874" s="312"/>
      <c r="I874" s="34"/>
      <c r="J874" s="34"/>
      <c r="K874" s="37"/>
      <c r="L874" s="114"/>
      <c r="M874" s="114"/>
      <c r="N874" s="114"/>
      <c r="O874" s="34"/>
      <c r="P874" s="34"/>
      <c r="Q874" s="34"/>
      <c r="R874" s="34"/>
      <c r="S874" s="34"/>
      <c r="T874" s="37"/>
      <c r="U874" s="37"/>
      <c r="V874" s="37"/>
      <c r="W874" s="34"/>
      <c r="X874" s="34"/>
      <c r="Y874" s="37"/>
      <c r="Z874" s="34"/>
      <c r="AA874" s="34"/>
      <c r="AB874" s="34"/>
      <c r="AC874" s="34"/>
      <c r="AD874" s="34"/>
      <c r="AE874" s="37"/>
      <c r="AF874" s="34"/>
    </row>
    <row r="875" ht="14.5" spans="1:32">
      <c r="A875" s="34"/>
      <c r="B875" s="37"/>
      <c r="C875" s="214"/>
      <c r="D875" s="312"/>
      <c r="E875" s="312"/>
      <c r="F875" s="315"/>
      <c r="G875" s="312"/>
      <c r="H875" s="312"/>
      <c r="I875" s="34"/>
      <c r="J875" s="34"/>
      <c r="K875" s="37"/>
      <c r="L875" s="114"/>
      <c r="M875" s="114"/>
      <c r="N875" s="114"/>
      <c r="O875" s="34"/>
      <c r="P875" s="34"/>
      <c r="Q875" s="34"/>
      <c r="R875" s="34"/>
      <c r="S875" s="34"/>
      <c r="T875" s="37"/>
      <c r="U875" s="37"/>
      <c r="V875" s="37"/>
      <c r="W875" s="34"/>
      <c r="X875" s="34"/>
      <c r="Y875" s="37"/>
      <c r="Z875" s="34"/>
      <c r="AA875" s="34"/>
      <c r="AB875" s="34"/>
      <c r="AC875" s="34"/>
      <c r="AD875" s="34"/>
      <c r="AE875" s="37"/>
      <c r="AF875" s="34"/>
    </row>
    <row r="876" ht="14.5" spans="1:32">
      <c r="A876" s="34"/>
      <c r="B876" s="37"/>
      <c r="C876" s="214"/>
      <c r="D876" s="312"/>
      <c r="E876" s="312"/>
      <c r="F876" s="315"/>
      <c r="G876" s="312"/>
      <c r="H876" s="312"/>
      <c r="I876" s="34"/>
      <c r="J876" s="34"/>
      <c r="K876" s="37"/>
      <c r="L876" s="114"/>
      <c r="M876" s="114"/>
      <c r="N876" s="114"/>
      <c r="O876" s="34"/>
      <c r="P876" s="34"/>
      <c r="Q876" s="34"/>
      <c r="R876" s="34"/>
      <c r="S876" s="34"/>
      <c r="T876" s="37"/>
      <c r="U876" s="37"/>
      <c r="V876" s="37"/>
      <c r="W876" s="34"/>
      <c r="X876" s="34"/>
      <c r="Y876" s="37"/>
      <c r="Z876" s="34"/>
      <c r="AA876" s="34"/>
      <c r="AB876" s="34"/>
      <c r="AC876" s="34"/>
      <c r="AD876" s="34"/>
      <c r="AE876" s="37"/>
      <c r="AF876" s="34"/>
    </row>
    <row r="877" ht="14.5" spans="1:32">
      <c r="A877" s="34"/>
      <c r="B877" s="37"/>
      <c r="C877" s="214"/>
      <c r="D877" s="312"/>
      <c r="E877" s="312"/>
      <c r="F877" s="315"/>
      <c r="G877" s="312"/>
      <c r="H877" s="312"/>
      <c r="I877" s="34"/>
      <c r="J877" s="34"/>
      <c r="K877" s="37"/>
      <c r="L877" s="114"/>
      <c r="M877" s="114"/>
      <c r="N877" s="114"/>
      <c r="O877" s="34"/>
      <c r="P877" s="34"/>
      <c r="Q877" s="34"/>
      <c r="R877" s="34"/>
      <c r="S877" s="34"/>
      <c r="T877" s="37"/>
      <c r="U877" s="37"/>
      <c r="V877" s="37"/>
      <c r="W877" s="34"/>
      <c r="X877" s="34"/>
      <c r="Y877" s="37"/>
      <c r="Z877" s="34"/>
      <c r="AA877" s="34"/>
      <c r="AB877" s="34"/>
      <c r="AC877" s="34"/>
      <c r="AD877" s="34"/>
      <c r="AE877" s="37"/>
      <c r="AF877" s="34"/>
    </row>
    <row r="878" ht="14.5" spans="1:32">
      <c r="A878" s="34"/>
      <c r="B878" s="37"/>
      <c r="C878" s="214"/>
      <c r="D878" s="312"/>
      <c r="E878" s="312"/>
      <c r="F878" s="315"/>
      <c r="G878" s="312"/>
      <c r="H878" s="312"/>
      <c r="I878" s="34"/>
      <c r="J878" s="34"/>
      <c r="K878" s="37"/>
      <c r="L878" s="114"/>
      <c r="M878" s="114"/>
      <c r="N878" s="114"/>
      <c r="O878" s="34"/>
      <c r="P878" s="34"/>
      <c r="Q878" s="34"/>
      <c r="R878" s="34"/>
      <c r="S878" s="34"/>
      <c r="T878" s="37"/>
      <c r="U878" s="37"/>
      <c r="V878" s="37"/>
      <c r="W878" s="34"/>
      <c r="X878" s="34"/>
      <c r="Y878" s="37"/>
      <c r="Z878" s="34"/>
      <c r="AA878" s="34"/>
      <c r="AB878" s="34"/>
      <c r="AC878" s="34"/>
      <c r="AD878" s="34"/>
      <c r="AE878" s="37"/>
      <c r="AF878" s="34"/>
    </row>
    <row r="879" ht="14.5" spans="1:32">
      <c r="A879" s="34"/>
      <c r="B879" s="37"/>
      <c r="C879" s="214"/>
      <c r="D879" s="312"/>
      <c r="E879" s="312"/>
      <c r="F879" s="315"/>
      <c r="G879" s="312"/>
      <c r="H879" s="312"/>
      <c r="I879" s="34"/>
      <c r="J879" s="34"/>
      <c r="K879" s="37"/>
      <c r="L879" s="114"/>
      <c r="M879" s="114"/>
      <c r="N879" s="114"/>
      <c r="O879" s="34"/>
      <c r="P879" s="34"/>
      <c r="Q879" s="34"/>
      <c r="R879" s="34"/>
      <c r="S879" s="34"/>
      <c r="T879" s="37"/>
      <c r="U879" s="37"/>
      <c r="V879" s="37"/>
      <c r="W879" s="34"/>
      <c r="X879" s="34"/>
      <c r="Y879" s="37"/>
      <c r="Z879" s="34"/>
      <c r="AA879" s="34"/>
      <c r="AB879" s="34"/>
      <c r="AC879" s="34"/>
      <c r="AD879" s="34"/>
      <c r="AE879" s="37"/>
      <c r="AF879" s="34"/>
    </row>
    <row r="880" ht="14.5" spans="1:32">
      <c r="A880" s="34"/>
      <c r="B880" s="37"/>
      <c r="C880" s="214"/>
      <c r="D880" s="312"/>
      <c r="E880" s="312"/>
      <c r="F880" s="315"/>
      <c r="G880" s="312"/>
      <c r="H880" s="312"/>
      <c r="I880" s="34"/>
      <c r="J880" s="34"/>
      <c r="K880" s="37"/>
      <c r="L880" s="114"/>
      <c r="M880" s="114"/>
      <c r="N880" s="114"/>
      <c r="O880" s="34"/>
      <c r="P880" s="34"/>
      <c r="Q880" s="34"/>
      <c r="R880" s="34"/>
      <c r="S880" s="34"/>
      <c r="T880" s="37"/>
      <c r="U880" s="37"/>
      <c r="V880" s="37"/>
      <c r="W880" s="34"/>
      <c r="X880" s="34"/>
      <c r="Y880" s="37"/>
      <c r="Z880" s="34"/>
      <c r="AA880" s="34"/>
      <c r="AB880" s="34"/>
      <c r="AC880" s="34"/>
      <c r="AD880" s="34"/>
      <c r="AE880" s="37"/>
      <c r="AF880" s="34"/>
    </row>
    <row r="881" ht="14.5" spans="1:32">
      <c r="A881" s="34"/>
      <c r="B881" s="37"/>
      <c r="C881" s="214"/>
      <c r="D881" s="312"/>
      <c r="E881" s="312"/>
      <c r="F881" s="315"/>
      <c r="G881" s="312"/>
      <c r="H881" s="312"/>
      <c r="I881" s="34"/>
      <c r="J881" s="34"/>
      <c r="K881" s="37"/>
      <c r="L881" s="114"/>
      <c r="M881" s="114"/>
      <c r="N881" s="114"/>
      <c r="O881" s="34"/>
      <c r="P881" s="34"/>
      <c r="Q881" s="34"/>
      <c r="R881" s="34"/>
      <c r="S881" s="34"/>
      <c r="T881" s="37"/>
      <c r="U881" s="37"/>
      <c r="V881" s="37"/>
      <c r="W881" s="34"/>
      <c r="X881" s="34"/>
      <c r="Y881" s="37"/>
      <c r="Z881" s="34"/>
      <c r="AA881" s="34"/>
      <c r="AB881" s="34"/>
      <c r="AC881" s="34"/>
      <c r="AD881" s="34"/>
      <c r="AE881" s="37"/>
      <c r="AF881" s="34"/>
    </row>
    <row r="882" ht="14.5" spans="1:32">
      <c r="A882" s="34"/>
      <c r="B882" s="37"/>
      <c r="C882" s="214"/>
      <c r="D882" s="312"/>
      <c r="E882" s="312"/>
      <c r="F882" s="315"/>
      <c r="G882" s="312"/>
      <c r="H882" s="312"/>
      <c r="I882" s="34"/>
      <c r="J882" s="34"/>
      <c r="K882" s="37"/>
      <c r="L882" s="114"/>
      <c r="M882" s="114"/>
      <c r="N882" s="114"/>
      <c r="O882" s="34"/>
      <c r="P882" s="34"/>
      <c r="Q882" s="34"/>
      <c r="R882" s="34"/>
      <c r="S882" s="34"/>
      <c r="T882" s="37"/>
      <c r="U882" s="37"/>
      <c r="V882" s="37"/>
      <c r="W882" s="34"/>
      <c r="X882" s="34"/>
      <c r="Y882" s="37"/>
      <c r="Z882" s="34"/>
      <c r="AA882" s="34"/>
      <c r="AB882" s="34"/>
      <c r="AC882" s="34"/>
      <c r="AD882" s="34"/>
      <c r="AE882" s="37"/>
      <c r="AF882" s="34"/>
    </row>
    <row r="883" ht="14.5" spans="1:32">
      <c r="A883" s="34"/>
      <c r="B883" s="37"/>
      <c r="C883" s="214"/>
      <c r="D883" s="312"/>
      <c r="E883" s="312"/>
      <c r="F883" s="315"/>
      <c r="G883" s="312"/>
      <c r="H883" s="312"/>
      <c r="I883" s="34"/>
      <c r="J883" s="34"/>
      <c r="K883" s="37"/>
      <c r="L883" s="114"/>
      <c r="M883" s="114"/>
      <c r="N883" s="114"/>
      <c r="O883" s="34"/>
      <c r="P883" s="34"/>
      <c r="Q883" s="34"/>
      <c r="R883" s="34"/>
      <c r="S883" s="34"/>
      <c r="T883" s="37"/>
      <c r="U883" s="37"/>
      <c r="V883" s="37"/>
      <c r="W883" s="34"/>
      <c r="X883" s="34"/>
      <c r="Y883" s="37"/>
      <c r="Z883" s="34"/>
      <c r="AA883" s="34"/>
      <c r="AB883" s="34"/>
      <c r="AC883" s="34"/>
      <c r="AD883" s="34"/>
      <c r="AE883" s="37"/>
      <c r="AF883" s="34"/>
    </row>
    <row r="884" ht="14.5" spans="1:32">
      <c r="A884" s="34"/>
      <c r="B884" s="37"/>
      <c r="C884" s="214"/>
      <c r="D884" s="312"/>
      <c r="E884" s="312"/>
      <c r="F884" s="315"/>
      <c r="G884" s="312"/>
      <c r="H884" s="312"/>
      <c r="I884" s="34"/>
      <c r="J884" s="34"/>
      <c r="K884" s="37"/>
      <c r="L884" s="114"/>
      <c r="M884" s="114"/>
      <c r="N884" s="114"/>
      <c r="O884" s="34"/>
      <c r="P884" s="34"/>
      <c r="Q884" s="34"/>
      <c r="R884" s="34"/>
      <c r="S884" s="34"/>
      <c r="T884" s="37"/>
      <c r="U884" s="37"/>
      <c r="V884" s="37"/>
      <c r="W884" s="34"/>
      <c r="X884" s="34"/>
      <c r="Y884" s="37"/>
      <c r="Z884" s="34"/>
      <c r="AA884" s="34"/>
      <c r="AB884" s="34"/>
      <c r="AC884" s="34"/>
      <c r="AD884" s="34"/>
      <c r="AE884" s="37"/>
      <c r="AF884" s="34"/>
    </row>
    <row r="885" ht="14.5" spans="1:32">
      <c r="A885" s="34"/>
      <c r="B885" s="37"/>
      <c r="C885" s="214"/>
      <c r="D885" s="312"/>
      <c r="E885" s="312"/>
      <c r="F885" s="315"/>
      <c r="G885" s="312"/>
      <c r="H885" s="312"/>
      <c r="I885" s="34"/>
      <c r="J885" s="34"/>
      <c r="K885" s="37"/>
      <c r="L885" s="114"/>
      <c r="M885" s="114"/>
      <c r="N885" s="114"/>
      <c r="O885" s="34"/>
      <c r="P885" s="34"/>
      <c r="Q885" s="34"/>
      <c r="R885" s="34"/>
      <c r="S885" s="34"/>
      <c r="T885" s="37"/>
      <c r="U885" s="37"/>
      <c r="V885" s="37"/>
      <c r="W885" s="34"/>
      <c r="X885" s="34"/>
      <c r="Y885" s="37"/>
      <c r="Z885" s="34"/>
      <c r="AA885" s="34"/>
      <c r="AB885" s="34"/>
      <c r="AC885" s="34"/>
      <c r="AD885" s="34"/>
      <c r="AE885" s="37"/>
      <c r="AF885" s="34"/>
    </row>
    <row r="886" ht="14.5" spans="1:32">
      <c r="A886" s="34"/>
      <c r="B886" s="37"/>
      <c r="C886" s="214"/>
      <c r="D886" s="312"/>
      <c r="E886" s="312"/>
      <c r="F886" s="315"/>
      <c r="G886" s="312"/>
      <c r="H886" s="312"/>
      <c r="I886" s="34"/>
      <c r="J886" s="34"/>
      <c r="K886" s="37"/>
      <c r="L886" s="114"/>
      <c r="M886" s="114"/>
      <c r="N886" s="114"/>
      <c r="O886" s="34"/>
      <c r="P886" s="34"/>
      <c r="Q886" s="34"/>
      <c r="R886" s="34"/>
      <c r="S886" s="34"/>
      <c r="T886" s="37"/>
      <c r="U886" s="37"/>
      <c r="V886" s="37"/>
      <c r="W886" s="34"/>
      <c r="X886" s="34"/>
      <c r="Y886" s="37"/>
      <c r="Z886" s="34"/>
      <c r="AA886" s="34"/>
      <c r="AB886" s="34"/>
      <c r="AC886" s="34"/>
      <c r="AD886" s="34"/>
      <c r="AE886" s="37"/>
      <c r="AF886" s="34"/>
    </row>
    <row r="887" ht="14.5" spans="1:32">
      <c r="A887" s="34"/>
      <c r="B887" s="37"/>
      <c r="C887" s="214"/>
      <c r="D887" s="312"/>
      <c r="E887" s="312"/>
      <c r="F887" s="315"/>
      <c r="G887" s="312"/>
      <c r="H887" s="312"/>
      <c r="I887" s="34"/>
      <c r="J887" s="34"/>
      <c r="K887" s="37"/>
      <c r="L887" s="114"/>
      <c r="M887" s="114"/>
      <c r="N887" s="114"/>
      <c r="O887" s="34"/>
      <c r="P887" s="34"/>
      <c r="Q887" s="34"/>
      <c r="R887" s="34"/>
      <c r="S887" s="34"/>
      <c r="T887" s="37"/>
      <c r="U887" s="37"/>
      <c r="V887" s="37"/>
      <c r="W887" s="34"/>
      <c r="X887" s="34"/>
      <c r="Y887" s="37"/>
      <c r="Z887" s="34"/>
      <c r="AA887" s="34"/>
      <c r="AB887" s="34"/>
      <c r="AC887" s="34"/>
      <c r="AD887" s="34"/>
      <c r="AE887" s="37"/>
      <c r="AF887" s="34"/>
    </row>
    <row r="888" ht="14.5" spans="1:32">
      <c r="A888" s="34"/>
      <c r="B888" s="37"/>
      <c r="C888" s="214"/>
      <c r="D888" s="312"/>
      <c r="E888" s="312"/>
      <c r="F888" s="315"/>
      <c r="G888" s="312"/>
      <c r="H888" s="312"/>
      <c r="I888" s="34"/>
      <c r="J888" s="34"/>
      <c r="K888" s="37"/>
      <c r="L888" s="114"/>
      <c r="M888" s="114"/>
      <c r="N888" s="114"/>
      <c r="O888" s="34"/>
      <c r="P888" s="34"/>
      <c r="Q888" s="34"/>
      <c r="R888" s="34"/>
      <c r="S888" s="34"/>
      <c r="T888" s="37"/>
      <c r="U888" s="37"/>
      <c r="V888" s="37"/>
      <c r="W888" s="34"/>
      <c r="X888" s="34"/>
      <c r="Y888" s="37"/>
      <c r="Z888" s="34"/>
      <c r="AA888" s="34"/>
      <c r="AB888" s="34"/>
      <c r="AC888" s="34"/>
      <c r="AD888" s="34"/>
      <c r="AE888" s="37"/>
      <c r="AF888" s="34"/>
    </row>
    <row r="889" ht="14.5" spans="1:32">
      <c r="A889" s="34"/>
      <c r="B889" s="37"/>
      <c r="C889" s="214"/>
      <c r="D889" s="312"/>
      <c r="E889" s="312"/>
      <c r="F889" s="315"/>
      <c r="G889" s="312"/>
      <c r="H889" s="312"/>
      <c r="I889" s="34"/>
      <c r="J889" s="34"/>
      <c r="K889" s="37"/>
      <c r="L889" s="114"/>
      <c r="M889" s="114"/>
      <c r="N889" s="114"/>
      <c r="O889" s="34"/>
      <c r="P889" s="34"/>
      <c r="Q889" s="34"/>
      <c r="R889" s="34"/>
      <c r="S889" s="34"/>
      <c r="T889" s="37"/>
      <c r="U889" s="37"/>
      <c r="V889" s="37"/>
      <c r="W889" s="34"/>
      <c r="X889" s="34"/>
      <c r="Y889" s="37"/>
      <c r="Z889" s="34"/>
      <c r="AA889" s="34"/>
      <c r="AB889" s="34"/>
      <c r="AC889" s="34"/>
      <c r="AD889" s="34"/>
      <c r="AE889" s="37"/>
      <c r="AF889" s="34"/>
    </row>
    <row r="890" ht="14.5" spans="1:32">
      <c r="A890" s="34"/>
      <c r="B890" s="37"/>
      <c r="C890" s="214"/>
      <c r="D890" s="312"/>
      <c r="E890" s="312"/>
      <c r="F890" s="315"/>
      <c r="G890" s="312"/>
      <c r="H890" s="312"/>
      <c r="I890" s="34"/>
      <c r="J890" s="34"/>
      <c r="K890" s="37"/>
      <c r="L890" s="114"/>
      <c r="M890" s="114"/>
      <c r="N890" s="114"/>
      <c r="O890" s="34"/>
      <c r="P890" s="34"/>
      <c r="Q890" s="34"/>
      <c r="R890" s="34"/>
      <c r="S890" s="34"/>
      <c r="T890" s="37"/>
      <c r="U890" s="37"/>
      <c r="V890" s="37"/>
      <c r="W890" s="34"/>
      <c r="X890" s="34"/>
      <c r="Y890" s="37"/>
      <c r="Z890" s="34"/>
      <c r="AA890" s="34"/>
      <c r="AB890" s="34"/>
      <c r="AC890" s="34"/>
      <c r="AD890" s="34"/>
      <c r="AE890" s="37"/>
      <c r="AF890" s="34"/>
    </row>
    <row r="891" ht="14.5" spans="1:32">
      <c r="A891" s="34"/>
      <c r="B891" s="37"/>
      <c r="C891" s="214"/>
      <c r="D891" s="312"/>
      <c r="E891" s="312"/>
      <c r="F891" s="315"/>
      <c r="G891" s="312"/>
      <c r="H891" s="312"/>
      <c r="I891" s="34"/>
      <c r="J891" s="34"/>
      <c r="K891" s="37"/>
      <c r="L891" s="114"/>
      <c r="M891" s="114"/>
      <c r="N891" s="114"/>
      <c r="O891" s="34"/>
      <c r="P891" s="34"/>
      <c r="Q891" s="34"/>
      <c r="R891" s="34"/>
      <c r="S891" s="34"/>
      <c r="T891" s="37"/>
      <c r="U891" s="37"/>
      <c r="V891" s="37"/>
      <c r="W891" s="34"/>
      <c r="X891" s="34"/>
      <c r="Y891" s="37"/>
      <c r="Z891" s="34"/>
      <c r="AA891" s="34"/>
      <c r="AB891" s="34"/>
      <c r="AC891" s="34"/>
      <c r="AD891" s="34"/>
      <c r="AE891" s="37"/>
      <c r="AF891" s="34"/>
    </row>
    <row r="892" ht="14.5" spans="1:32">
      <c r="A892" s="34"/>
      <c r="B892" s="37"/>
      <c r="C892" s="214"/>
      <c r="D892" s="312"/>
      <c r="E892" s="312"/>
      <c r="F892" s="315"/>
      <c r="G892" s="312"/>
      <c r="H892" s="312"/>
      <c r="I892" s="34"/>
      <c r="J892" s="34"/>
      <c r="K892" s="37"/>
      <c r="L892" s="114"/>
      <c r="M892" s="114"/>
      <c r="N892" s="114"/>
      <c r="O892" s="34"/>
      <c r="P892" s="34"/>
      <c r="Q892" s="34"/>
      <c r="R892" s="34"/>
      <c r="S892" s="34"/>
      <c r="T892" s="37"/>
      <c r="U892" s="37"/>
      <c r="V892" s="37"/>
      <c r="W892" s="34"/>
      <c r="X892" s="34"/>
      <c r="Y892" s="37"/>
      <c r="Z892" s="34"/>
      <c r="AA892" s="34"/>
      <c r="AB892" s="34"/>
      <c r="AC892" s="34"/>
      <c r="AD892" s="34"/>
      <c r="AE892" s="37"/>
      <c r="AF892" s="34"/>
    </row>
    <row r="893" ht="14.5" spans="1:32">
      <c r="A893" s="34"/>
      <c r="B893" s="37"/>
      <c r="C893" s="214"/>
      <c r="D893" s="312"/>
      <c r="E893" s="312"/>
      <c r="F893" s="315"/>
      <c r="G893" s="312"/>
      <c r="H893" s="312"/>
      <c r="I893" s="34"/>
      <c r="J893" s="34"/>
      <c r="K893" s="37"/>
      <c r="L893" s="114"/>
      <c r="M893" s="114"/>
      <c r="N893" s="114"/>
      <c r="O893" s="34"/>
      <c r="P893" s="34"/>
      <c r="Q893" s="34"/>
      <c r="R893" s="34"/>
      <c r="S893" s="34"/>
      <c r="T893" s="37"/>
      <c r="U893" s="37"/>
      <c r="V893" s="37"/>
      <c r="W893" s="34"/>
      <c r="X893" s="34"/>
      <c r="Y893" s="37"/>
      <c r="Z893" s="34"/>
      <c r="AA893" s="34"/>
      <c r="AB893" s="34"/>
      <c r="AC893" s="34"/>
      <c r="AD893" s="34"/>
      <c r="AE893" s="37"/>
      <c r="AF893" s="34"/>
    </row>
    <row r="894" ht="14.5" spans="1:32">
      <c r="A894" s="34"/>
      <c r="B894" s="37"/>
      <c r="C894" s="214"/>
      <c r="D894" s="312"/>
      <c r="E894" s="312"/>
      <c r="F894" s="315"/>
      <c r="G894" s="312"/>
      <c r="H894" s="312"/>
      <c r="I894" s="34"/>
      <c r="J894" s="34"/>
      <c r="K894" s="37"/>
      <c r="L894" s="114"/>
      <c r="M894" s="114"/>
      <c r="N894" s="114"/>
      <c r="O894" s="34"/>
      <c r="P894" s="34"/>
      <c r="Q894" s="34"/>
      <c r="R894" s="34"/>
      <c r="S894" s="34"/>
      <c r="T894" s="37"/>
      <c r="U894" s="37"/>
      <c r="V894" s="37"/>
      <c r="W894" s="34"/>
      <c r="X894" s="34"/>
      <c r="Y894" s="37"/>
      <c r="Z894" s="34"/>
      <c r="AA894" s="34"/>
      <c r="AB894" s="34"/>
      <c r="AC894" s="34"/>
      <c r="AD894" s="34"/>
      <c r="AE894" s="37"/>
      <c r="AF894" s="34"/>
    </row>
    <row r="895" ht="14.5" spans="1:32">
      <c r="A895" s="34"/>
      <c r="B895" s="37"/>
      <c r="C895" s="214"/>
      <c r="D895" s="312"/>
      <c r="E895" s="312"/>
      <c r="F895" s="315"/>
      <c r="G895" s="312"/>
      <c r="H895" s="312"/>
      <c r="I895" s="34"/>
      <c r="J895" s="34"/>
      <c r="K895" s="37"/>
      <c r="L895" s="114"/>
      <c r="M895" s="114"/>
      <c r="N895" s="114"/>
      <c r="O895" s="34"/>
      <c r="P895" s="34"/>
      <c r="Q895" s="34"/>
      <c r="R895" s="34"/>
      <c r="S895" s="34"/>
      <c r="T895" s="37"/>
      <c r="U895" s="37"/>
      <c r="V895" s="37"/>
      <c r="W895" s="34"/>
      <c r="X895" s="34"/>
      <c r="Y895" s="37"/>
      <c r="Z895" s="34"/>
      <c r="AA895" s="34"/>
      <c r="AB895" s="34"/>
      <c r="AC895" s="34"/>
      <c r="AD895" s="34"/>
      <c r="AE895" s="37"/>
      <c r="AF895" s="34"/>
    </row>
    <row r="896" ht="14.5" spans="1:32">
      <c r="A896" s="34"/>
      <c r="B896" s="37"/>
      <c r="C896" s="214"/>
      <c r="D896" s="312"/>
      <c r="E896" s="312"/>
      <c r="F896" s="315"/>
      <c r="G896" s="312"/>
      <c r="H896" s="312"/>
      <c r="I896" s="34"/>
      <c r="J896" s="34"/>
      <c r="K896" s="37"/>
      <c r="L896" s="114"/>
      <c r="M896" s="114"/>
      <c r="N896" s="114"/>
      <c r="O896" s="34"/>
      <c r="P896" s="34"/>
      <c r="Q896" s="34"/>
      <c r="R896" s="34"/>
      <c r="S896" s="34"/>
      <c r="T896" s="37"/>
      <c r="U896" s="37"/>
      <c r="V896" s="37"/>
      <c r="W896" s="34"/>
      <c r="X896" s="34"/>
      <c r="Y896" s="37"/>
      <c r="Z896" s="34"/>
      <c r="AA896" s="34"/>
      <c r="AB896" s="34"/>
      <c r="AC896" s="34"/>
      <c r="AD896" s="34"/>
      <c r="AE896" s="37"/>
      <c r="AF896" s="34"/>
    </row>
    <row r="897" ht="14.5" spans="1:32">
      <c r="A897" s="34"/>
      <c r="B897" s="37"/>
      <c r="C897" s="214"/>
      <c r="D897" s="312"/>
      <c r="E897" s="312"/>
      <c r="F897" s="315"/>
      <c r="G897" s="312"/>
      <c r="H897" s="312"/>
      <c r="I897" s="34"/>
      <c r="J897" s="34"/>
      <c r="K897" s="37"/>
      <c r="L897" s="114"/>
      <c r="M897" s="114"/>
      <c r="N897" s="114"/>
      <c r="O897" s="34"/>
      <c r="P897" s="34"/>
      <c r="Q897" s="34"/>
      <c r="R897" s="34"/>
      <c r="S897" s="34"/>
      <c r="T897" s="37"/>
      <c r="U897" s="37"/>
      <c r="V897" s="37"/>
      <c r="W897" s="34"/>
      <c r="X897" s="34"/>
      <c r="Y897" s="37"/>
      <c r="Z897" s="34"/>
      <c r="AA897" s="34"/>
      <c r="AB897" s="34"/>
      <c r="AC897" s="34"/>
      <c r="AD897" s="34"/>
      <c r="AE897" s="37"/>
      <c r="AF897" s="34"/>
    </row>
    <row r="898" ht="14.5" spans="1:32">
      <c r="A898" s="34"/>
      <c r="B898" s="37"/>
      <c r="C898" s="214"/>
      <c r="D898" s="312"/>
      <c r="E898" s="312"/>
      <c r="F898" s="315"/>
      <c r="G898" s="312"/>
      <c r="H898" s="312"/>
      <c r="I898" s="34"/>
      <c r="J898" s="34"/>
      <c r="K898" s="37"/>
      <c r="L898" s="114"/>
      <c r="M898" s="114"/>
      <c r="N898" s="114"/>
      <c r="O898" s="34"/>
      <c r="P898" s="34"/>
      <c r="Q898" s="34"/>
      <c r="R898" s="34"/>
      <c r="S898" s="34"/>
      <c r="T898" s="37"/>
      <c r="U898" s="37"/>
      <c r="V898" s="37"/>
      <c r="W898" s="34"/>
      <c r="X898" s="34"/>
      <c r="Y898" s="37"/>
      <c r="Z898" s="34"/>
      <c r="AA898" s="34"/>
      <c r="AB898" s="34"/>
      <c r="AC898" s="34"/>
      <c r="AD898" s="34"/>
      <c r="AE898" s="37"/>
      <c r="AF898" s="34"/>
    </row>
    <row r="899" ht="14.5" spans="1:32">
      <c r="A899" s="34"/>
      <c r="B899" s="37"/>
      <c r="C899" s="214"/>
      <c r="D899" s="312"/>
      <c r="E899" s="312"/>
      <c r="F899" s="315"/>
      <c r="G899" s="312"/>
      <c r="H899" s="312"/>
      <c r="I899" s="34"/>
      <c r="J899" s="34"/>
      <c r="K899" s="37"/>
      <c r="L899" s="114"/>
      <c r="M899" s="114"/>
      <c r="N899" s="114"/>
      <c r="O899" s="34"/>
      <c r="P899" s="34"/>
      <c r="Q899" s="34"/>
      <c r="R899" s="34"/>
      <c r="S899" s="34"/>
      <c r="T899" s="37"/>
      <c r="U899" s="37"/>
      <c r="V899" s="37"/>
      <c r="W899" s="34"/>
      <c r="X899" s="34"/>
      <c r="Y899" s="37"/>
      <c r="Z899" s="34"/>
      <c r="AA899" s="34"/>
      <c r="AB899" s="34"/>
      <c r="AC899" s="34"/>
      <c r="AD899" s="34"/>
      <c r="AE899" s="37"/>
      <c r="AF899" s="34"/>
    </row>
    <row r="900" ht="14.5" spans="1:32">
      <c r="A900" s="34"/>
      <c r="B900" s="37"/>
      <c r="C900" s="214"/>
      <c r="D900" s="312"/>
      <c r="E900" s="312"/>
      <c r="F900" s="315"/>
      <c r="G900" s="312"/>
      <c r="H900" s="312"/>
      <c r="I900" s="34"/>
      <c r="J900" s="34"/>
      <c r="K900" s="37"/>
      <c r="L900" s="114"/>
      <c r="M900" s="114"/>
      <c r="N900" s="114"/>
      <c r="O900" s="34"/>
      <c r="P900" s="34"/>
      <c r="Q900" s="34"/>
      <c r="R900" s="34"/>
      <c r="S900" s="34"/>
      <c r="T900" s="37"/>
      <c r="U900" s="37"/>
      <c r="V900" s="37"/>
      <c r="W900" s="34"/>
      <c r="X900" s="34"/>
      <c r="Y900" s="37"/>
      <c r="Z900" s="34"/>
      <c r="AA900" s="34"/>
      <c r="AB900" s="34"/>
      <c r="AC900" s="34"/>
      <c r="AD900" s="34"/>
      <c r="AE900" s="37"/>
      <c r="AF900" s="34"/>
    </row>
    <row r="901" ht="14.5" spans="1:32">
      <c r="A901" s="34"/>
      <c r="B901" s="37"/>
      <c r="C901" s="214"/>
      <c r="D901" s="312"/>
      <c r="E901" s="312"/>
      <c r="F901" s="315"/>
      <c r="G901" s="312"/>
      <c r="H901" s="312"/>
      <c r="I901" s="34"/>
      <c r="J901" s="34"/>
      <c r="K901" s="37"/>
      <c r="L901" s="114"/>
      <c r="M901" s="114"/>
      <c r="N901" s="114"/>
      <c r="O901" s="34"/>
      <c r="P901" s="34"/>
      <c r="Q901" s="34"/>
      <c r="R901" s="34"/>
      <c r="S901" s="34"/>
      <c r="T901" s="37"/>
      <c r="U901" s="37"/>
      <c r="V901" s="37"/>
      <c r="W901" s="34"/>
      <c r="X901" s="34"/>
      <c r="Y901" s="37"/>
      <c r="Z901" s="34"/>
      <c r="AA901" s="34"/>
      <c r="AB901" s="34"/>
      <c r="AC901" s="34"/>
      <c r="AD901" s="34"/>
      <c r="AE901" s="37"/>
      <c r="AF901" s="34"/>
    </row>
    <row r="902" ht="14.5" spans="1:32">
      <c r="A902" s="34"/>
      <c r="B902" s="37"/>
      <c r="C902" s="214"/>
      <c r="D902" s="312"/>
      <c r="E902" s="312"/>
      <c r="F902" s="315"/>
      <c r="G902" s="312"/>
      <c r="H902" s="312"/>
      <c r="I902" s="34"/>
      <c r="J902" s="34"/>
      <c r="K902" s="37"/>
      <c r="L902" s="114"/>
      <c r="M902" s="114"/>
      <c r="N902" s="114"/>
      <c r="O902" s="34"/>
      <c r="P902" s="34"/>
      <c r="Q902" s="34"/>
      <c r="R902" s="34"/>
      <c r="S902" s="34"/>
      <c r="T902" s="37"/>
      <c r="U902" s="37"/>
      <c r="V902" s="37"/>
      <c r="W902" s="34"/>
      <c r="X902" s="34"/>
      <c r="Y902" s="37"/>
      <c r="Z902" s="34"/>
      <c r="AA902" s="34"/>
      <c r="AB902" s="34"/>
      <c r="AC902" s="34"/>
      <c r="AD902" s="34"/>
      <c r="AE902" s="37"/>
      <c r="AF902" s="34"/>
    </row>
    <row r="903" ht="14.5" spans="1:32">
      <c r="A903" s="34"/>
      <c r="B903" s="37"/>
      <c r="C903" s="214"/>
      <c r="D903" s="312"/>
      <c r="E903" s="312"/>
      <c r="F903" s="315"/>
      <c r="G903" s="312"/>
      <c r="H903" s="312"/>
      <c r="I903" s="34"/>
      <c r="J903" s="34"/>
      <c r="K903" s="37"/>
      <c r="L903" s="114"/>
      <c r="M903" s="114"/>
      <c r="N903" s="114"/>
      <c r="O903" s="34"/>
      <c r="P903" s="34"/>
      <c r="Q903" s="34"/>
      <c r="R903" s="34"/>
      <c r="S903" s="34"/>
      <c r="T903" s="37"/>
      <c r="U903" s="37"/>
      <c r="V903" s="37"/>
      <c r="W903" s="34"/>
      <c r="X903" s="34"/>
      <c r="Y903" s="37"/>
      <c r="Z903" s="34"/>
      <c r="AA903" s="34"/>
      <c r="AB903" s="34"/>
      <c r="AC903" s="34"/>
      <c r="AD903" s="34"/>
      <c r="AE903" s="37"/>
      <c r="AF903" s="34"/>
    </row>
    <row r="904" ht="14.5" spans="1:32">
      <c r="A904" s="34"/>
      <c r="B904" s="37"/>
      <c r="C904" s="214"/>
      <c r="D904" s="312"/>
      <c r="E904" s="312"/>
      <c r="F904" s="315"/>
      <c r="G904" s="312"/>
      <c r="H904" s="312"/>
      <c r="I904" s="34"/>
      <c r="J904" s="34"/>
      <c r="K904" s="37"/>
      <c r="L904" s="114"/>
      <c r="M904" s="114"/>
      <c r="N904" s="114"/>
      <c r="O904" s="34"/>
      <c r="P904" s="34"/>
      <c r="Q904" s="34"/>
      <c r="R904" s="34"/>
      <c r="S904" s="34"/>
      <c r="T904" s="37"/>
      <c r="U904" s="37"/>
      <c r="V904" s="37"/>
      <c r="W904" s="34"/>
      <c r="X904" s="34"/>
      <c r="Y904" s="37"/>
      <c r="Z904" s="34"/>
      <c r="AA904" s="34"/>
      <c r="AB904" s="34"/>
      <c r="AC904" s="34"/>
      <c r="AD904" s="34"/>
      <c r="AE904" s="37"/>
      <c r="AF904" s="34"/>
    </row>
    <row r="905" ht="14.5" spans="1:32">
      <c r="A905" s="34"/>
      <c r="B905" s="37"/>
      <c r="C905" s="214"/>
      <c r="D905" s="312"/>
      <c r="E905" s="312"/>
      <c r="F905" s="315"/>
      <c r="G905" s="312"/>
      <c r="H905" s="312"/>
      <c r="I905" s="34"/>
      <c r="J905" s="34"/>
      <c r="K905" s="37"/>
      <c r="L905" s="114"/>
      <c r="M905" s="114"/>
      <c r="N905" s="114"/>
      <c r="O905" s="34"/>
      <c r="P905" s="34"/>
      <c r="Q905" s="34"/>
      <c r="R905" s="34"/>
      <c r="S905" s="34"/>
      <c r="T905" s="37"/>
      <c r="U905" s="37"/>
      <c r="V905" s="37"/>
      <c r="W905" s="34"/>
      <c r="X905" s="34"/>
      <c r="Y905" s="37"/>
      <c r="Z905" s="34"/>
      <c r="AA905" s="34"/>
      <c r="AB905" s="34"/>
      <c r="AC905" s="34"/>
      <c r="AD905" s="34"/>
      <c r="AE905" s="37"/>
      <c r="AF905" s="34"/>
    </row>
    <row r="906" ht="14.5" spans="1:32">
      <c r="A906" s="34"/>
      <c r="B906" s="37"/>
      <c r="C906" s="214"/>
      <c r="D906" s="312"/>
      <c r="E906" s="312"/>
      <c r="F906" s="315"/>
      <c r="G906" s="312"/>
      <c r="H906" s="312"/>
      <c r="I906" s="34"/>
      <c r="J906" s="34"/>
      <c r="K906" s="37"/>
      <c r="L906" s="114"/>
      <c r="M906" s="114"/>
      <c r="N906" s="114"/>
      <c r="O906" s="34"/>
      <c r="P906" s="34"/>
      <c r="Q906" s="34"/>
      <c r="R906" s="34"/>
      <c r="S906" s="34"/>
      <c r="T906" s="37"/>
      <c r="U906" s="37"/>
      <c r="V906" s="37"/>
      <c r="W906" s="34"/>
      <c r="X906" s="34"/>
      <c r="Y906" s="37"/>
      <c r="Z906" s="34"/>
      <c r="AA906" s="34"/>
      <c r="AB906" s="34"/>
      <c r="AC906" s="34"/>
      <c r="AD906" s="34"/>
      <c r="AE906" s="37"/>
      <c r="AF906" s="34"/>
    </row>
    <row r="907" ht="14.5" spans="1:32">
      <c r="A907" s="34"/>
      <c r="B907" s="37"/>
      <c r="C907" s="214"/>
      <c r="D907" s="312"/>
      <c r="E907" s="312"/>
      <c r="F907" s="315"/>
      <c r="G907" s="312"/>
      <c r="H907" s="312"/>
      <c r="I907" s="34"/>
      <c r="J907" s="34"/>
      <c r="K907" s="37"/>
      <c r="L907" s="114"/>
      <c r="M907" s="114"/>
      <c r="N907" s="114"/>
      <c r="O907" s="34"/>
      <c r="P907" s="34"/>
      <c r="Q907" s="34"/>
      <c r="R907" s="34"/>
      <c r="S907" s="34"/>
      <c r="T907" s="37"/>
      <c r="U907" s="37"/>
      <c r="V907" s="37"/>
      <c r="W907" s="34"/>
      <c r="X907" s="34"/>
      <c r="Y907" s="37"/>
      <c r="Z907" s="34"/>
      <c r="AA907" s="34"/>
      <c r="AB907" s="34"/>
      <c r="AC907" s="34"/>
      <c r="AD907" s="34"/>
      <c r="AE907" s="37"/>
      <c r="AF907" s="34"/>
    </row>
    <row r="908" ht="14.5" spans="1:32">
      <c r="A908" s="34"/>
      <c r="B908" s="37"/>
      <c r="C908" s="214"/>
      <c r="D908" s="312"/>
      <c r="E908" s="312"/>
      <c r="F908" s="315"/>
      <c r="G908" s="312"/>
      <c r="H908" s="312"/>
      <c r="I908" s="34"/>
      <c r="J908" s="34"/>
      <c r="K908" s="37"/>
      <c r="L908" s="114"/>
      <c r="M908" s="114"/>
      <c r="N908" s="114"/>
      <c r="O908" s="34"/>
      <c r="P908" s="34"/>
      <c r="Q908" s="34"/>
      <c r="R908" s="34"/>
      <c r="S908" s="34"/>
      <c r="T908" s="37"/>
      <c r="U908" s="37"/>
      <c r="V908" s="37"/>
      <c r="W908" s="34"/>
      <c r="X908" s="34"/>
      <c r="Y908" s="37"/>
      <c r="Z908" s="34"/>
      <c r="AA908" s="34"/>
      <c r="AB908" s="34"/>
      <c r="AC908" s="34"/>
      <c r="AD908" s="34"/>
      <c r="AE908" s="37"/>
      <c r="AF908" s="34"/>
    </row>
    <row r="909" ht="14.5" spans="1:32">
      <c r="A909" s="34"/>
      <c r="B909" s="37"/>
      <c r="C909" s="214"/>
      <c r="D909" s="312"/>
      <c r="E909" s="312"/>
      <c r="F909" s="315"/>
      <c r="G909" s="312"/>
      <c r="H909" s="312"/>
      <c r="I909" s="34"/>
      <c r="J909" s="34"/>
      <c r="K909" s="37"/>
      <c r="L909" s="114"/>
      <c r="M909" s="114"/>
      <c r="N909" s="114"/>
      <c r="O909" s="34"/>
      <c r="P909" s="34"/>
      <c r="Q909" s="34"/>
      <c r="R909" s="34"/>
      <c r="S909" s="34"/>
      <c r="T909" s="37"/>
      <c r="U909" s="37"/>
      <c r="V909" s="37"/>
      <c r="W909" s="34"/>
      <c r="X909" s="34"/>
      <c r="Y909" s="37"/>
      <c r="Z909" s="34"/>
      <c r="AA909" s="34"/>
      <c r="AB909" s="34"/>
      <c r="AC909" s="34"/>
      <c r="AD909" s="34"/>
      <c r="AE909" s="37"/>
      <c r="AF909" s="34"/>
    </row>
    <row r="910" ht="14.5" spans="1:32">
      <c r="A910" s="34"/>
      <c r="B910" s="37"/>
      <c r="C910" s="214"/>
      <c r="D910" s="312"/>
      <c r="E910" s="312"/>
      <c r="F910" s="315"/>
      <c r="G910" s="312"/>
      <c r="H910" s="312"/>
      <c r="I910" s="34"/>
      <c r="J910" s="34"/>
      <c r="K910" s="37"/>
      <c r="L910" s="114"/>
      <c r="M910" s="114"/>
      <c r="N910" s="114"/>
      <c r="O910" s="34"/>
      <c r="P910" s="34"/>
      <c r="Q910" s="34"/>
      <c r="R910" s="34"/>
      <c r="S910" s="34"/>
      <c r="T910" s="37"/>
      <c r="U910" s="37"/>
      <c r="V910" s="37"/>
      <c r="W910" s="34"/>
      <c r="X910" s="34"/>
      <c r="Y910" s="37"/>
      <c r="Z910" s="34"/>
      <c r="AA910" s="34"/>
      <c r="AB910" s="34"/>
      <c r="AC910" s="34"/>
      <c r="AD910" s="34"/>
      <c r="AE910" s="37"/>
      <c r="AF910" s="34"/>
    </row>
    <row r="911" ht="14.5" spans="1:32">
      <c r="A911" s="34"/>
      <c r="B911" s="37"/>
      <c r="C911" s="214"/>
      <c r="D911" s="312"/>
      <c r="E911" s="312"/>
      <c r="F911" s="315"/>
      <c r="G911" s="312"/>
      <c r="H911" s="312"/>
      <c r="I911" s="34"/>
      <c r="J911" s="34"/>
      <c r="K911" s="37"/>
      <c r="L911" s="114"/>
      <c r="M911" s="114"/>
      <c r="N911" s="114"/>
      <c r="O911" s="34"/>
      <c r="P911" s="34"/>
      <c r="Q911" s="34"/>
      <c r="R911" s="34"/>
      <c r="S911" s="34"/>
      <c r="T911" s="37"/>
      <c r="U911" s="37"/>
      <c r="V911" s="37"/>
      <c r="W911" s="34"/>
      <c r="X911" s="34"/>
      <c r="Y911" s="37"/>
      <c r="Z911" s="34"/>
      <c r="AA911" s="34"/>
      <c r="AB911" s="34"/>
      <c r="AC911" s="34"/>
      <c r="AD911" s="34"/>
      <c r="AE911" s="37"/>
      <c r="AF911" s="34"/>
    </row>
    <row r="912" ht="14.5" spans="1:32">
      <c r="A912" s="34"/>
      <c r="B912" s="37"/>
      <c r="C912" s="214"/>
      <c r="D912" s="312"/>
      <c r="E912" s="312"/>
      <c r="F912" s="315"/>
      <c r="G912" s="312"/>
      <c r="H912" s="312"/>
      <c r="I912" s="34"/>
      <c r="J912" s="34"/>
      <c r="K912" s="37"/>
      <c r="L912" s="114"/>
      <c r="M912" s="114"/>
      <c r="N912" s="114"/>
      <c r="O912" s="34"/>
      <c r="P912" s="34"/>
      <c r="Q912" s="34"/>
      <c r="R912" s="34"/>
      <c r="S912" s="34"/>
      <c r="T912" s="37"/>
      <c r="U912" s="37"/>
      <c r="V912" s="37"/>
      <c r="W912" s="34"/>
      <c r="X912" s="34"/>
      <c r="Y912" s="37"/>
      <c r="Z912" s="34"/>
      <c r="AA912" s="34"/>
      <c r="AB912" s="34"/>
      <c r="AC912" s="34"/>
      <c r="AD912" s="34"/>
      <c r="AE912" s="37"/>
      <c r="AF912" s="34"/>
    </row>
    <row r="913" ht="14.5" spans="1:32">
      <c r="A913" s="34"/>
      <c r="B913" s="37"/>
      <c r="C913" s="214"/>
      <c r="D913" s="312"/>
      <c r="E913" s="312"/>
      <c r="F913" s="315"/>
      <c r="G913" s="312"/>
      <c r="H913" s="312"/>
      <c r="I913" s="34"/>
      <c r="J913" s="34"/>
      <c r="K913" s="37"/>
      <c r="L913" s="114"/>
      <c r="M913" s="114"/>
      <c r="N913" s="114"/>
      <c r="O913" s="34"/>
      <c r="P913" s="34"/>
      <c r="Q913" s="34"/>
      <c r="R913" s="34"/>
      <c r="S913" s="34"/>
      <c r="T913" s="37"/>
      <c r="U913" s="37"/>
      <c r="V913" s="37"/>
      <c r="W913" s="34"/>
      <c r="X913" s="34"/>
      <c r="Y913" s="37"/>
      <c r="Z913" s="34"/>
      <c r="AA913" s="34"/>
      <c r="AB913" s="34"/>
      <c r="AC913" s="34"/>
      <c r="AD913" s="34"/>
      <c r="AE913" s="37"/>
      <c r="AF913" s="34"/>
    </row>
    <row r="914" ht="14.5" spans="1:32">
      <c r="A914" s="34"/>
      <c r="B914" s="37"/>
      <c r="C914" s="214"/>
      <c r="D914" s="312"/>
      <c r="E914" s="312"/>
      <c r="F914" s="315"/>
      <c r="G914" s="312"/>
      <c r="H914" s="312"/>
      <c r="I914" s="34"/>
      <c r="J914" s="34"/>
      <c r="K914" s="37"/>
      <c r="L914" s="114"/>
      <c r="M914" s="114"/>
      <c r="N914" s="114"/>
      <c r="O914" s="34"/>
      <c r="P914" s="34"/>
      <c r="Q914" s="34"/>
      <c r="R914" s="34"/>
      <c r="S914" s="34"/>
      <c r="T914" s="37"/>
      <c r="U914" s="37"/>
      <c r="V914" s="37"/>
      <c r="W914" s="34"/>
      <c r="X914" s="34"/>
      <c r="Y914" s="37"/>
      <c r="Z914" s="34"/>
      <c r="AA914" s="34"/>
      <c r="AB914" s="34"/>
      <c r="AC914" s="34"/>
      <c r="AD914" s="34"/>
      <c r="AE914" s="37"/>
      <c r="AF914" s="34"/>
    </row>
    <row r="915" ht="14.5" spans="1:32">
      <c r="A915" s="34"/>
      <c r="B915" s="37"/>
      <c r="C915" s="214"/>
      <c r="D915" s="312"/>
      <c r="E915" s="312"/>
      <c r="F915" s="315"/>
      <c r="G915" s="312"/>
      <c r="H915" s="312"/>
      <c r="I915" s="34"/>
      <c r="J915" s="34"/>
      <c r="K915" s="37"/>
      <c r="L915" s="114"/>
      <c r="M915" s="114"/>
      <c r="N915" s="114"/>
      <c r="O915" s="34"/>
      <c r="P915" s="34"/>
      <c r="Q915" s="34"/>
      <c r="R915" s="34"/>
      <c r="S915" s="34"/>
      <c r="T915" s="37"/>
      <c r="U915" s="37"/>
      <c r="V915" s="37"/>
      <c r="W915" s="34"/>
      <c r="X915" s="34"/>
      <c r="Y915" s="37"/>
      <c r="Z915" s="34"/>
      <c r="AA915" s="34"/>
      <c r="AB915" s="34"/>
      <c r="AC915" s="34"/>
      <c r="AD915" s="34"/>
      <c r="AE915" s="37"/>
      <c r="AF915" s="34"/>
    </row>
    <row r="916" ht="14.5" spans="1:32">
      <c r="A916" s="34"/>
      <c r="B916" s="37"/>
      <c r="C916" s="214"/>
      <c r="D916" s="312"/>
      <c r="E916" s="312"/>
      <c r="F916" s="315"/>
      <c r="G916" s="312"/>
      <c r="H916" s="312"/>
      <c r="I916" s="34"/>
      <c r="J916" s="34"/>
      <c r="K916" s="37"/>
      <c r="L916" s="114"/>
      <c r="M916" s="114"/>
      <c r="N916" s="114"/>
      <c r="O916" s="34"/>
      <c r="P916" s="34"/>
      <c r="Q916" s="34"/>
      <c r="R916" s="34"/>
      <c r="S916" s="34"/>
      <c r="T916" s="37"/>
      <c r="U916" s="37"/>
      <c r="V916" s="37"/>
      <c r="W916" s="34"/>
      <c r="X916" s="34"/>
      <c r="Y916" s="37"/>
      <c r="Z916" s="34"/>
      <c r="AA916" s="34"/>
      <c r="AB916" s="34"/>
      <c r="AC916" s="34"/>
      <c r="AD916" s="34"/>
      <c r="AE916" s="37"/>
      <c r="AF916" s="34"/>
    </row>
    <row r="917" ht="14.5" spans="1:32">
      <c r="A917" s="34"/>
      <c r="B917" s="37"/>
      <c r="C917" s="214"/>
      <c r="D917" s="312"/>
      <c r="E917" s="312"/>
      <c r="F917" s="315"/>
      <c r="G917" s="312"/>
      <c r="H917" s="312"/>
      <c r="I917" s="34"/>
      <c r="J917" s="34"/>
      <c r="K917" s="37"/>
      <c r="L917" s="114"/>
      <c r="M917" s="114"/>
      <c r="N917" s="114"/>
      <c r="O917" s="34"/>
      <c r="P917" s="34"/>
      <c r="Q917" s="34"/>
      <c r="R917" s="34"/>
      <c r="S917" s="34"/>
      <c r="T917" s="37"/>
      <c r="U917" s="37"/>
      <c r="V917" s="37"/>
      <c r="W917" s="34"/>
      <c r="X917" s="34"/>
      <c r="Y917" s="37"/>
      <c r="Z917" s="34"/>
      <c r="AA917" s="34"/>
      <c r="AB917" s="34"/>
      <c r="AC917" s="34"/>
      <c r="AD917" s="34"/>
      <c r="AE917" s="37"/>
      <c r="AF917" s="34"/>
    </row>
    <row r="918" ht="14.5" spans="1:32">
      <c r="A918" s="34"/>
      <c r="B918" s="37"/>
      <c r="C918" s="214"/>
      <c r="D918" s="312"/>
      <c r="E918" s="312"/>
      <c r="F918" s="315"/>
      <c r="G918" s="312"/>
      <c r="H918" s="312"/>
      <c r="I918" s="34"/>
      <c r="J918" s="34"/>
      <c r="K918" s="37"/>
      <c r="L918" s="114"/>
      <c r="M918" s="114"/>
      <c r="N918" s="114"/>
      <c r="O918" s="34"/>
      <c r="P918" s="34"/>
      <c r="Q918" s="34"/>
      <c r="R918" s="34"/>
      <c r="S918" s="34"/>
      <c r="T918" s="37"/>
      <c r="U918" s="37"/>
      <c r="V918" s="37"/>
      <c r="W918" s="34"/>
      <c r="X918" s="34"/>
      <c r="Y918" s="37"/>
      <c r="Z918" s="34"/>
      <c r="AA918" s="34"/>
      <c r="AB918" s="34"/>
      <c r="AC918" s="34"/>
      <c r="AD918" s="34"/>
      <c r="AE918" s="37"/>
      <c r="AF918" s="34"/>
    </row>
    <row r="919" ht="14.5" spans="1:32">
      <c r="A919" s="34"/>
      <c r="B919" s="37"/>
      <c r="C919" s="214"/>
      <c r="D919" s="312"/>
      <c r="E919" s="312"/>
      <c r="F919" s="315"/>
      <c r="G919" s="312"/>
      <c r="H919" s="312"/>
      <c r="I919" s="34"/>
      <c r="J919" s="34"/>
      <c r="K919" s="37"/>
      <c r="L919" s="114"/>
      <c r="M919" s="114"/>
      <c r="N919" s="114"/>
      <c r="O919" s="34"/>
      <c r="P919" s="34"/>
      <c r="Q919" s="34"/>
      <c r="R919" s="34"/>
      <c r="S919" s="34"/>
      <c r="T919" s="37"/>
      <c r="U919" s="37"/>
      <c r="V919" s="37"/>
      <c r="W919" s="34"/>
      <c r="X919" s="34"/>
      <c r="Y919" s="37"/>
      <c r="Z919" s="34"/>
      <c r="AA919" s="34"/>
      <c r="AB919" s="34"/>
      <c r="AC919" s="34"/>
      <c r="AD919" s="34"/>
      <c r="AE919" s="37"/>
      <c r="AF919" s="34"/>
    </row>
    <row r="920" ht="14.5" spans="1:32">
      <c r="A920" s="34"/>
      <c r="B920" s="37"/>
      <c r="C920" s="214"/>
      <c r="D920" s="312"/>
      <c r="E920" s="312"/>
      <c r="F920" s="315"/>
      <c r="G920" s="312"/>
      <c r="H920" s="312"/>
      <c r="I920" s="34"/>
      <c r="J920" s="34"/>
      <c r="K920" s="37"/>
      <c r="L920" s="114"/>
      <c r="M920" s="114"/>
      <c r="N920" s="114"/>
      <c r="O920" s="34"/>
      <c r="P920" s="34"/>
      <c r="Q920" s="34"/>
      <c r="R920" s="34"/>
      <c r="S920" s="34"/>
      <c r="T920" s="37"/>
      <c r="U920" s="37"/>
      <c r="V920" s="37"/>
      <c r="W920" s="34"/>
      <c r="X920" s="34"/>
      <c r="Y920" s="37"/>
      <c r="Z920" s="34"/>
      <c r="AA920" s="34"/>
      <c r="AB920" s="34"/>
      <c r="AC920" s="34"/>
      <c r="AD920" s="34"/>
      <c r="AE920" s="37"/>
      <c r="AF920" s="34"/>
    </row>
    <row r="921" ht="14.5" spans="1:32">
      <c r="A921" s="34"/>
      <c r="B921" s="37"/>
      <c r="C921" s="214"/>
      <c r="D921" s="312"/>
      <c r="E921" s="312"/>
      <c r="F921" s="315"/>
      <c r="G921" s="312"/>
      <c r="H921" s="312"/>
      <c r="I921" s="34"/>
      <c r="J921" s="34"/>
      <c r="K921" s="37"/>
      <c r="L921" s="114"/>
      <c r="M921" s="114"/>
      <c r="N921" s="114"/>
      <c r="O921" s="34"/>
      <c r="P921" s="34"/>
      <c r="Q921" s="34"/>
      <c r="R921" s="34"/>
      <c r="S921" s="34"/>
      <c r="T921" s="37"/>
      <c r="U921" s="37"/>
      <c r="V921" s="37"/>
      <c r="W921" s="34"/>
      <c r="X921" s="34"/>
      <c r="Y921" s="37"/>
      <c r="Z921" s="34"/>
      <c r="AA921" s="34"/>
      <c r="AB921" s="34"/>
      <c r="AC921" s="34"/>
      <c r="AD921" s="34"/>
      <c r="AE921" s="37"/>
      <c r="AF921" s="34"/>
    </row>
    <row r="922" ht="14.5" spans="1:32">
      <c r="A922" s="34"/>
      <c r="B922" s="37"/>
      <c r="C922" s="214"/>
      <c r="D922" s="312"/>
      <c r="E922" s="312"/>
      <c r="F922" s="315"/>
      <c r="G922" s="312"/>
      <c r="H922" s="312"/>
      <c r="I922" s="34"/>
      <c r="J922" s="34"/>
      <c r="K922" s="37"/>
      <c r="L922" s="114"/>
      <c r="M922" s="114"/>
      <c r="N922" s="114"/>
      <c r="O922" s="34"/>
      <c r="P922" s="34"/>
      <c r="Q922" s="34"/>
      <c r="R922" s="34"/>
      <c r="S922" s="34"/>
      <c r="T922" s="37"/>
      <c r="U922" s="37"/>
      <c r="V922" s="37"/>
      <c r="W922" s="34"/>
      <c r="X922" s="34"/>
      <c r="Y922" s="37"/>
      <c r="Z922" s="34"/>
      <c r="AA922" s="34"/>
      <c r="AB922" s="34"/>
      <c r="AC922" s="34"/>
      <c r="AD922" s="34"/>
      <c r="AE922" s="37"/>
      <c r="AF922" s="34"/>
    </row>
    <row r="923" ht="14.5" spans="1:32">
      <c r="A923" s="34"/>
      <c r="B923" s="37"/>
      <c r="C923" s="214"/>
      <c r="D923" s="312"/>
      <c r="E923" s="312"/>
      <c r="F923" s="315"/>
      <c r="G923" s="312"/>
      <c r="H923" s="312"/>
      <c r="I923" s="34"/>
      <c r="J923" s="34"/>
      <c r="K923" s="37"/>
      <c r="L923" s="114"/>
      <c r="M923" s="114"/>
      <c r="N923" s="114"/>
      <c r="O923" s="34"/>
      <c r="P923" s="34"/>
      <c r="Q923" s="34"/>
      <c r="R923" s="34"/>
      <c r="S923" s="34"/>
      <c r="T923" s="37"/>
      <c r="U923" s="37"/>
      <c r="V923" s="37"/>
      <c r="W923" s="34"/>
      <c r="X923" s="34"/>
      <c r="Y923" s="37"/>
      <c r="Z923" s="34"/>
      <c r="AA923" s="34"/>
      <c r="AB923" s="34"/>
      <c r="AC923" s="34"/>
      <c r="AD923" s="34"/>
      <c r="AE923" s="37"/>
      <c r="AF923" s="34"/>
    </row>
    <row r="924" ht="14.5" spans="1:32">
      <c r="A924" s="34"/>
      <c r="B924" s="37"/>
      <c r="C924" s="214"/>
      <c r="D924" s="312"/>
      <c r="E924" s="312"/>
      <c r="F924" s="315"/>
      <c r="G924" s="312"/>
      <c r="H924" s="312"/>
      <c r="I924" s="34"/>
      <c r="J924" s="34"/>
      <c r="K924" s="37"/>
      <c r="L924" s="114"/>
      <c r="M924" s="114"/>
      <c r="N924" s="114"/>
      <c r="O924" s="34"/>
      <c r="P924" s="34"/>
      <c r="Q924" s="34"/>
      <c r="R924" s="34"/>
      <c r="S924" s="34"/>
      <c r="T924" s="37"/>
      <c r="U924" s="37"/>
      <c r="V924" s="37"/>
      <c r="W924" s="34"/>
      <c r="X924" s="34"/>
      <c r="Y924" s="37"/>
      <c r="Z924" s="34"/>
      <c r="AA924" s="34"/>
      <c r="AB924" s="34"/>
      <c r="AC924" s="34"/>
      <c r="AD924" s="34"/>
      <c r="AE924" s="37"/>
      <c r="AF924" s="34"/>
    </row>
    <row r="925" ht="14.5" spans="1:32">
      <c r="A925" s="34"/>
      <c r="B925" s="37"/>
      <c r="C925" s="214"/>
      <c r="D925" s="312"/>
      <c r="E925" s="312"/>
      <c r="F925" s="315"/>
      <c r="G925" s="312"/>
      <c r="H925" s="312"/>
      <c r="I925" s="34"/>
      <c r="J925" s="34"/>
      <c r="K925" s="37"/>
      <c r="L925" s="114"/>
      <c r="M925" s="114"/>
      <c r="N925" s="114"/>
      <c r="O925" s="34"/>
      <c r="P925" s="34"/>
      <c r="Q925" s="34"/>
      <c r="R925" s="34"/>
      <c r="S925" s="34"/>
      <c r="T925" s="37"/>
      <c r="U925" s="37"/>
      <c r="V925" s="37"/>
      <c r="W925" s="34"/>
      <c r="X925" s="34"/>
      <c r="Y925" s="37"/>
      <c r="Z925" s="34"/>
      <c r="AA925" s="34"/>
      <c r="AB925" s="34"/>
      <c r="AC925" s="34"/>
      <c r="AD925" s="34"/>
      <c r="AE925" s="37"/>
      <c r="AF925" s="34"/>
    </row>
    <row r="926" ht="14.5" spans="1:32">
      <c r="A926" s="34"/>
      <c r="B926" s="37"/>
      <c r="C926" s="214"/>
      <c r="D926" s="312"/>
      <c r="E926" s="312"/>
      <c r="F926" s="315"/>
      <c r="G926" s="312"/>
      <c r="H926" s="312"/>
      <c r="I926" s="34"/>
      <c r="J926" s="34"/>
      <c r="K926" s="37"/>
      <c r="L926" s="114"/>
      <c r="M926" s="114"/>
      <c r="N926" s="114"/>
      <c r="O926" s="34"/>
      <c r="P926" s="34"/>
      <c r="Q926" s="34"/>
      <c r="R926" s="34"/>
      <c r="S926" s="34"/>
      <c r="T926" s="37"/>
      <c r="U926" s="37"/>
      <c r="V926" s="37"/>
      <c r="W926" s="34"/>
      <c r="X926" s="34"/>
      <c r="Y926" s="37"/>
      <c r="Z926" s="34"/>
      <c r="AA926" s="34"/>
      <c r="AB926" s="34"/>
      <c r="AC926" s="34"/>
      <c r="AD926" s="34"/>
      <c r="AE926" s="37"/>
      <c r="AF926" s="34"/>
    </row>
    <row r="927" ht="14.5" spans="1:32">
      <c r="A927" s="34"/>
      <c r="B927" s="37"/>
      <c r="C927" s="214"/>
      <c r="D927" s="312"/>
      <c r="E927" s="312"/>
      <c r="F927" s="315"/>
      <c r="G927" s="312"/>
      <c r="H927" s="312"/>
      <c r="I927" s="34"/>
      <c r="J927" s="34"/>
      <c r="K927" s="37"/>
      <c r="L927" s="114"/>
      <c r="M927" s="114"/>
      <c r="N927" s="114"/>
      <c r="O927" s="34"/>
      <c r="P927" s="34"/>
      <c r="Q927" s="34"/>
      <c r="R927" s="34"/>
      <c r="S927" s="34"/>
      <c r="T927" s="37"/>
      <c r="U927" s="37"/>
      <c r="V927" s="37"/>
      <c r="W927" s="34"/>
      <c r="X927" s="34"/>
      <c r="Y927" s="37"/>
      <c r="Z927" s="34"/>
      <c r="AA927" s="34"/>
      <c r="AB927" s="34"/>
      <c r="AC927" s="34"/>
      <c r="AD927" s="34"/>
      <c r="AE927" s="37"/>
      <c r="AF927" s="34"/>
    </row>
    <row r="928" ht="14.5" spans="1:32">
      <c r="A928" s="34"/>
      <c r="B928" s="37"/>
      <c r="C928" s="214"/>
      <c r="D928" s="312"/>
      <c r="E928" s="312"/>
      <c r="F928" s="315"/>
      <c r="G928" s="312"/>
      <c r="H928" s="312"/>
      <c r="I928" s="34"/>
      <c r="J928" s="34"/>
      <c r="K928" s="37"/>
      <c r="L928" s="114"/>
      <c r="M928" s="114"/>
      <c r="N928" s="114"/>
      <c r="O928" s="34"/>
      <c r="P928" s="34"/>
      <c r="Q928" s="34"/>
      <c r="R928" s="34"/>
      <c r="S928" s="34"/>
      <c r="T928" s="37"/>
      <c r="U928" s="37"/>
      <c r="V928" s="37"/>
      <c r="W928" s="34"/>
      <c r="X928" s="34"/>
      <c r="Y928" s="37"/>
      <c r="Z928" s="34"/>
      <c r="AA928" s="34"/>
      <c r="AB928" s="34"/>
      <c r="AC928" s="34"/>
      <c r="AD928" s="34"/>
      <c r="AE928" s="37"/>
      <c r="AF928" s="34"/>
    </row>
    <row r="929" ht="14.5" spans="1:32">
      <c r="A929" s="34"/>
      <c r="B929" s="37"/>
      <c r="C929" s="214"/>
      <c r="D929" s="312"/>
      <c r="E929" s="312"/>
      <c r="F929" s="315"/>
      <c r="G929" s="312"/>
      <c r="H929" s="312"/>
      <c r="I929" s="34"/>
      <c r="J929" s="34"/>
      <c r="K929" s="37"/>
      <c r="L929" s="114"/>
      <c r="M929" s="114"/>
      <c r="N929" s="114"/>
      <c r="O929" s="34"/>
      <c r="P929" s="34"/>
      <c r="Q929" s="34"/>
      <c r="R929" s="34"/>
      <c r="S929" s="34"/>
      <c r="T929" s="37"/>
      <c r="U929" s="37"/>
      <c r="V929" s="37"/>
      <c r="W929" s="34"/>
      <c r="X929" s="34"/>
      <c r="Y929" s="37"/>
      <c r="Z929" s="34"/>
      <c r="AA929" s="34"/>
      <c r="AB929" s="34"/>
      <c r="AC929" s="34"/>
      <c r="AD929" s="34"/>
      <c r="AE929" s="37"/>
      <c r="AF929" s="34"/>
    </row>
    <row r="930" ht="14.5" spans="1:32">
      <c r="A930" s="34"/>
      <c r="B930" s="37"/>
      <c r="C930" s="214"/>
      <c r="D930" s="312"/>
      <c r="E930" s="312"/>
      <c r="F930" s="315"/>
      <c r="G930" s="312"/>
      <c r="H930" s="312"/>
      <c r="I930" s="34"/>
      <c r="J930" s="34"/>
      <c r="K930" s="37"/>
      <c r="L930" s="114"/>
      <c r="M930" s="114"/>
      <c r="N930" s="114"/>
      <c r="O930" s="34"/>
      <c r="P930" s="34"/>
      <c r="Q930" s="34"/>
      <c r="R930" s="34"/>
      <c r="S930" s="34"/>
      <c r="T930" s="37"/>
      <c r="U930" s="37"/>
      <c r="V930" s="37"/>
      <c r="W930" s="34"/>
      <c r="X930" s="34"/>
      <c r="Y930" s="37"/>
      <c r="Z930" s="34"/>
      <c r="AA930" s="34"/>
      <c r="AB930" s="34"/>
      <c r="AC930" s="34"/>
      <c r="AD930" s="34"/>
      <c r="AE930" s="37"/>
      <c r="AF930" s="34"/>
    </row>
    <row r="931" ht="14.5" spans="1:32">
      <c r="A931" s="34"/>
      <c r="B931" s="37"/>
      <c r="C931" s="214"/>
      <c r="D931" s="312"/>
      <c r="E931" s="312"/>
      <c r="F931" s="315"/>
      <c r="G931" s="312"/>
      <c r="H931" s="312"/>
      <c r="I931" s="34"/>
      <c r="J931" s="34"/>
      <c r="K931" s="37"/>
      <c r="L931" s="114"/>
      <c r="M931" s="114"/>
      <c r="N931" s="114"/>
      <c r="O931" s="34"/>
      <c r="P931" s="34"/>
      <c r="Q931" s="34"/>
      <c r="R931" s="34"/>
      <c r="S931" s="34"/>
      <c r="T931" s="37"/>
      <c r="U931" s="37"/>
      <c r="V931" s="37"/>
      <c r="W931" s="34"/>
      <c r="X931" s="34"/>
      <c r="Y931" s="37"/>
      <c r="Z931" s="34"/>
      <c r="AA931" s="34"/>
      <c r="AB931" s="34"/>
      <c r="AC931" s="34"/>
      <c r="AD931" s="34"/>
      <c r="AE931" s="37"/>
      <c r="AF931" s="34"/>
    </row>
    <row r="932" ht="14.5" spans="1:32">
      <c r="A932" s="34"/>
      <c r="B932" s="37"/>
      <c r="C932" s="214"/>
      <c r="D932" s="312"/>
      <c r="E932" s="312"/>
      <c r="F932" s="315"/>
      <c r="G932" s="312"/>
      <c r="H932" s="312"/>
      <c r="I932" s="34"/>
      <c r="J932" s="34"/>
      <c r="K932" s="37"/>
      <c r="L932" s="114"/>
      <c r="M932" s="114"/>
      <c r="N932" s="114"/>
      <c r="O932" s="34"/>
      <c r="P932" s="34"/>
      <c r="Q932" s="34"/>
      <c r="R932" s="34"/>
      <c r="S932" s="34"/>
      <c r="T932" s="37"/>
      <c r="U932" s="37"/>
      <c r="V932" s="37"/>
      <c r="W932" s="34"/>
      <c r="X932" s="34"/>
      <c r="Y932" s="37"/>
      <c r="Z932" s="34"/>
      <c r="AA932" s="34"/>
      <c r="AB932" s="34"/>
      <c r="AC932" s="34"/>
      <c r="AD932" s="34"/>
      <c r="AE932" s="37"/>
      <c r="AF932" s="34"/>
    </row>
    <row r="933" ht="14.5" spans="1:32">
      <c r="A933" s="34"/>
      <c r="B933" s="37"/>
      <c r="C933" s="214"/>
      <c r="D933" s="312"/>
      <c r="E933" s="312"/>
      <c r="F933" s="315"/>
      <c r="G933" s="312"/>
      <c r="H933" s="312"/>
      <c r="I933" s="34"/>
      <c r="J933" s="34"/>
      <c r="K933" s="37"/>
      <c r="L933" s="114"/>
      <c r="M933" s="114"/>
      <c r="N933" s="114"/>
      <c r="O933" s="34"/>
      <c r="P933" s="34"/>
      <c r="Q933" s="34"/>
      <c r="R933" s="34"/>
      <c r="S933" s="34"/>
      <c r="T933" s="37"/>
      <c r="U933" s="37"/>
      <c r="V933" s="37"/>
      <c r="W933" s="34"/>
      <c r="X933" s="34"/>
      <c r="Y933" s="37"/>
      <c r="Z933" s="34"/>
      <c r="AA933" s="34"/>
      <c r="AB933" s="34"/>
      <c r="AC933" s="34"/>
      <c r="AD933" s="34"/>
      <c r="AE933" s="37"/>
      <c r="AF933" s="34"/>
    </row>
    <row r="934" ht="14.5" spans="1:32">
      <c r="A934" s="34"/>
      <c r="B934" s="37"/>
      <c r="C934" s="214"/>
      <c r="D934" s="312"/>
      <c r="E934" s="312"/>
      <c r="F934" s="315"/>
      <c r="G934" s="312"/>
      <c r="H934" s="312"/>
      <c r="I934" s="34"/>
      <c r="J934" s="34"/>
      <c r="K934" s="37"/>
      <c r="L934" s="114"/>
      <c r="M934" s="114"/>
      <c r="N934" s="114"/>
      <c r="O934" s="34"/>
      <c r="P934" s="34"/>
      <c r="Q934" s="34"/>
      <c r="R934" s="34"/>
      <c r="S934" s="34"/>
      <c r="T934" s="37"/>
      <c r="U934" s="37"/>
      <c r="V934" s="37"/>
      <c r="W934" s="34"/>
      <c r="X934" s="34"/>
      <c r="Y934" s="37"/>
      <c r="Z934" s="34"/>
      <c r="AA934" s="34"/>
      <c r="AB934" s="34"/>
      <c r="AC934" s="34"/>
      <c r="AD934" s="34"/>
      <c r="AE934" s="37"/>
      <c r="AF934" s="34"/>
    </row>
    <row r="935" ht="14.5" spans="1:32">
      <c r="A935" s="34"/>
      <c r="B935" s="37"/>
      <c r="C935" s="214"/>
      <c r="D935" s="312"/>
      <c r="E935" s="312"/>
      <c r="F935" s="315"/>
      <c r="G935" s="312"/>
      <c r="H935" s="312"/>
      <c r="I935" s="34"/>
      <c r="J935" s="34"/>
      <c r="K935" s="37"/>
      <c r="L935" s="114"/>
      <c r="M935" s="114"/>
      <c r="N935" s="114"/>
      <c r="O935" s="34"/>
      <c r="P935" s="34"/>
      <c r="Q935" s="34"/>
      <c r="R935" s="34"/>
      <c r="S935" s="34"/>
      <c r="T935" s="37"/>
      <c r="U935" s="37"/>
      <c r="V935" s="37"/>
      <c r="W935" s="34"/>
      <c r="X935" s="34"/>
      <c r="Y935" s="37"/>
      <c r="Z935" s="34"/>
      <c r="AA935" s="34"/>
      <c r="AB935" s="34"/>
      <c r="AC935" s="34"/>
      <c r="AD935" s="34"/>
      <c r="AE935" s="37"/>
      <c r="AF935" s="34"/>
    </row>
    <row r="936" ht="14.5" spans="1:32">
      <c r="A936" s="34"/>
      <c r="B936" s="37"/>
      <c r="C936" s="214"/>
      <c r="D936" s="312"/>
      <c r="E936" s="312"/>
      <c r="F936" s="315"/>
      <c r="G936" s="312"/>
      <c r="H936" s="312"/>
      <c r="I936" s="34"/>
      <c r="J936" s="34"/>
      <c r="K936" s="37"/>
      <c r="L936" s="114"/>
      <c r="M936" s="114"/>
      <c r="N936" s="114"/>
      <c r="O936" s="34"/>
      <c r="P936" s="34"/>
      <c r="Q936" s="34"/>
      <c r="R936" s="34"/>
      <c r="S936" s="34"/>
      <c r="T936" s="37"/>
      <c r="U936" s="37"/>
      <c r="V936" s="37"/>
      <c r="W936" s="34"/>
      <c r="X936" s="34"/>
      <c r="Y936" s="37"/>
      <c r="Z936" s="34"/>
      <c r="AA936" s="34"/>
      <c r="AB936" s="34"/>
      <c r="AC936" s="34"/>
      <c r="AD936" s="34"/>
      <c r="AE936" s="37"/>
      <c r="AF936" s="34"/>
    </row>
    <row r="937" ht="14.5" spans="1:32">
      <c r="A937" s="34"/>
      <c r="B937" s="37"/>
      <c r="C937" s="214"/>
      <c r="D937" s="312"/>
      <c r="E937" s="312"/>
      <c r="F937" s="315"/>
      <c r="G937" s="312"/>
      <c r="H937" s="312"/>
      <c r="I937" s="34"/>
      <c r="J937" s="34"/>
      <c r="K937" s="37"/>
      <c r="L937" s="114"/>
      <c r="M937" s="114"/>
      <c r="N937" s="114"/>
      <c r="O937" s="34"/>
      <c r="P937" s="34"/>
      <c r="Q937" s="34"/>
      <c r="R937" s="34"/>
      <c r="S937" s="34"/>
      <c r="T937" s="37"/>
      <c r="U937" s="37"/>
      <c r="V937" s="37"/>
      <c r="W937" s="34"/>
      <c r="X937" s="34"/>
      <c r="Y937" s="37"/>
      <c r="Z937" s="34"/>
      <c r="AA937" s="34"/>
      <c r="AB937" s="34"/>
      <c r="AC937" s="34"/>
      <c r="AD937" s="34"/>
      <c r="AE937" s="37"/>
      <c r="AF937" s="34"/>
    </row>
    <row r="938" ht="14.5" spans="1:32">
      <c r="A938" s="34"/>
      <c r="B938" s="37"/>
      <c r="C938" s="214"/>
      <c r="D938" s="312"/>
      <c r="E938" s="312"/>
      <c r="F938" s="315"/>
      <c r="G938" s="312"/>
      <c r="H938" s="312"/>
      <c r="I938" s="34"/>
      <c r="J938" s="34"/>
      <c r="K938" s="37"/>
      <c r="L938" s="114"/>
      <c r="M938" s="114"/>
      <c r="N938" s="114"/>
      <c r="O938" s="34"/>
      <c r="P938" s="34"/>
      <c r="Q938" s="34"/>
      <c r="R938" s="34"/>
      <c r="S938" s="34"/>
      <c r="T938" s="37"/>
      <c r="U938" s="37"/>
      <c r="V938" s="37"/>
      <c r="W938" s="34"/>
      <c r="X938" s="34"/>
      <c r="Y938" s="37"/>
      <c r="Z938" s="34"/>
      <c r="AA938" s="34"/>
      <c r="AB938" s="34"/>
      <c r="AC938" s="34"/>
      <c r="AD938" s="34"/>
      <c r="AE938" s="37"/>
      <c r="AF938" s="34"/>
    </row>
    <row r="939" ht="14.5" spans="1:32">
      <c r="A939" s="34"/>
      <c r="B939" s="37"/>
      <c r="C939" s="214"/>
      <c r="D939" s="312"/>
      <c r="E939" s="312"/>
      <c r="F939" s="315"/>
      <c r="G939" s="312"/>
      <c r="H939" s="312"/>
      <c r="I939" s="34"/>
      <c r="J939" s="34"/>
      <c r="K939" s="37"/>
      <c r="L939" s="114"/>
      <c r="M939" s="114"/>
      <c r="N939" s="114"/>
      <c r="O939" s="34"/>
      <c r="P939" s="34"/>
      <c r="Q939" s="34"/>
      <c r="R939" s="34"/>
      <c r="S939" s="34"/>
      <c r="T939" s="37"/>
      <c r="U939" s="37"/>
      <c r="V939" s="37"/>
      <c r="W939" s="34"/>
      <c r="X939" s="34"/>
      <c r="Y939" s="37"/>
      <c r="Z939" s="34"/>
      <c r="AA939" s="34"/>
      <c r="AB939" s="34"/>
      <c r="AC939" s="34"/>
      <c r="AD939" s="34"/>
      <c r="AE939" s="37"/>
      <c r="AF939" s="34"/>
    </row>
    <row r="940" ht="14.5" spans="1:32">
      <c r="A940" s="34"/>
      <c r="B940" s="37"/>
      <c r="C940" s="214"/>
      <c r="D940" s="312"/>
      <c r="E940" s="312"/>
      <c r="F940" s="315"/>
      <c r="G940" s="312"/>
      <c r="H940" s="312"/>
      <c r="I940" s="34"/>
      <c r="J940" s="34"/>
      <c r="K940" s="37"/>
      <c r="L940" s="114"/>
      <c r="M940" s="114"/>
      <c r="N940" s="114"/>
      <c r="O940" s="34"/>
      <c r="P940" s="34"/>
      <c r="Q940" s="34"/>
      <c r="R940" s="34"/>
      <c r="S940" s="34"/>
      <c r="T940" s="37"/>
      <c r="U940" s="37"/>
      <c r="V940" s="37"/>
      <c r="W940" s="34"/>
      <c r="X940" s="34"/>
      <c r="Y940" s="37"/>
      <c r="Z940" s="34"/>
      <c r="AA940" s="34"/>
      <c r="AB940" s="34"/>
      <c r="AC940" s="34"/>
      <c r="AD940" s="34"/>
      <c r="AE940" s="37"/>
      <c r="AF940" s="34"/>
    </row>
    <row r="941" ht="14.5" spans="1:32">
      <c r="A941" s="34"/>
      <c r="B941" s="37"/>
      <c r="C941" s="214"/>
      <c r="D941" s="312"/>
      <c r="E941" s="312"/>
      <c r="F941" s="315"/>
      <c r="G941" s="312"/>
      <c r="H941" s="312"/>
      <c r="I941" s="34"/>
      <c r="J941" s="34"/>
      <c r="K941" s="37"/>
      <c r="L941" s="114"/>
      <c r="M941" s="114"/>
      <c r="N941" s="114"/>
      <c r="O941" s="34"/>
      <c r="P941" s="34"/>
      <c r="Q941" s="34"/>
      <c r="R941" s="34"/>
      <c r="S941" s="34"/>
      <c r="T941" s="37"/>
      <c r="U941" s="37"/>
      <c r="V941" s="37"/>
      <c r="W941" s="34"/>
      <c r="X941" s="34"/>
      <c r="Y941" s="37"/>
      <c r="Z941" s="34"/>
      <c r="AA941" s="34"/>
      <c r="AB941" s="34"/>
      <c r="AC941" s="34"/>
      <c r="AD941" s="34"/>
      <c r="AE941" s="37"/>
      <c r="AF941" s="34"/>
    </row>
    <row r="942" ht="14.5" spans="1:32">
      <c r="A942" s="34"/>
      <c r="B942" s="37"/>
      <c r="C942" s="214"/>
      <c r="D942" s="312"/>
      <c r="E942" s="312"/>
      <c r="F942" s="315"/>
      <c r="G942" s="312"/>
      <c r="H942" s="312"/>
      <c r="I942" s="34"/>
      <c r="J942" s="34"/>
      <c r="K942" s="37"/>
      <c r="L942" s="114"/>
      <c r="M942" s="114"/>
      <c r="N942" s="114"/>
      <c r="O942" s="34"/>
      <c r="P942" s="34"/>
      <c r="Q942" s="34"/>
      <c r="R942" s="34"/>
      <c r="S942" s="34"/>
      <c r="T942" s="37"/>
      <c r="U942" s="37"/>
      <c r="V942" s="37"/>
      <c r="W942" s="34"/>
      <c r="X942" s="34"/>
      <c r="Y942" s="37"/>
      <c r="Z942" s="34"/>
      <c r="AA942" s="34"/>
      <c r="AB942" s="34"/>
      <c r="AC942" s="34"/>
      <c r="AD942" s="34"/>
      <c r="AE942" s="37"/>
      <c r="AF942" s="34"/>
    </row>
    <row r="943" ht="14.5" spans="1:32">
      <c r="A943" s="34"/>
      <c r="B943" s="37"/>
      <c r="C943" s="214"/>
      <c r="D943" s="312"/>
      <c r="E943" s="312"/>
      <c r="F943" s="315"/>
      <c r="G943" s="312"/>
      <c r="H943" s="312"/>
      <c r="I943" s="34"/>
      <c r="J943" s="34"/>
      <c r="K943" s="37"/>
      <c r="L943" s="114"/>
      <c r="M943" s="114"/>
      <c r="N943" s="114"/>
      <c r="O943" s="34"/>
      <c r="P943" s="34"/>
      <c r="Q943" s="34"/>
      <c r="R943" s="34"/>
      <c r="S943" s="34"/>
      <c r="T943" s="37"/>
      <c r="U943" s="37"/>
      <c r="V943" s="37"/>
      <c r="W943" s="34"/>
      <c r="X943" s="34"/>
      <c r="Y943" s="37"/>
      <c r="Z943" s="34"/>
      <c r="AA943" s="34"/>
      <c r="AB943" s="34"/>
      <c r="AC943" s="34"/>
      <c r="AD943" s="34"/>
      <c r="AE943" s="37"/>
      <c r="AF943" s="34"/>
    </row>
    <row r="944" ht="14.5" spans="1:32">
      <c r="A944" s="34"/>
      <c r="B944" s="37"/>
      <c r="C944" s="214"/>
      <c r="D944" s="312"/>
      <c r="E944" s="312"/>
      <c r="F944" s="315"/>
      <c r="G944" s="312"/>
      <c r="H944" s="312"/>
      <c r="I944" s="34"/>
      <c r="J944" s="34"/>
      <c r="K944" s="37"/>
      <c r="L944" s="114"/>
      <c r="M944" s="114"/>
      <c r="N944" s="114"/>
      <c r="O944" s="34"/>
      <c r="P944" s="34"/>
      <c r="Q944" s="34"/>
      <c r="R944" s="34"/>
      <c r="S944" s="34"/>
      <c r="T944" s="37"/>
      <c r="U944" s="37"/>
      <c r="V944" s="37"/>
      <c r="W944" s="34"/>
      <c r="X944" s="34"/>
      <c r="Y944" s="37"/>
      <c r="Z944" s="34"/>
      <c r="AA944" s="34"/>
      <c r="AB944" s="34"/>
      <c r="AC944" s="34"/>
      <c r="AD944" s="34"/>
      <c r="AE944" s="37"/>
      <c r="AF944" s="34"/>
    </row>
    <row r="945" ht="14.5" spans="1:32">
      <c r="A945" s="34"/>
      <c r="B945" s="37"/>
      <c r="C945" s="214"/>
      <c r="D945" s="312"/>
      <c r="E945" s="312"/>
      <c r="F945" s="315"/>
      <c r="G945" s="312"/>
      <c r="H945" s="312"/>
      <c r="I945" s="34"/>
      <c r="J945" s="34"/>
      <c r="K945" s="37"/>
      <c r="L945" s="114"/>
      <c r="M945" s="114"/>
      <c r="N945" s="114"/>
      <c r="O945" s="34"/>
      <c r="P945" s="34"/>
      <c r="Q945" s="34"/>
      <c r="R945" s="34"/>
      <c r="S945" s="34"/>
      <c r="T945" s="37"/>
      <c r="U945" s="37"/>
      <c r="V945" s="37"/>
      <c r="W945" s="34"/>
      <c r="X945" s="34"/>
      <c r="Y945" s="37"/>
      <c r="Z945" s="34"/>
      <c r="AA945" s="34"/>
      <c r="AB945" s="34"/>
      <c r="AC945" s="34"/>
      <c r="AD945" s="34"/>
      <c r="AE945" s="37"/>
      <c r="AF945" s="34"/>
    </row>
    <row r="946" ht="14.5" spans="1:32">
      <c r="A946" s="34"/>
      <c r="B946" s="37"/>
      <c r="C946" s="214"/>
      <c r="D946" s="312"/>
      <c r="E946" s="312"/>
      <c r="F946" s="315"/>
      <c r="G946" s="312"/>
      <c r="H946" s="312"/>
      <c r="I946" s="34"/>
      <c r="J946" s="34"/>
      <c r="K946" s="37"/>
      <c r="L946" s="114"/>
      <c r="M946" s="114"/>
      <c r="N946" s="114"/>
      <c r="O946" s="34"/>
      <c r="P946" s="34"/>
      <c r="Q946" s="34"/>
      <c r="R946" s="34"/>
      <c r="S946" s="34"/>
      <c r="T946" s="37"/>
      <c r="U946" s="37"/>
      <c r="V946" s="37"/>
      <c r="W946" s="34"/>
      <c r="X946" s="34"/>
      <c r="Y946" s="37"/>
      <c r="Z946" s="34"/>
      <c r="AA946" s="34"/>
      <c r="AB946" s="34"/>
      <c r="AC946" s="34"/>
      <c r="AD946" s="34"/>
      <c r="AE946" s="37"/>
      <c r="AF946" s="34"/>
    </row>
    <row r="947" ht="14.5" spans="1:32">
      <c r="A947" s="34"/>
      <c r="B947" s="37"/>
      <c r="C947" s="214"/>
      <c r="D947" s="312"/>
      <c r="E947" s="312"/>
      <c r="F947" s="315"/>
      <c r="G947" s="312"/>
      <c r="H947" s="312"/>
      <c r="I947" s="34"/>
      <c r="J947" s="34"/>
      <c r="K947" s="37"/>
      <c r="L947" s="114"/>
      <c r="M947" s="114"/>
      <c r="N947" s="114"/>
      <c r="O947" s="34"/>
      <c r="P947" s="34"/>
      <c r="Q947" s="34"/>
      <c r="R947" s="34"/>
      <c r="S947" s="34"/>
      <c r="T947" s="37"/>
      <c r="U947" s="37"/>
      <c r="V947" s="37"/>
      <c r="W947" s="34"/>
      <c r="X947" s="34"/>
      <c r="Y947" s="37"/>
      <c r="Z947" s="34"/>
      <c r="AA947" s="34"/>
      <c r="AB947" s="34"/>
      <c r="AC947" s="34"/>
      <c r="AD947" s="34"/>
      <c r="AE947" s="37"/>
      <c r="AF947" s="34"/>
    </row>
    <row r="948" ht="14.5" spans="1:32">
      <c r="A948" s="34"/>
      <c r="B948" s="37"/>
      <c r="C948" s="214"/>
      <c r="D948" s="312"/>
      <c r="E948" s="312"/>
      <c r="F948" s="315"/>
      <c r="G948" s="312"/>
      <c r="H948" s="312"/>
      <c r="I948" s="34"/>
      <c r="J948" s="34"/>
      <c r="K948" s="37"/>
      <c r="L948" s="114"/>
      <c r="M948" s="114"/>
      <c r="N948" s="114"/>
      <c r="O948" s="34"/>
      <c r="P948" s="34"/>
      <c r="Q948" s="34"/>
      <c r="R948" s="34"/>
      <c r="S948" s="34"/>
      <c r="T948" s="37"/>
      <c r="U948" s="37"/>
      <c r="V948" s="37"/>
      <c r="W948" s="34"/>
      <c r="X948" s="34"/>
      <c r="Y948" s="37"/>
      <c r="Z948" s="34"/>
      <c r="AA948" s="34"/>
      <c r="AB948" s="34"/>
      <c r="AC948" s="34"/>
      <c r="AD948" s="34"/>
      <c r="AE948" s="37"/>
      <c r="AF948" s="34"/>
    </row>
    <row r="949" ht="14.5" spans="1:32">
      <c r="A949" s="34"/>
      <c r="B949" s="37"/>
      <c r="C949" s="214"/>
      <c r="D949" s="312"/>
      <c r="E949" s="312"/>
      <c r="F949" s="315"/>
      <c r="G949" s="312"/>
      <c r="H949" s="312"/>
      <c r="I949" s="34"/>
      <c r="J949" s="34"/>
      <c r="K949" s="37"/>
      <c r="L949" s="114"/>
      <c r="M949" s="114"/>
      <c r="N949" s="114"/>
      <c r="O949" s="34"/>
      <c r="P949" s="34"/>
      <c r="Q949" s="34"/>
      <c r="R949" s="34"/>
      <c r="S949" s="34"/>
      <c r="T949" s="37"/>
      <c r="U949" s="37"/>
      <c r="V949" s="37"/>
      <c r="W949" s="34"/>
      <c r="X949" s="34"/>
      <c r="Y949" s="37"/>
      <c r="Z949" s="34"/>
      <c r="AA949" s="34"/>
      <c r="AB949" s="34"/>
      <c r="AC949" s="34"/>
      <c r="AD949" s="34"/>
      <c r="AE949" s="37"/>
      <c r="AF949" s="34"/>
    </row>
    <row r="950" ht="14.5" spans="1:32">
      <c r="A950" s="34"/>
      <c r="B950" s="37"/>
      <c r="C950" s="214"/>
      <c r="D950" s="312"/>
      <c r="E950" s="312"/>
      <c r="F950" s="315"/>
      <c r="G950" s="312"/>
      <c r="H950" s="312"/>
      <c r="I950" s="34"/>
      <c r="J950" s="34"/>
      <c r="K950" s="37"/>
      <c r="L950" s="114"/>
      <c r="M950" s="114"/>
      <c r="N950" s="114"/>
      <c r="O950" s="34"/>
      <c r="P950" s="34"/>
      <c r="Q950" s="34"/>
      <c r="R950" s="34"/>
      <c r="S950" s="34"/>
      <c r="T950" s="37"/>
      <c r="U950" s="37"/>
      <c r="V950" s="37"/>
      <c r="W950" s="34"/>
      <c r="X950" s="34"/>
      <c r="Y950" s="37"/>
      <c r="Z950" s="34"/>
      <c r="AA950" s="34"/>
      <c r="AB950" s="34"/>
      <c r="AC950" s="34"/>
      <c r="AD950" s="34"/>
      <c r="AE950" s="37"/>
      <c r="AF950" s="34"/>
    </row>
    <row r="951" ht="14.5" spans="1:32">
      <c r="A951" s="34"/>
      <c r="B951" s="37"/>
      <c r="C951" s="214"/>
      <c r="D951" s="312"/>
      <c r="E951" s="312"/>
      <c r="F951" s="315"/>
      <c r="G951" s="312"/>
      <c r="H951" s="312"/>
      <c r="I951" s="34"/>
      <c r="J951" s="34"/>
      <c r="K951" s="37"/>
      <c r="L951" s="114"/>
      <c r="M951" s="114"/>
      <c r="N951" s="114"/>
      <c r="O951" s="34"/>
      <c r="P951" s="34"/>
      <c r="Q951" s="34"/>
      <c r="R951" s="34"/>
      <c r="S951" s="34"/>
      <c r="T951" s="37"/>
      <c r="U951" s="37"/>
      <c r="V951" s="37"/>
      <c r="W951" s="34"/>
      <c r="X951" s="34"/>
      <c r="Y951" s="37"/>
      <c r="Z951" s="34"/>
      <c r="AA951" s="34"/>
      <c r="AB951" s="34"/>
      <c r="AC951" s="34"/>
      <c r="AD951" s="34"/>
      <c r="AE951" s="37"/>
      <c r="AF951" s="34"/>
    </row>
    <row r="952" ht="14.5" spans="1:32">
      <c r="A952" s="34"/>
      <c r="B952" s="37"/>
      <c r="C952" s="214"/>
      <c r="D952" s="312"/>
      <c r="E952" s="312"/>
      <c r="F952" s="315"/>
      <c r="G952" s="312"/>
      <c r="H952" s="312"/>
      <c r="I952" s="34"/>
      <c r="J952" s="34"/>
      <c r="K952" s="37"/>
      <c r="L952" s="114"/>
      <c r="M952" s="114"/>
      <c r="N952" s="114"/>
      <c r="O952" s="34"/>
      <c r="P952" s="34"/>
      <c r="Q952" s="34"/>
      <c r="R952" s="34"/>
      <c r="S952" s="34"/>
      <c r="T952" s="37"/>
      <c r="U952" s="37"/>
      <c r="V952" s="37"/>
      <c r="W952" s="34"/>
      <c r="X952" s="34"/>
      <c r="Y952" s="37"/>
      <c r="Z952" s="34"/>
      <c r="AA952" s="34"/>
      <c r="AB952" s="34"/>
      <c r="AC952" s="34"/>
      <c r="AD952" s="34"/>
      <c r="AE952" s="37"/>
      <c r="AF952" s="34"/>
    </row>
    <row r="953" ht="14.5" spans="1:32">
      <c r="A953" s="34"/>
      <c r="B953" s="37"/>
      <c r="C953" s="214"/>
      <c r="D953" s="312"/>
      <c r="E953" s="312"/>
      <c r="F953" s="315"/>
      <c r="G953" s="312"/>
      <c r="H953" s="312"/>
      <c r="I953" s="34"/>
      <c r="J953" s="34"/>
      <c r="K953" s="37"/>
      <c r="L953" s="114"/>
      <c r="M953" s="114"/>
      <c r="N953" s="114"/>
      <c r="O953" s="34"/>
      <c r="P953" s="34"/>
      <c r="Q953" s="34"/>
      <c r="R953" s="34"/>
      <c r="S953" s="34"/>
      <c r="T953" s="37"/>
      <c r="U953" s="37"/>
      <c r="V953" s="37"/>
      <c r="W953" s="34"/>
      <c r="X953" s="34"/>
      <c r="Y953" s="37"/>
      <c r="Z953" s="34"/>
      <c r="AA953" s="34"/>
      <c r="AB953" s="34"/>
      <c r="AC953" s="34"/>
      <c r="AD953" s="34"/>
      <c r="AE953" s="37"/>
      <c r="AF953" s="34"/>
    </row>
    <row r="954" ht="14.5" spans="1:32">
      <c r="A954" s="34"/>
      <c r="B954" s="37"/>
      <c r="C954" s="214"/>
      <c r="D954" s="312"/>
      <c r="E954" s="312"/>
      <c r="F954" s="315"/>
      <c r="G954" s="312"/>
      <c r="H954" s="312"/>
      <c r="I954" s="34"/>
      <c r="J954" s="34"/>
      <c r="K954" s="37"/>
      <c r="L954" s="114"/>
      <c r="M954" s="114"/>
      <c r="N954" s="114"/>
      <c r="O954" s="34"/>
      <c r="P954" s="34"/>
      <c r="Q954" s="34"/>
      <c r="R954" s="34"/>
      <c r="S954" s="34"/>
      <c r="T954" s="37"/>
      <c r="U954" s="37"/>
      <c r="V954" s="37"/>
      <c r="W954" s="34"/>
      <c r="X954" s="34"/>
      <c r="Y954" s="37"/>
      <c r="Z954" s="34"/>
      <c r="AA954" s="34"/>
      <c r="AB954" s="34"/>
      <c r="AC954" s="34"/>
      <c r="AD954" s="34"/>
      <c r="AE954" s="37"/>
      <c r="AF954" s="34"/>
    </row>
    <row r="955" ht="14.5" spans="1:32">
      <c r="A955" s="34"/>
      <c r="B955" s="37"/>
      <c r="C955" s="214"/>
      <c r="D955" s="312"/>
      <c r="E955" s="312"/>
      <c r="F955" s="315"/>
      <c r="G955" s="312"/>
      <c r="H955" s="312"/>
      <c r="I955" s="34"/>
      <c r="J955" s="34"/>
      <c r="K955" s="37"/>
      <c r="L955" s="114"/>
      <c r="M955" s="114"/>
      <c r="N955" s="114"/>
      <c r="O955" s="34"/>
      <c r="P955" s="34"/>
      <c r="Q955" s="34"/>
      <c r="R955" s="34"/>
      <c r="S955" s="34"/>
      <c r="T955" s="37"/>
      <c r="U955" s="37"/>
      <c r="V955" s="37"/>
      <c r="W955" s="34"/>
      <c r="X955" s="34"/>
      <c r="Y955" s="37"/>
      <c r="Z955" s="34"/>
      <c r="AA955" s="34"/>
      <c r="AB955" s="34"/>
      <c r="AC955" s="34"/>
      <c r="AD955" s="34"/>
      <c r="AE955" s="37"/>
      <c r="AF955" s="34"/>
    </row>
    <row r="956" ht="14.5" spans="1:32">
      <c r="A956" s="34"/>
      <c r="B956" s="37"/>
      <c r="C956" s="214"/>
      <c r="D956" s="312"/>
      <c r="E956" s="312"/>
      <c r="F956" s="315"/>
      <c r="G956" s="312"/>
      <c r="H956" s="312"/>
      <c r="I956" s="34"/>
      <c r="J956" s="34"/>
      <c r="K956" s="37"/>
      <c r="L956" s="114"/>
      <c r="M956" s="114"/>
      <c r="N956" s="114"/>
      <c r="O956" s="34"/>
      <c r="P956" s="34"/>
      <c r="Q956" s="34"/>
      <c r="R956" s="34"/>
      <c r="S956" s="34"/>
      <c r="T956" s="37"/>
      <c r="U956" s="37"/>
      <c r="V956" s="37"/>
      <c r="W956" s="34"/>
      <c r="X956" s="34"/>
      <c r="Y956" s="37"/>
      <c r="Z956" s="34"/>
      <c r="AA956" s="34"/>
      <c r="AB956" s="34"/>
      <c r="AC956" s="34"/>
      <c r="AD956" s="34"/>
      <c r="AE956" s="37"/>
      <c r="AF956" s="34"/>
    </row>
    <row r="957" ht="14.5" spans="1:32">
      <c r="A957" s="34"/>
      <c r="B957" s="37"/>
      <c r="C957" s="214"/>
      <c r="D957" s="312"/>
      <c r="E957" s="312"/>
      <c r="F957" s="315"/>
      <c r="G957" s="312"/>
      <c r="H957" s="312"/>
      <c r="I957" s="34"/>
      <c r="J957" s="34"/>
      <c r="K957" s="37"/>
      <c r="L957" s="114"/>
      <c r="M957" s="114"/>
      <c r="N957" s="114"/>
      <c r="O957" s="34"/>
      <c r="P957" s="34"/>
      <c r="Q957" s="34"/>
      <c r="R957" s="34"/>
      <c r="S957" s="34"/>
      <c r="T957" s="37"/>
      <c r="U957" s="37"/>
      <c r="V957" s="37"/>
      <c r="W957" s="34"/>
      <c r="X957" s="34"/>
      <c r="Y957" s="37"/>
      <c r="Z957" s="34"/>
      <c r="AA957" s="34"/>
      <c r="AB957" s="34"/>
      <c r="AC957" s="34"/>
      <c r="AD957" s="34"/>
      <c r="AE957" s="37"/>
      <c r="AF957" s="34"/>
    </row>
    <row r="958" ht="14.5" spans="1:32">
      <c r="A958" s="34"/>
      <c r="B958" s="37"/>
      <c r="C958" s="214"/>
      <c r="D958" s="312"/>
      <c r="E958" s="312"/>
      <c r="F958" s="315"/>
      <c r="G958" s="312"/>
      <c r="H958" s="312"/>
      <c r="I958" s="34"/>
      <c r="J958" s="34"/>
      <c r="K958" s="37"/>
      <c r="L958" s="114"/>
      <c r="M958" s="114"/>
      <c r="N958" s="114"/>
      <c r="O958" s="34"/>
      <c r="P958" s="34"/>
      <c r="Q958" s="34"/>
      <c r="R958" s="34"/>
      <c r="S958" s="34"/>
      <c r="T958" s="37"/>
      <c r="U958" s="37"/>
      <c r="V958" s="37"/>
      <c r="W958" s="34"/>
      <c r="X958" s="34"/>
      <c r="Y958" s="37"/>
      <c r="Z958" s="34"/>
      <c r="AA958" s="34"/>
      <c r="AB958" s="34"/>
      <c r="AC958" s="34"/>
      <c r="AD958" s="34"/>
      <c r="AE958" s="37"/>
      <c r="AF958" s="34"/>
    </row>
    <row r="959" ht="14.5" spans="1:32">
      <c r="A959" s="34"/>
      <c r="B959" s="37"/>
      <c r="C959" s="214"/>
      <c r="D959" s="312"/>
      <c r="E959" s="312"/>
      <c r="F959" s="315"/>
      <c r="G959" s="312"/>
      <c r="H959" s="312"/>
      <c r="I959" s="34"/>
      <c r="J959" s="34"/>
      <c r="K959" s="37"/>
      <c r="L959" s="114"/>
      <c r="M959" s="114"/>
      <c r="N959" s="114"/>
      <c r="O959" s="34"/>
      <c r="P959" s="34"/>
      <c r="Q959" s="34"/>
      <c r="R959" s="34"/>
      <c r="S959" s="34"/>
      <c r="T959" s="37"/>
      <c r="U959" s="37"/>
      <c r="V959" s="37"/>
      <c r="W959" s="34"/>
      <c r="X959" s="34"/>
      <c r="Y959" s="37"/>
      <c r="Z959" s="34"/>
      <c r="AA959" s="34"/>
      <c r="AB959" s="34"/>
      <c r="AC959" s="34"/>
      <c r="AD959" s="34"/>
      <c r="AE959" s="37"/>
      <c r="AF959" s="34"/>
    </row>
    <row r="960" ht="14.5" spans="1:32">
      <c r="A960" s="34"/>
      <c r="B960" s="37"/>
      <c r="C960" s="214"/>
      <c r="D960" s="312"/>
      <c r="E960" s="312"/>
      <c r="F960" s="315"/>
      <c r="G960" s="312"/>
      <c r="H960" s="312"/>
      <c r="I960" s="34"/>
      <c r="J960" s="34"/>
      <c r="K960" s="37"/>
      <c r="L960" s="114"/>
      <c r="M960" s="114"/>
      <c r="N960" s="114"/>
      <c r="O960" s="34"/>
      <c r="P960" s="34"/>
      <c r="Q960" s="34"/>
      <c r="R960" s="34"/>
      <c r="S960" s="34"/>
      <c r="T960" s="37"/>
      <c r="U960" s="37"/>
      <c r="V960" s="37"/>
      <c r="W960" s="34"/>
      <c r="X960" s="34"/>
      <c r="Y960" s="37"/>
      <c r="Z960" s="34"/>
      <c r="AA960" s="34"/>
      <c r="AB960" s="34"/>
      <c r="AC960" s="34"/>
      <c r="AD960" s="34"/>
      <c r="AE960" s="37"/>
      <c r="AF960" s="34"/>
    </row>
    <row r="961" ht="14.5" spans="1:32">
      <c r="A961" s="34"/>
      <c r="B961" s="37"/>
      <c r="C961" s="214"/>
      <c r="D961" s="312"/>
      <c r="E961" s="312"/>
      <c r="F961" s="315"/>
      <c r="G961" s="312"/>
      <c r="H961" s="312"/>
      <c r="I961" s="34"/>
      <c r="J961" s="34"/>
      <c r="K961" s="37"/>
      <c r="L961" s="114"/>
      <c r="M961" s="114"/>
      <c r="N961" s="114"/>
      <c r="O961" s="34"/>
      <c r="P961" s="34"/>
      <c r="Q961" s="34"/>
      <c r="R961" s="34"/>
      <c r="S961" s="34"/>
      <c r="T961" s="37"/>
      <c r="U961" s="37"/>
      <c r="V961" s="37"/>
      <c r="W961" s="34"/>
      <c r="X961" s="34"/>
      <c r="Y961" s="37"/>
      <c r="Z961" s="34"/>
      <c r="AA961" s="34"/>
      <c r="AB961" s="34"/>
      <c r="AC961" s="34"/>
      <c r="AD961" s="34"/>
      <c r="AE961" s="37"/>
      <c r="AF961" s="34"/>
    </row>
    <row r="962" ht="14.5" spans="1:32">
      <c r="A962" s="34"/>
      <c r="B962" s="37"/>
      <c r="C962" s="214"/>
      <c r="D962" s="312"/>
      <c r="E962" s="312"/>
      <c r="F962" s="315"/>
      <c r="G962" s="312"/>
      <c r="H962" s="312"/>
      <c r="I962" s="34"/>
      <c r="J962" s="34"/>
      <c r="K962" s="37"/>
      <c r="L962" s="114"/>
      <c r="M962" s="114"/>
      <c r="N962" s="114"/>
      <c r="O962" s="34"/>
      <c r="P962" s="34"/>
      <c r="Q962" s="34"/>
      <c r="R962" s="34"/>
      <c r="S962" s="34"/>
      <c r="T962" s="37"/>
      <c r="U962" s="37"/>
      <c r="V962" s="37"/>
      <c r="W962" s="34"/>
      <c r="X962" s="34"/>
      <c r="Y962" s="37"/>
      <c r="Z962" s="34"/>
      <c r="AA962" s="34"/>
      <c r="AB962" s="34"/>
      <c r="AC962" s="34"/>
      <c r="AD962" s="34"/>
      <c r="AE962" s="37"/>
      <c r="AF962" s="34"/>
    </row>
    <row r="963" ht="14.5" spans="1:32">
      <c r="A963" s="34"/>
      <c r="B963" s="37"/>
      <c r="C963" s="214"/>
      <c r="D963" s="312"/>
      <c r="E963" s="312"/>
      <c r="F963" s="315"/>
      <c r="G963" s="312"/>
      <c r="H963" s="312"/>
      <c r="I963" s="34"/>
      <c r="J963" s="34"/>
      <c r="K963" s="37"/>
      <c r="L963" s="114"/>
      <c r="M963" s="114"/>
      <c r="N963" s="114"/>
      <c r="O963" s="34"/>
      <c r="P963" s="34"/>
      <c r="Q963" s="34"/>
      <c r="R963" s="34"/>
      <c r="S963" s="34"/>
      <c r="T963" s="37"/>
      <c r="U963" s="37"/>
      <c r="V963" s="37"/>
      <c r="W963" s="34"/>
      <c r="X963" s="34"/>
      <c r="Y963" s="37"/>
      <c r="Z963" s="34"/>
      <c r="AA963" s="34"/>
      <c r="AB963" s="34"/>
      <c r="AC963" s="34"/>
      <c r="AD963" s="34"/>
      <c r="AE963" s="37"/>
      <c r="AF963" s="34"/>
    </row>
    <row r="964" ht="14.5" spans="1:32">
      <c r="A964" s="34"/>
      <c r="B964" s="37"/>
      <c r="C964" s="214"/>
      <c r="D964" s="312"/>
      <c r="E964" s="312"/>
      <c r="F964" s="315"/>
      <c r="G964" s="312"/>
      <c r="H964" s="312"/>
      <c r="I964" s="34"/>
      <c r="J964" s="34"/>
      <c r="K964" s="37"/>
      <c r="L964" s="114"/>
      <c r="M964" s="114"/>
      <c r="N964" s="114"/>
      <c r="O964" s="34"/>
      <c r="P964" s="34"/>
      <c r="Q964" s="34"/>
      <c r="R964" s="34"/>
      <c r="S964" s="34"/>
      <c r="T964" s="37"/>
      <c r="U964" s="37"/>
      <c r="V964" s="37"/>
      <c r="W964" s="34"/>
      <c r="X964" s="34"/>
      <c r="Y964" s="37"/>
      <c r="Z964" s="34"/>
      <c r="AA964" s="34"/>
      <c r="AB964" s="34"/>
      <c r="AC964" s="34"/>
      <c r="AD964" s="34"/>
      <c r="AE964" s="37"/>
      <c r="AF964" s="34"/>
    </row>
    <row r="965" ht="14.5" spans="1:32">
      <c r="A965" s="34"/>
      <c r="B965" s="37"/>
      <c r="C965" s="214"/>
      <c r="D965" s="312"/>
      <c r="E965" s="312"/>
      <c r="F965" s="315"/>
      <c r="G965" s="312"/>
      <c r="H965" s="312"/>
      <c r="I965" s="34"/>
      <c r="J965" s="34"/>
      <c r="K965" s="37"/>
      <c r="L965" s="114"/>
      <c r="M965" s="114"/>
      <c r="N965" s="114"/>
      <c r="O965" s="34"/>
      <c r="P965" s="34"/>
      <c r="Q965" s="34"/>
      <c r="R965" s="34"/>
      <c r="S965" s="34"/>
      <c r="T965" s="37"/>
      <c r="U965" s="37"/>
      <c r="V965" s="37"/>
      <c r="W965" s="34"/>
      <c r="X965" s="34"/>
      <c r="Y965" s="37"/>
      <c r="Z965" s="34"/>
      <c r="AA965" s="34"/>
      <c r="AB965" s="34"/>
      <c r="AC965" s="34"/>
      <c r="AD965" s="34"/>
      <c r="AE965" s="37"/>
      <c r="AF965" s="34"/>
    </row>
    <row r="966" ht="14.5" spans="1:32">
      <c r="A966" s="34"/>
      <c r="B966" s="37"/>
      <c r="C966" s="214"/>
      <c r="D966" s="312"/>
      <c r="E966" s="312"/>
      <c r="F966" s="315"/>
      <c r="G966" s="312"/>
      <c r="H966" s="312"/>
      <c r="I966" s="34"/>
      <c r="J966" s="34"/>
      <c r="K966" s="37"/>
      <c r="L966" s="114"/>
      <c r="M966" s="114"/>
      <c r="N966" s="114"/>
      <c r="O966" s="34"/>
      <c r="P966" s="34"/>
      <c r="Q966" s="34"/>
      <c r="R966" s="34"/>
      <c r="S966" s="34"/>
      <c r="T966" s="37"/>
      <c r="U966" s="37"/>
      <c r="V966" s="37"/>
      <c r="W966" s="34"/>
      <c r="X966" s="34"/>
      <c r="Y966" s="37"/>
      <c r="Z966" s="34"/>
      <c r="AA966" s="34"/>
      <c r="AB966" s="34"/>
      <c r="AC966" s="34"/>
      <c r="AD966" s="34"/>
      <c r="AE966" s="37"/>
      <c r="AF966" s="34"/>
    </row>
    <row r="967" ht="14.5" spans="1:32">
      <c r="A967" s="34"/>
      <c r="B967" s="37"/>
      <c r="C967" s="214"/>
      <c r="D967" s="312"/>
      <c r="E967" s="312"/>
      <c r="F967" s="315"/>
      <c r="G967" s="312"/>
      <c r="H967" s="312"/>
      <c r="I967" s="34"/>
      <c r="J967" s="34"/>
      <c r="K967" s="37"/>
      <c r="L967" s="114"/>
      <c r="M967" s="114"/>
      <c r="N967" s="114"/>
      <c r="O967" s="34"/>
      <c r="P967" s="34"/>
      <c r="Q967" s="34"/>
      <c r="R967" s="34"/>
      <c r="S967" s="34"/>
      <c r="T967" s="37"/>
      <c r="U967" s="37"/>
      <c r="V967" s="37"/>
      <c r="W967" s="34"/>
      <c r="X967" s="34"/>
      <c r="Y967" s="37"/>
      <c r="Z967" s="34"/>
      <c r="AA967" s="34"/>
      <c r="AB967" s="34"/>
      <c r="AC967" s="34"/>
      <c r="AD967" s="34"/>
      <c r="AE967" s="37"/>
      <c r="AF967" s="34"/>
    </row>
    <row r="968" ht="14.5" spans="1:32">
      <c r="A968" s="34"/>
      <c r="B968" s="37"/>
      <c r="C968" s="214"/>
      <c r="D968" s="312"/>
      <c r="E968" s="312"/>
      <c r="F968" s="315"/>
      <c r="G968" s="312"/>
      <c r="H968" s="312"/>
      <c r="I968" s="34"/>
      <c r="J968" s="34"/>
      <c r="K968" s="37"/>
      <c r="L968" s="114"/>
      <c r="M968" s="114"/>
      <c r="N968" s="114"/>
      <c r="O968" s="34"/>
      <c r="P968" s="34"/>
      <c r="Q968" s="34"/>
      <c r="R968" s="34"/>
      <c r="S968" s="34"/>
      <c r="T968" s="37"/>
      <c r="U968" s="37"/>
      <c r="V968" s="37"/>
      <c r="W968" s="34"/>
      <c r="X968" s="34"/>
      <c r="Y968" s="37"/>
      <c r="Z968" s="34"/>
      <c r="AA968" s="34"/>
      <c r="AB968" s="34"/>
      <c r="AC968" s="34"/>
      <c r="AD968" s="34"/>
      <c r="AE968" s="37"/>
      <c r="AF968" s="34"/>
    </row>
    <row r="969" ht="14.5" spans="1:32">
      <c r="A969" s="34"/>
      <c r="B969" s="37"/>
      <c r="C969" s="214"/>
      <c r="D969" s="312"/>
      <c r="E969" s="312"/>
      <c r="F969" s="315"/>
      <c r="G969" s="312"/>
      <c r="H969" s="312"/>
      <c r="I969" s="34"/>
      <c r="J969" s="34"/>
      <c r="K969" s="37"/>
      <c r="L969" s="114"/>
      <c r="M969" s="114"/>
      <c r="N969" s="114"/>
      <c r="O969" s="34"/>
      <c r="P969" s="34"/>
      <c r="Q969" s="34"/>
      <c r="R969" s="34"/>
      <c r="S969" s="34"/>
      <c r="T969" s="37"/>
      <c r="U969" s="37"/>
      <c r="V969" s="37"/>
      <c r="W969" s="34"/>
      <c r="X969" s="34"/>
      <c r="Y969" s="37"/>
      <c r="Z969" s="34"/>
      <c r="AA969" s="34"/>
      <c r="AB969" s="34"/>
      <c r="AC969" s="34"/>
      <c r="AD969" s="34"/>
      <c r="AE969" s="37"/>
      <c r="AF969" s="34"/>
    </row>
    <row r="970" ht="14.5" spans="1:32">
      <c r="A970" s="34"/>
      <c r="B970" s="37"/>
      <c r="C970" s="214"/>
      <c r="D970" s="312"/>
      <c r="E970" s="312"/>
      <c r="F970" s="315"/>
      <c r="G970" s="312"/>
      <c r="H970" s="312"/>
      <c r="I970" s="34"/>
      <c r="J970" s="34"/>
      <c r="K970" s="37"/>
      <c r="L970" s="114"/>
      <c r="M970" s="114"/>
      <c r="N970" s="114"/>
      <c r="O970" s="34"/>
      <c r="P970" s="34"/>
      <c r="Q970" s="34"/>
      <c r="R970" s="34"/>
      <c r="S970" s="34"/>
      <c r="T970" s="37"/>
      <c r="U970" s="37"/>
      <c r="V970" s="37"/>
      <c r="W970" s="34"/>
      <c r="X970" s="34"/>
      <c r="Y970" s="37"/>
      <c r="Z970" s="34"/>
      <c r="AA970" s="34"/>
      <c r="AB970" s="34"/>
      <c r="AC970" s="34"/>
      <c r="AD970" s="34"/>
      <c r="AE970" s="37"/>
      <c r="AF970" s="34"/>
    </row>
    <row r="971" ht="14.5" spans="1:32">
      <c r="A971" s="34"/>
      <c r="B971" s="37"/>
      <c r="C971" s="214"/>
      <c r="D971" s="312"/>
      <c r="E971" s="312"/>
      <c r="F971" s="315"/>
      <c r="G971" s="312"/>
      <c r="H971" s="312"/>
      <c r="I971" s="34"/>
      <c r="J971" s="34"/>
      <c r="K971" s="37"/>
      <c r="L971" s="114"/>
      <c r="M971" s="114"/>
      <c r="N971" s="114"/>
      <c r="O971" s="34"/>
      <c r="P971" s="34"/>
      <c r="Q971" s="34"/>
      <c r="R971" s="34"/>
      <c r="S971" s="34"/>
      <c r="T971" s="37"/>
      <c r="U971" s="37"/>
      <c r="V971" s="37"/>
      <c r="W971" s="34"/>
      <c r="X971" s="34"/>
      <c r="Y971" s="37"/>
      <c r="Z971" s="34"/>
      <c r="AA971" s="34"/>
      <c r="AB971" s="34"/>
      <c r="AC971" s="34"/>
      <c r="AD971" s="34"/>
      <c r="AE971" s="37"/>
      <c r="AF971" s="34"/>
    </row>
    <row r="972" ht="14.5" spans="1:32">
      <c r="A972" s="34"/>
      <c r="B972" s="37"/>
      <c r="C972" s="214"/>
      <c r="D972" s="312"/>
      <c r="E972" s="312"/>
      <c r="F972" s="315"/>
      <c r="G972" s="312"/>
      <c r="H972" s="312"/>
      <c r="I972" s="34"/>
      <c r="J972" s="34"/>
      <c r="K972" s="37"/>
      <c r="L972" s="114"/>
      <c r="M972" s="114"/>
      <c r="N972" s="114"/>
      <c r="O972" s="34"/>
      <c r="P972" s="34"/>
      <c r="Q972" s="34"/>
      <c r="R972" s="34"/>
      <c r="S972" s="34"/>
      <c r="T972" s="37"/>
      <c r="U972" s="37"/>
      <c r="V972" s="37"/>
      <c r="W972" s="34"/>
      <c r="X972" s="34"/>
      <c r="Y972" s="37"/>
      <c r="Z972" s="34"/>
      <c r="AA972" s="34"/>
      <c r="AB972" s="34"/>
      <c r="AC972" s="34"/>
      <c r="AD972" s="34"/>
      <c r="AE972" s="37"/>
      <c r="AF972" s="34"/>
    </row>
    <row r="973" ht="14.5" spans="1:32">
      <c r="A973" s="34"/>
      <c r="B973" s="37"/>
      <c r="C973" s="214"/>
      <c r="D973" s="312"/>
      <c r="E973" s="312"/>
      <c r="F973" s="315"/>
      <c r="G973" s="312"/>
      <c r="H973" s="312"/>
      <c r="I973" s="34"/>
      <c r="J973" s="34"/>
      <c r="K973" s="37"/>
      <c r="L973" s="114"/>
      <c r="M973" s="114"/>
      <c r="N973" s="114"/>
      <c r="O973" s="34"/>
      <c r="P973" s="34"/>
      <c r="Q973" s="34"/>
      <c r="R973" s="34"/>
      <c r="S973" s="34"/>
      <c r="T973" s="37"/>
      <c r="U973" s="37"/>
      <c r="V973" s="37"/>
      <c r="W973" s="34"/>
      <c r="X973" s="34"/>
      <c r="Y973" s="37"/>
      <c r="Z973" s="34"/>
      <c r="AA973" s="34"/>
      <c r="AB973" s="34"/>
      <c r="AC973" s="34"/>
      <c r="AD973" s="34"/>
      <c r="AE973" s="37"/>
      <c r="AF973" s="34"/>
    </row>
    <row r="974" ht="14.5" spans="1:32">
      <c r="A974" s="34"/>
      <c r="B974" s="37"/>
      <c r="C974" s="214"/>
      <c r="D974" s="312"/>
      <c r="E974" s="312"/>
      <c r="F974" s="315"/>
      <c r="G974" s="312"/>
      <c r="H974" s="312"/>
      <c r="I974" s="34"/>
      <c r="J974" s="34"/>
      <c r="K974" s="37"/>
      <c r="L974" s="114"/>
      <c r="M974" s="114"/>
      <c r="N974" s="114"/>
      <c r="O974" s="34"/>
      <c r="P974" s="34"/>
      <c r="Q974" s="34"/>
      <c r="R974" s="34"/>
      <c r="S974" s="34"/>
      <c r="T974" s="37"/>
      <c r="U974" s="37"/>
      <c r="V974" s="37"/>
      <c r="W974" s="34"/>
      <c r="X974" s="34"/>
      <c r="Y974" s="37"/>
      <c r="Z974" s="34"/>
      <c r="AA974" s="34"/>
      <c r="AB974" s="34"/>
      <c r="AC974" s="34"/>
      <c r="AD974" s="34"/>
      <c r="AE974" s="37"/>
      <c r="AF974" s="34"/>
    </row>
    <row r="975" ht="14.5" spans="1:32">
      <c r="A975" s="34"/>
      <c r="B975" s="37"/>
      <c r="C975" s="214"/>
      <c r="D975" s="312"/>
      <c r="E975" s="312"/>
      <c r="F975" s="315"/>
      <c r="G975" s="312"/>
      <c r="H975" s="312"/>
      <c r="I975" s="34"/>
      <c r="J975" s="34"/>
      <c r="K975" s="37"/>
      <c r="L975" s="114"/>
      <c r="M975" s="114"/>
      <c r="N975" s="114"/>
      <c r="O975" s="34"/>
      <c r="P975" s="34"/>
      <c r="Q975" s="34"/>
      <c r="R975" s="34"/>
      <c r="S975" s="34"/>
      <c r="T975" s="37"/>
      <c r="U975" s="37"/>
      <c r="V975" s="37"/>
      <c r="W975" s="34"/>
      <c r="X975" s="34"/>
      <c r="Y975" s="37"/>
      <c r="Z975" s="34"/>
      <c r="AA975" s="34"/>
      <c r="AB975" s="34"/>
      <c r="AC975" s="34"/>
      <c r="AD975" s="34"/>
      <c r="AE975" s="37"/>
      <c r="AF975" s="34"/>
    </row>
    <row r="976" ht="14.5" spans="1:32">
      <c r="A976" s="34"/>
      <c r="B976" s="37"/>
      <c r="C976" s="214"/>
      <c r="D976" s="312"/>
      <c r="E976" s="312"/>
      <c r="F976" s="315"/>
      <c r="G976" s="312"/>
      <c r="H976" s="312"/>
      <c r="I976" s="34"/>
      <c r="J976" s="34"/>
      <c r="K976" s="37"/>
      <c r="L976" s="114"/>
      <c r="M976" s="114"/>
      <c r="N976" s="114"/>
      <c r="O976" s="34"/>
      <c r="P976" s="34"/>
      <c r="Q976" s="34"/>
      <c r="R976" s="34"/>
      <c r="S976" s="34"/>
      <c r="T976" s="37"/>
      <c r="U976" s="37"/>
      <c r="V976" s="37"/>
      <c r="W976" s="34"/>
      <c r="X976" s="34"/>
      <c r="Y976" s="37"/>
      <c r="Z976" s="34"/>
      <c r="AA976" s="34"/>
      <c r="AB976" s="34"/>
      <c r="AC976" s="34"/>
      <c r="AD976" s="34"/>
      <c r="AE976" s="37"/>
      <c r="AF976" s="34"/>
    </row>
    <row r="977" ht="14.5" spans="1:32">
      <c r="A977" s="34"/>
      <c r="B977" s="37"/>
      <c r="C977" s="214"/>
      <c r="D977" s="312"/>
      <c r="E977" s="312"/>
      <c r="F977" s="315"/>
      <c r="G977" s="312"/>
      <c r="H977" s="312"/>
      <c r="I977" s="34"/>
      <c r="J977" s="34"/>
      <c r="K977" s="37"/>
      <c r="L977" s="114"/>
      <c r="M977" s="114"/>
      <c r="N977" s="114"/>
      <c r="O977" s="34"/>
      <c r="P977" s="34"/>
      <c r="Q977" s="34"/>
      <c r="R977" s="34"/>
      <c r="S977" s="34"/>
      <c r="T977" s="37"/>
      <c r="U977" s="37"/>
      <c r="V977" s="37"/>
      <c r="W977" s="34"/>
      <c r="X977" s="34"/>
      <c r="Y977" s="37"/>
      <c r="Z977" s="34"/>
      <c r="AA977" s="34"/>
      <c r="AB977" s="34"/>
      <c r="AC977" s="34"/>
      <c r="AD977" s="34"/>
      <c r="AE977" s="37"/>
      <c r="AF977" s="34"/>
    </row>
    <row r="978" ht="14.5" spans="1:32">
      <c r="A978" s="34"/>
      <c r="B978" s="37"/>
      <c r="C978" s="214"/>
      <c r="D978" s="312"/>
      <c r="E978" s="312"/>
      <c r="F978" s="315"/>
      <c r="G978" s="312"/>
      <c r="H978" s="312"/>
      <c r="I978" s="34"/>
      <c r="J978" s="34"/>
      <c r="K978" s="37"/>
      <c r="L978" s="114"/>
      <c r="M978" s="114"/>
      <c r="N978" s="114"/>
      <c r="O978" s="34"/>
      <c r="P978" s="34"/>
      <c r="Q978" s="34"/>
      <c r="R978" s="34"/>
      <c r="S978" s="34"/>
      <c r="T978" s="37"/>
      <c r="U978" s="37"/>
      <c r="V978" s="37"/>
      <c r="W978" s="34"/>
      <c r="X978" s="34"/>
      <c r="Y978" s="37"/>
      <c r="Z978" s="34"/>
      <c r="AA978" s="34"/>
      <c r="AB978" s="34"/>
      <c r="AC978" s="34"/>
      <c r="AD978" s="34"/>
      <c r="AE978" s="37"/>
      <c r="AF978" s="34"/>
    </row>
    <row r="979" ht="14.5" spans="1:32">
      <c r="A979" s="34"/>
      <c r="B979" s="37"/>
      <c r="C979" s="214"/>
      <c r="D979" s="312"/>
      <c r="E979" s="312"/>
      <c r="F979" s="315"/>
      <c r="G979" s="312"/>
      <c r="H979" s="312"/>
      <c r="I979" s="34"/>
      <c r="J979" s="34"/>
      <c r="K979" s="37"/>
      <c r="L979" s="114"/>
      <c r="M979" s="114"/>
      <c r="N979" s="114"/>
      <c r="O979" s="34"/>
      <c r="P979" s="34"/>
      <c r="Q979" s="34"/>
      <c r="R979" s="34"/>
      <c r="S979" s="34"/>
      <c r="T979" s="37"/>
      <c r="U979" s="37"/>
      <c r="V979" s="37"/>
      <c r="W979" s="34"/>
      <c r="X979" s="34"/>
      <c r="Y979" s="37"/>
      <c r="Z979" s="34"/>
      <c r="AA979" s="34"/>
      <c r="AB979" s="34"/>
      <c r="AC979" s="34"/>
      <c r="AD979" s="34"/>
      <c r="AE979" s="37"/>
      <c r="AF979" s="34"/>
    </row>
    <row r="980" ht="14.5" spans="1:32">
      <c r="A980" s="34"/>
      <c r="B980" s="37"/>
      <c r="C980" s="214"/>
      <c r="D980" s="312"/>
      <c r="E980" s="312"/>
      <c r="F980" s="315"/>
      <c r="G980" s="312"/>
      <c r="H980" s="312"/>
      <c r="I980" s="34"/>
      <c r="J980" s="34"/>
      <c r="K980" s="37"/>
      <c r="L980" s="114"/>
      <c r="M980" s="114"/>
      <c r="N980" s="114"/>
      <c r="O980" s="34"/>
      <c r="P980" s="34"/>
      <c r="Q980" s="34"/>
      <c r="R980" s="34"/>
      <c r="S980" s="34"/>
      <c r="T980" s="37"/>
      <c r="U980" s="37"/>
      <c r="V980" s="37"/>
      <c r="W980" s="34"/>
      <c r="X980" s="34"/>
      <c r="Y980" s="37"/>
      <c r="Z980" s="34"/>
      <c r="AA980" s="34"/>
      <c r="AB980" s="34"/>
      <c r="AC980" s="34"/>
      <c r="AD980" s="34"/>
      <c r="AE980" s="37"/>
      <c r="AF980" s="34"/>
    </row>
    <row r="981" ht="14.5" spans="1:32">
      <c r="A981" s="34"/>
      <c r="B981" s="37"/>
      <c r="C981" s="214"/>
      <c r="D981" s="312"/>
      <c r="E981" s="312"/>
      <c r="F981" s="315"/>
      <c r="G981" s="312"/>
      <c r="H981" s="312"/>
      <c r="I981" s="34"/>
      <c r="J981" s="34"/>
      <c r="K981" s="37"/>
      <c r="L981" s="114"/>
      <c r="M981" s="114"/>
      <c r="N981" s="114"/>
      <c r="O981" s="34"/>
      <c r="P981" s="34"/>
      <c r="Q981" s="34"/>
      <c r="R981" s="34"/>
      <c r="S981" s="34"/>
      <c r="T981" s="37"/>
      <c r="U981" s="37"/>
      <c r="V981" s="37"/>
      <c r="W981" s="34"/>
      <c r="X981" s="34"/>
      <c r="Y981" s="37"/>
      <c r="Z981" s="34"/>
      <c r="AA981" s="34"/>
      <c r="AB981" s="34"/>
      <c r="AC981" s="34"/>
      <c r="AD981" s="34"/>
      <c r="AE981" s="37"/>
      <c r="AF981" s="34"/>
    </row>
    <row r="982" ht="14.5" spans="1:32">
      <c r="A982" s="34"/>
      <c r="B982" s="37"/>
      <c r="C982" s="214"/>
      <c r="D982" s="312"/>
      <c r="E982" s="312"/>
      <c r="F982" s="315"/>
      <c r="G982" s="312"/>
      <c r="H982" s="312"/>
      <c r="I982" s="34"/>
      <c r="J982" s="34"/>
      <c r="K982" s="37"/>
      <c r="L982" s="114"/>
      <c r="M982" s="114"/>
      <c r="N982" s="114"/>
      <c r="O982" s="34"/>
      <c r="P982" s="34"/>
      <c r="Q982" s="34"/>
      <c r="R982" s="34"/>
      <c r="S982" s="34"/>
      <c r="T982" s="37"/>
      <c r="U982" s="37"/>
      <c r="V982" s="37"/>
      <c r="W982" s="34"/>
      <c r="X982" s="34"/>
      <c r="Y982" s="37"/>
      <c r="Z982" s="34"/>
      <c r="AA982" s="34"/>
      <c r="AB982" s="34"/>
      <c r="AC982" s="34"/>
      <c r="AD982" s="34"/>
      <c r="AE982" s="37"/>
      <c r="AF982" s="34"/>
    </row>
    <row r="983" ht="14.5" spans="1:32">
      <c r="A983" s="34"/>
      <c r="B983" s="37"/>
      <c r="C983" s="214"/>
      <c r="D983" s="312"/>
      <c r="E983" s="312"/>
      <c r="F983" s="315"/>
      <c r="G983" s="312"/>
      <c r="H983" s="312"/>
      <c r="I983" s="34"/>
      <c r="J983" s="34"/>
      <c r="K983" s="37"/>
      <c r="L983" s="114"/>
      <c r="M983" s="114"/>
      <c r="N983" s="114"/>
      <c r="O983" s="34"/>
      <c r="P983" s="34"/>
      <c r="Q983" s="34"/>
      <c r="R983" s="34"/>
      <c r="S983" s="34"/>
      <c r="T983" s="37"/>
      <c r="U983" s="37"/>
      <c r="V983" s="37"/>
      <c r="W983" s="34"/>
      <c r="X983" s="34"/>
      <c r="Y983" s="37"/>
      <c r="Z983" s="34"/>
      <c r="AA983" s="34"/>
      <c r="AB983" s="34"/>
      <c r="AC983" s="34"/>
      <c r="AD983" s="34"/>
      <c r="AE983" s="37"/>
      <c r="AF983" s="34"/>
    </row>
    <row r="984" ht="14.5" spans="1:32">
      <c r="A984" s="34"/>
      <c r="B984" s="37"/>
      <c r="C984" s="214"/>
      <c r="D984" s="312"/>
      <c r="E984" s="312"/>
      <c r="F984" s="315"/>
      <c r="G984" s="312"/>
      <c r="H984" s="312"/>
      <c r="I984" s="34"/>
      <c r="J984" s="34"/>
      <c r="K984" s="37"/>
      <c r="L984" s="114"/>
      <c r="M984" s="114"/>
      <c r="N984" s="114"/>
      <c r="O984" s="34"/>
      <c r="P984" s="34"/>
      <c r="Q984" s="34"/>
      <c r="R984" s="34"/>
      <c r="S984" s="34"/>
      <c r="T984" s="37"/>
      <c r="U984" s="37"/>
      <c r="V984" s="37"/>
      <c r="W984" s="34"/>
      <c r="X984" s="34"/>
      <c r="Y984" s="37"/>
      <c r="Z984" s="34"/>
      <c r="AA984" s="34"/>
      <c r="AB984" s="34"/>
      <c r="AC984" s="34"/>
      <c r="AD984" s="34"/>
      <c r="AE984" s="37"/>
      <c r="AF984" s="34"/>
    </row>
    <row r="985" ht="14.5" spans="1:32">
      <c r="A985" s="34"/>
      <c r="B985" s="37"/>
      <c r="C985" s="214"/>
      <c r="D985" s="312"/>
      <c r="E985" s="312"/>
      <c r="F985" s="315"/>
      <c r="G985" s="312"/>
      <c r="H985" s="312"/>
      <c r="I985" s="34"/>
      <c r="J985" s="34"/>
      <c r="K985" s="37"/>
      <c r="L985" s="114"/>
      <c r="M985" s="114"/>
      <c r="N985" s="114"/>
      <c r="O985" s="34"/>
      <c r="P985" s="34"/>
      <c r="Q985" s="34"/>
      <c r="R985" s="34"/>
      <c r="S985" s="34"/>
      <c r="T985" s="37"/>
      <c r="U985" s="37"/>
      <c r="V985" s="37"/>
      <c r="W985" s="34"/>
      <c r="X985" s="34"/>
      <c r="Y985" s="37"/>
      <c r="Z985" s="34"/>
      <c r="AA985" s="34"/>
      <c r="AB985" s="34"/>
      <c r="AC985" s="34"/>
      <c r="AD985" s="34"/>
      <c r="AE985" s="37"/>
      <c r="AF985" s="34"/>
    </row>
    <row r="986" ht="14.5" spans="1:32">
      <c r="A986" s="34"/>
      <c r="B986" s="37"/>
      <c r="C986" s="214"/>
      <c r="D986" s="312"/>
      <c r="E986" s="312"/>
      <c r="F986" s="315"/>
      <c r="G986" s="312"/>
      <c r="H986" s="312"/>
      <c r="I986" s="34"/>
      <c r="J986" s="34"/>
      <c r="K986" s="37"/>
      <c r="L986" s="114"/>
      <c r="M986" s="114"/>
      <c r="N986" s="114"/>
      <c r="O986" s="34"/>
      <c r="P986" s="34"/>
      <c r="Q986" s="34"/>
      <c r="R986" s="34"/>
      <c r="S986" s="34"/>
      <c r="T986" s="37"/>
      <c r="U986" s="37"/>
      <c r="V986" s="37"/>
      <c r="W986" s="34"/>
      <c r="X986" s="34"/>
      <c r="Y986" s="37"/>
      <c r="Z986" s="34"/>
      <c r="AA986" s="34"/>
      <c r="AB986" s="34"/>
      <c r="AC986" s="34"/>
      <c r="AD986" s="34"/>
      <c r="AE986" s="37"/>
      <c r="AF986" s="34"/>
    </row>
    <row r="987" ht="14.5" spans="1:32">
      <c r="A987" s="34"/>
      <c r="B987" s="37"/>
      <c r="C987" s="214"/>
      <c r="D987" s="312"/>
      <c r="E987" s="312"/>
      <c r="F987" s="315"/>
      <c r="G987" s="312"/>
      <c r="H987" s="312"/>
      <c r="I987" s="34"/>
      <c r="J987" s="34"/>
      <c r="K987" s="37"/>
      <c r="L987" s="114"/>
      <c r="M987" s="114"/>
      <c r="N987" s="114"/>
      <c r="O987" s="34"/>
      <c r="P987" s="34"/>
      <c r="Q987" s="34"/>
      <c r="R987" s="34"/>
      <c r="S987" s="34"/>
      <c r="T987" s="37"/>
      <c r="U987" s="37"/>
      <c r="V987" s="37"/>
      <c r="W987" s="34"/>
      <c r="X987" s="34"/>
      <c r="Y987" s="37"/>
      <c r="Z987" s="34"/>
      <c r="AA987" s="34"/>
      <c r="AB987" s="34"/>
      <c r="AC987" s="34"/>
      <c r="AD987" s="34"/>
      <c r="AE987" s="37"/>
      <c r="AF987" s="34"/>
    </row>
    <row r="988" ht="14.5" spans="1:32">
      <c r="A988" s="34"/>
      <c r="B988" s="37"/>
      <c r="C988" s="214"/>
      <c r="D988" s="312"/>
      <c r="E988" s="312"/>
      <c r="F988" s="315"/>
      <c r="G988" s="312"/>
      <c r="H988" s="312"/>
      <c r="I988" s="34"/>
      <c r="J988" s="34"/>
      <c r="K988" s="37"/>
      <c r="L988" s="114"/>
      <c r="M988" s="114"/>
      <c r="N988" s="114"/>
      <c r="O988" s="34"/>
      <c r="P988" s="34"/>
      <c r="Q988" s="34"/>
      <c r="R988" s="34"/>
      <c r="S988" s="34"/>
      <c r="T988" s="37"/>
      <c r="U988" s="37"/>
      <c r="V988" s="37"/>
      <c r="W988" s="34"/>
      <c r="X988" s="34"/>
      <c r="Y988" s="37"/>
      <c r="Z988" s="34"/>
      <c r="AA988" s="34"/>
      <c r="AB988" s="34"/>
      <c r="AC988" s="34"/>
      <c r="AD988" s="34"/>
      <c r="AE988" s="37"/>
      <c r="AF988" s="34"/>
    </row>
    <row r="989" ht="14.5" spans="1:32">
      <c r="A989" s="34"/>
      <c r="B989" s="37"/>
      <c r="C989" s="214"/>
      <c r="D989" s="312"/>
      <c r="E989" s="312"/>
      <c r="F989" s="315"/>
      <c r="G989" s="312"/>
      <c r="H989" s="312"/>
      <c r="I989" s="34"/>
      <c r="J989" s="34"/>
      <c r="K989" s="37"/>
      <c r="L989" s="114"/>
      <c r="M989" s="114"/>
      <c r="N989" s="114"/>
      <c r="O989" s="34"/>
      <c r="P989" s="34"/>
      <c r="Q989" s="34"/>
      <c r="R989" s="34"/>
      <c r="S989" s="34"/>
      <c r="T989" s="37"/>
      <c r="U989" s="37"/>
      <c r="V989" s="37"/>
      <c r="W989" s="34"/>
      <c r="X989" s="34"/>
      <c r="Y989" s="37"/>
      <c r="Z989" s="34"/>
      <c r="AA989" s="34"/>
      <c r="AB989" s="34"/>
      <c r="AC989" s="34"/>
      <c r="AD989" s="34"/>
      <c r="AE989" s="37"/>
      <c r="AF989" s="34"/>
    </row>
    <row r="990" ht="14.5" spans="1:32">
      <c r="A990" s="34"/>
      <c r="B990" s="37"/>
      <c r="C990" s="214"/>
      <c r="D990" s="312"/>
      <c r="E990" s="312"/>
      <c r="F990" s="315"/>
      <c r="G990" s="312"/>
      <c r="H990" s="312"/>
      <c r="I990" s="34"/>
      <c r="J990" s="34"/>
      <c r="K990" s="37"/>
      <c r="L990" s="114"/>
      <c r="M990" s="114"/>
      <c r="N990" s="114"/>
      <c r="O990" s="34"/>
      <c r="P990" s="34"/>
      <c r="Q990" s="34"/>
      <c r="R990" s="34"/>
      <c r="S990" s="34"/>
      <c r="T990" s="37"/>
      <c r="U990" s="37"/>
      <c r="V990" s="37"/>
      <c r="W990" s="34"/>
      <c r="X990" s="34"/>
      <c r="Y990" s="37"/>
      <c r="Z990" s="34"/>
      <c r="AA990" s="34"/>
      <c r="AB990" s="34"/>
      <c r="AC990" s="34"/>
      <c r="AD990" s="34"/>
      <c r="AE990" s="37"/>
      <c r="AF990" s="34"/>
    </row>
    <row r="991" ht="14.5" spans="1:32">
      <c r="A991" s="34"/>
      <c r="B991" s="37"/>
      <c r="C991" s="214"/>
      <c r="D991" s="312"/>
      <c r="E991" s="312"/>
      <c r="F991" s="315"/>
      <c r="G991" s="312"/>
      <c r="H991" s="312"/>
      <c r="I991" s="34"/>
      <c r="J991" s="34"/>
      <c r="K991" s="37"/>
      <c r="L991" s="114"/>
      <c r="M991" s="114"/>
      <c r="N991" s="114"/>
      <c r="O991" s="34"/>
      <c r="P991" s="34"/>
      <c r="Q991" s="34"/>
      <c r="R991" s="34"/>
      <c r="S991" s="34"/>
      <c r="T991" s="37"/>
      <c r="U991" s="37"/>
      <c r="V991" s="37"/>
      <c r="W991" s="34"/>
      <c r="X991" s="34"/>
      <c r="Y991" s="37"/>
      <c r="Z991" s="34"/>
      <c r="AA991" s="34"/>
      <c r="AB991" s="34"/>
      <c r="AC991" s="34"/>
      <c r="AD991" s="34"/>
      <c r="AE991" s="37"/>
      <c r="AF991" s="34"/>
    </row>
    <row r="992" ht="14.5" spans="1:32">
      <c r="A992" s="34"/>
      <c r="B992" s="37"/>
      <c r="C992" s="214"/>
      <c r="D992" s="312"/>
      <c r="E992" s="312"/>
      <c r="F992" s="315"/>
      <c r="G992" s="312"/>
      <c r="H992" s="312"/>
      <c r="I992" s="34"/>
      <c r="J992" s="34"/>
      <c r="K992" s="37"/>
      <c r="L992" s="114"/>
      <c r="M992" s="114"/>
      <c r="N992" s="114"/>
      <c r="O992" s="34"/>
      <c r="P992" s="34"/>
      <c r="Q992" s="34"/>
      <c r="R992" s="34"/>
      <c r="S992" s="34"/>
      <c r="T992" s="37"/>
      <c r="U992" s="37"/>
      <c r="V992" s="37"/>
      <c r="W992" s="34"/>
      <c r="X992" s="34"/>
      <c r="Y992" s="37"/>
      <c r="Z992" s="34"/>
      <c r="AA992" s="34"/>
      <c r="AB992" s="34"/>
      <c r="AC992" s="34"/>
      <c r="AD992" s="34"/>
      <c r="AE992" s="37"/>
      <c r="AF992" s="34"/>
    </row>
    <row r="993" ht="14.5" spans="1:32">
      <c r="A993" s="34"/>
      <c r="B993" s="37"/>
      <c r="C993" s="214"/>
      <c r="D993" s="312"/>
      <c r="E993" s="312"/>
      <c r="F993" s="315"/>
      <c r="G993" s="312"/>
      <c r="H993" s="312"/>
      <c r="I993" s="34"/>
      <c r="J993" s="34"/>
      <c r="K993" s="37"/>
      <c r="L993" s="114"/>
      <c r="M993" s="114"/>
      <c r="N993" s="114"/>
      <c r="O993" s="34"/>
      <c r="P993" s="34"/>
      <c r="Q993" s="34"/>
      <c r="R993" s="34"/>
      <c r="S993" s="34"/>
      <c r="T993" s="37"/>
      <c r="U993" s="37"/>
      <c r="V993" s="37"/>
      <c r="W993" s="34"/>
      <c r="X993" s="34"/>
      <c r="Y993" s="37"/>
      <c r="Z993" s="34"/>
      <c r="AA993" s="34"/>
      <c r="AB993" s="34"/>
      <c r="AC993" s="34"/>
      <c r="AD993" s="34"/>
      <c r="AE993" s="37"/>
      <c r="AF993" s="34"/>
    </row>
    <row r="994" ht="14.5" spans="1:32">
      <c r="A994" s="34"/>
      <c r="B994" s="37"/>
      <c r="C994" s="214"/>
      <c r="D994" s="312"/>
      <c r="E994" s="312"/>
      <c r="F994" s="315"/>
      <c r="G994" s="312"/>
      <c r="H994" s="312"/>
      <c r="I994" s="34"/>
      <c r="J994" s="34"/>
      <c r="K994" s="37"/>
      <c r="L994" s="114"/>
      <c r="M994" s="114"/>
      <c r="N994" s="114"/>
      <c r="O994" s="34"/>
      <c r="P994" s="34"/>
      <c r="Q994" s="34"/>
      <c r="R994" s="34"/>
      <c r="S994" s="34"/>
      <c r="T994" s="37"/>
      <c r="U994" s="37"/>
      <c r="V994" s="37"/>
      <c r="W994" s="34"/>
      <c r="X994" s="34"/>
      <c r="Y994" s="37"/>
      <c r="Z994" s="34"/>
      <c r="AA994" s="34"/>
      <c r="AB994" s="34"/>
      <c r="AC994" s="34"/>
      <c r="AD994" s="34"/>
      <c r="AE994" s="37"/>
      <c r="AF994" s="34"/>
    </row>
    <row r="995" ht="14.5" spans="1:32">
      <c r="A995" s="34"/>
      <c r="B995" s="37"/>
      <c r="C995" s="214"/>
      <c r="D995" s="312"/>
      <c r="E995" s="312"/>
      <c r="F995" s="315"/>
      <c r="G995" s="312"/>
      <c r="H995" s="312"/>
      <c r="I995" s="34"/>
      <c r="J995" s="34"/>
      <c r="K995" s="37"/>
      <c r="L995" s="114"/>
      <c r="M995" s="114"/>
      <c r="N995" s="114"/>
      <c r="O995" s="34"/>
      <c r="P995" s="34"/>
      <c r="Q995" s="34"/>
      <c r="R995" s="34"/>
      <c r="S995" s="34"/>
      <c r="T995" s="37"/>
      <c r="U995" s="37"/>
      <c r="V995" s="37"/>
      <c r="W995" s="34"/>
      <c r="X995" s="34"/>
      <c r="Y995" s="37"/>
      <c r="Z995" s="34"/>
      <c r="AA995" s="34"/>
      <c r="AB995" s="34"/>
      <c r="AC995" s="34"/>
      <c r="AD995" s="34"/>
      <c r="AE995" s="37"/>
      <c r="AF995" s="34"/>
    </row>
    <row r="996" ht="14.5" spans="1:32">
      <c r="A996" s="34"/>
      <c r="B996" s="37"/>
      <c r="C996" s="214"/>
      <c r="D996" s="312"/>
      <c r="E996" s="312"/>
      <c r="F996" s="315"/>
      <c r="G996" s="312"/>
      <c r="H996" s="312"/>
      <c r="I996" s="34"/>
      <c r="J996" s="34"/>
      <c r="K996" s="37"/>
      <c r="L996" s="114"/>
      <c r="M996" s="114"/>
      <c r="N996" s="114"/>
      <c r="O996" s="34"/>
      <c r="P996" s="34"/>
      <c r="Q996" s="34"/>
      <c r="R996" s="34"/>
      <c r="S996" s="34"/>
      <c r="T996" s="37"/>
      <c r="U996" s="37"/>
      <c r="V996" s="37"/>
      <c r="W996" s="34"/>
      <c r="X996" s="34"/>
      <c r="Y996" s="37"/>
      <c r="Z996" s="34"/>
      <c r="AA996" s="34"/>
      <c r="AB996" s="34"/>
      <c r="AC996" s="34"/>
      <c r="AD996" s="34"/>
      <c r="AE996" s="37"/>
      <c r="AF996" s="34"/>
    </row>
    <row r="997" ht="14.5" spans="1:32">
      <c r="A997" s="34"/>
      <c r="B997" s="37"/>
      <c r="C997" s="214"/>
      <c r="D997" s="312"/>
      <c r="E997" s="312"/>
      <c r="F997" s="315"/>
      <c r="G997" s="312"/>
      <c r="H997" s="312"/>
      <c r="I997" s="34"/>
      <c r="J997" s="34"/>
      <c r="K997" s="37"/>
      <c r="L997" s="114"/>
      <c r="M997" s="114"/>
      <c r="N997" s="114"/>
      <c r="O997" s="34"/>
      <c r="P997" s="34"/>
      <c r="Q997" s="34"/>
      <c r="R997" s="34"/>
      <c r="S997" s="34"/>
      <c r="T997" s="37"/>
      <c r="U997" s="37"/>
      <c r="V997" s="37"/>
      <c r="W997" s="34"/>
      <c r="X997" s="34"/>
      <c r="Y997" s="37"/>
      <c r="Z997" s="34"/>
      <c r="AA997" s="34"/>
      <c r="AB997" s="34"/>
      <c r="AC997" s="34"/>
      <c r="AD997" s="34"/>
      <c r="AE997" s="37"/>
      <c r="AF997" s="34"/>
    </row>
    <row r="998" ht="14.5" spans="1:32">
      <c r="A998" s="34"/>
      <c r="B998" s="37"/>
      <c r="C998" s="214"/>
      <c r="D998" s="312"/>
      <c r="E998" s="312"/>
      <c r="F998" s="315"/>
      <c r="G998" s="312"/>
      <c r="H998" s="312"/>
      <c r="I998" s="34"/>
      <c r="J998" s="34"/>
      <c r="K998" s="37"/>
      <c r="L998" s="114"/>
      <c r="M998" s="114"/>
      <c r="N998" s="114"/>
      <c r="O998" s="34"/>
      <c r="P998" s="34"/>
      <c r="Q998" s="34"/>
      <c r="R998" s="34"/>
      <c r="S998" s="34"/>
      <c r="T998" s="37"/>
      <c r="U998" s="37"/>
      <c r="V998" s="37"/>
      <c r="W998" s="34"/>
      <c r="X998" s="34"/>
      <c r="Y998" s="37"/>
      <c r="Z998" s="34"/>
      <c r="AA998" s="34"/>
      <c r="AB998" s="34"/>
      <c r="AC998" s="34"/>
      <c r="AD998" s="34"/>
      <c r="AE998" s="37"/>
      <c r="AF998" s="34"/>
    </row>
    <row r="999" ht="14.5" spans="1:32">
      <c r="A999" s="34"/>
      <c r="B999" s="37"/>
      <c r="C999" s="214"/>
      <c r="D999" s="312"/>
      <c r="E999" s="312"/>
      <c r="F999" s="315"/>
      <c r="G999" s="312"/>
      <c r="H999" s="312"/>
      <c r="I999" s="34"/>
      <c r="J999" s="34"/>
      <c r="K999" s="37"/>
      <c r="L999" s="114"/>
      <c r="M999" s="114"/>
      <c r="N999" s="114"/>
      <c r="O999" s="34"/>
      <c r="P999" s="34"/>
      <c r="Q999" s="34"/>
      <c r="R999" s="34"/>
      <c r="S999" s="34"/>
      <c r="T999" s="37"/>
      <c r="U999" s="37"/>
      <c r="V999" s="37"/>
      <c r="W999" s="34"/>
      <c r="X999" s="34"/>
      <c r="Y999" s="37"/>
      <c r="Z999" s="34"/>
      <c r="AA999" s="34"/>
      <c r="AB999" s="34"/>
      <c r="AC999" s="34"/>
      <c r="AD999" s="34"/>
      <c r="AE999" s="37"/>
      <c r="AF999" s="34"/>
    </row>
    <row r="1000" ht="14.5" spans="1:32">
      <c r="A1000" s="34"/>
      <c r="B1000" s="37"/>
      <c r="C1000" s="214"/>
      <c r="D1000" s="312"/>
      <c r="E1000" s="312"/>
      <c r="F1000" s="315"/>
      <c r="G1000" s="312"/>
      <c r="H1000" s="312"/>
      <c r="I1000" s="34"/>
      <c r="J1000" s="34"/>
      <c r="K1000" s="37"/>
      <c r="L1000" s="114"/>
      <c r="M1000" s="114"/>
      <c r="N1000" s="114"/>
      <c r="O1000" s="34"/>
      <c r="P1000" s="34"/>
      <c r="Q1000" s="34"/>
      <c r="R1000" s="34"/>
      <c r="S1000" s="34"/>
      <c r="T1000" s="37"/>
      <c r="U1000" s="37"/>
      <c r="V1000" s="37"/>
      <c r="W1000" s="34"/>
      <c r="X1000" s="34"/>
      <c r="Y1000" s="37"/>
      <c r="Z1000" s="34"/>
      <c r="AA1000" s="34"/>
      <c r="AB1000" s="34"/>
      <c r="AC1000" s="34"/>
      <c r="AD1000" s="34"/>
      <c r="AE1000" s="37"/>
      <c r="AF1000" s="34"/>
    </row>
    <row r="1001" ht="14.5" spans="1:32">
      <c r="A1001" s="34"/>
      <c r="B1001" s="37"/>
      <c r="C1001" s="214"/>
      <c r="D1001" s="312"/>
      <c r="E1001" s="312"/>
      <c r="F1001" s="315"/>
      <c r="G1001" s="312"/>
      <c r="H1001" s="312"/>
      <c r="I1001" s="34"/>
      <c r="J1001" s="34"/>
      <c r="K1001" s="37"/>
      <c r="L1001" s="114"/>
      <c r="M1001" s="114"/>
      <c r="N1001" s="114"/>
      <c r="O1001" s="34"/>
      <c r="P1001" s="34"/>
      <c r="Q1001" s="34"/>
      <c r="R1001" s="34"/>
      <c r="S1001" s="34"/>
      <c r="T1001" s="37"/>
      <c r="U1001" s="37"/>
      <c r="V1001" s="37"/>
      <c r="W1001" s="34"/>
      <c r="X1001" s="34"/>
      <c r="Y1001" s="37"/>
      <c r="Z1001" s="34"/>
      <c r="AA1001" s="34"/>
      <c r="AB1001" s="34"/>
      <c r="AC1001" s="34"/>
      <c r="AD1001" s="34"/>
      <c r="AE1001" s="37"/>
      <c r="AF1001" s="34"/>
    </row>
    <row r="1002" ht="14.5" spans="1:32">
      <c r="A1002" s="34"/>
      <c r="B1002" s="37"/>
      <c r="C1002" s="214"/>
      <c r="D1002" s="312"/>
      <c r="E1002" s="312"/>
      <c r="F1002" s="315"/>
      <c r="G1002" s="312"/>
      <c r="H1002" s="312"/>
      <c r="I1002" s="34"/>
      <c r="J1002" s="34"/>
      <c r="K1002" s="37"/>
      <c r="L1002" s="114"/>
      <c r="M1002" s="114"/>
      <c r="N1002" s="114"/>
      <c r="O1002" s="34"/>
      <c r="P1002" s="34"/>
      <c r="Q1002" s="34"/>
      <c r="R1002" s="34"/>
      <c r="S1002" s="34"/>
      <c r="T1002" s="37"/>
      <c r="U1002" s="37"/>
      <c r="V1002" s="37"/>
      <c r="W1002" s="34"/>
      <c r="X1002" s="34"/>
      <c r="Y1002" s="37"/>
      <c r="Z1002" s="34"/>
      <c r="AA1002" s="34"/>
      <c r="AB1002" s="34"/>
      <c r="AC1002" s="34"/>
      <c r="AD1002" s="34"/>
      <c r="AE1002" s="37"/>
      <c r="AF1002" s="34"/>
    </row>
    <row r="1003" ht="14.5" spans="1:32">
      <c r="A1003" s="34"/>
      <c r="B1003" s="37"/>
      <c r="C1003" s="214"/>
      <c r="D1003" s="312"/>
      <c r="E1003" s="312"/>
      <c r="F1003" s="315"/>
      <c r="G1003" s="312"/>
      <c r="H1003" s="312"/>
      <c r="I1003" s="34"/>
      <c r="J1003" s="34"/>
      <c r="K1003" s="37"/>
      <c r="L1003" s="114"/>
      <c r="M1003" s="114"/>
      <c r="N1003" s="114"/>
      <c r="O1003" s="34"/>
      <c r="P1003" s="34"/>
      <c r="Q1003" s="34"/>
      <c r="R1003" s="34"/>
      <c r="S1003" s="34"/>
      <c r="T1003" s="37"/>
      <c r="U1003" s="37"/>
      <c r="V1003" s="37"/>
      <c r="W1003" s="34"/>
      <c r="X1003" s="34"/>
      <c r="Y1003" s="37"/>
      <c r="Z1003" s="34"/>
      <c r="AA1003" s="34"/>
      <c r="AB1003" s="34"/>
      <c r="AC1003" s="34"/>
      <c r="AD1003" s="34"/>
      <c r="AE1003" s="37"/>
      <c r="AF1003" s="34"/>
    </row>
    <row r="1004" ht="14.5" spans="1:32">
      <c r="A1004" s="34"/>
      <c r="B1004" s="37"/>
      <c r="C1004" s="214"/>
      <c r="D1004" s="312"/>
      <c r="E1004" s="312"/>
      <c r="F1004" s="315"/>
      <c r="G1004" s="312"/>
      <c r="H1004" s="312"/>
      <c r="I1004" s="34"/>
      <c r="J1004" s="34"/>
      <c r="K1004" s="37"/>
      <c r="L1004" s="114"/>
      <c r="M1004" s="114"/>
      <c r="N1004" s="114"/>
      <c r="O1004" s="34"/>
      <c r="P1004" s="34"/>
      <c r="Q1004" s="34"/>
      <c r="R1004" s="34"/>
      <c r="S1004" s="34"/>
      <c r="T1004" s="37"/>
      <c r="U1004" s="37"/>
      <c r="V1004" s="37"/>
      <c r="W1004" s="34"/>
      <c r="X1004" s="34"/>
      <c r="Y1004" s="37"/>
      <c r="Z1004" s="34"/>
      <c r="AA1004" s="34"/>
      <c r="AB1004" s="34"/>
      <c r="AC1004" s="34"/>
      <c r="AD1004" s="34"/>
      <c r="AE1004" s="37"/>
      <c r="AF1004" s="34"/>
    </row>
    <row r="1005" ht="14.5" spans="1:32">
      <c r="A1005" s="34"/>
      <c r="B1005" s="37"/>
      <c r="C1005" s="214"/>
      <c r="D1005" s="312"/>
      <c r="E1005" s="312"/>
      <c r="F1005" s="315"/>
      <c r="G1005" s="312"/>
      <c r="H1005" s="312"/>
      <c r="I1005" s="34"/>
      <c r="J1005" s="34"/>
      <c r="K1005" s="37"/>
      <c r="L1005" s="114"/>
      <c r="M1005" s="114"/>
      <c r="N1005" s="114"/>
      <c r="O1005" s="34"/>
      <c r="P1005" s="34"/>
      <c r="Q1005" s="34"/>
      <c r="R1005" s="34"/>
      <c r="S1005" s="34"/>
      <c r="T1005" s="37"/>
      <c r="U1005" s="37"/>
      <c r="V1005" s="37"/>
      <c r="W1005" s="34"/>
      <c r="X1005" s="34"/>
      <c r="Y1005" s="37"/>
      <c r="Z1005" s="34"/>
      <c r="AA1005" s="34"/>
      <c r="AB1005" s="34"/>
      <c r="AC1005" s="34"/>
      <c r="AD1005" s="34"/>
      <c r="AE1005" s="37"/>
      <c r="AF1005" s="34"/>
    </row>
    <row r="1006" ht="14.5" spans="1:32">
      <c r="A1006" s="34"/>
      <c r="B1006" s="37"/>
      <c r="C1006" s="214"/>
      <c r="D1006" s="312"/>
      <c r="E1006" s="312"/>
      <c r="F1006" s="315"/>
      <c r="G1006" s="312"/>
      <c r="H1006" s="312"/>
      <c r="I1006" s="34"/>
      <c r="J1006" s="34"/>
      <c r="K1006" s="37"/>
      <c r="L1006" s="114"/>
      <c r="M1006" s="114"/>
      <c r="N1006" s="114"/>
      <c r="O1006" s="34"/>
      <c r="P1006" s="34"/>
      <c r="Q1006" s="34"/>
      <c r="R1006" s="34"/>
      <c r="S1006" s="34"/>
      <c r="T1006" s="37"/>
      <c r="U1006" s="37"/>
      <c r="V1006" s="37"/>
      <c r="W1006" s="34"/>
      <c r="X1006" s="34"/>
      <c r="Y1006" s="37"/>
      <c r="Z1006" s="34"/>
      <c r="AA1006" s="34"/>
      <c r="AB1006" s="34"/>
      <c r="AC1006" s="34"/>
      <c r="AD1006" s="34"/>
      <c r="AE1006" s="37"/>
      <c r="AF1006" s="34"/>
    </row>
    <row r="1007" ht="14.5" spans="1:32">
      <c r="A1007" s="34"/>
      <c r="B1007" s="37"/>
      <c r="C1007" s="214"/>
      <c r="D1007" s="312"/>
      <c r="E1007" s="312"/>
      <c r="F1007" s="315"/>
      <c r="G1007" s="312"/>
      <c r="H1007" s="312"/>
      <c r="I1007" s="34"/>
      <c r="J1007" s="34"/>
      <c r="K1007" s="37"/>
      <c r="L1007" s="114"/>
      <c r="M1007" s="114"/>
      <c r="N1007" s="114"/>
      <c r="O1007" s="34"/>
      <c r="P1007" s="34"/>
      <c r="Q1007" s="34"/>
      <c r="R1007" s="34"/>
      <c r="S1007" s="34"/>
      <c r="T1007" s="37"/>
      <c r="U1007" s="37"/>
      <c r="V1007" s="37"/>
      <c r="W1007" s="34"/>
      <c r="X1007" s="34"/>
      <c r="Y1007" s="37"/>
      <c r="Z1007" s="34"/>
      <c r="AA1007" s="34"/>
      <c r="AB1007" s="34"/>
      <c r="AC1007" s="34"/>
      <c r="AD1007" s="34"/>
      <c r="AE1007" s="37"/>
      <c r="AF1007" s="34"/>
    </row>
    <row r="1008" ht="14.5" spans="1:32">
      <c r="A1008" s="34"/>
      <c r="B1008" s="37"/>
      <c r="C1008" s="214"/>
      <c r="D1008" s="312"/>
      <c r="E1008" s="312"/>
      <c r="F1008" s="315"/>
      <c r="G1008" s="312"/>
      <c r="H1008" s="312"/>
      <c r="I1008" s="34"/>
      <c r="J1008" s="34"/>
      <c r="K1008" s="37"/>
      <c r="L1008" s="114"/>
      <c r="M1008" s="114"/>
      <c r="N1008" s="114"/>
      <c r="O1008" s="34"/>
      <c r="P1008" s="34"/>
      <c r="Q1008" s="34"/>
      <c r="R1008" s="34"/>
      <c r="S1008" s="34"/>
      <c r="T1008" s="37"/>
      <c r="U1008" s="37"/>
      <c r="V1008" s="37"/>
      <c r="W1008" s="34"/>
      <c r="X1008" s="34"/>
      <c r="Y1008" s="37"/>
      <c r="Z1008" s="34"/>
      <c r="AA1008" s="34"/>
      <c r="AB1008" s="34"/>
      <c r="AC1008" s="34"/>
      <c r="AD1008" s="34"/>
      <c r="AE1008" s="37"/>
      <c r="AF1008" s="34"/>
    </row>
    <row r="1009" ht="14.5" spans="1:32">
      <c r="A1009" s="34"/>
      <c r="B1009" s="37"/>
      <c r="C1009" s="214"/>
      <c r="D1009" s="312"/>
      <c r="E1009" s="312"/>
      <c r="F1009" s="315"/>
      <c r="G1009" s="312"/>
      <c r="H1009" s="312"/>
      <c r="I1009" s="34"/>
      <c r="J1009" s="34"/>
      <c r="K1009" s="37"/>
      <c r="L1009" s="114"/>
      <c r="M1009" s="114"/>
      <c r="N1009" s="114"/>
      <c r="O1009" s="34"/>
      <c r="P1009" s="34"/>
      <c r="Q1009" s="34"/>
      <c r="R1009" s="34"/>
      <c r="S1009" s="34"/>
      <c r="T1009" s="37"/>
      <c r="U1009" s="37"/>
      <c r="V1009" s="37"/>
      <c r="W1009" s="34"/>
      <c r="X1009" s="34"/>
      <c r="Y1009" s="37"/>
      <c r="Z1009" s="34"/>
      <c r="AA1009" s="34"/>
      <c r="AB1009" s="34"/>
      <c r="AC1009" s="34"/>
      <c r="AD1009" s="34"/>
      <c r="AE1009" s="37"/>
      <c r="AF1009" s="34"/>
    </row>
    <row r="1010" ht="14.5" spans="1:32">
      <c r="A1010" s="34"/>
      <c r="B1010" s="37"/>
      <c r="C1010" s="214"/>
      <c r="D1010" s="312"/>
      <c r="E1010" s="312"/>
      <c r="F1010" s="315"/>
      <c r="G1010" s="312"/>
      <c r="H1010" s="312"/>
      <c r="I1010" s="34"/>
      <c r="J1010" s="34"/>
      <c r="K1010" s="37"/>
      <c r="L1010" s="114"/>
      <c r="M1010" s="114"/>
      <c r="N1010" s="114"/>
      <c r="O1010" s="34"/>
      <c r="P1010" s="34"/>
      <c r="Q1010" s="34"/>
      <c r="R1010" s="34"/>
      <c r="S1010" s="34"/>
      <c r="T1010" s="37"/>
      <c r="U1010" s="37"/>
      <c r="V1010" s="37"/>
      <c r="W1010" s="34"/>
      <c r="X1010" s="34"/>
      <c r="Y1010" s="37"/>
      <c r="Z1010" s="34"/>
      <c r="AA1010" s="34"/>
      <c r="AB1010" s="34"/>
      <c r="AC1010" s="34"/>
      <c r="AD1010" s="34"/>
      <c r="AE1010" s="37"/>
      <c r="AF1010" s="34"/>
    </row>
    <row r="1011" ht="14.5" spans="1:32">
      <c r="A1011" s="34"/>
      <c r="B1011" s="37"/>
      <c r="C1011" s="214"/>
      <c r="D1011" s="312"/>
      <c r="E1011" s="312"/>
      <c r="F1011" s="315"/>
      <c r="G1011" s="312"/>
      <c r="H1011" s="312"/>
      <c r="I1011" s="34"/>
      <c r="J1011" s="34"/>
      <c r="K1011" s="37"/>
      <c r="L1011" s="114"/>
      <c r="M1011" s="114"/>
      <c r="N1011" s="114"/>
      <c r="O1011" s="34"/>
      <c r="P1011" s="34"/>
      <c r="Q1011" s="34"/>
      <c r="R1011" s="34"/>
      <c r="S1011" s="34"/>
      <c r="T1011" s="37"/>
      <c r="U1011" s="37"/>
      <c r="V1011" s="37"/>
      <c r="W1011" s="34"/>
      <c r="X1011" s="34"/>
      <c r="Y1011" s="37"/>
      <c r="Z1011" s="34"/>
      <c r="AA1011" s="34"/>
      <c r="AB1011" s="34"/>
      <c r="AC1011" s="34"/>
      <c r="AD1011" s="34"/>
      <c r="AE1011" s="37"/>
      <c r="AF1011" s="34"/>
    </row>
    <row r="1012" ht="14.5" spans="1:32">
      <c r="A1012" s="34"/>
      <c r="B1012" s="37"/>
      <c r="C1012" s="214"/>
      <c r="D1012" s="312"/>
      <c r="E1012" s="312"/>
      <c r="F1012" s="315"/>
      <c r="G1012" s="312"/>
      <c r="H1012" s="312"/>
      <c r="I1012" s="34"/>
      <c r="J1012" s="34"/>
      <c r="K1012" s="37"/>
      <c r="L1012" s="114"/>
      <c r="M1012" s="114"/>
      <c r="N1012" s="114"/>
      <c r="O1012" s="34"/>
      <c r="P1012" s="34"/>
      <c r="Q1012" s="34"/>
      <c r="R1012" s="34"/>
      <c r="S1012" s="34"/>
      <c r="T1012" s="37"/>
      <c r="U1012" s="37"/>
      <c r="V1012" s="37"/>
      <c r="W1012" s="34"/>
      <c r="X1012" s="34"/>
      <c r="Y1012" s="37"/>
      <c r="Z1012" s="34"/>
      <c r="AA1012" s="34"/>
      <c r="AB1012" s="34"/>
      <c r="AC1012" s="34"/>
      <c r="AD1012" s="34"/>
      <c r="AE1012" s="37"/>
      <c r="AF1012" s="34"/>
    </row>
    <row r="1013" ht="14.5" spans="1:32">
      <c r="A1013" s="34"/>
      <c r="B1013" s="37"/>
      <c r="C1013" s="214"/>
      <c r="D1013" s="312"/>
      <c r="E1013" s="312"/>
      <c r="F1013" s="315"/>
      <c r="G1013" s="312"/>
      <c r="H1013" s="312"/>
      <c r="I1013" s="34"/>
      <c r="J1013" s="34"/>
      <c r="K1013" s="37"/>
      <c r="L1013" s="114"/>
      <c r="M1013" s="114"/>
      <c r="N1013" s="114"/>
      <c r="O1013" s="34"/>
      <c r="P1013" s="34"/>
      <c r="Q1013" s="34"/>
      <c r="R1013" s="34"/>
      <c r="S1013" s="34"/>
      <c r="T1013" s="37"/>
      <c r="U1013" s="37"/>
      <c r="V1013" s="37"/>
      <c r="W1013" s="34"/>
      <c r="X1013" s="34"/>
      <c r="Y1013" s="37"/>
      <c r="Z1013" s="34"/>
      <c r="AA1013" s="34"/>
      <c r="AB1013" s="34"/>
      <c r="AC1013" s="34"/>
      <c r="AD1013" s="34"/>
      <c r="AE1013" s="37"/>
      <c r="AF1013" s="34"/>
    </row>
    <row r="1014" ht="14.5" spans="1:32">
      <c r="A1014" s="34"/>
      <c r="B1014" s="37"/>
      <c r="C1014" s="214"/>
      <c r="D1014" s="312"/>
      <c r="E1014" s="312"/>
      <c r="F1014" s="315"/>
      <c r="G1014" s="312"/>
      <c r="H1014" s="312"/>
      <c r="I1014" s="34"/>
      <c r="J1014" s="34"/>
      <c r="K1014" s="37"/>
      <c r="L1014" s="114"/>
      <c r="M1014" s="114"/>
      <c r="N1014" s="114"/>
      <c r="O1014" s="34"/>
      <c r="P1014" s="34"/>
      <c r="Q1014" s="34"/>
      <c r="R1014" s="34"/>
      <c r="S1014" s="34"/>
      <c r="T1014" s="37"/>
      <c r="U1014" s="37"/>
      <c r="V1014" s="37"/>
      <c r="W1014" s="34"/>
      <c r="X1014" s="34"/>
      <c r="Y1014" s="37"/>
      <c r="Z1014" s="34"/>
      <c r="AA1014" s="34"/>
      <c r="AB1014" s="34"/>
      <c r="AC1014" s="34"/>
      <c r="AD1014" s="34"/>
      <c r="AE1014" s="37"/>
      <c r="AF1014" s="34"/>
    </row>
    <row r="1015" ht="14.5" spans="1:32">
      <c r="A1015" s="34"/>
      <c r="B1015" s="37"/>
      <c r="C1015" s="214"/>
      <c r="D1015" s="312"/>
      <c r="E1015" s="312"/>
      <c r="F1015" s="315"/>
      <c r="G1015" s="312"/>
      <c r="H1015" s="312"/>
      <c r="I1015" s="34"/>
      <c r="J1015" s="34"/>
      <c r="K1015" s="37"/>
      <c r="L1015" s="114"/>
      <c r="M1015" s="114"/>
      <c r="N1015" s="114"/>
      <c r="O1015" s="34"/>
      <c r="P1015" s="34"/>
      <c r="Q1015" s="34"/>
      <c r="R1015" s="34"/>
      <c r="S1015" s="34"/>
      <c r="T1015" s="37"/>
      <c r="U1015" s="37"/>
      <c r="V1015" s="37"/>
      <c r="W1015" s="34"/>
      <c r="X1015" s="34"/>
      <c r="Y1015" s="37"/>
      <c r="Z1015" s="34"/>
      <c r="AA1015" s="34"/>
      <c r="AB1015" s="34"/>
      <c r="AC1015" s="34"/>
      <c r="AD1015" s="34"/>
      <c r="AE1015" s="37"/>
      <c r="AF1015" s="34"/>
    </row>
    <row r="1016" ht="14.5" spans="1:32">
      <c r="A1016" s="34"/>
      <c r="B1016" s="37"/>
      <c r="C1016" s="214"/>
      <c r="D1016" s="312"/>
      <c r="E1016" s="312"/>
      <c r="F1016" s="315"/>
      <c r="G1016" s="312"/>
      <c r="H1016" s="312"/>
      <c r="I1016" s="34"/>
      <c r="J1016" s="34"/>
      <c r="K1016" s="37"/>
      <c r="L1016" s="114"/>
      <c r="M1016" s="114"/>
      <c r="N1016" s="114"/>
      <c r="O1016" s="34"/>
      <c r="P1016" s="34"/>
      <c r="Q1016" s="34"/>
      <c r="R1016" s="34"/>
      <c r="S1016" s="34"/>
      <c r="T1016" s="37"/>
      <c r="U1016" s="37"/>
      <c r="V1016" s="37"/>
      <c r="W1016" s="34"/>
      <c r="X1016" s="34"/>
      <c r="Y1016" s="37"/>
      <c r="Z1016" s="34"/>
      <c r="AA1016" s="34"/>
      <c r="AB1016" s="34"/>
      <c r="AC1016" s="34"/>
      <c r="AD1016" s="34"/>
      <c r="AE1016" s="37"/>
      <c r="AF1016" s="34"/>
    </row>
    <row r="1017" ht="14.5" spans="1:32">
      <c r="A1017" s="34"/>
      <c r="B1017" s="37"/>
      <c r="C1017" s="214"/>
      <c r="D1017" s="312"/>
      <c r="E1017" s="312"/>
      <c r="F1017" s="315"/>
      <c r="G1017" s="312"/>
      <c r="H1017" s="312"/>
      <c r="I1017" s="34"/>
      <c r="J1017" s="34"/>
      <c r="K1017" s="37"/>
      <c r="L1017" s="114"/>
      <c r="M1017" s="114"/>
      <c r="N1017" s="114"/>
      <c r="O1017" s="34"/>
      <c r="P1017" s="34"/>
      <c r="Q1017" s="34"/>
      <c r="R1017" s="34"/>
      <c r="S1017" s="34"/>
      <c r="T1017" s="37"/>
      <c r="U1017" s="37"/>
      <c r="V1017" s="37"/>
      <c r="W1017" s="34"/>
      <c r="X1017" s="34"/>
      <c r="Y1017" s="37"/>
      <c r="Z1017" s="34"/>
      <c r="AA1017" s="34"/>
      <c r="AB1017" s="34"/>
      <c r="AC1017" s="34"/>
      <c r="AD1017" s="34"/>
      <c r="AE1017" s="37"/>
      <c r="AF1017" s="34"/>
    </row>
    <row r="1018" ht="14.5" spans="1:32">
      <c r="A1018" s="34"/>
      <c r="B1018" s="37"/>
      <c r="C1018" s="214"/>
      <c r="D1018" s="312"/>
      <c r="E1018" s="312"/>
      <c r="F1018" s="315"/>
      <c r="G1018" s="312"/>
      <c r="H1018" s="312"/>
      <c r="I1018" s="34"/>
      <c r="J1018" s="34"/>
      <c r="K1018" s="37"/>
      <c r="L1018" s="114"/>
      <c r="M1018" s="114"/>
      <c r="N1018" s="114"/>
      <c r="O1018" s="34"/>
      <c r="P1018" s="34"/>
      <c r="Q1018" s="34"/>
      <c r="R1018" s="34"/>
      <c r="S1018" s="34"/>
      <c r="T1018" s="37"/>
      <c r="U1018" s="37"/>
      <c r="V1018" s="37"/>
      <c r="W1018" s="34"/>
      <c r="X1018" s="34"/>
      <c r="Y1018" s="37"/>
      <c r="Z1018" s="34"/>
      <c r="AA1018" s="34"/>
      <c r="AB1018" s="34"/>
      <c r="AC1018" s="34"/>
      <c r="AD1018" s="34"/>
      <c r="AE1018" s="37"/>
      <c r="AF1018" s="34"/>
    </row>
    <row r="1019" ht="14.5" spans="1:32">
      <c r="A1019" s="34"/>
      <c r="B1019" s="37"/>
      <c r="C1019" s="214"/>
      <c r="D1019" s="312"/>
      <c r="E1019" s="312"/>
      <c r="F1019" s="315"/>
      <c r="G1019" s="312"/>
      <c r="H1019" s="312"/>
      <c r="I1019" s="34"/>
      <c r="J1019" s="34"/>
      <c r="K1019" s="37"/>
      <c r="L1019" s="114"/>
      <c r="M1019" s="114"/>
      <c r="N1019" s="114"/>
      <c r="O1019" s="34"/>
      <c r="P1019" s="34"/>
      <c r="Q1019" s="34"/>
      <c r="R1019" s="34"/>
      <c r="S1019" s="34"/>
      <c r="T1019" s="37"/>
      <c r="U1019" s="37"/>
      <c r="V1019" s="37"/>
      <c r="W1019" s="34"/>
      <c r="X1019" s="34"/>
      <c r="Y1019" s="37"/>
      <c r="Z1019" s="34"/>
      <c r="AA1019" s="34"/>
      <c r="AB1019" s="34"/>
      <c r="AC1019" s="34"/>
      <c r="AD1019" s="34"/>
      <c r="AE1019" s="37"/>
      <c r="AF1019" s="34"/>
    </row>
    <row r="1020" ht="14.5" spans="1:32">
      <c r="A1020" s="34"/>
      <c r="B1020" s="37"/>
      <c r="C1020" s="214"/>
      <c r="D1020" s="312"/>
      <c r="E1020" s="312"/>
      <c r="F1020" s="315"/>
      <c r="G1020" s="312"/>
      <c r="H1020" s="312"/>
      <c r="I1020" s="34"/>
      <c r="J1020" s="34"/>
      <c r="K1020" s="37"/>
      <c r="L1020" s="114"/>
      <c r="M1020" s="114"/>
      <c r="N1020" s="114"/>
      <c r="O1020" s="34"/>
      <c r="P1020" s="34"/>
      <c r="Q1020" s="34"/>
      <c r="R1020" s="34"/>
      <c r="S1020" s="34"/>
      <c r="T1020" s="37"/>
      <c r="U1020" s="37"/>
      <c r="V1020" s="37"/>
      <c r="W1020" s="34"/>
      <c r="X1020" s="34"/>
      <c r="Y1020" s="37"/>
      <c r="Z1020" s="34"/>
      <c r="AA1020" s="34"/>
      <c r="AB1020" s="34"/>
      <c r="AC1020" s="34"/>
      <c r="AD1020" s="34"/>
      <c r="AE1020" s="37"/>
      <c r="AF1020" s="34"/>
    </row>
    <row r="1021" ht="14.5" spans="1:32">
      <c r="A1021" s="34"/>
      <c r="B1021" s="37"/>
      <c r="C1021" s="214"/>
      <c r="D1021" s="312"/>
      <c r="E1021" s="312"/>
      <c r="F1021" s="315"/>
      <c r="G1021" s="312"/>
      <c r="H1021" s="312"/>
      <c r="I1021" s="34"/>
      <c r="J1021" s="34"/>
      <c r="K1021" s="37"/>
      <c r="L1021" s="114"/>
      <c r="M1021" s="114"/>
      <c r="N1021" s="114"/>
      <c r="O1021" s="34"/>
      <c r="P1021" s="34"/>
      <c r="Q1021" s="34"/>
      <c r="R1021" s="34"/>
      <c r="S1021" s="34"/>
      <c r="T1021" s="37"/>
      <c r="U1021" s="37"/>
      <c r="V1021" s="37"/>
      <c r="W1021" s="34"/>
      <c r="X1021" s="34"/>
      <c r="Y1021" s="37"/>
      <c r="Z1021" s="34"/>
      <c r="AA1021" s="34"/>
      <c r="AB1021" s="34"/>
      <c r="AC1021" s="34"/>
      <c r="AD1021" s="34"/>
      <c r="AE1021" s="37"/>
      <c r="AF1021" s="34"/>
    </row>
    <row r="1022" ht="14.5" spans="1:32">
      <c r="A1022" s="34"/>
      <c r="B1022" s="37"/>
      <c r="C1022" s="214"/>
      <c r="D1022" s="312"/>
      <c r="E1022" s="312"/>
      <c r="F1022" s="315"/>
      <c r="G1022" s="312"/>
      <c r="H1022" s="312"/>
      <c r="I1022" s="34"/>
      <c r="J1022" s="34"/>
      <c r="K1022" s="37"/>
      <c r="L1022" s="114"/>
      <c r="M1022" s="114"/>
      <c r="N1022" s="114"/>
      <c r="O1022" s="34"/>
      <c r="P1022" s="34"/>
      <c r="Q1022" s="34"/>
      <c r="R1022" s="34"/>
      <c r="S1022" s="34"/>
      <c r="T1022" s="37"/>
      <c r="U1022" s="37"/>
      <c r="V1022" s="37"/>
      <c r="W1022" s="34"/>
      <c r="X1022" s="34"/>
      <c r="Y1022" s="37"/>
      <c r="Z1022" s="34"/>
      <c r="AA1022" s="34"/>
      <c r="AB1022" s="34"/>
      <c r="AC1022" s="34"/>
      <c r="AD1022" s="34"/>
      <c r="AE1022" s="37"/>
      <c r="AF1022" s="34"/>
    </row>
    <row r="1023" ht="14.5" spans="1:32">
      <c r="A1023" s="34"/>
      <c r="B1023" s="37"/>
      <c r="C1023" s="214"/>
      <c r="D1023" s="312"/>
      <c r="E1023" s="312"/>
      <c r="F1023" s="315"/>
      <c r="G1023" s="312"/>
      <c r="H1023" s="312"/>
      <c r="I1023" s="34"/>
      <c r="J1023" s="34"/>
      <c r="K1023" s="37"/>
      <c r="L1023" s="114"/>
      <c r="M1023" s="114"/>
      <c r="N1023" s="114"/>
      <c r="O1023" s="34"/>
      <c r="P1023" s="34"/>
      <c r="Q1023" s="34"/>
      <c r="R1023" s="34"/>
      <c r="S1023" s="34"/>
      <c r="T1023" s="37"/>
      <c r="U1023" s="37"/>
      <c r="V1023" s="37"/>
      <c r="W1023" s="34"/>
      <c r="X1023" s="34"/>
      <c r="Y1023" s="37"/>
      <c r="Z1023" s="34"/>
      <c r="AA1023" s="34"/>
      <c r="AB1023" s="34"/>
      <c r="AC1023" s="34"/>
      <c r="AD1023" s="34"/>
      <c r="AE1023" s="37"/>
      <c r="AF1023" s="34"/>
    </row>
    <row r="1024" ht="14.5" spans="1:32">
      <c r="A1024" s="34"/>
      <c r="B1024" s="37"/>
      <c r="C1024" s="214"/>
      <c r="D1024" s="312"/>
      <c r="E1024" s="312"/>
      <c r="F1024" s="315"/>
      <c r="G1024" s="312"/>
      <c r="H1024" s="312"/>
      <c r="I1024" s="34"/>
      <c r="J1024" s="34"/>
      <c r="K1024" s="37"/>
      <c r="L1024" s="114"/>
      <c r="M1024" s="114"/>
      <c r="N1024" s="114"/>
      <c r="O1024" s="34"/>
      <c r="P1024" s="34"/>
      <c r="Q1024" s="34"/>
      <c r="R1024" s="34"/>
      <c r="S1024" s="34"/>
      <c r="T1024" s="37"/>
      <c r="U1024" s="37"/>
      <c r="V1024" s="37"/>
      <c r="W1024" s="34"/>
      <c r="X1024" s="34"/>
      <c r="Y1024" s="37"/>
      <c r="Z1024" s="34"/>
      <c r="AA1024" s="34"/>
      <c r="AB1024" s="34"/>
      <c r="AC1024" s="34"/>
      <c r="AD1024" s="34"/>
      <c r="AE1024" s="37"/>
      <c r="AF1024" s="34"/>
    </row>
    <row r="1025" ht="14.5" spans="1:32">
      <c r="A1025" s="34"/>
      <c r="B1025" s="37"/>
      <c r="C1025" s="214"/>
      <c r="D1025" s="312"/>
      <c r="E1025" s="312"/>
      <c r="F1025" s="315"/>
      <c r="G1025" s="312"/>
      <c r="H1025" s="312"/>
      <c r="I1025" s="34"/>
      <c r="J1025" s="34"/>
      <c r="K1025" s="37"/>
      <c r="L1025" s="114"/>
      <c r="M1025" s="114"/>
      <c r="N1025" s="114"/>
      <c r="O1025" s="34"/>
      <c r="P1025" s="34"/>
      <c r="Q1025" s="34"/>
      <c r="R1025" s="34"/>
      <c r="S1025" s="34"/>
      <c r="T1025" s="37"/>
      <c r="U1025" s="37"/>
      <c r="V1025" s="37"/>
      <c r="W1025" s="34"/>
      <c r="X1025" s="34"/>
      <c r="Y1025" s="37"/>
      <c r="Z1025" s="34"/>
      <c r="AA1025" s="34"/>
      <c r="AB1025" s="34"/>
      <c r="AC1025" s="34"/>
      <c r="AD1025" s="34"/>
      <c r="AE1025" s="37"/>
      <c r="AF1025" s="34"/>
    </row>
    <row r="1026" ht="14.5" spans="1:32">
      <c r="A1026" s="34"/>
      <c r="B1026" s="37"/>
      <c r="C1026" s="214"/>
      <c r="D1026" s="312"/>
      <c r="E1026" s="312"/>
      <c r="F1026" s="315"/>
      <c r="G1026" s="312"/>
      <c r="H1026" s="312"/>
      <c r="I1026" s="34"/>
      <c r="J1026" s="34"/>
      <c r="K1026" s="37"/>
      <c r="L1026" s="114"/>
      <c r="M1026" s="114"/>
      <c r="N1026" s="114"/>
      <c r="O1026" s="34"/>
      <c r="P1026" s="34"/>
      <c r="Q1026" s="34"/>
      <c r="R1026" s="34"/>
      <c r="S1026" s="34"/>
      <c r="T1026" s="37"/>
      <c r="U1026" s="37"/>
      <c r="V1026" s="37"/>
      <c r="W1026" s="34"/>
      <c r="X1026" s="34"/>
      <c r="Y1026" s="37"/>
      <c r="Z1026" s="34"/>
      <c r="AA1026" s="34"/>
      <c r="AB1026" s="34"/>
      <c r="AC1026" s="34"/>
      <c r="AD1026" s="34"/>
      <c r="AE1026" s="37"/>
      <c r="AF1026" s="34"/>
    </row>
    <row r="1027" ht="14.5" spans="1:32">
      <c r="A1027" s="34"/>
      <c r="B1027" s="37"/>
      <c r="C1027" s="214"/>
      <c r="D1027" s="312"/>
      <c r="E1027" s="312"/>
      <c r="F1027" s="315"/>
      <c r="G1027" s="312"/>
      <c r="H1027" s="312"/>
      <c r="I1027" s="34"/>
      <c r="J1027" s="34"/>
      <c r="K1027" s="37"/>
      <c r="L1027" s="114"/>
      <c r="M1027" s="114"/>
      <c r="N1027" s="114"/>
      <c r="O1027" s="34"/>
      <c r="P1027" s="34"/>
      <c r="Q1027" s="34"/>
      <c r="R1027" s="34"/>
      <c r="S1027" s="34"/>
      <c r="T1027" s="37"/>
      <c r="U1027" s="37"/>
      <c r="V1027" s="37"/>
      <c r="W1027" s="34"/>
      <c r="X1027" s="34"/>
      <c r="Y1027" s="37"/>
      <c r="Z1027" s="34"/>
      <c r="AA1027" s="34"/>
      <c r="AB1027" s="34"/>
      <c r="AC1027" s="34"/>
      <c r="AD1027" s="34"/>
      <c r="AE1027" s="37"/>
      <c r="AF1027" s="34"/>
    </row>
    <row r="1028" ht="14.5" spans="1:32">
      <c r="A1028" s="34"/>
      <c r="B1028" s="37"/>
      <c r="C1028" s="214"/>
      <c r="D1028" s="312"/>
      <c r="E1028" s="312"/>
      <c r="F1028" s="315"/>
      <c r="G1028" s="312"/>
      <c r="H1028" s="312"/>
      <c r="I1028" s="34"/>
      <c r="J1028" s="34"/>
      <c r="K1028" s="37"/>
      <c r="L1028" s="114"/>
      <c r="M1028" s="114"/>
      <c r="N1028" s="114"/>
      <c r="O1028" s="34"/>
      <c r="P1028" s="34"/>
      <c r="Q1028" s="34"/>
      <c r="R1028" s="34"/>
      <c r="S1028" s="34"/>
      <c r="T1028" s="37"/>
      <c r="U1028" s="37"/>
      <c r="V1028" s="37"/>
      <c r="W1028" s="34"/>
      <c r="X1028" s="34"/>
      <c r="Y1028" s="37"/>
      <c r="Z1028" s="34"/>
      <c r="AA1028" s="34"/>
      <c r="AB1028" s="34"/>
      <c r="AC1028" s="34"/>
      <c r="AD1028" s="34"/>
      <c r="AE1028" s="37"/>
      <c r="AF1028" s="34"/>
    </row>
    <row r="1029" ht="14.5" spans="1:32">
      <c r="A1029" s="34"/>
      <c r="B1029" s="37"/>
      <c r="C1029" s="214"/>
      <c r="D1029" s="312"/>
      <c r="E1029" s="312"/>
      <c r="F1029" s="315"/>
      <c r="G1029" s="312"/>
      <c r="H1029" s="312"/>
      <c r="I1029" s="34"/>
      <c r="J1029" s="34"/>
      <c r="K1029" s="37"/>
      <c r="L1029" s="114"/>
      <c r="M1029" s="114"/>
      <c r="N1029" s="114"/>
      <c r="O1029" s="34"/>
      <c r="P1029" s="34"/>
      <c r="Q1029" s="34"/>
      <c r="R1029" s="34"/>
      <c r="S1029" s="34"/>
      <c r="T1029" s="37"/>
      <c r="U1029" s="37"/>
      <c r="V1029" s="37"/>
      <c r="W1029" s="34"/>
      <c r="X1029" s="34"/>
      <c r="Y1029" s="37"/>
      <c r="Z1029" s="34"/>
      <c r="AA1029" s="34"/>
      <c r="AB1029" s="34"/>
      <c r="AC1029" s="34"/>
      <c r="AD1029" s="34"/>
      <c r="AE1029" s="37"/>
      <c r="AF1029" s="34"/>
    </row>
    <row r="1030" ht="14.5" spans="1:32">
      <c r="A1030" s="34"/>
      <c r="B1030" s="37"/>
      <c r="C1030" s="214"/>
      <c r="D1030" s="312"/>
      <c r="E1030" s="312"/>
      <c r="F1030" s="315"/>
      <c r="G1030" s="312"/>
      <c r="H1030" s="312"/>
      <c r="I1030" s="34"/>
      <c r="J1030" s="34"/>
      <c r="K1030" s="37"/>
      <c r="L1030" s="114"/>
      <c r="M1030" s="114"/>
      <c r="N1030" s="114"/>
      <c r="O1030" s="34"/>
      <c r="P1030" s="34"/>
      <c r="Q1030" s="34"/>
      <c r="R1030" s="34"/>
      <c r="S1030" s="34"/>
      <c r="T1030" s="37"/>
      <c r="U1030" s="37"/>
      <c r="V1030" s="37"/>
      <c r="W1030" s="34"/>
      <c r="X1030" s="34"/>
      <c r="Y1030" s="37"/>
      <c r="Z1030" s="34"/>
      <c r="AA1030" s="34"/>
      <c r="AB1030" s="34"/>
      <c r="AC1030" s="34"/>
      <c r="AD1030" s="34"/>
      <c r="AE1030" s="37"/>
      <c r="AF1030" s="34"/>
    </row>
    <row r="1031" ht="14.5" spans="1:32">
      <c r="A1031" s="34"/>
      <c r="B1031" s="37"/>
      <c r="C1031" s="214"/>
      <c r="D1031" s="312"/>
      <c r="E1031" s="312"/>
      <c r="F1031" s="315"/>
      <c r="G1031" s="312"/>
      <c r="H1031" s="312"/>
      <c r="I1031" s="34"/>
      <c r="J1031" s="34"/>
      <c r="K1031" s="37"/>
      <c r="L1031" s="114"/>
      <c r="M1031" s="114"/>
      <c r="N1031" s="114"/>
      <c r="O1031" s="34"/>
      <c r="P1031" s="34"/>
      <c r="Q1031" s="34"/>
      <c r="R1031" s="34"/>
      <c r="S1031" s="34"/>
      <c r="T1031" s="37"/>
      <c r="U1031" s="37"/>
      <c r="V1031" s="37"/>
      <c r="W1031" s="34"/>
      <c r="X1031" s="34"/>
      <c r="Y1031" s="37"/>
      <c r="Z1031" s="34"/>
      <c r="AA1031" s="34"/>
      <c r="AB1031" s="34"/>
      <c r="AC1031" s="34"/>
      <c r="AD1031" s="34"/>
      <c r="AE1031" s="37"/>
      <c r="AF1031" s="34"/>
    </row>
    <row r="1032" ht="14.5" spans="1:32">
      <c r="A1032" s="34"/>
      <c r="B1032" s="37"/>
      <c r="C1032" s="214"/>
      <c r="D1032" s="312"/>
      <c r="E1032" s="312"/>
      <c r="F1032" s="315"/>
      <c r="G1032" s="312"/>
      <c r="H1032" s="312"/>
      <c r="I1032" s="34"/>
      <c r="J1032" s="34"/>
      <c r="K1032" s="37"/>
      <c r="L1032" s="114"/>
      <c r="M1032" s="114"/>
      <c r="N1032" s="114"/>
      <c r="O1032" s="34"/>
      <c r="P1032" s="34"/>
      <c r="Q1032" s="34"/>
      <c r="R1032" s="34"/>
      <c r="S1032" s="34"/>
      <c r="T1032" s="37"/>
      <c r="U1032" s="37"/>
      <c r="V1032" s="37"/>
      <c r="W1032" s="34"/>
      <c r="X1032" s="34"/>
      <c r="Y1032" s="37"/>
      <c r="Z1032" s="34"/>
      <c r="AA1032" s="34"/>
      <c r="AB1032" s="34"/>
      <c r="AC1032" s="34"/>
      <c r="AD1032" s="34"/>
      <c r="AE1032" s="37"/>
      <c r="AF1032" s="34"/>
    </row>
    <row r="1033" ht="14.5" spans="1:32">
      <c r="A1033" s="34"/>
      <c r="B1033" s="37"/>
      <c r="C1033" s="214"/>
      <c r="D1033" s="312"/>
      <c r="E1033" s="312"/>
      <c r="F1033" s="315"/>
      <c r="G1033" s="312"/>
      <c r="H1033" s="312"/>
      <c r="I1033" s="34"/>
      <c r="J1033" s="34"/>
      <c r="K1033" s="37"/>
      <c r="L1033" s="114"/>
      <c r="M1033" s="114"/>
      <c r="N1033" s="114"/>
      <c r="O1033" s="34"/>
      <c r="P1033" s="34"/>
      <c r="Q1033" s="34"/>
      <c r="R1033" s="34"/>
      <c r="S1033" s="34"/>
      <c r="T1033" s="37"/>
      <c r="U1033" s="37"/>
      <c r="V1033" s="37"/>
      <c r="W1033" s="34"/>
      <c r="X1033" s="34"/>
      <c r="Y1033" s="37"/>
      <c r="Z1033" s="34"/>
      <c r="AA1033" s="34"/>
      <c r="AB1033" s="34"/>
      <c r="AC1033" s="34"/>
      <c r="AD1033" s="34"/>
      <c r="AE1033" s="37"/>
      <c r="AF1033" s="34"/>
    </row>
    <row r="1034" ht="14.5" spans="1:32">
      <c r="A1034" s="34"/>
      <c r="B1034" s="37"/>
      <c r="C1034" s="214"/>
      <c r="D1034" s="312"/>
      <c r="E1034" s="312"/>
      <c r="F1034" s="315"/>
      <c r="G1034" s="312"/>
      <c r="H1034" s="312"/>
      <c r="I1034" s="34"/>
      <c r="J1034" s="34"/>
      <c r="K1034" s="37"/>
      <c r="L1034" s="114"/>
      <c r="M1034" s="114"/>
      <c r="N1034" s="114"/>
      <c r="O1034" s="34"/>
      <c r="P1034" s="34"/>
      <c r="Q1034" s="34"/>
      <c r="R1034" s="34"/>
      <c r="S1034" s="34"/>
      <c r="T1034" s="37"/>
      <c r="U1034" s="37"/>
      <c r="V1034" s="37"/>
      <c r="W1034" s="34"/>
      <c r="X1034" s="34"/>
      <c r="Y1034" s="37"/>
      <c r="Z1034" s="34"/>
      <c r="AA1034" s="34"/>
      <c r="AB1034" s="34"/>
      <c r="AC1034" s="34"/>
      <c r="AD1034" s="34"/>
      <c r="AE1034" s="37"/>
      <c r="AF1034" s="34"/>
    </row>
    <row r="1035" ht="14.5" spans="1:32">
      <c r="A1035" s="34"/>
      <c r="B1035" s="37"/>
      <c r="C1035" s="214"/>
      <c r="D1035" s="312"/>
      <c r="E1035" s="312"/>
      <c r="F1035" s="315"/>
      <c r="G1035" s="312"/>
      <c r="H1035" s="312"/>
      <c r="I1035" s="34"/>
      <c r="J1035" s="34"/>
      <c r="K1035" s="37"/>
      <c r="L1035" s="114"/>
      <c r="M1035" s="114"/>
      <c r="N1035" s="114"/>
      <c r="O1035" s="34"/>
      <c r="P1035" s="34"/>
      <c r="Q1035" s="34"/>
      <c r="R1035" s="34"/>
      <c r="S1035" s="34"/>
      <c r="T1035" s="37"/>
      <c r="U1035" s="37"/>
      <c r="V1035" s="37"/>
      <c r="W1035" s="34"/>
      <c r="X1035" s="34"/>
      <c r="Y1035" s="37"/>
      <c r="Z1035" s="34"/>
      <c r="AA1035" s="34"/>
      <c r="AB1035" s="34"/>
      <c r="AC1035" s="34"/>
      <c r="AD1035" s="34"/>
      <c r="AE1035" s="37"/>
      <c r="AF1035" s="34"/>
    </row>
    <row r="1036" ht="14.5" spans="1:32">
      <c r="A1036" s="34"/>
      <c r="B1036" s="37"/>
      <c r="C1036" s="214"/>
      <c r="D1036" s="312"/>
      <c r="E1036" s="312"/>
      <c r="F1036" s="315"/>
      <c r="G1036" s="312"/>
      <c r="H1036" s="312"/>
      <c r="I1036" s="34"/>
      <c r="J1036" s="34"/>
      <c r="K1036" s="37"/>
      <c r="L1036" s="114"/>
      <c r="M1036" s="114"/>
      <c r="N1036" s="114"/>
      <c r="O1036" s="34"/>
      <c r="P1036" s="34"/>
      <c r="Q1036" s="34"/>
      <c r="R1036" s="34"/>
      <c r="S1036" s="34"/>
      <c r="T1036" s="37"/>
      <c r="U1036" s="37"/>
      <c r="V1036" s="37"/>
      <c r="W1036" s="34"/>
      <c r="X1036" s="34"/>
      <c r="Y1036" s="37"/>
      <c r="Z1036" s="34"/>
      <c r="AA1036" s="34"/>
      <c r="AB1036" s="34"/>
      <c r="AC1036" s="34"/>
      <c r="AD1036" s="34"/>
      <c r="AE1036" s="37"/>
      <c r="AF1036" s="34"/>
    </row>
    <row r="1037" ht="14.5" spans="1:32">
      <c r="A1037" s="34"/>
      <c r="B1037" s="37"/>
      <c r="C1037" s="214"/>
      <c r="D1037" s="312"/>
      <c r="E1037" s="312"/>
      <c r="F1037" s="315"/>
      <c r="G1037" s="312"/>
      <c r="H1037" s="312"/>
      <c r="I1037" s="34"/>
      <c r="J1037" s="34"/>
      <c r="K1037" s="37"/>
      <c r="L1037" s="114"/>
      <c r="M1037" s="114"/>
      <c r="N1037" s="114"/>
      <c r="O1037" s="34"/>
      <c r="P1037" s="34"/>
      <c r="Q1037" s="34"/>
      <c r="R1037" s="34"/>
      <c r="S1037" s="34"/>
      <c r="T1037" s="37"/>
      <c r="U1037" s="37"/>
      <c r="V1037" s="37"/>
      <c r="W1037" s="34"/>
      <c r="X1037" s="34"/>
      <c r="Y1037" s="37"/>
      <c r="Z1037" s="34"/>
      <c r="AA1037" s="34"/>
      <c r="AB1037" s="34"/>
      <c r="AC1037" s="34"/>
      <c r="AD1037" s="34"/>
      <c r="AE1037" s="37"/>
      <c r="AF1037" s="34"/>
    </row>
    <row r="1038" ht="14.5" spans="1:32">
      <c r="A1038" s="34"/>
      <c r="B1038" s="37"/>
      <c r="C1038" s="214"/>
      <c r="D1038" s="312"/>
      <c r="E1038" s="312"/>
      <c r="F1038" s="315"/>
      <c r="G1038" s="312"/>
      <c r="H1038" s="312"/>
      <c r="I1038" s="34"/>
      <c r="J1038" s="34"/>
      <c r="K1038" s="37"/>
      <c r="L1038" s="114"/>
      <c r="M1038" s="114"/>
      <c r="N1038" s="114"/>
      <c r="O1038" s="34"/>
      <c r="P1038" s="34"/>
      <c r="Q1038" s="34"/>
      <c r="R1038" s="34"/>
      <c r="S1038" s="34"/>
      <c r="T1038" s="37"/>
      <c r="U1038" s="37"/>
      <c r="V1038" s="37"/>
      <c r="W1038" s="34"/>
      <c r="X1038" s="34"/>
      <c r="Y1038" s="37"/>
      <c r="Z1038" s="34"/>
      <c r="AA1038" s="34"/>
      <c r="AB1038" s="34"/>
      <c r="AC1038" s="34"/>
      <c r="AD1038" s="34"/>
      <c r="AE1038" s="37"/>
      <c r="AF1038" s="34"/>
    </row>
    <row r="1039" ht="14.5" spans="1:32">
      <c r="A1039" s="34"/>
      <c r="B1039" s="37"/>
      <c r="C1039" s="214"/>
      <c r="D1039" s="312"/>
      <c r="E1039" s="312"/>
      <c r="F1039" s="315"/>
      <c r="G1039" s="312"/>
      <c r="H1039" s="312"/>
      <c r="I1039" s="34"/>
      <c r="J1039" s="34"/>
      <c r="K1039" s="37"/>
      <c r="L1039" s="114"/>
      <c r="M1039" s="114"/>
      <c r="N1039" s="114"/>
      <c r="O1039" s="34"/>
      <c r="P1039" s="34"/>
      <c r="Q1039" s="34"/>
      <c r="R1039" s="34"/>
      <c r="S1039" s="34"/>
      <c r="T1039" s="37"/>
      <c r="U1039" s="37"/>
      <c r="V1039" s="37"/>
      <c r="W1039" s="34"/>
      <c r="X1039" s="34"/>
      <c r="Y1039" s="37"/>
      <c r="Z1039" s="34"/>
      <c r="AA1039" s="34"/>
      <c r="AB1039" s="34"/>
      <c r="AC1039" s="34"/>
      <c r="AD1039" s="34"/>
      <c r="AE1039" s="37"/>
      <c r="AF1039" s="34"/>
    </row>
    <row r="1040" ht="14.5" spans="1:32">
      <c r="A1040" s="34"/>
      <c r="B1040" s="37"/>
      <c r="C1040" s="214"/>
      <c r="D1040" s="312"/>
      <c r="E1040" s="312"/>
      <c r="F1040" s="315"/>
      <c r="G1040" s="312"/>
      <c r="H1040" s="312"/>
      <c r="I1040" s="34"/>
      <c r="J1040" s="34"/>
      <c r="K1040" s="37"/>
      <c r="L1040" s="114"/>
      <c r="M1040" s="114"/>
      <c r="N1040" s="114"/>
      <c r="O1040" s="34"/>
      <c r="P1040" s="34"/>
      <c r="Q1040" s="34"/>
      <c r="R1040" s="34"/>
      <c r="S1040" s="34"/>
      <c r="T1040" s="37"/>
      <c r="U1040" s="37"/>
      <c r="V1040" s="37"/>
      <c r="W1040" s="34"/>
      <c r="X1040" s="34"/>
      <c r="Y1040" s="37"/>
      <c r="Z1040" s="34"/>
      <c r="AA1040" s="34"/>
      <c r="AB1040" s="34"/>
      <c r="AC1040" s="34"/>
      <c r="AD1040" s="34"/>
      <c r="AE1040" s="37"/>
      <c r="AF1040" s="34"/>
    </row>
    <row r="1041" ht="14.5" spans="1:32">
      <c r="A1041" s="34"/>
      <c r="B1041" s="37"/>
      <c r="C1041" s="214"/>
      <c r="D1041" s="312"/>
      <c r="E1041" s="312"/>
      <c r="F1041" s="315"/>
      <c r="G1041" s="312"/>
      <c r="H1041" s="312"/>
      <c r="I1041" s="34"/>
      <c r="J1041" s="34"/>
      <c r="K1041" s="37"/>
      <c r="L1041" s="114"/>
      <c r="M1041" s="114"/>
      <c r="N1041" s="114"/>
      <c r="O1041" s="34"/>
      <c r="P1041" s="34"/>
      <c r="Q1041" s="34"/>
      <c r="R1041" s="34"/>
      <c r="S1041" s="34"/>
      <c r="T1041" s="37"/>
      <c r="U1041" s="37"/>
      <c r="V1041" s="37"/>
      <c r="W1041" s="34"/>
      <c r="X1041" s="34"/>
      <c r="Y1041" s="37"/>
      <c r="Z1041" s="34"/>
      <c r="AA1041" s="34"/>
      <c r="AB1041" s="34"/>
      <c r="AC1041" s="34"/>
      <c r="AD1041" s="34"/>
      <c r="AE1041" s="37"/>
      <c r="AF1041" s="34"/>
    </row>
    <row r="1042" ht="14.5" spans="1:32">
      <c r="A1042" s="34"/>
      <c r="B1042" s="37"/>
      <c r="C1042" s="214"/>
      <c r="D1042" s="312"/>
      <c r="E1042" s="312"/>
      <c r="F1042" s="315"/>
      <c r="G1042" s="312"/>
      <c r="H1042" s="312"/>
      <c r="I1042" s="34"/>
      <c r="J1042" s="34"/>
      <c r="K1042" s="37"/>
      <c r="L1042" s="114"/>
      <c r="M1042" s="114"/>
      <c r="N1042" s="114"/>
      <c r="O1042" s="34"/>
      <c r="P1042" s="34"/>
      <c r="Q1042" s="34"/>
      <c r="R1042" s="34"/>
      <c r="S1042" s="34"/>
      <c r="T1042" s="37"/>
      <c r="U1042" s="37"/>
      <c r="V1042" s="37"/>
      <c r="W1042" s="34"/>
      <c r="X1042" s="34"/>
      <c r="Y1042" s="37"/>
      <c r="Z1042" s="34"/>
      <c r="AA1042" s="34"/>
      <c r="AB1042" s="34"/>
      <c r="AC1042" s="34"/>
      <c r="AD1042" s="34"/>
      <c r="AE1042" s="37"/>
      <c r="AF1042" s="34"/>
    </row>
    <row r="1043" ht="14.5" spans="1:32">
      <c r="A1043" s="34"/>
      <c r="B1043" s="37"/>
      <c r="C1043" s="214"/>
      <c r="D1043" s="312"/>
      <c r="E1043" s="312"/>
      <c r="F1043" s="315"/>
      <c r="G1043" s="312"/>
      <c r="H1043" s="312"/>
      <c r="I1043" s="34"/>
      <c r="J1043" s="34"/>
      <c r="K1043" s="37"/>
      <c r="L1043" s="114"/>
      <c r="M1043" s="114"/>
      <c r="N1043" s="114"/>
      <c r="O1043" s="34"/>
      <c r="P1043" s="34"/>
      <c r="Q1043" s="34"/>
      <c r="R1043" s="34"/>
      <c r="S1043" s="34"/>
      <c r="T1043" s="37"/>
      <c r="U1043" s="37"/>
      <c r="V1043" s="37"/>
      <c r="W1043" s="34"/>
      <c r="X1043" s="34"/>
      <c r="Y1043" s="37"/>
      <c r="Z1043" s="34"/>
      <c r="AA1043" s="34"/>
      <c r="AB1043" s="34"/>
      <c r="AC1043" s="34"/>
      <c r="AD1043" s="34"/>
      <c r="AE1043" s="37"/>
      <c r="AF1043" s="34"/>
    </row>
    <row r="1044" ht="14.5" spans="1:32">
      <c r="A1044" s="34"/>
      <c r="B1044" s="37"/>
      <c r="C1044" s="214"/>
      <c r="D1044" s="312"/>
      <c r="E1044" s="312"/>
      <c r="F1044" s="315"/>
      <c r="G1044" s="312"/>
      <c r="H1044" s="312"/>
      <c r="I1044" s="34"/>
      <c r="J1044" s="34"/>
      <c r="K1044" s="37"/>
      <c r="L1044" s="114"/>
      <c r="M1044" s="114"/>
      <c r="N1044" s="114"/>
      <c r="O1044" s="34"/>
      <c r="P1044" s="34"/>
      <c r="Q1044" s="34"/>
      <c r="R1044" s="34"/>
      <c r="S1044" s="34"/>
      <c r="T1044" s="37"/>
      <c r="U1044" s="37"/>
      <c r="V1044" s="37"/>
      <c r="W1044" s="34"/>
      <c r="X1044" s="34"/>
      <c r="Y1044" s="37"/>
      <c r="Z1044" s="34"/>
      <c r="AA1044" s="34"/>
      <c r="AB1044" s="34"/>
      <c r="AC1044" s="34"/>
      <c r="AD1044" s="34"/>
      <c r="AE1044" s="37"/>
      <c r="AF1044" s="34"/>
    </row>
    <row r="1045" ht="14.5" spans="1:32">
      <c r="A1045" s="34"/>
      <c r="B1045" s="37"/>
      <c r="C1045" s="214"/>
      <c r="D1045" s="312"/>
      <c r="E1045" s="312"/>
      <c r="F1045" s="315"/>
      <c r="G1045" s="312"/>
      <c r="H1045" s="312"/>
      <c r="I1045" s="34"/>
      <c r="J1045" s="34"/>
      <c r="K1045" s="37"/>
      <c r="L1045" s="114"/>
      <c r="M1045" s="114"/>
      <c r="N1045" s="114"/>
      <c r="O1045" s="34"/>
      <c r="P1045" s="34"/>
      <c r="Q1045" s="34"/>
      <c r="R1045" s="34"/>
      <c r="S1045" s="34"/>
      <c r="T1045" s="37"/>
      <c r="U1045" s="37"/>
      <c r="V1045" s="37"/>
      <c r="W1045" s="34"/>
      <c r="X1045" s="34"/>
      <c r="Y1045" s="37"/>
      <c r="Z1045" s="34"/>
      <c r="AA1045" s="34"/>
      <c r="AB1045" s="34"/>
      <c r="AC1045" s="34"/>
      <c r="AD1045" s="34"/>
      <c r="AE1045" s="37"/>
      <c r="AF1045" s="34"/>
    </row>
    <row r="1046" ht="14.5" spans="1:32">
      <c r="A1046" s="34"/>
      <c r="B1046" s="37"/>
      <c r="C1046" s="214"/>
      <c r="D1046" s="312"/>
      <c r="E1046" s="312"/>
      <c r="F1046" s="315"/>
      <c r="G1046" s="312"/>
      <c r="H1046" s="312"/>
      <c r="I1046" s="34"/>
      <c r="J1046" s="34"/>
      <c r="K1046" s="37"/>
      <c r="L1046" s="114"/>
      <c r="M1046" s="114"/>
      <c r="N1046" s="114"/>
      <c r="O1046" s="34"/>
      <c r="P1046" s="34"/>
      <c r="Q1046" s="34"/>
      <c r="R1046" s="34"/>
      <c r="S1046" s="34"/>
      <c r="T1046" s="37"/>
      <c r="U1046" s="37"/>
      <c r="V1046" s="37"/>
      <c r="W1046" s="34"/>
      <c r="X1046" s="34"/>
      <c r="Y1046" s="37"/>
      <c r="Z1046" s="34"/>
      <c r="AA1046" s="34"/>
      <c r="AB1046" s="34"/>
      <c r="AC1046" s="34"/>
      <c r="AD1046" s="34"/>
      <c r="AE1046" s="37"/>
      <c r="AF1046" s="34"/>
    </row>
    <row r="1047" ht="14.5" spans="1:32">
      <c r="A1047" s="34"/>
      <c r="B1047" s="37"/>
      <c r="C1047" s="214"/>
      <c r="D1047" s="312"/>
      <c r="E1047" s="312"/>
      <c r="F1047" s="315"/>
      <c r="G1047" s="312"/>
      <c r="H1047" s="312"/>
      <c r="I1047" s="34"/>
      <c r="J1047" s="34"/>
      <c r="K1047" s="37"/>
      <c r="L1047" s="114"/>
      <c r="M1047" s="114"/>
      <c r="N1047" s="114"/>
      <c r="O1047" s="34"/>
      <c r="P1047" s="34"/>
      <c r="Q1047" s="34"/>
      <c r="R1047" s="34"/>
      <c r="S1047" s="34"/>
      <c r="T1047" s="37"/>
      <c r="U1047" s="37"/>
      <c r="V1047" s="37"/>
      <c r="W1047" s="34"/>
      <c r="X1047" s="34"/>
      <c r="Y1047" s="37"/>
      <c r="Z1047" s="34"/>
      <c r="AA1047" s="34"/>
      <c r="AB1047" s="34"/>
      <c r="AC1047" s="34"/>
      <c r="AD1047" s="34"/>
      <c r="AE1047" s="37"/>
      <c r="AF1047" s="34"/>
    </row>
    <row r="1048" ht="14.5" spans="1:32">
      <c r="A1048" s="34"/>
      <c r="B1048" s="37"/>
      <c r="C1048" s="214"/>
      <c r="D1048" s="312"/>
      <c r="E1048" s="312"/>
      <c r="F1048" s="315"/>
      <c r="G1048" s="312"/>
      <c r="H1048" s="312"/>
      <c r="I1048" s="34"/>
      <c r="J1048" s="34"/>
      <c r="K1048" s="37"/>
      <c r="L1048" s="114"/>
      <c r="M1048" s="114"/>
      <c r="N1048" s="114"/>
      <c r="O1048" s="34"/>
      <c r="P1048" s="34"/>
      <c r="Q1048" s="34"/>
      <c r="R1048" s="34"/>
      <c r="S1048" s="34"/>
      <c r="T1048" s="37"/>
      <c r="U1048" s="37"/>
      <c r="V1048" s="37"/>
      <c r="W1048" s="34"/>
      <c r="X1048" s="34"/>
      <c r="Y1048" s="37"/>
      <c r="Z1048" s="34"/>
      <c r="AA1048" s="34"/>
      <c r="AB1048" s="34"/>
      <c r="AC1048" s="34"/>
      <c r="AD1048" s="34"/>
      <c r="AE1048" s="37"/>
      <c r="AF1048" s="34"/>
    </row>
    <row r="1049" ht="14.5" spans="1:32">
      <c r="A1049" s="34"/>
      <c r="B1049" s="37"/>
      <c r="C1049" s="214"/>
      <c r="D1049" s="312"/>
      <c r="E1049" s="312"/>
      <c r="F1049" s="315"/>
      <c r="G1049" s="312"/>
      <c r="H1049" s="312"/>
      <c r="I1049" s="34"/>
      <c r="J1049" s="34"/>
      <c r="K1049" s="37"/>
      <c r="L1049" s="114"/>
      <c r="M1049" s="114"/>
      <c r="N1049" s="114"/>
      <c r="O1049" s="34"/>
      <c r="P1049" s="34"/>
      <c r="Q1049" s="34"/>
      <c r="R1049" s="34"/>
      <c r="S1049" s="34"/>
      <c r="T1049" s="37"/>
      <c r="U1049" s="37"/>
      <c r="V1049" s="37"/>
      <c r="W1049" s="34"/>
      <c r="X1049" s="34"/>
      <c r="Y1049" s="37"/>
      <c r="Z1049" s="34"/>
      <c r="AA1049" s="34"/>
      <c r="AB1049" s="34"/>
      <c r="AC1049" s="34"/>
      <c r="AD1049" s="34"/>
      <c r="AE1049" s="37"/>
      <c r="AF1049" s="34"/>
    </row>
    <row r="1050" ht="14.5" spans="1:32">
      <c r="A1050" s="34"/>
      <c r="B1050" s="37"/>
      <c r="C1050" s="214"/>
      <c r="D1050" s="312"/>
      <c r="E1050" s="312"/>
      <c r="F1050" s="315"/>
      <c r="G1050" s="312"/>
      <c r="H1050" s="312"/>
      <c r="I1050" s="34"/>
      <c r="J1050" s="34"/>
      <c r="K1050" s="37"/>
      <c r="L1050" s="114"/>
      <c r="M1050" s="114"/>
      <c r="N1050" s="114"/>
      <c r="O1050" s="34"/>
      <c r="P1050" s="34"/>
      <c r="Q1050" s="34"/>
      <c r="R1050" s="34"/>
      <c r="S1050" s="34"/>
      <c r="T1050" s="37"/>
      <c r="U1050" s="37"/>
      <c r="V1050" s="37"/>
      <c r="W1050" s="34"/>
      <c r="X1050" s="34"/>
      <c r="Y1050" s="37"/>
      <c r="Z1050" s="34"/>
      <c r="AA1050" s="34"/>
      <c r="AB1050" s="34"/>
      <c r="AC1050" s="34"/>
      <c r="AD1050" s="34"/>
      <c r="AE1050" s="37"/>
      <c r="AF1050" s="34"/>
    </row>
    <row r="1051" ht="14.5" spans="1:32">
      <c r="A1051" s="34"/>
      <c r="B1051" s="37"/>
      <c r="C1051" s="214"/>
      <c r="D1051" s="312"/>
      <c r="E1051" s="312"/>
      <c r="F1051" s="315"/>
      <c r="G1051" s="312"/>
      <c r="H1051" s="312"/>
      <c r="I1051" s="34"/>
      <c r="J1051" s="34"/>
      <c r="K1051" s="37"/>
      <c r="L1051" s="114"/>
      <c r="M1051" s="114"/>
      <c r="N1051" s="114"/>
      <c r="O1051" s="34"/>
      <c r="P1051" s="34"/>
      <c r="Q1051" s="34"/>
      <c r="R1051" s="34"/>
      <c r="S1051" s="34"/>
      <c r="T1051" s="37"/>
      <c r="U1051" s="37"/>
      <c r="V1051" s="37"/>
      <c r="W1051" s="34"/>
      <c r="X1051" s="34"/>
      <c r="Y1051" s="37"/>
      <c r="Z1051" s="34"/>
      <c r="AA1051" s="34"/>
      <c r="AB1051" s="34"/>
      <c r="AC1051" s="34"/>
      <c r="AD1051" s="34"/>
      <c r="AE1051" s="37"/>
      <c r="AF1051" s="34"/>
    </row>
    <row r="1052" ht="14.5" spans="1:32">
      <c r="A1052" s="34"/>
      <c r="B1052" s="37"/>
      <c r="C1052" s="214"/>
      <c r="D1052" s="312"/>
      <c r="E1052" s="312"/>
      <c r="F1052" s="315"/>
      <c r="G1052" s="312"/>
      <c r="H1052" s="312"/>
      <c r="I1052" s="34"/>
      <c r="J1052" s="34"/>
      <c r="K1052" s="37"/>
      <c r="L1052" s="114"/>
      <c r="M1052" s="114"/>
      <c r="N1052" s="114"/>
      <c r="O1052" s="34"/>
      <c r="P1052" s="34"/>
      <c r="Q1052" s="34"/>
      <c r="R1052" s="34"/>
      <c r="S1052" s="34"/>
      <c r="T1052" s="37"/>
      <c r="U1052" s="37"/>
      <c r="V1052" s="37"/>
      <c r="W1052" s="34"/>
      <c r="X1052" s="34"/>
      <c r="Y1052" s="37"/>
      <c r="Z1052" s="34"/>
      <c r="AA1052" s="34"/>
      <c r="AB1052" s="34"/>
      <c r="AC1052" s="34"/>
      <c r="AD1052" s="34"/>
      <c r="AE1052" s="37"/>
      <c r="AF1052" s="34"/>
    </row>
    <row r="1053" ht="14.5" spans="1:32">
      <c r="A1053" s="34"/>
      <c r="B1053" s="37"/>
      <c r="C1053" s="214"/>
      <c r="D1053" s="312"/>
      <c r="E1053" s="312"/>
      <c r="F1053" s="315"/>
      <c r="G1053" s="312"/>
      <c r="H1053" s="312"/>
      <c r="I1053" s="34"/>
      <c r="J1053" s="34"/>
      <c r="K1053" s="37"/>
      <c r="L1053" s="114"/>
      <c r="M1053" s="114"/>
      <c r="N1053" s="114"/>
      <c r="O1053" s="34"/>
      <c r="P1053" s="34"/>
      <c r="Q1053" s="34"/>
      <c r="R1053" s="34"/>
      <c r="S1053" s="34"/>
      <c r="T1053" s="37"/>
      <c r="U1053" s="37"/>
      <c r="V1053" s="37"/>
      <c r="W1053" s="34"/>
      <c r="X1053" s="34"/>
      <c r="Y1053" s="37"/>
      <c r="Z1053" s="34"/>
      <c r="AA1053" s="34"/>
      <c r="AB1053" s="34"/>
      <c r="AC1053" s="34"/>
      <c r="AD1053" s="34"/>
      <c r="AE1053" s="37"/>
      <c r="AF1053" s="34"/>
    </row>
    <row r="1054" ht="14.5" spans="1:32">
      <c r="A1054" s="34"/>
      <c r="B1054" s="37"/>
      <c r="C1054" s="214"/>
      <c r="D1054" s="312"/>
      <c r="E1054" s="312"/>
      <c r="F1054" s="315"/>
      <c r="G1054" s="312"/>
      <c r="H1054" s="312"/>
      <c r="I1054" s="34"/>
      <c r="J1054" s="34"/>
      <c r="K1054" s="37"/>
      <c r="L1054" s="114"/>
      <c r="M1054" s="114"/>
      <c r="N1054" s="114"/>
      <c r="O1054" s="34"/>
      <c r="P1054" s="34"/>
      <c r="Q1054" s="34"/>
      <c r="R1054" s="34"/>
      <c r="S1054" s="34"/>
      <c r="T1054" s="37"/>
      <c r="U1054" s="37"/>
      <c r="V1054" s="37"/>
      <c r="W1054" s="34"/>
      <c r="X1054" s="34"/>
      <c r="Y1054" s="37"/>
      <c r="Z1054" s="34"/>
      <c r="AA1054" s="34"/>
      <c r="AB1054" s="34"/>
      <c r="AC1054" s="34"/>
      <c r="AD1054" s="34"/>
      <c r="AE1054" s="37"/>
      <c r="AF1054" s="34"/>
    </row>
    <row r="1055" ht="14.5" spans="1:32">
      <c r="A1055" s="34"/>
      <c r="B1055" s="37"/>
      <c r="C1055" s="214"/>
      <c r="D1055" s="312"/>
      <c r="E1055" s="312"/>
      <c r="F1055" s="315"/>
      <c r="G1055" s="312"/>
      <c r="H1055" s="312"/>
      <c r="I1055" s="34"/>
      <c r="J1055" s="34"/>
      <c r="K1055" s="37"/>
      <c r="L1055" s="114"/>
      <c r="M1055" s="114"/>
      <c r="N1055" s="114"/>
      <c r="O1055" s="34"/>
      <c r="P1055" s="34"/>
      <c r="Q1055" s="34"/>
      <c r="R1055" s="34"/>
      <c r="S1055" s="34"/>
      <c r="T1055" s="37"/>
      <c r="U1055" s="37"/>
      <c r="V1055" s="37"/>
      <c r="W1055" s="34"/>
      <c r="X1055" s="34"/>
      <c r="Y1055" s="37"/>
      <c r="Z1055" s="34"/>
      <c r="AA1055" s="34"/>
      <c r="AB1055" s="34"/>
      <c r="AC1055" s="34"/>
      <c r="AD1055" s="34"/>
      <c r="AE1055" s="37"/>
      <c r="AF1055" s="34"/>
    </row>
    <row r="1056" ht="14.5" spans="1:32">
      <c r="A1056" s="34"/>
      <c r="B1056" s="37"/>
      <c r="C1056" s="214"/>
      <c r="D1056" s="312"/>
      <c r="E1056" s="312"/>
      <c r="F1056" s="315"/>
      <c r="G1056" s="312"/>
      <c r="H1056" s="312"/>
      <c r="I1056" s="34"/>
      <c r="J1056" s="34"/>
      <c r="K1056" s="37"/>
      <c r="L1056" s="114"/>
      <c r="M1056" s="114"/>
      <c r="N1056" s="114"/>
      <c r="O1056" s="34"/>
      <c r="P1056" s="34"/>
      <c r="Q1056" s="34"/>
      <c r="R1056" s="34"/>
      <c r="S1056" s="34"/>
      <c r="T1056" s="37"/>
      <c r="U1056" s="37"/>
      <c r="V1056" s="37"/>
      <c r="W1056" s="34"/>
      <c r="X1056" s="34"/>
      <c r="Y1056" s="37"/>
      <c r="Z1056" s="34"/>
      <c r="AA1056" s="34"/>
      <c r="AB1056" s="34"/>
      <c r="AC1056" s="34"/>
      <c r="AD1056" s="34"/>
      <c r="AE1056" s="37"/>
      <c r="AF1056" s="34"/>
    </row>
    <row r="1057" ht="14.5" spans="1:32">
      <c r="A1057" s="34"/>
      <c r="B1057" s="37"/>
      <c r="C1057" s="214"/>
      <c r="D1057" s="312"/>
      <c r="E1057" s="312"/>
      <c r="F1057" s="315"/>
      <c r="G1057" s="312"/>
      <c r="H1057" s="312"/>
      <c r="I1057" s="34"/>
      <c r="J1057" s="34"/>
      <c r="K1057" s="37"/>
      <c r="L1057" s="114"/>
      <c r="M1057" s="114"/>
      <c r="N1057" s="114"/>
      <c r="O1057" s="34"/>
      <c r="P1057" s="34"/>
      <c r="Q1057" s="34"/>
      <c r="R1057" s="34"/>
      <c r="S1057" s="34"/>
      <c r="T1057" s="37"/>
      <c r="U1057" s="37"/>
      <c r="V1057" s="37"/>
      <c r="W1057" s="34"/>
      <c r="X1057" s="34"/>
      <c r="Y1057" s="37"/>
      <c r="Z1057" s="34"/>
      <c r="AA1057" s="34"/>
      <c r="AB1057" s="34"/>
      <c r="AC1057" s="34"/>
      <c r="AD1057" s="34"/>
      <c r="AE1057" s="37"/>
      <c r="AF1057" s="34"/>
    </row>
    <row r="1058" ht="14.5" spans="1:32">
      <c r="A1058" s="34"/>
      <c r="B1058" s="37"/>
      <c r="C1058" s="214"/>
      <c r="D1058" s="312"/>
      <c r="E1058" s="312"/>
      <c r="F1058" s="315"/>
      <c r="G1058" s="312"/>
      <c r="H1058" s="312"/>
      <c r="I1058" s="34"/>
      <c r="J1058" s="34"/>
      <c r="K1058" s="37"/>
      <c r="L1058" s="114"/>
      <c r="M1058" s="114"/>
      <c r="N1058" s="114"/>
      <c r="O1058" s="34"/>
      <c r="P1058" s="34"/>
      <c r="Q1058" s="34"/>
      <c r="R1058" s="34"/>
      <c r="S1058" s="34"/>
      <c r="T1058" s="37"/>
      <c r="U1058" s="37"/>
      <c r="V1058" s="37"/>
      <c r="W1058" s="34"/>
      <c r="X1058" s="34"/>
      <c r="Y1058" s="37"/>
      <c r="Z1058" s="34"/>
      <c r="AA1058" s="34"/>
      <c r="AB1058" s="34"/>
      <c r="AC1058" s="34"/>
      <c r="AD1058" s="34"/>
      <c r="AE1058" s="37"/>
      <c r="AF1058" s="34"/>
    </row>
    <row r="1059" ht="14.5" spans="1:32">
      <c r="A1059" s="34"/>
      <c r="B1059" s="37"/>
      <c r="C1059" s="214"/>
      <c r="D1059" s="312"/>
      <c r="E1059" s="312"/>
      <c r="F1059" s="315"/>
      <c r="G1059" s="312"/>
      <c r="H1059" s="312"/>
      <c r="I1059" s="34"/>
      <c r="J1059" s="34"/>
      <c r="K1059" s="37"/>
      <c r="L1059" s="114"/>
      <c r="M1059" s="114"/>
      <c r="N1059" s="114"/>
      <c r="O1059" s="34"/>
      <c r="P1059" s="34"/>
      <c r="Q1059" s="34"/>
      <c r="R1059" s="34"/>
      <c r="S1059" s="34"/>
      <c r="T1059" s="37"/>
      <c r="U1059" s="37"/>
      <c r="V1059" s="37"/>
      <c r="W1059" s="34"/>
      <c r="X1059" s="34"/>
      <c r="Y1059" s="37"/>
      <c r="Z1059" s="34"/>
      <c r="AA1059" s="34"/>
      <c r="AB1059" s="34"/>
      <c r="AC1059" s="34"/>
      <c r="AD1059" s="34"/>
      <c r="AE1059" s="37"/>
      <c r="AF1059" s="34"/>
    </row>
    <row r="1060" ht="14.5" spans="1:32">
      <c r="A1060" s="34"/>
      <c r="B1060" s="37"/>
      <c r="C1060" s="214"/>
      <c r="D1060" s="312"/>
      <c r="E1060" s="312"/>
      <c r="F1060" s="315"/>
      <c r="G1060" s="312"/>
      <c r="H1060" s="312"/>
      <c r="I1060" s="34"/>
      <c r="J1060" s="34"/>
      <c r="K1060" s="37"/>
      <c r="L1060" s="114"/>
      <c r="M1060" s="114"/>
      <c r="N1060" s="114"/>
      <c r="O1060" s="34"/>
      <c r="P1060" s="34"/>
      <c r="Q1060" s="34"/>
      <c r="R1060" s="34"/>
      <c r="S1060" s="34"/>
      <c r="T1060" s="37"/>
      <c r="U1060" s="37"/>
      <c r="V1060" s="37"/>
      <c r="W1060" s="34"/>
      <c r="X1060" s="34"/>
      <c r="Y1060" s="37"/>
      <c r="Z1060" s="34"/>
      <c r="AA1060" s="34"/>
      <c r="AB1060" s="34"/>
      <c r="AC1060" s="34"/>
      <c r="AD1060" s="34"/>
      <c r="AE1060" s="37"/>
      <c r="AF1060" s="34"/>
    </row>
    <row r="1061" ht="14.5" spans="1:32">
      <c r="A1061" s="34"/>
      <c r="B1061" s="37"/>
      <c r="C1061" s="214"/>
      <c r="D1061" s="312"/>
      <c r="E1061" s="312"/>
      <c r="F1061" s="315"/>
      <c r="G1061" s="312"/>
      <c r="H1061" s="312"/>
      <c r="I1061" s="34"/>
      <c r="J1061" s="34"/>
      <c r="K1061" s="37"/>
      <c r="L1061" s="114"/>
      <c r="M1061" s="114"/>
      <c r="N1061" s="114"/>
      <c r="O1061" s="34"/>
      <c r="P1061" s="34"/>
      <c r="Q1061" s="34"/>
      <c r="R1061" s="34"/>
      <c r="S1061" s="34"/>
      <c r="T1061" s="37"/>
      <c r="U1061" s="37"/>
      <c r="V1061" s="37"/>
      <c r="W1061" s="34"/>
      <c r="X1061" s="34"/>
      <c r="Y1061" s="37"/>
      <c r="Z1061" s="34"/>
      <c r="AA1061" s="34"/>
      <c r="AB1061" s="34"/>
      <c r="AC1061" s="34"/>
      <c r="AD1061" s="34"/>
      <c r="AE1061" s="37"/>
      <c r="AF1061" s="34"/>
    </row>
    <row r="1062" ht="14.5" spans="1:32">
      <c r="A1062" s="34"/>
      <c r="B1062" s="37"/>
      <c r="C1062" s="214"/>
      <c r="D1062" s="312"/>
      <c r="E1062" s="312"/>
      <c r="F1062" s="315"/>
      <c r="G1062" s="312"/>
      <c r="H1062" s="312"/>
      <c r="I1062" s="34"/>
      <c r="J1062" s="34"/>
      <c r="K1062" s="37"/>
      <c r="L1062" s="114"/>
      <c r="M1062" s="114"/>
      <c r="N1062" s="114"/>
      <c r="O1062" s="34"/>
      <c r="P1062" s="34"/>
      <c r="Q1062" s="34"/>
      <c r="R1062" s="34"/>
      <c r="S1062" s="34"/>
      <c r="T1062" s="37"/>
      <c r="U1062" s="37"/>
      <c r="V1062" s="37"/>
      <c r="W1062" s="34"/>
      <c r="X1062" s="34"/>
      <c r="Y1062" s="37"/>
      <c r="Z1062" s="34"/>
      <c r="AA1062" s="34"/>
      <c r="AB1062" s="34"/>
      <c r="AC1062" s="34"/>
      <c r="AD1062" s="34"/>
      <c r="AE1062" s="37"/>
      <c r="AF1062" s="34"/>
    </row>
    <row r="1063" ht="14.5" spans="1:32">
      <c r="A1063" s="34"/>
      <c r="B1063" s="37"/>
      <c r="C1063" s="214"/>
      <c r="D1063" s="312"/>
      <c r="E1063" s="312"/>
      <c r="F1063" s="315"/>
      <c r="G1063" s="312"/>
      <c r="H1063" s="312"/>
      <c r="I1063" s="34"/>
      <c r="J1063" s="34"/>
      <c r="K1063" s="37"/>
      <c r="L1063" s="114"/>
      <c r="M1063" s="114"/>
      <c r="N1063" s="114"/>
      <c r="O1063" s="34"/>
      <c r="P1063" s="34"/>
      <c r="Q1063" s="34"/>
      <c r="R1063" s="34"/>
      <c r="S1063" s="34"/>
      <c r="T1063" s="37"/>
      <c r="U1063" s="37"/>
      <c r="V1063" s="37"/>
      <c r="W1063" s="34"/>
      <c r="X1063" s="34"/>
      <c r="Y1063" s="37"/>
      <c r="Z1063" s="34"/>
      <c r="AA1063" s="34"/>
      <c r="AB1063" s="34"/>
      <c r="AC1063" s="34"/>
      <c r="AD1063" s="34"/>
      <c r="AE1063" s="37"/>
      <c r="AF1063" s="34"/>
    </row>
    <row r="1064" ht="14.5" spans="1:32">
      <c r="A1064" s="34"/>
      <c r="B1064" s="37"/>
      <c r="C1064" s="214"/>
      <c r="D1064" s="312"/>
      <c r="E1064" s="312"/>
      <c r="F1064" s="315"/>
      <c r="G1064" s="312"/>
      <c r="H1064" s="312"/>
      <c r="I1064" s="34"/>
      <c r="J1064" s="34"/>
      <c r="K1064" s="37"/>
      <c r="L1064" s="114"/>
      <c r="M1064" s="114"/>
      <c r="N1064" s="114"/>
      <c r="O1064" s="34"/>
      <c r="P1064" s="34"/>
      <c r="Q1064" s="34"/>
      <c r="R1064" s="34"/>
      <c r="S1064" s="34"/>
      <c r="T1064" s="37"/>
      <c r="U1064" s="37"/>
      <c r="V1064" s="37"/>
      <c r="W1064" s="34"/>
      <c r="X1064" s="34"/>
      <c r="Y1064" s="37"/>
      <c r="Z1064" s="34"/>
      <c r="AA1064" s="34"/>
      <c r="AB1064" s="34"/>
      <c r="AC1064" s="34"/>
      <c r="AD1064" s="34"/>
      <c r="AE1064" s="37"/>
      <c r="AF1064" s="34"/>
    </row>
    <row r="1065" ht="14.5" spans="1:32">
      <c r="A1065" s="34"/>
      <c r="B1065" s="37"/>
      <c r="C1065" s="214"/>
      <c r="D1065" s="312"/>
      <c r="E1065" s="312"/>
      <c r="F1065" s="315"/>
      <c r="G1065" s="312"/>
      <c r="H1065" s="312"/>
      <c r="I1065" s="34"/>
      <c r="J1065" s="34"/>
      <c r="K1065" s="37"/>
      <c r="L1065" s="114"/>
      <c r="M1065" s="114"/>
      <c r="N1065" s="114"/>
      <c r="O1065" s="34"/>
      <c r="P1065" s="34"/>
      <c r="Q1065" s="34"/>
      <c r="R1065" s="34"/>
      <c r="S1065" s="34"/>
      <c r="T1065" s="37"/>
      <c r="U1065" s="37"/>
      <c r="V1065" s="37"/>
      <c r="W1065" s="34"/>
      <c r="X1065" s="34"/>
      <c r="Y1065" s="37"/>
      <c r="Z1065" s="34"/>
      <c r="AA1065" s="34"/>
      <c r="AB1065" s="34"/>
      <c r="AC1065" s="34"/>
      <c r="AD1065" s="34"/>
      <c r="AE1065" s="37"/>
      <c r="AF1065" s="34"/>
    </row>
    <row r="1066" ht="14.5" spans="1:32">
      <c r="A1066" s="34"/>
      <c r="B1066" s="37"/>
      <c r="C1066" s="214"/>
      <c r="D1066" s="312"/>
      <c r="E1066" s="312"/>
      <c r="F1066" s="315"/>
      <c r="G1066" s="312"/>
      <c r="H1066" s="312"/>
      <c r="I1066" s="34"/>
      <c r="J1066" s="34"/>
      <c r="K1066" s="37"/>
      <c r="L1066" s="114"/>
      <c r="M1066" s="114"/>
      <c r="N1066" s="114"/>
      <c r="O1066" s="34"/>
      <c r="P1066" s="34"/>
      <c r="Q1066" s="34"/>
      <c r="R1066" s="34"/>
      <c r="S1066" s="34"/>
      <c r="T1066" s="37"/>
      <c r="U1066" s="37"/>
      <c r="V1066" s="37"/>
      <c r="W1066" s="34"/>
      <c r="X1066" s="34"/>
      <c r="Y1066" s="37"/>
      <c r="Z1066" s="34"/>
      <c r="AA1066" s="34"/>
      <c r="AB1066" s="34"/>
      <c r="AC1066" s="34"/>
      <c r="AD1066" s="34"/>
      <c r="AE1066" s="37"/>
      <c r="AF1066" s="34"/>
    </row>
    <row r="1067" ht="14.5" spans="1:32">
      <c r="A1067" s="34"/>
      <c r="B1067" s="37"/>
      <c r="C1067" s="214"/>
      <c r="D1067" s="312"/>
      <c r="E1067" s="312"/>
      <c r="F1067" s="315"/>
      <c r="G1067" s="312"/>
      <c r="H1067" s="312"/>
      <c r="I1067" s="34"/>
      <c r="J1067" s="34"/>
      <c r="K1067" s="37"/>
      <c r="L1067" s="114"/>
      <c r="M1067" s="114"/>
      <c r="N1067" s="114"/>
      <c r="O1067" s="34"/>
      <c r="P1067" s="34"/>
      <c r="Q1067" s="34"/>
      <c r="R1067" s="34"/>
      <c r="S1067" s="34"/>
      <c r="T1067" s="37"/>
      <c r="U1067" s="37"/>
      <c r="V1067" s="37"/>
      <c r="W1067" s="34"/>
      <c r="X1067" s="34"/>
      <c r="Y1067" s="37"/>
      <c r="Z1067" s="34"/>
      <c r="AA1067" s="34"/>
      <c r="AB1067" s="34"/>
      <c r="AC1067" s="34"/>
      <c r="AD1067" s="34"/>
      <c r="AE1067" s="37"/>
      <c r="AF1067" s="34"/>
    </row>
    <row r="1068" ht="14.5" spans="1:32">
      <c r="A1068" s="34"/>
      <c r="B1068" s="37"/>
      <c r="C1068" s="214"/>
      <c r="D1068" s="312"/>
      <c r="E1068" s="312"/>
      <c r="F1068" s="315"/>
      <c r="G1068" s="312"/>
      <c r="H1068" s="312"/>
      <c r="I1068" s="34"/>
      <c r="J1068" s="34"/>
      <c r="K1068" s="37"/>
      <c r="L1068" s="114"/>
      <c r="M1068" s="114"/>
      <c r="N1068" s="114"/>
      <c r="O1068" s="34"/>
      <c r="P1068" s="34"/>
      <c r="Q1068" s="34"/>
      <c r="R1068" s="34"/>
      <c r="S1068" s="34"/>
      <c r="T1068" s="37"/>
      <c r="U1068" s="37"/>
      <c r="V1068" s="37"/>
      <c r="W1068" s="34"/>
      <c r="X1068" s="34"/>
      <c r="Y1068" s="37"/>
      <c r="Z1068" s="34"/>
      <c r="AA1068" s="34"/>
      <c r="AB1068" s="34"/>
      <c r="AC1068" s="34"/>
      <c r="AD1068" s="34"/>
      <c r="AE1068" s="37"/>
      <c r="AF1068" s="34"/>
    </row>
    <row r="1069" ht="14" spans="1:32">
      <c r="A1069" s="34"/>
      <c r="B1069" s="37"/>
      <c r="C1069" s="214"/>
      <c r="D1069" s="323"/>
      <c r="E1069" s="323"/>
      <c r="F1069" s="324"/>
      <c r="G1069" s="323"/>
      <c r="H1069" s="323"/>
      <c r="I1069" s="34"/>
      <c r="J1069" s="34"/>
      <c r="K1069" s="37"/>
      <c r="L1069" s="114"/>
      <c r="M1069" s="114"/>
      <c r="N1069" s="114"/>
      <c r="O1069" s="34"/>
      <c r="P1069" s="34"/>
      <c r="Q1069" s="34"/>
      <c r="R1069" s="34"/>
      <c r="S1069" s="34"/>
      <c r="T1069" s="37"/>
      <c r="U1069" s="37"/>
      <c r="V1069" s="37"/>
      <c r="W1069" s="34"/>
      <c r="X1069" s="34"/>
      <c r="Y1069" s="37"/>
      <c r="Z1069" s="34"/>
      <c r="AA1069" s="34"/>
      <c r="AB1069" s="34"/>
      <c r="AC1069" s="34"/>
      <c r="AD1069" s="34"/>
      <c r="AE1069" s="37"/>
      <c r="AF1069" s="34"/>
    </row>
    <row r="1070" ht="14" spans="1:32">
      <c r="A1070" s="34"/>
      <c r="B1070" s="37"/>
      <c r="C1070" s="214"/>
      <c r="D1070" s="323"/>
      <c r="E1070" s="323"/>
      <c r="F1070" s="324"/>
      <c r="G1070" s="323"/>
      <c r="H1070" s="323"/>
      <c r="I1070" s="34"/>
      <c r="J1070" s="34"/>
      <c r="K1070" s="37"/>
      <c r="L1070" s="114"/>
      <c r="M1070" s="114"/>
      <c r="N1070" s="114"/>
      <c r="O1070" s="34"/>
      <c r="P1070" s="34"/>
      <c r="Q1070" s="34"/>
      <c r="R1070" s="34"/>
      <c r="S1070" s="34"/>
      <c r="T1070" s="37"/>
      <c r="U1070" s="37"/>
      <c r="V1070" s="37"/>
      <c r="W1070" s="34"/>
      <c r="X1070" s="34"/>
      <c r="Y1070" s="37"/>
      <c r="Z1070" s="34"/>
      <c r="AA1070" s="34"/>
      <c r="AB1070" s="34"/>
      <c r="AC1070" s="34"/>
      <c r="AD1070" s="34"/>
      <c r="AE1070" s="37"/>
      <c r="AF1070" s="34"/>
    </row>
    <row r="1071" ht="14" spans="1:32">
      <c r="A1071" s="34"/>
      <c r="B1071" s="37"/>
      <c r="C1071" s="214"/>
      <c r="D1071" s="323"/>
      <c r="E1071" s="323"/>
      <c r="F1071" s="324"/>
      <c r="G1071" s="323"/>
      <c r="H1071" s="323"/>
      <c r="I1071" s="34"/>
      <c r="J1071" s="34"/>
      <c r="K1071" s="37"/>
      <c r="L1071" s="114"/>
      <c r="M1071" s="114"/>
      <c r="N1071" s="114"/>
      <c r="O1071" s="34"/>
      <c r="P1071" s="34"/>
      <c r="Q1071" s="34"/>
      <c r="R1071" s="34"/>
      <c r="S1071" s="34"/>
      <c r="T1071" s="37"/>
      <c r="U1071" s="37"/>
      <c r="V1071" s="37"/>
      <c r="W1071" s="34"/>
      <c r="X1071" s="34"/>
      <c r="Y1071" s="37"/>
      <c r="Z1071" s="34"/>
      <c r="AA1071" s="34"/>
      <c r="AB1071" s="34"/>
      <c r="AC1071" s="34"/>
      <c r="AD1071" s="34"/>
      <c r="AE1071" s="37"/>
      <c r="AF1071" s="34"/>
    </row>
    <row r="1072" ht="14" spans="1:32">
      <c r="A1072" s="34"/>
      <c r="B1072" s="37"/>
      <c r="C1072" s="214"/>
      <c r="D1072" s="323"/>
      <c r="E1072" s="323"/>
      <c r="F1072" s="324"/>
      <c r="G1072" s="323"/>
      <c r="H1072" s="323"/>
      <c r="I1072" s="34"/>
      <c r="J1072" s="34"/>
      <c r="K1072" s="37"/>
      <c r="L1072" s="114"/>
      <c r="M1072" s="114"/>
      <c r="N1072" s="114"/>
      <c r="O1072" s="34"/>
      <c r="P1072" s="34"/>
      <c r="Q1072" s="34"/>
      <c r="R1072" s="34"/>
      <c r="S1072" s="34"/>
      <c r="T1072" s="37"/>
      <c r="U1072" s="37"/>
      <c r="V1072" s="37"/>
      <c r="W1072" s="34"/>
      <c r="X1072" s="34"/>
      <c r="Y1072" s="37"/>
      <c r="Z1072" s="34"/>
      <c r="AA1072" s="34"/>
      <c r="AB1072" s="34"/>
      <c r="AC1072" s="34"/>
      <c r="AD1072" s="34"/>
      <c r="AE1072" s="37"/>
      <c r="AF1072" s="34"/>
    </row>
    <row r="1073" ht="14" spans="1:32">
      <c r="A1073" s="34"/>
      <c r="B1073" s="37"/>
      <c r="C1073" s="214"/>
      <c r="D1073" s="323"/>
      <c r="E1073" s="323"/>
      <c r="F1073" s="324"/>
      <c r="G1073" s="323"/>
      <c r="H1073" s="323"/>
      <c r="I1073" s="34"/>
      <c r="J1073" s="34"/>
      <c r="K1073" s="37"/>
      <c r="L1073" s="114"/>
      <c r="M1073" s="114"/>
      <c r="N1073" s="114"/>
      <c r="O1073" s="34"/>
      <c r="P1073" s="34"/>
      <c r="Q1073" s="34"/>
      <c r="R1073" s="34"/>
      <c r="S1073" s="34"/>
      <c r="T1073" s="37"/>
      <c r="U1073" s="37"/>
      <c r="V1073" s="37"/>
      <c r="W1073" s="34"/>
      <c r="X1073" s="34"/>
      <c r="Y1073" s="37"/>
      <c r="Z1073" s="34"/>
      <c r="AA1073" s="34"/>
      <c r="AB1073" s="34"/>
      <c r="AC1073" s="34"/>
      <c r="AD1073" s="34"/>
      <c r="AE1073" s="37"/>
      <c r="AF1073" s="34"/>
    </row>
    <row r="1074" ht="14" spans="1:32">
      <c r="A1074" s="34"/>
      <c r="B1074" s="37"/>
      <c r="C1074" s="214"/>
      <c r="D1074" s="323"/>
      <c r="E1074" s="323"/>
      <c r="F1074" s="324"/>
      <c r="G1074" s="323"/>
      <c r="H1074" s="323"/>
      <c r="I1074" s="34"/>
      <c r="J1074" s="34"/>
      <c r="K1074" s="37"/>
      <c r="L1074" s="114"/>
      <c r="M1074" s="114"/>
      <c r="N1074" s="114"/>
      <c r="O1074" s="34"/>
      <c r="P1074" s="34"/>
      <c r="Q1074" s="34"/>
      <c r="R1074" s="34"/>
      <c r="S1074" s="34"/>
      <c r="T1074" s="37"/>
      <c r="U1074" s="37"/>
      <c r="V1074" s="37"/>
      <c r="W1074" s="34"/>
      <c r="X1074" s="34"/>
      <c r="Y1074" s="37"/>
      <c r="Z1074" s="34"/>
      <c r="AA1074" s="34"/>
      <c r="AB1074" s="34"/>
      <c r="AC1074" s="34"/>
      <c r="AD1074" s="34"/>
      <c r="AE1074" s="37"/>
      <c r="AF1074" s="34"/>
    </row>
    <row r="1075" ht="14" spans="1:32">
      <c r="A1075" s="34"/>
      <c r="B1075" s="37"/>
      <c r="C1075" s="214"/>
      <c r="D1075" s="323"/>
      <c r="E1075" s="323"/>
      <c r="F1075" s="324"/>
      <c r="G1075" s="323"/>
      <c r="H1075" s="323"/>
      <c r="I1075" s="34"/>
      <c r="J1075" s="34"/>
      <c r="K1075" s="37"/>
      <c r="L1075" s="114"/>
      <c r="M1075" s="114"/>
      <c r="N1075" s="114"/>
      <c r="O1075" s="34"/>
      <c r="P1075" s="34"/>
      <c r="Q1075" s="34"/>
      <c r="R1075" s="34"/>
      <c r="S1075" s="34"/>
      <c r="T1075" s="37"/>
      <c r="U1075" s="37"/>
      <c r="V1075" s="37"/>
      <c r="W1075" s="34"/>
      <c r="X1075" s="34"/>
      <c r="Y1075" s="37"/>
      <c r="Z1075" s="34"/>
      <c r="AA1075" s="34"/>
      <c r="AB1075" s="34"/>
      <c r="AC1075" s="34"/>
      <c r="AD1075" s="34"/>
      <c r="AE1075" s="37"/>
      <c r="AF1075" s="34"/>
    </row>
    <row r="1076" ht="14" spans="1:32">
      <c r="A1076" s="34"/>
      <c r="B1076" s="37"/>
      <c r="C1076" s="214"/>
      <c r="D1076" s="323"/>
      <c r="E1076" s="323"/>
      <c r="F1076" s="324"/>
      <c r="G1076" s="323"/>
      <c r="H1076" s="323"/>
      <c r="I1076" s="34"/>
      <c r="J1076" s="34"/>
      <c r="K1076" s="37"/>
      <c r="L1076" s="114"/>
      <c r="M1076" s="114"/>
      <c r="N1076" s="114"/>
      <c r="O1076" s="34"/>
      <c r="P1076" s="34"/>
      <c r="Q1076" s="34"/>
      <c r="R1076" s="34"/>
      <c r="S1076" s="34"/>
      <c r="T1076" s="37"/>
      <c r="U1076" s="37"/>
      <c r="V1076" s="37"/>
      <c r="W1076" s="34"/>
      <c r="X1076" s="34"/>
      <c r="Y1076" s="37"/>
      <c r="Z1076" s="34"/>
      <c r="AA1076" s="34"/>
      <c r="AB1076" s="34"/>
      <c r="AC1076" s="34"/>
      <c r="AD1076" s="34"/>
      <c r="AE1076" s="37"/>
      <c r="AF1076" s="34"/>
    </row>
    <row r="1077" ht="14" spans="1:32">
      <c r="A1077" s="34"/>
      <c r="B1077" s="37"/>
      <c r="C1077" s="214"/>
      <c r="D1077" s="37"/>
      <c r="E1077" s="37"/>
      <c r="F1077" s="325"/>
      <c r="G1077" s="37"/>
      <c r="H1077" s="37"/>
      <c r="I1077" s="34"/>
      <c r="J1077" s="34"/>
      <c r="K1077" s="37"/>
      <c r="L1077" s="114"/>
      <c r="M1077" s="114"/>
      <c r="N1077" s="114"/>
      <c r="O1077" s="34"/>
      <c r="P1077" s="34"/>
      <c r="Q1077" s="34"/>
      <c r="R1077" s="34"/>
      <c r="S1077" s="34"/>
      <c r="T1077" s="37"/>
      <c r="U1077" s="37"/>
      <c r="V1077" s="37"/>
      <c r="W1077" s="34"/>
      <c r="X1077" s="34"/>
      <c r="Y1077" s="37"/>
      <c r="Z1077" s="34"/>
      <c r="AA1077" s="34"/>
      <c r="AB1077" s="34"/>
      <c r="AC1077" s="34"/>
      <c r="AD1077" s="34"/>
      <c r="AE1077" s="37"/>
      <c r="AF1077" s="34"/>
    </row>
    <row r="1078" ht="14" spans="1:32">
      <c r="A1078" s="34"/>
      <c r="B1078" s="37"/>
      <c r="C1078" s="214"/>
      <c r="D1078" s="37"/>
      <c r="E1078" s="37"/>
      <c r="F1078" s="325"/>
      <c r="G1078" s="37"/>
      <c r="H1078" s="37"/>
      <c r="I1078" s="34"/>
      <c r="J1078" s="34"/>
      <c r="K1078" s="37"/>
      <c r="L1078" s="114"/>
      <c r="M1078" s="114"/>
      <c r="N1078" s="114"/>
      <c r="O1078" s="34"/>
      <c r="P1078" s="34"/>
      <c r="Q1078" s="34"/>
      <c r="R1078" s="34"/>
      <c r="S1078" s="34"/>
      <c r="T1078" s="37"/>
      <c r="U1078" s="37"/>
      <c r="V1078" s="37"/>
      <c r="W1078" s="34"/>
      <c r="X1078" s="34"/>
      <c r="Y1078" s="37"/>
      <c r="Z1078" s="34"/>
      <c r="AA1078" s="34"/>
      <c r="AB1078" s="34"/>
      <c r="AC1078" s="34"/>
      <c r="AD1078" s="34"/>
      <c r="AE1078" s="37"/>
      <c r="AF1078" s="34"/>
    </row>
    <row r="1079" ht="14" spans="1:32">
      <c r="A1079" s="34"/>
      <c r="B1079" s="37"/>
      <c r="C1079" s="214"/>
      <c r="D1079" s="37"/>
      <c r="E1079" s="37"/>
      <c r="F1079" s="325"/>
      <c r="G1079" s="37"/>
      <c r="H1079" s="37"/>
      <c r="I1079" s="34"/>
      <c r="J1079" s="34"/>
      <c r="K1079" s="37"/>
      <c r="L1079" s="114"/>
      <c r="M1079" s="114"/>
      <c r="N1079" s="114"/>
      <c r="O1079" s="34"/>
      <c r="P1079" s="34"/>
      <c r="Q1079" s="34"/>
      <c r="R1079" s="34"/>
      <c r="S1079" s="34"/>
      <c r="T1079" s="37"/>
      <c r="U1079" s="37"/>
      <c r="V1079" s="37"/>
      <c r="W1079" s="34"/>
      <c r="X1079" s="34"/>
      <c r="Y1079" s="37"/>
      <c r="Z1079" s="34"/>
      <c r="AA1079" s="34"/>
      <c r="AB1079" s="34"/>
      <c r="AC1079" s="34"/>
      <c r="AD1079" s="34"/>
      <c r="AE1079" s="37"/>
      <c r="AF1079" s="34"/>
    </row>
    <row r="1080" ht="14" spans="1:32">
      <c r="A1080" s="34"/>
      <c r="B1080" s="37"/>
      <c r="C1080" s="214"/>
      <c r="D1080" s="37"/>
      <c r="E1080" s="37"/>
      <c r="F1080" s="325"/>
      <c r="G1080" s="37"/>
      <c r="H1080" s="37"/>
      <c r="I1080" s="34"/>
      <c r="J1080" s="34"/>
      <c r="K1080" s="37"/>
      <c r="L1080" s="114"/>
      <c r="M1080" s="114"/>
      <c r="N1080" s="114"/>
      <c r="O1080" s="34"/>
      <c r="P1080" s="34"/>
      <c r="Q1080" s="34"/>
      <c r="R1080" s="34"/>
      <c r="S1080" s="34"/>
      <c r="T1080" s="37"/>
      <c r="U1080" s="37"/>
      <c r="V1080" s="37"/>
      <c r="W1080" s="34"/>
      <c r="X1080" s="34"/>
      <c r="Y1080" s="37"/>
      <c r="Z1080" s="34"/>
      <c r="AA1080" s="34"/>
      <c r="AB1080" s="34"/>
      <c r="AC1080" s="34"/>
      <c r="AD1080" s="34"/>
      <c r="AE1080" s="37"/>
      <c r="AF1080" s="34"/>
    </row>
    <row r="1081" ht="14" spans="1:32">
      <c r="A1081" s="34"/>
      <c r="B1081" s="37"/>
      <c r="C1081" s="214"/>
      <c r="D1081" s="37"/>
      <c r="E1081" s="37"/>
      <c r="F1081" s="325"/>
      <c r="G1081" s="37"/>
      <c r="H1081" s="37"/>
      <c r="I1081" s="34"/>
      <c r="J1081" s="34"/>
      <c r="K1081" s="37"/>
      <c r="L1081" s="114"/>
      <c r="M1081" s="114"/>
      <c r="N1081" s="114"/>
      <c r="O1081" s="34"/>
      <c r="P1081" s="34"/>
      <c r="Q1081" s="34"/>
      <c r="R1081" s="34"/>
      <c r="S1081" s="34"/>
      <c r="T1081" s="37"/>
      <c r="U1081" s="37"/>
      <c r="V1081" s="37"/>
      <c r="W1081" s="34"/>
      <c r="X1081" s="34"/>
      <c r="Y1081" s="37"/>
      <c r="Z1081" s="34"/>
      <c r="AA1081" s="34"/>
      <c r="AB1081" s="34"/>
      <c r="AC1081" s="34"/>
      <c r="AD1081" s="34"/>
      <c r="AE1081" s="37"/>
      <c r="AF1081" s="34"/>
    </row>
    <row r="1082" ht="14" spans="1:32">
      <c r="A1082" s="34"/>
      <c r="B1082" s="37"/>
      <c r="C1082" s="214"/>
      <c r="D1082" s="37"/>
      <c r="E1082" s="37"/>
      <c r="F1082" s="325"/>
      <c r="G1082" s="37"/>
      <c r="H1082" s="37"/>
      <c r="I1082" s="34"/>
      <c r="J1082" s="34"/>
      <c r="K1082" s="37"/>
      <c r="L1082" s="114"/>
      <c r="M1082" s="114"/>
      <c r="N1082" s="114"/>
      <c r="O1082" s="34"/>
      <c r="P1082" s="34"/>
      <c r="Q1082" s="34"/>
      <c r="R1082" s="34"/>
      <c r="S1082" s="34"/>
      <c r="T1082" s="37"/>
      <c r="U1082" s="37"/>
      <c r="V1082" s="37"/>
      <c r="W1082" s="34"/>
      <c r="X1082" s="34"/>
      <c r="Y1082" s="37"/>
      <c r="Z1082" s="34"/>
      <c r="AA1082" s="34"/>
      <c r="AB1082" s="34"/>
      <c r="AC1082" s="34"/>
      <c r="AD1082" s="34"/>
      <c r="AE1082" s="37"/>
      <c r="AF1082" s="34"/>
    </row>
    <row r="1083" ht="14" spans="1:32">
      <c r="A1083" s="34"/>
      <c r="B1083" s="37"/>
      <c r="C1083" s="214"/>
      <c r="D1083" s="37"/>
      <c r="E1083" s="37"/>
      <c r="F1083" s="325"/>
      <c r="G1083" s="37"/>
      <c r="H1083" s="37"/>
      <c r="I1083" s="34"/>
      <c r="J1083" s="34"/>
      <c r="K1083" s="37"/>
      <c r="L1083" s="114"/>
      <c r="M1083" s="114"/>
      <c r="N1083" s="114"/>
      <c r="O1083" s="34"/>
      <c r="P1083" s="34"/>
      <c r="Q1083" s="34"/>
      <c r="R1083" s="34"/>
      <c r="S1083" s="34"/>
      <c r="T1083" s="37"/>
      <c r="U1083" s="37"/>
      <c r="V1083" s="37"/>
      <c r="W1083" s="34"/>
      <c r="X1083" s="34"/>
      <c r="Y1083" s="37"/>
      <c r="Z1083" s="34"/>
      <c r="AA1083" s="34"/>
      <c r="AB1083" s="34"/>
      <c r="AC1083" s="34"/>
      <c r="AD1083" s="34"/>
      <c r="AE1083" s="37"/>
      <c r="AF1083" s="34"/>
    </row>
    <row r="1084" ht="14" spans="1:32">
      <c r="A1084" s="34"/>
      <c r="B1084" s="37"/>
      <c r="C1084" s="214"/>
      <c r="D1084" s="37"/>
      <c r="E1084" s="37"/>
      <c r="F1084" s="325"/>
      <c r="G1084" s="37"/>
      <c r="H1084" s="37"/>
      <c r="I1084" s="34"/>
      <c r="J1084" s="34"/>
      <c r="K1084" s="37"/>
      <c r="L1084" s="114"/>
      <c r="M1084" s="114"/>
      <c r="N1084" s="114"/>
      <c r="O1084" s="34"/>
      <c r="P1084" s="34"/>
      <c r="Q1084" s="34"/>
      <c r="R1084" s="34"/>
      <c r="S1084" s="34"/>
      <c r="T1084" s="37"/>
      <c r="U1084" s="37"/>
      <c r="V1084" s="37"/>
      <c r="W1084" s="34"/>
      <c r="X1084" s="34"/>
      <c r="Y1084" s="37"/>
      <c r="Z1084" s="34"/>
      <c r="AA1084" s="34"/>
      <c r="AB1084" s="34"/>
      <c r="AC1084" s="34"/>
      <c r="AD1084" s="34"/>
      <c r="AE1084" s="37"/>
      <c r="AF1084" s="34"/>
    </row>
    <row r="1085" ht="14" spans="1:32">
      <c r="A1085" s="34"/>
      <c r="B1085" s="37"/>
      <c r="C1085" s="214"/>
      <c r="D1085" s="37"/>
      <c r="E1085" s="37"/>
      <c r="F1085" s="325"/>
      <c r="G1085" s="37"/>
      <c r="H1085" s="37"/>
      <c r="I1085" s="34"/>
      <c r="J1085" s="34"/>
      <c r="K1085" s="37"/>
      <c r="L1085" s="114"/>
      <c r="M1085" s="114"/>
      <c r="N1085" s="114"/>
      <c r="O1085" s="34"/>
      <c r="P1085" s="34"/>
      <c r="Q1085" s="34"/>
      <c r="R1085" s="34"/>
      <c r="S1085" s="34"/>
      <c r="T1085" s="37"/>
      <c r="U1085" s="37"/>
      <c r="V1085" s="37"/>
      <c r="W1085" s="34"/>
      <c r="X1085" s="34"/>
      <c r="Y1085" s="37"/>
      <c r="Z1085" s="34"/>
      <c r="AA1085" s="34"/>
      <c r="AB1085" s="34"/>
      <c r="AC1085" s="34"/>
      <c r="AD1085" s="34"/>
      <c r="AE1085" s="37"/>
      <c r="AF1085" s="34"/>
    </row>
    <row r="1086" ht="14" spans="1:32">
      <c r="A1086" s="34"/>
      <c r="B1086" s="37"/>
      <c r="C1086" s="214"/>
      <c r="D1086" s="37"/>
      <c r="E1086" s="37"/>
      <c r="F1086" s="325"/>
      <c r="G1086" s="37"/>
      <c r="H1086" s="37"/>
      <c r="I1086" s="34"/>
      <c r="J1086" s="34"/>
      <c r="K1086" s="37"/>
      <c r="L1086" s="114"/>
      <c r="M1086" s="114"/>
      <c r="N1086" s="114"/>
      <c r="O1086" s="34"/>
      <c r="P1086" s="34"/>
      <c r="Q1086" s="34"/>
      <c r="R1086" s="34"/>
      <c r="S1086" s="34"/>
      <c r="T1086" s="37"/>
      <c r="U1086" s="37"/>
      <c r="V1086" s="37"/>
      <c r="W1086" s="34"/>
      <c r="X1086" s="34"/>
      <c r="Y1086" s="37"/>
      <c r="Z1086" s="34"/>
      <c r="AA1086" s="34"/>
      <c r="AB1086" s="34"/>
      <c r="AC1086" s="34"/>
      <c r="AD1086" s="34"/>
      <c r="AE1086" s="37"/>
      <c r="AF1086" s="34"/>
    </row>
    <row r="1087" ht="14" spans="1:32">
      <c r="A1087" s="34"/>
      <c r="B1087" s="37"/>
      <c r="C1087" s="214"/>
      <c r="D1087" s="37"/>
      <c r="E1087" s="37"/>
      <c r="F1087" s="325"/>
      <c r="G1087" s="37"/>
      <c r="H1087" s="37"/>
      <c r="I1087" s="34"/>
      <c r="J1087" s="34"/>
      <c r="K1087" s="37"/>
      <c r="L1087" s="114"/>
      <c r="M1087" s="114"/>
      <c r="N1087" s="114"/>
      <c r="O1087" s="34"/>
      <c r="P1087" s="34"/>
      <c r="Q1087" s="34"/>
      <c r="R1087" s="34"/>
      <c r="S1087" s="34"/>
      <c r="T1087" s="37"/>
      <c r="U1087" s="37"/>
      <c r="V1087" s="37"/>
      <c r="W1087" s="34"/>
      <c r="X1087" s="34"/>
      <c r="Y1087" s="37"/>
      <c r="Z1087" s="34"/>
      <c r="AA1087" s="34"/>
      <c r="AB1087" s="34"/>
      <c r="AC1087" s="34"/>
      <c r="AD1087" s="34"/>
      <c r="AE1087" s="37"/>
      <c r="AF1087" s="34"/>
    </row>
    <row r="1088" ht="14" spans="1:32">
      <c r="A1088" s="34"/>
      <c r="B1088" s="37"/>
      <c r="C1088" s="214"/>
      <c r="D1088" s="37"/>
      <c r="E1088" s="37"/>
      <c r="F1088" s="325"/>
      <c r="G1088" s="37"/>
      <c r="H1088" s="37"/>
      <c r="I1088" s="34"/>
      <c r="J1088" s="34"/>
      <c r="K1088" s="37"/>
      <c r="L1088" s="114"/>
      <c r="M1088" s="114"/>
      <c r="N1088" s="114"/>
      <c r="O1088" s="34"/>
      <c r="P1088" s="34"/>
      <c r="Q1088" s="34"/>
      <c r="R1088" s="34"/>
      <c r="S1088" s="34"/>
      <c r="T1088" s="37"/>
      <c r="U1088" s="37"/>
      <c r="V1088" s="37"/>
      <c r="W1088" s="34"/>
      <c r="X1088" s="34"/>
      <c r="Y1088" s="37"/>
      <c r="Z1088" s="34"/>
      <c r="AA1088" s="34"/>
      <c r="AB1088" s="34"/>
      <c r="AC1088" s="34"/>
      <c r="AD1088" s="34"/>
      <c r="AE1088" s="37"/>
      <c r="AF1088" s="34"/>
    </row>
    <row r="1089" ht="14" spans="1:32">
      <c r="A1089" s="34"/>
      <c r="B1089" s="37"/>
      <c r="C1089" s="214"/>
      <c r="D1089" s="37"/>
      <c r="E1089" s="37"/>
      <c r="F1089" s="325"/>
      <c r="G1089" s="37"/>
      <c r="H1089" s="37"/>
      <c r="I1089" s="34"/>
      <c r="J1089" s="34"/>
      <c r="K1089" s="37"/>
      <c r="L1089" s="114"/>
      <c r="M1089" s="114"/>
      <c r="N1089" s="114"/>
      <c r="O1089" s="34"/>
      <c r="P1089" s="34"/>
      <c r="Q1089" s="34"/>
      <c r="R1089" s="34"/>
      <c r="S1089" s="34"/>
      <c r="T1089" s="37"/>
      <c r="U1089" s="37"/>
      <c r="V1089" s="37"/>
      <c r="W1089" s="34"/>
      <c r="X1089" s="34"/>
      <c r="Y1089" s="37"/>
      <c r="Z1089" s="34"/>
      <c r="AA1089" s="34"/>
      <c r="AB1089" s="34"/>
      <c r="AC1089" s="34"/>
      <c r="AD1089" s="34"/>
      <c r="AE1089" s="37"/>
      <c r="AF1089" s="34"/>
    </row>
    <row r="1090" ht="14" spans="1:32">
      <c r="A1090" s="34"/>
      <c r="B1090" s="37"/>
      <c r="C1090" s="214"/>
      <c r="D1090" s="37"/>
      <c r="E1090" s="37"/>
      <c r="F1090" s="325"/>
      <c r="G1090" s="37"/>
      <c r="H1090" s="37"/>
      <c r="I1090" s="34"/>
      <c r="J1090" s="34"/>
      <c r="K1090" s="37"/>
      <c r="L1090" s="114"/>
      <c r="M1090" s="114"/>
      <c r="N1090" s="114"/>
      <c r="O1090" s="34"/>
      <c r="P1090" s="34"/>
      <c r="Q1090" s="34"/>
      <c r="R1090" s="34"/>
      <c r="S1090" s="34"/>
      <c r="T1090" s="37"/>
      <c r="U1090" s="37"/>
      <c r="V1090" s="37"/>
      <c r="W1090" s="34"/>
      <c r="X1090" s="34"/>
      <c r="Y1090" s="37"/>
      <c r="Z1090" s="34"/>
      <c r="AA1090" s="34"/>
      <c r="AB1090" s="34"/>
      <c r="AC1090" s="34"/>
      <c r="AD1090" s="34"/>
      <c r="AE1090" s="37"/>
      <c r="AF1090" s="34"/>
    </row>
    <row r="1091" ht="14" spans="1:32">
      <c r="A1091" s="34"/>
      <c r="B1091" s="37"/>
      <c r="C1091" s="214"/>
      <c r="D1091" s="37"/>
      <c r="E1091" s="37"/>
      <c r="F1091" s="325"/>
      <c r="G1091" s="37"/>
      <c r="H1091" s="37"/>
      <c r="I1091" s="34"/>
      <c r="J1091" s="34"/>
      <c r="K1091" s="37"/>
      <c r="L1091" s="114"/>
      <c r="M1091" s="114"/>
      <c r="N1091" s="114"/>
      <c r="O1091" s="34"/>
      <c r="P1091" s="34"/>
      <c r="Q1091" s="34"/>
      <c r="R1091" s="34"/>
      <c r="S1091" s="34"/>
      <c r="T1091" s="37"/>
      <c r="U1091" s="37"/>
      <c r="V1091" s="37"/>
      <c r="W1091" s="34"/>
      <c r="X1091" s="34"/>
      <c r="Y1091" s="37"/>
      <c r="Z1091" s="34"/>
      <c r="AA1091" s="34"/>
      <c r="AB1091" s="34"/>
      <c r="AC1091" s="34"/>
      <c r="AD1091" s="34"/>
      <c r="AE1091" s="37"/>
      <c r="AF1091" s="34"/>
    </row>
    <row r="1092" ht="14" spans="1:32">
      <c r="A1092" s="34"/>
      <c r="B1092" s="37"/>
      <c r="C1092" s="214"/>
      <c r="D1092" s="37"/>
      <c r="E1092" s="37"/>
      <c r="F1092" s="325"/>
      <c r="G1092" s="37"/>
      <c r="H1092" s="37"/>
      <c r="I1092" s="34"/>
      <c r="J1092" s="34"/>
      <c r="K1092" s="37"/>
      <c r="L1092" s="114"/>
      <c r="M1092" s="114"/>
      <c r="N1092" s="114"/>
      <c r="O1092" s="34"/>
      <c r="P1092" s="34"/>
      <c r="Q1092" s="34"/>
      <c r="R1092" s="34"/>
      <c r="S1092" s="34"/>
      <c r="T1092" s="37"/>
      <c r="U1092" s="37"/>
      <c r="V1092" s="37"/>
      <c r="W1092" s="34"/>
      <c r="X1092" s="34"/>
      <c r="Y1092" s="37"/>
      <c r="Z1092" s="34"/>
      <c r="AA1092" s="34"/>
      <c r="AB1092" s="34"/>
      <c r="AC1092" s="34"/>
      <c r="AD1092" s="34"/>
      <c r="AE1092" s="37"/>
      <c r="AF1092" s="34"/>
    </row>
    <row r="1093" ht="14" spans="1:32">
      <c r="A1093" s="34"/>
      <c r="B1093" s="37"/>
      <c r="C1093" s="214"/>
      <c r="D1093" s="37"/>
      <c r="E1093" s="37"/>
      <c r="F1093" s="325"/>
      <c r="G1093" s="37"/>
      <c r="H1093" s="37"/>
      <c r="I1093" s="34"/>
      <c r="J1093" s="34"/>
      <c r="K1093" s="37"/>
      <c r="L1093" s="114"/>
      <c r="M1093" s="114"/>
      <c r="N1093" s="114"/>
      <c r="O1093" s="34"/>
      <c r="P1093" s="34"/>
      <c r="Q1093" s="34"/>
      <c r="R1093" s="34"/>
      <c r="S1093" s="34"/>
      <c r="T1093" s="37"/>
      <c r="U1093" s="37"/>
      <c r="V1093" s="37"/>
      <c r="W1093" s="34"/>
      <c r="X1093" s="34"/>
      <c r="Y1093" s="37"/>
      <c r="Z1093" s="34"/>
      <c r="AA1093" s="34"/>
      <c r="AB1093" s="34"/>
      <c r="AC1093" s="34"/>
      <c r="AD1093" s="34"/>
      <c r="AE1093" s="37"/>
      <c r="AF1093" s="34"/>
    </row>
    <row r="1094" ht="14" spans="1:32">
      <c r="A1094" s="34"/>
      <c r="B1094" s="37"/>
      <c r="C1094" s="214"/>
      <c r="D1094" s="37"/>
      <c r="E1094" s="37"/>
      <c r="F1094" s="325"/>
      <c r="G1094" s="37"/>
      <c r="H1094" s="37"/>
      <c r="I1094" s="34"/>
      <c r="J1094" s="34"/>
      <c r="K1094" s="37"/>
      <c r="L1094" s="114"/>
      <c r="M1094" s="114"/>
      <c r="N1094" s="114"/>
      <c r="O1094" s="34"/>
      <c r="P1094" s="34"/>
      <c r="Q1094" s="34"/>
      <c r="R1094" s="34"/>
      <c r="S1094" s="34"/>
      <c r="T1094" s="37"/>
      <c r="U1094" s="37"/>
      <c r="V1094" s="37"/>
      <c r="W1094" s="34"/>
      <c r="X1094" s="34"/>
      <c r="Y1094" s="37"/>
      <c r="Z1094" s="34"/>
      <c r="AA1094" s="34"/>
      <c r="AB1094" s="34"/>
      <c r="AC1094" s="34"/>
      <c r="AD1094" s="34"/>
      <c r="AE1094" s="37"/>
      <c r="AF1094" s="34"/>
    </row>
    <row r="1095" ht="14" spans="1:32">
      <c r="A1095" s="34"/>
      <c r="B1095" s="37"/>
      <c r="C1095" s="214"/>
      <c r="D1095" s="37"/>
      <c r="E1095" s="37"/>
      <c r="F1095" s="325"/>
      <c r="G1095" s="37"/>
      <c r="H1095" s="37"/>
      <c r="I1095" s="34"/>
      <c r="J1095" s="34"/>
      <c r="K1095" s="37"/>
      <c r="L1095" s="114"/>
      <c r="M1095" s="114"/>
      <c r="N1095" s="114"/>
      <c r="O1095" s="34"/>
      <c r="P1095" s="34"/>
      <c r="Q1095" s="34"/>
      <c r="R1095" s="34"/>
      <c r="S1095" s="34"/>
      <c r="T1095" s="37"/>
      <c r="U1095" s="37"/>
      <c r="V1095" s="37"/>
      <c r="W1095" s="34"/>
      <c r="X1095" s="34"/>
      <c r="Y1095" s="37"/>
      <c r="Z1095" s="34"/>
      <c r="AA1095" s="34"/>
      <c r="AB1095" s="34"/>
      <c r="AC1095" s="34"/>
      <c r="AD1095" s="34"/>
      <c r="AE1095" s="37"/>
      <c r="AF1095" s="34"/>
    </row>
    <row r="1096" ht="14" spans="1:32">
      <c r="A1096" s="34"/>
      <c r="B1096" s="37"/>
      <c r="C1096" s="214"/>
      <c r="D1096" s="37"/>
      <c r="E1096" s="37"/>
      <c r="F1096" s="325"/>
      <c r="G1096" s="37"/>
      <c r="H1096" s="37"/>
      <c r="I1096" s="34"/>
      <c r="J1096" s="34"/>
      <c r="K1096" s="37"/>
      <c r="L1096" s="114"/>
      <c r="M1096" s="114"/>
      <c r="N1096" s="114"/>
      <c r="O1096" s="34"/>
      <c r="P1096" s="34"/>
      <c r="Q1096" s="34"/>
      <c r="R1096" s="34"/>
      <c r="S1096" s="34"/>
      <c r="T1096" s="37"/>
      <c r="U1096" s="37"/>
      <c r="V1096" s="37"/>
      <c r="W1096" s="34"/>
      <c r="X1096" s="34"/>
      <c r="Y1096" s="37"/>
      <c r="Z1096" s="34"/>
      <c r="AA1096" s="34"/>
      <c r="AB1096" s="34"/>
      <c r="AC1096" s="34"/>
      <c r="AD1096" s="34"/>
      <c r="AE1096" s="37"/>
      <c r="AF1096" s="34"/>
    </row>
    <row r="1097" ht="14" spans="1:32">
      <c r="A1097" s="34"/>
      <c r="B1097" s="37"/>
      <c r="C1097" s="214"/>
      <c r="D1097" s="37"/>
      <c r="E1097" s="37"/>
      <c r="F1097" s="325"/>
      <c r="G1097" s="37"/>
      <c r="H1097" s="37"/>
      <c r="I1097" s="34"/>
      <c r="J1097" s="34"/>
      <c r="K1097" s="37"/>
      <c r="L1097" s="114"/>
      <c r="M1097" s="114"/>
      <c r="N1097" s="114"/>
      <c r="O1097" s="34"/>
      <c r="P1097" s="34"/>
      <c r="Q1097" s="34"/>
      <c r="R1097" s="34"/>
      <c r="S1097" s="34"/>
      <c r="T1097" s="37"/>
      <c r="U1097" s="37"/>
      <c r="V1097" s="37"/>
      <c r="W1097" s="34"/>
      <c r="X1097" s="34"/>
      <c r="Y1097" s="37"/>
      <c r="Z1097" s="34"/>
      <c r="AA1097" s="34"/>
      <c r="AB1097" s="34"/>
      <c r="AC1097" s="34"/>
      <c r="AD1097" s="34"/>
      <c r="AE1097" s="37"/>
      <c r="AF1097" s="34"/>
    </row>
    <row r="1098" ht="14" spans="1:32">
      <c r="A1098" s="34"/>
      <c r="B1098" s="37"/>
      <c r="C1098" s="214"/>
      <c r="D1098" s="37"/>
      <c r="E1098" s="37"/>
      <c r="F1098" s="325"/>
      <c r="G1098" s="37"/>
      <c r="H1098" s="37"/>
      <c r="I1098" s="34"/>
      <c r="J1098" s="34"/>
      <c r="K1098" s="37"/>
      <c r="L1098" s="114"/>
      <c r="M1098" s="114"/>
      <c r="N1098" s="114"/>
      <c r="O1098" s="34"/>
      <c r="P1098" s="34"/>
      <c r="Q1098" s="34"/>
      <c r="R1098" s="34"/>
      <c r="S1098" s="34"/>
      <c r="T1098" s="37"/>
      <c r="U1098" s="37"/>
      <c r="V1098" s="37"/>
      <c r="W1098" s="34"/>
      <c r="X1098" s="34"/>
      <c r="Y1098" s="37"/>
      <c r="Z1098" s="34"/>
      <c r="AA1098" s="34"/>
      <c r="AB1098" s="34"/>
      <c r="AC1098" s="34"/>
      <c r="AD1098" s="34"/>
      <c r="AE1098" s="37"/>
      <c r="AF1098" s="34"/>
    </row>
    <row r="1099" ht="14" spans="1:32">
      <c r="A1099" s="34"/>
      <c r="B1099" s="37"/>
      <c r="C1099" s="214"/>
      <c r="D1099" s="37"/>
      <c r="E1099" s="37"/>
      <c r="F1099" s="325"/>
      <c r="G1099" s="37"/>
      <c r="H1099" s="37"/>
      <c r="I1099" s="34"/>
      <c r="J1099" s="34"/>
      <c r="K1099" s="37"/>
      <c r="L1099" s="114"/>
      <c r="M1099" s="114"/>
      <c r="N1099" s="114"/>
      <c r="O1099" s="34"/>
      <c r="P1099" s="34"/>
      <c r="Q1099" s="34"/>
      <c r="R1099" s="34"/>
      <c r="S1099" s="34"/>
      <c r="T1099" s="37"/>
      <c r="U1099" s="37"/>
      <c r="V1099" s="37"/>
      <c r="W1099" s="34"/>
      <c r="X1099" s="34"/>
      <c r="Y1099" s="37"/>
      <c r="Z1099" s="34"/>
      <c r="AA1099" s="34"/>
      <c r="AB1099" s="34"/>
      <c r="AC1099" s="34"/>
      <c r="AD1099" s="34"/>
      <c r="AE1099" s="37"/>
      <c r="AF1099" s="34"/>
    </row>
    <row r="1100" ht="14" spans="1:32">
      <c r="A1100" s="34"/>
      <c r="B1100" s="37"/>
      <c r="C1100" s="214"/>
      <c r="D1100" s="37"/>
      <c r="E1100" s="37"/>
      <c r="F1100" s="325"/>
      <c r="G1100" s="37"/>
      <c r="H1100" s="37"/>
      <c r="I1100" s="34"/>
      <c r="J1100" s="34"/>
      <c r="K1100" s="37"/>
      <c r="L1100" s="114"/>
      <c r="M1100" s="114"/>
      <c r="N1100" s="114"/>
      <c r="O1100" s="34"/>
      <c r="P1100" s="34"/>
      <c r="Q1100" s="34"/>
      <c r="R1100" s="34"/>
      <c r="S1100" s="34"/>
      <c r="T1100" s="37"/>
      <c r="U1100" s="37"/>
      <c r="V1100" s="37"/>
      <c r="W1100" s="34"/>
      <c r="X1100" s="34"/>
      <c r="Y1100" s="37"/>
      <c r="Z1100" s="34"/>
      <c r="AA1100" s="34"/>
      <c r="AB1100" s="34"/>
      <c r="AC1100" s="34"/>
      <c r="AD1100" s="34"/>
      <c r="AE1100" s="37"/>
      <c r="AF1100" s="34"/>
    </row>
    <row r="1101" ht="14" spans="1:32">
      <c r="A1101" s="34"/>
      <c r="B1101" s="37"/>
      <c r="C1101" s="214"/>
      <c r="D1101" s="37"/>
      <c r="E1101" s="37"/>
      <c r="F1101" s="325"/>
      <c r="G1101" s="37"/>
      <c r="H1101" s="37"/>
      <c r="I1101" s="34"/>
      <c r="J1101" s="34"/>
      <c r="K1101" s="37"/>
      <c r="L1101" s="114"/>
      <c r="M1101" s="114"/>
      <c r="N1101" s="114"/>
      <c r="O1101" s="34"/>
      <c r="P1101" s="34"/>
      <c r="Q1101" s="34"/>
      <c r="R1101" s="34"/>
      <c r="S1101" s="34"/>
      <c r="T1101" s="37"/>
      <c r="U1101" s="37"/>
      <c r="V1101" s="37"/>
      <c r="W1101" s="34"/>
      <c r="X1101" s="34"/>
      <c r="Y1101" s="37"/>
      <c r="Z1101" s="34"/>
      <c r="AA1101" s="34"/>
      <c r="AB1101" s="34"/>
      <c r="AC1101" s="34"/>
      <c r="AD1101" s="34"/>
      <c r="AE1101" s="37"/>
      <c r="AF1101" s="34"/>
    </row>
    <row r="1102" ht="14" spans="1:32">
      <c r="A1102" s="34"/>
      <c r="B1102" s="37"/>
      <c r="C1102" s="214"/>
      <c r="D1102" s="37"/>
      <c r="E1102" s="37"/>
      <c r="F1102" s="325"/>
      <c r="G1102" s="37"/>
      <c r="H1102" s="37"/>
      <c r="I1102" s="34"/>
      <c r="J1102" s="34"/>
      <c r="K1102" s="37"/>
      <c r="L1102" s="114"/>
      <c r="M1102" s="114"/>
      <c r="N1102" s="114"/>
      <c r="O1102" s="34"/>
      <c r="P1102" s="34"/>
      <c r="Q1102" s="34"/>
      <c r="R1102" s="34"/>
      <c r="S1102" s="34"/>
      <c r="T1102" s="37"/>
      <c r="U1102" s="37"/>
      <c r="V1102" s="37"/>
      <c r="W1102" s="34"/>
      <c r="X1102" s="34"/>
      <c r="Y1102" s="37"/>
      <c r="Z1102" s="34"/>
      <c r="AA1102" s="34"/>
      <c r="AB1102" s="34"/>
      <c r="AC1102" s="34"/>
      <c r="AD1102" s="34"/>
      <c r="AE1102" s="37"/>
      <c r="AF1102" s="34"/>
    </row>
    <row r="1103" ht="14" spans="1:32">
      <c r="A1103" s="34"/>
      <c r="B1103" s="37"/>
      <c r="C1103" s="214"/>
      <c r="D1103" s="37"/>
      <c r="E1103" s="37"/>
      <c r="F1103" s="325"/>
      <c r="G1103" s="37"/>
      <c r="H1103" s="37"/>
      <c r="I1103" s="34"/>
      <c r="J1103" s="34"/>
      <c r="K1103" s="37"/>
      <c r="L1103" s="114"/>
      <c r="M1103" s="114"/>
      <c r="N1103" s="114"/>
      <c r="O1103" s="34"/>
      <c r="P1103" s="34"/>
      <c r="Q1103" s="34"/>
      <c r="R1103" s="34"/>
      <c r="S1103" s="34"/>
      <c r="T1103" s="37"/>
      <c r="U1103" s="37"/>
      <c r="V1103" s="37"/>
      <c r="W1103" s="34"/>
      <c r="X1103" s="34"/>
      <c r="Y1103" s="37"/>
      <c r="Z1103" s="34"/>
      <c r="AA1103" s="34"/>
      <c r="AB1103" s="34"/>
      <c r="AC1103" s="34"/>
      <c r="AD1103" s="34"/>
      <c r="AE1103" s="37"/>
      <c r="AF1103" s="34"/>
    </row>
    <row r="1104" ht="14" spans="1:32">
      <c r="A1104" s="34"/>
      <c r="B1104" s="37"/>
      <c r="C1104" s="214"/>
      <c r="D1104" s="37"/>
      <c r="E1104" s="37"/>
      <c r="F1104" s="325"/>
      <c r="G1104" s="37"/>
      <c r="H1104" s="37"/>
      <c r="I1104" s="34"/>
      <c r="J1104" s="34"/>
      <c r="K1104" s="37"/>
      <c r="L1104" s="114"/>
      <c r="M1104" s="114"/>
      <c r="N1104" s="114"/>
      <c r="O1104" s="34"/>
      <c r="P1104" s="34"/>
      <c r="Q1104" s="34"/>
      <c r="R1104" s="34"/>
      <c r="S1104" s="34"/>
      <c r="T1104" s="37"/>
      <c r="U1104" s="37"/>
      <c r="V1104" s="37"/>
      <c r="W1104" s="34"/>
      <c r="X1104" s="34"/>
      <c r="Y1104" s="37"/>
      <c r="Z1104" s="34"/>
      <c r="AA1104" s="34"/>
      <c r="AB1104" s="34"/>
      <c r="AC1104" s="34"/>
      <c r="AD1104" s="34"/>
      <c r="AE1104" s="37"/>
      <c r="AF1104" s="34"/>
    </row>
    <row r="1105" ht="14" spans="1:32">
      <c r="A1105" s="34"/>
      <c r="B1105" s="37"/>
      <c r="C1105" s="214"/>
      <c r="D1105" s="37"/>
      <c r="E1105" s="37"/>
      <c r="F1105" s="325"/>
      <c r="G1105" s="37"/>
      <c r="H1105" s="37"/>
      <c r="I1105" s="34"/>
      <c r="J1105" s="34"/>
      <c r="K1105" s="37"/>
      <c r="L1105" s="114"/>
      <c r="M1105" s="114"/>
      <c r="N1105" s="114"/>
      <c r="O1105" s="34"/>
      <c r="P1105" s="34"/>
      <c r="Q1105" s="34"/>
      <c r="R1105" s="34"/>
      <c r="S1105" s="34"/>
      <c r="T1105" s="37"/>
      <c r="U1105" s="37"/>
      <c r="V1105" s="37"/>
      <c r="W1105" s="34"/>
      <c r="X1105" s="34"/>
      <c r="Y1105" s="37"/>
      <c r="Z1105" s="34"/>
      <c r="AA1105" s="34"/>
      <c r="AB1105" s="34"/>
      <c r="AC1105" s="34"/>
      <c r="AD1105" s="34"/>
      <c r="AE1105" s="37"/>
      <c r="AF1105" s="34"/>
    </row>
    <row r="1106" ht="14" spans="1:32">
      <c r="A1106" s="34"/>
      <c r="B1106" s="37"/>
      <c r="C1106" s="214"/>
      <c r="D1106" s="37"/>
      <c r="E1106" s="37"/>
      <c r="F1106" s="325"/>
      <c r="G1106" s="37"/>
      <c r="H1106" s="37"/>
      <c r="I1106" s="34"/>
      <c r="J1106" s="34"/>
      <c r="K1106" s="37"/>
      <c r="L1106" s="114"/>
      <c r="M1106" s="114"/>
      <c r="N1106" s="114"/>
      <c r="O1106" s="34"/>
      <c r="P1106" s="34"/>
      <c r="Q1106" s="34"/>
      <c r="R1106" s="34"/>
      <c r="S1106" s="34"/>
      <c r="T1106" s="37"/>
      <c r="U1106" s="37"/>
      <c r="V1106" s="37"/>
      <c r="W1106" s="34"/>
      <c r="X1106" s="34"/>
      <c r="Y1106" s="37"/>
      <c r="Z1106" s="34"/>
      <c r="AA1106" s="34"/>
      <c r="AB1106" s="34"/>
      <c r="AC1106" s="34"/>
      <c r="AD1106" s="34"/>
      <c r="AE1106" s="37"/>
      <c r="AF1106" s="34"/>
    </row>
    <row r="1107" ht="14" spans="1:32">
      <c r="A1107" s="34"/>
      <c r="B1107" s="37"/>
      <c r="C1107" s="214"/>
      <c r="D1107" s="37"/>
      <c r="E1107" s="37"/>
      <c r="F1107" s="325"/>
      <c r="G1107" s="37"/>
      <c r="H1107" s="37"/>
      <c r="I1107" s="34"/>
      <c r="J1107" s="34"/>
      <c r="K1107" s="37"/>
      <c r="L1107" s="114"/>
      <c r="M1107" s="114"/>
      <c r="N1107" s="114"/>
      <c r="O1107" s="34"/>
      <c r="P1107" s="34"/>
      <c r="Q1107" s="34"/>
      <c r="R1107" s="34"/>
      <c r="S1107" s="34"/>
      <c r="T1107" s="37"/>
      <c r="U1107" s="37"/>
      <c r="V1107" s="37"/>
      <c r="W1107" s="34"/>
      <c r="X1107" s="34"/>
      <c r="Y1107" s="37"/>
      <c r="Z1107" s="34"/>
      <c r="AA1107" s="34"/>
      <c r="AB1107" s="34"/>
      <c r="AC1107" s="34"/>
      <c r="AD1107" s="34"/>
      <c r="AE1107" s="37"/>
      <c r="AF1107" s="34"/>
    </row>
    <row r="1108" ht="14" spans="1:32">
      <c r="A1108" s="34"/>
      <c r="B1108" s="37"/>
      <c r="C1108" s="214"/>
      <c r="D1108" s="37"/>
      <c r="E1108" s="37"/>
      <c r="F1108" s="325"/>
      <c r="G1108" s="37"/>
      <c r="H1108" s="37"/>
      <c r="I1108" s="34"/>
      <c r="J1108" s="34"/>
      <c r="K1108" s="37"/>
      <c r="L1108" s="114"/>
      <c r="M1108" s="114"/>
      <c r="N1108" s="114"/>
      <c r="O1108" s="34"/>
      <c r="P1108" s="34"/>
      <c r="Q1108" s="34"/>
      <c r="R1108" s="34"/>
      <c r="S1108" s="34"/>
      <c r="T1108" s="37"/>
      <c r="U1108" s="37"/>
      <c r="V1108" s="37"/>
      <c r="W1108" s="34"/>
      <c r="X1108" s="34"/>
      <c r="Y1108" s="37"/>
      <c r="Z1108" s="34"/>
      <c r="AA1108" s="34"/>
      <c r="AB1108" s="34"/>
      <c r="AC1108" s="34"/>
      <c r="AD1108" s="34"/>
      <c r="AE1108" s="37"/>
      <c r="AF1108" s="34"/>
    </row>
    <row r="1109" ht="14" spans="1:32">
      <c r="A1109" s="34"/>
      <c r="B1109" s="37"/>
      <c r="C1109" s="214"/>
      <c r="D1109" s="37"/>
      <c r="E1109" s="37"/>
      <c r="F1109" s="325"/>
      <c r="G1109" s="37"/>
      <c r="H1109" s="37"/>
      <c r="I1109" s="34"/>
      <c r="J1109" s="34"/>
      <c r="K1109" s="37"/>
      <c r="L1109" s="114"/>
      <c r="M1109" s="114"/>
      <c r="N1109" s="114"/>
      <c r="O1109" s="34"/>
      <c r="P1109" s="34"/>
      <c r="Q1109" s="34"/>
      <c r="R1109" s="34"/>
      <c r="S1109" s="34"/>
      <c r="T1109" s="37"/>
      <c r="U1109" s="37"/>
      <c r="V1109" s="37"/>
      <c r="W1109" s="34"/>
      <c r="X1109" s="34"/>
      <c r="Y1109" s="37"/>
      <c r="Z1109" s="34"/>
      <c r="AA1109" s="34"/>
      <c r="AB1109" s="34"/>
      <c r="AC1109" s="34"/>
      <c r="AD1109" s="34"/>
      <c r="AE1109" s="37"/>
      <c r="AF1109" s="34"/>
    </row>
    <row r="1110" ht="14" spans="1:32">
      <c r="A1110" s="34"/>
      <c r="B1110" s="37"/>
      <c r="C1110" s="214"/>
      <c r="D1110" s="37"/>
      <c r="E1110" s="37"/>
      <c r="F1110" s="325"/>
      <c r="G1110" s="37"/>
      <c r="H1110" s="37"/>
      <c r="I1110" s="34"/>
      <c r="J1110" s="34"/>
      <c r="K1110" s="37"/>
      <c r="L1110" s="114"/>
      <c r="M1110" s="114"/>
      <c r="N1110" s="114"/>
      <c r="O1110" s="34"/>
      <c r="P1110" s="34"/>
      <c r="Q1110" s="34"/>
      <c r="R1110" s="34"/>
      <c r="S1110" s="34"/>
      <c r="T1110" s="37"/>
      <c r="U1110" s="37"/>
      <c r="V1110" s="37"/>
      <c r="W1110" s="34"/>
      <c r="X1110" s="34"/>
      <c r="Y1110" s="37"/>
      <c r="Z1110" s="34"/>
      <c r="AA1110" s="34"/>
      <c r="AB1110" s="34"/>
      <c r="AC1110" s="34"/>
      <c r="AD1110" s="34"/>
      <c r="AE1110" s="37"/>
      <c r="AF1110" s="34"/>
    </row>
    <row r="1111" ht="14" spans="1:32">
      <c r="A1111" s="34"/>
      <c r="B1111" s="37"/>
      <c r="C1111" s="214"/>
      <c r="D1111" s="37"/>
      <c r="E1111" s="37"/>
      <c r="F1111" s="325"/>
      <c r="G1111" s="37"/>
      <c r="H1111" s="37"/>
      <c r="I1111" s="34"/>
      <c r="J1111" s="34"/>
      <c r="K1111" s="37"/>
      <c r="L1111" s="114"/>
      <c r="M1111" s="114"/>
      <c r="N1111" s="114"/>
      <c r="O1111" s="34"/>
      <c r="P1111" s="34"/>
      <c r="Q1111" s="34"/>
      <c r="R1111" s="34"/>
      <c r="S1111" s="34"/>
      <c r="T1111" s="37"/>
      <c r="U1111" s="37"/>
      <c r="V1111" s="37"/>
      <c r="W1111" s="34"/>
      <c r="X1111" s="34"/>
      <c r="Y1111" s="37"/>
      <c r="Z1111" s="34"/>
      <c r="AA1111" s="34"/>
      <c r="AB1111" s="34"/>
      <c r="AC1111" s="34"/>
      <c r="AD1111" s="34"/>
      <c r="AE1111" s="37"/>
      <c r="AF1111" s="34"/>
    </row>
    <row r="1112" ht="14" spans="1:32">
      <c r="A1112" s="34"/>
      <c r="B1112" s="37"/>
      <c r="C1112" s="214"/>
      <c r="D1112" s="37"/>
      <c r="E1112" s="37"/>
      <c r="F1112" s="325"/>
      <c r="G1112" s="37"/>
      <c r="H1112" s="37"/>
      <c r="I1112" s="34"/>
      <c r="J1112" s="34"/>
      <c r="K1112" s="37"/>
      <c r="L1112" s="114"/>
      <c r="M1112" s="114"/>
      <c r="N1112" s="114"/>
      <c r="O1112" s="34"/>
      <c r="P1112" s="34"/>
      <c r="Q1112" s="34"/>
      <c r="R1112" s="34"/>
      <c r="S1112" s="34"/>
      <c r="T1112" s="37"/>
      <c r="U1112" s="37"/>
      <c r="V1112" s="37"/>
      <c r="W1112" s="34"/>
      <c r="X1112" s="34"/>
      <c r="Y1112" s="37"/>
      <c r="Z1112" s="34"/>
      <c r="AA1112" s="34"/>
      <c r="AB1112" s="34"/>
      <c r="AC1112" s="34"/>
      <c r="AD1112" s="34"/>
      <c r="AE1112" s="37"/>
      <c r="AF1112" s="34"/>
    </row>
    <row r="1113" ht="14" spans="1:32">
      <c r="A1113" s="34"/>
      <c r="B1113" s="37"/>
      <c r="C1113" s="214"/>
      <c r="D1113" s="37"/>
      <c r="E1113" s="37"/>
      <c r="F1113" s="325"/>
      <c r="G1113" s="37"/>
      <c r="H1113" s="37"/>
      <c r="I1113" s="34"/>
      <c r="J1113" s="34"/>
      <c r="K1113" s="37"/>
      <c r="L1113" s="114"/>
      <c r="M1113" s="114"/>
      <c r="N1113" s="114"/>
      <c r="O1113" s="34"/>
      <c r="P1113" s="34"/>
      <c r="Q1113" s="34"/>
      <c r="R1113" s="34"/>
      <c r="S1113" s="34"/>
      <c r="T1113" s="37"/>
      <c r="U1113" s="37"/>
      <c r="V1113" s="37"/>
      <c r="W1113" s="34"/>
      <c r="X1113" s="34"/>
      <c r="Y1113" s="37"/>
      <c r="Z1113" s="34"/>
      <c r="AA1113" s="34"/>
      <c r="AB1113" s="34"/>
      <c r="AC1113" s="34"/>
      <c r="AD1113" s="34"/>
      <c r="AE1113" s="37"/>
      <c r="AF1113" s="34"/>
    </row>
    <row r="1114" ht="14" spans="1:32">
      <c r="A1114" s="34"/>
      <c r="B1114" s="37"/>
      <c r="C1114" s="214"/>
      <c r="D1114" s="37"/>
      <c r="E1114" s="37"/>
      <c r="F1114" s="325"/>
      <c r="G1114" s="37"/>
      <c r="H1114" s="37"/>
      <c r="I1114" s="34"/>
      <c r="J1114" s="34"/>
      <c r="K1114" s="37"/>
      <c r="L1114" s="114"/>
      <c r="M1114" s="114"/>
      <c r="N1114" s="114"/>
      <c r="O1114" s="34"/>
      <c r="P1114" s="34"/>
      <c r="Q1114" s="34"/>
      <c r="R1114" s="34"/>
      <c r="S1114" s="34"/>
      <c r="T1114" s="37"/>
      <c r="U1114" s="37"/>
      <c r="V1114" s="37"/>
      <c r="W1114" s="34"/>
      <c r="X1114" s="34"/>
      <c r="Y1114" s="37"/>
      <c r="Z1114" s="34"/>
      <c r="AA1114" s="34"/>
      <c r="AB1114" s="34"/>
      <c r="AC1114" s="34"/>
      <c r="AD1114" s="34"/>
      <c r="AE1114" s="37"/>
      <c r="AF1114" s="34"/>
    </row>
    <row r="1115" ht="14" spans="1:32">
      <c r="A1115" s="34"/>
      <c r="B1115" s="37"/>
      <c r="C1115" s="214"/>
      <c r="D1115" s="37"/>
      <c r="E1115" s="37"/>
      <c r="F1115" s="325"/>
      <c r="G1115" s="37"/>
      <c r="H1115" s="37"/>
      <c r="I1115" s="34"/>
      <c r="J1115" s="34"/>
      <c r="K1115" s="37"/>
      <c r="L1115" s="114"/>
      <c r="M1115" s="114"/>
      <c r="N1115" s="114"/>
      <c r="O1115" s="34"/>
      <c r="P1115" s="34"/>
      <c r="Q1115" s="34"/>
      <c r="R1115" s="34"/>
      <c r="S1115" s="34"/>
      <c r="T1115" s="37"/>
      <c r="U1115" s="37"/>
      <c r="V1115" s="37"/>
      <c r="W1115" s="34"/>
      <c r="X1115" s="34"/>
      <c r="Y1115" s="37"/>
      <c r="Z1115" s="34"/>
      <c r="AA1115" s="34"/>
      <c r="AB1115" s="34"/>
      <c r="AC1115" s="34"/>
      <c r="AD1115" s="34"/>
      <c r="AE1115" s="37"/>
      <c r="AF1115" s="34"/>
    </row>
    <row r="1116" ht="14" spans="1:32">
      <c r="A1116" s="34"/>
      <c r="B1116" s="37"/>
      <c r="C1116" s="214"/>
      <c r="D1116" s="37"/>
      <c r="E1116" s="37"/>
      <c r="F1116" s="325"/>
      <c r="G1116" s="37"/>
      <c r="H1116" s="37"/>
      <c r="I1116" s="34"/>
      <c r="J1116" s="34"/>
      <c r="K1116" s="37"/>
      <c r="L1116" s="114"/>
      <c r="M1116" s="114"/>
      <c r="N1116" s="114"/>
      <c r="O1116" s="34"/>
      <c r="P1116" s="34"/>
      <c r="Q1116" s="34"/>
      <c r="R1116" s="34"/>
      <c r="S1116" s="34"/>
      <c r="T1116" s="37"/>
      <c r="U1116" s="37"/>
      <c r="V1116" s="37"/>
      <c r="W1116" s="34"/>
      <c r="X1116" s="34"/>
      <c r="Y1116" s="37"/>
      <c r="Z1116" s="34"/>
      <c r="AA1116" s="34"/>
      <c r="AB1116" s="34"/>
      <c r="AC1116" s="34"/>
      <c r="AD1116" s="34"/>
      <c r="AE1116" s="37"/>
      <c r="AF1116" s="34"/>
    </row>
    <row r="1117" ht="14" spans="1:32">
      <c r="A1117" s="34"/>
      <c r="B1117" s="37"/>
      <c r="C1117" s="214"/>
      <c r="D1117" s="37"/>
      <c r="E1117" s="37"/>
      <c r="F1117" s="325"/>
      <c r="G1117" s="37"/>
      <c r="H1117" s="37"/>
      <c r="I1117" s="34"/>
      <c r="J1117" s="34"/>
      <c r="K1117" s="37"/>
      <c r="L1117" s="114"/>
      <c r="M1117" s="114"/>
      <c r="N1117" s="114"/>
      <c r="O1117" s="34"/>
      <c r="P1117" s="34"/>
      <c r="Q1117" s="34"/>
      <c r="R1117" s="34"/>
      <c r="S1117" s="34"/>
      <c r="T1117" s="37"/>
      <c r="U1117" s="37"/>
      <c r="V1117" s="37"/>
      <c r="W1117" s="34"/>
      <c r="X1117" s="34"/>
      <c r="Y1117" s="37"/>
      <c r="Z1117" s="34"/>
      <c r="AA1117" s="34"/>
      <c r="AB1117" s="34"/>
      <c r="AC1117" s="34"/>
      <c r="AD1117" s="34"/>
      <c r="AE1117" s="37"/>
      <c r="AF1117" s="34"/>
    </row>
    <row r="1118" ht="14" spans="1:32">
      <c r="A1118" s="34"/>
      <c r="B1118" s="37"/>
      <c r="C1118" s="214"/>
      <c r="D1118" s="37"/>
      <c r="E1118" s="37"/>
      <c r="F1118" s="325"/>
      <c r="G1118" s="37"/>
      <c r="H1118" s="37"/>
      <c r="I1118" s="34"/>
      <c r="J1118" s="34"/>
      <c r="K1118" s="37"/>
      <c r="L1118" s="114"/>
      <c r="M1118" s="114"/>
      <c r="N1118" s="114"/>
      <c r="O1118" s="34"/>
      <c r="P1118" s="34"/>
      <c r="Q1118" s="34"/>
      <c r="R1118" s="34"/>
      <c r="S1118" s="34"/>
      <c r="T1118" s="37"/>
      <c r="U1118" s="37"/>
      <c r="V1118" s="37"/>
      <c r="W1118" s="34"/>
      <c r="X1118" s="34"/>
      <c r="Y1118" s="37"/>
      <c r="Z1118" s="34"/>
      <c r="AA1118" s="34"/>
      <c r="AB1118" s="34"/>
      <c r="AC1118" s="34"/>
      <c r="AD1118" s="34"/>
      <c r="AE1118" s="37"/>
      <c r="AF1118" s="34"/>
    </row>
    <row r="1119" ht="14" spans="1:32">
      <c r="A1119" s="34"/>
      <c r="B1119" s="37"/>
      <c r="C1119" s="214"/>
      <c r="D1119" s="37"/>
      <c r="E1119" s="37"/>
      <c r="F1119" s="325"/>
      <c r="G1119" s="37"/>
      <c r="H1119" s="37"/>
      <c r="I1119" s="34"/>
      <c r="J1119" s="34"/>
      <c r="K1119" s="37"/>
      <c r="L1119" s="114"/>
      <c r="M1119" s="114"/>
      <c r="N1119" s="114"/>
      <c r="O1119" s="34"/>
      <c r="P1119" s="34"/>
      <c r="Q1119" s="34"/>
      <c r="R1119" s="34"/>
      <c r="S1119" s="34"/>
      <c r="T1119" s="37"/>
      <c r="U1119" s="37"/>
      <c r="V1119" s="37"/>
      <c r="W1119" s="34"/>
      <c r="X1119" s="34"/>
      <c r="Y1119" s="37"/>
      <c r="Z1119" s="34"/>
      <c r="AA1119" s="34"/>
      <c r="AB1119" s="34"/>
      <c r="AC1119" s="34"/>
      <c r="AD1119" s="34"/>
      <c r="AE1119" s="37"/>
      <c r="AF1119" s="34"/>
    </row>
    <row r="1120" ht="14" spans="1:32">
      <c r="A1120" s="34"/>
      <c r="B1120" s="37"/>
      <c r="C1120" s="214"/>
      <c r="D1120" s="37"/>
      <c r="E1120" s="37"/>
      <c r="F1120" s="325"/>
      <c r="G1120" s="37"/>
      <c r="H1120" s="37"/>
      <c r="I1120" s="34"/>
      <c r="J1120" s="34"/>
      <c r="K1120" s="37"/>
      <c r="L1120" s="114"/>
      <c r="M1120" s="114"/>
      <c r="N1120" s="114"/>
      <c r="O1120" s="34"/>
      <c r="P1120" s="34"/>
      <c r="Q1120" s="34"/>
      <c r="R1120" s="34"/>
      <c r="S1120" s="34"/>
      <c r="T1120" s="37"/>
      <c r="U1120" s="37"/>
      <c r="V1120" s="37"/>
      <c r="W1120" s="34"/>
      <c r="X1120" s="34"/>
      <c r="Y1120" s="37"/>
      <c r="Z1120" s="34"/>
      <c r="AA1120" s="34"/>
      <c r="AB1120" s="34"/>
      <c r="AC1120" s="34"/>
      <c r="AD1120" s="34"/>
      <c r="AE1120" s="37"/>
      <c r="AF1120" s="34"/>
    </row>
    <row r="1121" ht="14" spans="1:32">
      <c r="A1121" s="34"/>
      <c r="B1121" s="37"/>
      <c r="C1121" s="214"/>
      <c r="D1121" s="37"/>
      <c r="E1121" s="37"/>
      <c r="F1121" s="325"/>
      <c r="G1121" s="37"/>
      <c r="H1121" s="37"/>
      <c r="I1121" s="34"/>
      <c r="J1121" s="34"/>
      <c r="K1121" s="37"/>
      <c r="L1121" s="114"/>
      <c r="M1121" s="114"/>
      <c r="N1121" s="114"/>
      <c r="O1121" s="34"/>
      <c r="P1121" s="34"/>
      <c r="Q1121" s="34"/>
      <c r="R1121" s="34"/>
      <c r="S1121" s="34"/>
      <c r="T1121" s="37"/>
      <c r="U1121" s="37"/>
      <c r="V1121" s="37"/>
      <c r="W1121" s="34"/>
      <c r="X1121" s="34"/>
      <c r="Y1121" s="37"/>
      <c r="Z1121" s="34"/>
      <c r="AA1121" s="34"/>
      <c r="AB1121" s="34"/>
      <c r="AC1121" s="34"/>
      <c r="AD1121" s="34"/>
      <c r="AE1121" s="37"/>
      <c r="AF1121" s="34"/>
    </row>
    <row r="1122" ht="14" spans="1:32">
      <c r="A1122" s="34"/>
      <c r="B1122" s="37"/>
      <c r="C1122" s="214"/>
      <c r="D1122" s="37"/>
      <c r="E1122" s="37"/>
      <c r="F1122" s="325"/>
      <c r="G1122" s="37"/>
      <c r="H1122" s="37"/>
      <c r="I1122" s="34"/>
      <c r="J1122" s="34"/>
      <c r="K1122" s="37"/>
      <c r="L1122" s="114"/>
      <c r="M1122" s="114"/>
      <c r="N1122" s="114"/>
      <c r="O1122" s="34"/>
      <c r="P1122" s="34"/>
      <c r="Q1122" s="34"/>
      <c r="R1122" s="34"/>
      <c r="S1122" s="34"/>
      <c r="T1122" s="37"/>
      <c r="U1122" s="37"/>
      <c r="V1122" s="37"/>
      <c r="W1122" s="34"/>
      <c r="X1122" s="34"/>
      <c r="Y1122" s="37"/>
      <c r="Z1122" s="34"/>
      <c r="AA1122" s="34"/>
      <c r="AB1122" s="34"/>
      <c r="AC1122" s="34"/>
      <c r="AD1122" s="34"/>
      <c r="AE1122" s="37"/>
      <c r="AF1122" s="34"/>
    </row>
    <row r="1123" ht="14" spans="1:32">
      <c r="A1123" s="34"/>
      <c r="B1123" s="37"/>
      <c r="C1123" s="214"/>
      <c r="D1123" s="37"/>
      <c r="E1123" s="37"/>
      <c r="F1123" s="325"/>
      <c r="G1123" s="37"/>
      <c r="H1123" s="37"/>
      <c r="I1123" s="34"/>
      <c r="J1123" s="34"/>
      <c r="K1123" s="37"/>
      <c r="L1123" s="114"/>
      <c r="M1123" s="114"/>
      <c r="N1123" s="114"/>
      <c r="O1123" s="34"/>
      <c r="P1123" s="34"/>
      <c r="Q1123" s="34"/>
      <c r="R1123" s="34"/>
      <c r="S1123" s="34"/>
      <c r="T1123" s="37"/>
      <c r="U1123" s="37"/>
      <c r="V1123" s="37"/>
      <c r="W1123" s="34"/>
      <c r="X1123" s="34"/>
      <c r="Y1123" s="37"/>
      <c r="Z1123" s="34"/>
      <c r="AA1123" s="34"/>
      <c r="AB1123" s="34"/>
      <c r="AC1123" s="34"/>
      <c r="AD1123" s="34"/>
      <c r="AE1123" s="37"/>
      <c r="AF1123" s="34"/>
    </row>
    <row r="1124" ht="14.5" spans="1:32">
      <c r="A1124" s="34"/>
      <c r="B1124" s="37"/>
      <c r="C1124" s="226"/>
      <c r="D1124" s="326"/>
      <c r="E1124" s="326"/>
      <c r="F1124" s="326"/>
      <c r="G1124" s="326"/>
      <c r="H1124" s="326"/>
      <c r="I1124" s="34"/>
      <c r="J1124" s="34"/>
      <c r="K1124" s="37"/>
      <c r="L1124" s="114"/>
      <c r="M1124" s="114"/>
      <c r="N1124" s="114"/>
      <c r="O1124" s="34"/>
      <c r="P1124" s="34"/>
      <c r="Q1124" s="34"/>
      <c r="R1124" s="34"/>
      <c r="S1124" s="34"/>
      <c r="T1124" s="37"/>
      <c r="U1124" s="37"/>
      <c r="V1124" s="37"/>
      <c r="W1124" s="34"/>
      <c r="X1124" s="34"/>
      <c r="Y1124" s="37"/>
      <c r="Z1124" s="34"/>
      <c r="AA1124" s="34"/>
      <c r="AB1124" s="34"/>
      <c r="AC1124" s="34"/>
      <c r="AD1124" s="34"/>
      <c r="AE1124" s="37"/>
      <c r="AF1124" s="34"/>
    </row>
    <row r="1125" ht="14.5" spans="1:32">
      <c r="A1125" s="34"/>
      <c r="B1125" s="37"/>
      <c r="C1125" s="226"/>
      <c r="D1125" s="326"/>
      <c r="E1125" s="326"/>
      <c r="F1125" s="326"/>
      <c r="G1125" s="326"/>
      <c r="H1125" s="326"/>
      <c r="I1125" s="34"/>
      <c r="J1125" s="34"/>
      <c r="K1125" s="37"/>
      <c r="L1125" s="114"/>
      <c r="M1125" s="114"/>
      <c r="N1125" s="114"/>
      <c r="O1125" s="34"/>
      <c r="P1125" s="34"/>
      <c r="Q1125" s="34"/>
      <c r="R1125" s="34"/>
      <c r="S1125" s="34"/>
      <c r="T1125" s="37"/>
      <c r="U1125" s="37"/>
      <c r="V1125" s="37"/>
      <c r="W1125" s="34"/>
      <c r="X1125" s="34"/>
      <c r="Y1125" s="37"/>
      <c r="Z1125" s="34"/>
      <c r="AA1125" s="34"/>
      <c r="AB1125" s="34"/>
      <c r="AC1125" s="34"/>
      <c r="AD1125" s="34"/>
      <c r="AE1125" s="37"/>
      <c r="AF1125" s="34"/>
    </row>
    <row r="1126" ht="14.5" spans="1:32">
      <c r="A1126" s="34"/>
      <c r="B1126" s="37"/>
      <c r="C1126" s="226"/>
      <c r="D1126" s="326"/>
      <c r="E1126" s="326"/>
      <c r="F1126" s="326"/>
      <c r="G1126" s="326"/>
      <c r="H1126" s="326"/>
      <c r="I1126" s="34"/>
      <c r="J1126" s="34"/>
      <c r="K1126" s="37"/>
      <c r="L1126" s="114"/>
      <c r="M1126" s="114"/>
      <c r="N1126" s="114"/>
      <c r="O1126" s="34"/>
      <c r="P1126" s="34"/>
      <c r="Q1126" s="34"/>
      <c r="R1126" s="34"/>
      <c r="S1126" s="34"/>
      <c r="T1126" s="37"/>
      <c r="U1126" s="37"/>
      <c r="V1126" s="37"/>
      <c r="W1126" s="34"/>
      <c r="X1126" s="34"/>
      <c r="Y1126" s="37"/>
      <c r="Z1126" s="34"/>
      <c r="AA1126" s="34"/>
      <c r="AB1126" s="34"/>
      <c r="AC1126" s="34"/>
      <c r="AD1126" s="34"/>
      <c r="AE1126" s="37"/>
      <c r="AF1126" s="34"/>
    </row>
    <row r="1127" ht="14.5" spans="1:32">
      <c r="A1127" s="34"/>
      <c r="B1127" s="37"/>
      <c r="C1127" s="226"/>
      <c r="D1127" s="326"/>
      <c r="E1127" s="326"/>
      <c r="F1127" s="326"/>
      <c r="G1127" s="326"/>
      <c r="H1127" s="326"/>
      <c r="I1127" s="34"/>
      <c r="J1127" s="34"/>
      <c r="K1127" s="37"/>
      <c r="L1127" s="114"/>
      <c r="M1127" s="114"/>
      <c r="N1127" s="114"/>
      <c r="O1127" s="34"/>
      <c r="P1127" s="34"/>
      <c r="Q1127" s="34"/>
      <c r="R1127" s="34"/>
      <c r="S1127" s="34"/>
      <c r="T1127" s="37"/>
      <c r="U1127" s="37"/>
      <c r="V1127" s="37"/>
      <c r="W1127" s="34"/>
      <c r="X1127" s="34"/>
      <c r="Y1127" s="37"/>
      <c r="Z1127" s="34"/>
      <c r="AA1127" s="34"/>
      <c r="AB1127" s="34"/>
      <c r="AC1127" s="34"/>
      <c r="AD1127" s="34"/>
      <c r="AE1127" s="37"/>
      <c r="AF1127" s="34"/>
    </row>
    <row r="1128" ht="14.5" spans="1:32">
      <c r="A1128" s="34"/>
      <c r="B1128" s="37"/>
      <c r="C1128" s="226"/>
      <c r="D1128" s="326"/>
      <c r="E1128" s="326"/>
      <c r="F1128" s="326"/>
      <c r="G1128" s="326"/>
      <c r="H1128" s="326"/>
      <c r="I1128" s="34"/>
      <c r="J1128" s="34"/>
      <c r="K1128" s="37"/>
      <c r="L1128" s="114"/>
      <c r="M1128" s="114"/>
      <c r="N1128" s="114"/>
      <c r="O1128" s="34"/>
      <c r="P1128" s="34"/>
      <c r="Q1128" s="34"/>
      <c r="R1128" s="34"/>
      <c r="S1128" s="34"/>
      <c r="T1128" s="37"/>
      <c r="U1128" s="37"/>
      <c r="V1128" s="37"/>
      <c r="W1128" s="34"/>
      <c r="X1128" s="34"/>
      <c r="Y1128" s="37"/>
      <c r="Z1128" s="34"/>
      <c r="AA1128" s="34"/>
      <c r="AB1128" s="34"/>
      <c r="AC1128" s="34"/>
      <c r="AD1128" s="34"/>
      <c r="AE1128" s="37"/>
      <c r="AF1128" s="34"/>
    </row>
    <row r="1129" ht="14.5" spans="1:32">
      <c r="A1129" s="34"/>
      <c r="B1129" s="37"/>
      <c r="C1129" s="226"/>
      <c r="D1129" s="326"/>
      <c r="E1129" s="326"/>
      <c r="F1129" s="326"/>
      <c r="G1129" s="326"/>
      <c r="H1129" s="326"/>
      <c r="I1129" s="34"/>
      <c r="J1129" s="34"/>
      <c r="K1129" s="37"/>
      <c r="L1129" s="114"/>
      <c r="M1129" s="114"/>
      <c r="N1129" s="114"/>
      <c r="O1129" s="34"/>
      <c r="P1129" s="34"/>
      <c r="Q1129" s="34"/>
      <c r="R1129" s="34"/>
      <c r="S1129" s="34"/>
      <c r="T1129" s="37"/>
      <c r="U1129" s="37"/>
      <c r="V1129" s="37"/>
      <c r="W1129" s="34"/>
      <c r="X1129" s="34"/>
      <c r="Y1129" s="37"/>
      <c r="Z1129" s="34"/>
      <c r="AA1129" s="34"/>
      <c r="AB1129" s="34"/>
      <c r="AC1129" s="34"/>
      <c r="AD1129" s="34"/>
      <c r="AE1129" s="37"/>
      <c r="AF1129" s="34"/>
    </row>
    <row r="1130" ht="14.5" spans="1:32">
      <c r="A1130" s="34"/>
      <c r="B1130" s="37"/>
      <c r="C1130" s="226"/>
      <c r="D1130" s="326"/>
      <c r="E1130" s="326"/>
      <c r="F1130" s="326"/>
      <c r="G1130" s="326"/>
      <c r="H1130" s="326"/>
      <c r="I1130" s="34"/>
      <c r="J1130" s="34"/>
      <c r="K1130" s="37"/>
      <c r="L1130" s="114"/>
      <c r="M1130" s="114"/>
      <c r="N1130" s="114"/>
      <c r="O1130" s="34"/>
      <c r="P1130" s="34"/>
      <c r="Q1130" s="34"/>
      <c r="R1130" s="34"/>
      <c r="S1130" s="34"/>
      <c r="T1130" s="37"/>
      <c r="U1130" s="37"/>
      <c r="V1130" s="37"/>
      <c r="W1130" s="34"/>
      <c r="X1130" s="34"/>
      <c r="Y1130" s="37"/>
      <c r="Z1130" s="34"/>
      <c r="AA1130" s="34"/>
      <c r="AB1130" s="34"/>
      <c r="AC1130" s="34"/>
      <c r="AD1130" s="34"/>
      <c r="AE1130" s="37"/>
      <c r="AF1130" s="34"/>
    </row>
    <row r="1131" ht="14.5" spans="1:32">
      <c r="A1131" s="34"/>
      <c r="B1131" s="37"/>
      <c r="C1131" s="226"/>
      <c r="D1131" s="327"/>
      <c r="E1131" s="298">
        <v>6000064436</v>
      </c>
      <c r="F1131" s="37"/>
      <c r="G1131" s="326"/>
      <c r="H1131" s="326"/>
      <c r="I1131" s="34"/>
      <c r="J1131" s="34"/>
      <c r="K1131" s="37"/>
      <c r="L1131" s="114"/>
      <c r="M1131" s="114"/>
      <c r="N1131" s="114"/>
      <c r="O1131" s="34"/>
      <c r="P1131" s="34"/>
      <c r="Q1131" s="34"/>
      <c r="R1131" s="34"/>
      <c r="S1131" s="34"/>
      <c r="T1131" s="37"/>
      <c r="U1131" s="37"/>
      <c r="V1131" s="37"/>
      <c r="W1131" s="34"/>
      <c r="X1131" s="34"/>
      <c r="Y1131" s="37"/>
      <c r="Z1131" s="34"/>
      <c r="AA1131" s="34"/>
      <c r="AB1131" s="34"/>
      <c r="AC1131" s="34"/>
      <c r="AD1131" s="34"/>
      <c r="AE1131" s="37"/>
      <c r="AF1131" s="34"/>
    </row>
    <row r="1132" ht="15.5" spans="1:32">
      <c r="A1132" s="34"/>
      <c r="B1132" s="37"/>
      <c r="C1132" s="226"/>
      <c r="D1132" s="327"/>
      <c r="E1132" s="298"/>
      <c r="F1132" s="13"/>
      <c r="G1132" s="326"/>
      <c r="H1132" s="326"/>
      <c r="I1132" s="34"/>
      <c r="J1132" s="34"/>
      <c r="K1132" s="37"/>
      <c r="L1132" s="114"/>
      <c r="M1132" s="114"/>
      <c r="N1132" s="114"/>
      <c r="O1132" s="34"/>
      <c r="P1132" s="34"/>
      <c r="Q1132" s="34"/>
      <c r="R1132" s="34"/>
      <c r="S1132" s="34"/>
      <c r="T1132" s="37"/>
      <c r="U1132" s="37"/>
      <c r="V1132" s="37"/>
      <c r="W1132" s="34"/>
      <c r="X1132" s="34"/>
      <c r="Y1132" s="37"/>
      <c r="Z1132" s="34"/>
      <c r="AA1132" s="34"/>
      <c r="AB1132" s="34"/>
      <c r="AC1132" s="34"/>
      <c r="AD1132" s="34"/>
      <c r="AE1132" s="37"/>
      <c r="AF1132" s="34"/>
    </row>
    <row r="1133" ht="15.5" spans="1:32">
      <c r="A1133" s="34"/>
      <c r="B1133" s="37"/>
      <c r="C1133" s="226"/>
      <c r="D1133" s="327"/>
      <c r="E1133" s="298"/>
      <c r="F1133" s="13"/>
      <c r="G1133" s="326"/>
      <c r="H1133" s="326"/>
      <c r="I1133" s="34"/>
      <c r="J1133" s="34"/>
      <c r="K1133" s="37"/>
      <c r="L1133" s="114"/>
      <c r="M1133" s="114"/>
      <c r="N1133" s="114"/>
      <c r="O1133" s="34"/>
      <c r="P1133" s="34"/>
      <c r="Q1133" s="34"/>
      <c r="R1133" s="34"/>
      <c r="S1133" s="34"/>
      <c r="T1133" s="37"/>
      <c r="U1133" s="37"/>
      <c r="V1133" s="37"/>
      <c r="W1133" s="34"/>
      <c r="X1133" s="34"/>
      <c r="Y1133" s="37"/>
      <c r="Z1133" s="34"/>
      <c r="AA1133" s="34"/>
      <c r="AB1133" s="34"/>
      <c r="AC1133" s="34"/>
      <c r="AD1133" s="34"/>
      <c r="AE1133" s="37"/>
      <c r="AF1133" s="34"/>
    </row>
    <row r="1134" ht="15.5" spans="1:32">
      <c r="A1134" s="34"/>
      <c r="B1134" s="37"/>
      <c r="C1134" s="226"/>
      <c r="D1134" s="327"/>
      <c r="E1134" s="298"/>
      <c r="F1134" s="13"/>
      <c r="G1134" s="326"/>
      <c r="H1134" s="326"/>
      <c r="I1134" s="34"/>
      <c r="J1134" s="34"/>
      <c r="K1134" s="37"/>
      <c r="L1134" s="114"/>
      <c r="M1134" s="114"/>
      <c r="N1134" s="114"/>
      <c r="O1134" s="34"/>
      <c r="P1134" s="34"/>
      <c r="Q1134" s="34"/>
      <c r="R1134" s="34"/>
      <c r="S1134" s="34"/>
      <c r="T1134" s="37"/>
      <c r="U1134" s="37"/>
      <c r="V1134" s="37"/>
      <c r="W1134" s="34"/>
      <c r="X1134" s="34"/>
      <c r="Y1134" s="37"/>
      <c r="Z1134" s="34"/>
      <c r="AA1134" s="34"/>
      <c r="AB1134" s="34"/>
      <c r="AC1134" s="34"/>
      <c r="AD1134" s="34"/>
      <c r="AE1134" s="37"/>
      <c r="AF1134" s="34"/>
    </row>
    <row r="1135" ht="15.5" spans="1:32">
      <c r="A1135" s="34"/>
      <c r="B1135" s="37"/>
      <c r="C1135" s="226"/>
      <c r="D1135" s="327"/>
      <c r="E1135" s="298"/>
      <c r="F1135" s="13"/>
      <c r="G1135" s="326"/>
      <c r="H1135" s="326"/>
      <c r="I1135" s="34"/>
      <c r="J1135" s="34"/>
      <c r="K1135" s="37"/>
      <c r="L1135" s="114"/>
      <c r="M1135" s="114"/>
      <c r="N1135" s="114"/>
      <c r="O1135" s="34"/>
      <c r="P1135" s="34"/>
      <c r="Q1135" s="34"/>
      <c r="R1135" s="34"/>
      <c r="S1135" s="34"/>
      <c r="T1135" s="37"/>
      <c r="U1135" s="37"/>
      <c r="V1135" s="37"/>
      <c r="W1135" s="34"/>
      <c r="X1135" s="34"/>
      <c r="Y1135" s="37"/>
      <c r="Z1135" s="34"/>
      <c r="AA1135" s="34"/>
      <c r="AB1135" s="34"/>
      <c r="AC1135" s="34"/>
      <c r="AD1135" s="34"/>
      <c r="AE1135" s="37"/>
      <c r="AF1135" s="34"/>
    </row>
    <row r="1136" ht="15.5" spans="1:32">
      <c r="A1136" s="34"/>
      <c r="B1136" s="37"/>
      <c r="C1136" s="226"/>
      <c r="D1136" s="327"/>
      <c r="E1136" s="298"/>
      <c r="F1136" s="13"/>
      <c r="G1136" s="326"/>
      <c r="H1136" s="326"/>
      <c r="I1136" s="34"/>
      <c r="J1136" s="34"/>
      <c r="K1136" s="37"/>
      <c r="L1136" s="114"/>
      <c r="M1136" s="114"/>
      <c r="N1136" s="114"/>
      <c r="O1136" s="34"/>
      <c r="P1136" s="34"/>
      <c r="Q1136" s="34"/>
      <c r="R1136" s="34"/>
      <c r="S1136" s="34"/>
      <c r="T1136" s="37"/>
      <c r="U1136" s="37"/>
      <c r="V1136" s="37"/>
      <c r="W1136" s="34"/>
      <c r="X1136" s="34"/>
      <c r="Y1136" s="37"/>
      <c r="Z1136" s="34"/>
      <c r="AA1136" s="34"/>
      <c r="AB1136" s="34"/>
      <c r="AC1136" s="34"/>
      <c r="AD1136" s="34"/>
      <c r="AE1136" s="37"/>
      <c r="AF1136" s="34"/>
    </row>
    <row r="1137" ht="15.5" spans="1:32">
      <c r="A1137" s="34"/>
      <c r="B1137" s="37"/>
      <c r="C1137" s="226"/>
      <c r="D1137" s="327"/>
      <c r="E1137" s="298"/>
      <c r="F1137" s="13"/>
      <c r="G1137" s="326"/>
      <c r="H1137" s="326"/>
      <c r="I1137" s="34"/>
      <c r="J1137" s="34"/>
      <c r="K1137" s="37"/>
      <c r="L1137" s="114"/>
      <c r="M1137" s="114"/>
      <c r="N1137" s="114"/>
      <c r="O1137" s="34"/>
      <c r="P1137" s="34"/>
      <c r="Q1137" s="34"/>
      <c r="R1137" s="34"/>
      <c r="S1137" s="34"/>
      <c r="T1137" s="37"/>
      <c r="U1137" s="37"/>
      <c r="V1137" s="37"/>
      <c r="W1137" s="34"/>
      <c r="X1137" s="34"/>
      <c r="Y1137" s="37"/>
      <c r="Z1137" s="34"/>
      <c r="AA1137" s="34"/>
      <c r="AB1137" s="34"/>
      <c r="AC1137" s="34"/>
      <c r="AD1137" s="34"/>
      <c r="AE1137" s="37"/>
      <c r="AF1137" s="34"/>
    </row>
    <row r="1138" ht="15.5" spans="1:32">
      <c r="A1138" s="34"/>
      <c r="B1138" s="37"/>
      <c r="C1138" s="226"/>
      <c r="D1138" s="327"/>
      <c r="E1138" s="298"/>
      <c r="F1138" s="13"/>
      <c r="G1138" s="326"/>
      <c r="H1138" s="326"/>
      <c r="I1138" s="34"/>
      <c r="J1138" s="34"/>
      <c r="K1138" s="37"/>
      <c r="L1138" s="114"/>
      <c r="M1138" s="114"/>
      <c r="N1138" s="114"/>
      <c r="O1138" s="34"/>
      <c r="P1138" s="34"/>
      <c r="Q1138" s="34"/>
      <c r="R1138" s="34"/>
      <c r="S1138" s="34"/>
      <c r="T1138" s="37"/>
      <c r="U1138" s="37"/>
      <c r="V1138" s="37"/>
      <c r="W1138" s="34"/>
      <c r="X1138" s="34"/>
      <c r="Y1138" s="37"/>
      <c r="Z1138" s="34"/>
      <c r="AA1138" s="34"/>
      <c r="AB1138" s="34"/>
      <c r="AC1138" s="34"/>
      <c r="AD1138" s="34"/>
      <c r="AE1138" s="37"/>
      <c r="AF1138" s="34"/>
    </row>
    <row r="1139" ht="15.5" spans="1:32">
      <c r="A1139" s="34"/>
      <c r="B1139" s="37"/>
      <c r="C1139" s="226"/>
      <c r="D1139" s="327"/>
      <c r="E1139" s="298"/>
      <c r="F1139" s="13"/>
      <c r="G1139" s="326"/>
      <c r="H1139" s="326"/>
      <c r="I1139" s="34"/>
      <c r="J1139" s="34"/>
      <c r="K1139" s="37"/>
      <c r="L1139" s="114"/>
      <c r="M1139" s="114"/>
      <c r="N1139" s="114"/>
      <c r="O1139" s="34"/>
      <c r="P1139" s="34"/>
      <c r="Q1139" s="34"/>
      <c r="R1139" s="34"/>
      <c r="S1139" s="34"/>
      <c r="T1139" s="37"/>
      <c r="U1139" s="37"/>
      <c r="V1139" s="37"/>
      <c r="W1139" s="34"/>
      <c r="X1139" s="34"/>
      <c r="Y1139" s="37"/>
      <c r="Z1139" s="34"/>
      <c r="AA1139" s="34"/>
      <c r="AB1139" s="34"/>
      <c r="AC1139" s="34"/>
      <c r="AD1139" s="34"/>
      <c r="AE1139" s="37"/>
      <c r="AF1139" s="34"/>
    </row>
    <row r="1140" ht="15.5" spans="1:32">
      <c r="A1140" s="34"/>
      <c r="B1140" s="37"/>
      <c r="C1140" s="226"/>
      <c r="D1140" s="327"/>
      <c r="E1140" s="298"/>
      <c r="F1140" s="13"/>
      <c r="G1140" s="326"/>
      <c r="H1140" s="326"/>
      <c r="I1140" s="34"/>
      <c r="J1140" s="34"/>
      <c r="K1140" s="37"/>
      <c r="L1140" s="114"/>
      <c r="M1140" s="114"/>
      <c r="N1140" s="114"/>
      <c r="O1140" s="34"/>
      <c r="P1140" s="34"/>
      <c r="Q1140" s="34"/>
      <c r="R1140" s="34"/>
      <c r="S1140" s="34"/>
      <c r="T1140" s="37"/>
      <c r="U1140" s="37"/>
      <c r="V1140" s="37"/>
      <c r="W1140" s="34"/>
      <c r="X1140" s="34"/>
      <c r="Y1140" s="37"/>
      <c r="Z1140" s="34"/>
      <c r="AA1140" s="34"/>
      <c r="AB1140" s="34"/>
      <c r="AC1140" s="34"/>
      <c r="AD1140" s="34"/>
      <c r="AE1140" s="37"/>
      <c r="AF1140" s="34"/>
    </row>
    <row r="1141" ht="15.5" spans="1:32">
      <c r="A1141" s="34"/>
      <c r="B1141" s="37"/>
      <c r="C1141" s="226"/>
      <c r="D1141" s="327"/>
      <c r="E1141" s="298"/>
      <c r="F1141" s="13"/>
      <c r="G1141" s="326"/>
      <c r="H1141" s="326"/>
      <c r="I1141" s="34"/>
      <c r="J1141" s="34"/>
      <c r="K1141" s="37"/>
      <c r="L1141" s="114"/>
      <c r="M1141" s="114"/>
      <c r="N1141" s="114"/>
      <c r="O1141" s="34"/>
      <c r="P1141" s="34"/>
      <c r="Q1141" s="34"/>
      <c r="R1141" s="34"/>
      <c r="S1141" s="34"/>
      <c r="T1141" s="37"/>
      <c r="U1141" s="37"/>
      <c r="V1141" s="37"/>
      <c r="W1141" s="34"/>
      <c r="X1141" s="34"/>
      <c r="Y1141" s="37"/>
      <c r="Z1141" s="34"/>
      <c r="AA1141" s="34"/>
      <c r="AB1141" s="34"/>
      <c r="AC1141" s="34"/>
      <c r="AD1141" s="34"/>
      <c r="AE1141" s="37"/>
      <c r="AF1141" s="34"/>
    </row>
    <row r="1142" ht="15.5" spans="1:32">
      <c r="A1142" s="34"/>
      <c r="B1142" s="37"/>
      <c r="C1142" s="226"/>
      <c r="D1142" s="327"/>
      <c r="E1142" s="298"/>
      <c r="F1142" s="13"/>
      <c r="G1142" s="326"/>
      <c r="H1142" s="326"/>
      <c r="I1142" s="34"/>
      <c r="J1142" s="34"/>
      <c r="K1142" s="37"/>
      <c r="L1142" s="114"/>
      <c r="M1142" s="114"/>
      <c r="N1142" s="114"/>
      <c r="O1142" s="34"/>
      <c r="P1142" s="34"/>
      <c r="Q1142" s="34"/>
      <c r="R1142" s="34"/>
      <c r="S1142" s="34"/>
      <c r="T1142" s="37"/>
      <c r="U1142" s="37"/>
      <c r="V1142" s="37"/>
      <c r="W1142" s="34"/>
      <c r="X1142" s="34"/>
      <c r="Y1142" s="37"/>
      <c r="Z1142" s="34"/>
      <c r="AA1142" s="34"/>
      <c r="AB1142" s="34"/>
      <c r="AC1142" s="34"/>
      <c r="AD1142" s="34"/>
      <c r="AE1142" s="37"/>
      <c r="AF1142" s="34"/>
    </row>
    <row r="1143" ht="14.5" spans="1:32">
      <c r="A1143" s="34"/>
      <c r="B1143" s="37"/>
      <c r="C1143" s="226"/>
      <c r="D1143" s="328"/>
      <c r="E1143" s="328"/>
      <c r="F1143" s="328"/>
      <c r="G1143" s="328"/>
      <c r="H1143" s="328"/>
      <c r="I1143" s="34"/>
      <c r="J1143" s="34"/>
      <c r="K1143" s="37"/>
      <c r="L1143" s="114"/>
      <c r="M1143" s="114"/>
      <c r="N1143" s="114"/>
      <c r="O1143" s="34"/>
      <c r="P1143" s="34"/>
      <c r="Q1143" s="34"/>
      <c r="R1143" s="34"/>
      <c r="S1143" s="34"/>
      <c r="T1143" s="37"/>
      <c r="U1143" s="37"/>
      <c r="V1143" s="37"/>
      <c r="W1143" s="34"/>
      <c r="X1143" s="34"/>
      <c r="Y1143" s="37"/>
      <c r="Z1143" s="34"/>
      <c r="AA1143" s="34"/>
      <c r="AB1143" s="34"/>
      <c r="AC1143" s="34"/>
      <c r="AD1143" s="34"/>
      <c r="AE1143" s="37"/>
      <c r="AF1143" s="34"/>
    </row>
    <row r="1144" ht="14.5" spans="1:32">
      <c r="A1144" s="34"/>
      <c r="B1144" s="37"/>
      <c r="C1144" s="226"/>
      <c r="D1144" s="328"/>
      <c r="E1144" s="328"/>
      <c r="F1144" s="328"/>
      <c r="G1144" s="328"/>
      <c r="H1144" s="328"/>
      <c r="I1144" s="34"/>
      <c r="J1144" s="34"/>
      <c r="K1144" s="37"/>
      <c r="L1144" s="114"/>
      <c r="M1144" s="114"/>
      <c r="N1144" s="114"/>
      <c r="O1144" s="34"/>
      <c r="P1144" s="34"/>
      <c r="Q1144" s="34"/>
      <c r="R1144" s="34"/>
      <c r="S1144" s="34"/>
      <c r="T1144" s="37"/>
      <c r="U1144" s="37"/>
      <c r="V1144" s="37"/>
      <c r="W1144" s="34"/>
      <c r="X1144" s="34"/>
      <c r="Y1144" s="37"/>
      <c r="Z1144" s="34"/>
      <c r="AA1144" s="34"/>
      <c r="AB1144" s="34"/>
      <c r="AC1144" s="34"/>
      <c r="AD1144" s="34"/>
      <c r="AE1144" s="37"/>
      <c r="AF1144" s="34"/>
    </row>
    <row r="1145" ht="14.5" spans="1:32">
      <c r="A1145" s="34"/>
      <c r="B1145" s="37"/>
      <c r="C1145" s="226"/>
      <c r="D1145" s="328"/>
      <c r="E1145" s="328"/>
      <c r="F1145" s="328"/>
      <c r="G1145" s="328"/>
      <c r="H1145" s="328"/>
      <c r="I1145" s="34"/>
      <c r="J1145" s="34"/>
      <c r="K1145" s="37"/>
      <c r="L1145" s="114"/>
      <c r="M1145" s="114"/>
      <c r="N1145" s="114"/>
      <c r="O1145" s="34"/>
      <c r="P1145" s="34"/>
      <c r="Q1145" s="34"/>
      <c r="R1145" s="34"/>
      <c r="S1145" s="34"/>
      <c r="T1145" s="37"/>
      <c r="U1145" s="37"/>
      <c r="V1145" s="37"/>
      <c r="W1145" s="34"/>
      <c r="X1145" s="34"/>
      <c r="Y1145" s="37"/>
      <c r="Z1145" s="34"/>
      <c r="AA1145" s="34"/>
      <c r="AB1145" s="34"/>
      <c r="AC1145" s="34"/>
      <c r="AD1145" s="34"/>
      <c r="AE1145" s="37"/>
      <c r="AF1145" s="34"/>
    </row>
    <row r="1146" ht="14.5" spans="1:32">
      <c r="A1146" s="34"/>
      <c r="B1146" s="37"/>
      <c r="C1146" s="226"/>
      <c r="D1146" s="328"/>
      <c r="E1146" s="328"/>
      <c r="F1146" s="328"/>
      <c r="G1146" s="328"/>
      <c r="H1146" s="328"/>
      <c r="I1146" s="328"/>
      <c r="J1146" s="328"/>
      <c r="K1146" s="328"/>
      <c r="L1146" s="329"/>
      <c r="M1146" s="319"/>
      <c r="N1146" s="329"/>
      <c r="O1146" s="329"/>
      <c r="P1146" s="328"/>
      <c r="Q1146" s="330"/>
      <c r="R1146" s="329"/>
      <c r="S1146" s="328"/>
      <c r="T1146" s="331"/>
      <c r="U1146" s="328"/>
      <c r="V1146" s="55"/>
      <c r="W1146" s="55"/>
      <c r="X1146" s="55"/>
      <c r="Y1146" s="55"/>
      <c r="Z1146" s="55"/>
      <c r="AA1146" s="55"/>
      <c r="AB1146" s="55"/>
      <c r="AC1146" s="55"/>
      <c r="AD1146" s="55"/>
      <c r="AE1146" s="55"/>
      <c r="AF1146" s="55"/>
    </row>
    <row r="1147" ht="14.5" spans="1:32">
      <c r="A1147" s="34"/>
      <c r="B1147" s="37"/>
      <c r="C1147" s="226"/>
      <c r="D1147" s="328"/>
      <c r="E1147" s="328"/>
      <c r="F1147" s="328"/>
      <c r="G1147" s="328"/>
      <c r="H1147" s="328"/>
      <c r="I1147" s="328"/>
      <c r="J1147" s="328"/>
      <c r="K1147" s="328"/>
      <c r="L1147" s="329"/>
      <c r="M1147" s="319"/>
      <c r="N1147" s="329"/>
      <c r="O1147" s="329"/>
      <c r="P1147" s="328"/>
      <c r="Q1147" s="330"/>
      <c r="R1147" s="329"/>
      <c r="S1147" s="328"/>
      <c r="T1147" s="331"/>
      <c r="U1147" s="328"/>
      <c r="V1147" s="55"/>
      <c r="W1147" s="55"/>
      <c r="X1147" s="55"/>
      <c r="Y1147" s="55"/>
      <c r="Z1147" s="55"/>
      <c r="AA1147" s="55"/>
      <c r="AB1147" s="55"/>
      <c r="AC1147" s="55"/>
      <c r="AD1147" s="55"/>
      <c r="AE1147" s="55"/>
      <c r="AF1147" s="55"/>
    </row>
    <row r="1148" ht="14.5" spans="1:32">
      <c r="A1148" s="34"/>
      <c r="B1148" s="37"/>
      <c r="C1148" s="226"/>
      <c r="D1148" s="328"/>
      <c r="E1148" s="328"/>
      <c r="F1148" s="328"/>
      <c r="G1148" s="328"/>
      <c r="H1148" s="328"/>
      <c r="I1148" s="328"/>
      <c r="J1148" s="328"/>
      <c r="K1148" s="328"/>
      <c r="L1148" s="329"/>
      <c r="M1148" s="319"/>
      <c r="N1148" s="329"/>
      <c r="O1148" s="329"/>
      <c r="P1148" s="328"/>
      <c r="Q1148" s="330"/>
      <c r="R1148" s="329"/>
      <c r="S1148" s="328"/>
      <c r="T1148" s="331"/>
      <c r="U1148" s="328"/>
      <c r="V1148" s="55"/>
      <c r="W1148" s="55"/>
      <c r="X1148" s="55"/>
      <c r="Y1148" s="55"/>
      <c r="Z1148" s="55"/>
      <c r="AA1148" s="55"/>
      <c r="AB1148" s="55"/>
      <c r="AC1148" s="55"/>
      <c r="AD1148" s="55"/>
      <c r="AE1148" s="55"/>
      <c r="AF1148" s="55"/>
    </row>
    <row r="1149" ht="14.5" spans="1:32">
      <c r="A1149" s="34"/>
      <c r="B1149" s="37"/>
      <c r="C1149" s="226"/>
      <c r="D1149" s="328"/>
      <c r="E1149" s="328"/>
      <c r="F1149" s="328"/>
      <c r="G1149" s="328"/>
      <c r="H1149" s="328"/>
      <c r="I1149" s="328"/>
      <c r="J1149" s="328"/>
      <c r="K1149" s="328"/>
      <c r="L1149" s="329"/>
      <c r="M1149" s="319"/>
      <c r="N1149" s="329"/>
      <c r="O1149" s="329"/>
      <c r="P1149" s="328"/>
      <c r="Q1149" s="330"/>
      <c r="R1149" s="329"/>
      <c r="S1149" s="328"/>
      <c r="T1149" s="331"/>
      <c r="U1149" s="328"/>
      <c r="V1149" s="55"/>
      <c r="W1149" s="55"/>
      <c r="X1149" s="55"/>
      <c r="Y1149" s="55"/>
      <c r="Z1149" s="55"/>
      <c r="AA1149" s="55"/>
      <c r="AB1149" s="55"/>
      <c r="AC1149" s="55"/>
      <c r="AD1149" s="55"/>
      <c r="AE1149" s="55"/>
      <c r="AF1149" s="55"/>
    </row>
    <row r="1150" ht="14.5" spans="1:32">
      <c r="A1150" s="34"/>
      <c r="B1150" s="37"/>
      <c r="C1150" s="226"/>
      <c r="D1150" s="328"/>
      <c r="E1150" s="328"/>
      <c r="F1150" s="328"/>
      <c r="G1150" s="328"/>
      <c r="H1150" s="328"/>
      <c r="I1150" s="328"/>
      <c r="J1150" s="328"/>
      <c r="K1150" s="328"/>
      <c r="L1150" s="329"/>
      <c r="M1150" s="319"/>
      <c r="N1150" s="329"/>
      <c r="O1150" s="329"/>
      <c r="P1150" s="328"/>
      <c r="Q1150" s="330"/>
      <c r="R1150" s="329"/>
      <c r="S1150" s="328"/>
      <c r="T1150" s="331"/>
      <c r="U1150" s="328"/>
      <c r="V1150" s="55"/>
      <c r="W1150" s="55"/>
      <c r="X1150" s="55"/>
      <c r="Y1150" s="55"/>
      <c r="Z1150" s="55"/>
      <c r="AA1150" s="55"/>
      <c r="AB1150" s="55"/>
      <c r="AC1150" s="55"/>
      <c r="AD1150" s="55"/>
      <c r="AE1150" s="55"/>
      <c r="AF1150" s="55"/>
    </row>
    <row r="1151" ht="14.5" spans="1:32">
      <c r="A1151" s="34"/>
      <c r="B1151" s="37"/>
      <c r="C1151" s="226"/>
      <c r="D1151" s="328"/>
      <c r="E1151" s="328"/>
      <c r="F1151" s="328"/>
      <c r="G1151" s="328"/>
      <c r="H1151" s="328"/>
      <c r="I1151" s="328"/>
      <c r="J1151" s="328"/>
      <c r="K1151" s="328"/>
      <c r="L1151" s="329"/>
      <c r="M1151" s="319"/>
      <c r="N1151" s="329"/>
      <c r="O1151" s="329"/>
      <c r="P1151" s="328"/>
      <c r="Q1151" s="330"/>
      <c r="R1151" s="329"/>
      <c r="S1151" s="328"/>
      <c r="T1151" s="331"/>
      <c r="U1151" s="328"/>
      <c r="V1151" s="55"/>
      <c r="W1151" s="55"/>
      <c r="X1151" s="55"/>
      <c r="Y1151" s="55"/>
      <c r="Z1151" s="55"/>
      <c r="AA1151" s="55"/>
      <c r="AB1151" s="55"/>
      <c r="AC1151" s="55"/>
      <c r="AD1151" s="55"/>
      <c r="AE1151" s="55"/>
      <c r="AF1151" s="55"/>
    </row>
    <row r="1152" ht="14.5" spans="1:32">
      <c r="A1152" s="34"/>
      <c r="B1152" s="37"/>
      <c r="C1152" s="226"/>
      <c r="D1152" s="328"/>
      <c r="E1152" s="328"/>
      <c r="F1152" s="328"/>
      <c r="G1152" s="328"/>
      <c r="H1152" s="328"/>
      <c r="I1152" s="328"/>
      <c r="J1152" s="328"/>
      <c r="K1152" s="328"/>
      <c r="L1152" s="329"/>
      <c r="M1152" s="319"/>
      <c r="N1152" s="329"/>
      <c r="O1152" s="329"/>
      <c r="P1152" s="328"/>
      <c r="Q1152" s="330"/>
      <c r="R1152" s="329"/>
      <c r="S1152" s="328"/>
      <c r="T1152" s="331"/>
      <c r="U1152" s="328"/>
      <c r="V1152" s="55"/>
      <c r="W1152" s="55"/>
      <c r="X1152" s="55"/>
      <c r="Y1152" s="55"/>
      <c r="Z1152" s="55"/>
      <c r="AA1152" s="55"/>
      <c r="AB1152" s="55"/>
      <c r="AC1152" s="55"/>
      <c r="AD1152" s="55"/>
      <c r="AE1152" s="55"/>
      <c r="AF1152" s="55"/>
    </row>
    <row r="1153" ht="14.5" spans="1:32">
      <c r="A1153" s="34"/>
      <c r="B1153" s="37"/>
      <c r="C1153" s="226"/>
      <c r="D1153" s="328"/>
      <c r="E1153" s="328"/>
      <c r="F1153" s="328"/>
      <c r="G1153" s="328"/>
      <c r="H1153" s="328"/>
      <c r="I1153" s="328"/>
      <c r="J1153" s="328"/>
      <c r="K1153" s="328"/>
      <c r="L1153" s="329"/>
      <c r="M1153" s="319"/>
      <c r="N1153" s="329"/>
      <c r="O1153" s="329"/>
      <c r="P1153" s="328"/>
      <c r="Q1153" s="330"/>
      <c r="R1153" s="329"/>
      <c r="S1153" s="328"/>
      <c r="T1153" s="331"/>
      <c r="U1153" s="328"/>
      <c r="V1153" s="55"/>
      <c r="W1153" s="55"/>
      <c r="X1153" s="55"/>
      <c r="Y1153" s="55"/>
      <c r="Z1153" s="55"/>
      <c r="AA1153" s="55"/>
      <c r="AB1153" s="55"/>
      <c r="AC1153" s="55"/>
      <c r="AD1153" s="55"/>
      <c r="AE1153" s="55"/>
      <c r="AF1153" s="55"/>
    </row>
    <row r="1154" ht="14.5" spans="1:32">
      <c r="A1154" s="34"/>
      <c r="B1154" s="37"/>
      <c r="C1154" s="226"/>
      <c r="D1154" s="328"/>
      <c r="E1154" s="328"/>
      <c r="F1154" s="328"/>
      <c r="G1154" s="328"/>
      <c r="H1154" s="328"/>
      <c r="I1154" s="328"/>
      <c r="J1154" s="328"/>
      <c r="K1154" s="328"/>
      <c r="L1154" s="329"/>
      <c r="M1154" s="319"/>
      <c r="N1154" s="329"/>
      <c r="O1154" s="329"/>
      <c r="P1154" s="328"/>
      <c r="Q1154" s="330"/>
      <c r="R1154" s="329"/>
      <c r="S1154" s="328"/>
      <c r="T1154" s="331"/>
      <c r="U1154" s="328"/>
      <c r="V1154" s="55"/>
      <c r="W1154" s="55"/>
      <c r="X1154" s="55"/>
      <c r="Y1154" s="55"/>
      <c r="Z1154" s="55"/>
      <c r="AA1154" s="55"/>
      <c r="AB1154" s="55"/>
      <c r="AC1154" s="55"/>
      <c r="AD1154" s="55"/>
      <c r="AE1154" s="55"/>
      <c r="AF1154" s="55"/>
    </row>
    <row r="1155" ht="14.5" spans="1:32">
      <c r="A1155" s="34"/>
      <c r="B1155" s="37"/>
      <c r="C1155" s="226"/>
      <c r="D1155" s="328"/>
      <c r="E1155" s="328"/>
      <c r="F1155" s="328"/>
      <c r="G1155" s="328"/>
      <c r="H1155" s="328"/>
      <c r="I1155" s="328"/>
      <c r="J1155" s="328"/>
      <c r="K1155" s="328"/>
      <c r="L1155" s="329"/>
      <c r="M1155" s="319"/>
      <c r="N1155" s="329"/>
      <c r="O1155" s="329"/>
      <c r="P1155" s="328"/>
      <c r="Q1155" s="330"/>
      <c r="R1155" s="329"/>
      <c r="S1155" s="328"/>
      <c r="T1155" s="331"/>
      <c r="U1155" s="328"/>
      <c r="V1155" s="55"/>
      <c r="W1155" s="55"/>
      <c r="X1155" s="55"/>
      <c r="Y1155" s="55"/>
      <c r="Z1155" s="55"/>
      <c r="AA1155" s="55"/>
      <c r="AB1155" s="55"/>
      <c r="AC1155" s="55"/>
      <c r="AD1155" s="55"/>
      <c r="AE1155" s="55"/>
      <c r="AF1155" s="55"/>
    </row>
    <row r="1156" ht="14.5" spans="1:32">
      <c r="A1156" s="34"/>
      <c r="B1156" s="37"/>
      <c r="C1156" s="226"/>
      <c r="D1156" s="328"/>
      <c r="E1156" s="328"/>
      <c r="F1156" s="328"/>
      <c r="G1156" s="328"/>
      <c r="H1156" s="328"/>
      <c r="I1156" s="328"/>
      <c r="J1156" s="328"/>
      <c r="K1156" s="328"/>
      <c r="L1156" s="329"/>
      <c r="M1156" s="319"/>
      <c r="N1156" s="329"/>
      <c r="O1156" s="329"/>
      <c r="P1156" s="328"/>
      <c r="Q1156" s="330"/>
      <c r="R1156" s="329"/>
      <c r="S1156" s="328"/>
      <c r="T1156" s="331"/>
      <c r="U1156" s="328"/>
      <c r="V1156" s="55"/>
      <c r="W1156" s="55"/>
      <c r="X1156" s="55"/>
      <c r="Y1156" s="55"/>
      <c r="Z1156" s="55"/>
      <c r="AA1156" s="55"/>
      <c r="AB1156" s="55"/>
      <c r="AC1156" s="55"/>
      <c r="AD1156" s="55"/>
      <c r="AE1156" s="55"/>
      <c r="AF1156" s="55"/>
    </row>
    <row r="1157" ht="14.5" spans="1:32">
      <c r="A1157" s="34"/>
      <c r="B1157" s="37"/>
      <c r="C1157" s="226"/>
      <c r="D1157" s="328"/>
      <c r="E1157" s="328"/>
      <c r="F1157" s="328"/>
      <c r="G1157" s="328"/>
      <c r="H1157" s="328"/>
      <c r="I1157" s="328"/>
      <c r="J1157" s="328"/>
      <c r="K1157" s="328"/>
      <c r="L1157" s="329"/>
      <c r="M1157" s="319"/>
      <c r="N1157" s="329"/>
      <c r="O1157" s="329"/>
      <c r="P1157" s="328"/>
      <c r="Q1157" s="330"/>
      <c r="R1157" s="329"/>
      <c r="S1157" s="328"/>
      <c r="T1157" s="331"/>
      <c r="U1157" s="328"/>
      <c r="V1157" s="55"/>
      <c r="W1157" s="55"/>
      <c r="X1157" s="55"/>
      <c r="Y1157" s="55"/>
      <c r="Z1157" s="55"/>
      <c r="AA1157" s="55"/>
      <c r="AB1157" s="55"/>
      <c r="AC1157" s="55"/>
      <c r="AD1157" s="55"/>
      <c r="AE1157" s="55"/>
      <c r="AF1157" s="55"/>
    </row>
    <row r="1158" ht="14.5" spans="1:32">
      <c r="A1158" s="34"/>
      <c r="B1158" s="37"/>
      <c r="C1158" s="226"/>
      <c r="D1158" s="328"/>
      <c r="E1158" s="328"/>
      <c r="F1158" s="328"/>
      <c r="G1158" s="328"/>
      <c r="H1158" s="328"/>
      <c r="I1158" s="328"/>
      <c r="J1158" s="328"/>
      <c r="K1158" s="328"/>
      <c r="L1158" s="329"/>
      <c r="M1158" s="319"/>
      <c r="N1158" s="329"/>
      <c r="O1158" s="329"/>
      <c r="P1158" s="328"/>
      <c r="Q1158" s="330"/>
      <c r="R1158" s="329"/>
      <c r="S1158" s="328"/>
      <c r="T1158" s="331"/>
      <c r="U1158" s="328"/>
      <c r="V1158" s="55"/>
      <c r="W1158" s="55"/>
      <c r="X1158" s="55"/>
      <c r="Y1158" s="55"/>
      <c r="Z1158" s="55"/>
      <c r="AA1158" s="55"/>
      <c r="AB1158" s="55"/>
      <c r="AC1158" s="55"/>
      <c r="AD1158" s="55"/>
      <c r="AE1158" s="55"/>
      <c r="AF1158" s="55"/>
    </row>
    <row r="1159" ht="14.5" spans="1:32">
      <c r="A1159" s="34"/>
      <c r="B1159" s="37"/>
      <c r="C1159" s="226"/>
      <c r="D1159" s="328"/>
      <c r="E1159" s="328"/>
      <c r="F1159" s="328"/>
      <c r="G1159" s="328"/>
      <c r="H1159" s="328"/>
      <c r="I1159" s="328"/>
      <c r="J1159" s="328"/>
      <c r="K1159" s="328"/>
      <c r="L1159" s="329"/>
      <c r="M1159" s="319"/>
      <c r="N1159" s="329"/>
      <c r="O1159" s="329"/>
      <c r="P1159" s="328"/>
      <c r="Q1159" s="330"/>
      <c r="R1159" s="329"/>
      <c r="S1159" s="328"/>
      <c r="T1159" s="331"/>
      <c r="U1159" s="328"/>
      <c r="V1159" s="55"/>
      <c r="W1159" s="55"/>
      <c r="X1159" s="55"/>
      <c r="Y1159" s="55"/>
      <c r="Z1159" s="55"/>
      <c r="AA1159" s="55"/>
      <c r="AB1159" s="55"/>
      <c r="AC1159" s="55"/>
      <c r="AD1159" s="55"/>
      <c r="AE1159" s="55"/>
      <c r="AF1159" s="55"/>
    </row>
    <row r="1160" ht="14.5" spans="1:32">
      <c r="A1160" s="34"/>
      <c r="B1160" s="37"/>
      <c r="C1160" s="226"/>
      <c r="D1160" s="328"/>
      <c r="E1160" s="328"/>
      <c r="F1160" s="328"/>
      <c r="G1160" s="328"/>
      <c r="H1160" s="328"/>
      <c r="I1160" s="328"/>
      <c r="J1160" s="328"/>
      <c r="K1160" s="328"/>
      <c r="L1160" s="329"/>
      <c r="M1160" s="319"/>
      <c r="N1160" s="329"/>
      <c r="O1160" s="329"/>
      <c r="P1160" s="328"/>
      <c r="Q1160" s="330"/>
      <c r="R1160" s="329"/>
      <c r="S1160" s="328"/>
      <c r="T1160" s="331"/>
      <c r="U1160" s="328"/>
      <c r="V1160" s="55"/>
      <c r="W1160" s="55"/>
      <c r="X1160" s="55"/>
      <c r="Y1160" s="55"/>
      <c r="Z1160" s="55"/>
      <c r="AA1160" s="55"/>
      <c r="AB1160" s="55"/>
      <c r="AC1160" s="55"/>
      <c r="AD1160" s="55"/>
      <c r="AE1160" s="55"/>
      <c r="AF1160" s="55"/>
    </row>
    <row r="1161" ht="14.5" spans="1:32">
      <c r="A1161" s="34"/>
      <c r="B1161" s="37"/>
      <c r="C1161" s="226"/>
      <c r="D1161" s="328"/>
      <c r="E1161" s="328"/>
      <c r="F1161" s="328"/>
      <c r="G1161" s="328"/>
      <c r="H1161" s="328"/>
      <c r="I1161" s="328"/>
      <c r="J1161" s="328"/>
      <c r="K1161" s="328"/>
      <c r="L1161" s="329"/>
      <c r="M1161" s="319"/>
      <c r="N1161" s="329"/>
      <c r="O1161" s="329"/>
      <c r="P1161" s="328"/>
      <c r="Q1161" s="330"/>
      <c r="R1161" s="329"/>
      <c r="S1161" s="328"/>
      <c r="T1161" s="331"/>
      <c r="U1161" s="328"/>
      <c r="V1161" s="55"/>
      <c r="W1161" s="55"/>
      <c r="X1161" s="55"/>
      <c r="Y1161" s="55"/>
      <c r="Z1161" s="55"/>
      <c r="AA1161" s="55"/>
      <c r="AB1161" s="55"/>
      <c r="AC1161" s="55"/>
      <c r="AD1161" s="55"/>
      <c r="AE1161" s="55"/>
      <c r="AF1161" s="55"/>
    </row>
    <row r="1162" ht="14.5" spans="1:32">
      <c r="A1162" s="34"/>
      <c r="B1162" s="37"/>
      <c r="C1162" s="226"/>
      <c r="D1162" s="328"/>
      <c r="E1162" s="328"/>
      <c r="F1162" s="328"/>
      <c r="G1162" s="328"/>
      <c r="H1162" s="328"/>
      <c r="I1162" s="328"/>
      <c r="J1162" s="328"/>
      <c r="K1162" s="328"/>
      <c r="L1162" s="329"/>
      <c r="M1162" s="319"/>
      <c r="N1162" s="329"/>
      <c r="O1162" s="329"/>
      <c r="P1162" s="328"/>
      <c r="Q1162" s="330"/>
      <c r="R1162" s="329"/>
      <c r="S1162" s="328"/>
      <c r="T1162" s="331"/>
      <c r="U1162" s="328"/>
      <c r="V1162" s="55"/>
      <c r="W1162" s="55"/>
      <c r="X1162" s="55"/>
      <c r="Y1162" s="55"/>
      <c r="Z1162" s="55"/>
      <c r="AA1162" s="55"/>
      <c r="AB1162" s="55"/>
      <c r="AC1162" s="55"/>
      <c r="AD1162" s="55"/>
      <c r="AE1162" s="55"/>
      <c r="AF1162" s="55"/>
    </row>
    <row r="1163" ht="14.5" spans="1:32">
      <c r="A1163" s="34"/>
      <c r="B1163" s="37"/>
      <c r="C1163" s="226"/>
      <c r="D1163" s="328"/>
      <c r="E1163" s="328"/>
      <c r="F1163" s="328"/>
      <c r="G1163" s="328"/>
      <c r="H1163" s="328"/>
      <c r="I1163" s="328"/>
      <c r="J1163" s="328"/>
      <c r="K1163" s="328"/>
      <c r="L1163" s="329"/>
      <c r="M1163" s="319"/>
      <c r="N1163" s="329"/>
      <c r="O1163" s="329"/>
      <c r="P1163" s="328"/>
      <c r="Q1163" s="330"/>
      <c r="R1163" s="329"/>
      <c r="S1163" s="328"/>
      <c r="T1163" s="331"/>
      <c r="U1163" s="328"/>
      <c r="V1163" s="55"/>
      <c r="W1163" s="55"/>
      <c r="X1163" s="55"/>
      <c r="Y1163" s="55"/>
      <c r="Z1163" s="55"/>
      <c r="AA1163" s="55"/>
      <c r="AB1163" s="55"/>
      <c r="AC1163" s="55"/>
      <c r="AD1163" s="55"/>
      <c r="AE1163" s="55"/>
      <c r="AF1163" s="55"/>
    </row>
    <row r="1164" ht="14.5" spans="1:32">
      <c r="A1164" s="34"/>
      <c r="B1164" s="37"/>
      <c r="C1164" s="226"/>
      <c r="D1164" s="328"/>
      <c r="E1164" s="328"/>
      <c r="F1164" s="328"/>
      <c r="G1164" s="328"/>
      <c r="H1164" s="328"/>
      <c r="I1164" s="328"/>
      <c r="J1164" s="328"/>
      <c r="K1164" s="328"/>
      <c r="L1164" s="329"/>
      <c r="M1164" s="319"/>
      <c r="N1164" s="329"/>
      <c r="O1164" s="329"/>
      <c r="P1164" s="328"/>
      <c r="Q1164" s="330"/>
      <c r="R1164" s="329"/>
      <c r="S1164" s="328"/>
      <c r="T1164" s="331"/>
      <c r="U1164" s="328"/>
      <c r="V1164" s="55"/>
      <c r="W1164" s="55"/>
      <c r="X1164" s="55"/>
      <c r="Y1164" s="55"/>
      <c r="Z1164" s="55"/>
      <c r="AA1164" s="55"/>
      <c r="AB1164" s="55"/>
      <c r="AC1164" s="55"/>
      <c r="AD1164" s="55"/>
      <c r="AE1164" s="55"/>
      <c r="AF1164" s="55"/>
    </row>
    <row r="1165" ht="14.5" spans="1:32">
      <c r="A1165" s="34"/>
      <c r="B1165" s="37"/>
      <c r="C1165" s="226"/>
      <c r="D1165" s="328"/>
      <c r="E1165" s="328"/>
      <c r="F1165" s="328"/>
      <c r="G1165" s="328"/>
      <c r="H1165" s="328"/>
      <c r="I1165" s="328"/>
      <c r="J1165" s="328"/>
      <c r="K1165" s="328"/>
      <c r="L1165" s="329"/>
      <c r="M1165" s="319"/>
      <c r="N1165" s="329"/>
      <c r="O1165" s="329"/>
      <c r="P1165" s="328"/>
      <c r="Q1165" s="330"/>
      <c r="R1165" s="329"/>
      <c r="S1165" s="328"/>
      <c r="T1165" s="331"/>
      <c r="U1165" s="328"/>
      <c r="V1165" s="55"/>
      <c r="W1165" s="55"/>
      <c r="X1165" s="55"/>
      <c r="Y1165" s="55"/>
      <c r="Z1165" s="55"/>
      <c r="AA1165" s="55"/>
      <c r="AB1165" s="55"/>
      <c r="AC1165" s="55"/>
      <c r="AD1165" s="55"/>
      <c r="AE1165" s="55"/>
      <c r="AF1165" s="55"/>
    </row>
    <row r="1166" ht="14.5" spans="1:32">
      <c r="A1166" s="34"/>
      <c r="B1166" s="37"/>
      <c r="C1166" s="226"/>
      <c r="D1166" s="328"/>
      <c r="E1166" s="328"/>
      <c r="F1166" s="328"/>
      <c r="G1166" s="328"/>
      <c r="H1166" s="328"/>
      <c r="I1166" s="328"/>
      <c r="J1166" s="328"/>
      <c r="K1166" s="328"/>
      <c r="L1166" s="329"/>
      <c r="M1166" s="319"/>
      <c r="N1166" s="329"/>
      <c r="O1166" s="329"/>
      <c r="P1166" s="328"/>
      <c r="Q1166" s="330"/>
      <c r="R1166" s="329"/>
      <c r="S1166" s="328"/>
      <c r="T1166" s="331"/>
      <c r="U1166" s="328"/>
      <c r="V1166" s="55"/>
      <c r="W1166" s="55"/>
      <c r="X1166" s="55"/>
      <c r="Y1166" s="55"/>
      <c r="Z1166" s="55"/>
      <c r="AA1166" s="55"/>
      <c r="AB1166" s="55"/>
      <c r="AC1166" s="55"/>
      <c r="AD1166" s="55"/>
      <c r="AE1166" s="55"/>
      <c r="AF1166" s="55"/>
    </row>
    <row r="1167" ht="14.5" spans="1:32">
      <c r="A1167" s="34"/>
      <c r="B1167" s="37"/>
      <c r="C1167" s="226"/>
      <c r="D1167" s="328"/>
      <c r="E1167" s="328"/>
      <c r="F1167" s="328"/>
      <c r="G1167" s="328"/>
      <c r="H1167" s="328"/>
      <c r="I1167" s="328"/>
      <c r="J1167" s="328"/>
      <c r="K1167" s="328"/>
      <c r="L1167" s="329"/>
      <c r="M1167" s="319"/>
      <c r="N1167" s="329"/>
      <c r="O1167" s="329"/>
      <c r="P1167" s="328"/>
      <c r="Q1167" s="330"/>
      <c r="R1167" s="329"/>
      <c r="S1167" s="328"/>
      <c r="T1167" s="331"/>
      <c r="U1167" s="328"/>
      <c r="V1167" s="55"/>
      <c r="W1167" s="55"/>
      <c r="X1167" s="55"/>
      <c r="Y1167" s="55"/>
      <c r="Z1167" s="55"/>
      <c r="AA1167" s="55"/>
      <c r="AB1167" s="55"/>
      <c r="AC1167" s="55"/>
      <c r="AD1167" s="55"/>
      <c r="AE1167" s="55"/>
      <c r="AF1167" s="55"/>
    </row>
    <row r="1168" ht="14.5" spans="1:32">
      <c r="A1168" s="34"/>
      <c r="B1168" s="37"/>
      <c r="C1168" s="226"/>
      <c r="D1168" s="328"/>
      <c r="E1168" s="328"/>
      <c r="F1168" s="328"/>
      <c r="G1168" s="328"/>
      <c r="H1168" s="328"/>
      <c r="I1168" s="328"/>
      <c r="J1168" s="328"/>
      <c r="K1168" s="328"/>
      <c r="L1168" s="329"/>
      <c r="M1168" s="319"/>
      <c r="N1168" s="329"/>
      <c r="O1168" s="329"/>
      <c r="P1168" s="328"/>
      <c r="Q1168" s="330"/>
      <c r="R1168" s="329"/>
      <c r="S1168" s="328"/>
      <c r="T1168" s="331"/>
      <c r="U1168" s="328"/>
      <c r="V1168" s="55"/>
      <c r="W1168" s="55"/>
      <c r="X1168" s="55"/>
      <c r="Y1168" s="55"/>
      <c r="Z1168" s="55"/>
      <c r="AA1168" s="55"/>
      <c r="AB1168" s="55"/>
      <c r="AC1168" s="55"/>
      <c r="AD1168" s="55"/>
      <c r="AE1168" s="55"/>
      <c r="AF1168" s="55"/>
    </row>
    <row r="1169" ht="14.5" spans="1:32">
      <c r="A1169" s="34"/>
      <c r="B1169" s="37"/>
      <c r="C1169" s="226"/>
      <c r="D1169" s="328"/>
      <c r="E1169" s="328"/>
      <c r="F1169" s="328"/>
      <c r="G1169" s="328"/>
      <c r="H1169" s="328"/>
      <c r="I1169" s="328"/>
      <c r="J1169" s="328"/>
      <c r="K1169" s="328"/>
      <c r="L1169" s="329"/>
      <c r="M1169" s="319"/>
      <c r="N1169" s="329"/>
      <c r="O1169" s="329"/>
      <c r="P1169" s="328"/>
      <c r="Q1169" s="330"/>
      <c r="R1169" s="329"/>
      <c r="S1169" s="328"/>
      <c r="T1169" s="331"/>
      <c r="U1169" s="328"/>
      <c r="V1169" s="55"/>
      <c r="W1169" s="55"/>
      <c r="X1169" s="55"/>
      <c r="Y1169" s="55"/>
      <c r="Z1169" s="55"/>
      <c r="AA1169" s="55"/>
      <c r="AB1169" s="55"/>
      <c r="AC1169" s="55"/>
      <c r="AD1169" s="55"/>
      <c r="AE1169" s="55"/>
      <c r="AF1169" s="55"/>
    </row>
    <row r="1170" ht="14.5" spans="1:32">
      <c r="A1170" s="34"/>
      <c r="B1170" s="37"/>
      <c r="C1170" s="226"/>
      <c r="D1170" s="328"/>
      <c r="E1170" s="328"/>
      <c r="F1170" s="328"/>
      <c r="G1170" s="328"/>
      <c r="H1170" s="328"/>
      <c r="I1170" s="328"/>
      <c r="J1170" s="328"/>
      <c r="K1170" s="328"/>
      <c r="L1170" s="329"/>
      <c r="M1170" s="319"/>
      <c r="N1170" s="329"/>
      <c r="O1170" s="329"/>
      <c r="P1170" s="328"/>
      <c r="Q1170" s="330"/>
      <c r="R1170" s="329"/>
      <c r="S1170" s="328"/>
      <c r="T1170" s="331"/>
      <c r="U1170" s="328"/>
      <c r="V1170" s="55"/>
      <c r="W1170" s="55"/>
      <c r="X1170" s="55"/>
      <c r="Y1170" s="55"/>
      <c r="Z1170" s="55"/>
      <c r="AA1170" s="55"/>
      <c r="AB1170" s="55"/>
      <c r="AC1170" s="55"/>
      <c r="AD1170" s="55"/>
      <c r="AE1170" s="55"/>
      <c r="AF1170" s="55"/>
    </row>
    <row r="1171" ht="14.5" spans="1:32">
      <c r="A1171" s="34"/>
      <c r="B1171" s="37"/>
      <c r="C1171" s="226"/>
      <c r="D1171" s="328"/>
      <c r="E1171" s="328"/>
      <c r="F1171" s="328"/>
      <c r="G1171" s="328"/>
      <c r="H1171" s="328"/>
      <c r="I1171" s="328"/>
      <c r="J1171" s="328"/>
      <c r="K1171" s="328"/>
      <c r="L1171" s="329"/>
      <c r="M1171" s="319"/>
      <c r="N1171" s="329"/>
      <c r="O1171" s="329"/>
      <c r="P1171" s="328"/>
      <c r="Q1171" s="330"/>
      <c r="R1171" s="329"/>
      <c r="S1171" s="328"/>
      <c r="T1171" s="331"/>
      <c r="U1171" s="328"/>
      <c r="V1171" s="55"/>
      <c r="W1171" s="55"/>
      <c r="X1171" s="55"/>
      <c r="Y1171" s="55"/>
      <c r="Z1171" s="55"/>
      <c r="AA1171" s="55"/>
      <c r="AB1171" s="55"/>
      <c r="AC1171" s="55"/>
      <c r="AD1171" s="55"/>
      <c r="AE1171" s="55"/>
      <c r="AF1171" s="55"/>
    </row>
    <row r="1172" ht="14.5" spans="1:32">
      <c r="A1172" s="34"/>
      <c r="B1172" s="37"/>
      <c r="C1172" s="226"/>
      <c r="D1172" s="328"/>
      <c r="E1172" s="328"/>
      <c r="F1172" s="328"/>
      <c r="G1172" s="328"/>
      <c r="H1172" s="328"/>
      <c r="I1172" s="328"/>
      <c r="J1172" s="328"/>
      <c r="K1172" s="328"/>
      <c r="L1172" s="329"/>
      <c r="M1172" s="319"/>
      <c r="N1172" s="329"/>
      <c r="O1172" s="329"/>
      <c r="P1172" s="328"/>
      <c r="Q1172" s="330"/>
      <c r="R1172" s="329"/>
      <c r="S1172" s="328"/>
      <c r="T1172" s="331"/>
      <c r="U1172" s="328"/>
      <c r="V1172" s="55"/>
      <c r="W1172" s="55"/>
      <c r="X1172" s="55"/>
      <c r="Y1172" s="55"/>
      <c r="Z1172" s="55"/>
      <c r="AA1172" s="55"/>
      <c r="AB1172" s="55"/>
      <c r="AC1172" s="55"/>
      <c r="AD1172" s="55"/>
      <c r="AE1172" s="55"/>
      <c r="AF1172" s="55"/>
    </row>
    <row r="1173" ht="14.5" spans="1:32">
      <c r="A1173" s="34"/>
      <c r="B1173" s="37"/>
      <c r="C1173" s="226"/>
      <c r="D1173" s="328"/>
      <c r="E1173" s="328"/>
      <c r="F1173" s="328"/>
      <c r="G1173" s="328"/>
      <c r="H1173" s="328"/>
      <c r="I1173" s="328"/>
      <c r="J1173" s="328"/>
      <c r="K1173" s="328"/>
      <c r="L1173" s="329"/>
      <c r="M1173" s="319"/>
      <c r="N1173" s="329"/>
      <c r="O1173" s="329"/>
      <c r="P1173" s="328"/>
      <c r="Q1173" s="330"/>
      <c r="R1173" s="329"/>
      <c r="S1173" s="328"/>
      <c r="T1173" s="331"/>
      <c r="U1173" s="328"/>
      <c r="V1173" s="55"/>
      <c r="W1173" s="55"/>
      <c r="X1173" s="55"/>
      <c r="Y1173" s="55"/>
      <c r="Z1173" s="55"/>
      <c r="AA1173" s="55"/>
      <c r="AB1173" s="55"/>
      <c r="AC1173" s="55"/>
      <c r="AD1173" s="55"/>
      <c r="AE1173" s="55"/>
      <c r="AF1173" s="55"/>
    </row>
    <row r="1174" ht="14.5" spans="1:32">
      <c r="A1174" s="34"/>
      <c r="B1174" s="37"/>
      <c r="C1174" s="226"/>
      <c r="D1174" s="328"/>
      <c r="E1174" s="328"/>
      <c r="F1174" s="328"/>
      <c r="G1174" s="328"/>
      <c r="H1174" s="328"/>
      <c r="I1174" s="328"/>
      <c r="J1174" s="328"/>
      <c r="K1174" s="328"/>
      <c r="L1174" s="329"/>
      <c r="M1174" s="319"/>
      <c r="N1174" s="329"/>
      <c r="O1174" s="329"/>
      <c r="P1174" s="328"/>
      <c r="Q1174" s="330"/>
      <c r="R1174" s="329"/>
      <c r="S1174" s="328"/>
      <c r="T1174" s="331"/>
      <c r="U1174" s="328"/>
      <c r="V1174" s="55"/>
      <c r="W1174" s="55"/>
      <c r="X1174" s="55"/>
      <c r="Y1174" s="55"/>
      <c r="Z1174" s="55"/>
      <c r="AA1174" s="55"/>
      <c r="AB1174" s="55"/>
      <c r="AC1174" s="55"/>
      <c r="AD1174" s="55"/>
      <c r="AE1174" s="55"/>
      <c r="AF1174" s="55"/>
    </row>
    <row r="1175" ht="14.5" spans="1:32">
      <c r="A1175" s="34"/>
      <c r="B1175" s="37"/>
      <c r="C1175" s="226"/>
      <c r="D1175" s="328"/>
      <c r="E1175" s="328"/>
      <c r="F1175" s="328"/>
      <c r="G1175" s="328"/>
      <c r="H1175" s="328"/>
      <c r="I1175" s="328"/>
      <c r="J1175" s="328"/>
      <c r="K1175" s="328"/>
      <c r="L1175" s="329"/>
      <c r="M1175" s="319"/>
      <c r="N1175" s="329"/>
      <c r="O1175" s="329"/>
      <c r="P1175" s="328"/>
      <c r="Q1175" s="330"/>
      <c r="R1175" s="329"/>
      <c r="S1175" s="328"/>
      <c r="T1175" s="331"/>
      <c r="U1175" s="328"/>
      <c r="V1175" s="55"/>
      <c r="W1175" s="55"/>
      <c r="X1175" s="55"/>
      <c r="Y1175" s="55"/>
      <c r="Z1175" s="55"/>
      <c r="AA1175" s="55"/>
      <c r="AB1175" s="55"/>
      <c r="AC1175" s="55"/>
      <c r="AD1175" s="55"/>
      <c r="AE1175" s="55"/>
      <c r="AF1175" s="55"/>
    </row>
    <row r="1176" ht="14.5" spans="1:32">
      <c r="A1176" s="34"/>
      <c r="B1176" s="37"/>
      <c r="C1176" s="226"/>
      <c r="D1176" s="328"/>
      <c r="E1176" s="328"/>
      <c r="F1176" s="328"/>
      <c r="G1176" s="328"/>
      <c r="H1176" s="328"/>
      <c r="I1176" s="328"/>
      <c r="J1176" s="328"/>
      <c r="K1176" s="328"/>
      <c r="L1176" s="329"/>
      <c r="M1176" s="319"/>
      <c r="N1176" s="329"/>
      <c r="O1176" s="329"/>
      <c r="P1176" s="328"/>
      <c r="Q1176" s="330"/>
      <c r="R1176" s="329"/>
      <c r="S1176" s="328"/>
      <c r="T1176" s="331"/>
      <c r="U1176" s="328"/>
      <c r="V1176" s="55"/>
      <c r="W1176" s="55"/>
      <c r="X1176" s="55"/>
      <c r="Y1176" s="55"/>
      <c r="Z1176" s="55"/>
      <c r="AA1176" s="55"/>
      <c r="AB1176" s="55"/>
      <c r="AC1176" s="55"/>
      <c r="AD1176" s="55"/>
      <c r="AE1176" s="55"/>
      <c r="AF1176" s="55"/>
    </row>
    <row r="1177" ht="14.5" spans="1:32">
      <c r="A1177" s="34"/>
      <c r="B1177" s="37"/>
      <c r="C1177" s="226"/>
      <c r="D1177" s="328"/>
      <c r="E1177" s="328"/>
      <c r="F1177" s="328"/>
      <c r="G1177" s="328"/>
      <c r="H1177" s="328"/>
      <c r="I1177" s="328"/>
      <c r="J1177" s="328"/>
      <c r="K1177" s="328"/>
      <c r="L1177" s="329"/>
      <c r="M1177" s="319"/>
      <c r="N1177" s="329"/>
      <c r="O1177" s="329"/>
      <c r="P1177" s="328"/>
      <c r="Q1177" s="330"/>
      <c r="R1177" s="329"/>
      <c r="S1177" s="328"/>
      <c r="T1177" s="331"/>
      <c r="U1177" s="328"/>
      <c r="V1177" s="55"/>
      <c r="W1177" s="55"/>
      <c r="X1177" s="55"/>
      <c r="Y1177" s="55"/>
      <c r="Z1177" s="55"/>
      <c r="AA1177" s="55"/>
      <c r="AB1177" s="55"/>
      <c r="AC1177" s="55"/>
      <c r="AD1177" s="55"/>
      <c r="AE1177" s="55"/>
      <c r="AF1177" s="55"/>
    </row>
    <row r="1178" ht="14.5" spans="1:32">
      <c r="A1178" s="34"/>
      <c r="B1178" s="37"/>
      <c r="C1178" s="226"/>
      <c r="D1178" s="328"/>
      <c r="E1178" s="328"/>
      <c r="F1178" s="328"/>
      <c r="G1178" s="328"/>
      <c r="H1178" s="328"/>
      <c r="I1178" s="328"/>
      <c r="J1178" s="328"/>
      <c r="K1178" s="328"/>
      <c r="L1178" s="329"/>
      <c r="M1178" s="319"/>
      <c r="N1178" s="329"/>
      <c r="O1178" s="329"/>
      <c r="P1178" s="328"/>
      <c r="Q1178" s="330"/>
      <c r="R1178" s="329"/>
      <c r="S1178" s="328"/>
      <c r="T1178" s="331"/>
      <c r="U1178" s="328"/>
      <c r="V1178" s="55"/>
      <c r="W1178" s="55"/>
      <c r="X1178" s="55"/>
      <c r="Y1178" s="55"/>
      <c r="Z1178" s="55"/>
      <c r="AA1178" s="55"/>
      <c r="AB1178" s="55"/>
      <c r="AC1178" s="55"/>
      <c r="AD1178" s="55"/>
      <c r="AE1178" s="55"/>
      <c r="AF1178" s="55"/>
    </row>
    <row r="1179" ht="14.5" spans="1:32">
      <c r="A1179" s="34"/>
      <c r="B1179" s="37"/>
      <c r="C1179" s="226"/>
      <c r="D1179" s="328"/>
      <c r="E1179" s="328"/>
      <c r="F1179" s="328"/>
      <c r="G1179" s="328"/>
      <c r="H1179" s="328"/>
      <c r="I1179" s="328"/>
      <c r="J1179" s="328"/>
      <c r="K1179" s="328"/>
      <c r="L1179" s="329"/>
      <c r="M1179" s="319"/>
      <c r="N1179" s="329"/>
      <c r="O1179" s="329"/>
      <c r="P1179" s="328"/>
      <c r="Q1179" s="330"/>
      <c r="R1179" s="329"/>
      <c r="S1179" s="328"/>
      <c r="T1179" s="331"/>
      <c r="U1179" s="328"/>
      <c r="V1179" s="55"/>
      <c r="W1179" s="55"/>
      <c r="X1179" s="55"/>
      <c r="Y1179" s="55"/>
      <c r="Z1179" s="55"/>
      <c r="AA1179" s="55"/>
      <c r="AB1179" s="55"/>
      <c r="AC1179" s="55"/>
      <c r="AD1179" s="55"/>
      <c r="AE1179" s="55"/>
      <c r="AF1179" s="55"/>
    </row>
    <row r="1180" ht="14.5" spans="1:32">
      <c r="A1180" s="34"/>
      <c r="B1180" s="37"/>
      <c r="C1180" s="226"/>
      <c r="D1180" s="328"/>
      <c r="E1180" s="328"/>
      <c r="F1180" s="328"/>
      <c r="G1180" s="328"/>
      <c r="H1180" s="328"/>
      <c r="I1180" s="328"/>
      <c r="J1180" s="328"/>
      <c r="K1180" s="328"/>
      <c r="L1180" s="329"/>
      <c r="M1180" s="319"/>
      <c r="N1180" s="329"/>
      <c r="O1180" s="329"/>
      <c r="P1180" s="328"/>
      <c r="Q1180" s="330"/>
      <c r="R1180" s="329"/>
      <c r="S1180" s="328"/>
      <c r="T1180" s="331"/>
      <c r="U1180" s="328"/>
      <c r="V1180" s="55"/>
      <c r="W1180" s="55"/>
      <c r="X1180" s="55"/>
      <c r="Y1180" s="55"/>
      <c r="Z1180" s="55"/>
      <c r="AA1180" s="55"/>
      <c r="AB1180" s="55"/>
      <c r="AC1180" s="55"/>
      <c r="AD1180" s="55"/>
      <c r="AE1180" s="55"/>
      <c r="AF1180" s="55"/>
    </row>
    <row r="1181" ht="14.5" spans="1:32">
      <c r="A1181" s="34"/>
      <c r="B1181" s="37"/>
      <c r="C1181" s="226"/>
      <c r="D1181" s="328"/>
      <c r="E1181" s="328"/>
      <c r="F1181" s="328"/>
      <c r="G1181" s="328"/>
      <c r="H1181" s="328"/>
      <c r="I1181" s="328"/>
      <c r="J1181" s="328"/>
      <c r="K1181" s="328"/>
      <c r="L1181" s="329"/>
      <c r="M1181" s="319"/>
      <c r="N1181" s="329"/>
      <c r="O1181" s="329"/>
      <c r="P1181" s="328"/>
      <c r="Q1181" s="330"/>
      <c r="R1181" s="329"/>
      <c r="S1181" s="328"/>
      <c r="T1181" s="331"/>
      <c r="U1181" s="328"/>
      <c r="V1181" s="55"/>
      <c r="W1181" s="55"/>
      <c r="X1181" s="55"/>
      <c r="Y1181" s="55"/>
      <c r="Z1181" s="55"/>
      <c r="AA1181" s="55"/>
      <c r="AB1181" s="55"/>
      <c r="AC1181" s="55"/>
      <c r="AD1181" s="55"/>
      <c r="AE1181" s="55"/>
      <c r="AF1181" s="55"/>
    </row>
    <row r="1182" ht="14.5" spans="1:32">
      <c r="A1182" s="34"/>
      <c r="B1182" s="37"/>
      <c r="C1182" s="226"/>
      <c r="D1182" s="328"/>
      <c r="E1182" s="328"/>
      <c r="F1182" s="328"/>
      <c r="G1182" s="328"/>
      <c r="H1182" s="328"/>
      <c r="I1182" s="328"/>
      <c r="J1182" s="328"/>
      <c r="K1182" s="328"/>
      <c r="L1182" s="329"/>
      <c r="M1182" s="319"/>
      <c r="N1182" s="329"/>
      <c r="O1182" s="329"/>
      <c r="P1182" s="328"/>
      <c r="Q1182" s="330"/>
      <c r="R1182" s="329"/>
      <c r="S1182" s="328"/>
      <c r="T1182" s="331"/>
      <c r="U1182" s="328"/>
      <c r="V1182" s="55"/>
      <c r="W1182" s="55"/>
      <c r="X1182" s="55"/>
      <c r="Y1182" s="55"/>
      <c r="Z1182" s="55"/>
      <c r="AA1182" s="55"/>
      <c r="AB1182" s="55"/>
      <c r="AC1182" s="55"/>
      <c r="AD1182" s="55"/>
      <c r="AE1182" s="55"/>
      <c r="AF1182" s="55"/>
    </row>
    <row r="1183" ht="14.5" spans="1:32">
      <c r="A1183" s="34"/>
      <c r="B1183" s="37"/>
      <c r="C1183" s="226"/>
      <c r="D1183" s="328"/>
      <c r="E1183" s="328"/>
      <c r="F1183" s="328"/>
      <c r="G1183" s="328"/>
      <c r="H1183" s="328"/>
      <c r="I1183" s="328"/>
      <c r="J1183" s="328"/>
      <c r="K1183" s="328"/>
      <c r="L1183" s="329"/>
      <c r="M1183" s="319"/>
      <c r="N1183" s="329"/>
      <c r="O1183" s="329"/>
      <c r="P1183" s="328"/>
      <c r="Q1183" s="330"/>
      <c r="R1183" s="329"/>
      <c r="S1183" s="328"/>
      <c r="T1183" s="331"/>
      <c r="U1183" s="328"/>
      <c r="V1183" s="55"/>
      <c r="W1183" s="55"/>
      <c r="X1183" s="55"/>
      <c r="Y1183" s="55"/>
      <c r="Z1183" s="55"/>
      <c r="AA1183" s="55"/>
      <c r="AB1183" s="55"/>
      <c r="AC1183" s="55"/>
      <c r="AD1183" s="55"/>
      <c r="AE1183" s="55"/>
      <c r="AF1183" s="55"/>
    </row>
    <row r="1184" ht="14.5" spans="1:32">
      <c r="A1184" s="34"/>
      <c r="B1184" s="37"/>
      <c r="C1184" s="226"/>
      <c r="D1184" s="328"/>
      <c r="E1184" s="328"/>
      <c r="F1184" s="328"/>
      <c r="G1184" s="328"/>
      <c r="H1184" s="328"/>
      <c r="I1184" s="328"/>
      <c r="J1184" s="328"/>
      <c r="K1184" s="328"/>
      <c r="L1184" s="329"/>
      <c r="M1184" s="319"/>
      <c r="N1184" s="329"/>
      <c r="O1184" s="329"/>
      <c r="P1184" s="328"/>
      <c r="Q1184" s="330"/>
      <c r="R1184" s="329"/>
      <c r="S1184" s="328"/>
      <c r="T1184" s="331"/>
      <c r="U1184" s="328"/>
      <c r="V1184" s="55"/>
      <c r="W1184" s="55"/>
      <c r="X1184" s="55"/>
      <c r="Y1184" s="55"/>
      <c r="Z1184" s="55"/>
      <c r="AA1184" s="55"/>
      <c r="AB1184" s="55"/>
      <c r="AC1184" s="55"/>
      <c r="AD1184" s="55"/>
      <c r="AE1184" s="55"/>
      <c r="AF1184" s="55"/>
    </row>
    <row r="1185" ht="14.5" spans="1:32">
      <c r="A1185" s="34"/>
      <c r="B1185" s="37"/>
      <c r="C1185" s="226"/>
      <c r="D1185" s="328"/>
      <c r="E1185" s="328"/>
      <c r="F1185" s="328"/>
      <c r="G1185" s="328"/>
      <c r="H1185" s="328"/>
      <c r="I1185" s="328"/>
      <c r="J1185" s="328"/>
      <c r="K1185" s="328"/>
      <c r="L1185" s="329"/>
      <c r="M1185" s="319"/>
      <c r="N1185" s="329"/>
      <c r="O1185" s="329"/>
      <c r="P1185" s="328"/>
      <c r="Q1185" s="330"/>
      <c r="R1185" s="329"/>
      <c r="S1185" s="328"/>
      <c r="T1185" s="331"/>
      <c r="U1185" s="328"/>
      <c r="V1185" s="55"/>
      <c r="W1185" s="55"/>
      <c r="X1185" s="55"/>
      <c r="Y1185" s="55"/>
      <c r="Z1185" s="55"/>
      <c r="AA1185" s="55"/>
      <c r="AB1185" s="55"/>
      <c r="AC1185" s="55"/>
      <c r="AD1185" s="55"/>
      <c r="AE1185" s="55"/>
      <c r="AF1185" s="55"/>
    </row>
    <row r="1186" ht="14.5" spans="1:32">
      <c r="A1186" s="34"/>
      <c r="B1186" s="37"/>
      <c r="C1186" s="226"/>
      <c r="D1186" s="328"/>
      <c r="E1186" s="328"/>
      <c r="F1186" s="328"/>
      <c r="G1186" s="328"/>
      <c r="H1186" s="328"/>
      <c r="I1186" s="328"/>
      <c r="J1186" s="328"/>
      <c r="K1186" s="328"/>
      <c r="L1186" s="329"/>
      <c r="M1186" s="319"/>
      <c r="N1186" s="329"/>
      <c r="O1186" s="329"/>
      <c r="P1186" s="328"/>
      <c r="Q1186" s="330"/>
      <c r="R1186" s="329"/>
      <c r="S1186" s="328"/>
      <c r="T1186" s="331"/>
      <c r="U1186" s="328"/>
      <c r="V1186" s="55"/>
      <c r="W1186" s="55"/>
      <c r="X1186" s="55"/>
      <c r="Y1186" s="55"/>
      <c r="Z1186" s="55"/>
      <c r="AA1186" s="55"/>
      <c r="AB1186" s="55"/>
      <c r="AC1186" s="55"/>
      <c r="AD1186" s="55"/>
      <c r="AE1186" s="55"/>
      <c r="AF1186" s="55"/>
    </row>
    <row r="1187" ht="14.5" spans="1:32">
      <c r="A1187" s="34"/>
      <c r="B1187" s="37"/>
      <c r="C1187" s="226"/>
      <c r="D1187" s="328"/>
      <c r="E1187" s="328"/>
      <c r="F1187" s="328"/>
      <c r="G1187" s="328"/>
      <c r="H1187" s="328"/>
      <c r="I1187" s="328"/>
      <c r="J1187" s="328"/>
      <c r="K1187" s="328"/>
      <c r="L1187" s="329"/>
      <c r="M1187" s="319"/>
      <c r="N1187" s="329"/>
      <c r="O1187" s="329"/>
      <c r="P1187" s="328"/>
      <c r="Q1187" s="330"/>
      <c r="R1187" s="329"/>
      <c r="S1187" s="328"/>
      <c r="T1187" s="331"/>
      <c r="U1187" s="328"/>
      <c r="V1187" s="55"/>
      <c r="W1187" s="55"/>
      <c r="X1187" s="55"/>
      <c r="Y1187" s="55"/>
      <c r="Z1187" s="55"/>
      <c r="AA1187" s="55"/>
      <c r="AB1187" s="55"/>
      <c r="AC1187" s="55"/>
      <c r="AD1187" s="55"/>
      <c r="AE1187" s="55"/>
      <c r="AF1187" s="55"/>
    </row>
    <row r="1188" ht="14.5" spans="1:32">
      <c r="A1188" s="34"/>
      <c r="B1188" s="37"/>
      <c r="C1188" s="226"/>
      <c r="D1188" s="328"/>
      <c r="E1188" s="328"/>
      <c r="F1188" s="328"/>
      <c r="G1188" s="328"/>
      <c r="H1188" s="328"/>
      <c r="I1188" s="328"/>
      <c r="J1188" s="328"/>
      <c r="K1188" s="328"/>
      <c r="L1188" s="329"/>
      <c r="M1188" s="319"/>
      <c r="N1188" s="329"/>
      <c r="O1188" s="329"/>
      <c r="P1188" s="328"/>
      <c r="Q1188" s="330"/>
      <c r="R1188" s="329"/>
      <c r="S1188" s="328"/>
      <c r="T1188" s="331"/>
      <c r="U1188" s="328"/>
      <c r="V1188" s="55"/>
      <c r="W1188" s="55"/>
      <c r="X1188" s="55"/>
      <c r="Y1188" s="55"/>
      <c r="Z1188" s="55"/>
      <c r="AA1188" s="55"/>
      <c r="AB1188" s="55"/>
      <c r="AC1188" s="55"/>
      <c r="AD1188" s="55"/>
      <c r="AE1188" s="55"/>
      <c r="AF1188" s="55"/>
    </row>
    <row r="1189" ht="14.5" spans="1:32">
      <c r="A1189" s="34"/>
      <c r="B1189" s="37"/>
      <c r="C1189" s="226"/>
      <c r="D1189" s="328"/>
      <c r="E1189" s="328"/>
      <c r="F1189" s="328"/>
      <c r="G1189" s="328"/>
      <c r="H1189" s="328"/>
      <c r="I1189" s="328"/>
      <c r="J1189" s="328"/>
      <c r="K1189" s="328"/>
      <c r="L1189" s="329"/>
      <c r="M1189" s="319"/>
      <c r="N1189" s="329"/>
      <c r="O1189" s="329"/>
      <c r="P1189" s="328"/>
      <c r="Q1189" s="330"/>
      <c r="R1189" s="329"/>
      <c r="S1189" s="328"/>
      <c r="T1189" s="331"/>
      <c r="U1189" s="328"/>
      <c r="V1189" s="55"/>
      <c r="W1189" s="55"/>
      <c r="X1189" s="55"/>
      <c r="Y1189" s="55"/>
      <c r="Z1189" s="55"/>
      <c r="AA1189" s="55"/>
      <c r="AB1189" s="55"/>
      <c r="AC1189" s="55"/>
      <c r="AD1189" s="55"/>
      <c r="AE1189" s="55"/>
      <c r="AF1189" s="55"/>
    </row>
    <row r="1190" ht="14.5" spans="1:32">
      <c r="A1190" s="34"/>
      <c r="B1190" s="37"/>
      <c r="C1190" s="226"/>
      <c r="D1190" s="328"/>
      <c r="E1190" s="328"/>
      <c r="F1190" s="328"/>
      <c r="G1190" s="328"/>
      <c r="H1190" s="328"/>
      <c r="I1190" s="328"/>
      <c r="J1190" s="328"/>
      <c r="K1190" s="328"/>
      <c r="L1190" s="329"/>
      <c r="M1190" s="319"/>
      <c r="N1190" s="329"/>
      <c r="O1190" s="329"/>
      <c r="P1190" s="328"/>
      <c r="Q1190" s="330"/>
      <c r="R1190" s="329"/>
      <c r="S1190" s="328"/>
      <c r="T1190" s="331"/>
      <c r="U1190" s="328"/>
      <c r="V1190" s="55"/>
      <c r="W1190" s="55"/>
      <c r="X1190" s="55"/>
      <c r="Y1190" s="55"/>
      <c r="Z1190" s="55"/>
      <c r="AA1190" s="55"/>
      <c r="AB1190" s="55"/>
      <c r="AC1190" s="55"/>
      <c r="AD1190" s="55"/>
      <c r="AE1190" s="55"/>
      <c r="AF1190" s="55"/>
    </row>
    <row r="1191" ht="14.5" spans="1:32">
      <c r="A1191" s="34"/>
      <c r="B1191" s="37"/>
      <c r="C1191" s="226"/>
      <c r="D1191" s="328"/>
      <c r="E1191" s="328"/>
      <c r="F1191" s="328"/>
      <c r="G1191" s="328"/>
      <c r="H1191" s="328"/>
      <c r="I1191" s="328"/>
      <c r="J1191" s="328"/>
      <c r="K1191" s="328"/>
      <c r="L1191" s="329"/>
      <c r="M1191" s="319"/>
      <c r="N1191" s="329"/>
      <c r="O1191" s="329"/>
      <c r="P1191" s="328"/>
      <c r="Q1191" s="330"/>
      <c r="R1191" s="329"/>
      <c r="S1191" s="328"/>
      <c r="T1191" s="331"/>
      <c r="U1191" s="328"/>
      <c r="V1191" s="55"/>
      <c r="W1191" s="55"/>
      <c r="X1191" s="55"/>
      <c r="Y1191" s="55"/>
      <c r="Z1191" s="55"/>
      <c r="AA1191" s="55"/>
      <c r="AB1191" s="55"/>
      <c r="AC1191" s="55"/>
      <c r="AD1191" s="55"/>
      <c r="AE1191" s="55"/>
      <c r="AF1191" s="55"/>
    </row>
    <row r="1192" ht="14.5" spans="1:32">
      <c r="A1192" s="34"/>
      <c r="B1192" s="37"/>
      <c r="C1192" s="226"/>
      <c r="D1192" s="328"/>
      <c r="E1192" s="328"/>
      <c r="F1192" s="328"/>
      <c r="G1192" s="328"/>
      <c r="H1192" s="328"/>
      <c r="I1192" s="328"/>
      <c r="J1192" s="328"/>
      <c r="K1192" s="328"/>
      <c r="L1192" s="329"/>
      <c r="M1192" s="319"/>
      <c r="N1192" s="329"/>
      <c r="O1192" s="329"/>
      <c r="P1192" s="328"/>
      <c r="Q1192" s="330"/>
      <c r="R1192" s="329"/>
      <c r="S1192" s="328"/>
      <c r="T1192" s="331"/>
      <c r="U1192" s="328"/>
      <c r="V1192" s="55"/>
      <c r="W1192" s="55"/>
      <c r="X1192" s="55"/>
      <c r="Y1192" s="55"/>
      <c r="Z1192" s="55"/>
      <c r="AA1192" s="55"/>
      <c r="AB1192" s="55"/>
      <c r="AC1192" s="55"/>
      <c r="AD1192" s="55"/>
      <c r="AE1192" s="55"/>
      <c r="AF1192" s="55"/>
    </row>
    <row r="1193" ht="14.5" spans="1:32">
      <c r="A1193" s="34"/>
      <c r="B1193" s="37"/>
      <c r="C1193" s="226"/>
      <c r="D1193" s="328"/>
      <c r="E1193" s="328"/>
      <c r="F1193" s="328"/>
      <c r="G1193" s="328"/>
      <c r="H1193" s="328"/>
      <c r="I1193" s="328"/>
      <c r="J1193" s="328"/>
      <c r="K1193" s="328"/>
      <c r="L1193" s="329"/>
      <c r="M1193" s="319"/>
      <c r="N1193" s="329"/>
      <c r="O1193" s="329"/>
      <c r="P1193" s="328"/>
      <c r="Q1193" s="330"/>
      <c r="R1193" s="329"/>
      <c r="S1193" s="328"/>
      <c r="T1193" s="331"/>
      <c r="U1193" s="328"/>
      <c r="V1193" s="55"/>
      <c r="W1193" s="55"/>
      <c r="X1193" s="55"/>
      <c r="Y1193" s="55"/>
      <c r="Z1193" s="55"/>
      <c r="AA1193" s="55"/>
      <c r="AB1193" s="55"/>
      <c r="AC1193" s="55"/>
      <c r="AD1193" s="55"/>
      <c r="AE1193" s="55"/>
      <c r="AF1193" s="55"/>
    </row>
    <row r="1194" ht="14.5" spans="1:32">
      <c r="A1194" s="34"/>
      <c r="B1194" s="37"/>
      <c r="C1194" s="226"/>
      <c r="D1194" s="328"/>
      <c r="E1194" s="328"/>
      <c r="F1194" s="328"/>
      <c r="G1194" s="328"/>
      <c r="H1194" s="328"/>
      <c r="I1194" s="328"/>
      <c r="J1194" s="328"/>
      <c r="K1194" s="328"/>
      <c r="L1194" s="329"/>
      <c r="M1194" s="319"/>
      <c r="N1194" s="329"/>
      <c r="O1194" s="329"/>
      <c r="P1194" s="328"/>
      <c r="Q1194" s="330"/>
      <c r="R1194" s="329"/>
      <c r="S1194" s="328"/>
      <c r="T1194" s="331"/>
      <c r="U1194" s="328"/>
      <c r="V1194" s="55"/>
      <c r="W1194" s="55"/>
      <c r="X1194" s="55"/>
      <c r="Y1194" s="55"/>
      <c r="Z1194" s="55"/>
      <c r="AA1194" s="55"/>
      <c r="AB1194" s="55"/>
      <c r="AC1194" s="55"/>
      <c r="AD1194" s="55"/>
      <c r="AE1194" s="55"/>
      <c r="AF1194" s="55"/>
    </row>
    <row r="1195" ht="14.5" spans="1:32">
      <c r="A1195" s="34"/>
      <c r="B1195" s="37"/>
      <c r="C1195" s="226"/>
      <c r="D1195" s="328"/>
      <c r="E1195" s="328"/>
      <c r="F1195" s="328"/>
      <c r="G1195" s="328"/>
      <c r="H1195" s="328"/>
      <c r="I1195" s="328"/>
      <c r="J1195" s="328"/>
      <c r="K1195" s="328"/>
      <c r="L1195" s="329"/>
      <c r="M1195" s="319"/>
      <c r="N1195" s="329"/>
      <c r="O1195" s="329"/>
      <c r="P1195" s="328"/>
      <c r="Q1195" s="330"/>
      <c r="R1195" s="329"/>
      <c r="S1195" s="328"/>
      <c r="T1195" s="331"/>
      <c r="U1195" s="328"/>
      <c r="V1195" s="55"/>
      <c r="W1195" s="55"/>
      <c r="X1195" s="55"/>
      <c r="Y1195" s="55"/>
      <c r="Z1195" s="55"/>
      <c r="AA1195" s="55"/>
      <c r="AB1195" s="55"/>
      <c r="AC1195" s="55"/>
      <c r="AD1195" s="55"/>
      <c r="AE1195" s="55"/>
      <c r="AF1195" s="55"/>
    </row>
    <row r="1196" ht="14.5" spans="1:32">
      <c r="A1196" s="34"/>
      <c r="B1196" s="37"/>
      <c r="C1196" s="226"/>
      <c r="D1196" s="328"/>
      <c r="E1196" s="328"/>
      <c r="F1196" s="328"/>
      <c r="G1196" s="328"/>
      <c r="H1196" s="328"/>
      <c r="I1196" s="328"/>
      <c r="J1196" s="328"/>
      <c r="K1196" s="328"/>
      <c r="L1196" s="329"/>
      <c r="M1196" s="319"/>
      <c r="N1196" s="329"/>
      <c r="O1196" s="329"/>
      <c r="P1196" s="328"/>
      <c r="Q1196" s="330"/>
      <c r="R1196" s="329"/>
      <c r="S1196" s="328"/>
      <c r="T1196" s="331"/>
      <c r="U1196" s="328"/>
      <c r="V1196" s="55"/>
      <c r="W1196" s="55"/>
      <c r="X1196" s="55"/>
      <c r="Y1196" s="55"/>
      <c r="Z1196" s="55"/>
      <c r="AA1196" s="55"/>
      <c r="AB1196" s="55"/>
      <c r="AC1196" s="55"/>
      <c r="AD1196" s="55"/>
      <c r="AE1196" s="55"/>
      <c r="AF1196" s="55"/>
    </row>
    <row r="1197" ht="14.5" spans="1:32">
      <c r="A1197" s="34"/>
      <c r="B1197" s="37"/>
      <c r="C1197" s="226"/>
      <c r="D1197" s="328"/>
      <c r="E1197" s="328"/>
      <c r="F1197" s="328"/>
      <c r="G1197" s="328"/>
      <c r="H1197" s="328"/>
      <c r="I1197" s="328"/>
      <c r="J1197" s="328"/>
      <c r="K1197" s="328"/>
      <c r="L1197" s="329"/>
      <c r="M1197" s="319"/>
      <c r="N1197" s="329"/>
      <c r="O1197" s="329"/>
      <c r="P1197" s="328"/>
      <c r="Q1197" s="330"/>
      <c r="R1197" s="329"/>
      <c r="S1197" s="328"/>
      <c r="T1197" s="331"/>
      <c r="U1197" s="328"/>
      <c r="V1197" s="55"/>
      <c r="W1197" s="55"/>
      <c r="X1197" s="55"/>
      <c r="Y1197" s="55"/>
      <c r="Z1197" s="55"/>
      <c r="AA1197" s="55"/>
      <c r="AB1197" s="55"/>
      <c r="AC1197" s="55"/>
      <c r="AD1197" s="55"/>
      <c r="AE1197" s="55"/>
      <c r="AF1197" s="55"/>
    </row>
    <row r="1198" ht="14.5" spans="1:32">
      <c r="A1198" s="34"/>
      <c r="B1198" s="37"/>
      <c r="C1198" s="226"/>
      <c r="D1198" s="328"/>
      <c r="E1198" s="328"/>
      <c r="F1198" s="328"/>
      <c r="G1198" s="328"/>
      <c r="H1198" s="328"/>
      <c r="I1198" s="328"/>
      <c r="J1198" s="328"/>
      <c r="K1198" s="328"/>
      <c r="L1198" s="329"/>
      <c r="M1198" s="319"/>
      <c r="N1198" s="329"/>
      <c r="O1198" s="329"/>
      <c r="P1198" s="328"/>
      <c r="Q1198" s="330"/>
      <c r="R1198" s="329"/>
      <c r="S1198" s="328"/>
      <c r="T1198" s="331"/>
      <c r="U1198" s="328"/>
      <c r="V1198" s="55"/>
      <c r="W1198" s="55"/>
      <c r="X1198" s="55"/>
      <c r="Y1198" s="55"/>
      <c r="Z1198" s="55"/>
      <c r="AA1198" s="55"/>
      <c r="AB1198" s="55"/>
      <c r="AC1198" s="55"/>
      <c r="AD1198" s="55"/>
      <c r="AE1198" s="55"/>
      <c r="AF1198" s="55"/>
    </row>
    <row r="1199" ht="14.5" spans="1:32">
      <c r="A1199" s="34"/>
      <c r="B1199" s="37"/>
      <c r="C1199" s="226"/>
      <c r="D1199" s="328"/>
      <c r="E1199" s="328"/>
      <c r="F1199" s="328"/>
      <c r="G1199" s="328"/>
      <c r="H1199" s="328"/>
      <c r="I1199" s="328"/>
      <c r="J1199" s="328"/>
      <c r="K1199" s="328"/>
      <c r="L1199" s="329"/>
      <c r="M1199" s="319"/>
      <c r="N1199" s="329"/>
      <c r="O1199" s="329"/>
      <c r="P1199" s="328"/>
      <c r="Q1199" s="330"/>
      <c r="R1199" s="329"/>
      <c r="S1199" s="328"/>
      <c r="T1199" s="331"/>
      <c r="U1199" s="328"/>
      <c r="V1199" s="55"/>
      <c r="W1199" s="55"/>
      <c r="X1199" s="55"/>
      <c r="Y1199" s="55"/>
      <c r="Z1199" s="55"/>
      <c r="AA1199" s="55"/>
      <c r="AB1199" s="55"/>
      <c r="AC1199" s="55"/>
      <c r="AD1199" s="55"/>
      <c r="AE1199" s="55"/>
      <c r="AF1199" s="55"/>
    </row>
    <row r="1200" ht="14.5" spans="1:32">
      <c r="A1200" s="34"/>
      <c r="B1200" s="37"/>
      <c r="C1200" s="226"/>
      <c r="D1200" s="328"/>
      <c r="E1200" s="328"/>
      <c r="F1200" s="328"/>
      <c r="G1200" s="328"/>
      <c r="H1200" s="328"/>
      <c r="I1200" s="328"/>
      <c r="J1200" s="328"/>
      <c r="K1200" s="328"/>
      <c r="L1200" s="329"/>
      <c r="M1200" s="319"/>
      <c r="N1200" s="329"/>
      <c r="O1200" s="329"/>
      <c r="P1200" s="328"/>
      <c r="Q1200" s="330"/>
      <c r="R1200" s="329"/>
      <c r="S1200" s="328"/>
      <c r="T1200" s="331"/>
      <c r="U1200" s="328"/>
      <c r="V1200" s="55"/>
      <c r="W1200" s="55"/>
      <c r="X1200" s="55"/>
      <c r="Y1200" s="55"/>
      <c r="Z1200" s="55"/>
      <c r="AA1200" s="55"/>
      <c r="AB1200" s="55"/>
      <c r="AC1200" s="55"/>
      <c r="AD1200" s="55"/>
      <c r="AE1200" s="55"/>
      <c r="AF1200" s="55"/>
    </row>
    <row r="1201" ht="14.5" spans="1:32">
      <c r="A1201" s="34"/>
      <c r="B1201" s="37"/>
      <c r="C1201" s="226"/>
      <c r="D1201" s="328"/>
      <c r="E1201" s="328"/>
      <c r="F1201" s="328"/>
      <c r="G1201" s="328"/>
      <c r="H1201" s="328"/>
      <c r="I1201" s="328"/>
      <c r="J1201" s="328"/>
      <c r="K1201" s="328"/>
      <c r="L1201" s="329"/>
      <c r="M1201" s="319"/>
      <c r="N1201" s="329"/>
      <c r="O1201" s="329"/>
      <c r="P1201" s="328"/>
      <c r="Q1201" s="330"/>
      <c r="R1201" s="329"/>
      <c r="S1201" s="328"/>
      <c r="T1201" s="331"/>
      <c r="U1201" s="328"/>
      <c r="V1201" s="55"/>
      <c r="W1201" s="55"/>
      <c r="X1201" s="55"/>
      <c r="Y1201" s="55"/>
      <c r="Z1201" s="55"/>
      <c r="AA1201" s="55"/>
      <c r="AB1201" s="55"/>
      <c r="AC1201" s="55"/>
      <c r="AD1201" s="55"/>
      <c r="AE1201" s="55"/>
      <c r="AF1201" s="55"/>
    </row>
    <row r="1202" ht="14.5" spans="1:32">
      <c r="A1202" s="34"/>
      <c r="B1202" s="37"/>
      <c r="C1202" s="226"/>
      <c r="D1202" s="328"/>
      <c r="E1202" s="328"/>
      <c r="F1202" s="328"/>
      <c r="G1202" s="328"/>
      <c r="H1202" s="328"/>
      <c r="I1202" s="328"/>
      <c r="J1202" s="328"/>
      <c r="K1202" s="328"/>
      <c r="L1202" s="329"/>
      <c r="M1202" s="319"/>
      <c r="N1202" s="329"/>
      <c r="O1202" s="329"/>
      <c r="P1202" s="328"/>
      <c r="Q1202" s="330"/>
      <c r="R1202" s="329"/>
      <c r="S1202" s="328"/>
      <c r="T1202" s="331"/>
      <c r="U1202" s="328"/>
      <c r="V1202" s="55"/>
      <c r="W1202" s="55"/>
      <c r="X1202" s="55"/>
      <c r="Y1202" s="55"/>
      <c r="Z1202" s="55"/>
      <c r="AA1202" s="55"/>
      <c r="AB1202" s="55"/>
      <c r="AC1202" s="55"/>
      <c r="AD1202" s="55"/>
      <c r="AE1202" s="55"/>
      <c r="AF1202" s="55"/>
    </row>
    <row r="1203" ht="14.5" spans="1:32">
      <c r="A1203" s="34"/>
      <c r="B1203" s="37"/>
      <c r="C1203" s="226"/>
      <c r="D1203" s="328"/>
      <c r="E1203" s="328"/>
      <c r="F1203" s="328"/>
      <c r="G1203" s="328"/>
      <c r="H1203" s="328"/>
      <c r="I1203" s="328"/>
      <c r="J1203" s="328"/>
      <c r="K1203" s="328"/>
      <c r="L1203" s="329"/>
      <c r="M1203" s="319"/>
      <c r="N1203" s="329"/>
      <c r="O1203" s="329"/>
      <c r="P1203" s="328"/>
      <c r="Q1203" s="330"/>
      <c r="R1203" s="329"/>
      <c r="S1203" s="328"/>
      <c r="T1203" s="331"/>
      <c r="U1203" s="328"/>
      <c r="V1203" s="55"/>
      <c r="W1203" s="55"/>
      <c r="X1203" s="55"/>
      <c r="Y1203" s="55"/>
      <c r="Z1203" s="55"/>
      <c r="AA1203" s="55"/>
      <c r="AB1203" s="55"/>
      <c r="AC1203" s="55"/>
      <c r="AD1203" s="55"/>
      <c r="AE1203" s="55"/>
      <c r="AF1203" s="55"/>
    </row>
    <row r="1204" ht="14.5" spans="1:32">
      <c r="A1204" s="34"/>
      <c r="B1204" s="37"/>
      <c r="C1204" s="226"/>
      <c r="D1204" s="328"/>
      <c r="E1204" s="328"/>
      <c r="F1204" s="328"/>
      <c r="G1204" s="328"/>
      <c r="H1204" s="328"/>
      <c r="I1204" s="328"/>
      <c r="J1204" s="328"/>
      <c r="K1204" s="328"/>
      <c r="L1204" s="329"/>
      <c r="M1204" s="319"/>
      <c r="N1204" s="329"/>
      <c r="O1204" s="329"/>
      <c r="P1204" s="328"/>
      <c r="Q1204" s="330"/>
      <c r="R1204" s="329"/>
      <c r="S1204" s="328"/>
      <c r="T1204" s="331"/>
      <c r="U1204" s="328"/>
      <c r="V1204" s="55"/>
      <c r="W1204" s="55"/>
      <c r="X1204" s="55"/>
      <c r="Y1204" s="55"/>
      <c r="Z1204" s="55"/>
      <c r="AA1204" s="55"/>
      <c r="AB1204" s="55"/>
      <c r="AC1204" s="55"/>
      <c r="AD1204" s="55"/>
      <c r="AE1204" s="55"/>
      <c r="AF1204" s="55"/>
    </row>
    <row r="1205" ht="14.5" spans="1:32">
      <c r="A1205" s="34"/>
      <c r="B1205" s="37"/>
      <c r="C1205" s="226"/>
      <c r="D1205" s="328"/>
      <c r="E1205" s="328"/>
      <c r="F1205" s="328"/>
      <c r="G1205" s="328"/>
      <c r="H1205" s="328"/>
      <c r="I1205" s="328"/>
      <c r="J1205" s="328"/>
      <c r="K1205" s="328"/>
      <c r="L1205" s="329"/>
      <c r="M1205" s="319"/>
      <c r="N1205" s="329"/>
      <c r="O1205" s="329"/>
      <c r="P1205" s="328"/>
      <c r="Q1205" s="330"/>
      <c r="R1205" s="329"/>
      <c r="S1205" s="328"/>
      <c r="T1205" s="331"/>
      <c r="U1205" s="328"/>
      <c r="V1205" s="55"/>
      <c r="W1205" s="55"/>
      <c r="X1205" s="55"/>
      <c r="Y1205" s="55"/>
      <c r="Z1205" s="55"/>
      <c r="AA1205" s="55"/>
      <c r="AB1205" s="55"/>
      <c r="AC1205" s="55"/>
      <c r="AD1205" s="55"/>
      <c r="AE1205" s="55"/>
      <c r="AF1205" s="55"/>
    </row>
    <row r="1206" ht="14.5" spans="1:32">
      <c r="A1206" s="34"/>
      <c r="B1206" s="37"/>
      <c r="C1206" s="226"/>
      <c r="D1206" s="328"/>
      <c r="E1206" s="328"/>
      <c r="F1206" s="328"/>
      <c r="G1206" s="328"/>
      <c r="H1206" s="328"/>
      <c r="I1206" s="328"/>
      <c r="J1206" s="328"/>
      <c r="K1206" s="328"/>
      <c r="L1206" s="329"/>
      <c r="M1206" s="319"/>
      <c r="N1206" s="329"/>
      <c r="O1206" s="329"/>
      <c r="P1206" s="328"/>
      <c r="Q1206" s="330"/>
      <c r="R1206" s="329"/>
      <c r="S1206" s="328"/>
      <c r="T1206" s="331"/>
      <c r="U1206" s="328"/>
      <c r="V1206" s="55"/>
      <c r="W1206" s="55"/>
      <c r="X1206" s="55"/>
      <c r="Y1206" s="55"/>
      <c r="Z1206" s="55"/>
      <c r="AA1206" s="55"/>
      <c r="AB1206" s="55"/>
      <c r="AC1206" s="55"/>
      <c r="AD1206" s="55"/>
      <c r="AE1206" s="55"/>
      <c r="AF1206" s="55"/>
    </row>
    <row r="1207" ht="14.5" spans="1:32">
      <c r="A1207" s="34"/>
      <c r="B1207" s="37"/>
      <c r="C1207" s="226"/>
      <c r="D1207" s="328"/>
      <c r="E1207" s="328"/>
      <c r="F1207" s="328"/>
      <c r="G1207" s="328"/>
      <c r="H1207" s="328"/>
      <c r="I1207" s="328"/>
      <c r="J1207" s="328"/>
      <c r="K1207" s="328"/>
      <c r="L1207" s="329"/>
      <c r="M1207" s="319"/>
      <c r="N1207" s="329"/>
      <c r="O1207" s="329"/>
      <c r="P1207" s="328"/>
      <c r="Q1207" s="330"/>
      <c r="R1207" s="329"/>
      <c r="S1207" s="328"/>
      <c r="T1207" s="331"/>
      <c r="U1207" s="328"/>
      <c r="V1207" s="55"/>
      <c r="W1207" s="55"/>
      <c r="X1207" s="55"/>
      <c r="Y1207" s="55"/>
      <c r="Z1207" s="55"/>
      <c r="AA1207" s="55"/>
      <c r="AB1207" s="55"/>
      <c r="AC1207" s="55"/>
      <c r="AD1207" s="55"/>
      <c r="AE1207" s="55"/>
      <c r="AF1207" s="55"/>
    </row>
    <row r="1208" ht="14.5" spans="1:32">
      <c r="A1208" s="34"/>
      <c r="B1208" s="37"/>
      <c r="C1208" s="226"/>
      <c r="D1208" s="328"/>
      <c r="E1208" s="328"/>
      <c r="F1208" s="328"/>
      <c r="G1208" s="328"/>
      <c r="H1208" s="328"/>
      <c r="I1208" s="328"/>
      <c r="J1208" s="328"/>
      <c r="K1208" s="328"/>
      <c r="L1208" s="329"/>
      <c r="M1208" s="319"/>
      <c r="N1208" s="329"/>
      <c r="O1208" s="329"/>
      <c r="P1208" s="328"/>
      <c r="Q1208" s="330"/>
      <c r="R1208" s="329"/>
      <c r="S1208" s="328"/>
      <c r="T1208" s="331"/>
      <c r="U1208" s="328"/>
      <c r="V1208" s="55"/>
      <c r="W1208" s="55"/>
      <c r="X1208" s="55"/>
      <c r="Y1208" s="55"/>
      <c r="Z1208" s="55"/>
      <c r="AA1208" s="55"/>
      <c r="AB1208" s="55"/>
      <c r="AC1208" s="55"/>
      <c r="AD1208" s="55"/>
      <c r="AE1208" s="55"/>
      <c r="AF1208" s="55"/>
    </row>
    <row r="1209" ht="14.5" spans="1:32">
      <c r="A1209" s="34"/>
      <c r="B1209" s="37"/>
      <c r="C1209" s="226"/>
      <c r="D1209" s="328"/>
      <c r="E1209" s="328"/>
      <c r="F1209" s="328"/>
      <c r="G1209" s="328"/>
      <c r="H1209" s="328"/>
      <c r="I1209" s="328"/>
      <c r="J1209" s="328"/>
      <c r="K1209" s="328"/>
      <c r="L1209" s="329"/>
      <c r="M1209" s="319"/>
      <c r="N1209" s="329"/>
      <c r="O1209" s="329"/>
      <c r="P1209" s="328"/>
      <c r="Q1209" s="330"/>
      <c r="R1209" s="329"/>
      <c r="S1209" s="328"/>
      <c r="T1209" s="331"/>
      <c r="U1209" s="328"/>
      <c r="V1209" s="55"/>
      <c r="W1209" s="55"/>
      <c r="X1209" s="55"/>
      <c r="Y1209" s="55"/>
      <c r="Z1209" s="55"/>
      <c r="AA1209" s="55"/>
      <c r="AB1209" s="55"/>
      <c r="AC1209" s="55"/>
      <c r="AD1209" s="55"/>
      <c r="AE1209" s="55"/>
      <c r="AF1209" s="55"/>
    </row>
    <row r="1210" ht="14.5" spans="1:32">
      <c r="A1210" s="34"/>
      <c r="B1210" s="37"/>
      <c r="C1210" s="226"/>
      <c r="D1210" s="328"/>
      <c r="E1210" s="328"/>
      <c r="F1210" s="328"/>
      <c r="G1210" s="328"/>
      <c r="H1210" s="328"/>
      <c r="I1210" s="328"/>
      <c r="J1210" s="328"/>
      <c r="K1210" s="328"/>
      <c r="L1210" s="329"/>
      <c r="M1210" s="319"/>
      <c r="N1210" s="329"/>
      <c r="O1210" s="329"/>
      <c r="P1210" s="328"/>
      <c r="Q1210" s="330"/>
      <c r="R1210" s="329"/>
      <c r="S1210" s="328"/>
      <c r="T1210" s="331"/>
      <c r="U1210" s="328"/>
      <c r="V1210" s="55"/>
      <c r="W1210" s="55"/>
      <c r="X1210" s="55"/>
      <c r="Y1210" s="55"/>
      <c r="Z1210" s="55"/>
      <c r="AA1210" s="55"/>
      <c r="AB1210" s="55"/>
      <c r="AC1210" s="55"/>
      <c r="AD1210" s="55"/>
      <c r="AE1210" s="55"/>
      <c r="AF1210" s="55"/>
    </row>
    <row r="1211" ht="14.5" spans="1:32">
      <c r="A1211" s="34"/>
      <c r="B1211" s="37"/>
      <c r="C1211" s="226"/>
      <c r="D1211" s="328"/>
      <c r="E1211" s="328"/>
      <c r="F1211" s="328"/>
      <c r="G1211" s="328"/>
      <c r="H1211" s="328"/>
      <c r="I1211" s="328"/>
      <c r="J1211" s="328"/>
      <c r="K1211" s="328"/>
      <c r="L1211" s="329"/>
      <c r="M1211" s="319"/>
      <c r="N1211" s="329"/>
      <c r="O1211" s="329"/>
      <c r="P1211" s="328"/>
      <c r="Q1211" s="330"/>
      <c r="R1211" s="329"/>
      <c r="S1211" s="328"/>
      <c r="T1211" s="331"/>
      <c r="U1211" s="328"/>
      <c r="V1211" s="55"/>
      <c r="W1211" s="55"/>
      <c r="X1211" s="55"/>
      <c r="Y1211" s="55"/>
      <c r="Z1211" s="55"/>
      <c r="AA1211" s="55"/>
      <c r="AB1211" s="55"/>
      <c r="AC1211" s="55"/>
      <c r="AD1211" s="55"/>
      <c r="AE1211" s="55"/>
      <c r="AF1211" s="55"/>
    </row>
    <row r="1212" ht="14.5" spans="1:32">
      <c r="A1212" s="34"/>
      <c r="B1212" s="37"/>
      <c r="C1212" s="226"/>
      <c r="D1212" s="328"/>
      <c r="E1212" s="328"/>
      <c r="F1212" s="328"/>
      <c r="G1212" s="328"/>
      <c r="H1212" s="328"/>
      <c r="I1212" s="328"/>
      <c r="J1212" s="328"/>
      <c r="K1212" s="328"/>
      <c r="L1212" s="329"/>
      <c r="M1212" s="319"/>
      <c r="N1212" s="329"/>
      <c r="O1212" s="329"/>
      <c r="P1212" s="328"/>
      <c r="Q1212" s="330"/>
      <c r="R1212" s="329"/>
      <c r="S1212" s="328"/>
      <c r="T1212" s="331"/>
      <c r="U1212" s="328"/>
      <c r="V1212" s="55"/>
      <c r="W1212" s="55"/>
      <c r="X1212" s="55"/>
      <c r="Y1212" s="55"/>
      <c r="Z1212" s="55"/>
      <c r="AA1212" s="55"/>
      <c r="AB1212" s="55"/>
      <c r="AC1212" s="55"/>
      <c r="AD1212" s="55"/>
      <c r="AE1212" s="55"/>
      <c r="AF1212" s="55"/>
    </row>
    <row r="1213" ht="14.5" spans="1:32">
      <c r="A1213" s="34"/>
      <c r="B1213" s="37"/>
      <c r="C1213" s="226"/>
      <c r="D1213" s="328"/>
      <c r="E1213" s="328"/>
      <c r="F1213" s="328"/>
      <c r="G1213" s="328"/>
      <c r="H1213" s="328"/>
      <c r="I1213" s="328"/>
      <c r="J1213" s="328"/>
      <c r="K1213" s="328"/>
      <c r="L1213" s="329"/>
      <c r="M1213" s="319"/>
      <c r="N1213" s="329"/>
      <c r="O1213" s="329"/>
      <c r="P1213" s="328"/>
      <c r="Q1213" s="330"/>
      <c r="R1213" s="329"/>
      <c r="S1213" s="328"/>
      <c r="T1213" s="331"/>
      <c r="U1213" s="328"/>
      <c r="V1213" s="55"/>
      <c r="W1213" s="55"/>
      <c r="X1213" s="55"/>
      <c r="Y1213" s="55"/>
      <c r="Z1213" s="55"/>
      <c r="AA1213" s="55"/>
      <c r="AB1213" s="55"/>
      <c r="AC1213" s="55"/>
      <c r="AD1213" s="55"/>
      <c r="AE1213" s="55"/>
      <c r="AF1213" s="55"/>
    </row>
    <row r="1214" ht="14.5" spans="1:32">
      <c r="A1214" s="34"/>
      <c r="B1214" s="37"/>
      <c r="C1214" s="226"/>
      <c r="D1214" s="328"/>
      <c r="E1214" s="328"/>
      <c r="F1214" s="328"/>
      <c r="G1214" s="328"/>
      <c r="H1214" s="328"/>
      <c r="I1214" s="328"/>
      <c r="J1214" s="328"/>
      <c r="K1214" s="328"/>
      <c r="L1214" s="329"/>
      <c r="M1214" s="319"/>
      <c r="N1214" s="329"/>
      <c r="O1214" s="329"/>
      <c r="P1214" s="328"/>
      <c r="Q1214" s="330"/>
      <c r="R1214" s="329"/>
      <c r="S1214" s="328"/>
      <c r="T1214" s="331"/>
      <c r="U1214" s="328"/>
      <c r="V1214" s="55"/>
      <c r="W1214" s="55"/>
      <c r="X1214" s="55"/>
      <c r="Y1214" s="55"/>
      <c r="Z1214" s="55"/>
      <c r="AA1214" s="55"/>
      <c r="AB1214" s="55"/>
      <c r="AC1214" s="55"/>
      <c r="AD1214" s="55"/>
      <c r="AE1214" s="55"/>
      <c r="AF1214" s="55"/>
    </row>
    <row r="1215" ht="14.5" spans="1:32">
      <c r="A1215" s="34"/>
      <c r="B1215" s="37"/>
      <c r="C1215" s="226"/>
      <c r="D1215" s="328"/>
      <c r="E1215" s="328"/>
      <c r="F1215" s="328"/>
      <c r="G1215" s="328"/>
      <c r="H1215" s="328"/>
      <c r="I1215" s="328"/>
      <c r="J1215" s="328"/>
      <c r="K1215" s="328"/>
      <c r="L1215" s="329"/>
      <c r="M1215" s="319"/>
      <c r="N1215" s="329"/>
      <c r="O1215" s="329"/>
      <c r="P1215" s="328"/>
      <c r="Q1215" s="330"/>
      <c r="R1215" s="329"/>
      <c r="S1215" s="328"/>
      <c r="T1215" s="331"/>
      <c r="U1215" s="328"/>
      <c r="V1215" s="55"/>
      <c r="W1215" s="55"/>
      <c r="X1215" s="55"/>
      <c r="Y1215" s="55"/>
      <c r="Z1215" s="55"/>
      <c r="AA1215" s="55"/>
      <c r="AB1215" s="55"/>
      <c r="AC1215" s="55"/>
      <c r="AD1215" s="55"/>
      <c r="AE1215" s="55"/>
      <c r="AF1215" s="55"/>
    </row>
    <row r="1216" ht="14.5" spans="1:32">
      <c r="A1216" s="34"/>
      <c r="B1216" s="37"/>
      <c r="C1216" s="226"/>
      <c r="D1216" s="328"/>
      <c r="E1216" s="328"/>
      <c r="F1216" s="328"/>
      <c r="G1216" s="328"/>
      <c r="H1216" s="328"/>
      <c r="I1216" s="328"/>
      <c r="J1216" s="328"/>
      <c r="K1216" s="328"/>
      <c r="L1216" s="329"/>
      <c r="M1216" s="319"/>
      <c r="N1216" s="329"/>
      <c r="O1216" s="329"/>
      <c r="P1216" s="328"/>
      <c r="Q1216" s="330"/>
      <c r="R1216" s="329"/>
      <c r="S1216" s="328"/>
      <c r="T1216" s="331"/>
      <c r="U1216" s="328"/>
      <c r="V1216" s="55"/>
      <c r="W1216" s="55"/>
      <c r="X1216" s="55"/>
      <c r="Y1216" s="55"/>
      <c r="Z1216" s="55"/>
      <c r="AA1216" s="55"/>
      <c r="AB1216" s="55"/>
      <c r="AC1216" s="55"/>
      <c r="AD1216" s="55"/>
      <c r="AE1216" s="55"/>
      <c r="AF1216" s="55"/>
    </row>
    <row r="1217" ht="14.5" spans="1:32">
      <c r="A1217" s="34"/>
      <c r="B1217" s="37"/>
      <c r="C1217" s="226"/>
      <c r="D1217" s="328"/>
      <c r="E1217" s="328"/>
      <c r="F1217" s="328"/>
      <c r="G1217" s="328"/>
      <c r="H1217" s="328"/>
      <c r="I1217" s="328"/>
      <c r="J1217" s="328"/>
      <c r="K1217" s="328"/>
      <c r="L1217" s="329"/>
      <c r="M1217" s="319"/>
      <c r="N1217" s="329"/>
      <c r="O1217" s="329"/>
      <c r="P1217" s="328"/>
      <c r="Q1217" s="330"/>
      <c r="R1217" s="329"/>
      <c r="S1217" s="328"/>
      <c r="T1217" s="331"/>
      <c r="U1217" s="328"/>
      <c r="V1217" s="55"/>
      <c r="W1217" s="55"/>
      <c r="X1217" s="55"/>
      <c r="Y1217" s="55"/>
      <c r="Z1217" s="55"/>
      <c r="AA1217" s="55"/>
      <c r="AB1217" s="55"/>
      <c r="AC1217" s="55"/>
      <c r="AD1217" s="55"/>
      <c r="AE1217" s="55"/>
      <c r="AF1217" s="55"/>
    </row>
    <row r="1218" ht="14.5" spans="1:32">
      <c r="A1218" s="34"/>
      <c r="B1218" s="37"/>
      <c r="C1218" s="226"/>
      <c r="D1218" s="328"/>
      <c r="E1218" s="328"/>
      <c r="F1218" s="328"/>
      <c r="G1218" s="328"/>
      <c r="H1218" s="328"/>
      <c r="I1218" s="328"/>
      <c r="J1218" s="328"/>
      <c r="K1218" s="328"/>
      <c r="L1218" s="329"/>
      <c r="M1218" s="319"/>
      <c r="N1218" s="329"/>
      <c r="O1218" s="329"/>
      <c r="P1218" s="328"/>
      <c r="Q1218" s="330"/>
      <c r="R1218" s="329"/>
      <c r="S1218" s="328"/>
      <c r="T1218" s="331"/>
      <c r="U1218" s="328"/>
      <c r="V1218" s="55"/>
      <c r="W1218" s="55"/>
      <c r="X1218" s="55"/>
      <c r="Y1218" s="55"/>
      <c r="Z1218" s="55"/>
      <c r="AA1218" s="55"/>
      <c r="AB1218" s="55"/>
      <c r="AC1218" s="55"/>
      <c r="AD1218" s="55"/>
      <c r="AE1218" s="55"/>
      <c r="AF1218" s="55"/>
    </row>
    <row r="1219" ht="14.5" spans="1:32">
      <c r="A1219" s="34"/>
      <c r="B1219" s="37"/>
      <c r="C1219" s="226"/>
      <c r="D1219" s="328"/>
      <c r="E1219" s="328"/>
      <c r="F1219" s="328"/>
      <c r="G1219" s="328"/>
      <c r="H1219" s="328"/>
      <c r="I1219" s="328"/>
      <c r="J1219" s="328"/>
      <c r="K1219" s="328"/>
      <c r="L1219" s="329"/>
      <c r="M1219" s="319"/>
      <c r="N1219" s="329"/>
      <c r="O1219" s="329"/>
      <c r="P1219" s="328"/>
      <c r="Q1219" s="330"/>
      <c r="R1219" s="329"/>
      <c r="S1219" s="328"/>
      <c r="T1219" s="331"/>
      <c r="U1219" s="328"/>
      <c r="V1219" s="55"/>
      <c r="W1219" s="55"/>
      <c r="X1219" s="55"/>
      <c r="Y1219" s="55"/>
      <c r="Z1219" s="55"/>
      <c r="AA1219" s="55"/>
      <c r="AB1219" s="55"/>
      <c r="AC1219" s="55"/>
      <c r="AD1219" s="55"/>
      <c r="AE1219" s="55"/>
      <c r="AF1219" s="55"/>
    </row>
    <row r="1220" ht="14.5" spans="1:32">
      <c r="A1220" s="34"/>
      <c r="B1220" s="37"/>
      <c r="C1220" s="226"/>
      <c r="D1220" s="328"/>
      <c r="E1220" s="328"/>
      <c r="F1220" s="328"/>
      <c r="G1220" s="328"/>
      <c r="H1220" s="328"/>
      <c r="I1220" s="328"/>
      <c r="J1220" s="328"/>
      <c r="K1220" s="328"/>
      <c r="L1220" s="329"/>
      <c r="M1220" s="319"/>
      <c r="N1220" s="329"/>
      <c r="O1220" s="329"/>
      <c r="P1220" s="328"/>
      <c r="Q1220" s="330"/>
      <c r="R1220" s="329"/>
      <c r="S1220" s="328"/>
      <c r="T1220" s="331"/>
      <c r="U1220" s="328"/>
      <c r="V1220" s="55"/>
      <c r="W1220" s="55"/>
      <c r="X1220" s="55"/>
      <c r="Y1220" s="55"/>
      <c r="Z1220" s="55"/>
      <c r="AA1220" s="55"/>
      <c r="AB1220" s="55"/>
      <c r="AC1220" s="55"/>
      <c r="AD1220" s="55"/>
      <c r="AE1220" s="55"/>
      <c r="AF1220" s="55"/>
    </row>
    <row r="1221" ht="14.5" spans="1:32">
      <c r="A1221" s="34"/>
      <c r="B1221" s="37"/>
      <c r="C1221" s="226"/>
      <c r="D1221" s="328"/>
      <c r="E1221" s="328"/>
      <c r="F1221" s="328"/>
      <c r="G1221" s="328"/>
      <c r="H1221" s="328"/>
      <c r="I1221" s="328"/>
      <c r="J1221" s="328"/>
      <c r="K1221" s="328"/>
      <c r="L1221" s="329"/>
      <c r="M1221" s="319"/>
      <c r="N1221" s="329"/>
      <c r="O1221" s="329"/>
      <c r="P1221" s="328"/>
      <c r="Q1221" s="330"/>
      <c r="R1221" s="329"/>
      <c r="S1221" s="328"/>
      <c r="T1221" s="331"/>
      <c r="U1221" s="328"/>
      <c r="V1221" s="55"/>
      <c r="W1221" s="55"/>
      <c r="X1221" s="55"/>
      <c r="Y1221" s="55"/>
      <c r="Z1221" s="55"/>
      <c r="AA1221" s="55"/>
      <c r="AB1221" s="55"/>
      <c r="AC1221" s="55"/>
      <c r="AD1221" s="55"/>
      <c r="AE1221" s="55"/>
      <c r="AF1221" s="55"/>
    </row>
    <row r="1222" ht="14.5" spans="1:32">
      <c r="A1222" s="34"/>
      <c r="B1222" s="37"/>
      <c r="C1222" s="226"/>
      <c r="D1222" s="328"/>
      <c r="E1222" s="328"/>
      <c r="F1222" s="328"/>
      <c r="G1222" s="328"/>
      <c r="H1222" s="328"/>
      <c r="I1222" s="328"/>
      <c r="J1222" s="328"/>
      <c r="K1222" s="328"/>
      <c r="L1222" s="329"/>
      <c r="M1222" s="319"/>
      <c r="N1222" s="329"/>
      <c r="O1222" s="329"/>
      <c r="P1222" s="328"/>
      <c r="Q1222" s="330"/>
      <c r="R1222" s="329"/>
      <c r="S1222" s="328"/>
      <c r="T1222" s="331"/>
      <c r="U1222" s="328"/>
      <c r="V1222" s="55"/>
      <c r="W1222" s="55"/>
      <c r="X1222" s="55"/>
      <c r="Y1222" s="55"/>
      <c r="Z1222" s="55"/>
      <c r="AA1222" s="55"/>
      <c r="AB1222" s="55"/>
      <c r="AC1222" s="55"/>
      <c r="AD1222" s="55"/>
      <c r="AE1222" s="55"/>
      <c r="AF1222" s="55"/>
    </row>
    <row r="1223" ht="14.5" spans="1:32">
      <c r="A1223" s="34"/>
      <c r="B1223" s="37"/>
      <c r="C1223" s="226"/>
      <c r="D1223" s="328"/>
      <c r="E1223" s="328"/>
      <c r="F1223" s="328"/>
      <c r="G1223" s="328"/>
      <c r="H1223" s="328"/>
      <c r="I1223" s="328"/>
      <c r="J1223" s="328"/>
      <c r="K1223" s="328"/>
      <c r="L1223" s="329"/>
      <c r="M1223" s="319"/>
      <c r="N1223" s="329"/>
      <c r="O1223" s="329"/>
      <c r="P1223" s="328"/>
      <c r="Q1223" s="330"/>
      <c r="R1223" s="329"/>
      <c r="S1223" s="328"/>
      <c r="T1223" s="331"/>
      <c r="U1223" s="328"/>
      <c r="V1223" s="55"/>
      <c r="W1223" s="55"/>
      <c r="X1223" s="55"/>
      <c r="Y1223" s="55"/>
      <c r="Z1223" s="55"/>
      <c r="AA1223" s="55"/>
      <c r="AB1223" s="55"/>
      <c r="AC1223" s="55"/>
      <c r="AD1223" s="55"/>
      <c r="AE1223" s="55"/>
      <c r="AF1223" s="55"/>
    </row>
    <row r="1224" ht="14.5" spans="1:32">
      <c r="A1224" s="34"/>
      <c r="B1224" s="37"/>
      <c r="C1224" s="226"/>
      <c r="D1224" s="328"/>
      <c r="E1224" s="328"/>
      <c r="F1224" s="328"/>
      <c r="G1224" s="328"/>
      <c r="H1224" s="328"/>
      <c r="I1224" s="328"/>
      <c r="J1224" s="328"/>
      <c r="K1224" s="328"/>
      <c r="L1224" s="329"/>
      <c r="M1224" s="319"/>
      <c r="N1224" s="329"/>
      <c r="O1224" s="329"/>
      <c r="P1224" s="328"/>
      <c r="Q1224" s="330"/>
      <c r="R1224" s="329"/>
      <c r="S1224" s="328"/>
      <c r="T1224" s="331"/>
      <c r="U1224" s="328"/>
      <c r="V1224" s="55"/>
      <c r="W1224" s="55"/>
      <c r="X1224" s="55"/>
      <c r="Y1224" s="55"/>
      <c r="Z1224" s="55"/>
      <c r="AA1224" s="55"/>
      <c r="AB1224" s="55"/>
      <c r="AC1224" s="55"/>
      <c r="AD1224" s="55"/>
      <c r="AE1224" s="55"/>
      <c r="AF1224" s="55"/>
    </row>
    <row r="1225" ht="14.5" spans="1:32">
      <c r="A1225" s="34"/>
      <c r="B1225" s="37"/>
      <c r="C1225" s="226"/>
      <c r="D1225" s="328"/>
      <c r="E1225" s="328"/>
      <c r="F1225" s="328"/>
      <c r="G1225" s="328"/>
      <c r="H1225" s="328"/>
      <c r="I1225" s="328"/>
      <c r="J1225" s="328"/>
      <c r="K1225" s="328"/>
      <c r="L1225" s="329"/>
      <c r="M1225" s="319"/>
      <c r="N1225" s="329"/>
      <c r="O1225" s="329"/>
      <c r="P1225" s="328"/>
      <c r="Q1225" s="330"/>
      <c r="R1225" s="329"/>
      <c r="S1225" s="328"/>
      <c r="T1225" s="331"/>
      <c r="U1225" s="328"/>
      <c r="V1225" s="55"/>
      <c r="W1225" s="55"/>
      <c r="X1225" s="55"/>
      <c r="Y1225" s="55"/>
      <c r="Z1225" s="55"/>
      <c r="AA1225" s="55"/>
      <c r="AB1225" s="55"/>
      <c r="AC1225" s="55"/>
      <c r="AD1225" s="55"/>
      <c r="AE1225" s="55"/>
      <c r="AF1225" s="55"/>
    </row>
    <row r="1226" ht="14.5" spans="1:32">
      <c r="A1226" s="34"/>
      <c r="B1226" s="37"/>
      <c r="C1226" s="226"/>
      <c r="D1226" s="328"/>
      <c r="E1226" s="328"/>
      <c r="F1226" s="328"/>
      <c r="G1226" s="328"/>
      <c r="H1226" s="328"/>
      <c r="I1226" s="328"/>
      <c r="J1226" s="328"/>
      <c r="K1226" s="328"/>
      <c r="L1226" s="329"/>
      <c r="M1226" s="319"/>
      <c r="N1226" s="329"/>
      <c r="O1226" s="329"/>
      <c r="P1226" s="328"/>
      <c r="Q1226" s="330"/>
      <c r="R1226" s="329"/>
      <c r="S1226" s="328"/>
      <c r="T1226" s="331"/>
      <c r="U1226" s="328"/>
      <c r="V1226" s="55"/>
      <c r="W1226" s="55"/>
      <c r="X1226" s="55"/>
      <c r="Y1226" s="55"/>
      <c r="Z1226" s="55"/>
      <c r="AA1226" s="55"/>
      <c r="AB1226" s="55"/>
      <c r="AC1226" s="55"/>
      <c r="AD1226" s="55"/>
      <c r="AE1226" s="55"/>
      <c r="AF1226" s="55"/>
    </row>
    <row r="1227" ht="14.5" spans="1:32">
      <c r="A1227" s="34"/>
      <c r="B1227" s="37"/>
      <c r="C1227" s="226"/>
      <c r="D1227" s="328"/>
      <c r="E1227" s="328"/>
      <c r="F1227" s="328"/>
      <c r="G1227" s="328"/>
      <c r="H1227" s="328"/>
      <c r="I1227" s="328"/>
      <c r="J1227" s="328"/>
      <c r="K1227" s="328"/>
      <c r="L1227" s="329"/>
      <c r="M1227" s="319"/>
      <c r="N1227" s="329"/>
      <c r="O1227" s="329"/>
      <c r="P1227" s="328"/>
      <c r="Q1227" s="330"/>
      <c r="R1227" s="329"/>
      <c r="S1227" s="328"/>
      <c r="T1227" s="331"/>
      <c r="U1227" s="328"/>
      <c r="V1227" s="55"/>
      <c r="W1227" s="55"/>
      <c r="X1227" s="55"/>
      <c r="Y1227" s="55"/>
      <c r="Z1227" s="55"/>
      <c r="AA1227" s="55"/>
      <c r="AB1227" s="55"/>
      <c r="AC1227" s="55"/>
      <c r="AD1227" s="55"/>
      <c r="AE1227" s="55"/>
      <c r="AF1227" s="55"/>
    </row>
    <row r="1228" ht="14.5" spans="1:32">
      <c r="A1228" s="34"/>
      <c r="B1228" s="37"/>
      <c r="C1228" s="226"/>
      <c r="D1228" s="328"/>
      <c r="E1228" s="328"/>
      <c r="F1228" s="328"/>
      <c r="G1228" s="328"/>
      <c r="H1228" s="328"/>
      <c r="I1228" s="328"/>
      <c r="J1228" s="328"/>
      <c r="K1228" s="328"/>
      <c r="L1228" s="329"/>
      <c r="M1228" s="319"/>
      <c r="N1228" s="329"/>
      <c r="O1228" s="329"/>
      <c r="P1228" s="328"/>
      <c r="Q1228" s="330"/>
      <c r="R1228" s="329"/>
      <c r="S1228" s="328"/>
      <c r="T1228" s="331"/>
      <c r="U1228" s="328"/>
      <c r="V1228" s="55"/>
      <c r="W1228" s="55"/>
      <c r="X1228" s="55"/>
      <c r="Y1228" s="55"/>
      <c r="Z1228" s="55"/>
      <c r="AA1228" s="55"/>
      <c r="AB1228" s="55"/>
      <c r="AC1228" s="55"/>
      <c r="AD1228" s="55"/>
      <c r="AE1228" s="55"/>
      <c r="AF1228" s="55"/>
    </row>
    <row r="1229" ht="14.5" spans="1:32">
      <c r="A1229" s="34"/>
      <c r="B1229" s="37"/>
      <c r="C1229" s="226"/>
      <c r="D1229" s="328"/>
      <c r="E1229" s="328"/>
      <c r="F1229" s="328"/>
      <c r="G1229" s="328"/>
      <c r="H1229" s="328"/>
      <c r="I1229" s="328"/>
      <c r="J1229" s="328"/>
      <c r="K1229" s="328"/>
      <c r="L1229" s="329"/>
      <c r="M1229" s="319"/>
      <c r="N1229" s="329"/>
      <c r="O1229" s="329"/>
      <c r="P1229" s="328"/>
      <c r="Q1229" s="330"/>
      <c r="R1229" s="329"/>
      <c r="S1229" s="328"/>
      <c r="T1229" s="331"/>
      <c r="U1229" s="328"/>
      <c r="V1229" s="55"/>
      <c r="W1229" s="55"/>
      <c r="X1229" s="55"/>
      <c r="Y1229" s="55"/>
      <c r="Z1229" s="55"/>
      <c r="AA1229" s="55"/>
      <c r="AB1229" s="55"/>
      <c r="AC1229" s="55"/>
      <c r="AD1229" s="55"/>
      <c r="AE1229" s="55"/>
      <c r="AF1229" s="55"/>
    </row>
    <row r="1230" ht="14.5" spans="1:32">
      <c r="A1230" s="34"/>
      <c r="B1230" s="37"/>
      <c r="C1230" s="226"/>
      <c r="D1230" s="328"/>
      <c r="E1230" s="328"/>
      <c r="F1230" s="328"/>
      <c r="G1230" s="328"/>
      <c r="H1230" s="328"/>
      <c r="I1230" s="328"/>
      <c r="J1230" s="328"/>
      <c r="K1230" s="328"/>
      <c r="L1230" s="329"/>
      <c r="M1230" s="319"/>
      <c r="N1230" s="329"/>
      <c r="O1230" s="329"/>
      <c r="P1230" s="328"/>
      <c r="Q1230" s="330"/>
      <c r="R1230" s="329"/>
      <c r="S1230" s="328"/>
      <c r="T1230" s="331"/>
      <c r="U1230" s="328"/>
      <c r="V1230" s="55"/>
      <c r="W1230" s="55"/>
      <c r="X1230" s="55"/>
      <c r="Y1230" s="55"/>
      <c r="Z1230" s="55"/>
      <c r="AA1230" s="55"/>
      <c r="AB1230" s="55"/>
      <c r="AC1230" s="55"/>
      <c r="AD1230" s="55"/>
      <c r="AE1230" s="55"/>
      <c r="AF1230" s="55"/>
    </row>
    <row r="1231" ht="14.5" spans="1:32">
      <c r="A1231" s="34"/>
      <c r="B1231" s="37"/>
      <c r="C1231" s="226"/>
      <c r="D1231" s="328"/>
      <c r="E1231" s="328"/>
      <c r="F1231" s="328"/>
      <c r="G1231" s="328"/>
      <c r="H1231" s="328"/>
      <c r="I1231" s="328"/>
      <c r="J1231" s="328"/>
      <c r="K1231" s="328"/>
      <c r="L1231" s="329"/>
      <c r="M1231" s="319"/>
      <c r="N1231" s="329"/>
      <c r="O1231" s="329"/>
      <c r="P1231" s="328"/>
      <c r="Q1231" s="330"/>
      <c r="R1231" s="329"/>
      <c r="S1231" s="328"/>
      <c r="T1231" s="331"/>
      <c r="U1231" s="328"/>
      <c r="V1231" s="55"/>
      <c r="W1231" s="55"/>
      <c r="X1231" s="55"/>
      <c r="Y1231" s="55"/>
      <c r="Z1231" s="55"/>
      <c r="AA1231" s="55"/>
      <c r="AB1231" s="55"/>
      <c r="AC1231" s="55"/>
      <c r="AD1231" s="55"/>
      <c r="AE1231" s="55"/>
      <c r="AF1231" s="55"/>
    </row>
    <row r="1232" ht="14.5" spans="1:32">
      <c r="A1232" s="34"/>
      <c r="B1232" s="37"/>
      <c r="C1232" s="226"/>
      <c r="D1232" s="328"/>
      <c r="E1232" s="328"/>
      <c r="F1232" s="328"/>
      <c r="G1232" s="328"/>
      <c r="H1232" s="328"/>
      <c r="I1232" s="328"/>
      <c r="J1232" s="328"/>
      <c r="K1232" s="328"/>
      <c r="L1232" s="329"/>
      <c r="M1232" s="319"/>
      <c r="N1232" s="329"/>
      <c r="O1232" s="329"/>
      <c r="P1232" s="328"/>
      <c r="Q1232" s="330"/>
      <c r="R1232" s="329"/>
      <c r="S1232" s="328"/>
      <c r="T1232" s="331"/>
      <c r="U1232" s="328"/>
      <c r="V1232" s="55"/>
      <c r="W1232" s="55"/>
      <c r="X1232" s="55"/>
      <c r="Y1232" s="55"/>
      <c r="Z1232" s="55"/>
      <c r="AA1232" s="55"/>
      <c r="AB1232" s="55"/>
      <c r="AC1232" s="55"/>
      <c r="AD1232" s="55"/>
      <c r="AE1232" s="55"/>
      <c r="AF1232" s="55"/>
    </row>
    <row r="1233" ht="14.5" spans="1:32">
      <c r="A1233" s="34"/>
      <c r="B1233" s="37"/>
      <c r="C1233" s="226"/>
      <c r="D1233" s="328"/>
      <c r="E1233" s="328"/>
      <c r="F1233" s="328"/>
      <c r="G1233" s="328"/>
      <c r="H1233" s="328"/>
      <c r="I1233" s="328"/>
      <c r="J1233" s="328"/>
      <c r="K1233" s="328"/>
      <c r="L1233" s="329"/>
      <c r="M1233" s="319"/>
      <c r="N1233" s="329"/>
      <c r="O1233" s="329"/>
      <c r="P1233" s="328"/>
      <c r="Q1233" s="330"/>
      <c r="R1233" s="329"/>
      <c r="S1233" s="328"/>
      <c r="T1233" s="331"/>
      <c r="U1233" s="328"/>
      <c r="V1233" s="55"/>
      <c r="W1233" s="55"/>
      <c r="X1233" s="55"/>
      <c r="Y1233" s="55"/>
      <c r="Z1233" s="55"/>
      <c r="AA1233" s="55"/>
      <c r="AB1233" s="55"/>
      <c r="AC1233" s="55"/>
      <c r="AD1233" s="55"/>
      <c r="AE1233" s="55"/>
      <c r="AF1233" s="55"/>
    </row>
    <row r="1234" ht="14.5" spans="1:32">
      <c r="A1234" s="34"/>
      <c r="B1234" s="37"/>
      <c r="C1234" s="226"/>
      <c r="D1234" s="328"/>
      <c r="E1234" s="328"/>
      <c r="F1234" s="328"/>
      <c r="G1234" s="328"/>
      <c r="H1234" s="328"/>
      <c r="I1234" s="328"/>
      <c r="J1234" s="328"/>
      <c r="K1234" s="328"/>
      <c r="L1234" s="329"/>
      <c r="M1234" s="319"/>
      <c r="N1234" s="329"/>
      <c r="O1234" s="329"/>
      <c r="P1234" s="328"/>
      <c r="Q1234" s="330"/>
      <c r="R1234" s="329"/>
      <c r="S1234" s="328"/>
      <c r="T1234" s="331"/>
      <c r="U1234" s="328"/>
      <c r="V1234" s="55"/>
      <c r="W1234" s="55"/>
      <c r="X1234" s="55"/>
      <c r="Y1234" s="55"/>
      <c r="Z1234" s="55"/>
      <c r="AA1234" s="55"/>
      <c r="AB1234" s="55"/>
      <c r="AC1234" s="55"/>
      <c r="AD1234" s="55"/>
      <c r="AE1234" s="55"/>
      <c r="AF1234" s="55"/>
    </row>
    <row r="1235" ht="14.5" spans="1:32">
      <c r="A1235" s="34"/>
      <c r="B1235" s="37"/>
      <c r="C1235" s="226"/>
      <c r="D1235" s="328"/>
      <c r="E1235" s="328"/>
      <c r="F1235" s="328"/>
      <c r="G1235" s="328"/>
      <c r="H1235" s="328"/>
      <c r="I1235" s="328"/>
      <c r="J1235" s="328"/>
      <c r="K1235" s="328"/>
      <c r="L1235" s="329"/>
      <c r="M1235" s="319"/>
      <c r="N1235" s="329"/>
      <c r="O1235" s="329"/>
      <c r="P1235" s="328"/>
      <c r="Q1235" s="330"/>
      <c r="R1235" s="329"/>
      <c r="S1235" s="328"/>
      <c r="T1235" s="331"/>
      <c r="U1235" s="328"/>
      <c r="V1235" s="55"/>
      <c r="W1235" s="55"/>
      <c r="X1235" s="55"/>
      <c r="Y1235" s="55"/>
      <c r="Z1235" s="55"/>
      <c r="AA1235" s="55"/>
      <c r="AB1235" s="55"/>
      <c r="AC1235" s="55"/>
      <c r="AD1235" s="55"/>
      <c r="AE1235" s="55"/>
      <c r="AF1235" s="55"/>
    </row>
    <row r="1236" ht="14.5" spans="1:32">
      <c r="A1236" s="34"/>
      <c r="B1236" s="37"/>
      <c r="C1236" s="226"/>
      <c r="D1236" s="328"/>
      <c r="E1236" s="328"/>
      <c r="F1236" s="328"/>
      <c r="G1236" s="328"/>
      <c r="H1236" s="328"/>
      <c r="I1236" s="328"/>
      <c r="J1236" s="328"/>
      <c r="K1236" s="328"/>
      <c r="L1236" s="329"/>
      <c r="M1236" s="319"/>
      <c r="N1236" s="329"/>
      <c r="O1236" s="329"/>
      <c r="P1236" s="328"/>
      <c r="Q1236" s="330"/>
      <c r="R1236" s="329"/>
      <c r="S1236" s="328"/>
      <c r="T1236" s="331"/>
      <c r="U1236" s="328"/>
      <c r="V1236" s="55"/>
      <c r="W1236" s="55"/>
      <c r="X1236" s="55"/>
      <c r="Y1236" s="55"/>
      <c r="Z1236" s="55"/>
      <c r="AA1236" s="55"/>
      <c r="AB1236" s="55"/>
      <c r="AC1236" s="55"/>
      <c r="AD1236" s="55"/>
      <c r="AE1236" s="55"/>
      <c r="AF1236" s="55"/>
    </row>
    <row r="1237" ht="14.5" spans="1:32">
      <c r="A1237" s="34"/>
      <c r="B1237" s="37"/>
      <c r="C1237" s="226"/>
      <c r="D1237" s="328"/>
      <c r="E1237" s="328"/>
      <c r="F1237" s="328"/>
      <c r="G1237" s="328"/>
      <c r="H1237" s="328"/>
      <c r="I1237" s="328"/>
      <c r="J1237" s="328"/>
      <c r="K1237" s="328"/>
      <c r="L1237" s="329"/>
      <c r="M1237" s="319"/>
      <c r="N1237" s="329"/>
      <c r="O1237" s="329"/>
      <c r="P1237" s="328"/>
      <c r="Q1237" s="330"/>
      <c r="R1237" s="329"/>
      <c r="S1237" s="328"/>
      <c r="T1237" s="331"/>
      <c r="U1237" s="328"/>
      <c r="V1237" s="55"/>
      <c r="W1237" s="55"/>
      <c r="X1237" s="55"/>
      <c r="Y1237" s="55"/>
      <c r="Z1237" s="55"/>
      <c r="AA1237" s="55"/>
      <c r="AB1237" s="55"/>
      <c r="AC1237" s="55"/>
      <c r="AD1237" s="55"/>
      <c r="AE1237" s="55"/>
      <c r="AF1237" s="55"/>
    </row>
    <row r="1238" ht="14.5" spans="1:32">
      <c r="A1238" s="34"/>
      <c r="B1238" s="37"/>
      <c r="C1238" s="226"/>
      <c r="D1238" s="328"/>
      <c r="E1238" s="328"/>
      <c r="F1238" s="328"/>
      <c r="G1238" s="328"/>
      <c r="H1238" s="328"/>
      <c r="I1238" s="328"/>
      <c r="J1238" s="328"/>
      <c r="K1238" s="328"/>
      <c r="L1238" s="329"/>
      <c r="M1238" s="319"/>
      <c r="N1238" s="329"/>
      <c r="O1238" s="329"/>
      <c r="P1238" s="328"/>
      <c r="Q1238" s="330"/>
      <c r="R1238" s="329"/>
      <c r="S1238" s="328"/>
      <c r="T1238" s="331"/>
      <c r="U1238" s="328"/>
      <c r="V1238" s="55"/>
      <c r="W1238" s="55"/>
      <c r="X1238" s="55"/>
      <c r="Y1238" s="55"/>
      <c r="Z1238" s="55"/>
      <c r="AA1238" s="55"/>
      <c r="AB1238" s="55"/>
      <c r="AC1238" s="55"/>
      <c r="AD1238" s="55"/>
      <c r="AE1238" s="55"/>
      <c r="AF1238" s="55"/>
    </row>
    <row r="1239" ht="14.5" spans="1:32">
      <c r="A1239" s="34"/>
      <c r="B1239" s="37"/>
      <c r="C1239" s="226"/>
      <c r="D1239" s="328"/>
      <c r="E1239" s="328"/>
      <c r="F1239" s="328"/>
      <c r="G1239" s="328"/>
      <c r="H1239" s="328"/>
      <c r="I1239" s="328"/>
      <c r="J1239" s="328"/>
      <c r="K1239" s="328"/>
      <c r="L1239" s="329"/>
      <c r="M1239" s="319"/>
      <c r="N1239" s="329"/>
      <c r="O1239" s="329"/>
      <c r="P1239" s="328"/>
      <c r="Q1239" s="330"/>
      <c r="R1239" s="329"/>
      <c r="S1239" s="328"/>
      <c r="T1239" s="331"/>
      <c r="U1239" s="328"/>
      <c r="V1239" s="55"/>
      <c r="W1239" s="55"/>
      <c r="X1239" s="55"/>
      <c r="Y1239" s="55"/>
      <c r="Z1239" s="55"/>
      <c r="AA1239" s="55"/>
      <c r="AB1239" s="55"/>
      <c r="AC1239" s="55"/>
      <c r="AD1239" s="55"/>
      <c r="AE1239" s="55"/>
      <c r="AF1239" s="55"/>
    </row>
    <row r="1240" ht="14.5" spans="1:32">
      <c r="A1240" s="34"/>
      <c r="B1240" s="37"/>
      <c r="C1240" s="226"/>
      <c r="D1240" s="328"/>
      <c r="E1240" s="328"/>
      <c r="F1240" s="328"/>
      <c r="G1240" s="328"/>
      <c r="H1240" s="328"/>
      <c r="I1240" s="328"/>
      <c r="J1240" s="328"/>
      <c r="K1240" s="328"/>
      <c r="L1240" s="329"/>
      <c r="M1240" s="319"/>
      <c r="N1240" s="329"/>
      <c r="O1240" s="329"/>
      <c r="P1240" s="328"/>
      <c r="Q1240" s="330"/>
      <c r="R1240" s="329"/>
      <c r="S1240" s="328"/>
      <c r="T1240" s="331"/>
      <c r="U1240" s="328"/>
      <c r="V1240" s="55"/>
      <c r="W1240" s="55"/>
      <c r="X1240" s="55"/>
      <c r="Y1240" s="55"/>
      <c r="Z1240" s="55"/>
      <c r="AA1240" s="55"/>
      <c r="AB1240" s="55"/>
      <c r="AC1240" s="55"/>
      <c r="AD1240" s="55"/>
      <c r="AE1240" s="55"/>
      <c r="AF1240" s="55"/>
    </row>
    <row r="1241" ht="14.5" spans="1:32">
      <c r="A1241" s="34"/>
      <c r="B1241" s="37"/>
      <c r="C1241" s="226"/>
      <c r="D1241" s="328"/>
      <c r="E1241" s="328"/>
      <c r="F1241" s="328"/>
      <c r="G1241" s="328"/>
      <c r="H1241" s="328"/>
      <c r="I1241" s="328"/>
      <c r="J1241" s="328"/>
      <c r="K1241" s="328"/>
      <c r="L1241" s="329"/>
      <c r="M1241" s="319"/>
      <c r="N1241" s="329"/>
      <c r="O1241" s="329"/>
      <c r="P1241" s="328"/>
      <c r="Q1241" s="330"/>
      <c r="R1241" s="329"/>
      <c r="S1241" s="328"/>
      <c r="T1241" s="331"/>
      <c r="U1241" s="328"/>
      <c r="V1241" s="55"/>
      <c r="W1241" s="55"/>
      <c r="X1241" s="55"/>
      <c r="Y1241" s="55"/>
      <c r="Z1241" s="55"/>
      <c r="AA1241" s="55"/>
      <c r="AB1241" s="55"/>
      <c r="AC1241" s="55"/>
      <c r="AD1241" s="55"/>
      <c r="AE1241" s="55"/>
      <c r="AF1241" s="55"/>
    </row>
    <row r="1242" ht="14.5" spans="1:32">
      <c r="A1242" s="34"/>
      <c r="B1242" s="37"/>
      <c r="C1242" s="226"/>
      <c r="D1242" s="328"/>
      <c r="E1242" s="328"/>
      <c r="F1242" s="328"/>
      <c r="G1242" s="328"/>
      <c r="H1242" s="328"/>
      <c r="I1242" s="328"/>
      <c r="J1242" s="328"/>
      <c r="K1242" s="328"/>
      <c r="L1242" s="329"/>
      <c r="M1242" s="319"/>
      <c r="N1242" s="329"/>
      <c r="O1242" s="329"/>
      <c r="P1242" s="328"/>
      <c r="Q1242" s="330"/>
      <c r="R1242" s="329"/>
      <c r="S1242" s="328"/>
      <c r="T1242" s="331"/>
      <c r="U1242" s="328"/>
      <c r="V1242" s="55"/>
      <c r="W1242" s="55"/>
      <c r="X1242" s="55"/>
      <c r="Y1242" s="55"/>
      <c r="Z1242" s="55"/>
      <c r="AA1242" s="55"/>
      <c r="AB1242" s="55"/>
      <c r="AC1242" s="55"/>
      <c r="AD1242" s="55"/>
      <c r="AE1242" s="55"/>
      <c r="AF1242" s="55"/>
    </row>
    <row r="1243" ht="14.5" spans="1:32">
      <c r="A1243" s="34"/>
      <c r="B1243" s="37"/>
      <c r="C1243" s="226"/>
      <c r="D1243" s="328"/>
      <c r="E1243" s="328"/>
      <c r="F1243" s="328"/>
      <c r="G1243" s="328"/>
      <c r="H1243" s="328"/>
      <c r="I1243" s="328"/>
      <c r="J1243" s="328"/>
      <c r="K1243" s="328"/>
      <c r="L1243" s="329"/>
      <c r="M1243" s="319"/>
      <c r="N1243" s="329"/>
      <c r="O1243" s="329"/>
      <c r="P1243" s="328"/>
      <c r="Q1243" s="330"/>
      <c r="R1243" s="329"/>
      <c r="S1243" s="328"/>
      <c r="T1243" s="331"/>
      <c r="U1243" s="328"/>
      <c r="V1243" s="55"/>
      <c r="W1243" s="55"/>
      <c r="X1243" s="55"/>
      <c r="Y1243" s="55"/>
      <c r="Z1243" s="55"/>
      <c r="AA1243" s="55"/>
      <c r="AB1243" s="55"/>
      <c r="AC1243" s="55"/>
      <c r="AD1243" s="55"/>
      <c r="AE1243" s="55"/>
      <c r="AF1243" s="55"/>
    </row>
    <row r="1244" ht="14.5" spans="1:32">
      <c r="A1244" s="34"/>
      <c r="B1244" s="37"/>
      <c r="C1244" s="226"/>
      <c r="D1244" s="328"/>
      <c r="E1244" s="328"/>
      <c r="F1244" s="328"/>
      <c r="G1244" s="328"/>
      <c r="H1244" s="328"/>
      <c r="I1244" s="328"/>
      <c r="J1244" s="328"/>
      <c r="K1244" s="328"/>
      <c r="L1244" s="329"/>
      <c r="M1244" s="319"/>
      <c r="N1244" s="329"/>
      <c r="O1244" s="329"/>
      <c r="P1244" s="328"/>
      <c r="Q1244" s="330"/>
      <c r="R1244" s="329"/>
      <c r="S1244" s="328"/>
      <c r="T1244" s="331"/>
      <c r="U1244" s="328"/>
      <c r="V1244" s="55"/>
      <c r="W1244" s="55"/>
      <c r="X1244" s="55"/>
      <c r="Y1244" s="55"/>
      <c r="Z1244" s="55"/>
      <c r="AA1244" s="55"/>
      <c r="AB1244" s="55"/>
      <c r="AC1244" s="55"/>
      <c r="AD1244" s="55"/>
      <c r="AE1244" s="55"/>
      <c r="AF1244" s="55"/>
    </row>
    <row r="1245" ht="14.5" spans="1:32">
      <c r="A1245" s="34"/>
      <c r="B1245" s="37"/>
      <c r="C1245" s="226"/>
      <c r="D1245" s="328"/>
      <c r="E1245" s="328"/>
      <c r="F1245" s="328"/>
      <c r="G1245" s="328"/>
      <c r="H1245" s="328"/>
      <c r="I1245" s="328"/>
      <c r="J1245" s="328"/>
      <c r="K1245" s="328"/>
      <c r="L1245" s="329"/>
      <c r="M1245" s="319"/>
      <c r="N1245" s="329"/>
      <c r="O1245" s="329"/>
      <c r="P1245" s="328"/>
      <c r="Q1245" s="330"/>
      <c r="R1245" s="329"/>
      <c r="S1245" s="328"/>
      <c r="T1245" s="331"/>
      <c r="U1245" s="328"/>
      <c r="V1245" s="55"/>
      <c r="W1245" s="55"/>
      <c r="X1245" s="55"/>
      <c r="Y1245" s="55"/>
      <c r="Z1245" s="55"/>
      <c r="AA1245" s="55"/>
      <c r="AB1245" s="55"/>
      <c r="AC1245" s="55"/>
      <c r="AD1245" s="55"/>
      <c r="AE1245" s="55"/>
      <c r="AF1245" s="55"/>
    </row>
    <row r="1246" ht="14.5" spans="1:32">
      <c r="A1246" s="34"/>
      <c r="B1246" s="37"/>
      <c r="C1246" s="226"/>
      <c r="D1246" s="328"/>
      <c r="E1246" s="328"/>
      <c r="F1246" s="328"/>
      <c r="G1246" s="328"/>
      <c r="H1246" s="328"/>
      <c r="I1246" s="328"/>
      <c r="J1246" s="328"/>
      <c r="K1246" s="328"/>
      <c r="L1246" s="329"/>
      <c r="M1246" s="319"/>
      <c r="N1246" s="329"/>
      <c r="O1246" s="329"/>
      <c r="P1246" s="328"/>
      <c r="Q1246" s="330"/>
      <c r="R1246" s="329"/>
      <c r="S1246" s="328"/>
      <c r="T1246" s="331"/>
      <c r="U1246" s="328"/>
      <c r="V1246" s="55"/>
      <c r="W1246" s="55"/>
      <c r="X1246" s="55"/>
      <c r="Y1246" s="55"/>
      <c r="Z1246" s="55"/>
      <c r="AA1246" s="55"/>
      <c r="AB1246" s="55"/>
      <c r="AC1246" s="55"/>
      <c r="AD1246" s="55"/>
      <c r="AE1246" s="55"/>
      <c r="AF1246" s="55"/>
    </row>
    <row r="1247" ht="14.5" spans="1:32">
      <c r="A1247" s="34"/>
      <c r="B1247" s="37"/>
      <c r="C1247" s="226"/>
      <c r="D1247" s="328"/>
      <c r="E1247" s="328"/>
      <c r="F1247" s="328"/>
      <c r="G1247" s="328"/>
      <c r="H1247" s="328"/>
      <c r="I1247" s="328"/>
      <c r="J1247" s="328"/>
      <c r="K1247" s="328"/>
      <c r="L1247" s="329"/>
      <c r="M1247" s="319"/>
      <c r="N1247" s="329"/>
      <c r="O1247" s="329"/>
      <c r="P1247" s="328"/>
      <c r="Q1247" s="330"/>
      <c r="R1247" s="329"/>
      <c r="S1247" s="328"/>
      <c r="T1247" s="331"/>
      <c r="U1247" s="328"/>
      <c r="V1247" s="55"/>
      <c r="W1247" s="55"/>
      <c r="X1247" s="55"/>
      <c r="Y1247" s="55"/>
      <c r="Z1247" s="55"/>
      <c r="AA1247" s="55"/>
      <c r="AB1247" s="55"/>
      <c r="AC1247" s="55"/>
      <c r="AD1247" s="55"/>
      <c r="AE1247" s="55"/>
      <c r="AF1247" s="55"/>
    </row>
    <row r="1248" ht="14.5" spans="1:32">
      <c r="A1248" s="34"/>
      <c r="B1248" s="37"/>
      <c r="C1248" s="226"/>
      <c r="D1248" s="328"/>
      <c r="E1248" s="328"/>
      <c r="F1248" s="328"/>
      <c r="G1248" s="328"/>
      <c r="H1248" s="328"/>
      <c r="I1248" s="328"/>
      <c r="J1248" s="328"/>
      <c r="K1248" s="328"/>
      <c r="L1248" s="329"/>
      <c r="M1248" s="319"/>
      <c r="N1248" s="329"/>
      <c r="O1248" s="329"/>
      <c r="P1248" s="328"/>
      <c r="Q1248" s="330"/>
      <c r="R1248" s="329"/>
      <c r="S1248" s="328"/>
      <c r="T1248" s="331"/>
      <c r="U1248" s="328"/>
      <c r="V1248" s="55"/>
      <c r="W1248" s="55"/>
      <c r="X1248" s="55"/>
      <c r="Y1248" s="55"/>
      <c r="Z1248" s="55"/>
      <c r="AA1248" s="55"/>
      <c r="AB1248" s="55"/>
      <c r="AC1248" s="55"/>
      <c r="AD1248" s="55"/>
      <c r="AE1248" s="55"/>
      <c r="AF1248" s="55"/>
    </row>
    <row r="1249" ht="14.5" spans="1:32">
      <c r="A1249" s="34"/>
      <c r="B1249" s="37"/>
      <c r="C1249" s="226"/>
      <c r="D1249" s="328"/>
      <c r="E1249" s="328"/>
      <c r="F1249" s="328"/>
      <c r="G1249" s="328"/>
      <c r="H1249" s="328"/>
      <c r="I1249" s="328"/>
      <c r="J1249" s="328"/>
      <c r="K1249" s="328"/>
      <c r="L1249" s="329"/>
      <c r="M1249" s="319"/>
      <c r="N1249" s="329"/>
      <c r="O1249" s="329"/>
      <c r="P1249" s="328"/>
      <c r="Q1249" s="330"/>
      <c r="R1249" s="329"/>
      <c r="S1249" s="328"/>
      <c r="T1249" s="331"/>
      <c r="U1249" s="328"/>
      <c r="V1249" s="55"/>
      <c r="W1249" s="55"/>
      <c r="X1249" s="55"/>
      <c r="Y1249" s="55"/>
      <c r="Z1249" s="55"/>
      <c r="AA1249" s="55"/>
      <c r="AB1249" s="55"/>
      <c r="AC1249" s="55"/>
      <c r="AD1249" s="55"/>
      <c r="AE1249" s="55"/>
      <c r="AF1249" s="55"/>
    </row>
    <row r="1250" ht="14.5" spans="1:32">
      <c r="A1250" s="34"/>
      <c r="B1250" s="37"/>
      <c r="C1250" s="226"/>
      <c r="D1250" s="328"/>
      <c r="E1250" s="328"/>
      <c r="F1250" s="328"/>
      <c r="G1250" s="328"/>
      <c r="H1250" s="328"/>
      <c r="I1250" s="328"/>
      <c r="J1250" s="328"/>
      <c r="K1250" s="328"/>
      <c r="L1250" s="329"/>
      <c r="M1250" s="319"/>
      <c r="N1250" s="329"/>
      <c r="O1250" s="329"/>
      <c r="P1250" s="328"/>
      <c r="Q1250" s="330"/>
      <c r="R1250" s="329"/>
      <c r="S1250" s="328"/>
      <c r="T1250" s="331"/>
      <c r="U1250" s="328"/>
      <c r="V1250" s="55"/>
      <c r="W1250" s="55"/>
      <c r="X1250" s="55"/>
      <c r="Y1250" s="55"/>
      <c r="Z1250" s="55"/>
      <c r="AA1250" s="55"/>
      <c r="AB1250" s="55"/>
      <c r="AC1250" s="55"/>
      <c r="AD1250" s="55"/>
      <c r="AE1250" s="55"/>
      <c r="AF1250" s="55"/>
    </row>
    <row r="1251" ht="14.5" spans="1:32">
      <c r="A1251" s="34"/>
      <c r="B1251" s="37"/>
      <c r="C1251" s="226"/>
      <c r="D1251" s="328"/>
      <c r="E1251" s="328"/>
      <c r="F1251" s="328"/>
      <c r="G1251" s="328"/>
      <c r="H1251" s="328"/>
      <c r="I1251" s="328"/>
      <c r="J1251" s="328"/>
      <c r="K1251" s="328"/>
      <c r="L1251" s="329"/>
      <c r="M1251" s="319"/>
      <c r="N1251" s="329"/>
      <c r="O1251" s="329"/>
      <c r="P1251" s="328"/>
      <c r="Q1251" s="330"/>
      <c r="R1251" s="329"/>
      <c r="S1251" s="328"/>
      <c r="T1251" s="331"/>
      <c r="U1251" s="328"/>
      <c r="V1251" s="55"/>
      <c r="W1251" s="55"/>
      <c r="X1251" s="55"/>
      <c r="Y1251" s="55"/>
      <c r="Z1251" s="55"/>
      <c r="AA1251" s="55"/>
      <c r="AB1251" s="55"/>
      <c r="AC1251" s="55"/>
      <c r="AD1251" s="55"/>
      <c r="AE1251" s="55"/>
      <c r="AF1251" s="55"/>
    </row>
    <row r="1252" ht="14.5" spans="1:32">
      <c r="A1252" s="34"/>
      <c r="B1252" s="37"/>
      <c r="C1252" s="226"/>
      <c r="D1252" s="328"/>
      <c r="E1252" s="328"/>
      <c r="F1252" s="328"/>
      <c r="G1252" s="328"/>
      <c r="H1252" s="328"/>
      <c r="I1252" s="328"/>
      <c r="J1252" s="328"/>
      <c r="K1252" s="328"/>
      <c r="L1252" s="329"/>
      <c r="M1252" s="319"/>
      <c r="N1252" s="329"/>
      <c r="O1252" s="329"/>
      <c r="P1252" s="328"/>
      <c r="Q1252" s="330"/>
      <c r="R1252" s="329"/>
      <c r="S1252" s="328"/>
      <c r="T1252" s="331"/>
      <c r="U1252" s="328"/>
      <c r="V1252" s="55"/>
      <c r="W1252" s="55"/>
      <c r="X1252" s="55"/>
      <c r="Y1252" s="55"/>
      <c r="Z1252" s="55"/>
      <c r="AA1252" s="55"/>
      <c r="AB1252" s="55"/>
      <c r="AC1252" s="55"/>
      <c r="AD1252" s="55"/>
      <c r="AE1252" s="55"/>
      <c r="AF1252" s="55"/>
    </row>
    <row r="1253" ht="14.5" spans="1:32">
      <c r="A1253" s="34"/>
      <c r="B1253" s="37"/>
      <c r="C1253" s="226"/>
      <c r="D1253" s="328"/>
      <c r="E1253" s="328"/>
      <c r="F1253" s="328"/>
      <c r="G1253" s="328"/>
      <c r="H1253" s="328"/>
      <c r="I1253" s="328"/>
      <c r="J1253" s="328"/>
      <c r="K1253" s="328"/>
      <c r="L1253" s="329"/>
      <c r="M1253" s="319"/>
      <c r="N1253" s="329"/>
      <c r="O1253" s="329"/>
      <c r="P1253" s="328"/>
      <c r="Q1253" s="330"/>
      <c r="R1253" s="329"/>
      <c r="S1253" s="328"/>
      <c r="T1253" s="331"/>
      <c r="U1253" s="328"/>
      <c r="V1253" s="55"/>
      <c r="W1253" s="55"/>
      <c r="X1253" s="55"/>
      <c r="Y1253" s="55"/>
      <c r="Z1253" s="55"/>
      <c r="AA1253" s="55"/>
      <c r="AB1253" s="55"/>
      <c r="AC1253" s="55"/>
      <c r="AD1253" s="55"/>
      <c r="AE1253" s="55"/>
      <c r="AF1253" s="55"/>
    </row>
    <row r="1254" ht="14.5" spans="1:32">
      <c r="A1254" s="34"/>
      <c r="B1254" s="37"/>
      <c r="C1254" s="226"/>
      <c r="D1254" s="328"/>
      <c r="E1254" s="328"/>
      <c r="F1254" s="328"/>
      <c r="G1254" s="328"/>
      <c r="H1254" s="328"/>
      <c r="I1254" s="328"/>
      <c r="J1254" s="328"/>
      <c r="K1254" s="328"/>
      <c r="L1254" s="329"/>
      <c r="M1254" s="319"/>
      <c r="N1254" s="329"/>
      <c r="O1254" s="329"/>
      <c r="P1254" s="328"/>
      <c r="Q1254" s="330"/>
      <c r="R1254" s="329"/>
      <c r="S1254" s="328"/>
      <c r="T1254" s="331"/>
      <c r="U1254" s="328"/>
      <c r="V1254" s="55"/>
      <c r="W1254" s="55"/>
      <c r="X1254" s="55"/>
      <c r="Y1254" s="55"/>
      <c r="Z1254" s="55"/>
      <c r="AA1254" s="55"/>
      <c r="AB1254" s="55"/>
      <c r="AC1254" s="55"/>
      <c r="AD1254" s="55"/>
      <c r="AE1254" s="55"/>
      <c r="AF1254" s="55"/>
    </row>
    <row r="1255" ht="14.5" spans="1:32">
      <c r="A1255" s="34"/>
      <c r="B1255" s="37"/>
      <c r="C1255" s="226"/>
      <c r="D1255" s="328"/>
      <c r="E1255" s="328"/>
      <c r="F1255" s="328"/>
      <c r="G1255" s="328"/>
      <c r="H1255" s="328"/>
      <c r="I1255" s="328"/>
      <c r="J1255" s="328"/>
      <c r="K1255" s="328"/>
      <c r="L1255" s="329"/>
      <c r="M1255" s="319"/>
      <c r="N1255" s="329"/>
      <c r="O1255" s="329"/>
      <c r="P1255" s="328"/>
      <c r="Q1255" s="330"/>
      <c r="R1255" s="329"/>
      <c r="S1255" s="328"/>
      <c r="T1255" s="331"/>
      <c r="U1255" s="328"/>
      <c r="V1255" s="55"/>
      <c r="W1255" s="55"/>
      <c r="X1255" s="55"/>
      <c r="Y1255" s="55"/>
      <c r="Z1255" s="55"/>
      <c r="AA1255" s="55"/>
      <c r="AB1255" s="55"/>
      <c r="AC1255" s="55"/>
      <c r="AD1255" s="55"/>
      <c r="AE1255" s="55"/>
      <c r="AF1255" s="55"/>
    </row>
    <row r="1256" ht="14.5" spans="1:32">
      <c r="A1256" s="34"/>
      <c r="B1256" s="37"/>
      <c r="C1256" s="226"/>
      <c r="D1256" s="328"/>
      <c r="E1256" s="328"/>
      <c r="F1256" s="328"/>
      <c r="G1256" s="328"/>
      <c r="H1256" s="328"/>
      <c r="I1256" s="328"/>
      <c r="J1256" s="328"/>
      <c r="K1256" s="328"/>
      <c r="L1256" s="329"/>
      <c r="M1256" s="319"/>
      <c r="N1256" s="329"/>
      <c r="O1256" s="329"/>
      <c r="P1256" s="328"/>
      <c r="Q1256" s="330"/>
      <c r="R1256" s="329"/>
      <c r="S1256" s="328"/>
      <c r="T1256" s="331"/>
      <c r="U1256" s="328"/>
      <c r="V1256" s="55"/>
      <c r="W1256" s="55"/>
      <c r="X1256" s="55"/>
      <c r="Y1256" s="55"/>
      <c r="Z1256" s="55"/>
      <c r="AA1256" s="55"/>
      <c r="AB1256" s="55"/>
      <c r="AC1256" s="55"/>
      <c r="AD1256" s="55"/>
      <c r="AE1256" s="55"/>
      <c r="AF1256" s="55"/>
    </row>
    <row r="1257" ht="14.5" spans="1:32">
      <c r="A1257" s="34"/>
      <c r="B1257" s="37"/>
      <c r="C1257" s="226"/>
      <c r="D1257" s="328"/>
      <c r="E1257" s="328"/>
      <c r="F1257" s="328"/>
      <c r="G1257" s="328"/>
      <c r="H1257" s="328"/>
      <c r="I1257" s="328"/>
      <c r="J1257" s="328"/>
      <c r="K1257" s="328"/>
      <c r="L1257" s="329"/>
      <c r="M1257" s="319"/>
      <c r="N1257" s="329"/>
      <c r="O1257" s="329"/>
      <c r="P1257" s="328"/>
      <c r="Q1257" s="330"/>
      <c r="R1257" s="329"/>
      <c r="S1257" s="328"/>
      <c r="T1257" s="331"/>
      <c r="U1257" s="328"/>
      <c r="V1257" s="55"/>
      <c r="W1257" s="55"/>
      <c r="X1257" s="55"/>
      <c r="Y1257" s="55"/>
      <c r="Z1257" s="55"/>
      <c r="AA1257" s="55"/>
      <c r="AB1257" s="55"/>
      <c r="AC1257" s="55"/>
      <c r="AD1257" s="55"/>
      <c r="AE1257" s="55"/>
      <c r="AF1257" s="55"/>
    </row>
    <row r="1258" ht="14.5" spans="1:32">
      <c r="A1258" s="34"/>
      <c r="B1258" s="37"/>
      <c r="C1258" s="226"/>
      <c r="D1258" s="328"/>
      <c r="E1258" s="328"/>
      <c r="F1258" s="328"/>
      <c r="G1258" s="328"/>
      <c r="H1258" s="328"/>
      <c r="I1258" s="328"/>
      <c r="J1258" s="328"/>
      <c r="K1258" s="328"/>
      <c r="L1258" s="329"/>
      <c r="M1258" s="319"/>
      <c r="N1258" s="329"/>
      <c r="O1258" s="329"/>
      <c r="P1258" s="328"/>
      <c r="Q1258" s="330"/>
      <c r="R1258" s="329"/>
      <c r="S1258" s="328"/>
      <c r="T1258" s="331"/>
      <c r="U1258" s="328"/>
      <c r="V1258" s="55"/>
      <c r="W1258" s="55"/>
      <c r="X1258" s="55"/>
      <c r="Y1258" s="55"/>
      <c r="Z1258" s="55"/>
      <c r="AA1258" s="55"/>
      <c r="AB1258" s="55"/>
      <c r="AC1258" s="55"/>
      <c r="AD1258" s="55"/>
      <c r="AE1258" s="55"/>
      <c r="AF1258" s="55"/>
    </row>
    <row r="1259" ht="14.5" spans="1:32">
      <c r="A1259" s="34"/>
      <c r="B1259" s="37"/>
      <c r="C1259" s="226"/>
      <c r="D1259" s="328"/>
      <c r="E1259" s="328"/>
      <c r="F1259" s="328"/>
      <c r="G1259" s="328"/>
      <c r="H1259" s="328"/>
      <c r="I1259" s="328"/>
      <c r="J1259" s="328"/>
      <c r="K1259" s="328"/>
      <c r="L1259" s="329"/>
      <c r="M1259" s="319"/>
      <c r="N1259" s="329"/>
      <c r="O1259" s="329"/>
      <c r="P1259" s="328"/>
      <c r="Q1259" s="330"/>
      <c r="R1259" s="329"/>
      <c r="S1259" s="328"/>
      <c r="T1259" s="331"/>
      <c r="U1259" s="328"/>
      <c r="V1259" s="55"/>
      <c r="W1259" s="55"/>
      <c r="X1259" s="55"/>
      <c r="Y1259" s="55"/>
      <c r="Z1259" s="55"/>
      <c r="AA1259" s="55"/>
      <c r="AB1259" s="55"/>
      <c r="AC1259" s="55"/>
      <c r="AD1259" s="55"/>
      <c r="AE1259" s="55"/>
      <c r="AF1259" s="55"/>
    </row>
    <row r="1260" ht="14.5" spans="1:32">
      <c r="A1260" s="34"/>
      <c r="B1260" s="37"/>
      <c r="C1260" s="226"/>
      <c r="D1260" s="328"/>
      <c r="E1260" s="328"/>
      <c r="F1260" s="328"/>
      <c r="G1260" s="328"/>
      <c r="H1260" s="328"/>
      <c r="I1260" s="328"/>
      <c r="J1260" s="328"/>
      <c r="K1260" s="328"/>
      <c r="L1260" s="329"/>
      <c r="M1260" s="319"/>
      <c r="N1260" s="329"/>
      <c r="O1260" s="329"/>
      <c r="P1260" s="328"/>
      <c r="Q1260" s="330"/>
      <c r="R1260" s="329"/>
      <c r="S1260" s="328"/>
      <c r="T1260" s="331"/>
      <c r="U1260" s="328"/>
      <c r="V1260" s="55"/>
      <c r="W1260" s="55"/>
      <c r="X1260" s="55"/>
      <c r="Y1260" s="55"/>
      <c r="Z1260" s="55"/>
      <c r="AA1260" s="55"/>
      <c r="AB1260" s="55"/>
      <c r="AC1260" s="55"/>
      <c r="AD1260" s="55"/>
      <c r="AE1260" s="55"/>
      <c r="AF1260" s="55"/>
    </row>
    <row r="1261" ht="14.5" spans="1:32">
      <c r="A1261" s="34"/>
      <c r="B1261" s="37"/>
      <c r="C1261" s="226"/>
      <c r="D1261" s="328"/>
      <c r="E1261" s="328"/>
      <c r="F1261" s="328"/>
      <c r="G1261" s="328"/>
      <c r="H1261" s="328"/>
      <c r="I1261" s="328"/>
      <c r="J1261" s="328"/>
      <c r="K1261" s="328"/>
      <c r="L1261" s="329"/>
      <c r="M1261" s="319"/>
      <c r="N1261" s="329"/>
      <c r="O1261" s="329"/>
      <c r="P1261" s="328"/>
      <c r="Q1261" s="330"/>
      <c r="R1261" s="329"/>
      <c r="S1261" s="328"/>
      <c r="T1261" s="331"/>
      <c r="U1261" s="328"/>
      <c r="V1261" s="55"/>
      <c r="W1261" s="55"/>
      <c r="X1261" s="55"/>
      <c r="Y1261" s="55"/>
      <c r="Z1261" s="55"/>
      <c r="AA1261" s="55"/>
      <c r="AB1261" s="55"/>
      <c r="AC1261" s="55"/>
      <c r="AD1261" s="55"/>
      <c r="AE1261" s="55"/>
      <c r="AF1261" s="55"/>
    </row>
    <row r="1262" ht="14.5" spans="1:32">
      <c r="A1262" s="34"/>
      <c r="B1262" s="37"/>
      <c r="C1262" s="226"/>
      <c r="D1262" s="328"/>
      <c r="E1262" s="328"/>
      <c r="F1262" s="328"/>
      <c r="G1262" s="328"/>
      <c r="H1262" s="328"/>
      <c r="I1262" s="328"/>
      <c r="J1262" s="328"/>
      <c r="K1262" s="328"/>
      <c r="L1262" s="329"/>
      <c r="M1262" s="319"/>
      <c r="N1262" s="329"/>
      <c r="O1262" s="329"/>
      <c r="P1262" s="328"/>
      <c r="Q1262" s="330"/>
      <c r="R1262" s="329"/>
      <c r="S1262" s="328"/>
      <c r="T1262" s="331"/>
      <c r="U1262" s="328"/>
      <c r="V1262" s="55"/>
      <c r="W1262" s="55"/>
      <c r="X1262" s="55"/>
      <c r="Y1262" s="55"/>
      <c r="Z1262" s="55"/>
      <c r="AA1262" s="55"/>
      <c r="AB1262" s="55"/>
      <c r="AC1262" s="55"/>
      <c r="AD1262" s="55"/>
      <c r="AE1262" s="55"/>
      <c r="AF1262" s="55"/>
    </row>
    <row r="1263" ht="14.5" spans="1:32">
      <c r="A1263" s="34"/>
      <c r="B1263" s="37"/>
      <c r="C1263" s="226"/>
      <c r="D1263" s="328"/>
      <c r="E1263" s="328"/>
      <c r="F1263" s="328"/>
      <c r="G1263" s="328"/>
      <c r="H1263" s="328"/>
      <c r="I1263" s="328"/>
      <c r="J1263" s="328"/>
      <c r="K1263" s="328"/>
      <c r="L1263" s="329"/>
      <c r="M1263" s="319"/>
      <c r="N1263" s="329"/>
      <c r="O1263" s="329"/>
      <c r="P1263" s="328"/>
      <c r="Q1263" s="330"/>
      <c r="R1263" s="329"/>
      <c r="S1263" s="328"/>
      <c r="T1263" s="331"/>
      <c r="U1263" s="328"/>
      <c r="V1263" s="55"/>
      <c r="W1263" s="55"/>
      <c r="X1263" s="55"/>
      <c r="Y1263" s="55"/>
      <c r="Z1263" s="55"/>
      <c r="AA1263" s="55"/>
      <c r="AB1263" s="55"/>
      <c r="AC1263" s="55"/>
      <c r="AD1263" s="55"/>
      <c r="AE1263" s="55"/>
      <c r="AF1263" s="55"/>
    </row>
    <row r="1264" ht="14.5" spans="1:32">
      <c r="A1264" s="34"/>
      <c r="B1264" s="37"/>
      <c r="C1264" s="226"/>
      <c r="D1264" s="328"/>
      <c r="E1264" s="328"/>
      <c r="F1264" s="328"/>
      <c r="G1264" s="328"/>
      <c r="H1264" s="328"/>
      <c r="I1264" s="328"/>
      <c r="J1264" s="328"/>
      <c r="K1264" s="328"/>
      <c r="L1264" s="329"/>
      <c r="M1264" s="319"/>
      <c r="N1264" s="329"/>
      <c r="O1264" s="329"/>
      <c r="P1264" s="328"/>
      <c r="Q1264" s="330"/>
      <c r="R1264" s="329"/>
      <c r="S1264" s="328"/>
      <c r="T1264" s="331"/>
      <c r="U1264" s="328"/>
      <c r="V1264" s="55"/>
      <c r="W1264" s="55"/>
      <c r="X1264" s="55"/>
      <c r="Y1264" s="55"/>
      <c r="Z1264" s="55"/>
      <c r="AA1264" s="55"/>
      <c r="AB1264" s="55"/>
      <c r="AC1264" s="55"/>
      <c r="AD1264" s="55"/>
      <c r="AE1264" s="55"/>
      <c r="AF1264" s="55"/>
    </row>
    <row r="1265" ht="14.5" spans="1:32">
      <c r="A1265" s="34"/>
      <c r="B1265" s="37"/>
      <c r="C1265" s="226"/>
      <c r="D1265" s="328"/>
      <c r="E1265" s="328"/>
      <c r="F1265" s="328"/>
      <c r="G1265" s="328"/>
      <c r="H1265" s="328"/>
      <c r="I1265" s="328"/>
      <c r="J1265" s="328"/>
      <c r="K1265" s="328"/>
      <c r="L1265" s="329"/>
      <c r="M1265" s="319"/>
      <c r="N1265" s="329"/>
      <c r="O1265" s="329"/>
      <c r="P1265" s="328"/>
      <c r="Q1265" s="330"/>
      <c r="R1265" s="329"/>
      <c r="S1265" s="328"/>
      <c r="T1265" s="331"/>
      <c r="U1265" s="328"/>
      <c r="V1265" s="55"/>
      <c r="W1265" s="55"/>
      <c r="X1265" s="55"/>
      <c r="Y1265" s="55"/>
      <c r="Z1265" s="55"/>
      <c r="AA1265" s="55"/>
      <c r="AB1265" s="55"/>
      <c r="AC1265" s="55"/>
      <c r="AD1265" s="55"/>
      <c r="AE1265" s="55"/>
      <c r="AF1265" s="55"/>
    </row>
    <row r="1266" ht="14.5" spans="1:32">
      <c r="A1266" s="34"/>
      <c r="B1266" s="37"/>
      <c r="C1266" s="226"/>
      <c r="D1266" s="328"/>
      <c r="E1266" s="328"/>
      <c r="F1266" s="328"/>
      <c r="G1266" s="328"/>
      <c r="H1266" s="328"/>
      <c r="I1266" s="328"/>
      <c r="J1266" s="328"/>
      <c r="K1266" s="328"/>
      <c r="L1266" s="329"/>
      <c r="M1266" s="319"/>
      <c r="N1266" s="329"/>
      <c r="O1266" s="329"/>
      <c r="P1266" s="328"/>
      <c r="Q1266" s="330"/>
      <c r="R1266" s="329"/>
      <c r="S1266" s="328"/>
      <c r="T1266" s="331"/>
      <c r="U1266" s="328"/>
      <c r="V1266" s="55"/>
      <c r="W1266" s="55"/>
      <c r="X1266" s="55"/>
      <c r="Y1266" s="55"/>
      <c r="Z1266" s="55"/>
      <c r="AA1266" s="55"/>
      <c r="AB1266" s="55"/>
      <c r="AC1266" s="55"/>
      <c r="AD1266" s="55"/>
      <c r="AE1266" s="55"/>
      <c r="AF1266" s="55"/>
    </row>
    <row r="1267" ht="14.5" spans="1:32">
      <c r="A1267" s="34"/>
      <c r="B1267" s="37"/>
      <c r="C1267" s="226"/>
      <c r="D1267" s="328"/>
      <c r="E1267" s="328"/>
      <c r="F1267" s="328"/>
      <c r="G1267" s="328"/>
      <c r="H1267" s="328"/>
      <c r="I1267" s="328"/>
      <c r="J1267" s="328"/>
      <c r="K1267" s="328"/>
      <c r="L1267" s="329"/>
      <c r="M1267" s="319"/>
      <c r="N1267" s="329"/>
      <c r="O1267" s="329"/>
      <c r="P1267" s="328"/>
      <c r="Q1267" s="330"/>
      <c r="R1267" s="329"/>
      <c r="S1267" s="328"/>
      <c r="T1267" s="331"/>
      <c r="U1267" s="328"/>
      <c r="V1267" s="55"/>
      <c r="W1267" s="55"/>
      <c r="X1267" s="55"/>
      <c r="Y1267" s="55"/>
      <c r="Z1267" s="55"/>
      <c r="AA1267" s="55"/>
      <c r="AB1267" s="55"/>
      <c r="AC1267" s="55"/>
      <c r="AD1267" s="55"/>
      <c r="AE1267" s="55"/>
      <c r="AF1267" s="55"/>
    </row>
    <row r="1268" ht="14.5" spans="1:32">
      <c r="A1268" s="34"/>
      <c r="B1268" s="37"/>
      <c r="C1268" s="226"/>
      <c r="D1268" s="328"/>
      <c r="E1268" s="328"/>
      <c r="F1268" s="328"/>
      <c r="G1268" s="328"/>
      <c r="H1268" s="328"/>
      <c r="I1268" s="328"/>
      <c r="J1268" s="328"/>
      <c r="K1268" s="328"/>
      <c r="L1268" s="329"/>
      <c r="M1268" s="319"/>
      <c r="N1268" s="329"/>
      <c r="O1268" s="329"/>
      <c r="P1268" s="328"/>
      <c r="Q1268" s="330"/>
      <c r="R1268" s="329"/>
      <c r="S1268" s="328"/>
      <c r="T1268" s="331"/>
      <c r="U1268" s="328"/>
      <c r="V1268" s="55"/>
      <c r="W1268" s="55"/>
      <c r="X1268" s="55"/>
      <c r="Y1268" s="55"/>
      <c r="Z1268" s="55"/>
      <c r="AA1268" s="55"/>
      <c r="AB1268" s="55"/>
      <c r="AC1268" s="55"/>
      <c r="AD1268" s="55"/>
      <c r="AE1268" s="55"/>
      <c r="AF1268" s="55"/>
    </row>
    <row r="1269" ht="14.5" spans="1:32">
      <c r="A1269" s="34"/>
      <c r="B1269" s="37"/>
      <c r="C1269" s="226"/>
      <c r="D1269" s="328"/>
      <c r="E1269" s="328"/>
      <c r="F1269" s="328"/>
      <c r="G1269" s="328"/>
      <c r="H1269" s="328"/>
      <c r="I1269" s="328"/>
      <c r="J1269" s="328"/>
      <c r="K1269" s="328"/>
      <c r="L1269" s="329"/>
      <c r="M1269" s="319"/>
      <c r="N1269" s="329"/>
      <c r="O1269" s="329"/>
      <c r="P1269" s="328"/>
      <c r="Q1269" s="330"/>
      <c r="R1269" s="329"/>
      <c r="S1269" s="328"/>
      <c r="T1269" s="331"/>
      <c r="U1269" s="328"/>
      <c r="V1269" s="55"/>
      <c r="W1269" s="55"/>
      <c r="X1269" s="55"/>
      <c r="Y1269" s="55"/>
      <c r="Z1269" s="55"/>
      <c r="AA1269" s="55"/>
      <c r="AB1269" s="55"/>
      <c r="AC1269" s="55"/>
      <c r="AD1269" s="55"/>
      <c r="AE1269" s="55"/>
      <c r="AF1269" s="55"/>
    </row>
    <row r="1270" ht="14.5" spans="1:32">
      <c r="A1270" s="34"/>
      <c r="B1270" s="37"/>
      <c r="C1270" s="226"/>
      <c r="D1270" s="328"/>
      <c r="E1270" s="328"/>
      <c r="F1270" s="328"/>
      <c r="G1270" s="328"/>
      <c r="H1270" s="328"/>
      <c r="I1270" s="328"/>
      <c r="J1270" s="328"/>
      <c r="K1270" s="328"/>
      <c r="L1270" s="329"/>
      <c r="M1270" s="319"/>
      <c r="N1270" s="329"/>
      <c r="O1270" s="329"/>
      <c r="P1270" s="328"/>
      <c r="Q1270" s="330"/>
      <c r="R1270" s="329"/>
      <c r="S1270" s="328"/>
      <c r="T1270" s="331"/>
      <c r="U1270" s="328"/>
      <c r="V1270" s="55"/>
      <c r="W1270" s="55"/>
      <c r="X1270" s="55"/>
      <c r="Y1270" s="55"/>
      <c r="Z1270" s="55"/>
      <c r="AA1270" s="55"/>
      <c r="AB1270" s="55"/>
      <c r="AC1270" s="55"/>
      <c r="AD1270" s="55"/>
      <c r="AE1270" s="55"/>
      <c r="AF1270" s="55"/>
    </row>
    <row r="1271" ht="14.5" spans="1:32">
      <c r="A1271" s="34"/>
      <c r="B1271" s="37"/>
      <c r="C1271" s="226"/>
      <c r="D1271" s="328"/>
      <c r="E1271" s="328"/>
      <c r="F1271" s="328"/>
      <c r="G1271" s="328"/>
      <c r="H1271" s="328"/>
      <c r="I1271" s="328"/>
      <c r="J1271" s="328"/>
      <c r="K1271" s="328"/>
      <c r="L1271" s="329"/>
      <c r="M1271" s="319"/>
      <c r="N1271" s="329"/>
      <c r="O1271" s="329"/>
      <c r="P1271" s="328"/>
      <c r="Q1271" s="330"/>
      <c r="R1271" s="329"/>
      <c r="S1271" s="328"/>
      <c r="T1271" s="331"/>
      <c r="U1271" s="328"/>
      <c r="V1271" s="55"/>
      <c r="W1271" s="55"/>
      <c r="X1271" s="55"/>
      <c r="Y1271" s="55"/>
      <c r="Z1271" s="55"/>
      <c r="AA1271" s="55"/>
      <c r="AB1271" s="55"/>
      <c r="AC1271" s="55"/>
      <c r="AD1271" s="55"/>
      <c r="AE1271" s="55"/>
      <c r="AF1271" s="55"/>
    </row>
    <row r="1272" ht="14.5" spans="1:32">
      <c r="A1272" s="34"/>
      <c r="B1272" s="37"/>
      <c r="C1272" s="226"/>
      <c r="D1272" s="328"/>
      <c r="E1272" s="328"/>
      <c r="F1272" s="328"/>
      <c r="G1272" s="328"/>
      <c r="H1272" s="328"/>
      <c r="I1272" s="328"/>
      <c r="J1272" s="328"/>
      <c r="K1272" s="328"/>
      <c r="L1272" s="329"/>
      <c r="M1272" s="319"/>
      <c r="N1272" s="329"/>
      <c r="O1272" s="329"/>
      <c r="P1272" s="328"/>
      <c r="Q1272" s="330"/>
      <c r="R1272" s="329"/>
      <c r="S1272" s="328"/>
      <c r="T1272" s="331"/>
      <c r="U1272" s="328"/>
      <c r="V1272" s="55"/>
      <c r="W1272" s="55"/>
      <c r="X1272" s="55"/>
      <c r="Y1272" s="55"/>
      <c r="Z1272" s="55"/>
      <c r="AA1272" s="55"/>
      <c r="AB1272" s="55"/>
      <c r="AC1272" s="55"/>
      <c r="AD1272" s="55"/>
      <c r="AE1272" s="55"/>
      <c r="AF1272" s="55"/>
    </row>
    <row r="1273" ht="14.5" spans="1:32">
      <c r="A1273" s="34"/>
      <c r="B1273" s="37"/>
      <c r="C1273" s="226"/>
      <c r="D1273" s="328"/>
      <c r="E1273" s="328"/>
      <c r="F1273" s="328"/>
      <c r="G1273" s="328"/>
      <c r="H1273" s="328"/>
      <c r="I1273" s="328"/>
      <c r="J1273" s="328"/>
      <c r="K1273" s="328"/>
      <c r="L1273" s="329"/>
      <c r="M1273" s="319"/>
      <c r="N1273" s="329"/>
      <c r="O1273" s="329"/>
      <c r="P1273" s="328"/>
      <c r="Q1273" s="330"/>
      <c r="R1273" s="329"/>
      <c r="S1273" s="328"/>
      <c r="T1273" s="331"/>
      <c r="U1273" s="328"/>
      <c r="V1273" s="55"/>
      <c r="W1273" s="55"/>
      <c r="X1273" s="55"/>
      <c r="Y1273" s="55"/>
      <c r="Z1273" s="55"/>
      <c r="AA1273" s="55"/>
      <c r="AB1273" s="55"/>
      <c r="AC1273" s="55"/>
      <c r="AD1273" s="55"/>
      <c r="AE1273" s="55"/>
      <c r="AF1273" s="55"/>
    </row>
    <row r="1274" ht="14.5" spans="1:32">
      <c r="A1274" s="34"/>
      <c r="B1274" s="37"/>
      <c r="C1274" s="226"/>
      <c r="D1274" s="328"/>
      <c r="E1274" s="328"/>
      <c r="F1274" s="328"/>
      <c r="G1274" s="328"/>
      <c r="H1274" s="328"/>
      <c r="I1274" s="328"/>
      <c r="J1274" s="328"/>
      <c r="K1274" s="328"/>
      <c r="L1274" s="329"/>
      <c r="M1274" s="319"/>
      <c r="N1274" s="329"/>
      <c r="O1274" s="329"/>
      <c r="P1274" s="328"/>
      <c r="Q1274" s="330"/>
      <c r="R1274" s="329"/>
      <c r="S1274" s="328"/>
      <c r="T1274" s="331"/>
      <c r="U1274" s="328"/>
      <c r="V1274" s="55"/>
      <c r="W1274" s="55"/>
      <c r="X1274" s="55"/>
      <c r="Y1274" s="55"/>
      <c r="Z1274" s="55"/>
      <c r="AA1274" s="55"/>
      <c r="AB1274" s="55"/>
      <c r="AC1274" s="55"/>
      <c r="AD1274" s="55"/>
      <c r="AE1274" s="55"/>
      <c r="AF1274" s="55"/>
    </row>
    <row r="1275" ht="14.5" spans="1:32">
      <c r="A1275" s="34"/>
      <c r="B1275" s="37"/>
      <c r="C1275" s="226"/>
      <c r="D1275" s="328"/>
      <c r="E1275" s="328"/>
      <c r="F1275" s="328"/>
      <c r="G1275" s="328"/>
      <c r="H1275" s="328"/>
      <c r="I1275" s="328"/>
      <c r="J1275" s="328"/>
      <c r="K1275" s="328"/>
      <c r="L1275" s="329"/>
      <c r="M1275" s="319"/>
      <c r="N1275" s="329"/>
      <c r="O1275" s="329"/>
      <c r="P1275" s="328"/>
      <c r="Q1275" s="330"/>
      <c r="R1275" s="329"/>
      <c r="S1275" s="328"/>
      <c r="T1275" s="331"/>
      <c r="U1275" s="328"/>
      <c r="V1275" s="55"/>
      <c r="W1275" s="55"/>
      <c r="X1275" s="55"/>
      <c r="Y1275" s="55"/>
      <c r="Z1275" s="55"/>
      <c r="AA1275" s="55"/>
      <c r="AB1275" s="55"/>
      <c r="AC1275" s="55"/>
      <c r="AD1275" s="55"/>
      <c r="AE1275" s="55"/>
      <c r="AF1275" s="55"/>
    </row>
    <row r="1276" ht="14.5" spans="1:32">
      <c r="A1276" s="34"/>
      <c r="B1276" s="37"/>
      <c r="C1276" s="226"/>
      <c r="D1276" s="328"/>
      <c r="E1276" s="328"/>
      <c r="F1276" s="328"/>
      <c r="G1276" s="328"/>
      <c r="H1276" s="328"/>
      <c r="I1276" s="328"/>
      <c r="J1276" s="328"/>
      <c r="K1276" s="328"/>
      <c r="L1276" s="329"/>
      <c r="M1276" s="319"/>
      <c r="N1276" s="329"/>
      <c r="O1276" s="329"/>
      <c r="P1276" s="328"/>
      <c r="Q1276" s="330"/>
      <c r="R1276" s="329"/>
      <c r="S1276" s="328"/>
      <c r="T1276" s="331"/>
      <c r="U1276" s="328"/>
      <c r="V1276" s="55"/>
      <c r="W1276" s="55"/>
      <c r="X1276" s="55"/>
      <c r="Y1276" s="55"/>
      <c r="Z1276" s="55"/>
      <c r="AA1276" s="55"/>
      <c r="AB1276" s="55"/>
      <c r="AC1276" s="55"/>
      <c r="AD1276" s="55"/>
      <c r="AE1276" s="55"/>
      <c r="AF1276" s="55"/>
    </row>
    <row r="1277" ht="14.5" spans="1:32">
      <c r="A1277" s="34"/>
      <c r="B1277" s="37"/>
      <c r="C1277" s="226"/>
      <c r="D1277" s="328"/>
      <c r="E1277" s="328"/>
      <c r="F1277" s="328"/>
      <c r="G1277" s="328"/>
      <c r="H1277" s="328"/>
      <c r="I1277" s="328"/>
      <c r="J1277" s="328"/>
      <c r="K1277" s="328"/>
      <c r="L1277" s="329"/>
      <c r="M1277" s="319"/>
      <c r="N1277" s="329"/>
      <c r="O1277" s="329"/>
      <c r="P1277" s="328"/>
      <c r="Q1277" s="330"/>
      <c r="R1277" s="329"/>
      <c r="S1277" s="328"/>
      <c r="T1277" s="331"/>
      <c r="U1277" s="328"/>
      <c r="V1277" s="55"/>
      <c r="W1277" s="55"/>
      <c r="X1277" s="55"/>
      <c r="Y1277" s="55"/>
      <c r="Z1277" s="55"/>
      <c r="AA1277" s="55"/>
      <c r="AB1277" s="55"/>
      <c r="AC1277" s="55"/>
      <c r="AD1277" s="55"/>
      <c r="AE1277" s="55"/>
      <c r="AF1277" s="55"/>
    </row>
    <row r="1278" ht="14.5" spans="1:32">
      <c r="A1278" s="34"/>
      <c r="B1278" s="37"/>
      <c r="C1278" s="226"/>
      <c r="D1278" s="328"/>
      <c r="E1278" s="328"/>
      <c r="F1278" s="328"/>
      <c r="G1278" s="328"/>
      <c r="H1278" s="328"/>
      <c r="I1278" s="328"/>
      <c r="J1278" s="328"/>
      <c r="K1278" s="328"/>
      <c r="L1278" s="329"/>
      <c r="M1278" s="319"/>
      <c r="N1278" s="329"/>
      <c r="O1278" s="329"/>
      <c r="P1278" s="328"/>
      <c r="Q1278" s="330"/>
      <c r="R1278" s="329"/>
      <c r="S1278" s="328"/>
      <c r="T1278" s="331"/>
      <c r="U1278" s="328"/>
      <c r="V1278" s="55"/>
      <c r="W1278" s="55"/>
      <c r="X1278" s="55"/>
      <c r="Y1278" s="55"/>
      <c r="Z1278" s="55"/>
      <c r="AA1278" s="55"/>
      <c r="AB1278" s="55"/>
      <c r="AC1278" s="55"/>
      <c r="AD1278" s="55"/>
      <c r="AE1278" s="55"/>
      <c r="AF1278" s="55"/>
    </row>
    <row r="1279" ht="14.5" spans="1:32">
      <c r="A1279" s="34"/>
      <c r="B1279" s="37"/>
      <c r="C1279" s="226"/>
      <c r="D1279" s="328"/>
      <c r="E1279" s="328"/>
      <c r="F1279" s="328"/>
      <c r="G1279" s="328"/>
      <c r="H1279" s="328"/>
      <c r="I1279" s="328"/>
      <c r="J1279" s="328"/>
      <c r="K1279" s="328"/>
      <c r="L1279" s="329"/>
      <c r="M1279" s="319"/>
      <c r="N1279" s="329"/>
      <c r="O1279" s="329"/>
      <c r="P1279" s="328"/>
      <c r="Q1279" s="330"/>
      <c r="R1279" s="329"/>
      <c r="S1279" s="328"/>
      <c r="T1279" s="331"/>
      <c r="U1279" s="328"/>
      <c r="V1279" s="55"/>
      <c r="W1279" s="55"/>
      <c r="X1279" s="55"/>
      <c r="Y1279" s="55"/>
      <c r="Z1279" s="55"/>
      <c r="AA1279" s="55"/>
      <c r="AB1279" s="55"/>
      <c r="AC1279" s="55"/>
      <c r="AD1279" s="55"/>
      <c r="AE1279" s="55"/>
      <c r="AF1279" s="55"/>
    </row>
    <row r="1280" ht="14.5" spans="1:32">
      <c r="A1280" s="34"/>
      <c r="B1280" s="37"/>
      <c r="C1280" s="226"/>
      <c r="D1280" s="328"/>
      <c r="E1280" s="328"/>
      <c r="F1280" s="328"/>
      <c r="G1280" s="328"/>
      <c r="H1280" s="328"/>
      <c r="I1280" s="328"/>
      <c r="J1280" s="328"/>
      <c r="K1280" s="328"/>
      <c r="L1280" s="329"/>
      <c r="M1280" s="319"/>
      <c r="N1280" s="329"/>
      <c r="O1280" s="329"/>
      <c r="P1280" s="328"/>
      <c r="Q1280" s="330"/>
      <c r="R1280" s="329"/>
      <c r="S1280" s="328"/>
      <c r="T1280" s="331"/>
      <c r="U1280" s="328"/>
      <c r="V1280" s="55"/>
      <c r="W1280" s="55"/>
      <c r="X1280" s="55"/>
      <c r="Y1280" s="55"/>
      <c r="Z1280" s="55"/>
      <c r="AA1280" s="55"/>
      <c r="AB1280" s="55"/>
      <c r="AC1280" s="55"/>
      <c r="AD1280" s="55"/>
      <c r="AE1280" s="55"/>
      <c r="AF1280" s="55"/>
    </row>
    <row r="1281" ht="14.5" spans="1:32">
      <c r="A1281" s="34"/>
      <c r="B1281" s="37"/>
      <c r="C1281" s="226"/>
      <c r="D1281" s="328"/>
      <c r="E1281" s="328"/>
      <c r="F1281" s="328"/>
      <c r="G1281" s="328"/>
      <c r="H1281" s="328"/>
      <c r="I1281" s="328"/>
      <c r="J1281" s="328"/>
      <c r="K1281" s="328"/>
      <c r="L1281" s="329"/>
      <c r="M1281" s="319"/>
      <c r="N1281" s="329"/>
      <c r="O1281" s="329"/>
      <c r="P1281" s="328"/>
      <c r="Q1281" s="330"/>
      <c r="R1281" s="329"/>
      <c r="S1281" s="328"/>
      <c r="T1281" s="331"/>
      <c r="U1281" s="328"/>
      <c r="V1281" s="55"/>
      <c r="W1281" s="55"/>
      <c r="X1281" s="55"/>
      <c r="Y1281" s="55"/>
      <c r="Z1281" s="55"/>
      <c r="AA1281" s="55"/>
      <c r="AB1281" s="55"/>
      <c r="AC1281" s="55"/>
      <c r="AD1281" s="55"/>
      <c r="AE1281" s="55"/>
      <c r="AF1281" s="55"/>
    </row>
    <row r="1282" ht="14.5" spans="1:32">
      <c r="A1282" s="34"/>
      <c r="B1282" s="37"/>
      <c r="C1282" s="226"/>
      <c r="D1282" s="328"/>
      <c r="E1282" s="328"/>
      <c r="F1282" s="328"/>
      <c r="G1282" s="328"/>
      <c r="H1282" s="328"/>
      <c r="I1282" s="328"/>
      <c r="J1282" s="328"/>
      <c r="K1282" s="328"/>
      <c r="L1282" s="329"/>
      <c r="M1282" s="319"/>
      <c r="N1282" s="329"/>
      <c r="O1282" s="329"/>
      <c r="P1282" s="328"/>
      <c r="Q1282" s="330"/>
      <c r="R1282" s="329"/>
      <c r="S1282" s="328"/>
      <c r="T1282" s="331"/>
      <c r="U1282" s="328"/>
      <c r="V1282" s="55"/>
      <c r="W1282" s="55"/>
      <c r="X1282" s="55"/>
      <c r="Y1282" s="55"/>
      <c r="Z1282" s="55"/>
      <c r="AA1282" s="55"/>
      <c r="AB1282" s="55"/>
      <c r="AC1282" s="55"/>
      <c r="AD1282" s="55"/>
      <c r="AE1282" s="55"/>
      <c r="AF1282" s="55"/>
    </row>
    <row r="1283" ht="14.5" spans="1:32">
      <c r="A1283" s="34"/>
      <c r="B1283" s="37"/>
      <c r="C1283" s="226"/>
      <c r="D1283" s="328"/>
      <c r="E1283" s="328"/>
      <c r="F1283" s="328"/>
      <c r="G1283" s="328"/>
      <c r="H1283" s="328"/>
      <c r="I1283" s="328"/>
      <c r="J1283" s="328"/>
      <c r="K1283" s="328"/>
      <c r="L1283" s="329"/>
      <c r="M1283" s="319"/>
      <c r="N1283" s="329"/>
      <c r="O1283" s="329"/>
      <c r="P1283" s="328"/>
      <c r="Q1283" s="330"/>
      <c r="R1283" s="329"/>
      <c r="S1283" s="328"/>
      <c r="T1283" s="331"/>
      <c r="U1283" s="328"/>
      <c r="V1283" s="55"/>
      <c r="W1283" s="55"/>
      <c r="X1283" s="55"/>
      <c r="Y1283" s="55"/>
      <c r="Z1283" s="55"/>
      <c r="AA1283" s="55"/>
      <c r="AB1283" s="55"/>
      <c r="AC1283" s="55"/>
      <c r="AD1283" s="55"/>
      <c r="AE1283" s="55"/>
      <c r="AF1283" s="55"/>
    </row>
    <row r="1284" ht="14.5" spans="1:32">
      <c r="A1284" s="34"/>
      <c r="B1284" s="37"/>
      <c r="C1284" s="226"/>
      <c r="D1284" s="328"/>
      <c r="E1284" s="328"/>
      <c r="F1284" s="328"/>
      <c r="G1284" s="328"/>
      <c r="H1284" s="328"/>
      <c r="I1284" s="328"/>
      <c r="J1284" s="328"/>
      <c r="K1284" s="328"/>
      <c r="L1284" s="329"/>
      <c r="M1284" s="319"/>
      <c r="N1284" s="329"/>
      <c r="O1284" s="329"/>
      <c r="P1284" s="328"/>
      <c r="Q1284" s="330"/>
      <c r="R1284" s="329"/>
      <c r="S1284" s="328"/>
      <c r="T1284" s="331"/>
      <c r="U1284" s="328"/>
      <c r="V1284" s="55"/>
      <c r="W1284" s="55"/>
      <c r="X1284" s="55"/>
      <c r="Y1284" s="55"/>
      <c r="Z1284" s="55"/>
      <c r="AA1284" s="55"/>
      <c r="AB1284" s="55"/>
      <c r="AC1284" s="55"/>
      <c r="AD1284" s="55"/>
      <c r="AE1284" s="55"/>
      <c r="AF1284" s="55"/>
    </row>
    <row r="1285" ht="14.5" spans="1:32">
      <c r="A1285" s="34"/>
      <c r="B1285" s="37"/>
      <c r="C1285" s="226"/>
      <c r="D1285" s="328"/>
      <c r="E1285" s="328"/>
      <c r="F1285" s="328"/>
      <c r="G1285" s="328"/>
      <c r="H1285" s="328"/>
      <c r="I1285" s="328"/>
      <c r="J1285" s="328"/>
      <c r="K1285" s="328"/>
      <c r="L1285" s="329"/>
      <c r="M1285" s="319"/>
      <c r="N1285" s="329"/>
      <c r="O1285" s="329"/>
      <c r="P1285" s="328"/>
      <c r="Q1285" s="330"/>
      <c r="R1285" s="329"/>
      <c r="S1285" s="328"/>
      <c r="T1285" s="331"/>
      <c r="U1285" s="328"/>
      <c r="V1285" s="55"/>
      <c r="W1285" s="55"/>
      <c r="X1285" s="55"/>
      <c r="Y1285" s="55"/>
      <c r="Z1285" s="55"/>
      <c r="AA1285" s="55"/>
      <c r="AB1285" s="55"/>
      <c r="AC1285" s="55"/>
      <c r="AD1285" s="55"/>
      <c r="AE1285" s="55"/>
      <c r="AF1285" s="55"/>
    </row>
    <row r="1286" ht="14.5" spans="1:32">
      <c r="A1286" s="34"/>
      <c r="B1286" s="37"/>
      <c r="C1286" s="226"/>
      <c r="D1286" s="328"/>
      <c r="E1286" s="328"/>
      <c r="F1286" s="328"/>
      <c r="G1286" s="328"/>
      <c r="H1286" s="328"/>
      <c r="I1286" s="328"/>
      <c r="J1286" s="328"/>
      <c r="K1286" s="328"/>
      <c r="L1286" s="329"/>
      <c r="M1286" s="319"/>
      <c r="N1286" s="329"/>
      <c r="O1286" s="329"/>
      <c r="P1286" s="328"/>
      <c r="Q1286" s="330"/>
      <c r="R1286" s="329"/>
      <c r="S1286" s="328"/>
      <c r="T1286" s="331"/>
      <c r="U1286" s="328"/>
      <c r="V1286" s="55"/>
      <c r="W1286" s="55"/>
      <c r="X1286" s="55"/>
      <c r="Y1286" s="55"/>
      <c r="Z1286" s="55"/>
      <c r="AA1286" s="55"/>
      <c r="AB1286" s="55"/>
      <c r="AC1286" s="55"/>
      <c r="AD1286" s="55"/>
      <c r="AE1286" s="55"/>
      <c r="AF1286" s="55"/>
    </row>
    <row r="1287" ht="14.5" spans="1:32">
      <c r="A1287" s="34"/>
      <c r="B1287" s="37"/>
      <c r="C1287" s="226"/>
      <c r="D1287" s="328"/>
      <c r="E1287" s="328"/>
      <c r="F1287" s="328"/>
      <c r="G1287" s="328"/>
      <c r="H1287" s="328"/>
      <c r="I1287" s="328"/>
      <c r="J1287" s="328"/>
      <c r="K1287" s="328"/>
      <c r="L1287" s="329"/>
      <c r="M1287" s="319"/>
      <c r="N1287" s="329"/>
      <c r="O1287" s="329"/>
      <c r="P1287" s="328"/>
      <c r="Q1287" s="330"/>
      <c r="R1287" s="329"/>
      <c r="S1287" s="328"/>
      <c r="T1287" s="331"/>
      <c r="U1287" s="328"/>
      <c r="V1287" s="55"/>
      <c r="W1287" s="55"/>
      <c r="X1287" s="55"/>
      <c r="Y1287" s="55"/>
      <c r="Z1287" s="55"/>
      <c r="AA1287" s="55"/>
      <c r="AB1287" s="55"/>
      <c r="AC1287" s="55"/>
      <c r="AD1287" s="55"/>
      <c r="AE1287" s="55"/>
      <c r="AF1287" s="55"/>
    </row>
    <row r="1288" ht="14.5" spans="1:32">
      <c r="A1288" s="34"/>
      <c r="B1288" s="37"/>
      <c r="C1288" s="226"/>
      <c r="D1288" s="328"/>
      <c r="E1288" s="328"/>
      <c r="F1288" s="328"/>
      <c r="G1288" s="328"/>
      <c r="H1288" s="328"/>
      <c r="I1288" s="328"/>
      <c r="J1288" s="328"/>
      <c r="K1288" s="328"/>
      <c r="L1288" s="329"/>
      <c r="M1288" s="319"/>
      <c r="N1288" s="329"/>
      <c r="O1288" s="329"/>
      <c r="P1288" s="328"/>
      <c r="Q1288" s="330"/>
      <c r="R1288" s="329"/>
      <c r="S1288" s="328"/>
      <c r="T1288" s="331"/>
      <c r="U1288" s="328"/>
      <c r="V1288" s="55"/>
      <c r="W1288" s="55"/>
      <c r="X1288" s="55"/>
      <c r="Y1288" s="55"/>
      <c r="Z1288" s="55"/>
      <c r="AA1288" s="55"/>
      <c r="AB1288" s="55"/>
      <c r="AC1288" s="55"/>
      <c r="AD1288" s="55"/>
      <c r="AE1288" s="55"/>
      <c r="AF1288" s="55"/>
    </row>
    <row r="1289" ht="14.5" spans="1:32">
      <c r="A1289" s="34"/>
      <c r="B1289" s="37"/>
      <c r="C1289" s="226"/>
      <c r="D1289" s="328"/>
      <c r="E1289" s="328"/>
      <c r="F1289" s="328"/>
      <c r="G1289" s="328"/>
      <c r="H1289" s="328"/>
      <c r="I1289" s="328"/>
      <c r="J1289" s="328"/>
      <c r="K1289" s="328"/>
      <c r="L1289" s="329"/>
      <c r="M1289" s="319"/>
      <c r="N1289" s="329"/>
      <c r="O1289" s="329"/>
      <c r="P1289" s="328"/>
      <c r="Q1289" s="330"/>
      <c r="R1289" s="329"/>
      <c r="S1289" s="328"/>
      <c r="T1289" s="331"/>
      <c r="U1289" s="328"/>
      <c r="V1289" s="55"/>
      <c r="W1289" s="55"/>
      <c r="X1289" s="55"/>
      <c r="Y1289" s="55"/>
      <c r="Z1289" s="55"/>
      <c r="AA1289" s="55"/>
      <c r="AB1289" s="55"/>
      <c r="AC1289" s="55"/>
      <c r="AD1289" s="55"/>
      <c r="AE1289" s="55"/>
      <c r="AF1289" s="55"/>
    </row>
    <row r="1290" ht="14.5" spans="1:32">
      <c r="A1290" s="34"/>
      <c r="B1290" s="37"/>
      <c r="C1290" s="226"/>
      <c r="D1290" s="328"/>
      <c r="E1290" s="328"/>
      <c r="F1290" s="328"/>
      <c r="G1290" s="328"/>
      <c r="H1290" s="328"/>
      <c r="I1290" s="328"/>
      <c r="J1290" s="328"/>
      <c r="K1290" s="328"/>
      <c r="L1290" s="329"/>
      <c r="M1290" s="319"/>
      <c r="N1290" s="329"/>
      <c r="O1290" s="329"/>
      <c r="P1290" s="328"/>
      <c r="Q1290" s="330"/>
      <c r="R1290" s="329"/>
      <c r="S1290" s="328"/>
      <c r="T1290" s="331"/>
      <c r="U1290" s="328"/>
      <c r="V1290" s="55"/>
      <c r="W1290" s="55"/>
      <c r="X1290" s="55"/>
      <c r="Y1290" s="55"/>
      <c r="Z1290" s="55"/>
      <c r="AA1290" s="55"/>
      <c r="AB1290" s="55"/>
      <c r="AC1290" s="55"/>
      <c r="AD1290" s="55"/>
      <c r="AE1290" s="55"/>
      <c r="AF1290" s="55"/>
    </row>
    <row r="1291" ht="14.5" spans="1:32">
      <c r="A1291" s="34"/>
      <c r="B1291" s="37"/>
      <c r="C1291" s="226"/>
      <c r="D1291" s="328"/>
      <c r="E1291" s="328"/>
      <c r="F1291" s="328"/>
      <c r="G1291" s="328"/>
      <c r="H1291" s="328"/>
      <c r="I1291" s="328"/>
      <c r="J1291" s="328"/>
      <c r="K1291" s="328"/>
      <c r="L1291" s="329"/>
      <c r="M1291" s="319"/>
      <c r="N1291" s="329"/>
      <c r="O1291" s="329"/>
      <c r="P1291" s="328"/>
      <c r="Q1291" s="330"/>
      <c r="R1291" s="329"/>
      <c r="S1291" s="328"/>
      <c r="T1291" s="331"/>
      <c r="U1291" s="328"/>
      <c r="V1291" s="55"/>
      <c r="W1291" s="55"/>
      <c r="X1291" s="55"/>
      <c r="Y1291" s="55"/>
      <c r="Z1291" s="55"/>
      <c r="AA1291" s="55"/>
      <c r="AB1291" s="55"/>
      <c r="AC1291" s="55"/>
      <c r="AD1291" s="55"/>
      <c r="AE1291" s="55"/>
      <c r="AF1291" s="55"/>
    </row>
    <row r="1292" ht="14.5" spans="1:32">
      <c r="A1292" s="34"/>
      <c r="B1292" s="37"/>
      <c r="C1292" s="226"/>
      <c r="D1292" s="328"/>
      <c r="E1292" s="328"/>
      <c r="F1292" s="328"/>
      <c r="G1292" s="328"/>
      <c r="H1292" s="328"/>
      <c r="I1292" s="328"/>
      <c r="J1292" s="328"/>
      <c r="K1292" s="328"/>
      <c r="L1292" s="329"/>
      <c r="M1292" s="319"/>
      <c r="N1292" s="329"/>
      <c r="O1292" s="329"/>
      <c r="P1292" s="328"/>
      <c r="Q1292" s="330"/>
      <c r="R1292" s="329"/>
      <c r="S1292" s="328"/>
      <c r="T1292" s="331"/>
      <c r="U1292" s="328"/>
      <c r="V1292" s="55"/>
      <c r="W1292" s="55"/>
      <c r="X1292" s="55"/>
      <c r="Y1292" s="55"/>
      <c r="Z1292" s="55"/>
      <c r="AA1292" s="55"/>
      <c r="AB1292" s="55"/>
      <c r="AC1292" s="55"/>
      <c r="AD1292" s="55"/>
      <c r="AE1292" s="55"/>
      <c r="AF1292" s="55"/>
    </row>
    <row r="1293" ht="14.5" spans="1:32">
      <c r="A1293" s="34"/>
      <c r="B1293" s="37"/>
      <c r="C1293" s="226"/>
      <c r="D1293" s="328"/>
      <c r="E1293" s="328"/>
      <c r="F1293" s="328"/>
      <c r="G1293" s="328"/>
      <c r="H1293" s="328"/>
      <c r="I1293" s="328"/>
      <c r="J1293" s="328"/>
      <c r="K1293" s="328"/>
      <c r="L1293" s="329"/>
      <c r="M1293" s="319"/>
      <c r="N1293" s="329"/>
      <c r="O1293" s="329"/>
      <c r="P1293" s="328"/>
      <c r="Q1293" s="330"/>
      <c r="R1293" s="329"/>
      <c r="S1293" s="328"/>
      <c r="T1293" s="331"/>
      <c r="U1293" s="328"/>
      <c r="V1293" s="55"/>
      <c r="W1293" s="55"/>
      <c r="X1293" s="55"/>
      <c r="Y1293" s="55"/>
      <c r="Z1293" s="55"/>
      <c r="AA1293" s="55"/>
      <c r="AB1293" s="55"/>
      <c r="AC1293" s="55"/>
      <c r="AD1293" s="55"/>
      <c r="AE1293" s="55"/>
      <c r="AF1293" s="55"/>
    </row>
    <row r="1294" ht="14.5" spans="1:32">
      <c r="A1294" s="34"/>
      <c r="B1294" s="37"/>
      <c r="C1294" s="226"/>
      <c r="D1294" s="328"/>
      <c r="E1294" s="328"/>
      <c r="F1294" s="328"/>
      <c r="G1294" s="328"/>
      <c r="H1294" s="328"/>
      <c r="I1294" s="328"/>
      <c r="J1294" s="328"/>
      <c r="K1294" s="328"/>
      <c r="L1294" s="329"/>
      <c r="M1294" s="319"/>
      <c r="N1294" s="329"/>
      <c r="O1294" s="329"/>
      <c r="P1294" s="328"/>
      <c r="Q1294" s="330"/>
      <c r="R1294" s="329"/>
      <c r="S1294" s="328"/>
      <c r="T1294" s="331"/>
      <c r="U1294" s="328"/>
      <c r="V1294" s="55"/>
      <c r="W1294" s="55"/>
      <c r="X1294" s="55"/>
      <c r="Y1294" s="55"/>
      <c r="Z1294" s="55"/>
      <c r="AA1294" s="55"/>
      <c r="AB1294" s="55"/>
      <c r="AC1294" s="55"/>
      <c r="AD1294" s="55"/>
      <c r="AE1294" s="55"/>
      <c r="AF1294" s="55"/>
    </row>
    <row r="1295" ht="14.5" spans="1:32">
      <c r="A1295" s="34"/>
      <c r="B1295" s="37"/>
      <c r="C1295" s="226"/>
      <c r="D1295" s="328"/>
      <c r="E1295" s="328"/>
      <c r="F1295" s="328"/>
      <c r="G1295" s="328"/>
      <c r="H1295" s="328"/>
      <c r="I1295" s="328"/>
      <c r="J1295" s="328"/>
      <c r="K1295" s="328"/>
      <c r="L1295" s="329"/>
      <c r="M1295" s="319"/>
      <c r="N1295" s="329"/>
      <c r="O1295" s="329"/>
      <c r="P1295" s="328"/>
      <c r="Q1295" s="330"/>
      <c r="R1295" s="329"/>
      <c r="S1295" s="328"/>
      <c r="T1295" s="331"/>
      <c r="U1295" s="328"/>
      <c r="V1295" s="55"/>
      <c r="W1295" s="55"/>
      <c r="X1295" s="55"/>
      <c r="Y1295" s="55"/>
      <c r="Z1295" s="55"/>
      <c r="AA1295" s="55"/>
      <c r="AB1295" s="55"/>
      <c r="AC1295" s="55"/>
      <c r="AD1295" s="55"/>
      <c r="AE1295" s="55"/>
      <c r="AF1295" s="55"/>
    </row>
    <row r="1296" ht="14.5" spans="1:32">
      <c r="A1296" s="34"/>
      <c r="B1296" s="37"/>
      <c r="C1296" s="226"/>
      <c r="D1296" s="328"/>
      <c r="E1296" s="328"/>
      <c r="F1296" s="328"/>
      <c r="G1296" s="328"/>
      <c r="H1296" s="328"/>
      <c r="I1296" s="328"/>
      <c r="J1296" s="328"/>
      <c r="K1296" s="328"/>
      <c r="L1296" s="329"/>
      <c r="M1296" s="319"/>
      <c r="N1296" s="329"/>
      <c r="O1296" s="329"/>
      <c r="P1296" s="328"/>
      <c r="Q1296" s="330"/>
      <c r="R1296" s="329"/>
      <c r="S1296" s="328"/>
      <c r="T1296" s="331"/>
      <c r="U1296" s="328"/>
      <c r="V1296" s="55"/>
      <c r="W1296" s="55"/>
      <c r="X1296" s="55"/>
      <c r="Y1296" s="55"/>
      <c r="Z1296" s="55"/>
      <c r="AA1296" s="55"/>
      <c r="AB1296" s="55"/>
      <c r="AC1296" s="55"/>
      <c r="AD1296" s="55"/>
      <c r="AE1296" s="55"/>
      <c r="AF1296" s="55"/>
    </row>
    <row r="1297" ht="14.5" spans="1:32">
      <c r="A1297" s="34"/>
      <c r="B1297" s="37"/>
      <c r="C1297" s="226"/>
      <c r="D1297" s="328"/>
      <c r="E1297" s="328"/>
      <c r="F1297" s="328"/>
      <c r="G1297" s="328"/>
      <c r="H1297" s="328"/>
      <c r="I1297" s="328"/>
      <c r="J1297" s="328"/>
      <c r="K1297" s="328"/>
      <c r="L1297" s="329"/>
      <c r="M1297" s="319"/>
      <c r="N1297" s="329"/>
      <c r="O1297" s="329"/>
      <c r="P1297" s="328"/>
      <c r="Q1297" s="330"/>
      <c r="R1297" s="329"/>
      <c r="S1297" s="328"/>
      <c r="T1297" s="331"/>
      <c r="U1297" s="328"/>
      <c r="V1297" s="55"/>
      <c r="W1297" s="55"/>
      <c r="X1297" s="55"/>
      <c r="Y1297" s="55"/>
      <c r="Z1297" s="55"/>
      <c r="AA1297" s="55"/>
      <c r="AB1297" s="55"/>
      <c r="AC1297" s="55"/>
      <c r="AD1297" s="55"/>
      <c r="AE1297" s="55"/>
      <c r="AF1297" s="55"/>
    </row>
    <row r="1298" ht="14.5" spans="1:32">
      <c r="A1298" s="34"/>
      <c r="B1298" s="37"/>
      <c r="C1298" s="226"/>
      <c r="D1298" s="328"/>
      <c r="E1298" s="328"/>
      <c r="F1298" s="328"/>
      <c r="G1298" s="328"/>
      <c r="H1298" s="328"/>
      <c r="I1298" s="328"/>
      <c r="J1298" s="328"/>
      <c r="K1298" s="328"/>
      <c r="L1298" s="329"/>
      <c r="M1298" s="319"/>
      <c r="N1298" s="329"/>
      <c r="O1298" s="329"/>
      <c r="P1298" s="328"/>
      <c r="Q1298" s="330"/>
      <c r="R1298" s="329"/>
      <c r="S1298" s="328"/>
      <c r="T1298" s="331"/>
      <c r="U1298" s="328"/>
      <c r="V1298" s="55"/>
      <c r="W1298" s="55"/>
      <c r="X1298" s="55"/>
      <c r="Y1298" s="55"/>
      <c r="Z1298" s="55"/>
      <c r="AA1298" s="55"/>
      <c r="AB1298" s="55"/>
      <c r="AC1298" s="55"/>
      <c r="AD1298" s="55"/>
      <c r="AE1298" s="55"/>
      <c r="AF1298" s="55"/>
    </row>
    <row r="1299" ht="14.5" spans="1:32">
      <c r="A1299" s="34"/>
      <c r="B1299" s="37"/>
      <c r="C1299" s="226"/>
      <c r="D1299" s="328"/>
      <c r="E1299" s="328"/>
      <c r="F1299" s="328"/>
      <c r="G1299" s="328"/>
      <c r="H1299" s="328"/>
      <c r="I1299" s="328"/>
      <c r="J1299" s="328"/>
      <c r="K1299" s="328"/>
      <c r="L1299" s="329"/>
      <c r="M1299" s="319"/>
      <c r="N1299" s="329"/>
      <c r="O1299" s="329"/>
      <c r="P1299" s="328"/>
      <c r="Q1299" s="330"/>
      <c r="R1299" s="329"/>
      <c r="S1299" s="328"/>
      <c r="T1299" s="331"/>
      <c r="U1299" s="328"/>
      <c r="V1299" s="55"/>
      <c r="W1299" s="55"/>
      <c r="X1299" s="55"/>
      <c r="Y1299" s="55"/>
      <c r="Z1299" s="55"/>
      <c r="AA1299" s="55"/>
      <c r="AB1299" s="55"/>
      <c r="AC1299" s="55"/>
      <c r="AD1299" s="55"/>
      <c r="AE1299" s="55"/>
      <c r="AF1299" s="55"/>
    </row>
    <row r="1300" ht="14.5" spans="1:32">
      <c r="A1300" s="34"/>
      <c r="B1300" s="37"/>
      <c r="C1300" s="226"/>
      <c r="D1300" s="328"/>
      <c r="E1300" s="328"/>
      <c r="F1300" s="328"/>
      <c r="G1300" s="328"/>
      <c r="H1300" s="328"/>
      <c r="I1300" s="328"/>
      <c r="J1300" s="328"/>
      <c r="K1300" s="328"/>
      <c r="L1300" s="329"/>
      <c r="M1300" s="319"/>
      <c r="N1300" s="329"/>
      <c r="O1300" s="329"/>
      <c r="P1300" s="328"/>
      <c r="Q1300" s="330"/>
      <c r="R1300" s="329"/>
      <c r="S1300" s="328"/>
      <c r="T1300" s="331"/>
      <c r="U1300" s="328"/>
      <c r="V1300" s="55"/>
      <c r="W1300" s="55"/>
      <c r="X1300" s="55"/>
      <c r="Y1300" s="55"/>
      <c r="Z1300" s="55"/>
      <c r="AA1300" s="55"/>
      <c r="AB1300" s="55"/>
      <c r="AC1300" s="55"/>
      <c r="AD1300" s="55"/>
      <c r="AE1300" s="55"/>
      <c r="AF1300" s="55"/>
    </row>
    <row r="1301" ht="14.5" spans="1:32">
      <c r="A1301" s="34"/>
      <c r="B1301" s="37"/>
      <c r="C1301" s="226"/>
      <c r="D1301" s="328"/>
      <c r="E1301" s="328"/>
      <c r="F1301" s="328"/>
      <c r="G1301" s="328"/>
      <c r="H1301" s="328"/>
      <c r="I1301" s="328"/>
      <c r="J1301" s="328"/>
      <c r="K1301" s="328"/>
      <c r="L1301" s="329"/>
      <c r="M1301" s="319"/>
      <c r="N1301" s="329"/>
      <c r="O1301" s="329"/>
      <c r="P1301" s="328"/>
      <c r="Q1301" s="330"/>
      <c r="R1301" s="329"/>
      <c r="S1301" s="328"/>
      <c r="T1301" s="331"/>
      <c r="U1301" s="328"/>
      <c r="V1301" s="55"/>
      <c r="W1301" s="55"/>
      <c r="X1301" s="55"/>
      <c r="Y1301" s="55"/>
      <c r="Z1301" s="55"/>
      <c r="AA1301" s="55"/>
      <c r="AB1301" s="55"/>
      <c r="AC1301" s="55"/>
      <c r="AD1301" s="55"/>
      <c r="AE1301" s="55"/>
      <c r="AF1301" s="55"/>
    </row>
    <row r="1302" ht="14.5" spans="1:32">
      <c r="A1302" s="34"/>
      <c r="B1302" s="37"/>
      <c r="C1302" s="226"/>
      <c r="D1302" s="328"/>
      <c r="E1302" s="328"/>
      <c r="F1302" s="328"/>
      <c r="G1302" s="328"/>
      <c r="H1302" s="328"/>
      <c r="I1302" s="328"/>
      <c r="J1302" s="328"/>
      <c r="K1302" s="328"/>
      <c r="L1302" s="329"/>
      <c r="M1302" s="319"/>
      <c r="N1302" s="329"/>
      <c r="O1302" s="329"/>
      <c r="P1302" s="328"/>
      <c r="Q1302" s="330"/>
      <c r="R1302" s="329"/>
      <c r="S1302" s="328"/>
      <c r="T1302" s="331"/>
      <c r="U1302" s="328"/>
      <c r="V1302" s="55"/>
      <c r="W1302" s="55"/>
      <c r="X1302" s="55"/>
      <c r="Y1302" s="55"/>
      <c r="Z1302" s="55"/>
      <c r="AA1302" s="55"/>
      <c r="AB1302" s="55"/>
      <c r="AC1302" s="55"/>
      <c r="AD1302" s="55"/>
      <c r="AE1302" s="55"/>
      <c r="AF1302" s="55"/>
    </row>
    <row r="1303" ht="14.5" spans="1:32">
      <c r="A1303" s="34"/>
      <c r="B1303" s="37"/>
      <c r="C1303" s="226"/>
      <c r="D1303" s="328"/>
      <c r="E1303" s="328"/>
      <c r="F1303" s="328"/>
      <c r="G1303" s="328"/>
      <c r="H1303" s="328"/>
      <c r="I1303" s="328"/>
      <c r="J1303" s="328"/>
      <c r="K1303" s="328"/>
      <c r="L1303" s="329"/>
      <c r="M1303" s="319"/>
      <c r="N1303" s="329"/>
      <c r="O1303" s="329"/>
      <c r="P1303" s="328"/>
      <c r="Q1303" s="330"/>
      <c r="R1303" s="329"/>
      <c r="S1303" s="328"/>
      <c r="T1303" s="331"/>
      <c r="U1303" s="328"/>
      <c r="V1303" s="55"/>
      <c r="W1303" s="55"/>
      <c r="X1303" s="55"/>
      <c r="Y1303" s="55"/>
      <c r="Z1303" s="55"/>
      <c r="AA1303" s="55"/>
      <c r="AB1303" s="55"/>
      <c r="AC1303" s="55"/>
      <c r="AD1303" s="55"/>
      <c r="AE1303" s="55"/>
      <c r="AF1303" s="55"/>
    </row>
    <row r="1304" ht="14.5" spans="1:32">
      <c r="A1304" s="34"/>
      <c r="B1304" s="37"/>
      <c r="C1304" s="226"/>
      <c r="D1304" s="328"/>
      <c r="E1304" s="328"/>
      <c r="F1304" s="328"/>
      <c r="G1304" s="328"/>
      <c r="H1304" s="328"/>
      <c r="I1304" s="328"/>
      <c r="J1304" s="328"/>
      <c r="K1304" s="328"/>
      <c r="L1304" s="329"/>
      <c r="M1304" s="319"/>
      <c r="N1304" s="329"/>
      <c r="O1304" s="329"/>
      <c r="P1304" s="328"/>
      <c r="Q1304" s="330"/>
      <c r="R1304" s="329"/>
      <c r="S1304" s="328"/>
      <c r="T1304" s="331"/>
      <c r="U1304" s="328"/>
      <c r="V1304" s="55"/>
      <c r="W1304" s="55"/>
      <c r="X1304" s="55"/>
      <c r="Y1304" s="55"/>
      <c r="Z1304" s="55"/>
      <c r="AA1304" s="55"/>
      <c r="AB1304" s="55"/>
      <c r="AC1304" s="55"/>
      <c r="AD1304" s="55"/>
      <c r="AE1304" s="55"/>
      <c r="AF1304" s="55"/>
    </row>
    <row r="1305" ht="14.5" spans="1:32">
      <c r="A1305" s="34"/>
      <c r="B1305" s="37"/>
      <c r="C1305" s="226"/>
      <c r="D1305" s="328"/>
      <c r="E1305" s="328"/>
      <c r="F1305" s="328"/>
      <c r="G1305" s="328"/>
      <c r="H1305" s="328"/>
      <c r="I1305" s="328"/>
      <c r="J1305" s="328"/>
      <c r="K1305" s="328"/>
      <c r="L1305" s="329"/>
      <c r="M1305" s="319"/>
      <c r="N1305" s="329"/>
      <c r="O1305" s="329"/>
      <c r="P1305" s="328"/>
      <c r="Q1305" s="330"/>
      <c r="R1305" s="329"/>
      <c r="S1305" s="328"/>
      <c r="T1305" s="331"/>
      <c r="U1305" s="328"/>
      <c r="V1305" s="55"/>
      <c r="W1305" s="55"/>
      <c r="X1305" s="55"/>
      <c r="Y1305" s="55"/>
      <c r="Z1305" s="55"/>
      <c r="AA1305" s="55"/>
      <c r="AB1305" s="55"/>
      <c r="AC1305" s="55"/>
      <c r="AD1305" s="55"/>
      <c r="AE1305" s="55"/>
      <c r="AF1305" s="55"/>
    </row>
    <row r="1306" ht="14.5" spans="1:32">
      <c r="A1306" s="34"/>
      <c r="B1306" s="37"/>
      <c r="C1306" s="226"/>
      <c r="D1306" s="328"/>
      <c r="E1306" s="328"/>
      <c r="F1306" s="328"/>
      <c r="G1306" s="328"/>
      <c r="H1306" s="328"/>
      <c r="I1306" s="328"/>
      <c r="J1306" s="328"/>
      <c r="K1306" s="328"/>
      <c r="L1306" s="329"/>
      <c r="M1306" s="319"/>
      <c r="N1306" s="329"/>
      <c r="O1306" s="329"/>
      <c r="P1306" s="328"/>
      <c r="Q1306" s="330"/>
      <c r="R1306" s="329"/>
      <c r="S1306" s="328"/>
      <c r="T1306" s="331"/>
      <c r="U1306" s="328"/>
      <c r="V1306" s="55"/>
      <c r="W1306" s="55"/>
      <c r="X1306" s="55"/>
      <c r="Y1306" s="55"/>
      <c r="Z1306" s="55"/>
      <c r="AA1306" s="55"/>
      <c r="AB1306" s="55"/>
      <c r="AC1306" s="55"/>
      <c r="AD1306" s="55"/>
      <c r="AE1306" s="55"/>
      <c r="AF1306" s="55"/>
    </row>
    <row r="1307" ht="14.5" spans="1:32">
      <c r="A1307" s="34"/>
      <c r="B1307" s="37"/>
      <c r="C1307" s="226"/>
      <c r="D1307" s="328"/>
      <c r="E1307" s="328"/>
      <c r="F1307" s="328"/>
      <c r="G1307" s="328"/>
      <c r="H1307" s="328"/>
      <c r="I1307" s="328"/>
      <c r="J1307" s="328"/>
      <c r="K1307" s="328"/>
      <c r="L1307" s="329"/>
      <c r="M1307" s="319"/>
      <c r="N1307" s="329"/>
      <c r="O1307" s="329"/>
      <c r="P1307" s="328"/>
      <c r="Q1307" s="330"/>
      <c r="R1307" s="329"/>
      <c r="S1307" s="328"/>
      <c r="T1307" s="331"/>
      <c r="U1307" s="328"/>
      <c r="V1307" s="55"/>
      <c r="W1307" s="55"/>
      <c r="X1307" s="55"/>
      <c r="Y1307" s="55"/>
      <c r="Z1307" s="55"/>
      <c r="AA1307" s="55"/>
      <c r="AB1307" s="55"/>
      <c r="AC1307" s="55"/>
      <c r="AD1307" s="55"/>
      <c r="AE1307" s="55"/>
      <c r="AF1307" s="55"/>
    </row>
    <row r="1308" ht="14.5" spans="1:32">
      <c r="A1308" s="34"/>
      <c r="B1308" s="37"/>
      <c r="C1308" s="226"/>
      <c r="D1308" s="328"/>
      <c r="E1308" s="328"/>
      <c r="F1308" s="328"/>
      <c r="G1308" s="328"/>
      <c r="H1308" s="328"/>
      <c r="I1308" s="328"/>
      <c r="J1308" s="328"/>
      <c r="K1308" s="328"/>
      <c r="L1308" s="329"/>
      <c r="M1308" s="319"/>
      <c r="N1308" s="329"/>
      <c r="O1308" s="329"/>
      <c r="P1308" s="328"/>
      <c r="Q1308" s="330"/>
      <c r="R1308" s="329"/>
      <c r="S1308" s="328"/>
      <c r="T1308" s="331"/>
      <c r="U1308" s="328"/>
      <c r="V1308" s="55"/>
      <c r="W1308" s="55"/>
      <c r="X1308" s="55"/>
      <c r="Y1308" s="55"/>
      <c r="Z1308" s="55"/>
      <c r="AA1308" s="55"/>
      <c r="AB1308" s="55"/>
      <c r="AC1308" s="55"/>
      <c r="AD1308" s="55"/>
      <c r="AE1308" s="55"/>
      <c r="AF1308" s="55"/>
    </row>
    <row r="1309" ht="14.5" spans="1:32">
      <c r="A1309" s="34"/>
      <c r="B1309" s="37"/>
      <c r="C1309" s="226"/>
      <c r="D1309" s="328"/>
      <c r="E1309" s="328"/>
      <c r="F1309" s="328"/>
      <c r="G1309" s="328"/>
      <c r="H1309" s="328"/>
      <c r="I1309" s="328"/>
      <c r="J1309" s="328"/>
      <c r="K1309" s="328"/>
      <c r="L1309" s="329"/>
      <c r="M1309" s="319"/>
      <c r="N1309" s="329"/>
      <c r="O1309" s="329"/>
      <c r="P1309" s="328"/>
      <c r="Q1309" s="330"/>
      <c r="R1309" s="329"/>
      <c r="S1309" s="328"/>
      <c r="T1309" s="331"/>
      <c r="U1309" s="328"/>
      <c r="V1309" s="55"/>
      <c r="W1309" s="55"/>
      <c r="X1309" s="55"/>
      <c r="Y1309" s="55"/>
      <c r="Z1309" s="55"/>
      <c r="AA1309" s="55"/>
      <c r="AB1309" s="55"/>
      <c r="AC1309" s="55"/>
      <c r="AD1309" s="55"/>
      <c r="AE1309" s="55"/>
      <c r="AF1309" s="55"/>
    </row>
    <row r="1310" ht="14.5" spans="1:32">
      <c r="A1310" s="34"/>
      <c r="B1310" s="37"/>
      <c r="C1310" s="226"/>
      <c r="D1310" s="328"/>
      <c r="E1310" s="328"/>
      <c r="F1310" s="328"/>
      <c r="G1310" s="328"/>
      <c r="H1310" s="328"/>
      <c r="I1310" s="328"/>
      <c r="J1310" s="328"/>
      <c r="K1310" s="328"/>
      <c r="L1310" s="329"/>
      <c r="M1310" s="319"/>
      <c r="N1310" s="329"/>
      <c r="O1310" s="329"/>
      <c r="P1310" s="328"/>
      <c r="Q1310" s="330"/>
      <c r="R1310" s="329"/>
      <c r="S1310" s="328"/>
      <c r="T1310" s="331"/>
      <c r="U1310" s="328"/>
      <c r="V1310" s="55"/>
      <c r="W1310" s="55"/>
      <c r="X1310" s="55"/>
      <c r="Y1310" s="55"/>
      <c r="Z1310" s="55"/>
      <c r="AA1310" s="55"/>
      <c r="AB1310" s="55"/>
      <c r="AC1310" s="55"/>
      <c r="AD1310" s="55"/>
      <c r="AE1310" s="55"/>
      <c r="AF1310" s="55"/>
    </row>
    <row r="1311" ht="14.5" spans="1:32">
      <c r="A1311" s="34"/>
      <c r="B1311" s="37"/>
      <c r="C1311" s="226"/>
      <c r="D1311" s="328"/>
      <c r="E1311" s="328"/>
      <c r="F1311" s="328"/>
      <c r="G1311" s="328"/>
      <c r="H1311" s="328"/>
      <c r="I1311" s="328"/>
      <c r="J1311" s="328"/>
      <c r="K1311" s="328"/>
      <c r="L1311" s="329"/>
      <c r="M1311" s="319"/>
      <c r="N1311" s="329"/>
      <c r="O1311" s="329"/>
      <c r="P1311" s="328"/>
      <c r="Q1311" s="330"/>
      <c r="R1311" s="329"/>
      <c r="S1311" s="328"/>
      <c r="T1311" s="331"/>
      <c r="U1311" s="328"/>
      <c r="V1311" s="55"/>
      <c r="W1311" s="55"/>
      <c r="X1311" s="55"/>
      <c r="Y1311" s="55"/>
      <c r="Z1311" s="55"/>
      <c r="AA1311" s="55"/>
      <c r="AB1311" s="55"/>
      <c r="AC1311" s="55"/>
      <c r="AD1311" s="55"/>
      <c r="AE1311" s="55"/>
      <c r="AF1311" s="55"/>
    </row>
    <row r="1312" ht="14.5" spans="1:32">
      <c r="A1312" s="34"/>
      <c r="B1312" s="37"/>
      <c r="C1312" s="226"/>
      <c r="D1312" s="328"/>
      <c r="E1312" s="328"/>
      <c r="F1312" s="328"/>
      <c r="G1312" s="328"/>
      <c r="H1312" s="328"/>
      <c r="I1312" s="328"/>
      <c r="J1312" s="328"/>
      <c r="K1312" s="328"/>
      <c r="L1312" s="329"/>
      <c r="M1312" s="319"/>
      <c r="N1312" s="329"/>
      <c r="O1312" s="329"/>
      <c r="P1312" s="328"/>
      <c r="Q1312" s="330"/>
      <c r="R1312" s="329"/>
      <c r="S1312" s="328"/>
      <c r="T1312" s="331"/>
      <c r="U1312" s="328"/>
      <c r="V1312" s="55"/>
      <c r="W1312" s="55"/>
      <c r="X1312" s="55"/>
      <c r="Y1312" s="55"/>
      <c r="Z1312" s="55"/>
      <c r="AA1312" s="55"/>
      <c r="AB1312" s="55"/>
      <c r="AC1312" s="55"/>
      <c r="AD1312" s="55"/>
      <c r="AE1312" s="55"/>
      <c r="AF1312" s="55"/>
    </row>
    <row r="1313" ht="14.5" spans="1:32">
      <c r="A1313" s="34"/>
      <c r="B1313" s="37"/>
      <c r="C1313" s="226"/>
      <c r="D1313" s="328"/>
      <c r="E1313" s="328"/>
      <c r="F1313" s="328"/>
      <c r="G1313" s="328"/>
      <c r="H1313" s="328"/>
      <c r="I1313" s="328"/>
      <c r="J1313" s="328"/>
      <c r="K1313" s="328"/>
      <c r="L1313" s="329"/>
      <c r="M1313" s="319"/>
      <c r="N1313" s="329"/>
      <c r="O1313" s="329"/>
      <c r="P1313" s="328"/>
      <c r="Q1313" s="330"/>
      <c r="R1313" s="329"/>
      <c r="S1313" s="328"/>
      <c r="T1313" s="331"/>
      <c r="U1313" s="328"/>
      <c r="V1313" s="55"/>
      <c r="W1313" s="55"/>
      <c r="X1313" s="55"/>
      <c r="Y1313" s="55"/>
      <c r="Z1313" s="55"/>
      <c r="AA1313" s="55"/>
      <c r="AB1313" s="55"/>
      <c r="AC1313" s="55"/>
      <c r="AD1313" s="55"/>
      <c r="AE1313" s="55"/>
      <c r="AF1313" s="55"/>
    </row>
    <row r="1314" ht="14.5" spans="1:32">
      <c r="A1314" s="34"/>
      <c r="B1314" s="37"/>
      <c r="C1314" s="226"/>
      <c r="D1314" s="328"/>
      <c r="E1314" s="328"/>
      <c r="F1314" s="328"/>
      <c r="G1314" s="328"/>
      <c r="H1314" s="328"/>
      <c r="I1314" s="328"/>
      <c r="J1314" s="328"/>
      <c r="K1314" s="328"/>
      <c r="L1314" s="329"/>
      <c r="M1314" s="319"/>
      <c r="N1314" s="329"/>
      <c r="O1314" s="329"/>
      <c r="P1314" s="328"/>
      <c r="Q1314" s="330"/>
      <c r="R1314" s="329"/>
      <c r="S1314" s="328"/>
      <c r="T1314" s="331"/>
      <c r="U1314" s="328"/>
      <c r="V1314" s="55"/>
      <c r="W1314" s="55"/>
      <c r="X1314" s="55"/>
      <c r="Y1314" s="55"/>
      <c r="Z1314" s="55"/>
      <c r="AA1314" s="55"/>
      <c r="AB1314" s="55"/>
      <c r="AC1314" s="55"/>
      <c r="AD1314" s="55"/>
      <c r="AE1314" s="55"/>
      <c r="AF1314" s="55"/>
    </row>
    <row r="1315" ht="14.5" spans="1:32">
      <c r="A1315" s="34"/>
      <c r="B1315" s="37"/>
      <c r="C1315" s="226"/>
      <c r="D1315" s="328"/>
      <c r="E1315" s="328"/>
      <c r="F1315" s="328"/>
      <c r="G1315" s="328"/>
      <c r="H1315" s="328"/>
      <c r="I1315" s="328"/>
      <c r="J1315" s="328"/>
      <c r="K1315" s="328"/>
      <c r="L1315" s="329"/>
      <c r="M1315" s="319"/>
      <c r="N1315" s="329"/>
      <c r="O1315" s="329"/>
      <c r="P1315" s="328"/>
      <c r="Q1315" s="330"/>
      <c r="R1315" s="329"/>
      <c r="S1315" s="328"/>
      <c r="T1315" s="331"/>
      <c r="U1315" s="328"/>
      <c r="V1315" s="55"/>
      <c r="W1315" s="55"/>
      <c r="X1315" s="55"/>
      <c r="Y1315" s="55"/>
      <c r="Z1315" s="55"/>
      <c r="AA1315" s="55"/>
      <c r="AB1315" s="55"/>
      <c r="AC1315" s="55"/>
      <c r="AD1315" s="55"/>
      <c r="AE1315" s="55"/>
      <c r="AF1315" s="55"/>
    </row>
    <row r="1316" ht="14.5" spans="1:32">
      <c r="A1316" s="34"/>
      <c r="B1316" s="37"/>
      <c r="C1316" s="226"/>
      <c r="D1316" s="328"/>
      <c r="E1316" s="328"/>
      <c r="F1316" s="328"/>
      <c r="G1316" s="328"/>
      <c r="H1316" s="328"/>
      <c r="I1316" s="328"/>
      <c r="J1316" s="328"/>
      <c r="K1316" s="328"/>
      <c r="L1316" s="329"/>
      <c r="M1316" s="319"/>
      <c r="N1316" s="329"/>
      <c r="O1316" s="329"/>
      <c r="P1316" s="328"/>
      <c r="Q1316" s="330"/>
      <c r="R1316" s="329"/>
      <c r="S1316" s="328"/>
      <c r="T1316" s="331"/>
      <c r="U1316" s="328"/>
      <c r="V1316" s="55"/>
      <c r="W1316" s="55"/>
      <c r="X1316" s="55"/>
      <c r="Y1316" s="55"/>
      <c r="Z1316" s="55"/>
      <c r="AA1316" s="55"/>
      <c r="AB1316" s="55"/>
      <c r="AC1316" s="55"/>
      <c r="AD1316" s="55"/>
      <c r="AE1316" s="55"/>
      <c r="AF1316" s="55"/>
    </row>
    <row r="1317" ht="14.5" spans="1:32">
      <c r="A1317" s="34"/>
      <c r="B1317" s="37"/>
      <c r="C1317" s="226"/>
      <c r="D1317" s="328"/>
      <c r="E1317" s="328"/>
      <c r="F1317" s="328"/>
      <c r="G1317" s="328"/>
      <c r="H1317" s="328"/>
      <c r="I1317" s="328"/>
      <c r="J1317" s="328"/>
      <c r="K1317" s="328"/>
      <c r="L1317" s="329"/>
      <c r="M1317" s="319"/>
      <c r="N1317" s="329"/>
      <c r="O1317" s="329"/>
      <c r="P1317" s="328"/>
      <c r="Q1317" s="330"/>
      <c r="R1317" s="329"/>
      <c r="S1317" s="328"/>
      <c r="T1317" s="331"/>
      <c r="U1317" s="328"/>
      <c r="V1317" s="55"/>
      <c r="W1317" s="55"/>
      <c r="X1317" s="55"/>
      <c r="Y1317" s="55"/>
      <c r="Z1317" s="55"/>
      <c r="AA1317" s="55"/>
      <c r="AB1317" s="55"/>
      <c r="AC1317" s="55"/>
      <c r="AD1317" s="55"/>
      <c r="AE1317" s="55"/>
      <c r="AF1317" s="55"/>
    </row>
    <row r="1318" ht="14.5" spans="1:32">
      <c r="A1318" s="34"/>
      <c r="B1318" s="37"/>
      <c r="C1318" s="226"/>
      <c r="D1318" s="328"/>
      <c r="E1318" s="328"/>
      <c r="F1318" s="328"/>
      <c r="G1318" s="328"/>
      <c r="H1318" s="328"/>
      <c r="I1318" s="328"/>
      <c r="J1318" s="328"/>
      <c r="K1318" s="328"/>
      <c r="L1318" s="329"/>
      <c r="M1318" s="319"/>
      <c r="N1318" s="329"/>
      <c r="O1318" s="329"/>
      <c r="P1318" s="328"/>
      <c r="Q1318" s="330"/>
      <c r="R1318" s="329"/>
      <c r="S1318" s="328"/>
      <c r="T1318" s="331"/>
      <c r="U1318" s="328"/>
      <c r="V1318" s="55"/>
      <c r="W1318" s="55"/>
      <c r="X1318" s="55"/>
      <c r="Y1318" s="55"/>
      <c r="Z1318" s="55"/>
      <c r="AA1318" s="55"/>
      <c r="AB1318" s="55"/>
      <c r="AC1318" s="55"/>
      <c r="AD1318" s="55"/>
      <c r="AE1318" s="55"/>
      <c r="AF1318" s="55"/>
    </row>
    <row r="1319" ht="14.5" spans="1:32">
      <c r="A1319" s="34"/>
      <c r="B1319" s="37"/>
      <c r="C1319" s="226"/>
      <c r="D1319" s="328"/>
      <c r="E1319" s="328"/>
      <c r="F1319" s="328"/>
      <c r="G1319" s="328"/>
      <c r="H1319" s="328"/>
      <c r="I1319" s="328"/>
      <c r="J1319" s="328"/>
      <c r="K1319" s="328"/>
      <c r="L1319" s="329"/>
      <c r="M1319" s="319"/>
      <c r="N1319" s="329"/>
      <c r="O1319" s="329"/>
      <c r="P1319" s="328"/>
      <c r="Q1319" s="330"/>
      <c r="R1319" s="329"/>
      <c r="S1319" s="328"/>
      <c r="T1319" s="331"/>
      <c r="U1319" s="328"/>
      <c r="V1319" s="55"/>
      <c r="W1319" s="55"/>
      <c r="X1319" s="55"/>
      <c r="Y1319" s="55"/>
      <c r="Z1319" s="55"/>
      <c r="AA1319" s="55"/>
      <c r="AB1319" s="55"/>
      <c r="AC1319" s="55"/>
      <c r="AD1319" s="55"/>
      <c r="AE1319" s="55"/>
      <c r="AF1319" s="55"/>
    </row>
    <row r="1320" ht="14.5" spans="1:32">
      <c r="A1320" s="34"/>
      <c r="B1320" s="37"/>
      <c r="C1320" s="226"/>
      <c r="D1320" s="328"/>
      <c r="E1320" s="328"/>
      <c r="F1320" s="328"/>
      <c r="G1320" s="328"/>
      <c r="H1320" s="328"/>
      <c r="I1320" s="328"/>
      <c r="J1320" s="328"/>
      <c r="K1320" s="328"/>
      <c r="L1320" s="329"/>
      <c r="M1320" s="319"/>
      <c r="N1320" s="329"/>
      <c r="O1320" s="329"/>
      <c r="P1320" s="328"/>
      <c r="Q1320" s="330"/>
      <c r="R1320" s="329"/>
      <c r="S1320" s="328"/>
      <c r="T1320" s="331"/>
      <c r="U1320" s="328"/>
      <c r="V1320" s="55"/>
      <c r="W1320" s="55"/>
      <c r="X1320" s="55"/>
      <c r="Y1320" s="55"/>
      <c r="Z1320" s="55"/>
      <c r="AA1320" s="55"/>
      <c r="AB1320" s="55"/>
      <c r="AC1320" s="55"/>
      <c r="AD1320" s="55"/>
      <c r="AE1320" s="55"/>
      <c r="AF1320" s="55"/>
    </row>
    <row r="1321" ht="14.5" spans="1:32">
      <c r="A1321" s="34"/>
      <c r="B1321" s="37"/>
      <c r="C1321" s="226"/>
      <c r="D1321" s="328"/>
      <c r="E1321" s="328"/>
      <c r="F1321" s="328"/>
      <c r="G1321" s="328"/>
      <c r="H1321" s="328"/>
      <c r="I1321" s="328"/>
      <c r="J1321" s="328"/>
      <c r="K1321" s="328"/>
      <c r="L1321" s="329"/>
      <c r="M1321" s="319"/>
      <c r="N1321" s="329"/>
      <c r="O1321" s="329"/>
      <c r="P1321" s="328"/>
      <c r="Q1321" s="330"/>
      <c r="R1321" s="329"/>
      <c r="S1321" s="328"/>
      <c r="T1321" s="331"/>
      <c r="U1321" s="328"/>
      <c r="V1321" s="55"/>
      <c r="W1321" s="55"/>
      <c r="X1321" s="55"/>
      <c r="Y1321" s="55"/>
      <c r="Z1321" s="55"/>
      <c r="AA1321" s="55"/>
      <c r="AB1321" s="55"/>
      <c r="AC1321" s="55"/>
      <c r="AD1321" s="55"/>
      <c r="AE1321" s="55"/>
      <c r="AF1321" s="55"/>
    </row>
    <row r="1322" ht="14.5" spans="1:32">
      <c r="A1322" s="34"/>
      <c r="B1322" s="37"/>
      <c r="C1322" s="226"/>
      <c r="D1322" s="328"/>
      <c r="E1322" s="328"/>
      <c r="F1322" s="328"/>
      <c r="G1322" s="328"/>
      <c r="H1322" s="328"/>
      <c r="I1322" s="328"/>
      <c r="J1322" s="328"/>
      <c r="K1322" s="328"/>
      <c r="L1322" s="329"/>
      <c r="M1322" s="319"/>
      <c r="N1322" s="329"/>
      <c r="O1322" s="329"/>
      <c r="P1322" s="328"/>
      <c r="Q1322" s="330"/>
      <c r="R1322" s="329"/>
      <c r="S1322" s="328"/>
      <c r="T1322" s="331"/>
      <c r="U1322" s="328"/>
      <c r="V1322" s="55"/>
      <c r="W1322" s="55"/>
      <c r="X1322" s="55"/>
      <c r="Y1322" s="55"/>
      <c r="Z1322" s="55"/>
      <c r="AA1322" s="55"/>
      <c r="AB1322" s="55"/>
      <c r="AC1322" s="55"/>
      <c r="AD1322" s="55"/>
      <c r="AE1322" s="55"/>
      <c r="AF1322" s="55"/>
    </row>
    <row r="1323" ht="14.5" spans="1:32">
      <c r="A1323" s="34"/>
      <c r="B1323" s="37"/>
      <c r="C1323" s="226"/>
      <c r="D1323" s="328"/>
      <c r="E1323" s="328"/>
      <c r="F1323" s="328"/>
      <c r="G1323" s="328"/>
      <c r="H1323" s="328"/>
      <c r="I1323" s="328"/>
      <c r="J1323" s="328"/>
      <c r="K1323" s="328"/>
      <c r="L1323" s="329"/>
      <c r="M1323" s="319"/>
      <c r="N1323" s="329"/>
      <c r="O1323" s="329"/>
      <c r="P1323" s="328"/>
      <c r="Q1323" s="330"/>
      <c r="R1323" s="329"/>
      <c r="S1323" s="328"/>
      <c r="T1323" s="331"/>
      <c r="U1323" s="328"/>
      <c r="V1323" s="55"/>
      <c r="W1323" s="55"/>
      <c r="X1323" s="55"/>
      <c r="Y1323" s="55"/>
      <c r="Z1323" s="55"/>
      <c r="AA1323" s="55"/>
      <c r="AB1323" s="55"/>
      <c r="AC1323" s="55"/>
      <c r="AD1323" s="55"/>
      <c r="AE1323" s="55"/>
      <c r="AF1323" s="55"/>
    </row>
    <row r="1324" ht="14.5" spans="1:32">
      <c r="A1324" s="34"/>
      <c r="B1324" s="37"/>
      <c r="C1324" s="226"/>
      <c r="D1324" s="328"/>
      <c r="E1324" s="328"/>
      <c r="F1324" s="328"/>
      <c r="G1324" s="328"/>
      <c r="H1324" s="328"/>
      <c r="I1324" s="328"/>
      <c r="J1324" s="328"/>
      <c r="K1324" s="328"/>
      <c r="L1324" s="329"/>
      <c r="M1324" s="319"/>
      <c r="N1324" s="329"/>
      <c r="O1324" s="329"/>
      <c r="P1324" s="328"/>
      <c r="Q1324" s="330"/>
      <c r="R1324" s="329"/>
      <c r="S1324" s="328"/>
      <c r="T1324" s="331"/>
      <c r="U1324" s="328"/>
      <c r="V1324" s="55"/>
      <c r="W1324" s="55"/>
      <c r="X1324" s="55"/>
      <c r="Y1324" s="55"/>
      <c r="Z1324" s="55"/>
      <c r="AA1324" s="55"/>
      <c r="AB1324" s="55"/>
      <c r="AC1324" s="55"/>
      <c r="AD1324" s="55"/>
      <c r="AE1324" s="55"/>
      <c r="AF1324" s="55"/>
    </row>
    <row r="1325" ht="14.5" spans="1:32">
      <c r="A1325" s="34"/>
      <c r="B1325" s="37"/>
      <c r="C1325" s="226"/>
      <c r="D1325" s="328"/>
      <c r="E1325" s="328"/>
      <c r="F1325" s="328"/>
      <c r="G1325" s="328"/>
      <c r="H1325" s="328"/>
      <c r="I1325" s="328"/>
      <c r="J1325" s="328"/>
      <c r="K1325" s="328"/>
      <c r="L1325" s="329"/>
      <c r="M1325" s="319"/>
      <c r="N1325" s="329"/>
      <c r="O1325" s="329"/>
      <c r="P1325" s="328"/>
      <c r="Q1325" s="330"/>
      <c r="R1325" s="329"/>
      <c r="S1325" s="328"/>
      <c r="T1325" s="331"/>
      <c r="U1325" s="328"/>
      <c r="V1325" s="55"/>
      <c r="W1325" s="55"/>
      <c r="X1325" s="55"/>
      <c r="Y1325" s="55"/>
      <c r="Z1325" s="55"/>
      <c r="AA1325" s="55"/>
      <c r="AB1325" s="55"/>
      <c r="AC1325" s="55"/>
      <c r="AD1325" s="55"/>
      <c r="AE1325" s="55"/>
      <c r="AF1325" s="55"/>
    </row>
    <row r="1326" ht="14.5" spans="1:32">
      <c r="A1326" s="34"/>
      <c r="B1326" s="37"/>
      <c r="C1326" s="226"/>
      <c r="D1326" s="328"/>
      <c r="E1326" s="328"/>
      <c r="F1326" s="328"/>
      <c r="G1326" s="328"/>
      <c r="H1326" s="328"/>
      <c r="I1326" s="328"/>
      <c r="J1326" s="328"/>
      <c r="K1326" s="328"/>
      <c r="L1326" s="329"/>
      <c r="M1326" s="319"/>
      <c r="N1326" s="329"/>
      <c r="O1326" s="329"/>
      <c r="P1326" s="328"/>
      <c r="Q1326" s="330"/>
      <c r="R1326" s="329"/>
      <c r="S1326" s="328"/>
      <c r="T1326" s="331"/>
      <c r="U1326" s="328"/>
      <c r="V1326" s="55"/>
      <c r="W1326" s="55"/>
      <c r="X1326" s="55"/>
      <c r="Y1326" s="55"/>
      <c r="Z1326" s="55"/>
      <c r="AA1326" s="55"/>
      <c r="AB1326" s="55"/>
      <c r="AC1326" s="55"/>
      <c r="AD1326" s="55"/>
      <c r="AE1326" s="55"/>
      <c r="AF1326" s="55"/>
    </row>
    <row r="1327" ht="14.5" spans="1:32">
      <c r="A1327" s="34"/>
      <c r="B1327" s="37"/>
      <c r="C1327" s="226"/>
      <c r="D1327" s="328"/>
      <c r="E1327" s="328"/>
      <c r="F1327" s="328"/>
      <c r="G1327" s="328"/>
      <c r="H1327" s="328"/>
      <c r="I1327" s="328"/>
      <c r="J1327" s="328"/>
      <c r="K1327" s="328"/>
      <c r="L1327" s="329"/>
      <c r="M1327" s="319"/>
      <c r="N1327" s="329"/>
      <c r="O1327" s="329"/>
      <c r="P1327" s="328"/>
      <c r="Q1327" s="330"/>
      <c r="R1327" s="329"/>
      <c r="S1327" s="328"/>
      <c r="T1327" s="331"/>
      <c r="U1327" s="328"/>
      <c r="V1327" s="55"/>
      <c r="W1327" s="55"/>
      <c r="X1327" s="55"/>
      <c r="Y1327" s="55"/>
      <c r="Z1327" s="55"/>
      <c r="AA1327" s="55"/>
      <c r="AB1327" s="55"/>
      <c r="AC1327" s="55"/>
      <c r="AD1327" s="55"/>
      <c r="AE1327" s="55"/>
      <c r="AF1327" s="55"/>
    </row>
    <row r="1328" ht="14.5" spans="1:32">
      <c r="A1328" s="34"/>
      <c r="B1328" s="37"/>
      <c r="C1328" s="226"/>
      <c r="D1328" s="328"/>
      <c r="E1328" s="328"/>
      <c r="F1328" s="328"/>
      <c r="G1328" s="328"/>
      <c r="H1328" s="328"/>
      <c r="I1328" s="328"/>
      <c r="J1328" s="328"/>
      <c r="K1328" s="328"/>
      <c r="L1328" s="329"/>
      <c r="M1328" s="319"/>
      <c r="N1328" s="329"/>
      <c r="O1328" s="329"/>
      <c r="P1328" s="328"/>
      <c r="Q1328" s="330"/>
      <c r="R1328" s="329"/>
      <c r="S1328" s="328"/>
      <c r="T1328" s="331"/>
      <c r="U1328" s="328"/>
      <c r="V1328" s="55"/>
      <c r="W1328" s="55"/>
      <c r="X1328" s="55"/>
      <c r="Y1328" s="55"/>
      <c r="Z1328" s="55"/>
      <c r="AA1328" s="55"/>
      <c r="AB1328" s="55"/>
      <c r="AC1328" s="55"/>
      <c r="AD1328" s="55"/>
      <c r="AE1328" s="55"/>
      <c r="AF1328" s="55"/>
    </row>
    <row r="1329" ht="14.5" spans="1:32">
      <c r="A1329" s="34"/>
      <c r="B1329" s="37"/>
      <c r="C1329" s="226"/>
      <c r="D1329" s="328"/>
      <c r="E1329" s="328"/>
      <c r="F1329" s="328"/>
      <c r="G1329" s="328"/>
      <c r="H1329" s="328"/>
      <c r="I1329" s="328"/>
      <c r="J1329" s="328"/>
      <c r="K1329" s="328"/>
      <c r="L1329" s="329"/>
      <c r="M1329" s="319"/>
      <c r="N1329" s="329"/>
      <c r="O1329" s="329"/>
      <c r="P1329" s="328"/>
      <c r="Q1329" s="330"/>
      <c r="R1329" s="329"/>
      <c r="S1329" s="328"/>
      <c r="T1329" s="331"/>
      <c r="U1329" s="328"/>
      <c r="V1329" s="55"/>
      <c r="W1329" s="55"/>
      <c r="X1329" s="55"/>
      <c r="Y1329" s="55"/>
      <c r="Z1329" s="55"/>
      <c r="AA1329" s="55"/>
      <c r="AB1329" s="55"/>
      <c r="AC1329" s="55"/>
      <c r="AD1329" s="55"/>
      <c r="AE1329" s="55"/>
      <c r="AF1329" s="55"/>
    </row>
    <row r="1330" ht="14.5" spans="1:32">
      <c r="A1330" s="34"/>
      <c r="B1330" s="37"/>
      <c r="C1330" s="226"/>
      <c r="D1330" s="328"/>
      <c r="E1330" s="328"/>
      <c r="F1330" s="328"/>
      <c r="G1330" s="328"/>
      <c r="H1330" s="328"/>
      <c r="I1330" s="328"/>
      <c r="J1330" s="328"/>
      <c r="K1330" s="328"/>
      <c r="L1330" s="329"/>
      <c r="M1330" s="319"/>
      <c r="N1330" s="329"/>
      <c r="O1330" s="329"/>
      <c r="P1330" s="328"/>
      <c r="Q1330" s="330"/>
      <c r="R1330" s="329"/>
      <c r="S1330" s="328"/>
      <c r="T1330" s="331"/>
      <c r="U1330" s="328"/>
      <c r="V1330" s="55"/>
      <c r="W1330" s="55"/>
      <c r="X1330" s="55"/>
      <c r="Y1330" s="55"/>
      <c r="Z1330" s="55"/>
      <c r="AA1330" s="55"/>
      <c r="AB1330" s="55"/>
      <c r="AC1330" s="55"/>
      <c r="AD1330" s="55"/>
      <c r="AE1330" s="55"/>
      <c r="AF1330" s="55"/>
    </row>
    <row r="1331" ht="14.5" spans="1:32">
      <c r="A1331" s="34"/>
      <c r="B1331" s="37"/>
      <c r="C1331" s="226"/>
      <c r="D1331" s="328"/>
      <c r="E1331" s="328"/>
      <c r="F1331" s="328"/>
      <c r="G1331" s="328"/>
      <c r="H1331" s="328"/>
      <c r="I1331" s="328"/>
      <c r="J1331" s="328"/>
      <c r="K1331" s="328"/>
      <c r="L1331" s="329"/>
      <c r="M1331" s="319"/>
      <c r="N1331" s="329"/>
      <c r="O1331" s="329"/>
      <c r="P1331" s="328"/>
      <c r="Q1331" s="330"/>
      <c r="R1331" s="329"/>
      <c r="S1331" s="328"/>
      <c r="T1331" s="331"/>
      <c r="U1331" s="328"/>
      <c r="V1331" s="55"/>
      <c r="W1331" s="55"/>
      <c r="X1331" s="55"/>
      <c r="Y1331" s="55"/>
      <c r="Z1331" s="55"/>
      <c r="AA1331" s="55"/>
      <c r="AB1331" s="55"/>
      <c r="AC1331" s="55"/>
      <c r="AD1331" s="55"/>
      <c r="AE1331" s="55"/>
      <c r="AF1331" s="55"/>
    </row>
    <row r="1332" ht="14.5" spans="1:32">
      <c r="A1332" s="34"/>
      <c r="B1332" s="37"/>
      <c r="C1332" s="226"/>
      <c r="D1332" s="328"/>
      <c r="E1332" s="328"/>
      <c r="F1332" s="328"/>
      <c r="G1332" s="328"/>
      <c r="H1332" s="328"/>
      <c r="I1332" s="328"/>
      <c r="J1332" s="328"/>
      <c r="K1332" s="328"/>
      <c r="L1332" s="329"/>
      <c r="M1332" s="319"/>
      <c r="N1332" s="329"/>
      <c r="O1332" s="329"/>
      <c r="P1332" s="328"/>
      <c r="Q1332" s="330"/>
      <c r="R1332" s="329"/>
      <c r="S1332" s="328"/>
      <c r="T1332" s="331"/>
      <c r="U1332" s="328"/>
      <c r="V1332" s="55"/>
      <c r="W1332" s="55"/>
      <c r="X1332" s="55"/>
      <c r="Y1332" s="55"/>
      <c r="Z1332" s="55"/>
      <c r="AA1332" s="55"/>
      <c r="AB1332" s="55"/>
      <c r="AC1332" s="55"/>
      <c r="AD1332" s="55"/>
      <c r="AE1332" s="55"/>
      <c r="AF1332" s="55"/>
    </row>
    <row r="1333" ht="14.5" spans="1:32">
      <c r="A1333" s="34"/>
      <c r="B1333" s="37"/>
      <c r="C1333" s="226"/>
      <c r="D1333" s="328"/>
      <c r="E1333" s="328"/>
      <c r="F1333" s="328"/>
      <c r="G1333" s="328"/>
      <c r="H1333" s="328"/>
      <c r="I1333" s="328"/>
      <c r="J1333" s="328"/>
      <c r="K1333" s="328"/>
      <c r="L1333" s="329"/>
      <c r="M1333" s="319"/>
      <c r="N1333" s="329"/>
      <c r="O1333" s="329"/>
      <c r="P1333" s="328"/>
      <c r="Q1333" s="330"/>
      <c r="R1333" s="329"/>
      <c r="S1333" s="328"/>
      <c r="T1333" s="331"/>
      <c r="U1333" s="328"/>
      <c r="V1333" s="55"/>
      <c r="W1333" s="55"/>
      <c r="X1333" s="55"/>
      <c r="Y1333" s="55"/>
      <c r="Z1333" s="55"/>
      <c r="AA1333" s="55"/>
      <c r="AB1333" s="55"/>
      <c r="AC1333" s="55"/>
      <c r="AD1333" s="55"/>
      <c r="AE1333" s="55"/>
      <c r="AF1333" s="55"/>
    </row>
    <row r="1334" ht="14.5" spans="1:32">
      <c r="A1334" s="34"/>
      <c r="B1334" s="37"/>
      <c r="C1334" s="226"/>
      <c r="D1334" s="328"/>
      <c r="E1334" s="328"/>
      <c r="F1334" s="328"/>
      <c r="G1334" s="328"/>
      <c r="H1334" s="328"/>
      <c r="I1334" s="328"/>
      <c r="J1334" s="328"/>
      <c r="K1334" s="328"/>
      <c r="L1334" s="329"/>
      <c r="M1334" s="319"/>
      <c r="N1334" s="329"/>
      <c r="O1334" s="329"/>
      <c r="P1334" s="328"/>
      <c r="Q1334" s="330"/>
      <c r="R1334" s="329"/>
      <c r="S1334" s="328"/>
      <c r="T1334" s="331"/>
      <c r="U1334" s="328"/>
      <c r="V1334" s="55"/>
      <c r="W1334" s="55"/>
      <c r="X1334" s="55"/>
      <c r="Y1334" s="55"/>
      <c r="Z1334" s="55"/>
      <c r="AA1334" s="55"/>
      <c r="AB1334" s="55"/>
      <c r="AC1334" s="55"/>
      <c r="AD1334" s="55"/>
      <c r="AE1334" s="55"/>
      <c r="AF1334" s="55"/>
    </row>
    <row r="1335" ht="14.5" spans="1:32">
      <c r="A1335" s="34"/>
      <c r="B1335" s="37"/>
      <c r="C1335" s="226"/>
      <c r="D1335" s="328"/>
      <c r="E1335" s="328"/>
      <c r="F1335" s="328"/>
      <c r="G1335" s="328"/>
      <c r="H1335" s="328"/>
      <c r="I1335" s="328"/>
      <c r="J1335" s="328"/>
      <c r="K1335" s="328"/>
      <c r="L1335" s="329"/>
      <c r="M1335" s="319"/>
      <c r="N1335" s="329"/>
      <c r="O1335" s="329"/>
      <c r="P1335" s="328"/>
      <c r="Q1335" s="330"/>
      <c r="R1335" s="329"/>
      <c r="S1335" s="328"/>
      <c r="T1335" s="331"/>
      <c r="U1335" s="328"/>
      <c r="V1335" s="55"/>
      <c r="W1335" s="55"/>
      <c r="X1335" s="55"/>
      <c r="Y1335" s="55"/>
      <c r="Z1335" s="55"/>
      <c r="AA1335" s="55"/>
      <c r="AB1335" s="55"/>
      <c r="AC1335" s="55"/>
      <c r="AD1335" s="55"/>
      <c r="AE1335" s="55"/>
      <c r="AF1335" s="55"/>
    </row>
    <row r="1336" ht="14.5" spans="1:32">
      <c r="A1336" s="34"/>
      <c r="B1336" s="37"/>
      <c r="C1336" s="226"/>
      <c r="D1336" s="328"/>
      <c r="E1336" s="328"/>
      <c r="F1336" s="328"/>
      <c r="G1336" s="328"/>
      <c r="H1336" s="328"/>
      <c r="I1336" s="328"/>
      <c r="J1336" s="328"/>
      <c r="K1336" s="328"/>
      <c r="L1336" s="329"/>
      <c r="M1336" s="319"/>
      <c r="N1336" s="329"/>
      <c r="O1336" s="329"/>
      <c r="P1336" s="328"/>
      <c r="Q1336" s="330"/>
      <c r="R1336" s="329"/>
      <c r="S1336" s="328"/>
      <c r="T1336" s="331"/>
      <c r="U1336" s="328"/>
      <c r="V1336" s="55"/>
      <c r="W1336" s="55"/>
      <c r="X1336" s="55"/>
      <c r="Y1336" s="55"/>
      <c r="Z1336" s="55"/>
      <c r="AA1336" s="55"/>
      <c r="AB1336" s="55"/>
      <c r="AC1336" s="55"/>
      <c r="AD1336" s="55"/>
      <c r="AE1336" s="55"/>
      <c r="AF1336" s="55"/>
    </row>
    <row r="1337" ht="14.5" spans="1:32">
      <c r="A1337" s="34"/>
      <c r="B1337" s="37"/>
      <c r="C1337" s="226"/>
      <c r="D1337" s="328"/>
      <c r="E1337" s="328"/>
      <c r="F1337" s="328"/>
      <c r="G1337" s="328"/>
      <c r="H1337" s="328"/>
      <c r="I1337" s="328"/>
      <c r="J1337" s="328"/>
      <c r="K1337" s="328"/>
      <c r="L1337" s="329"/>
      <c r="M1337" s="319"/>
      <c r="N1337" s="329"/>
      <c r="O1337" s="329"/>
      <c r="P1337" s="328"/>
      <c r="Q1337" s="330"/>
      <c r="R1337" s="329"/>
      <c r="S1337" s="328"/>
      <c r="T1337" s="331"/>
      <c r="U1337" s="328"/>
      <c r="V1337" s="55"/>
      <c r="W1337" s="55"/>
      <c r="X1337" s="55"/>
      <c r="Y1337" s="55"/>
      <c r="Z1337" s="55"/>
      <c r="AA1337" s="55"/>
      <c r="AB1337" s="55"/>
      <c r="AC1337" s="55"/>
      <c r="AD1337" s="55"/>
      <c r="AE1337" s="55"/>
      <c r="AF1337" s="55"/>
    </row>
    <row r="1338" ht="14.5" spans="1:32">
      <c r="A1338" s="34"/>
      <c r="B1338" s="37"/>
      <c r="C1338" s="226"/>
      <c r="D1338" s="328"/>
      <c r="E1338" s="328"/>
      <c r="F1338" s="328"/>
      <c r="G1338" s="328"/>
      <c r="H1338" s="328"/>
      <c r="I1338" s="328"/>
      <c r="J1338" s="328"/>
      <c r="K1338" s="328"/>
      <c r="L1338" s="329"/>
      <c r="M1338" s="319"/>
      <c r="N1338" s="329"/>
      <c r="O1338" s="329"/>
      <c r="P1338" s="328"/>
      <c r="Q1338" s="330"/>
      <c r="R1338" s="329"/>
      <c r="S1338" s="328"/>
      <c r="T1338" s="331"/>
      <c r="U1338" s="328"/>
      <c r="V1338" s="55"/>
      <c r="W1338" s="55"/>
      <c r="X1338" s="55"/>
      <c r="Y1338" s="55"/>
      <c r="Z1338" s="55"/>
      <c r="AA1338" s="55"/>
      <c r="AB1338" s="55"/>
      <c r="AC1338" s="55"/>
      <c r="AD1338" s="55"/>
      <c r="AE1338" s="55"/>
      <c r="AF1338" s="55"/>
    </row>
    <row r="1339" ht="14.5" spans="1:32">
      <c r="A1339" s="34"/>
      <c r="B1339" s="37"/>
      <c r="C1339" s="226"/>
      <c r="D1339" s="328"/>
      <c r="E1339" s="328"/>
      <c r="F1339" s="328"/>
      <c r="G1339" s="328"/>
      <c r="H1339" s="328"/>
      <c r="I1339" s="328"/>
      <c r="J1339" s="328"/>
      <c r="K1339" s="328"/>
      <c r="L1339" s="329"/>
      <c r="M1339" s="319"/>
      <c r="N1339" s="329"/>
      <c r="O1339" s="329"/>
      <c r="P1339" s="328"/>
      <c r="Q1339" s="330"/>
      <c r="R1339" s="329"/>
      <c r="S1339" s="328"/>
      <c r="T1339" s="331"/>
      <c r="U1339" s="328"/>
      <c r="V1339" s="55"/>
      <c r="W1339" s="55"/>
      <c r="X1339" s="55"/>
      <c r="Y1339" s="55"/>
      <c r="Z1339" s="55"/>
      <c r="AA1339" s="55"/>
      <c r="AB1339" s="55"/>
      <c r="AC1339" s="55"/>
      <c r="AD1339" s="55"/>
      <c r="AE1339" s="55"/>
      <c r="AF1339" s="55"/>
    </row>
    <row r="1340" ht="14.5" spans="1:32">
      <c r="A1340" s="34"/>
      <c r="B1340" s="37"/>
      <c r="C1340" s="226"/>
      <c r="D1340" s="328"/>
      <c r="E1340" s="328"/>
      <c r="F1340" s="328"/>
      <c r="G1340" s="328"/>
      <c r="H1340" s="328"/>
      <c r="I1340" s="328"/>
      <c r="J1340" s="328"/>
      <c r="K1340" s="328"/>
      <c r="L1340" s="329"/>
      <c r="M1340" s="319"/>
      <c r="N1340" s="329"/>
      <c r="O1340" s="329"/>
      <c r="P1340" s="328"/>
      <c r="Q1340" s="330"/>
      <c r="R1340" s="329"/>
      <c r="S1340" s="328"/>
      <c r="T1340" s="331"/>
      <c r="U1340" s="328"/>
      <c r="V1340" s="55"/>
      <c r="W1340" s="55"/>
      <c r="X1340" s="55"/>
      <c r="Y1340" s="55"/>
      <c r="Z1340" s="55"/>
      <c r="AA1340" s="55"/>
      <c r="AB1340" s="55"/>
      <c r="AC1340" s="55"/>
      <c r="AD1340" s="55"/>
      <c r="AE1340" s="55"/>
      <c r="AF1340" s="55"/>
    </row>
    <row r="1341" ht="14.5" spans="1:32">
      <c r="A1341" s="34"/>
      <c r="B1341" s="37"/>
      <c r="C1341" s="226"/>
      <c r="D1341" s="328"/>
      <c r="E1341" s="328"/>
      <c r="F1341" s="328"/>
      <c r="G1341" s="328"/>
      <c r="H1341" s="328"/>
      <c r="I1341" s="328"/>
      <c r="J1341" s="328"/>
      <c r="K1341" s="328"/>
      <c r="L1341" s="329"/>
      <c r="M1341" s="319"/>
      <c r="N1341" s="329"/>
      <c r="O1341" s="329"/>
      <c r="P1341" s="328"/>
      <c r="Q1341" s="330"/>
      <c r="R1341" s="329"/>
      <c r="S1341" s="328"/>
      <c r="T1341" s="331"/>
      <c r="U1341" s="328"/>
      <c r="V1341" s="55"/>
      <c r="W1341" s="55"/>
      <c r="X1341" s="55"/>
      <c r="Y1341" s="55"/>
      <c r="Z1341" s="55"/>
      <c r="AA1341" s="55"/>
      <c r="AB1341" s="55"/>
      <c r="AC1341" s="55"/>
      <c r="AD1341" s="55"/>
      <c r="AE1341" s="55"/>
      <c r="AF1341" s="55"/>
    </row>
    <row r="1342" ht="14.5" spans="1:32">
      <c r="A1342" s="34"/>
      <c r="B1342" s="37"/>
      <c r="C1342" s="226"/>
      <c r="D1342" s="328"/>
      <c r="E1342" s="328"/>
      <c r="F1342" s="328"/>
      <c r="G1342" s="328"/>
      <c r="H1342" s="328"/>
      <c r="I1342" s="328"/>
      <c r="J1342" s="328"/>
      <c r="K1342" s="328"/>
      <c r="L1342" s="329"/>
      <c r="M1342" s="319"/>
      <c r="N1342" s="329"/>
      <c r="O1342" s="329"/>
      <c r="P1342" s="328"/>
      <c r="Q1342" s="330"/>
      <c r="R1342" s="329"/>
      <c r="S1342" s="328"/>
      <c r="T1342" s="331"/>
      <c r="U1342" s="328"/>
      <c r="V1342" s="55"/>
      <c r="W1342" s="55"/>
      <c r="X1342" s="55"/>
      <c r="Y1342" s="55"/>
      <c r="Z1342" s="55"/>
      <c r="AA1342" s="55"/>
      <c r="AB1342" s="55"/>
      <c r="AC1342" s="55"/>
      <c r="AD1342" s="55"/>
      <c r="AE1342" s="55"/>
      <c r="AF1342" s="55"/>
    </row>
    <row r="1343" ht="14.5" spans="1:32">
      <c r="A1343" s="34"/>
      <c r="B1343" s="37"/>
      <c r="C1343" s="226"/>
      <c r="D1343" s="328"/>
      <c r="E1343" s="328"/>
      <c r="F1343" s="328"/>
      <c r="G1343" s="328"/>
      <c r="H1343" s="328"/>
      <c r="I1343" s="328"/>
      <c r="J1343" s="328"/>
      <c r="K1343" s="328"/>
      <c r="L1343" s="329"/>
      <c r="M1343" s="319"/>
      <c r="N1343" s="329"/>
      <c r="O1343" s="329"/>
      <c r="P1343" s="328"/>
      <c r="Q1343" s="330"/>
      <c r="R1343" s="329"/>
      <c r="S1343" s="328"/>
      <c r="T1343" s="331"/>
      <c r="U1343" s="328"/>
      <c r="V1343" s="55"/>
      <c r="W1343" s="55"/>
      <c r="X1343" s="55"/>
      <c r="Y1343" s="55"/>
      <c r="Z1343" s="55"/>
      <c r="AA1343" s="55"/>
      <c r="AB1343" s="55"/>
      <c r="AC1343" s="55"/>
      <c r="AD1343" s="55"/>
      <c r="AE1343" s="55"/>
      <c r="AF1343" s="55"/>
    </row>
    <row r="1344" ht="14.5" spans="1:32">
      <c r="A1344" s="34"/>
      <c r="B1344" s="37"/>
      <c r="C1344" s="226"/>
      <c r="D1344" s="328"/>
      <c r="E1344" s="328"/>
      <c r="F1344" s="328"/>
      <c r="G1344" s="328"/>
      <c r="H1344" s="328"/>
      <c r="I1344" s="328"/>
      <c r="J1344" s="328"/>
      <c r="K1344" s="328"/>
      <c r="L1344" s="329"/>
      <c r="M1344" s="319"/>
      <c r="N1344" s="329"/>
      <c r="O1344" s="329"/>
      <c r="P1344" s="328"/>
      <c r="Q1344" s="330"/>
      <c r="R1344" s="329"/>
      <c r="S1344" s="328"/>
      <c r="T1344" s="331"/>
      <c r="U1344" s="328"/>
      <c r="V1344" s="55"/>
      <c r="W1344" s="55"/>
      <c r="X1344" s="55"/>
      <c r="Y1344" s="55"/>
      <c r="Z1344" s="55"/>
      <c r="AA1344" s="55"/>
      <c r="AB1344" s="55"/>
      <c r="AC1344" s="55"/>
      <c r="AD1344" s="55"/>
      <c r="AE1344" s="55"/>
      <c r="AF1344" s="55"/>
    </row>
    <row r="1345" ht="14.5" spans="1:32">
      <c r="A1345" s="34"/>
      <c r="B1345" s="37"/>
      <c r="C1345" s="226"/>
      <c r="D1345" s="328"/>
      <c r="E1345" s="328"/>
      <c r="F1345" s="328"/>
      <c r="G1345" s="328"/>
      <c r="H1345" s="328"/>
      <c r="I1345" s="328"/>
      <c r="J1345" s="328"/>
      <c r="K1345" s="328"/>
      <c r="L1345" s="329"/>
      <c r="M1345" s="319"/>
      <c r="N1345" s="329"/>
      <c r="O1345" s="329"/>
      <c r="P1345" s="328"/>
      <c r="Q1345" s="330"/>
      <c r="R1345" s="329"/>
      <c r="S1345" s="328"/>
      <c r="T1345" s="331"/>
      <c r="U1345" s="328"/>
      <c r="V1345" s="55"/>
      <c r="W1345" s="55"/>
      <c r="X1345" s="55"/>
      <c r="Y1345" s="55"/>
      <c r="Z1345" s="55"/>
      <c r="AA1345" s="55"/>
      <c r="AB1345" s="55"/>
      <c r="AC1345" s="55"/>
      <c r="AD1345" s="55"/>
      <c r="AE1345" s="55"/>
      <c r="AF1345" s="55"/>
    </row>
    <row r="1346" ht="14.5" spans="1:32">
      <c r="A1346" s="34"/>
      <c r="B1346" s="37"/>
      <c r="C1346" s="226"/>
      <c r="D1346" s="328"/>
      <c r="E1346" s="328"/>
      <c r="F1346" s="328"/>
      <c r="G1346" s="328"/>
      <c r="H1346" s="328"/>
      <c r="I1346" s="328"/>
      <c r="J1346" s="328"/>
      <c r="K1346" s="328"/>
      <c r="L1346" s="329"/>
      <c r="M1346" s="319"/>
      <c r="N1346" s="329"/>
      <c r="O1346" s="329"/>
      <c r="P1346" s="328"/>
      <c r="Q1346" s="330"/>
      <c r="R1346" s="329"/>
      <c r="S1346" s="328"/>
      <c r="T1346" s="331"/>
      <c r="U1346" s="328"/>
      <c r="V1346" s="55"/>
      <c r="W1346" s="55"/>
      <c r="X1346" s="55"/>
      <c r="Y1346" s="55"/>
      <c r="Z1346" s="55"/>
      <c r="AA1346" s="55"/>
      <c r="AB1346" s="55"/>
      <c r="AC1346" s="55"/>
      <c r="AD1346" s="55"/>
      <c r="AE1346" s="55"/>
      <c r="AF1346" s="55"/>
    </row>
    <row r="1347" ht="14.5" spans="1:32">
      <c r="A1347" s="34"/>
      <c r="B1347" s="37"/>
      <c r="C1347" s="226"/>
      <c r="D1347" s="328"/>
      <c r="E1347" s="328"/>
      <c r="F1347" s="328"/>
      <c r="G1347" s="328"/>
      <c r="H1347" s="328"/>
      <c r="I1347" s="328"/>
      <c r="J1347" s="328"/>
      <c r="K1347" s="328"/>
      <c r="L1347" s="329"/>
      <c r="M1347" s="319"/>
      <c r="N1347" s="329"/>
      <c r="O1347" s="329"/>
      <c r="P1347" s="328"/>
      <c r="Q1347" s="330"/>
      <c r="R1347" s="329"/>
      <c r="S1347" s="328"/>
      <c r="T1347" s="331"/>
      <c r="U1347" s="328"/>
      <c r="V1347" s="55"/>
      <c r="W1347" s="55"/>
      <c r="X1347" s="55"/>
      <c r="Y1347" s="55"/>
      <c r="Z1347" s="55"/>
      <c r="AA1347" s="55"/>
      <c r="AB1347" s="55"/>
      <c r="AC1347" s="55"/>
      <c r="AD1347" s="55"/>
      <c r="AE1347" s="55"/>
      <c r="AF1347" s="55"/>
    </row>
    <row r="1348" ht="14.5" spans="1:32">
      <c r="A1348" s="34"/>
      <c r="B1348" s="37"/>
      <c r="C1348" s="226"/>
      <c r="D1348" s="328"/>
      <c r="E1348" s="328"/>
      <c r="F1348" s="328"/>
      <c r="G1348" s="328"/>
      <c r="H1348" s="328"/>
      <c r="I1348" s="328"/>
      <c r="J1348" s="328"/>
      <c r="K1348" s="328"/>
      <c r="L1348" s="329"/>
      <c r="M1348" s="319"/>
      <c r="N1348" s="329"/>
      <c r="O1348" s="329"/>
      <c r="P1348" s="328"/>
      <c r="Q1348" s="330"/>
      <c r="R1348" s="329"/>
      <c r="S1348" s="328"/>
      <c r="T1348" s="331"/>
      <c r="U1348" s="328"/>
      <c r="V1348" s="55"/>
      <c r="W1348" s="55"/>
      <c r="X1348" s="55"/>
      <c r="Y1348" s="55"/>
      <c r="Z1348" s="55"/>
      <c r="AA1348" s="55"/>
      <c r="AB1348" s="55"/>
      <c r="AC1348" s="55"/>
      <c r="AD1348" s="55"/>
      <c r="AE1348" s="55"/>
      <c r="AF1348" s="55"/>
    </row>
    <row r="1349" ht="14.5" spans="1:32">
      <c r="A1349" s="34"/>
      <c r="B1349" s="37"/>
      <c r="C1349" s="226"/>
      <c r="D1349" s="328"/>
      <c r="E1349" s="328"/>
      <c r="F1349" s="328"/>
      <c r="G1349" s="328"/>
      <c r="H1349" s="328"/>
      <c r="I1349" s="328"/>
      <c r="J1349" s="328"/>
      <c r="K1349" s="328"/>
      <c r="L1349" s="329"/>
      <c r="M1349" s="319"/>
      <c r="N1349" s="329"/>
      <c r="O1349" s="329"/>
      <c r="P1349" s="328"/>
      <c r="Q1349" s="330"/>
      <c r="R1349" s="329"/>
      <c r="S1349" s="328"/>
      <c r="T1349" s="331"/>
      <c r="U1349" s="328"/>
      <c r="V1349" s="55"/>
      <c r="W1349" s="55"/>
      <c r="X1349" s="55"/>
      <c r="Y1349" s="55"/>
      <c r="Z1349" s="55"/>
      <c r="AA1349" s="55"/>
      <c r="AB1349" s="55"/>
      <c r="AC1349" s="55"/>
      <c r="AD1349" s="55"/>
      <c r="AE1349" s="55"/>
      <c r="AF1349" s="55"/>
    </row>
    <row r="1350" ht="14.5" spans="1:32">
      <c r="A1350" s="34"/>
      <c r="B1350" s="37"/>
      <c r="C1350" s="226"/>
      <c r="D1350" s="328"/>
      <c r="E1350" s="328"/>
      <c r="F1350" s="328"/>
      <c r="G1350" s="328"/>
      <c r="H1350" s="328"/>
      <c r="I1350" s="328"/>
      <c r="J1350" s="328"/>
      <c r="K1350" s="328"/>
      <c r="L1350" s="329"/>
      <c r="M1350" s="319"/>
      <c r="N1350" s="329"/>
      <c r="O1350" s="329"/>
      <c r="P1350" s="328"/>
      <c r="Q1350" s="330"/>
      <c r="R1350" s="329"/>
      <c r="S1350" s="328"/>
      <c r="T1350" s="331"/>
      <c r="U1350" s="328"/>
      <c r="V1350" s="55"/>
      <c r="W1350" s="55"/>
      <c r="X1350" s="55"/>
      <c r="Y1350" s="55"/>
      <c r="Z1350" s="55"/>
      <c r="AA1350" s="55"/>
      <c r="AB1350" s="55"/>
      <c r="AC1350" s="55"/>
      <c r="AD1350" s="55"/>
      <c r="AE1350" s="55"/>
      <c r="AF1350" s="55"/>
    </row>
    <row r="1351" ht="14.5" spans="1:32">
      <c r="A1351" s="34"/>
      <c r="B1351" s="37"/>
      <c r="C1351" s="226"/>
      <c r="D1351" s="328"/>
      <c r="E1351" s="328"/>
      <c r="F1351" s="328"/>
      <c r="G1351" s="328"/>
      <c r="H1351" s="328"/>
      <c r="I1351" s="328"/>
      <c r="J1351" s="328"/>
      <c r="K1351" s="328"/>
      <c r="L1351" s="329"/>
      <c r="M1351" s="319"/>
      <c r="N1351" s="329"/>
      <c r="O1351" s="329"/>
      <c r="P1351" s="328"/>
      <c r="Q1351" s="330"/>
      <c r="R1351" s="329"/>
      <c r="S1351" s="328"/>
      <c r="T1351" s="331"/>
      <c r="U1351" s="328"/>
      <c r="V1351" s="55"/>
      <c r="W1351" s="55"/>
      <c r="X1351" s="55"/>
      <c r="Y1351" s="55"/>
      <c r="Z1351" s="55"/>
      <c r="AA1351" s="55"/>
      <c r="AB1351" s="55"/>
      <c r="AC1351" s="55"/>
      <c r="AD1351" s="55"/>
      <c r="AE1351" s="55"/>
      <c r="AF1351" s="55"/>
    </row>
    <row r="1352" ht="14.5" spans="1:32">
      <c r="A1352" s="34"/>
      <c r="B1352" s="37"/>
      <c r="C1352" s="226"/>
      <c r="D1352" s="328"/>
      <c r="E1352" s="328"/>
      <c r="F1352" s="328"/>
      <c r="G1352" s="328"/>
      <c r="H1352" s="328"/>
      <c r="I1352" s="328"/>
      <c r="J1352" s="328"/>
      <c r="K1352" s="328"/>
      <c r="L1352" s="329"/>
      <c r="M1352" s="319"/>
      <c r="N1352" s="329"/>
      <c r="O1352" s="329"/>
      <c r="P1352" s="328"/>
      <c r="Q1352" s="330"/>
      <c r="R1352" s="329"/>
      <c r="S1352" s="328"/>
      <c r="T1352" s="331"/>
      <c r="U1352" s="328"/>
      <c r="V1352" s="55"/>
      <c r="W1352" s="55"/>
      <c r="X1352" s="55"/>
      <c r="Y1352" s="55"/>
      <c r="Z1352" s="55"/>
      <c r="AA1352" s="55"/>
      <c r="AB1352" s="55"/>
      <c r="AC1352" s="55"/>
      <c r="AD1352" s="55"/>
      <c r="AE1352" s="55"/>
      <c r="AF1352" s="55"/>
    </row>
    <row r="1353" ht="14.5" spans="1:32">
      <c r="A1353" s="34"/>
      <c r="B1353" s="37"/>
      <c r="C1353" s="226"/>
      <c r="D1353" s="328"/>
      <c r="E1353" s="328"/>
      <c r="F1353" s="328"/>
      <c r="G1353" s="328"/>
      <c r="H1353" s="328"/>
      <c r="I1353" s="328"/>
      <c r="J1353" s="328"/>
      <c r="K1353" s="328"/>
      <c r="L1353" s="329"/>
      <c r="M1353" s="319"/>
      <c r="N1353" s="329"/>
      <c r="O1353" s="329"/>
      <c r="P1353" s="328"/>
      <c r="Q1353" s="330"/>
      <c r="R1353" s="329"/>
      <c r="S1353" s="328"/>
      <c r="T1353" s="331"/>
      <c r="U1353" s="328"/>
      <c r="V1353" s="55"/>
      <c r="W1353" s="55"/>
      <c r="X1353" s="55"/>
      <c r="Y1353" s="55"/>
      <c r="Z1353" s="55"/>
      <c r="AA1353" s="55"/>
      <c r="AB1353" s="55"/>
      <c r="AC1353" s="55"/>
      <c r="AD1353" s="55"/>
      <c r="AE1353" s="55"/>
      <c r="AF1353" s="55"/>
    </row>
    <row r="1354" ht="14.5" spans="1:32">
      <c r="A1354" s="34"/>
      <c r="B1354" s="37"/>
      <c r="C1354" s="226"/>
      <c r="D1354" s="328"/>
      <c r="E1354" s="328"/>
      <c r="F1354" s="328"/>
      <c r="G1354" s="328"/>
      <c r="H1354" s="328"/>
      <c r="I1354" s="328"/>
      <c r="J1354" s="328"/>
      <c r="K1354" s="328"/>
      <c r="L1354" s="329"/>
      <c r="M1354" s="319"/>
      <c r="N1354" s="329"/>
      <c r="O1354" s="329"/>
      <c r="P1354" s="328"/>
      <c r="Q1354" s="330"/>
      <c r="R1354" s="329"/>
      <c r="S1354" s="328"/>
      <c r="T1354" s="331"/>
      <c r="U1354" s="328"/>
      <c r="V1354" s="55"/>
      <c r="W1354" s="55"/>
      <c r="X1354" s="55"/>
      <c r="Y1354" s="55"/>
      <c r="Z1354" s="55"/>
      <c r="AA1354" s="55"/>
      <c r="AB1354" s="55"/>
      <c r="AC1354" s="55"/>
      <c r="AD1354" s="55"/>
      <c r="AE1354" s="55"/>
      <c r="AF1354" s="55"/>
    </row>
    <row r="1355" ht="14.5" spans="1:32">
      <c r="A1355" s="34"/>
      <c r="B1355" s="37"/>
      <c r="C1355" s="226"/>
      <c r="D1355" s="328"/>
      <c r="E1355" s="328"/>
      <c r="F1355" s="328"/>
      <c r="G1355" s="328"/>
      <c r="H1355" s="328"/>
      <c r="I1355" s="328"/>
      <c r="J1355" s="328"/>
      <c r="K1355" s="328"/>
      <c r="L1355" s="329"/>
      <c r="M1355" s="319"/>
      <c r="N1355" s="329"/>
      <c r="O1355" s="329"/>
      <c r="P1355" s="328"/>
      <c r="Q1355" s="330"/>
      <c r="R1355" s="329"/>
      <c r="S1355" s="328"/>
      <c r="T1355" s="331"/>
      <c r="U1355" s="328"/>
      <c r="V1355" s="55"/>
      <c r="W1355" s="55"/>
      <c r="X1355" s="55"/>
      <c r="Y1355" s="55"/>
      <c r="Z1355" s="55"/>
      <c r="AA1355" s="55"/>
      <c r="AB1355" s="55"/>
      <c r="AC1355" s="55"/>
      <c r="AD1355" s="55"/>
      <c r="AE1355" s="55"/>
      <c r="AF1355" s="55"/>
    </row>
    <row r="1356" ht="14.5" spans="1:32">
      <c r="A1356" s="34"/>
      <c r="B1356" s="37"/>
      <c r="C1356" s="226"/>
      <c r="D1356" s="328"/>
      <c r="E1356" s="328"/>
      <c r="F1356" s="328"/>
      <c r="G1356" s="328"/>
      <c r="H1356" s="328"/>
      <c r="I1356" s="328"/>
      <c r="J1356" s="328"/>
      <c r="K1356" s="328"/>
      <c r="L1356" s="329"/>
      <c r="M1356" s="319"/>
      <c r="N1356" s="329"/>
      <c r="O1356" s="329"/>
      <c r="P1356" s="328"/>
      <c r="Q1356" s="330"/>
      <c r="R1356" s="329"/>
      <c r="S1356" s="328"/>
      <c r="T1356" s="331"/>
      <c r="U1356" s="328"/>
      <c r="V1356" s="55"/>
      <c r="W1356" s="55"/>
      <c r="X1356" s="55"/>
      <c r="Y1356" s="55"/>
      <c r="Z1356" s="55"/>
      <c r="AA1356" s="55"/>
      <c r="AB1356" s="55"/>
      <c r="AC1356" s="55"/>
      <c r="AD1356" s="55"/>
      <c r="AE1356" s="55"/>
      <c r="AF1356" s="55"/>
    </row>
    <row r="1357" ht="14.5" spans="1:32">
      <c r="A1357" s="34"/>
      <c r="B1357" s="37"/>
      <c r="C1357" s="226"/>
      <c r="D1357" s="328"/>
      <c r="E1357" s="328"/>
      <c r="F1357" s="328"/>
      <c r="G1357" s="328"/>
      <c r="H1357" s="328"/>
      <c r="I1357" s="328"/>
      <c r="J1357" s="328"/>
      <c r="K1357" s="328"/>
      <c r="L1357" s="329"/>
      <c r="M1357" s="319"/>
      <c r="N1357" s="329"/>
      <c r="O1357" s="329"/>
      <c r="P1357" s="328"/>
      <c r="Q1357" s="330"/>
      <c r="R1357" s="329"/>
      <c r="S1357" s="328"/>
      <c r="T1357" s="331"/>
      <c r="U1357" s="328"/>
      <c r="V1357" s="55"/>
      <c r="W1357" s="55"/>
      <c r="X1357" s="55"/>
      <c r="Y1357" s="55"/>
      <c r="Z1357" s="55"/>
      <c r="AA1357" s="55"/>
      <c r="AB1357" s="55"/>
      <c r="AC1357" s="55"/>
      <c r="AD1357" s="55"/>
      <c r="AE1357" s="55"/>
      <c r="AF1357" s="55"/>
    </row>
    <row r="1358" ht="14.5" spans="1:32">
      <c r="A1358" s="34"/>
      <c r="B1358" s="37"/>
      <c r="C1358" s="226"/>
      <c r="D1358" s="328"/>
      <c r="E1358" s="328"/>
      <c r="F1358" s="328"/>
      <c r="G1358" s="328"/>
      <c r="H1358" s="328"/>
      <c r="I1358" s="328"/>
      <c r="J1358" s="328"/>
      <c r="K1358" s="328"/>
      <c r="L1358" s="329"/>
      <c r="M1358" s="319"/>
      <c r="N1358" s="329"/>
      <c r="O1358" s="329"/>
      <c r="P1358" s="328"/>
      <c r="Q1358" s="330"/>
      <c r="R1358" s="329"/>
      <c r="S1358" s="328"/>
      <c r="T1358" s="331"/>
      <c r="U1358" s="328"/>
      <c r="V1358" s="55"/>
      <c r="W1358" s="55"/>
      <c r="X1358" s="55"/>
      <c r="Y1358" s="55"/>
      <c r="Z1358" s="55"/>
      <c r="AA1358" s="55"/>
      <c r="AB1358" s="55"/>
      <c r="AC1358" s="55"/>
      <c r="AD1358" s="55"/>
      <c r="AE1358" s="55"/>
      <c r="AF1358" s="55"/>
    </row>
    <row r="1359" ht="14.5" spans="1:32">
      <c r="A1359" s="34"/>
      <c r="B1359" s="37"/>
      <c r="C1359" s="226"/>
      <c r="D1359" s="328"/>
      <c r="E1359" s="328"/>
      <c r="F1359" s="328"/>
      <c r="G1359" s="328"/>
      <c r="H1359" s="328"/>
      <c r="I1359" s="328"/>
      <c r="J1359" s="328"/>
      <c r="K1359" s="328"/>
      <c r="L1359" s="329"/>
      <c r="M1359" s="319"/>
      <c r="N1359" s="329"/>
      <c r="O1359" s="329"/>
      <c r="P1359" s="328"/>
      <c r="Q1359" s="330"/>
      <c r="R1359" s="329"/>
      <c r="S1359" s="328"/>
      <c r="T1359" s="331"/>
      <c r="U1359" s="328"/>
      <c r="V1359" s="55"/>
      <c r="W1359" s="55"/>
      <c r="X1359" s="55"/>
      <c r="Y1359" s="55"/>
      <c r="Z1359" s="55"/>
      <c r="AA1359" s="55"/>
      <c r="AB1359" s="55"/>
      <c r="AC1359" s="55"/>
      <c r="AD1359" s="55"/>
      <c r="AE1359" s="55"/>
      <c r="AF1359" s="55"/>
    </row>
    <row r="1360" ht="14.5" spans="1:32">
      <c r="A1360" s="34"/>
      <c r="B1360" s="37"/>
      <c r="C1360" s="226"/>
      <c r="D1360" s="328"/>
      <c r="E1360" s="328"/>
      <c r="F1360" s="328"/>
      <c r="G1360" s="328"/>
      <c r="H1360" s="328"/>
      <c r="I1360" s="328"/>
      <c r="J1360" s="328"/>
      <c r="K1360" s="328"/>
      <c r="L1360" s="329"/>
      <c r="M1360" s="319"/>
      <c r="N1360" s="329"/>
      <c r="O1360" s="329"/>
      <c r="P1360" s="328"/>
      <c r="Q1360" s="330"/>
      <c r="R1360" s="329"/>
      <c r="S1360" s="328"/>
      <c r="T1360" s="331"/>
      <c r="U1360" s="328"/>
      <c r="V1360" s="55"/>
      <c r="W1360" s="55"/>
      <c r="X1360" s="55"/>
      <c r="Y1360" s="55"/>
      <c r="Z1360" s="55"/>
      <c r="AA1360" s="55"/>
      <c r="AB1360" s="55"/>
      <c r="AC1360" s="55"/>
      <c r="AD1360" s="55"/>
      <c r="AE1360" s="55"/>
      <c r="AF1360" s="55"/>
    </row>
    <row r="1361" ht="14.5" spans="1:32">
      <c r="A1361" s="34"/>
      <c r="B1361" s="37"/>
      <c r="C1361" s="226"/>
      <c r="D1361" s="328"/>
      <c r="E1361" s="328"/>
      <c r="F1361" s="328"/>
      <c r="G1361" s="328"/>
      <c r="H1361" s="328"/>
      <c r="I1361" s="328"/>
      <c r="J1361" s="328"/>
      <c r="K1361" s="328"/>
      <c r="L1361" s="329"/>
      <c r="M1361" s="319"/>
      <c r="N1361" s="329"/>
      <c r="O1361" s="329"/>
      <c r="P1361" s="328"/>
      <c r="Q1361" s="330"/>
      <c r="R1361" s="329"/>
      <c r="S1361" s="328"/>
      <c r="T1361" s="331"/>
      <c r="U1361" s="328"/>
      <c r="V1361" s="55"/>
      <c r="W1361" s="55"/>
      <c r="X1361" s="55"/>
      <c r="Y1361" s="55"/>
      <c r="Z1361" s="55"/>
      <c r="AA1361" s="55"/>
      <c r="AB1361" s="55"/>
      <c r="AC1361" s="55"/>
      <c r="AD1361" s="55"/>
      <c r="AE1361" s="55"/>
      <c r="AF1361" s="55"/>
    </row>
    <row r="1362" ht="14.5" spans="1:32">
      <c r="A1362" s="34"/>
      <c r="B1362" s="37"/>
      <c r="C1362" s="226"/>
      <c r="D1362" s="328"/>
      <c r="E1362" s="328"/>
      <c r="F1362" s="328"/>
      <c r="G1362" s="328"/>
      <c r="H1362" s="328"/>
      <c r="I1362" s="328"/>
      <c r="J1362" s="328"/>
      <c r="K1362" s="328"/>
      <c r="L1362" s="329"/>
      <c r="M1362" s="319"/>
      <c r="N1362" s="329"/>
      <c r="O1362" s="329"/>
      <c r="P1362" s="328"/>
      <c r="Q1362" s="330"/>
      <c r="R1362" s="329"/>
      <c r="S1362" s="328"/>
      <c r="T1362" s="331"/>
      <c r="U1362" s="328"/>
      <c r="V1362" s="55"/>
      <c r="W1362" s="55"/>
      <c r="X1362" s="55"/>
      <c r="Y1362" s="55"/>
      <c r="Z1362" s="55"/>
      <c r="AA1362" s="55"/>
      <c r="AB1362" s="55"/>
      <c r="AC1362" s="55"/>
      <c r="AD1362" s="55"/>
      <c r="AE1362" s="55"/>
      <c r="AF1362" s="55"/>
    </row>
    <row r="1363" ht="14.5" spans="1:32">
      <c r="A1363" s="34"/>
      <c r="B1363" s="37"/>
      <c r="C1363" s="226"/>
      <c r="D1363" s="328"/>
      <c r="E1363" s="328"/>
      <c r="F1363" s="328"/>
      <c r="G1363" s="328"/>
      <c r="H1363" s="328"/>
      <c r="I1363" s="328"/>
      <c r="J1363" s="328"/>
      <c r="K1363" s="328"/>
      <c r="L1363" s="329"/>
      <c r="M1363" s="319"/>
      <c r="N1363" s="329"/>
      <c r="O1363" s="329"/>
      <c r="P1363" s="328"/>
      <c r="Q1363" s="330"/>
      <c r="R1363" s="329"/>
      <c r="S1363" s="328"/>
      <c r="T1363" s="331"/>
      <c r="U1363" s="328"/>
      <c r="V1363" s="55"/>
      <c r="W1363" s="55"/>
      <c r="X1363" s="55"/>
      <c r="Y1363" s="55"/>
      <c r="Z1363" s="55"/>
      <c r="AA1363" s="55"/>
      <c r="AB1363" s="55"/>
      <c r="AC1363" s="55"/>
      <c r="AD1363" s="55"/>
      <c r="AE1363" s="55"/>
      <c r="AF1363" s="55"/>
    </row>
    <row r="1364" ht="14.5" spans="1:32">
      <c r="A1364" s="34"/>
      <c r="B1364" s="37"/>
      <c r="C1364" s="226"/>
      <c r="D1364" s="328"/>
      <c r="E1364" s="328"/>
      <c r="F1364" s="328"/>
      <c r="G1364" s="328"/>
      <c r="H1364" s="328"/>
      <c r="I1364" s="328"/>
      <c r="J1364" s="328"/>
      <c r="K1364" s="328"/>
      <c r="L1364" s="329"/>
      <c r="M1364" s="319"/>
      <c r="N1364" s="329"/>
      <c r="O1364" s="329"/>
      <c r="P1364" s="328"/>
      <c r="Q1364" s="330"/>
      <c r="R1364" s="329"/>
      <c r="S1364" s="328"/>
      <c r="T1364" s="331"/>
      <c r="U1364" s="328"/>
      <c r="V1364" s="55"/>
      <c r="W1364" s="55"/>
      <c r="X1364" s="55"/>
      <c r="Y1364" s="55"/>
      <c r="Z1364" s="55"/>
      <c r="AA1364" s="55"/>
      <c r="AB1364" s="55"/>
      <c r="AC1364" s="55"/>
      <c r="AD1364" s="55"/>
      <c r="AE1364" s="55"/>
      <c r="AF1364" s="55"/>
    </row>
    <row r="1365" ht="14.5" spans="1:32">
      <c r="A1365" s="34"/>
      <c r="B1365" s="37"/>
      <c r="C1365" s="226"/>
      <c r="D1365" s="328"/>
      <c r="E1365" s="328"/>
      <c r="F1365" s="328"/>
      <c r="G1365" s="328"/>
      <c r="H1365" s="328"/>
      <c r="I1365" s="328"/>
      <c r="J1365" s="328"/>
      <c r="K1365" s="328"/>
      <c r="L1365" s="329"/>
      <c r="M1365" s="319"/>
      <c r="N1365" s="329"/>
      <c r="O1365" s="329"/>
      <c r="P1365" s="328"/>
      <c r="Q1365" s="330"/>
      <c r="R1365" s="329"/>
      <c r="S1365" s="328"/>
      <c r="T1365" s="331"/>
      <c r="U1365" s="328"/>
      <c r="V1365" s="55"/>
      <c r="W1365" s="55"/>
      <c r="X1365" s="55"/>
      <c r="Y1365" s="55"/>
      <c r="Z1365" s="55"/>
      <c r="AA1365" s="55"/>
      <c r="AB1365" s="55"/>
      <c r="AC1365" s="55"/>
      <c r="AD1365" s="55"/>
      <c r="AE1365" s="55"/>
      <c r="AF1365" s="55"/>
    </row>
    <row r="1366" ht="14.5" spans="1:32">
      <c r="A1366" s="34"/>
      <c r="B1366" s="37"/>
      <c r="C1366" s="226"/>
      <c r="D1366" s="328"/>
      <c r="E1366" s="328"/>
      <c r="F1366" s="328"/>
      <c r="G1366" s="328"/>
      <c r="H1366" s="328"/>
      <c r="I1366" s="328"/>
      <c r="J1366" s="328"/>
      <c r="K1366" s="328"/>
      <c r="L1366" s="329"/>
      <c r="M1366" s="319"/>
      <c r="N1366" s="329"/>
      <c r="O1366" s="329"/>
      <c r="P1366" s="328"/>
      <c r="Q1366" s="330"/>
      <c r="R1366" s="329"/>
      <c r="S1366" s="328"/>
      <c r="T1366" s="331"/>
      <c r="U1366" s="328"/>
      <c r="V1366" s="55"/>
      <c r="W1366" s="55"/>
      <c r="X1366" s="55"/>
      <c r="Y1366" s="55"/>
      <c r="Z1366" s="55"/>
      <c r="AA1366" s="55"/>
      <c r="AB1366" s="55"/>
      <c r="AC1366" s="55"/>
      <c r="AD1366" s="55"/>
      <c r="AE1366" s="55"/>
      <c r="AF1366" s="55"/>
    </row>
    <row r="1367" ht="14.5" spans="1:32">
      <c r="A1367" s="34"/>
      <c r="B1367" s="37"/>
      <c r="C1367" s="226"/>
      <c r="D1367" s="328"/>
      <c r="E1367" s="328"/>
      <c r="F1367" s="328"/>
      <c r="G1367" s="328"/>
      <c r="H1367" s="328"/>
      <c r="I1367" s="328"/>
      <c r="J1367" s="328"/>
      <c r="K1367" s="328"/>
      <c r="L1367" s="329"/>
      <c r="M1367" s="319"/>
      <c r="N1367" s="329"/>
      <c r="O1367" s="329"/>
      <c r="P1367" s="328"/>
      <c r="Q1367" s="330"/>
      <c r="R1367" s="329"/>
      <c r="S1367" s="328"/>
      <c r="T1367" s="331"/>
      <c r="U1367" s="328"/>
      <c r="V1367" s="55"/>
      <c r="W1367" s="55"/>
      <c r="X1367" s="55"/>
      <c r="Y1367" s="55"/>
      <c r="Z1367" s="55"/>
      <c r="AA1367" s="55"/>
      <c r="AB1367" s="55"/>
      <c r="AC1367" s="55"/>
      <c r="AD1367" s="55"/>
      <c r="AE1367" s="55"/>
      <c r="AF1367" s="55"/>
    </row>
    <row r="1368" ht="14.5" spans="1:32">
      <c r="A1368" s="34"/>
      <c r="B1368" s="37"/>
      <c r="C1368" s="226"/>
      <c r="D1368" s="328"/>
      <c r="E1368" s="328"/>
      <c r="F1368" s="328"/>
      <c r="G1368" s="328"/>
      <c r="H1368" s="328"/>
      <c r="I1368" s="328"/>
      <c r="J1368" s="328"/>
      <c r="K1368" s="328"/>
      <c r="L1368" s="329"/>
      <c r="M1368" s="319"/>
      <c r="N1368" s="329"/>
      <c r="O1368" s="329"/>
      <c r="P1368" s="328"/>
      <c r="Q1368" s="330"/>
      <c r="R1368" s="329"/>
      <c r="S1368" s="328"/>
      <c r="T1368" s="331"/>
      <c r="U1368" s="328"/>
      <c r="V1368" s="55"/>
      <c r="W1368" s="55"/>
      <c r="X1368" s="55"/>
      <c r="Y1368" s="55"/>
      <c r="Z1368" s="55"/>
      <c r="AA1368" s="55"/>
      <c r="AB1368" s="55"/>
      <c r="AC1368" s="55"/>
      <c r="AD1368" s="55"/>
      <c r="AE1368" s="55"/>
      <c r="AF1368" s="55"/>
    </row>
    <row r="1369" ht="14.5" spans="1:32">
      <c r="A1369" s="34"/>
      <c r="B1369" s="37"/>
      <c r="C1369" s="226"/>
      <c r="D1369" s="328"/>
      <c r="E1369" s="328"/>
      <c r="F1369" s="328"/>
      <c r="G1369" s="328"/>
      <c r="H1369" s="328"/>
      <c r="I1369" s="328"/>
      <c r="J1369" s="328"/>
      <c r="K1369" s="328"/>
      <c r="L1369" s="329"/>
      <c r="M1369" s="319"/>
      <c r="N1369" s="329"/>
      <c r="O1369" s="329"/>
      <c r="P1369" s="328"/>
      <c r="Q1369" s="330"/>
      <c r="R1369" s="329"/>
      <c r="S1369" s="328"/>
      <c r="T1369" s="331"/>
      <c r="U1369" s="328"/>
      <c r="V1369" s="55"/>
      <c r="W1369" s="55"/>
      <c r="X1369" s="55"/>
      <c r="Y1369" s="55"/>
      <c r="Z1369" s="55"/>
      <c r="AA1369" s="55"/>
      <c r="AB1369" s="55"/>
      <c r="AC1369" s="55"/>
      <c r="AD1369" s="55"/>
      <c r="AE1369" s="55"/>
      <c r="AF1369" s="55"/>
    </row>
    <row r="1370" ht="14.5" spans="1:32">
      <c r="A1370" s="34"/>
      <c r="B1370" s="37"/>
      <c r="C1370" s="226"/>
      <c r="D1370" s="328"/>
      <c r="E1370" s="328"/>
      <c r="F1370" s="328"/>
      <c r="G1370" s="328"/>
      <c r="H1370" s="328"/>
      <c r="I1370" s="328"/>
      <c r="J1370" s="328"/>
      <c r="K1370" s="328"/>
      <c r="L1370" s="329"/>
      <c r="M1370" s="319"/>
      <c r="N1370" s="329"/>
      <c r="O1370" s="329"/>
      <c r="P1370" s="328"/>
      <c r="Q1370" s="330"/>
      <c r="R1370" s="329"/>
      <c r="S1370" s="328"/>
      <c r="T1370" s="331"/>
      <c r="U1370" s="328"/>
      <c r="V1370" s="55"/>
      <c r="W1370" s="55"/>
      <c r="X1370" s="55"/>
      <c r="Y1370" s="55"/>
      <c r="Z1370" s="55"/>
      <c r="AA1370" s="55"/>
      <c r="AB1370" s="55"/>
      <c r="AC1370" s="55"/>
      <c r="AD1370" s="55"/>
      <c r="AE1370" s="55"/>
      <c r="AF1370" s="55"/>
    </row>
    <row r="1371" ht="14.5" spans="1:32">
      <c r="A1371" s="34"/>
      <c r="B1371" s="37"/>
      <c r="C1371" s="226"/>
      <c r="D1371" s="328"/>
      <c r="E1371" s="328"/>
      <c r="F1371" s="328"/>
      <c r="G1371" s="328"/>
      <c r="H1371" s="328"/>
      <c r="I1371" s="328"/>
      <c r="J1371" s="328"/>
      <c r="K1371" s="328"/>
      <c r="L1371" s="329"/>
      <c r="M1371" s="319"/>
      <c r="N1371" s="329"/>
      <c r="O1371" s="329"/>
      <c r="P1371" s="328"/>
      <c r="Q1371" s="330"/>
      <c r="R1371" s="329"/>
      <c r="S1371" s="328"/>
      <c r="T1371" s="331"/>
      <c r="U1371" s="328"/>
      <c r="V1371" s="55"/>
      <c r="W1371" s="55"/>
      <c r="X1371" s="55"/>
      <c r="Y1371" s="55"/>
      <c r="Z1371" s="55"/>
      <c r="AA1371" s="55"/>
      <c r="AB1371" s="55"/>
      <c r="AC1371" s="55"/>
      <c r="AD1371" s="55"/>
      <c r="AE1371" s="55"/>
      <c r="AF1371" s="55"/>
    </row>
    <row r="1372" ht="14.5" spans="1:32">
      <c r="A1372" s="34"/>
      <c r="B1372" s="37"/>
      <c r="C1372" s="226"/>
      <c r="D1372" s="328"/>
      <c r="E1372" s="328"/>
      <c r="F1372" s="328"/>
      <c r="G1372" s="328"/>
      <c r="H1372" s="328"/>
      <c r="I1372" s="328"/>
      <c r="J1372" s="328"/>
      <c r="K1372" s="328"/>
      <c r="L1372" s="329"/>
      <c r="M1372" s="319"/>
      <c r="N1372" s="329"/>
      <c r="O1372" s="329"/>
      <c r="P1372" s="328"/>
      <c r="Q1372" s="330"/>
      <c r="R1372" s="329"/>
      <c r="S1372" s="328"/>
      <c r="T1372" s="331"/>
      <c r="U1372" s="328"/>
      <c r="V1372" s="55"/>
      <c r="W1372" s="55"/>
      <c r="X1372" s="55"/>
      <c r="Y1372" s="55"/>
      <c r="Z1372" s="55"/>
      <c r="AA1372" s="55"/>
      <c r="AB1372" s="55"/>
      <c r="AC1372" s="55"/>
      <c r="AD1372" s="55"/>
      <c r="AE1372" s="55"/>
      <c r="AF1372" s="55"/>
    </row>
    <row r="1373" ht="14.5" spans="1:32">
      <c r="A1373" s="34"/>
      <c r="B1373" s="37"/>
      <c r="C1373" s="226"/>
      <c r="D1373" s="328"/>
      <c r="E1373" s="328"/>
      <c r="F1373" s="328"/>
      <c r="G1373" s="328"/>
      <c r="H1373" s="328"/>
      <c r="I1373" s="328"/>
      <c r="J1373" s="328"/>
      <c r="K1373" s="328"/>
      <c r="L1373" s="329"/>
      <c r="M1373" s="319"/>
      <c r="N1373" s="329"/>
      <c r="O1373" s="329"/>
      <c r="P1373" s="328"/>
      <c r="Q1373" s="330"/>
      <c r="R1373" s="329"/>
      <c r="S1373" s="328"/>
      <c r="T1373" s="331"/>
      <c r="U1373" s="328"/>
      <c r="V1373" s="55"/>
      <c r="W1373" s="55"/>
      <c r="X1373" s="55"/>
      <c r="Y1373" s="55"/>
      <c r="Z1373" s="55"/>
      <c r="AA1373" s="55"/>
      <c r="AB1373" s="55"/>
      <c r="AC1373" s="55"/>
      <c r="AD1373" s="55"/>
      <c r="AE1373" s="55"/>
      <c r="AF1373" s="55"/>
    </row>
    <row r="1374" ht="14.5" spans="1:32">
      <c r="A1374" s="34"/>
      <c r="B1374" s="37"/>
      <c r="C1374" s="226"/>
      <c r="D1374" s="328"/>
      <c r="E1374" s="328"/>
      <c r="F1374" s="328"/>
      <c r="G1374" s="328"/>
      <c r="H1374" s="328"/>
      <c r="I1374" s="328"/>
      <c r="J1374" s="328"/>
      <c r="K1374" s="328"/>
      <c r="L1374" s="329"/>
      <c r="M1374" s="319"/>
      <c r="N1374" s="329"/>
      <c r="O1374" s="329"/>
      <c r="P1374" s="328"/>
      <c r="Q1374" s="330"/>
      <c r="R1374" s="329"/>
      <c r="S1374" s="328"/>
      <c r="T1374" s="331"/>
      <c r="U1374" s="328"/>
      <c r="V1374" s="55"/>
      <c r="W1374" s="55"/>
      <c r="X1374" s="55"/>
      <c r="Y1374" s="55"/>
      <c r="Z1374" s="55"/>
      <c r="AA1374" s="55"/>
      <c r="AB1374" s="55"/>
      <c r="AC1374" s="55"/>
      <c r="AD1374" s="55"/>
      <c r="AE1374" s="55"/>
      <c r="AF1374" s="55"/>
    </row>
    <row r="1375" ht="14.5" spans="1:32">
      <c r="A1375" s="34"/>
      <c r="B1375" s="37"/>
      <c r="C1375" s="226"/>
      <c r="D1375" s="328"/>
      <c r="E1375" s="328"/>
      <c r="F1375" s="328"/>
      <c r="G1375" s="328"/>
      <c r="H1375" s="328"/>
      <c r="I1375" s="328"/>
      <c r="J1375" s="328"/>
      <c r="K1375" s="328"/>
      <c r="L1375" s="329"/>
      <c r="M1375" s="319"/>
      <c r="N1375" s="329"/>
      <c r="O1375" s="329"/>
      <c r="P1375" s="328"/>
      <c r="Q1375" s="330"/>
      <c r="R1375" s="329"/>
      <c r="S1375" s="328"/>
      <c r="T1375" s="331"/>
      <c r="U1375" s="328"/>
      <c r="V1375" s="55"/>
      <c r="W1375" s="55"/>
      <c r="X1375" s="55"/>
      <c r="Y1375" s="55"/>
      <c r="Z1375" s="55"/>
      <c r="AA1375" s="55"/>
      <c r="AB1375" s="55"/>
      <c r="AC1375" s="55"/>
      <c r="AD1375" s="55"/>
      <c r="AE1375" s="55"/>
      <c r="AF1375" s="55"/>
    </row>
    <row r="1376" ht="14.5" spans="1:32">
      <c r="A1376" s="34"/>
      <c r="B1376" s="37"/>
      <c r="C1376" s="226"/>
      <c r="D1376" s="328"/>
      <c r="E1376" s="328"/>
      <c r="F1376" s="328"/>
      <c r="G1376" s="328"/>
      <c r="H1376" s="328"/>
      <c r="I1376" s="328"/>
      <c r="J1376" s="328"/>
      <c r="K1376" s="328"/>
      <c r="L1376" s="329"/>
      <c r="M1376" s="319"/>
      <c r="N1376" s="329"/>
      <c r="O1376" s="329"/>
      <c r="P1376" s="328"/>
      <c r="Q1376" s="330"/>
      <c r="R1376" s="329"/>
      <c r="S1376" s="328"/>
      <c r="T1376" s="331"/>
      <c r="U1376" s="328"/>
      <c r="V1376" s="55"/>
      <c r="W1376" s="55"/>
      <c r="X1376" s="55"/>
      <c r="Y1376" s="55"/>
      <c r="Z1376" s="55"/>
      <c r="AA1376" s="55"/>
      <c r="AB1376" s="55"/>
      <c r="AC1376" s="55"/>
      <c r="AD1376" s="55"/>
      <c r="AE1376" s="55"/>
      <c r="AF1376" s="55"/>
    </row>
    <row r="1377" ht="14.5" spans="1:32">
      <c r="A1377" s="34"/>
      <c r="B1377" s="37"/>
      <c r="C1377" s="226"/>
      <c r="D1377" s="328"/>
      <c r="E1377" s="328"/>
      <c r="F1377" s="328"/>
      <c r="G1377" s="328"/>
      <c r="H1377" s="328"/>
      <c r="I1377" s="328"/>
      <c r="J1377" s="328"/>
      <c r="K1377" s="328"/>
      <c r="L1377" s="329"/>
      <c r="M1377" s="319"/>
      <c r="N1377" s="329"/>
      <c r="O1377" s="329"/>
      <c r="P1377" s="328"/>
      <c r="Q1377" s="330"/>
      <c r="R1377" s="329"/>
      <c r="S1377" s="328"/>
      <c r="T1377" s="331"/>
      <c r="U1377" s="328"/>
      <c r="V1377" s="55"/>
      <c r="W1377" s="55"/>
      <c r="X1377" s="55"/>
      <c r="Y1377" s="55"/>
      <c r="Z1377" s="55"/>
      <c r="AA1377" s="55"/>
      <c r="AB1377" s="55"/>
      <c r="AC1377" s="55"/>
      <c r="AD1377" s="55"/>
      <c r="AE1377" s="55"/>
      <c r="AF1377" s="55"/>
    </row>
    <row r="1378" ht="14.5" spans="1:32">
      <c r="A1378" s="34"/>
      <c r="B1378" s="37"/>
      <c r="C1378" s="226"/>
      <c r="D1378" s="328"/>
      <c r="E1378" s="328"/>
      <c r="F1378" s="328"/>
      <c r="G1378" s="328"/>
      <c r="H1378" s="328"/>
      <c r="I1378" s="328"/>
      <c r="J1378" s="328"/>
      <c r="K1378" s="328"/>
      <c r="L1378" s="329"/>
      <c r="M1378" s="319"/>
      <c r="N1378" s="329"/>
      <c r="O1378" s="329"/>
      <c r="P1378" s="328"/>
      <c r="Q1378" s="330"/>
      <c r="R1378" s="329"/>
      <c r="S1378" s="328"/>
      <c r="T1378" s="331"/>
      <c r="U1378" s="328"/>
      <c r="V1378" s="55"/>
      <c r="W1378" s="55"/>
      <c r="X1378" s="55"/>
      <c r="Y1378" s="55"/>
      <c r="Z1378" s="55"/>
      <c r="AA1378" s="55"/>
      <c r="AB1378" s="55"/>
      <c r="AC1378" s="55"/>
      <c r="AD1378" s="55"/>
      <c r="AE1378" s="55"/>
      <c r="AF1378" s="55"/>
    </row>
    <row r="1379" ht="14.5" spans="1:32">
      <c r="A1379" s="34"/>
      <c r="B1379" s="37"/>
      <c r="C1379" s="226"/>
      <c r="D1379" s="328"/>
      <c r="E1379" s="328"/>
      <c r="F1379" s="328"/>
      <c r="G1379" s="328"/>
      <c r="H1379" s="328"/>
      <c r="I1379" s="328"/>
      <c r="J1379" s="328"/>
      <c r="K1379" s="328"/>
      <c r="L1379" s="329"/>
      <c r="M1379" s="319"/>
      <c r="N1379" s="329"/>
      <c r="O1379" s="329"/>
      <c r="P1379" s="328"/>
      <c r="Q1379" s="330"/>
      <c r="R1379" s="329"/>
      <c r="S1379" s="328"/>
      <c r="T1379" s="331"/>
      <c r="U1379" s="328"/>
      <c r="V1379" s="55"/>
      <c r="W1379" s="55"/>
      <c r="X1379" s="55"/>
      <c r="Y1379" s="55"/>
      <c r="Z1379" s="55"/>
      <c r="AA1379" s="55"/>
      <c r="AB1379" s="55"/>
      <c r="AC1379" s="55"/>
      <c r="AD1379" s="55"/>
      <c r="AE1379" s="55"/>
      <c r="AF1379" s="55"/>
    </row>
    <row r="1380" ht="14.5" spans="1:32">
      <c r="A1380" s="34"/>
      <c r="B1380" s="37"/>
      <c r="C1380" s="226"/>
      <c r="D1380" s="328"/>
      <c r="E1380" s="328"/>
      <c r="F1380" s="328"/>
      <c r="G1380" s="328"/>
      <c r="H1380" s="328"/>
      <c r="I1380" s="328"/>
      <c r="J1380" s="328"/>
      <c r="K1380" s="328"/>
      <c r="L1380" s="329"/>
      <c r="M1380" s="319"/>
      <c r="N1380" s="329"/>
      <c r="O1380" s="329"/>
      <c r="P1380" s="328"/>
      <c r="Q1380" s="330"/>
      <c r="R1380" s="329"/>
      <c r="S1380" s="328"/>
      <c r="T1380" s="331"/>
      <c r="U1380" s="328"/>
      <c r="V1380" s="55"/>
      <c r="W1380" s="55"/>
      <c r="X1380" s="55"/>
      <c r="Y1380" s="55"/>
      <c r="Z1380" s="55"/>
      <c r="AA1380" s="55"/>
      <c r="AB1380" s="55"/>
      <c r="AC1380" s="55"/>
      <c r="AD1380" s="55"/>
      <c r="AE1380" s="55"/>
      <c r="AF1380" s="55"/>
    </row>
    <row r="1381" ht="14.5" spans="1:32">
      <c r="A1381" s="34"/>
      <c r="B1381" s="37"/>
      <c r="C1381" s="226"/>
      <c r="D1381" s="328"/>
      <c r="E1381" s="328"/>
      <c r="F1381" s="328"/>
      <c r="G1381" s="328"/>
      <c r="H1381" s="328"/>
      <c r="I1381" s="328"/>
      <c r="J1381" s="328"/>
      <c r="K1381" s="328"/>
      <c r="L1381" s="329"/>
      <c r="M1381" s="319"/>
      <c r="N1381" s="329"/>
      <c r="O1381" s="329"/>
      <c r="P1381" s="328"/>
      <c r="Q1381" s="330"/>
      <c r="R1381" s="329"/>
      <c r="S1381" s="328"/>
      <c r="T1381" s="331"/>
      <c r="U1381" s="328"/>
      <c r="V1381" s="55"/>
      <c r="W1381" s="55"/>
      <c r="X1381" s="55"/>
      <c r="Y1381" s="55"/>
      <c r="Z1381" s="55"/>
      <c r="AA1381" s="55"/>
      <c r="AB1381" s="55"/>
      <c r="AC1381" s="55"/>
      <c r="AD1381" s="55"/>
      <c r="AE1381" s="55"/>
      <c r="AF1381" s="55"/>
    </row>
    <row r="1382" ht="14.5" spans="1:32">
      <c r="A1382" s="34"/>
      <c r="B1382" s="37"/>
      <c r="C1382" s="226"/>
      <c r="D1382" s="328"/>
      <c r="E1382" s="328"/>
      <c r="F1382" s="328"/>
      <c r="G1382" s="328"/>
      <c r="H1382" s="328"/>
      <c r="I1382" s="328"/>
      <c r="J1382" s="328"/>
      <c r="K1382" s="328"/>
      <c r="L1382" s="329"/>
      <c r="M1382" s="332"/>
      <c r="N1382" s="329"/>
      <c r="O1382" s="329"/>
      <c r="P1382" s="328"/>
      <c r="Q1382" s="330"/>
      <c r="R1382" s="329"/>
      <c r="S1382" s="328"/>
      <c r="T1382" s="331"/>
      <c r="U1382" s="328"/>
      <c r="V1382" s="55"/>
      <c r="W1382" s="55"/>
      <c r="X1382" s="55"/>
      <c r="Y1382" s="55"/>
      <c r="Z1382" s="55"/>
      <c r="AA1382" s="55"/>
      <c r="AB1382" s="55"/>
      <c r="AC1382" s="55"/>
      <c r="AD1382" s="55"/>
      <c r="AE1382" s="55"/>
      <c r="AF1382" s="55"/>
    </row>
    <row r="1383" ht="14.5" spans="1:32">
      <c r="A1383" s="34"/>
      <c r="B1383" s="37"/>
      <c r="C1383" s="226"/>
      <c r="D1383" s="328"/>
      <c r="E1383" s="328"/>
      <c r="F1383" s="328"/>
      <c r="G1383" s="328"/>
      <c r="H1383" s="328"/>
      <c r="I1383" s="328"/>
      <c r="J1383" s="328"/>
      <c r="K1383" s="328"/>
      <c r="L1383" s="329"/>
      <c r="M1383" s="332"/>
      <c r="N1383" s="329"/>
      <c r="O1383" s="329"/>
      <c r="P1383" s="328"/>
      <c r="Q1383" s="330"/>
      <c r="R1383" s="329"/>
      <c r="S1383" s="328"/>
      <c r="T1383" s="331"/>
      <c r="U1383" s="328"/>
      <c r="V1383" s="55"/>
      <c r="W1383" s="55"/>
      <c r="X1383" s="55"/>
      <c r="Y1383" s="55"/>
      <c r="Z1383" s="55"/>
      <c r="AA1383" s="55"/>
      <c r="AB1383" s="55"/>
      <c r="AC1383" s="55"/>
      <c r="AD1383" s="55"/>
      <c r="AE1383" s="55"/>
      <c r="AF1383" s="55"/>
    </row>
    <row r="1384" ht="14.5" spans="1:32">
      <c r="A1384" s="34"/>
      <c r="B1384" s="37"/>
      <c r="C1384" s="226"/>
      <c r="D1384" s="328"/>
      <c r="E1384" s="328"/>
      <c r="F1384" s="328"/>
      <c r="G1384" s="328"/>
      <c r="H1384" s="328"/>
      <c r="I1384" s="328"/>
      <c r="J1384" s="328"/>
      <c r="K1384" s="328"/>
      <c r="L1384" s="329"/>
      <c r="M1384" s="332"/>
      <c r="N1384" s="329"/>
      <c r="O1384" s="329"/>
      <c r="P1384" s="328"/>
      <c r="Q1384" s="330"/>
      <c r="R1384" s="329"/>
      <c r="S1384" s="328"/>
      <c r="T1384" s="331"/>
      <c r="U1384" s="328"/>
      <c r="V1384" s="55"/>
      <c r="W1384" s="55"/>
      <c r="X1384" s="55"/>
      <c r="Y1384" s="55"/>
      <c r="Z1384" s="55"/>
      <c r="AA1384" s="55"/>
      <c r="AB1384" s="55"/>
      <c r="AC1384" s="55"/>
      <c r="AD1384" s="55"/>
      <c r="AE1384" s="55"/>
      <c r="AF1384" s="55"/>
    </row>
    <row r="1385" ht="14.5" spans="1:32">
      <c r="A1385" s="34"/>
      <c r="B1385" s="37"/>
      <c r="C1385" s="226"/>
      <c r="D1385" s="328"/>
      <c r="E1385" s="328"/>
      <c r="F1385" s="328"/>
      <c r="G1385" s="328"/>
      <c r="H1385" s="328"/>
      <c r="I1385" s="328"/>
      <c r="J1385" s="328"/>
      <c r="K1385" s="328"/>
      <c r="L1385" s="329"/>
      <c r="M1385" s="332"/>
      <c r="N1385" s="329"/>
      <c r="O1385" s="329"/>
      <c r="P1385" s="328"/>
      <c r="Q1385" s="330"/>
      <c r="R1385" s="329"/>
      <c r="S1385" s="328"/>
      <c r="T1385" s="331"/>
      <c r="U1385" s="328"/>
      <c r="V1385" s="55"/>
      <c r="W1385" s="55"/>
      <c r="X1385" s="55"/>
      <c r="Y1385" s="55"/>
      <c r="Z1385" s="55"/>
      <c r="AA1385" s="55"/>
      <c r="AB1385" s="55"/>
      <c r="AC1385" s="55"/>
      <c r="AD1385" s="55"/>
      <c r="AE1385" s="55"/>
      <c r="AF1385" s="55"/>
    </row>
    <row r="1386" ht="14.5" spans="1:32">
      <c r="A1386" s="34"/>
      <c r="B1386" s="37"/>
      <c r="C1386" s="226"/>
      <c r="D1386" s="328"/>
      <c r="E1386" s="328"/>
      <c r="F1386" s="328"/>
      <c r="G1386" s="328"/>
      <c r="H1386" s="328"/>
      <c r="I1386" s="328"/>
      <c r="J1386" s="328"/>
      <c r="K1386" s="328"/>
      <c r="L1386" s="329"/>
      <c r="M1386" s="332"/>
      <c r="N1386" s="329"/>
      <c r="O1386" s="329"/>
      <c r="P1386" s="328"/>
      <c r="Q1386" s="330"/>
      <c r="R1386" s="329"/>
      <c r="S1386" s="328"/>
      <c r="T1386" s="331"/>
      <c r="U1386" s="328"/>
      <c r="V1386" s="55"/>
      <c r="W1386" s="55"/>
      <c r="X1386" s="55"/>
      <c r="Y1386" s="55"/>
      <c r="Z1386" s="55"/>
      <c r="AA1386" s="55"/>
      <c r="AB1386" s="55"/>
      <c r="AC1386" s="55"/>
      <c r="AD1386" s="55"/>
      <c r="AE1386" s="55"/>
      <c r="AF1386" s="55"/>
    </row>
    <row r="1387" ht="14.5" spans="1:32">
      <c r="A1387" s="34"/>
      <c r="B1387" s="37"/>
      <c r="C1387" s="226"/>
      <c r="D1387" s="328"/>
      <c r="E1387" s="328"/>
      <c r="F1387" s="328"/>
      <c r="G1387" s="328"/>
      <c r="H1387" s="328"/>
      <c r="I1387" s="328"/>
      <c r="J1387" s="328"/>
      <c r="K1387" s="328"/>
      <c r="L1387" s="329"/>
      <c r="M1387" s="332"/>
      <c r="N1387" s="329"/>
      <c r="O1387" s="329"/>
      <c r="P1387" s="328"/>
      <c r="Q1387" s="330"/>
      <c r="R1387" s="329"/>
      <c r="S1387" s="328"/>
      <c r="T1387" s="331"/>
      <c r="U1387" s="328"/>
      <c r="V1387" s="55"/>
      <c r="W1387" s="55"/>
      <c r="X1387" s="55"/>
      <c r="Y1387" s="55"/>
      <c r="Z1387" s="55"/>
      <c r="AA1387" s="55"/>
      <c r="AB1387" s="55"/>
      <c r="AC1387" s="55"/>
      <c r="AD1387" s="55"/>
      <c r="AE1387" s="55"/>
      <c r="AF1387" s="55"/>
    </row>
    <row r="1388" ht="14.5" spans="1:32">
      <c r="A1388" s="34"/>
      <c r="B1388" s="37"/>
      <c r="C1388" s="226"/>
      <c r="D1388" s="328"/>
      <c r="E1388" s="328"/>
      <c r="F1388" s="328"/>
      <c r="G1388" s="328"/>
      <c r="H1388" s="328"/>
      <c r="I1388" s="328"/>
      <c r="J1388" s="328"/>
      <c r="K1388" s="328"/>
      <c r="L1388" s="329"/>
      <c r="M1388" s="332"/>
      <c r="N1388" s="329"/>
      <c r="O1388" s="329"/>
      <c r="P1388" s="328"/>
      <c r="Q1388" s="330"/>
      <c r="R1388" s="329"/>
      <c r="S1388" s="328"/>
      <c r="T1388" s="331"/>
      <c r="U1388" s="328"/>
      <c r="V1388" s="55"/>
      <c r="W1388" s="55"/>
      <c r="X1388" s="55"/>
      <c r="Y1388" s="55"/>
      <c r="Z1388" s="55"/>
      <c r="AA1388" s="55"/>
      <c r="AB1388" s="55"/>
      <c r="AC1388" s="55"/>
      <c r="AD1388" s="55"/>
      <c r="AE1388" s="55"/>
      <c r="AF1388" s="55"/>
    </row>
    <row r="1389" ht="14.5" spans="1:32">
      <c r="A1389" s="34"/>
      <c r="B1389" s="37"/>
      <c r="C1389" s="226"/>
      <c r="D1389" s="328"/>
      <c r="E1389" s="328"/>
      <c r="F1389" s="328"/>
      <c r="G1389" s="328"/>
      <c r="H1389" s="328"/>
      <c r="I1389" s="328"/>
      <c r="J1389" s="328"/>
      <c r="K1389" s="328"/>
      <c r="L1389" s="329"/>
      <c r="M1389" s="332"/>
      <c r="N1389" s="329"/>
      <c r="O1389" s="329"/>
      <c r="P1389" s="328"/>
      <c r="Q1389" s="330"/>
      <c r="R1389" s="329"/>
      <c r="S1389" s="328"/>
      <c r="T1389" s="331"/>
      <c r="U1389" s="328"/>
      <c r="V1389" s="55"/>
      <c r="W1389" s="55"/>
      <c r="X1389" s="55"/>
      <c r="Y1389" s="55"/>
      <c r="Z1389" s="55"/>
      <c r="AA1389" s="55"/>
      <c r="AB1389" s="55"/>
      <c r="AC1389" s="55"/>
      <c r="AD1389" s="55"/>
      <c r="AE1389" s="55"/>
      <c r="AF1389" s="55"/>
    </row>
    <row r="1390" ht="14.5" spans="1:32">
      <c r="A1390" s="34"/>
      <c r="B1390" s="37"/>
      <c r="C1390" s="226"/>
      <c r="D1390" s="328"/>
      <c r="E1390" s="328"/>
      <c r="F1390" s="328"/>
      <c r="G1390" s="328"/>
      <c r="H1390" s="328"/>
      <c r="I1390" s="328"/>
      <c r="J1390" s="328"/>
      <c r="K1390" s="328"/>
      <c r="L1390" s="329"/>
      <c r="M1390" s="333"/>
      <c r="N1390" s="329"/>
      <c r="O1390" s="329"/>
      <c r="P1390" s="328"/>
      <c r="Q1390" s="330"/>
      <c r="R1390" s="329"/>
      <c r="S1390" s="328"/>
      <c r="T1390" s="331"/>
      <c r="U1390" s="328"/>
      <c r="V1390" s="55"/>
      <c r="W1390" s="55"/>
      <c r="X1390" s="55"/>
      <c r="Y1390" s="55"/>
      <c r="Z1390" s="55"/>
      <c r="AA1390" s="55"/>
      <c r="AB1390" s="55"/>
      <c r="AC1390" s="55"/>
      <c r="AD1390" s="55"/>
      <c r="AE1390" s="55"/>
      <c r="AF1390" s="55"/>
    </row>
    <row r="1391" ht="14.5" spans="1:32">
      <c r="A1391" s="34"/>
      <c r="B1391" s="37"/>
      <c r="C1391" s="226"/>
      <c r="D1391" s="328"/>
      <c r="E1391" s="328"/>
      <c r="F1391" s="328"/>
      <c r="G1391" s="328"/>
      <c r="H1391" s="328"/>
      <c r="I1391" s="328"/>
      <c r="J1391" s="328"/>
      <c r="K1391" s="328"/>
      <c r="L1391" s="329"/>
      <c r="M1391" s="333"/>
      <c r="N1391" s="329"/>
      <c r="O1391" s="329"/>
      <c r="P1391" s="328"/>
      <c r="Q1391" s="330"/>
      <c r="R1391" s="329"/>
      <c r="S1391" s="328"/>
      <c r="T1391" s="331"/>
      <c r="U1391" s="328"/>
      <c r="V1391" s="55"/>
      <c r="W1391" s="55"/>
      <c r="X1391" s="55"/>
      <c r="Y1391" s="55"/>
      <c r="Z1391" s="55"/>
      <c r="AA1391" s="55"/>
      <c r="AB1391" s="55"/>
      <c r="AC1391" s="55"/>
      <c r="AD1391" s="55"/>
      <c r="AE1391" s="55"/>
      <c r="AF1391" s="55"/>
    </row>
    <row r="1392" ht="14.5" spans="1:32">
      <c r="A1392" s="34"/>
      <c r="B1392" s="37"/>
      <c r="C1392" s="226"/>
      <c r="D1392" s="328"/>
      <c r="E1392" s="328"/>
      <c r="F1392" s="328"/>
      <c r="G1392" s="328"/>
      <c r="H1392" s="328"/>
      <c r="I1392" s="328"/>
      <c r="J1392" s="328"/>
      <c r="K1392" s="328"/>
      <c r="L1392" s="329"/>
      <c r="M1392" s="333"/>
      <c r="N1392" s="329"/>
      <c r="O1392" s="329"/>
      <c r="P1392" s="328"/>
      <c r="Q1392" s="330"/>
      <c r="R1392" s="329"/>
      <c r="S1392" s="328"/>
      <c r="T1392" s="331"/>
      <c r="U1392" s="328"/>
      <c r="V1392" s="55"/>
      <c r="W1392" s="55"/>
      <c r="X1392" s="55"/>
      <c r="Y1392" s="55"/>
      <c r="Z1392" s="55"/>
      <c r="AA1392" s="55"/>
      <c r="AB1392" s="55"/>
      <c r="AC1392" s="55"/>
      <c r="AD1392" s="55"/>
      <c r="AE1392" s="55"/>
      <c r="AF1392" s="55"/>
    </row>
    <row r="1393" ht="14.5" spans="1:32">
      <c r="A1393" s="34"/>
      <c r="B1393" s="37"/>
      <c r="C1393" s="226"/>
      <c r="D1393" s="328"/>
      <c r="E1393" s="328"/>
      <c r="F1393" s="328"/>
      <c r="G1393" s="328"/>
      <c r="H1393" s="328"/>
      <c r="I1393" s="328"/>
      <c r="J1393" s="328"/>
      <c r="K1393" s="328"/>
      <c r="L1393" s="329"/>
      <c r="M1393" s="333"/>
      <c r="N1393" s="329"/>
      <c r="O1393" s="329"/>
      <c r="P1393" s="328"/>
      <c r="Q1393" s="330"/>
      <c r="R1393" s="329"/>
      <c r="S1393" s="328"/>
      <c r="T1393" s="331"/>
      <c r="U1393" s="328"/>
      <c r="V1393" s="55"/>
      <c r="W1393" s="55"/>
      <c r="X1393" s="55"/>
      <c r="Y1393" s="55"/>
      <c r="Z1393" s="55"/>
      <c r="AA1393" s="55"/>
      <c r="AB1393" s="55"/>
      <c r="AC1393" s="55"/>
      <c r="AD1393" s="55"/>
      <c r="AE1393" s="55"/>
      <c r="AF1393" s="55"/>
    </row>
    <row r="1394" ht="14.5" spans="1:32">
      <c r="A1394" s="34"/>
      <c r="B1394" s="37"/>
      <c r="C1394" s="226"/>
      <c r="D1394" s="328"/>
      <c r="E1394" s="328"/>
      <c r="F1394" s="328"/>
      <c r="G1394" s="328"/>
      <c r="H1394" s="328"/>
      <c r="I1394" s="328"/>
      <c r="J1394" s="328"/>
      <c r="K1394" s="328"/>
      <c r="L1394" s="329"/>
      <c r="M1394" s="333"/>
      <c r="N1394" s="329"/>
      <c r="O1394" s="329"/>
      <c r="P1394" s="328"/>
      <c r="Q1394" s="330"/>
      <c r="R1394" s="329"/>
      <c r="S1394" s="328"/>
      <c r="T1394" s="331"/>
      <c r="U1394" s="328"/>
      <c r="V1394" s="55"/>
      <c r="W1394" s="55"/>
      <c r="X1394" s="55"/>
      <c r="Y1394" s="55"/>
      <c r="Z1394" s="55"/>
      <c r="AA1394" s="55"/>
      <c r="AB1394" s="55"/>
      <c r="AC1394" s="55"/>
      <c r="AD1394" s="55"/>
      <c r="AE1394" s="55"/>
      <c r="AF1394" s="55"/>
    </row>
    <row r="1395" ht="14.5" spans="1:32">
      <c r="A1395" s="34"/>
      <c r="B1395" s="37"/>
      <c r="C1395" s="226"/>
      <c r="D1395" s="328"/>
      <c r="E1395" s="328"/>
      <c r="F1395" s="328"/>
      <c r="G1395" s="328"/>
      <c r="H1395" s="328"/>
      <c r="I1395" s="328"/>
      <c r="J1395" s="328"/>
      <c r="K1395" s="328"/>
      <c r="L1395" s="329"/>
      <c r="M1395" s="333"/>
      <c r="N1395" s="329"/>
      <c r="O1395" s="329"/>
      <c r="P1395" s="328"/>
      <c r="Q1395" s="330"/>
      <c r="R1395" s="329"/>
      <c r="S1395" s="328"/>
      <c r="T1395" s="331"/>
      <c r="U1395" s="328"/>
      <c r="V1395" s="55"/>
      <c r="W1395" s="55"/>
      <c r="X1395" s="55"/>
      <c r="Y1395" s="55"/>
      <c r="Z1395" s="55"/>
      <c r="AA1395" s="55"/>
      <c r="AB1395" s="55"/>
      <c r="AC1395" s="55"/>
      <c r="AD1395" s="55"/>
      <c r="AE1395" s="55"/>
      <c r="AF1395" s="55"/>
    </row>
    <row r="1396" ht="14.5" spans="1:32">
      <c r="A1396" s="34"/>
      <c r="B1396" s="37"/>
      <c r="C1396" s="226"/>
      <c r="D1396" s="328"/>
      <c r="E1396" s="328"/>
      <c r="F1396" s="328"/>
      <c r="G1396" s="328"/>
      <c r="H1396" s="328"/>
      <c r="I1396" s="328"/>
      <c r="J1396" s="328"/>
      <c r="K1396" s="328"/>
      <c r="L1396" s="329"/>
      <c r="M1396" s="333"/>
      <c r="N1396" s="329"/>
      <c r="O1396" s="329"/>
      <c r="P1396" s="328"/>
      <c r="Q1396" s="330"/>
      <c r="R1396" s="329"/>
      <c r="S1396" s="328"/>
      <c r="T1396" s="331"/>
      <c r="U1396" s="328"/>
      <c r="V1396" s="55"/>
      <c r="W1396" s="55"/>
      <c r="X1396" s="55"/>
      <c r="Y1396" s="55"/>
      <c r="Z1396" s="55"/>
      <c r="AA1396" s="55"/>
      <c r="AB1396" s="55"/>
      <c r="AC1396" s="55"/>
      <c r="AD1396" s="55"/>
      <c r="AE1396" s="55"/>
      <c r="AF1396" s="55"/>
    </row>
    <row r="1397" ht="14.5" spans="1:32">
      <c r="A1397" s="34"/>
      <c r="B1397" s="37"/>
      <c r="C1397" s="226"/>
      <c r="D1397" s="328"/>
      <c r="E1397" s="328"/>
      <c r="F1397" s="328"/>
      <c r="G1397" s="328"/>
      <c r="H1397" s="328"/>
      <c r="I1397" s="328"/>
      <c r="J1397" s="328"/>
      <c r="K1397" s="328"/>
      <c r="L1397" s="329"/>
      <c r="M1397" s="333"/>
      <c r="N1397" s="329"/>
      <c r="O1397" s="329"/>
      <c r="P1397" s="328"/>
      <c r="Q1397" s="330"/>
      <c r="R1397" s="329"/>
      <c r="S1397" s="328"/>
      <c r="T1397" s="331"/>
      <c r="U1397" s="328"/>
      <c r="V1397" s="55"/>
      <c r="W1397" s="55"/>
      <c r="X1397" s="55"/>
      <c r="Y1397" s="55"/>
      <c r="Z1397" s="55"/>
      <c r="AA1397" s="55"/>
      <c r="AB1397" s="55"/>
      <c r="AC1397" s="55"/>
      <c r="AD1397" s="55"/>
      <c r="AE1397" s="55"/>
      <c r="AF1397" s="55"/>
    </row>
    <row r="1398" ht="14.5" spans="1:32">
      <c r="A1398" s="34"/>
      <c r="B1398" s="37"/>
      <c r="C1398" s="226"/>
      <c r="D1398" s="328"/>
      <c r="E1398" s="328"/>
      <c r="F1398" s="328"/>
      <c r="G1398" s="328"/>
      <c r="H1398" s="328"/>
      <c r="I1398" s="328"/>
      <c r="J1398" s="328"/>
      <c r="K1398" s="328"/>
      <c r="L1398" s="329"/>
      <c r="M1398" s="333"/>
      <c r="N1398" s="329"/>
      <c r="O1398" s="329"/>
      <c r="P1398" s="328"/>
      <c r="Q1398" s="330"/>
      <c r="R1398" s="329"/>
      <c r="S1398" s="328"/>
      <c r="T1398" s="331"/>
      <c r="U1398" s="328"/>
      <c r="V1398" s="55"/>
      <c r="W1398" s="55"/>
      <c r="X1398" s="55"/>
      <c r="Y1398" s="55"/>
      <c r="Z1398" s="55"/>
      <c r="AA1398" s="55"/>
      <c r="AB1398" s="55"/>
      <c r="AC1398" s="55"/>
      <c r="AD1398" s="55"/>
      <c r="AE1398" s="55"/>
      <c r="AF1398" s="55"/>
    </row>
    <row r="1399" ht="14.5" spans="1:32">
      <c r="A1399" s="34"/>
      <c r="B1399" s="37"/>
      <c r="C1399" s="226"/>
      <c r="D1399" s="328"/>
      <c r="E1399" s="328"/>
      <c r="F1399" s="328"/>
      <c r="G1399" s="328"/>
      <c r="H1399" s="328"/>
      <c r="I1399" s="328"/>
      <c r="J1399" s="328"/>
      <c r="K1399" s="328"/>
      <c r="L1399" s="329"/>
      <c r="M1399" s="333"/>
      <c r="N1399" s="329"/>
      <c r="O1399" s="329"/>
      <c r="P1399" s="328"/>
      <c r="Q1399" s="330"/>
      <c r="R1399" s="329"/>
      <c r="S1399" s="328"/>
      <c r="T1399" s="331"/>
      <c r="U1399" s="328"/>
      <c r="V1399" s="55"/>
      <c r="W1399" s="55"/>
      <c r="X1399" s="55"/>
      <c r="Y1399" s="55"/>
      <c r="Z1399" s="55"/>
      <c r="AA1399" s="55"/>
      <c r="AB1399" s="55"/>
      <c r="AC1399" s="55"/>
      <c r="AD1399" s="55"/>
      <c r="AE1399" s="55"/>
      <c r="AF1399" s="55"/>
    </row>
    <row r="1400" ht="14.5" spans="1:32">
      <c r="A1400" s="34"/>
      <c r="B1400" s="37"/>
      <c r="C1400" s="226"/>
      <c r="D1400" s="328"/>
      <c r="E1400" s="328"/>
      <c r="F1400" s="328"/>
      <c r="G1400" s="328"/>
      <c r="H1400" s="328"/>
      <c r="I1400" s="328"/>
      <c r="J1400" s="328"/>
      <c r="K1400" s="328"/>
      <c r="L1400" s="329"/>
      <c r="M1400" s="333"/>
      <c r="N1400" s="329"/>
      <c r="O1400" s="329"/>
      <c r="P1400" s="328"/>
      <c r="Q1400" s="330"/>
      <c r="R1400" s="329"/>
      <c r="S1400" s="328"/>
      <c r="T1400" s="331"/>
      <c r="U1400" s="328"/>
      <c r="V1400" s="55"/>
      <c r="W1400" s="55"/>
      <c r="X1400" s="55"/>
      <c r="Y1400" s="55"/>
      <c r="Z1400" s="55"/>
      <c r="AA1400" s="55"/>
      <c r="AB1400" s="55"/>
      <c r="AC1400" s="55"/>
      <c r="AD1400" s="55"/>
      <c r="AE1400" s="55"/>
      <c r="AF1400" s="55"/>
    </row>
    <row r="1401" ht="14.5" spans="1:32">
      <c r="A1401" s="34"/>
      <c r="B1401" s="37"/>
      <c r="C1401" s="226"/>
      <c r="D1401" s="328"/>
      <c r="E1401" s="328"/>
      <c r="F1401" s="328"/>
      <c r="G1401" s="328"/>
      <c r="H1401" s="328"/>
      <c r="I1401" s="328"/>
      <c r="J1401" s="328"/>
      <c r="K1401" s="328"/>
      <c r="L1401" s="329"/>
      <c r="M1401" s="333"/>
      <c r="N1401" s="329"/>
      <c r="O1401" s="329"/>
      <c r="P1401" s="328"/>
      <c r="Q1401" s="330"/>
      <c r="R1401" s="329"/>
      <c r="S1401" s="328"/>
      <c r="T1401" s="331"/>
      <c r="U1401" s="328"/>
      <c r="V1401" s="55"/>
      <c r="W1401" s="55"/>
      <c r="X1401" s="55"/>
      <c r="Y1401" s="55"/>
      <c r="Z1401" s="55"/>
      <c r="AA1401" s="55"/>
      <c r="AB1401" s="55"/>
      <c r="AC1401" s="55"/>
      <c r="AD1401" s="55"/>
      <c r="AE1401" s="55"/>
      <c r="AF1401" s="55"/>
    </row>
    <row r="1402" ht="14.5" spans="1:32">
      <c r="A1402" s="34"/>
      <c r="B1402" s="37"/>
      <c r="C1402" s="226"/>
      <c r="D1402" s="328"/>
      <c r="E1402" s="328"/>
      <c r="F1402" s="328"/>
      <c r="G1402" s="328"/>
      <c r="H1402" s="328"/>
      <c r="I1402" s="328"/>
      <c r="J1402" s="328"/>
      <c r="K1402" s="328"/>
      <c r="L1402" s="329"/>
      <c r="M1402" s="333"/>
      <c r="N1402" s="329"/>
      <c r="O1402" s="329"/>
      <c r="P1402" s="328"/>
      <c r="Q1402" s="330"/>
      <c r="R1402" s="329"/>
      <c r="S1402" s="328"/>
      <c r="T1402" s="331"/>
      <c r="U1402" s="328"/>
      <c r="V1402" s="55"/>
      <c r="W1402" s="55"/>
      <c r="X1402" s="55"/>
      <c r="Y1402" s="55"/>
      <c r="Z1402" s="55"/>
      <c r="AA1402" s="55"/>
      <c r="AB1402" s="55"/>
      <c r="AC1402" s="55"/>
      <c r="AD1402" s="55"/>
      <c r="AE1402" s="55"/>
      <c r="AF1402" s="55"/>
    </row>
    <row r="1403" ht="14.5" spans="1:32">
      <c r="A1403" s="34"/>
      <c r="B1403" s="37"/>
      <c r="C1403" s="226"/>
      <c r="D1403" s="328"/>
      <c r="E1403" s="328"/>
      <c r="F1403" s="328"/>
      <c r="G1403" s="328"/>
      <c r="H1403" s="328"/>
      <c r="I1403" s="328"/>
      <c r="J1403" s="328"/>
      <c r="K1403" s="328"/>
      <c r="L1403" s="329"/>
      <c r="M1403" s="333"/>
      <c r="N1403" s="329"/>
      <c r="O1403" s="329"/>
      <c r="P1403" s="328"/>
      <c r="Q1403" s="330"/>
      <c r="R1403" s="329"/>
      <c r="S1403" s="328"/>
      <c r="T1403" s="331"/>
      <c r="U1403" s="328"/>
      <c r="V1403" s="55"/>
      <c r="W1403" s="55"/>
      <c r="X1403" s="55"/>
      <c r="Y1403" s="55"/>
      <c r="Z1403" s="55"/>
      <c r="AA1403" s="55"/>
      <c r="AB1403" s="55"/>
      <c r="AC1403" s="55"/>
      <c r="AD1403" s="55"/>
      <c r="AE1403" s="55"/>
      <c r="AF1403" s="55"/>
    </row>
    <row r="1404" ht="14.5" spans="1:32">
      <c r="A1404" s="34"/>
      <c r="B1404" s="37"/>
      <c r="C1404" s="226"/>
      <c r="D1404" s="328"/>
      <c r="E1404" s="328"/>
      <c r="F1404" s="328"/>
      <c r="G1404" s="328"/>
      <c r="H1404" s="328"/>
      <c r="I1404" s="328"/>
      <c r="J1404" s="328"/>
      <c r="K1404" s="328"/>
      <c r="L1404" s="329"/>
      <c r="M1404" s="333"/>
      <c r="N1404" s="329"/>
      <c r="O1404" s="329"/>
      <c r="P1404" s="328"/>
      <c r="Q1404" s="330"/>
      <c r="R1404" s="329"/>
      <c r="S1404" s="328"/>
      <c r="T1404" s="331"/>
      <c r="U1404" s="328"/>
      <c r="V1404" s="55"/>
      <c r="W1404" s="55"/>
      <c r="X1404" s="55"/>
      <c r="Y1404" s="55"/>
      <c r="Z1404" s="55"/>
      <c r="AA1404" s="55"/>
      <c r="AB1404" s="55"/>
      <c r="AC1404" s="55"/>
      <c r="AD1404" s="55"/>
      <c r="AE1404" s="55"/>
      <c r="AF1404" s="55"/>
    </row>
    <row r="1405" ht="14.5" spans="1:32">
      <c r="A1405" s="34"/>
      <c r="B1405" s="37"/>
      <c r="C1405" s="226"/>
      <c r="D1405" s="328"/>
      <c r="E1405" s="328"/>
      <c r="F1405" s="328"/>
      <c r="G1405" s="328"/>
      <c r="H1405" s="328"/>
      <c r="I1405" s="328"/>
      <c r="J1405" s="328"/>
      <c r="K1405" s="328"/>
      <c r="L1405" s="329"/>
      <c r="M1405" s="333"/>
      <c r="N1405" s="329"/>
      <c r="O1405" s="329"/>
      <c r="P1405" s="328"/>
      <c r="Q1405" s="330"/>
      <c r="R1405" s="329"/>
      <c r="S1405" s="328"/>
      <c r="T1405" s="331"/>
      <c r="U1405" s="328"/>
      <c r="V1405" s="55"/>
      <c r="W1405" s="55"/>
      <c r="X1405" s="55"/>
      <c r="Y1405" s="55"/>
      <c r="Z1405" s="55"/>
      <c r="AA1405" s="55"/>
      <c r="AB1405" s="55"/>
      <c r="AC1405" s="55"/>
      <c r="AD1405" s="55"/>
      <c r="AE1405" s="55"/>
      <c r="AF1405" s="55"/>
    </row>
    <row r="1406" ht="14.5" spans="1:32">
      <c r="A1406" s="34"/>
      <c r="B1406" s="37"/>
      <c r="C1406" s="226"/>
      <c r="D1406" s="328"/>
      <c r="E1406" s="328"/>
      <c r="F1406" s="328"/>
      <c r="G1406" s="328"/>
      <c r="H1406" s="328"/>
      <c r="I1406" s="328"/>
      <c r="J1406" s="328"/>
      <c r="K1406" s="328"/>
      <c r="L1406" s="329"/>
      <c r="M1406" s="333"/>
      <c r="N1406" s="329"/>
      <c r="O1406" s="329"/>
      <c r="P1406" s="328"/>
      <c r="Q1406" s="330"/>
      <c r="R1406" s="329"/>
      <c r="S1406" s="328"/>
      <c r="T1406" s="331"/>
      <c r="U1406" s="328"/>
      <c r="V1406" s="55"/>
      <c r="W1406" s="55"/>
      <c r="X1406" s="55"/>
      <c r="Y1406" s="55"/>
      <c r="Z1406" s="55"/>
      <c r="AA1406" s="55"/>
      <c r="AB1406" s="55"/>
      <c r="AC1406" s="55"/>
      <c r="AD1406" s="55"/>
      <c r="AE1406" s="55"/>
      <c r="AF1406" s="55"/>
    </row>
    <row r="1407" ht="14.5" spans="1:32">
      <c r="A1407" s="34"/>
      <c r="B1407" s="37"/>
      <c r="C1407" s="226"/>
      <c r="D1407" s="328"/>
      <c r="E1407" s="328"/>
      <c r="F1407" s="328"/>
      <c r="G1407" s="328"/>
      <c r="H1407" s="328"/>
      <c r="I1407" s="328"/>
      <c r="J1407" s="328"/>
      <c r="K1407" s="328"/>
      <c r="L1407" s="329"/>
      <c r="M1407" s="333"/>
      <c r="N1407" s="329"/>
      <c r="O1407" s="329"/>
      <c r="P1407" s="328"/>
      <c r="Q1407" s="330"/>
      <c r="R1407" s="329"/>
      <c r="S1407" s="328"/>
      <c r="T1407" s="331"/>
      <c r="U1407" s="328"/>
      <c r="V1407" s="55"/>
      <c r="W1407" s="55"/>
      <c r="X1407" s="55"/>
      <c r="Y1407" s="55"/>
      <c r="Z1407" s="55"/>
      <c r="AA1407" s="55"/>
      <c r="AB1407" s="55"/>
      <c r="AC1407" s="55"/>
      <c r="AD1407" s="55"/>
      <c r="AE1407" s="55"/>
      <c r="AF1407" s="55"/>
    </row>
    <row r="1408" ht="14.5" spans="1:32">
      <c r="A1408" s="34"/>
      <c r="B1408" s="37"/>
      <c r="C1408" s="226"/>
      <c r="D1408" s="328"/>
      <c r="E1408" s="328"/>
      <c r="F1408" s="328"/>
      <c r="G1408" s="328"/>
      <c r="H1408" s="328"/>
      <c r="I1408" s="328"/>
      <c r="J1408" s="328"/>
      <c r="K1408" s="328"/>
      <c r="L1408" s="329"/>
      <c r="M1408" s="333"/>
      <c r="N1408" s="329"/>
      <c r="O1408" s="329"/>
      <c r="P1408" s="328"/>
      <c r="Q1408" s="330"/>
      <c r="R1408" s="329"/>
      <c r="S1408" s="328"/>
      <c r="T1408" s="331"/>
      <c r="U1408" s="328"/>
      <c r="V1408" s="55"/>
      <c r="W1408" s="55"/>
      <c r="X1408" s="55"/>
      <c r="Y1408" s="55"/>
      <c r="Z1408" s="55"/>
      <c r="AA1408" s="55"/>
      <c r="AB1408" s="55"/>
      <c r="AC1408" s="55"/>
      <c r="AD1408" s="55"/>
      <c r="AE1408" s="55"/>
      <c r="AF1408" s="55"/>
    </row>
    <row r="1409" ht="14.5" spans="1:32">
      <c r="A1409" s="34"/>
      <c r="B1409" s="37"/>
      <c r="C1409" s="226"/>
      <c r="D1409" s="328"/>
      <c r="E1409" s="328"/>
      <c r="F1409" s="328"/>
      <c r="G1409" s="328"/>
      <c r="H1409" s="328"/>
      <c r="I1409" s="328"/>
      <c r="J1409" s="328"/>
      <c r="K1409" s="328"/>
      <c r="L1409" s="329"/>
      <c r="M1409" s="333"/>
      <c r="N1409" s="329"/>
      <c r="O1409" s="329"/>
      <c r="P1409" s="328"/>
      <c r="Q1409" s="330"/>
      <c r="R1409" s="329"/>
      <c r="S1409" s="328"/>
      <c r="T1409" s="331"/>
      <c r="U1409" s="328"/>
      <c r="V1409" s="55"/>
      <c r="W1409" s="55"/>
      <c r="X1409" s="55"/>
      <c r="Y1409" s="55"/>
      <c r="Z1409" s="55"/>
      <c r="AA1409" s="55"/>
      <c r="AB1409" s="55"/>
      <c r="AC1409" s="55"/>
      <c r="AD1409" s="55"/>
      <c r="AE1409" s="55"/>
      <c r="AF1409" s="55"/>
    </row>
    <row r="1410" ht="14.5" spans="1:32">
      <c r="A1410" s="34"/>
      <c r="B1410" s="37"/>
      <c r="C1410" s="226"/>
      <c r="D1410" s="328"/>
      <c r="E1410" s="328"/>
      <c r="F1410" s="328"/>
      <c r="G1410" s="328"/>
      <c r="H1410" s="328"/>
      <c r="I1410" s="328"/>
      <c r="J1410" s="328"/>
      <c r="K1410" s="328"/>
      <c r="L1410" s="329"/>
      <c r="M1410" s="333"/>
      <c r="N1410" s="329"/>
      <c r="O1410" s="329"/>
      <c r="P1410" s="328"/>
      <c r="Q1410" s="330"/>
      <c r="R1410" s="329"/>
      <c r="S1410" s="328"/>
      <c r="T1410" s="331"/>
      <c r="U1410" s="328"/>
      <c r="V1410" s="55"/>
      <c r="W1410" s="55"/>
      <c r="X1410" s="55"/>
      <c r="Y1410" s="55"/>
      <c r="Z1410" s="55"/>
      <c r="AA1410" s="55"/>
      <c r="AB1410" s="55"/>
      <c r="AC1410" s="55"/>
      <c r="AD1410" s="55"/>
      <c r="AE1410" s="55"/>
      <c r="AF1410" s="55"/>
    </row>
    <row r="1411" ht="14.5" spans="1:32">
      <c r="A1411" s="34"/>
      <c r="B1411" s="37"/>
      <c r="C1411" s="226"/>
      <c r="D1411" s="328"/>
      <c r="E1411" s="328"/>
      <c r="F1411" s="328"/>
      <c r="G1411" s="328"/>
      <c r="H1411" s="328"/>
      <c r="I1411" s="328"/>
      <c r="J1411" s="328"/>
      <c r="K1411" s="328"/>
      <c r="L1411" s="329"/>
      <c r="M1411" s="333"/>
      <c r="N1411" s="329"/>
      <c r="O1411" s="329"/>
      <c r="P1411" s="328"/>
      <c r="Q1411" s="330"/>
      <c r="R1411" s="329"/>
      <c r="S1411" s="328"/>
      <c r="T1411" s="331"/>
      <c r="U1411" s="328"/>
      <c r="V1411" s="55"/>
      <c r="W1411" s="55"/>
      <c r="X1411" s="55"/>
      <c r="Y1411" s="55"/>
      <c r="Z1411" s="55"/>
      <c r="AA1411" s="55"/>
      <c r="AB1411" s="55"/>
      <c r="AC1411" s="55"/>
      <c r="AD1411" s="55"/>
      <c r="AE1411" s="55"/>
      <c r="AF1411" s="55"/>
    </row>
    <row r="1412" ht="14.5" spans="1:32">
      <c r="A1412" s="34"/>
      <c r="B1412" s="37"/>
      <c r="C1412" s="226"/>
      <c r="D1412" s="328"/>
      <c r="E1412" s="328"/>
      <c r="F1412" s="328"/>
      <c r="G1412" s="328"/>
      <c r="H1412" s="328"/>
      <c r="I1412" s="328"/>
      <c r="J1412" s="328"/>
      <c r="K1412" s="328"/>
      <c r="L1412" s="329"/>
      <c r="M1412" s="333"/>
      <c r="N1412" s="329"/>
      <c r="O1412" s="329"/>
      <c r="P1412" s="328"/>
      <c r="Q1412" s="330"/>
      <c r="R1412" s="329"/>
      <c r="S1412" s="328"/>
      <c r="T1412" s="331"/>
      <c r="U1412" s="328"/>
      <c r="V1412" s="55"/>
      <c r="W1412" s="55"/>
      <c r="X1412" s="55"/>
      <c r="Y1412" s="55"/>
      <c r="Z1412" s="55"/>
      <c r="AA1412" s="55"/>
      <c r="AB1412" s="55"/>
      <c r="AC1412" s="55"/>
      <c r="AD1412" s="55"/>
      <c r="AE1412" s="55"/>
      <c r="AF1412" s="55"/>
    </row>
    <row r="1413" ht="14.5" spans="1:32">
      <c r="A1413" s="34"/>
      <c r="B1413" s="37"/>
      <c r="C1413" s="226"/>
      <c r="D1413" s="328"/>
      <c r="E1413" s="328"/>
      <c r="F1413" s="328"/>
      <c r="G1413" s="328"/>
      <c r="H1413" s="328"/>
      <c r="I1413" s="328"/>
      <c r="J1413" s="328"/>
      <c r="K1413" s="328"/>
      <c r="L1413" s="329"/>
      <c r="M1413" s="333"/>
      <c r="N1413" s="329"/>
      <c r="O1413" s="329"/>
      <c r="P1413" s="328"/>
      <c r="Q1413" s="330"/>
      <c r="R1413" s="329"/>
      <c r="S1413" s="328"/>
      <c r="T1413" s="331"/>
      <c r="U1413" s="328"/>
      <c r="V1413" s="55"/>
      <c r="W1413" s="55"/>
      <c r="X1413" s="55"/>
      <c r="Y1413" s="55"/>
      <c r="Z1413" s="55"/>
      <c r="AA1413" s="55"/>
      <c r="AB1413" s="55"/>
      <c r="AC1413" s="55"/>
      <c r="AD1413" s="55"/>
      <c r="AE1413" s="55"/>
      <c r="AF1413" s="55"/>
    </row>
    <row r="1414" ht="14.5" spans="1:32">
      <c r="A1414" s="34"/>
      <c r="B1414" s="37"/>
      <c r="C1414" s="226"/>
      <c r="D1414" s="328"/>
      <c r="E1414" s="328"/>
      <c r="F1414" s="328"/>
      <c r="G1414" s="328"/>
      <c r="H1414" s="328"/>
      <c r="I1414" s="328"/>
      <c r="J1414" s="328"/>
      <c r="K1414" s="328"/>
      <c r="L1414" s="329"/>
      <c r="M1414" s="333"/>
      <c r="N1414" s="329"/>
      <c r="O1414" s="329"/>
      <c r="P1414" s="328"/>
      <c r="Q1414" s="330"/>
      <c r="R1414" s="329"/>
      <c r="S1414" s="328"/>
      <c r="T1414" s="331"/>
      <c r="U1414" s="328"/>
      <c r="V1414" s="55"/>
      <c r="W1414" s="55"/>
      <c r="X1414" s="55"/>
      <c r="Y1414" s="55"/>
      <c r="Z1414" s="55"/>
      <c r="AA1414" s="55"/>
      <c r="AB1414" s="55"/>
      <c r="AC1414" s="55"/>
      <c r="AD1414" s="55"/>
      <c r="AE1414" s="55"/>
      <c r="AF1414" s="55"/>
    </row>
    <row r="1415" ht="14.5" spans="1:32">
      <c r="A1415" s="34"/>
      <c r="B1415" s="37"/>
      <c r="C1415" s="226"/>
      <c r="D1415" s="328"/>
      <c r="E1415" s="328"/>
      <c r="F1415" s="328"/>
      <c r="G1415" s="328"/>
      <c r="H1415" s="328"/>
      <c r="I1415" s="328"/>
      <c r="J1415" s="328"/>
      <c r="K1415" s="328"/>
      <c r="L1415" s="329"/>
      <c r="M1415" s="333"/>
      <c r="N1415" s="329"/>
      <c r="O1415" s="329"/>
      <c r="P1415" s="328"/>
      <c r="Q1415" s="330"/>
      <c r="R1415" s="329"/>
      <c r="S1415" s="328"/>
      <c r="T1415" s="331"/>
      <c r="U1415" s="328"/>
      <c r="V1415" s="55"/>
      <c r="W1415" s="55"/>
      <c r="X1415" s="55"/>
      <c r="Y1415" s="55"/>
      <c r="Z1415" s="55"/>
      <c r="AA1415" s="55"/>
      <c r="AB1415" s="55"/>
      <c r="AC1415" s="55"/>
      <c r="AD1415" s="55"/>
      <c r="AE1415" s="55"/>
      <c r="AF1415" s="55"/>
    </row>
    <row r="1416" ht="14.5" spans="1:32">
      <c r="A1416" s="34"/>
      <c r="B1416" s="37"/>
      <c r="C1416" s="226"/>
      <c r="D1416" s="328"/>
      <c r="E1416" s="328"/>
      <c r="F1416" s="328"/>
      <c r="G1416" s="328"/>
      <c r="H1416" s="328"/>
      <c r="I1416" s="328"/>
      <c r="J1416" s="328"/>
      <c r="K1416" s="328"/>
      <c r="L1416" s="329"/>
      <c r="M1416" s="333"/>
      <c r="N1416" s="329"/>
      <c r="O1416" s="329"/>
      <c r="P1416" s="328"/>
      <c r="Q1416" s="330"/>
      <c r="R1416" s="329"/>
      <c r="S1416" s="328"/>
      <c r="T1416" s="331"/>
      <c r="U1416" s="328"/>
      <c r="V1416" s="55"/>
      <c r="W1416" s="55"/>
      <c r="X1416" s="55"/>
      <c r="Y1416" s="55"/>
      <c r="Z1416" s="55"/>
      <c r="AA1416" s="55"/>
      <c r="AB1416" s="55"/>
      <c r="AC1416" s="55"/>
      <c r="AD1416" s="55"/>
      <c r="AE1416" s="55"/>
      <c r="AF1416" s="55"/>
    </row>
    <row r="1417" ht="14.5" spans="1:32">
      <c r="A1417" s="34"/>
      <c r="B1417" s="37"/>
      <c r="C1417" s="226"/>
      <c r="D1417" s="328"/>
      <c r="E1417" s="328"/>
      <c r="F1417" s="328"/>
      <c r="G1417" s="328"/>
      <c r="H1417" s="328"/>
      <c r="I1417" s="328"/>
      <c r="J1417" s="328"/>
      <c r="K1417" s="328"/>
      <c r="L1417" s="329"/>
      <c r="M1417" s="333"/>
      <c r="N1417" s="329"/>
      <c r="O1417" s="329"/>
      <c r="P1417" s="328"/>
      <c r="Q1417" s="330"/>
      <c r="R1417" s="329"/>
      <c r="S1417" s="328"/>
      <c r="T1417" s="331"/>
      <c r="U1417" s="328"/>
      <c r="V1417" s="55"/>
      <c r="W1417" s="55"/>
      <c r="X1417" s="55"/>
      <c r="Y1417" s="55"/>
      <c r="Z1417" s="55"/>
      <c r="AA1417" s="55"/>
      <c r="AB1417" s="55"/>
      <c r="AC1417" s="55"/>
      <c r="AD1417" s="55"/>
      <c r="AE1417" s="55"/>
      <c r="AF1417" s="55"/>
    </row>
    <row r="1418" ht="14.5" spans="1:32">
      <c r="A1418" s="34"/>
      <c r="B1418" s="37"/>
      <c r="C1418" s="226"/>
      <c r="D1418" s="328"/>
      <c r="E1418" s="328"/>
      <c r="F1418" s="328"/>
      <c r="G1418" s="328"/>
      <c r="H1418" s="328"/>
      <c r="I1418" s="328"/>
      <c r="J1418" s="328"/>
      <c r="K1418" s="328"/>
      <c r="L1418" s="329"/>
      <c r="M1418" s="333"/>
      <c r="N1418" s="329"/>
      <c r="O1418" s="329"/>
      <c r="P1418" s="328"/>
      <c r="Q1418" s="330"/>
      <c r="R1418" s="329"/>
      <c r="S1418" s="328"/>
      <c r="T1418" s="331"/>
      <c r="U1418" s="328"/>
      <c r="V1418" s="55"/>
      <c r="W1418" s="55"/>
      <c r="X1418" s="55"/>
      <c r="Y1418" s="55"/>
      <c r="Z1418" s="55"/>
      <c r="AA1418" s="55"/>
      <c r="AB1418" s="55"/>
      <c r="AC1418" s="55"/>
      <c r="AD1418" s="55"/>
      <c r="AE1418" s="55"/>
      <c r="AF1418" s="55"/>
    </row>
    <row r="1419" ht="14.5" spans="1:32">
      <c r="A1419" s="34"/>
      <c r="B1419" s="37"/>
      <c r="C1419" s="226"/>
      <c r="D1419" s="328"/>
      <c r="E1419" s="328"/>
      <c r="F1419" s="328"/>
      <c r="G1419" s="328"/>
      <c r="H1419" s="328"/>
      <c r="I1419" s="328"/>
      <c r="J1419" s="328"/>
      <c r="K1419" s="328"/>
      <c r="L1419" s="329"/>
      <c r="M1419" s="333"/>
      <c r="N1419" s="329"/>
      <c r="O1419" s="329"/>
      <c r="P1419" s="328"/>
      <c r="Q1419" s="330"/>
      <c r="R1419" s="329"/>
      <c r="S1419" s="328"/>
      <c r="T1419" s="331"/>
      <c r="U1419" s="328"/>
      <c r="V1419" s="55"/>
      <c r="W1419" s="55"/>
      <c r="X1419" s="55"/>
      <c r="Y1419" s="55"/>
      <c r="Z1419" s="55"/>
      <c r="AA1419" s="55"/>
      <c r="AB1419" s="55"/>
      <c r="AC1419" s="55"/>
      <c r="AD1419" s="55"/>
      <c r="AE1419" s="55"/>
      <c r="AF1419" s="55"/>
    </row>
    <row r="1420" ht="14.5" spans="1:32">
      <c r="A1420" s="34"/>
      <c r="B1420" s="37"/>
      <c r="C1420" s="226"/>
      <c r="D1420" s="328"/>
      <c r="E1420" s="328"/>
      <c r="F1420" s="328"/>
      <c r="G1420" s="328"/>
      <c r="H1420" s="328"/>
      <c r="I1420" s="328"/>
      <c r="J1420" s="328"/>
      <c r="K1420" s="328"/>
      <c r="L1420" s="329"/>
      <c r="M1420" s="333"/>
      <c r="N1420" s="329"/>
      <c r="O1420" s="329"/>
      <c r="P1420" s="328"/>
      <c r="Q1420" s="330"/>
      <c r="R1420" s="329"/>
      <c r="S1420" s="328"/>
      <c r="T1420" s="331"/>
      <c r="U1420" s="328"/>
      <c r="V1420" s="55"/>
      <c r="W1420" s="55"/>
      <c r="X1420" s="55"/>
      <c r="Y1420" s="55"/>
      <c r="Z1420" s="55"/>
      <c r="AA1420" s="55"/>
      <c r="AB1420" s="55"/>
      <c r="AC1420" s="55"/>
      <c r="AD1420" s="55"/>
      <c r="AE1420" s="55"/>
      <c r="AF1420" s="55"/>
    </row>
    <row r="1421" ht="14.5" spans="1:32">
      <c r="A1421" s="34"/>
      <c r="B1421" s="37"/>
      <c r="C1421" s="226"/>
      <c r="D1421" s="328"/>
      <c r="E1421" s="328"/>
      <c r="F1421" s="328"/>
      <c r="G1421" s="328"/>
      <c r="H1421" s="328"/>
      <c r="I1421" s="328"/>
      <c r="J1421" s="328"/>
      <c r="K1421" s="328"/>
      <c r="L1421" s="329"/>
      <c r="M1421" s="333"/>
      <c r="N1421" s="329"/>
      <c r="O1421" s="329"/>
      <c r="P1421" s="328"/>
      <c r="Q1421" s="330"/>
      <c r="R1421" s="329"/>
      <c r="S1421" s="328"/>
      <c r="T1421" s="331"/>
      <c r="U1421" s="328"/>
      <c r="V1421" s="55"/>
      <c r="W1421" s="55"/>
      <c r="X1421" s="55"/>
      <c r="Y1421" s="55"/>
      <c r="Z1421" s="55"/>
      <c r="AA1421" s="55"/>
      <c r="AB1421" s="55"/>
      <c r="AC1421" s="55"/>
      <c r="AD1421" s="55"/>
      <c r="AE1421" s="55"/>
      <c r="AF1421" s="55"/>
    </row>
    <row r="1422" ht="14.5" spans="1:32">
      <c r="A1422" s="34"/>
      <c r="B1422" s="37"/>
      <c r="C1422" s="226"/>
      <c r="D1422" s="328"/>
      <c r="E1422" s="328"/>
      <c r="F1422" s="328"/>
      <c r="G1422" s="328"/>
      <c r="H1422" s="328"/>
      <c r="I1422" s="328"/>
      <c r="J1422" s="328"/>
      <c r="K1422" s="328"/>
      <c r="L1422" s="329"/>
      <c r="M1422" s="333"/>
      <c r="N1422" s="329"/>
      <c r="O1422" s="329"/>
      <c r="P1422" s="328"/>
      <c r="Q1422" s="330"/>
      <c r="R1422" s="329"/>
      <c r="S1422" s="328"/>
      <c r="T1422" s="331"/>
      <c r="U1422" s="328"/>
      <c r="V1422" s="55"/>
      <c r="W1422" s="55"/>
      <c r="X1422" s="55"/>
      <c r="Y1422" s="55"/>
      <c r="Z1422" s="55"/>
      <c r="AA1422" s="55"/>
      <c r="AB1422" s="55"/>
      <c r="AC1422" s="55"/>
      <c r="AD1422" s="55"/>
      <c r="AE1422" s="55"/>
      <c r="AF1422" s="55"/>
    </row>
    <row r="1423" ht="14.5" spans="1:32">
      <c r="A1423" s="34"/>
      <c r="B1423" s="37"/>
      <c r="C1423" s="226"/>
      <c r="D1423" s="328"/>
      <c r="E1423" s="328"/>
      <c r="F1423" s="328"/>
      <c r="G1423" s="328"/>
      <c r="H1423" s="328"/>
      <c r="I1423" s="328"/>
      <c r="J1423" s="328"/>
      <c r="K1423" s="328"/>
      <c r="L1423" s="329"/>
      <c r="M1423" s="333"/>
      <c r="N1423" s="329"/>
      <c r="O1423" s="329"/>
      <c r="P1423" s="328"/>
      <c r="Q1423" s="330"/>
      <c r="R1423" s="329"/>
      <c r="S1423" s="328"/>
      <c r="T1423" s="331"/>
      <c r="U1423" s="328"/>
      <c r="V1423" s="55"/>
      <c r="W1423" s="55"/>
      <c r="X1423" s="55"/>
      <c r="Y1423" s="55"/>
      <c r="Z1423" s="55"/>
      <c r="AA1423" s="55"/>
      <c r="AB1423" s="55"/>
      <c r="AC1423" s="55"/>
      <c r="AD1423" s="55"/>
      <c r="AE1423" s="55"/>
      <c r="AF1423" s="55"/>
    </row>
    <row r="1424" ht="14.5" spans="1:32">
      <c r="A1424" s="34"/>
      <c r="B1424" s="37"/>
      <c r="C1424" s="226"/>
      <c r="D1424" s="328"/>
      <c r="E1424" s="328"/>
      <c r="F1424" s="328"/>
      <c r="G1424" s="328"/>
      <c r="H1424" s="328"/>
      <c r="I1424" s="328"/>
      <c r="J1424" s="328"/>
      <c r="K1424" s="328"/>
      <c r="L1424" s="329"/>
      <c r="M1424" s="333"/>
      <c r="N1424" s="329"/>
      <c r="O1424" s="329"/>
      <c r="P1424" s="328"/>
      <c r="Q1424" s="330"/>
      <c r="R1424" s="329"/>
      <c r="S1424" s="328"/>
      <c r="T1424" s="331"/>
      <c r="U1424" s="328"/>
      <c r="V1424" s="55"/>
      <c r="W1424" s="55"/>
      <c r="X1424" s="55"/>
      <c r="Y1424" s="55"/>
      <c r="Z1424" s="55"/>
      <c r="AA1424" s="55"/>
      <c r="AB1424" s="55"/>
      <c r="AC1424" s="55"/>
      <c r="AD1424" s="55"/>
      <c r="AE1424" s="55"/>
      <c r="AF1424" s="55"/>
    </row>
    <row r="1425" ht="14.5" spans="1:32">
      <c r="A1425" s="34"/>
      <c r="B1425" s="37"/>
      <c r="C1425" s="226"/>
      <c r="D1425" s="328"/>
      <c r="E1425" s="328"/>
      <c r="F1425" s="328"/>
      <c r="G1425" s="328"/>
      <c r="H1425" s="328"/>
      <c r="I1425" s="328"/>
      <c r="J1425" s="328"/>
      <c r="K1425" s="328"/>
      <c r="L1425" s="329"/>
      <c r="M1425" s="333"/>
      <c r="N1425" s="329"/>
      <c r="O1425" s="329"/>
      <c r="P1425" s="328"/>
      <c r="Q1425" s="330"/>
      <c r="R1425" s="329"/>
      <c r="S1425" s="328"/>
      <c r="T1425" s="331"/>
      <c r="U1425" s="328"/>
      <c r="V1425" s="55"/>
      <c r="W1425" s="55"/>
      <c r="X1425" s="55"/>
      <c r="Y1425" s="55"/>
      <c r="Z1425" s="55"/>
      <c r="AA1425" s="55"/>
      <c r="AB1425" s="55"/>
      <c r="AC1425" s="55"/>
      <c r="AD1425" s="55"/>
      <c r="AE1425" s="55"/>
      <c r="AF1425" s="55"/>
    </row>
    <row r="1426" ht="14.5" spans="1:32">
      <c r="A1426" s="34"/>
      <c r="B1426" s="37"/>
      <c r="C1426" s="226"/>
      <c r="D1426" s="328"/>
      <c r="E1426" s="328"/>
      <c r="F1426" s="328"/>
      <c r="G1426" s="328"/>
      <c r="H1426" s="328"/>
      <c r="I1426" s="328"/>
      <c r="J1426" s="328"/>
      <c r="K1426" s="328"/>
      <c r="L1426" s="329"/>
      <c r="M1426" s="333"/>
      <c r="N1426" s="329"/>
      <c r="O1426" s="329"/>
      <c r="P1426" s="328"/>
      <c r="Q1426" s="330"/>
      <c r="R1426" s="329"/>
      <c r="S1426" s="328"/>
      <c r="T1426" s="331"/>
      <c r="U1426" s="328"/>
      <c r="V1426" s="55"/>
      <c r="W1426" s="55"/>
      <c r="X1426" s="55"/>
      <c r="Y1426" s="55"/>
      <c r="Z1426" s="55"/>
      <c r="AA1426" s="55"/>
      <c r="AB1426" s="55"/>
      <c r="AC1426" s="55"/>
      <c r="AD1426" s="55"/>
      <c r="AE1426" s="55"/>
      <c r="AF1426" s="55"/>
    </row>
    <row r="1427" ht="14.5" spans="1:32">
      <c r="A1427" s="34"/>
      <c r="B1427" s="37"/>
      <c r="C1427" s="226"/>
      <c r="D1427" s="328"/>
      <c r="E1427" s="328"/>
      <c r="F1427" s="328"/>
      <c r="G1427" s="328"/>
      <c r="H1427" s="328"/>
      <c r="I1427" s="328"/>
      <c r="J1427" s="328"/>
      <c r="K1427" s="328"/>
      <c r="L1427" s="329"/>
      <c r="M1427" s="333"/>
      <c r="N1427" s="329"/>
      <c r="O1427" s="329"/>
      <c r="P1427" s="328"/>
      <c r="Q1427" s="330"/>
      <c r="R1427" s="329"/>
      <c r="S1427" s="328"/>
      <c r="T1427" s="331"/>
      <c r="U1427" s="328"/>
      <c r="V1427" s="55"/>
      <c r="W1427" s="55"/>
      <c r="X1427" s="55"/>
      <c r="Y1427" s="55"/>
      <c r="Z1427" s="55"/>
      <c r="AA1427" s="55"/>
      <c r="AB1427" s="55"/>
      <c r="AC1427" s="55"/>
      <c r="AD1427" s="55"/>
      <c r="AE1427" s="55"/>
      <c r="AF1427" s="55"/>
    </row>
    <row r="1428" ht="14.5" spans="1:32">
      <c r="A1428" s="34"/>
      <c r="B1428" s="37"/>
      <c r="C1428" s="226"/>
      <c r="D1428" s="328"/>
      <c r="E1428" s="328"/>
      <c r="F1428" s="328"/>
      <c r="G1428" s="328"/>
      <c r="H1428" s="328"/>
      <c r="I1428" s="328"/>
      <c r="J1428" s="328"/>
      <c r="K1428" s="328"/>
      <c r="L1428" s="329"/>
      <c r="M1428" s="333"/>
      <c r="N1428" s="329"/>
      <c r="O1428" s="329"/>
      <c r="P1428" s="328"/>
      <c r="Q1428" s="330"/>
      <c r="R1428" s="329"/>
      <c r="S1428" s="328"/>
      <c r="T1428" s="331"/>
      <c r="U1428" s="328"/>
      <c r="V1428" s="55"/>
      <c r="W1428" s="55"/>
      <c r="X1428" s="55"/>
      <c r="Y1428" s="55"/>
      <c r="Z1428" s="55"/>
      <c r="AA1428" s="55"/>
      <c r="AB1428" s="55"/>
      <c r="AC1428" s="55"/>
      <c r="AD1428" s="55"/>
      <c r="AE1428" s="55"/>
      <c r="AF1428" s="55"/>
    </row>
    <row r="1429" ht="14.5" spans="1:32">
      <c r="A1429" s="34"/>
      <c r="B1429" s="37"/>
      <c r="C1429" s="226"/>
      <c r="D1429" s="328"/>
      <c r="E1429" s="328"/>
      <c r="F1429" s="328"/>
      <c r="G1429" s="328"/>
      <c r="H1429" s="328"/>
      <c r="I1429" s="328"/>
      <c r="J1429" s="328"/>
      <c r="K1429" s="328"/>
      <c r="L1429" s="329"/>
      <c r="M1429" s="333"/>
      <c r="N1429" s="329"/>
      <c r="O1429" s="329"/>
      <c r="P1429" s="328"/>
      <c r="Q1429" s="330"/>
      <c r="R1429" s="329"/>
      <c r="S1429" s="328"/>
      <c r="T1429" s="331"/>
      <c r="U1429" s="328"/>
      <c r="V1429" s="55"/>
      <c r="W1429" s="55"/>
      <c r="X1429" s="55"/>
      <c r="Y1429" s="55"/>
      <c r="Z1429" s="55"/>
      <c r="AA1429" s="55"/>
      <c r="AB1429" s="55"/>
      <c r="AC1429" s="55"/>
      <c r="AD1429" s="55"/>
      <c r="AE1429" s="55"/>
      <c r="AF1429" s="55"/>
    </row>
    <row r="1430" ht="14.5" spans="1:32">
      <c r="A1430" s="34"/>
      <c r="B1430" s="37"/>
      <c r="C1430" s="226"/>
      <c r="D1430" s="328"/>
      <c r="E1430" s="328"/>
      <c r="F1430" s="328"/>
      <c r="G1430" s="328"/>
      <c r="H1430" s="328"/>
      <c r="I1430" s="328"/>
      <c r="J1430" s="328"/>
      <c r="K1430" s="328"/>
      <c r="L1430" s="329"/>
      <c r="M1430" s="333"/>
      <c r="N1430" s="329"/>
      <c r="O1430" s="329"/>
      <c r="P1430" s="328"/>
      <c r="Q1430" s="330"/>
      <c r="R1430" s="329"/>
      <c r="S1430" s="328"/>
      <c r="T1430" s="331"/>
      <c r="U1430" s="328"/>
      <c r="V1430" s="55"/>
      <c r="W1430" s="55"/>
      <c r="X1430" s="55"/>
      <c r="Y1430" s="55"/>
      <c r="Z1430" s="55"/>
      <c r="AA1430" s="55"/>
      <c r="AB1430" s="55"/>
      <c r="AC1430" s="55"/>
      <c r="AD1430" s="55"/>
      <c r="AE1430" s="55"/>
      <c r="AF1430" s="55"/>
    </row>
    <row r="1431" ht="14.5" spans="1:32">
      <c r="A1431" s="34"/>
      <c r="B1431" s="37"/>
      <c r="C1431" s="226"/>
      <c r="D1431" s="328"/>
      <c r="E1431" s="328"/>
      <c r="F1431" s="328"/>
      <c r="G1431" s="328"/>
      <c r="H1431" s="328"/>
      <c r="I1431" s="328"/>
      <c r="J1431" s="328"/>
      <c r="K1431" s="328"/>
      <c r="L1431" s="329"/>
      <c r="M1431" s="333"/>
      <c r="N1431" s="329"/>
      <c r="O1431" s="329"/>
      <c r="P1431" s="328"/>
      <c r="Q1431" s="330"/>
      <c r="R1431" s="329"/>
      <c r="S1431" s="328"/>
      <c r="T1431" s="331"/>
      <c r="U1431" s="328"/>
      <c r="V1431" s="55"/>
      <c r="W1431" s="55"/>
      <c r="X1431" s="55"/>
      <c r="Y1431" s="55"/>
      <c r="Z1431" s="55"/>
      <c r="AA1431" s="55"/>
      <c r="AB1431" s="55"/>
      <c r="AC1431" s="55"/>
      <c r="AD1431" s="55"/>
      <c r="AE1431" s="55"/>
      <c r="AF1431" s="55"/>
    </row>
    <row r="1432" ht="14.5" spans="1:32">
      <c r="A1432" s="34"/>
      <c r="B1432" s="37"/>
      <c r="C1432" s="226"/>
      <c r="D1432" s="328"/>
      <c r="E1432" s="328"/>
      <c r="F1432" s="328"/>
      <c r="G1432" s="328"/>
      <c r="H1432" s="328"/>
      <c r="I1432" s="328"/>
      <c r="J1432" s="328"/>
      <c r="K1432" s="328"/>
      <c r="L1432" s="329"/>
      <c r="M1432" s="333"/>
      <c r="N1432" s="329"/>
      <c r="O1432" s="329"/>
      <c r="P1432" s="328"/>
      <c r="Q1432" s="330"/>
      <c r="R1432" s="329"/>
      <c r="S1432" s="328"/>
      <c r="T1432" s="331"/>
      <c r="U1432" s="328"/>
      <c r="V1432" s="55"/>
      <c r="W1432" s="55"/>
      <c r="X1432" s="55"/>
      <c r="Y1432" s="55"/>
      <c r="Z1432" s="55"/>
      <c r="AA1432" s="55"/>
      <c r="AB1432" s="55"/>
      <c r="AC1432" s="55"/>
      <c r="AD1432" s="55"/>
      <c r="AE1432" s="55"/>
      <c r="AF1432" s="55"/>
    </row>
    <row r="1433" ht="14.5" spans="1:32">
      <c r="A1433" s="34"/>
      <c r="B1433" s="37"/>
      <c r="C1433" s="226"/>
      <c r="D1433" s="328"/>
      <c r="E1433" s="328"/>
      <c r="F1433" s="328"/>
      <c r="G1433" s="328"/>
      <c r="H1433" s="328"/>
      <c r="I1433" s="328"/>
      <c r="J1433" s="328"/>
      <c r="K1433" s="328"/>
      <c r="L1433" s="329"/>
      <c r="M1433" s="333"/>
      <c r="N1433" s="329"/>
      <c r="O1433" s="329"/>
      <c r="P1433" s="328"/>
      <c r="Q1433" s="330"/>
      <c r="R1433" s="329"/>
      <c r="S1433" s="328"/>
      <c r="T1433" s="331"/>
      <c r="U1433" s="328"/>
      <c r="V1433" s="55"/>
      <c r="W1433" s="55"/>
      <c r="X1433" s="55"/>
      <c r="Y1433" s="55"/>
      <c r="Z1433" s="55"/>
      <c r="AA1433" s="55"/>
      <c r="AB1433" s="55"/>
      <c r="AC1433" s="55"/>
      <c r="AD1433" s="55"/>
      <c r="AE1433" s="55"/>
      <c r="AF1433" s="55"/>
    </row>
    <row r="1434" ht="14.5" spans="1:32">
      <c r="A1434" s="34"/>
      <c r="B1434" s="37"/>
      <c r="C1434" s="226"/>
      <c r="D1434" s="328"/>
      <c r="E1434" s="328"/>
      <c r="F1434" s="328"/>
      <c r="G1434" s="328"/>
      <c r="H1434" s="328"/>
      <c r="I1434" s="328"/>
      <c r="J1434" s="328"/>
      <c r="K1434" s="328"/>
      <c r="L1434" s="329"/>
      <c r="M1434" s="333"/>
      <c r="N1434" s="329"/>
      <c r="O1434" s="329"/>
      <c r="P1434" s="328"/>
      <c r="Q1434" s="330"/>
      <c r="R1434" s="329"/>
      <c r="S1434" s="328"/>
      <c r="T1434" s="331"/>
      <c r="U1434" s="328"/>
      <c r="V1434" s="55"/>
      <c r="W1434" s="55"/>
      <c r="X1434" s="55"/>
      <c r="Y1434" s="55"/>
      <c r="Z1434" s="55"/>
      <c r="AA1434" s="55"/>
      <c r="AB1434" s="55"/>
      <c r="AC1434" s="55"/>
      <c r="AD1434" s="55"/>
      <c r="AE1434" s="55"/>
      <c r="AF1434" s="55"/>
    </row>
    <row r="1435" ht="14.5" spans="1:32">
      <c r="A1435" s="34"/>
      <c r="B1435" s="37"/>
      <c r="C1435" s="226"/>
      <c r="D1435" s="328"/>
      <c r="E1435" s="328"/>
      <c r="F1435" s="328"/>
      <c r="G1435" s="328"/>
      <c r="H1435" s="328"/>
      <c r="I1435" s="328"/>
      <c r="J1435" s="328"/>
      <c r="K1435" s="328"/>
      <c r="L1435" s="329"/>
      <c r="M1435" s="333"/>
      <c r="N1435" s="329"/>
      <c r="O1435" s="329"/>
      <c r="P1435" s="328"/>
      <c r="Q1435" s="330"/>
      <c r="R1435" s="329"/>
      <c r="S1435" s="328"/>
      <c r="T1435" s="331"/>
      <c r="U1435" s="328"/>
      <c r="V1435" s="55"/>
      <c r="W1435" s="55"/>
      <c r="X1435" s="55"/>
      <c r="Y1435" s="55"/>
      <c r="Z1435" s="55"/>
      <c r="AA1435" s="55"/>
      <c r="AB1435" s="55"/>
      <c r="AC1435" s="55"/>
      <c r="AD1435" s="55"/>
      <c r="AE1435" s="55"/>
      <c r="AF1435" s="55"/>
    </row>
    <row r="1436" ht="14.5" spans="1:32">
      <c r="A1436" s="34"/>
      <c r="B1436" s="37"/>
      <c r="C1436" s="226"/>
      <c r="D1436" s="328"/>
      <c r="E1436" s="328"/>
      <c r="F1436" s="328"/>
      <c r="G1436" s="328"/>
      <c r="H1436" s="328"/>
      <c r="I1436" s="328"/>
      <c r="J1436" s="328"/>
      <c r="K1436" s="328"/>
      <c r="L1436" s="329"/>
      <c r="M1436" s="333"/>
      <c r="N1436" s="329"/>
      <c r="O1436" s="329"/>
      <c r="P1436" s="328"/>
      <c r="Q1436" s="330"/>
      <c r="R1436" s="329"/>
      <c r="S1436" s="328"/>
      <c r="T1436" s="331"/>
      <c r="U1436" s="328"/>
      <c r="V1436" s="55"/>
      <c r="W1436" s="55"/>
      <c r="X1436" s="55"/>
      <c r="Y1436" s="55"/>
      <c r="Z1436" s="55"/>
      <c r="AA1436" s="55"/>
      <c r="AB1436" s="55"/>
      <c r="AC1436" s="55"/>
      <c r="AD1436" s="55"/>
      <c r="AE1436" s="55"/>
      <c r="AF1436" s="55"/>
    </row>
    <row r="1437" ht="14.5" spans="1:32">
      <c r="A1437" s="34"/>
      <c r="B1437" s="37"/>
      <c r="C1437" s="226"/>
      <c r="D1437" s="328"/>
      <c r="E1437" s="328"/>
      <c r="F1437" s="328"/>
      <c r="G1437" s="328"/>
      <c r="H1437" s="328"/>
      <c r="I1437" s="328"/>
      <c r="J1437" s="328"/>
      <c r="K1437" s="328"/>
      <c r="L1437" s="329"/>
      <c r="M1437" s="334"/>
      <c r="N1437" s="329"/>
      <c r="O1437" s="329"/>
      <c r="P1437" s="328"/>
      <c r="Q1437" s="330"/>
      <c r="R1437" s="329"/>
      <c r="S1437" s="328"/>
      <c r="T1437" s="331"/>
      <c r="U1437" s="328"/>
      <c r="V1437" s="55"/>
      <c r="W1437" s="55"/>
      <c r="X1437" s="55"/>
      <c r="Y1437" s="55"/>
      <c r="Z1437" s="55"/>
      <c r="AA1437" s="55"/>
      <c r="AB1437" s="55"/>
      <c r="AC1437" s="55"/>
      <c r="AD1437" s="55"/>
      <c r="AE1437" s="55"/>
      <c r="AF1437" s="55"/>
    </row>
    <row r="1438" ht="14.5" spans="1:32">
      <c r="A1438" s="34"/>
      <c r="B1438" s="37"/>
      <c r="C1438" s="226"/>
      <c r="D1438" s="328"/>
      <c r="E1438" s="328"/>
      <c r="F1438" s="328"/>
      <c r="G1438" s="328"/>
      <c r="H1438" s="328"/>
      <c r="I1438" s="328"/>
      <c r="J1438" s="328"/>
      <c r="K1438" s="328"/>
      <c r="L1438" s="329"/>
      <c r="M1438" s="334"/>
      <c r="N1438" s="329"/>
      <c r="O1438" s="329"/>
      <c r="P1438" s="328"/>
      <c r="Q1438" s="330"/>
      <c r="R1438" s="329"/>
      <c r="S1438" s="328"/>
      <c r="T1438" s="331"/>
      <c r="U1438" s="328"/>
      <c r="V1438" s="55"/>
      <c r="W1438" s="55"/>
      <c r="X1438" s="55"/>
      <c r="Y1438" s="55"/>
      <c r="Z1438" s="55"/>
      <c r="AA1438" s="55"/>
      <c r="AB1438" s="55"/>
      <c r="AC1438" s="55"/>
      <c r="AD1438" s="55"/>
      <c r="AE1438" s="55"/>
      <c r="AF1438" s="55"/>
    </row>
    <row r="1439" ht="14.5" spans="1:32">
      <c r="A1439" s="34"/>
      <c r="B1439" s="37"/>
      <c r="C1439" s="226"/>
      <c r="D1439" s="328"/>
      <c r="E1439" s="328"/>
      <c r="F1439" s="328"/>
      <c r="G1439" s="328"/>
      <c r="H1439" s="328"/>
      <c r="I1439" s="328"/>
      <c r="J1439" s="328"/>
      <c r="K1439" s="328"/>
      <c r="L1439" s="329"/>
      <c r="M1439" s="334"/>
      <c r="N1439" s="329"/>
      <c r="O1439" s="329"/>
      <c r="P1439" s="328"/>
      <c r="Q1439" s="330"/>
      <c r="R1439" s="329"/>
      <c r="S1439" s="328"/>
      <c r="T1439" s="331"/>
      <c r="U1439" s="328"/>
      <c r="V1439" s="55"/>
      <c r="W1439" s="55"/>
      <c r="X1439" s="55"/>
      <c r="Y1439" s="55"/>
      <c r="Z1439" s="55"/>
      <c r="AA1439" s="55"/>
      <c r="AB1439" s="55"/>
      <c r="AC1439" s="55"/>
      <c r="AD1439" s="55"/>
      <c r="AE1439" s="55"/>
      <c r="AF1439" s="55"/>
    </row>
    <row r="1440" ht="14.5" spans="1:32">
      <c r="A1440" s="34"/>
      <c r="B1440" s="37"/>
      <c r="C1440" s="226"/>
      <c r="D1440" s="328"/>
      <c r="E1440" s="328"/>
      <c r="F1440" s="328"/>
      <c r="G1440" s="328"/>
      <c r="H1440" s="328"/>
      <c r="I1440" s="328"/>
      <c r="J1440" s="328"/>
      <c r="K1440" s="328"/>
      <c r="L1440" s="329"/>
      <c r="M1440" s="334"/>
      <c r="N1440" s="329"/>
      <c r="O1440" s="329"/>
      <c r="P1440" s="328"/>
      <c r="Q1440" s="330"/>
      <c r="R1440" s="329"/>
      <c r="S1440" s="328"/>
      <c r="T1440" s="331"/>
      <c r="U1440" s="328"/>
      <c r="V1440" s="55"/>
      <c r="W1440" s="55"/>
      <c r="X1440" s="55"/>
      <c r="Y1440" s="55"/>
      <c r="Z1440" s="55"/>
      <c r="AA1440" s="55"/>
      <c r="AB1440" s="55"/>
      <c r="AC1440" s="55"/>
      <c r="AD1440" s="55"/>
      <c r="AE1440" s="55"/>
      <c r="AF1440" s="55"/>
    </row>
    <row r="1441" ht="14.5" spans="1:32">
      <c r="A1441" s="34"/>
      <c r="B1441" s="37"/>
      <c r="C1441" s="226"/>
      <c r="D1441" s="328"/>
      <c r="E1441" s="328"/>
      <c r="F1441" s="328"/>
      <c r="G1441" s="328"/>
      <c r="H1441" s="328"/>
      <c r="I1441" s="328"/>
      <c r="J1441" s="328"/>
      <c r="K1441" s="328"/>
      <c r="L1441" s="329"/>
      <c r="M1441" s="334"/>
      <c r="N1441" s="329"/>
      <c r="O1441" s="329"/>
      <c r="P1441" s="328"/>
      <c r="Q1441" s="330"/>
      <c r="R1441" s="329"/>
      <c r="S1441" s="328"/>
      <c r="T1441" s="331"/>
      <c r="U1441" s="328"/>
      <c r="V1441" s="55"/>
      <c r="W1441" s="55"/>
      <c r="X1441" s="55"/>
      <c r="Y1441" s="55"/>
      <c r="Z1441" s="55"/>
      <c r="AA1441" s="55"/>
      <c r="AB1441" s="55"/>
      <c r="AC1441" s="55"/>
      <c r="AD1441" s="55"/>
      <c r="AE1441" s="55"/>
      <c r="AF1441" s="55"/>
    </row>
    <row r="1442" ht="14.5" spans="1:32">
      <c r="A1442" s="34"/>
      <c r="B1442" s="37"/>
      <c r="C1442" s="226"/>
      <c r="D1442" s="328"/>
      <c r="E1442" s="328"/>
      <c r="F1442" s="328"/>
      <c r="G1442" s="328"/>
      <c r="H1442" s="328"/>
      <c r="I1442" s="328"/>
      <c r="J1442" s="328"/>
      <c r="K1442" s="328"/>
      <c r="L1442" s="329"/>
      <c r="M1442" s="334"/>
      <c r="N1442" s="329"/>
      <c r="O1442" s="329"/>
      <c r="P1442" s="328"/>
      <c r="Q1442" s="330"/>
      <c r="R1442" s="329"/>
      <c r="S1442" s="328"/>
      <c r="T1442" s="331"/>
      <c r="U1442" s="328"/>
      <c r="V1442" s="55"/>
      <c r="W1442" s="55"/>
      <c r="X1442" s="55"/>
      <c r="Y1442" s="55"/>
      <c r="Z1442" s="55"/>
      <c r="AA1442" s="55"/>
      <c r="AB1442" s="55"/>
      <c r="AC1442" s="55"/>
      <c r="AD1442" s="55"/>
      <c r="AE1442" s="55"/>
      <c r="AF1442" s="55"/>
    </row>
    <row r="1443" ht="14.5" spans="1:32">
      <c r="A1443" s="34"/>
      <c r="B1443" s="37"/>
      <c r="C1443" s="226"/>
      <c r="D1443" s="328"/>
      <c r="E1443" s="328"/>
      <c r="F1443" s="328"/>
      <c r="G1443" s="328"/>
      <c r="H1443" s="328"/>
      <c r="I1443" s="328"/>
      <c r="J1443" s="328"/>
      <c r="K1443" s="328"/>
      <c r="L1443" s="329"/>
      <c r="M1443" s="334"/>
      <c r="N1443" s="329"/>
      <c r="O1443" s="329"/>
      <c r="P1443" s="328"/>
      <c r="Q1443" s="330"/>
      <c r="R1443" s="329"/>
      <c r="S1443" s="328"/>
      <c r="T1443" s="331"/>
      <c r="U1443" s="328"/>
      <c r="V1443" s="55"/>
      <c r="W1443" s="55"/>
      <c r="X1443" s="55"/>
      <c r="Y1443" s="55"/>
      <c r="Z1443" s="55"/>
      <c r="AA1443" s="55"/>
      <c r="AB1443" s="55"/>
      <c r="AC1443" s="55"/>
      <c r="AD1443" s="55"/>
      <c r="AE1443" s="55"/>
      <c r="AF1443" s="55"/>
    </row>
    <row r="1444" ht="14.5" spans="1:32">
      <c r="A1444" s="34"/>
      <c r="B1444" s="37"/>
      <c r="C1444" s="226"/>
      <c r="D1444" s="328"/>
      <c r="E1444" s="328"/>
      <c r="F1444" s="328"/>
      <c r="G1444" s="328"/>
      <c r="H1444" s="328"/>
      <c r="I1444" s="328"/>
      <c r="J1444" s="328"/>
      <c r="K1444" s="328"/>
      <c r="L1444" s="329"/>
      <c r="M1444" s="334"/>
      <c r="N1444" s="329"/>
      <c r="O1444" s="329"/>
      <c r="P1444" s="328"/>
      <c r="Q1444" s="330"/>
      <c r="R1444" s="329"/>
      <c r="S1444" s="328"/>
      <c r="T1444" s="331"/>
      <c r="U1444" s="328"/>
      <c r="V1444" s="55"/>
      <c r="W1444" s="55"/>
      <c r="X1444" s="55"/>
      <c r="Y1444" s="55"/>
      <c r="Z1444" s="55"/>
      <c r="AA1444" s="55"/>
      <c r="AB1444" s="55"/>
      <c r="AC1444" s="55"/>
      <c r="AD1444" s="55"/>
      <c r="AE1444" s="55"/>
      <c r="AF1444" s="55"/>
    </row>
    <row r="1445" ht="14.5" spans="1:32">
      <c r="A1445" s="34"/>
      <c r="B1445" s="37"/>
      <c r="C1445" s="226"/>
      <c r="D1445" s="328"/>
      <c r="E1445" s="328"/>
      <c r="F1445" s="328"/>
      <c r="G1445" s="328"/>
      <c r="H1445" s="328"/>
      <c r="I1445" s="328"/>
      <c r="J1445" s="328"/>
      <c r="K1445" s="328"/>
      <c r="L1445" s="329"/>
      <c r="M1445" s="334"/>
      <c r="N1445" s="329"/>
      <c r="O1445" s="329"/>
      <c r="P1445" s="328"/>
      <c r="Q1445" s="330"/>
      <c r="R1445" s="329"/>
      <c r="S1445" s="328"/>
      <c r="T1445" s="331"/>
      <c r="U1445" s="328"/>
      <c r="V1445" s="55"/>
      <c r="W1445" s="55"/>
      <c r="X1445" s="55"/>
      <c r="Y1445" s="55"/>
      <c r="Z1445" s="55"/>
      <c r="AA1445" s="55"/>
      <c r="AB1445" s="55"/>
      <c r="AC1445" s="55"/>
      <c r="AD1445" s="55"/>
      <c r="AE1445" s="55"/>
      <c r="AF1445" s="55"/>
    </row>
    <row r="1446" ht="14.5" spans="1:32">
      <c r="A1446" s="34"/>
      <c r="B1446" s="37"/>
      <c r="C1446" s="226"/>
      <c r="D1446" s="328"/>
      <c r="E1446" s="328"/>
      <c r="F1446" s="328"/>
      <c r="G1446" s="328"/>
      <c r="H1446" s="328"/>
      <c r="I1446" s="328"/>
      <c r="J1446" s="328"/>
      <c r="K1446" s="328"/>
      <c r="L1446" s="329"/>
      <c r="M1446" s="334"/>
      <c r="N1446" s="329"/>
      <c r="O1446" s="329"/>
      <c r="P1446" s="328"/>
      <c r="Q1446" s="330"/>
      <c r="R1446" s="329"/>
      <c r="S1446" s="328"/>
      <c r="T1446" s="331"/>
      <c r="U1446" s="328"/>
      <c r="V1446" s="55"/>
      <c r="W1446" s="55"/>
      <c r="X1446" s="55"/>
      <c r="Y1446" s="55"/>
      <c r="Z1446" s="55"/>
      <c r="AA1446" s="55"/>
      <c r="AB1446" s="55"/>
      <c r="AC1446" s="55"/>
      <c r="AD1446" s="55"/>
      <c r="AE1446" s="55"/>
      <c r="AF1446" s="55"/>
    </row>
    <row r="1447" ht="14.5" spans="1:32">
      <c r="A1447" s="34"/>
      <c r="B1447" s="37"/>
      <c r="C1447" s="226"/>
      <c r="D1447" s="328"/>
      <c r="E1447" s="328"/>
      <c r="F1447" s="328"/>
      <c r="G1447" s="328"/>
      <c r="H1447" s="328"/>
      <c r="I1447" s="328"/>
      <c r="J1447" s="328"/>
      <c r="K1447" s="328"/>
      <c r="L1447" s="329"/>
      <c r="M1447" s="334"/>
      <c r="N1447" s="329"/>
      <c r="O1447" s="329"/>
      <c r="P1447" s="328"/>
      <c r="Q1447" s="330"/>
      <c r="R1447" s="329"/>
      <c r="S1447" s="328"/>
      <c r="T1447" s="331"/>
      <c r="U1447" s="328"/>
      <c r="V1447" s="55"/>
      <c r="W1447" s="55"/>
      <c r="X1447" s="55"/>
      <c r="Y1447" s="55"/>
      <c r="Z1447" s="55"/>
      <c r="AA1447" s="55"/>
      <c r="AB1447" s="55"/>
      <c r="AC1447" s="55"/>
      <c r="AD1447" s="55"/>
      <c r="AE1447" s="55"/>
      <c r="AF1447" s="55"/>
    </row>
    <row r="1448" ht="14.5" spans="1:32">
      <c r="A1448" s="34"/>
      <c r="B1448" s="37"/>
      <c r="C1448" s="226"/>
      <c r="D1448" s="328"/>
      <c r="E1448" s="328"/>
      <c r="F1448" s="328"/>
      <c r="G1448" s="328"/>
      <c r="H1448" s="328"/>
      <c r="I1448" s="328"/>
      <c r="J1448" s="328"/>
      <c r="K1448" s="328"/>
      <c r="L1448" s="329"/>
      <c r="M1448" s="334"/>
      <c r="N1448" s="329"/>
      <c r="O1448" s="329"/>
      <c r="P1448" s="328"/>
      <c r="Q1448" s="330"/>
      <c r="R1448" s="329"/>
      <c r="S1448" s="328"/>
      <c r="T1448" s="331"/>
      <c r="U1448" s="328"/>
      <c r="V1448" s="55"/>
      <c r="W1448" s="55"/>
      <c r="X1448" s="55"/>
      <c r="Y1448" s="55"/>
      <c r="Z1448" s="55"/>
      <c r="AA1448" s="55"/>
      <c r="AB1448" s="55"/>
      <c r="AC1448" s="55"/>
      <c r="AD1448" s="55"/>
      <c r="AE1448" s="55"/>
      <c r="AF1448" s="55"/>
    </row>
    <row r="1449" ht="14.5" spans="1:32">
      <c r="A1449" s="34"/>
      <c r="B1449" s="37"/>
      <c r="C1449" s="226"/>
      <c r="D1449" s="328"/>
      <c r="E1449" s="328"/>
      <c r="F1449" s="328"/>
      <c r="G1449" s="328"/>
      <c r="H1449" s="328"/>
      <c r="I1449" s="328"/>
      <c r="J1449" s="328"/>
      <c r="K1449" s="328"/>
      <c r="L1449" s="329"/>
      <c r="M1449" s="334"/>
      <c r="N1449" s="329"/>
      <c r="O1449" s="329"/>
      <c r="P1449" s="328"/>
      <c r="Q1449" s="330"/>
      <c r="R1449" s="329"/>
      <c r="S1449" s="328"/>
      <c r="T1449" s="331"/>
      <c r="U1449" s="328"/>
      <c r="V1449" s="55"/>
      <c r="W1449" s="55"/>
      <c r="X1449" s="55"/>
      <c r="Y1449" s="55"/>
      <c r="Z1449" s="55"/>
      <c r="AA1449" s="55"/>
      <c r="AB1449" s="55"/>
      <c r="AC1449" s="55"/>
      <c r="AD1449" s="55"/>
      <c r="AE1449" s="55"/>
      <c r="AF1449" s="55"/>
    </row>
    <row r="1450" ht="14.5" spans="1:32">
      <c r="A1450" s="34"/>
      <c r="B1450" s="37"/>
      <c r="C1450" s="226"/>
      <c r="D1450" s="328"/>
      <c r="E1450" s="328"/>
      <c r="F1450" s="328"/>
      <c r="G1450" s="328"/>
      <c r="H1450" s="328"/>
      <c r="I1450" s="328"/>
      <c r="J1450" s="328"/>
      <c r="K1450" s="328"/>
      <c r="L1450" s="329"/>
      <c r="M1450" s="334"/>
      <c r="N1450" s="329"/>
      <c r="O1450" s="329"/>
      <c r="P1450" s="328"/>
      <c r="Q1450" s="330"/>
      <c r="R1450" s="329"/>
      <c r="S1450" s="328"/>
      <c r="T1450" s="331"/>
      <c r="U1450" s="328"/>
      <c r="V1450" s="55"/>
      <c r="W1450" s="55"/>
      <c r="X1450" s="55"/>
      <c r="Y1450" s="55"/>
      <c r="Z1450" s="55"/>
      <c r="AA1450" s="55"/>
      <c r="AB1450" s="55"/>
      <c r="AC1450" s="55"/>
      <c r="AD1450" s="55"/>
      <c r="AE1450" s="55"/>
      <c r="AF1450" s="55"/>
    </row>
    <row r="1451" ht="14.5" spans="1:32">
      <c r="A1451" s="34"/>
      <c r="B1451" s="37"/>
      <c r="C1451" s="226"/>
      <c r="D1451" s="328"/>
      <c r="E1451" s="328"/>
      <c r="F1451" s="328"/>
      <c r="G1451" s="328"/>
      <c r="H1451" s="328"/>
      <c r="I1451" s="328"/>
      <c r="J1451" s="328"/>
      <c r="K1451" s="328"/>
      <c r="L1451" s="329"/>
      <c r="M1451" s="334"/>
      <c r="N1451" s="329"/>
      <c r="O1451" s="329"/>
      <c r="P1451" s="328"/>
      <c r="Q1451" s="330"/>
      <c r="R1451" s="329"/>
      <c r="S1451" s="328"/>
      <c r="T1451" s="331"/>
      <c r="U1451" s="328"/>
      <c r="V1451" s="55"/>
      <c r="W1451" s="55"/>
      <c r="X1451" s="55"/>
      <c r="Y1451" s="55"/>
      <c r="Z1451" s="55"/>
      <c r="AA1451" s="55"/>
      <c r="AB1451" s="55"/>
      <c r="AC1451" s="55"/>
      <c r="AD1451" s="55"/>
      <c r="AE1451" s="55"/>
      <c r="AF1451" s="55"/>
    </row>
    <row r="1452" ht="14.5" spans="1:32">
      <c r="A1452" s="34"/>
      <c r="B1452" s="37"/>
      <c r="C1452" s="226"/>
      <c r="D1452" s="328"/>
      <c r="E1452" s="328"/>
      <c r="F1452" s="328"/>
      <c r="G1452" s="328"/>
      <c r="H1452" s="328"/>
      <c r="I1452" s="328"/>
      <c r="J1452" s="328"/>
      <c r="K1452" s="328"/>
      <c r="L1452" s="329"/>
      <c r="M1452" s="334"/>
      <c r="N1452" s="329"/>
      <c r="O1452" s="329"/>
      <c r="P1452" s="328"/>
      <c r="Q1452" s="330"/>
      <c r="R1452" s="329"/>
      <c r="S1452" s="328"/>
      <c r="T1452" s="331"/>
      <c r="U1452" s="328"/>
      <c r="V1452" s="55"/>
      <c r="W1452" s="55"/>
      <c r="X1452" s="55"/>
      <c r="Y1452" s="55"/>
      <c r="Z1452" s="55"/>
      <c r="AA1452" s="55"/>
      <c r="AB1452" s="55"/>
      <c r="AC1452" s="55"/>
      <c r="AD1452" s="55"/>
      <c r="AE1452" s="55"/>
      <c r="AF1452" s="55"/>
    </row>
    <row r="1453" ht="14.5" spans="1:32">
      <c r="A1453" s="34"/>
      <c r="B1453" s="37"/>
      <c r="C1453" s="226"/>
      <c r="D1453" s="328"/>
      <c r="E1453" s="328"/>
      <c r="F1453" s="328"/>
      <c r="G1453" s="328"/>
      <c r="H1453" s="328"/>
      <c r="I1453" s="328"/>
      <c r="J1453" s="328"/>
      <c r="K1453" s="328"/>
      <c r="L1453" s="329"/>
      <c r="M1453" s="334"/>
      <c r="N1453" s="329"/>
      <c r="O1453" s="329"/>
      <c r="P1453" s="328"/>
      <c r="Q1453" s="330"/>
      <c r="R1453" s="329"/>
      <c r="S1453" s="328"/>
      <c r="T1453" s="331"/>
      <c r="U1453" s="328"/>
      <c r="V1453" s="55"/>
      <c r="W1453" s="55"/>
      <c r="X1453" s="55"/>
      <c r="Y1453" s="55"/>
      <c r="Z1453" s="55"/>
      <c r="AA1453" s="55"/>
      <c r="AB1453" s="55"/>
      <c r="AC1453" s="55"/>
      <c r="AD1453" s="55"/>
      <c r="AE1453" s="55"/>
      <c r="AF1453" s="55"/>
    </row>
    <row r="1454" ht="14.5" spans="1:32">
      <c r="A1454" s="34"/>
      <c r="B1454" s="37"/>
      <c r="C1454" s="226"/>
      <c r="D1454" s="328"/>
      <c r="E1454" s="328"/>
      <c r="F1454" s="328"/>
      <c r="G1454" s="328"/>
      <c r="H1454" s="328"/>
      <c r="I1454" s="328"/>
      <c r="J1454" s="328"/>
      <c r="K1454" s="328"/>
      <c r="L1454" s="329"/>
      <c r="M1454" s="334"/>
      <c r="N1454" s="329"/>
      <c r="O1454" s="329"/>
      <c r="P1454" s="328"/>
      <c r="Q1454" s="330"/>
      <c r="R1454" s="329"/>
      <c r="S1454" s="328"/>
      <c r="T1454" s="331"/>
      <c r="U1454" s="328"/>
      <c r="V1454" s="55"/>
      <c r="W1454" s="55"/>
      <c r="X1454" s="55"/>
      <c r="Y1454" s="55"/>
      <c r="Z1454" s="55"/>
      <c r="AA1454" s="55"/>
      <c r="AB1454" s="55"/>
      <c r="AC1454" s="55"/>
      <c r="AD1454" s="55"/>
      <c r="AE1454" s="55"/>
      <c r="AF1454" s="55"/>
    </row>
    <row r="1455" ht="14.5" spans="1:32">
      <c r="A1455" s="34"/>
      <c r="B1455" s="37"/>
      <c r="C1455" s="226"/>
      <c r="D1455" s="328"/>
      <c r="E1455" s="328"/>
      <c r="F1455" s="328"/>
      <c r="G1455" s="328"/>
      <c r="H1455" s="328"/>
      <c r="I1455" s="328"/>
      <c r="J1455" s="328"/>
      <c r="K1455" s="328"/>
      <c r="L1455" s="329"/>
      <c r="M1455" s="334"/>
      <c r="N1455" s="329"/>
      <c r="O1455" s="329"/>
      <c r="P1455" s="328"/>
      <c r="Q1455" s="330"/>
      <c r="R1455" s="329"/>
      <c r="S1455" s="328"/>
      <c r="T1455" s="331"/>
      <c r="U1455" s="328"/>
      <c r="V1455" s="55"/>
      <c r="W1455" s="55"/>
      <c r="X1455" s="55"/>
      <c r="Y1455" s="55"/>
      <c r="Z1455" s="55"/>
      <c r="AA1455" s="55"/>
      <c r="AB1455" s="55"/>
      <c r="AC1455" s="55"/>
      <c r="AD1455" s="55"/>
      <c r="AE1455" s="55"/>
      <c r="AF1455" s="55"/>
    </row>
    <row r="1456" ht="14.5" spans="1:32">
      <c r="A1456" s="34"/>
      <c r="B1456" s="37"/>
      <c r="C1456" s="226"/>
      <c r="D1456" s="328"/>
      <c r="E1456" s="328"/>
      <c r="F1456" s="328"/>
      <c r="G1456" s="328"/>
      <c r="H1456" s="328"/>
      <c r="I1456" s="328"/>
      <c r="J1456" s="328"/>
      <c r="K1456" s="328"/>
      <c r="L1456" s="329"/>
      <c r="M1456" s="329"/>
      <c r="N1456" s="329"/>
      <c r="O1456" s="329"/>
      <c r="P1456" s="328"/>
      <c r="Q1456" s="330"/>
      <c r="R1456" s="329"/>
      <c r="S1456" s="328"/>
      <c r="T1456" s="331"/>
      <c r="U1456" s="328"/>
      <c r="V1456" s="55"/>
      <c r="W1456" s="55"/>
      <c r="X1456" s="55"/>
      <c r="Y1456" s="55"/>
      <c r="Z1456" s="55"/>
      <c r="AA1456" s="55"/>
      <c r="AB1456" s="55"/>
      <c r="AC1456" s="55"/>
      <c r="AD1456" s="55"/>
      <c r="AE1456" s="55"/>
      <c r="AF1456" s="55"/>
    </row>
    <row r="1457" ht="14.5" spans="1:32">
      <c r="A1457" s="34"/>
      <c r="B1457" s="37"/>
      <c r="C1457" s="226"/>
      <c r="D1457" s="328"/>
      <c r="E1457" s="328"/>
      <c r="F1457" s="328"/>
      <c r="G1457" s="328"/>
      <c r="H1457" s="328"/>
      <c r="I1457" s="328"/>
      <c r="J1457" s="328"/>
      <c r="K1457" s="328"/>
      <c r="L1457" s="329"/>
      <c r="M1457" s="329"/>
      <c r="N1457" s="329"/>
      <c r="O1457" s="329"/>
      <c r="P1457" s="328"/>
      <c r="Q1457" s="330"/>
      <c r="R1457" s="329"/>
      <c r="S1457" s="328"/>
      <c r="T1457" s="331"/>
      <c r="U1457" s="328"/>
      <c r="V1457" s="55"/>
      <c r="W1457" s="55"/>
      <c r="X1457" s="55"/>
      <c r="Y1457" s="55"/>
      <c r="Z1457" s="55"/>
      <c r="AA1457" s="55"/>
      <c r="AB1457" s="55"/>
      <c r="AC1457" s="55"/>
      <c r="AD1457" s="55"/>
      <c r="AE1457" s="55"/>
      <c r="AF1457" s="55"/>
    </row>
    <row r="1458" ht="14.5" spans="1:32">
      <c r="A1458" s="34"/>
      <c r="B1458" s="37"/>
      <c r="C1458" s="226"/>
      <c r="D1458" s="328"/>
      <c r="E1458" s="328"/>
      <c r="F1458" s="328"/>
      <c r="G1458" s="328"/>
      <c r="H1458" s="328"/>
      <c r="I1458" s="328"/>
      <c r="J1458" s="328"/>
      <c r="K1458" s="328"/>
      <c r="L1458" s="329"/>
      <c r="M1458" s="329"/>
      <c r="N1458" s="329"/>
      <c r="O1458" s="329"/>
      <c r="P1458" s="328"/>
      <c r="Q1458" s="330"/>
      <c r="R1458" s="329"/>
      <c r="S1458" s="328"/>
      <c r="T1458" s="331"/>
      <c r="U1458" s="328"/>
      <c r="V1458" s="55"/>
      <c r="W1458" s="55"/>
      <c r="X1458" s="55"/>
      <c r="Y1458" s="55"/>
      <c r="Z1458" s="55"/>
      <c r="AA1458" s="55"/>
      <c r="AB1458" s="55"/>
      <c r="AC1458" s="55"/>
      <c r="AD1458" s="55"/>
      <c r="AE1458" s="55"/>
      <c r="AF1458" s="55"/>
    </row>
    <row r="1459" ht="14.5" spans="1:32">
      <c r="A1459" s="34"/>
      <c r="B1459" s="37"/>
      <c r="C1459" s="226"/>
      <c r="D1459" s="328"/>
      <c r="E1459" s="328"/>
      <c r="F1459" s="328"/>
      <c r="G1459" s="328"/>
      <c r="H1459" s="328"/>
      <c r="I1459" s="328"/>
      <c r="J1459" s="328"/>
      <c r="K1459" s="328"/>
      <c r="L1459" s="329"/>
      <c r="M1459" s="329"/>
      <c r="N1459" s="329"/>
      <c r="O1459" s="329"/>
      <c r="P1459" s="328"/>
      <c r="Q1459" s="330"/>
      <c r="R1459" s="329"/>
      <c r="S1459" s="328"/>
      <c r="T1459" s="331"/>
      <c r="U1459" s="328"/>
      <c r="V1459" s="55"/>
      <c r="W1459" s="55"/>
      <c r="X1459" s="55"/>
      <c r="Y1459" s="55"/>
      <c r="Z1459" s="55"/>
      <c r="AA1459" s="55"/>
      <c r="AB1459" s="55"/>
      <c r="AC1459" s="55"/>
      <c r="AD1459" s="55"/>
      <c r="AE1459" s="55"/>
      <c r="AF1459" s="55"/>
    </row>
    <row r="1460" ht="14.5" spans="1:32">
      <c r="A1460" s="34"/>
      <c r="B1460" s="37"/>
      <c r="C1460" s="226"/>
      <c r="D1460" s="328"/>
      <c r="E1460" s="328"/>
      <c r="F1460" s="328"/>
      <c r="G1460" s="328"/>
      <c r="H1460" s="328"/>
      <c r="I1460" s="328"/>
      <c r="J1460" s="328"/>
      <c r="K1460" s="328"/>
      <c r="L1460" s="329"/>
      <c r="M1460" s="329"/>
      <c r="N1460" s="329"/>
      <c r="O1460" s="329"/>
      <c r="P1460" s="328"/>
      <c r="Q1460" s="330"/>
      <c r="R1460" s="329"/>
      <c r="S1460" s="328"/>
      <c r="T1460" s="331"/>
      <c r="U1460" s="328"/>
      <c r="V1460" s="55"/>
      <c r="W1460" s="55"/>
      <c r="X1460" s="55"/>
      <c r="Y1460" s="55"/>
      <c r="Z1460" s="55"/>
      <c r="AA1460" s="55"/>
      <c r="AB1460" s="55"/>
      <c r="AC1460" s="55"/>
      <c r="AD1460" s="55"/>
      <c r="AE1460" s="55"/>
      <c r="AF1460" s="55"/>
    </row>
    <row r="1461" ht="14.5" spans="1:32">
      <c r="A1461" s="34"/>
      <c r="B1461" s="37"/>
      <c r="C1461" s="226"/>
      <c r="D1461" s="328"/>
      <c r="E1461" s="328"/>
      <c r="F1461" s="328"/>
      <c r="G1461" s="328"/>
      <c r="H1461" s="328"/>
      <c r="I1461" s="328"/>
      <c r="J1461" s="328"/>
      <c r="K1461" s="328"/>
      <c r="L1461" s="329"/>
      <c r="M1461" s="329"/>
      <c r="N1461" s="329"/>
      <c r="O1461" s="329"/>
      <c r="P1461" s="328"/>
      <c r="Q1461" s="330"/>
      <c r="R1461" s="329"/>
      <c r="S1461" s="328"/>
      <c r="T1461" s="331"/>
      <c r="U1461" s="328"/>
      <c r="V1461" s="55"/>
      <c r="W1461" s="55"/>
      <c r="X1461" s="55"/>
      <c r="Y1461" s="55"/>
      <c r="Z1461" s="55"/>
      <c r="AA1461" s="55"/>
      <c r="AB1461" s="55"/>
      <c r="AC1461" s="55"/>
      <c r="AD1461" s="55"/>
      <c r="AE1461" s="55"/>
      <c r="AF1461" s="55"/>
    </row>
    <row r="1462" ht="14.5" spans="1:32">
      <c r="A1462" s="34"/>
      <c r="B1462" s="37"/>
      <c r="C1462" s="226"/>
      <c r="D1462" s="328"/>
      <c r="E1462" s="328"/>
      <c r="F1462" s="328"/>
      <c r="G1462" s="328"/>
      <c r="H1462" s="328"/>
      <c r="I1462" s="328"/>
      <c r="J1462" s="328"/>
      <c r="K1462" s="328"/>
      <c r="L1462" s="329"/>
      <c r="M1462" s="329"/>
      <c r="N1462" s="329"/>
      <c r="O1462" s="329"/>
      <c r="P1462" s="328"/>
      <c r="Q1462" s="330"/>
      <c r="R1462" s="329"/>
      <c r="S1462" s="328"/>
      <c r="T1462" s="331"/>
      <c r="U1462" s="328"/>
      <c r="V1462" s="55"/>
      <c r="W1462" s="55"/>
      <c r="X1462" s="55"/>
      <c r="Y1462" s="55"/>
      <c r="Z1462" s="55"/>
      <c r="AA1462" s="55"/>
      <c r="AB1462" s="55"/>
      <c r="AC1462" s="55"/>
      <c r="AD1462" s="55"/>
      <c r="AE1462" s="55"/>
      <c r="AF1462" s="55"/>
    </row>
    <row r="1463" ht="14.5" spans="1:32">
      <c r="A1463" s="34"/>
      <c r="B1463" s="37"/>
      <c r="C1463" s="226"/>
      <c r="D1463" s="328"/>
      <c r="E1463" s="328"/>
      <c r="F1463" s="328"/>
      <c r="G1463" s="328"/>
      <c r="H1463" s="328"/>
      <c r="I1463" s="328"/>
      <c r="J1463" s="328"/>
      <c r="K1463" s="328"/>
      <c r="L1463" s="329"/>
      <c r="M1463" s="329"/>
      <c r="N1463" s="329"/>
      <c r="O1463" s="329"/>
      <c r="P1463" s="328"/>
      <c r="Q1463" s="330"/>
      <c r="R1463" s="329"/>
      <c r="S1463" s="328"/>
      <c r="T1463" s="331"/>
      <c r="U1463" s="328"/>
      <c r="V1463" s="55"/>
      <c r="W1463" s="55"/>
      <c r="X1463" s="55"/>
      <c r="Y1463" s="55"/>
      <c r="Z1463" s="55"/>
      <c r="AA1463" s="55"/>
      <c r="AB1463" s="55"/>
      <c r="AC1463" s="55"/>
      <c r="AD1463" s="55"/>
      <c r="AE1463" s="55"/>
      <c r="AF1463" s="55"/>
    </row>
    <row r="1464" ht="14.5" spans="1:32">
      <c r="A1464" s="34"/>
      <c r="B1464" s="37"/>
      <c r="C1464" s="226"/>
      <c r="D1464" s="328"/>
      <c r="E1464" s="328"/>
      <c r="F1464" s="328"/>
      <c r="G1464" s="328"/>
      <c r="H1464" s="328"/>
      <c r="I1464" s="328"/>
      <c r="J1464" s="328"/>
      <c r="K1464" s="328"/>
      <c r="L1464" s="329"/>
      <c r="M1464" s="329"/>
      <c r="N1464" s="329"/>
      <c r="O1464" s="329"/>
      <c r="P1464" s="328"/>
      <c r="Q1464" s="330"/>
      <c r="R1464" s="329"/>
      <c r="S1464" s="328"/>
      <c r="T1464" s="331"/>
      <c r="U1464" s="328"/>
      <c r="V1464" s="55"/>
      <c r="W1464" s="55"/>
      <c r="X1464" s="55"/>
      <c r="Y1464" s="55"/>
      <c r="Z1464" s="55"/>
      <c r="AA1464" s="55"/>
      <c r="AB1464" s="55"/>
      <c r="AC1464" s="55"/>
      <c r="AD1464" s="55"/>
      <c r="AE1464" s="55"/>
      <c r="AF1464" s="55"/>
    </row>
    <row r="1465" ht="14.5" spans="1:32">
      <c r="A1465" s="34"/>
      <c r="B1465" s="37"/>
      <c r="C1465" s="226"/>
      <c r="D1465" s="328"/>
      <c r="E1465" s="328"/>
      <c r="F1465" s="328"/>
      <c r="G1465" s="328"/>
      <c r="H1465" s="328"/>
      <c r="I1465" s="328"/>
      <c r="J1465" s="328"/>
      <c r="K1465" s="328"/>
      <c r="L1465" s="329"/>
      <c r="M1465" s="329"/>
      <c r="N1465" s="329"/>
      <c r="O1465" s="329"/>
      <c r="P1465" s="328"/>
      <c r="Q1465" s="330"/>
      <c r="R1465" s="329"/>
      <c r="S1465" s="328"/>
      <c r="T1465" s="331"/>
      <c r="U1465" s="328"/>
      <c r="V1465" s="55"/>
      <c r="W1465" s="55"/>
      <c r="X1465" s="55"/>
      <c r="Y1465" s="55"/>
      <c r="Z1465" s="55"/>
      <c r="AA1465" s="55"/>
      <c r="AB1465" s="55"/>
      <c r="AC1465" s="55"/>
      <c r="AD1465" s="55"/>
      <c r="AE1465" s="55"/>
      <c r="AF1465" s="55"/>
    </row>
    <row r="1466" ht="14.5" spans="1:32">
      <c r="A1466" s="34"/>
      <c r="B1466" s="37"/>
      <c r="C1466" s="226"/>
      <c r="D1466" s="328"/>
      <c r="E1466" s="328"/>
      <c r="F1466" s="328"/>
      <c r="G1466" s="328"/>
      <c r="H1466" s="328"/>
      <c r="I1466" s="328"/>
      <c r="J1466" s="328"/>
      <c r="K1466" s="328"/>
      <c r="L1466" s="329"/>
      <c r="M1466" s="329"/>
      <c r="N1466" s="329"/>
      <c r="O1466" s="329"/>
      <c r="P1466" s="328"/>
      <c r="Q1466" s="330"/>
      <c r="R1466" s="329"/>
      <c r="S1466" s="328"/>
      <c r="T1466" s="331"/>
      <c r="U1466" s="328"/>
      <c r="V1466" s="55"/>
      <c r="W1466" s="55"/>
      <c r="X1466" s="55"/>
      <c r="Y1466" s="55"/>
      <c r="Z1466" s="55"/>
      <c r="AA1466" s="55"/>
      <c r="AB1466" s="55"/>
      <c r="AC1466" s="55"/>
      <c r="AD1466" s="55"/>
      <c r="AE1466" s="55"/>
      <c r="AF1466" s="55"/>
    </row>
    <row r="1467" ht="14.5" spans="1:32">
      <c r="A1467" s="34"/>
      <c r="B1467" s="37"/>
      <c r="C1467" s="226"/>
      <c r="D1467" s="328"/>
      <c r="E1467" s="328"/>
      <c r="F1467" s="328"/>
      <c r="G1467" s="328"/>
      <c r="H1467" s="328"/>
      <c r="I1467" s="328"/>
      <c r="J1467" s="328"/>
      <c r="K1467" s="328"/>
      <c r="L1467" s="329"/>
      <c r="M1467" s="329"/>
      <c r="N1467" s="329"/>
      <c r="O1467" s="329"/>
      <c r="P1467" s="328"/>
      <c r="Q1467" s="330"/>
      <c r="R1467" s="329"/>
      <c r="S1467" s="328"/>
      <c r="T1467" s="331"/>
      <c r="U1467" s="328"/>
      <c r="V1467" s="55"/>
      <c r="W1467" s="55"/>
      <c r="X1467" s="55"/>
      <c r="Y1467" s="55"/>
      <c r="Z1467" s="55"/>
      <c r="AA1467" s="55"/>
      <c r="AB1467" s="55"/>
      <c r="AC1467" s="55"/>
      <c r="AD1467" s="55"/>
      <c r="AE1467" s="55"/>
      <c r="AF1467" s="55"/>
    </row>
    <row r="1468" ht="14.5" spans="1:32">
      <c r="A1468" s="34"/>
      <c r="B1468" s="37"/>
      <c r="C1468" s="226"/>
      <c r="D1468" s="328"/>
      <c r="E1468" s="328"/>
      <c r="F1468" s="328"/>
      <c r="G1468" s="328"/>
      <c r="H1468" s="328"/>
      <c r="I1468" s="328"/>
      <c r="J1468" s="328"/>
      <c r="K1468" s="328"/>
      <c r="L1468" s="329"/>
      <c r="M1468" s="329"/>
      <c r="N1468" s="329"/>
      <c r="O1468" s="329"/>
      <c r="P1468" s="328"/>
      <c r="Q1468" s="330"/>
      <c r="R1468" s="329"/>
      <c r="S1468" s="328"/>
      <c r="T1468" s="331"/>
      <c r="U1468" s="328"/>
      <c r="V1468" s="55"/>
      <c r="W1468" s="55"/>
      <c r="X1468" s="55"/>
      <c r="Y1468" s="55"/>
      <c r="Z1468" s="55"/>
      <c r="AA1468" s="55"/>
      <c r="AB1468" s="55"/>
      <c r="AC1468" s="55"/>
      <c r="AD1468" s="55"/>
      <c r="AE1468" s="55"/>
      <c r="AF1468" s="55"/>
    </row>
    <row r="1469" ht="14.5" spans="1:32">
      <c r="A1469" s="34"/>
      <c r="B1469" s="37"/>
      <c r="C1469" s="226"/>
      <c r="D1469" s="328"/>
      <c r="E1469" s="328"/>
      <c r="F1469" s="328"/>
      <c r="G1469" s="328"/>
      <c r="H1469" s="328"/>
      <c r="I1469" s="328"/>
      <c r="J1469" s="328"/>
      <c r="K1469" s="328"/>
      <c r="L1469" s="329"/>
      <c r="M1469" s="329"/>
      <c r="N1469" s="329"/>
      <c r="O1469" s="329"/>
      <c r="P1469" s="328"/>
      <c r="Q1469" s="330"/>
      <c r="R1469" s="329"/>
      <c r="S1469" s="328"/>
      <c r="T1469" s="331"/>
      <c r="U1469" s="328"/>
      <c r="V1469" s="55"/>
      <c r="W1469" s="55"/>
      <c r="X1469" s="55"/>
      <c r="Y1469" s="55"/>
      <c r="Z1469" s="55"/>
      <c r="AA1469" s="55"/>
      <c r="AB1469" s="55"/>
      <c r="AC1469" s="55"/>
      <c r="AD1469" s="55"/>
      <c r="AE1469" s="55"/>
      <c r="AF1469" s="55"/>
    </row>
    <row r="1470" ht="14.5" spans="1:32">
      <c r="A1470" s="34"/>
      <c r="B1470" s="37"/>
      <c r="C1470" s="226"/>
      <c r="D1470" s="328"/>
      <c r="E1470" s="328"/>
      <c r="F1470" s="328"/>
      <c r="G1470" s="328"/>
      <c r="H1470" s="328"/>
      <c r="I1470" s="328"/>
      <c r="J1470" s="328"/>
      <c r="K1470" s="328"/>
      <c r="L1470" s="329"/>
      <c r="M1470" s="329"/>
      <c r="N1470" s="329"/>
      <c r="O1470" s="329"/>
      <c r="P1470" s="328"/>
      <c r="Q1470" s="330"/>
      <c r="R1470" s="329"/>
      <c r="S1470" s="328"/>
      <c r="T1470" s="331"/>
      <c r="U1470" s="328"/>
      <c r="V1470" s="55"/>
      <c r="W1470" s="55"/>
      <c r="X1470" s="55"/>
      <c r="Y1470" s="55"/>
      <c r="Z1470" s="55"/>
      <c r="AA1470" s="55"/>
      <c r="AB1470" s="55"/>
      <c r="AC1470" s="55"/>
      <c r="AD1470" s="55"/>
      <c r="AE1470" s="55"/>
      <c r="AF1470" s="55"/>
    </row>
    <row r="1471" ht="14.5" spans="1:32">
      <c r="A1471" s="34"/>
      <c r="B1471" s="37"/>
      <c r="C1471" s="226"/>
      <c r="D1471" s="328"/>
      <c r="E1471" s="328"/>
      <c r="F1471" s="328"/>
      <c r="G1471" s="328"/>
      <c r="H1471" s="328"/>
      <c r="I1471" s="328"/>
      <c r="J1471" s="328"/>
      <c r="K1471" s="328"/>
      <c r="L1471" s="329"/>
      <c r="M1471" s="329"/>
      <c r="N1471" s="329"/>
      <c r="O1471" s="329"/>
      <c r="P1471" s="328"/>
      <c r="Q1471" s="330"/>
      <c r="R1471" s="329"/>
      <c r="S1471" s="328"/>
      <c r="T1471" s="331"/>
      <c r="U1471" s="328"/>
      <c r="V1471" s="55"/>
      <c r="W1471" s="55"/>
      <c r="X1471" s="55"/>
      <c r="Y1471" s="55"/>
      <c r="Z1471" s="55"/>
      <c r="AA1471" s="55"/>
      <c r="AB1471" s="55"/>
      <c r="AC1471" s="55"/>
      <c r="AD1471" s="55"/>
      <c r="AE1471" s="55"/>
      <c r="AF1471" s="55"/>
    </row>
    <row r="1472" ht="14.5" spans="1:32">
      <c r="A1472" s="34"/>
      <c r="B1472" s="37"/>
      <c r="C1472" s="226"/>
      <c r="D1472" s="328"/>
      <c r="E1472" s="328"/>
      <c r="F1472" s="328"/>
      <c r="G1472" s="328"/>
      <c r="H1472" s="328"/>
      <c r="I1472" s="328"/>
      <c r="J1472" s="328"/>
      <c r="K1472" s="328"/>
      <c r="L1472" s="329"/>
      <c r="M1472" s="329"/>
      <c r="N1472" s="329"/>
      <c r="O1472" s="329"/>
      <c r="P1472" s="328"/>
      <c r="Q1472" s="330"/>
      <c r="R1472" s="329"/>
      <c r="S1472" s="328"/>
      <c r="T1472" s="331"/>
      <c r="U1472" s="328"/>
      <c r="V1472" s="55"/>
      <c r="W1472" s="55"/>
      <c r="X1472" s="55"/>
      <c r="Y1472" s="55"/>
      <c r="Z1472" s="55"/>
      <c r="AA1472" s="55"/>
      <c r="AB1472" s="55"/>
      <c r="AC1472" s="55"/>
      <c r="AD1472" s="55"/>
      <c r="AE1472" s="55"/>
      <c r="AF1472" s="55"/>
    </row>
    <row r="1473" ht="14.5" spans="1:32">
      <c r="A1473" s="34"/>
      <c r="B1473" s="37"/>
      <c r="C1473" s="226"/>
      <c r="D1473" s="328"/>
      <c r="E1473" s="328"/>
      <c r="F1473" s="328"/>
      <c r="G1473" s="328"/>
      <c r="H1473" s="328"/>
      <c r="I1473" s="328"/>
      <c r="J1473" s="328"/>
      <c r="K1473" s="328"/>
      <c r="L1473" s="329"/>
      <c r="M1473" s="329"/>
      <c r="N1473" s="329"/>
      <c r="O1473" s="329"/>
      <c r="P1473" s="328"/>
      <c r="Q1473" s="330"/>
      <c r="R1473" s="329"/>
      <c r="S1473" s="328"/>
      <c r="T1473" s="331"/>
      <c r="U1473" s="328"/>
      <c r="V1473" s="55"/>
      <c r="W1473" s="55"/>
      <c r="X1473" s="55"/>
      <c r="Y1473" s="55"/>
      <c r="Z1473" s="55"/>
      <c r="AA1473" s="55"/>
      <c r="AB1473" s="55"/>
      <c r="AC1473" s="55"/>
      <c r="AD1473" s="55"/>
      <c r="AE1473" s="55"/>
      <c r="AF1473" s="55"/>
    </row>
    <row r="1474" ht="14.5" spans="1:32">
      <c r="A1474" s="34"/>
      <c r="B1474" s="37"/>
      <c r="C1474" s="226"/>
      <c r="D1474" s="328"/>
      <c r="E1474" s="328"/>
      <c r="F1474" s="328"/>
      <c r="G1474" s="328"/>
      <c r="H1474" s="328"/>
      <c r="I1474" s="328"/>
      <c r="J1474" s="328"/>
      <c r="K1474" s="328"/>
      <c r="L1474" s="329"/>
      <c r="M1474" s="329"/>
      <c r="N1474" s="329"/>
      <c r="O1474" s="329"/>
      <c r="P1474" s="328"/>
      <c r="Q1474" s="330"/>
      <c r="R1474" s="329"/>
      <c r="S1474" s="328"/>
      <c r="T1474" s="331"/>
      <c r="U1474" s="328"/>
      <c r="V1474" s="55"/>
      <c r="W1474" s="55"/>
      <c r="X1474" s="55"/>
      <c r="Y1474" s="55"/>
      <c r="Z1474" s="55"/>
      <c r="AA1474" s="55"/>
      <c r="AB1474" s="55"/>
      <c r="AC1474" s="55"/>
      <c r="AD1474" s="55"/>
      <c r="AE1474" s="55"/>
      <c r="AF1474" s="55"/>
    </row>
    <row r="1475" ht="14.5" spans="1:32">
      <c r="A1475" s="34"/>
      <c r="B1475" s="37"/>
      <c r="C1475" s="226"/>
      <c r="D1475" s="328"/>
      <c r="E1475" s="328"/>
      <c r="F1475" s="328"/>
      <c r="G1475" s="328"/>
      <c r="H1475" s="328"/>
      <c r="I1475" s="328"/>
      <c r="J1475" s="328"/>
      <c r="K1475" s="328"/>
      <c r="L1475" s="329"/>
      <c r="M1475" s="329"/>
      <c r="N1475" s="329"/>
      <c r="O1475" s="329"/>
      <c r="P1475" s="328"/>
      <c r="Q1475" s="330"/>
      <c r="R1475" s="329"/>
      <c r="S1475" s="328"/>
      <c r="T1475" s="331"/>
      <c r="U1475" s="328"/>
      <c r="V1475" s="55"/>
      <c r="W1475" s="55"/>
      <c r="X1475" s="55"/>
      <c r="Y1475" s="55"/>
      <c r="Z1475" s="55"/>
      <c r="AA1475" s="55"/>
      <c r="AB1475" s="55"/>
      <c r="AC1475" s="55"/>
      <c r="AD1475" s="55"/>
      <c r="AE1475" s="55"/>
      <c r="AF1475" s="55"/>
    </row>
    <row r="1476" ht="14.5" spans="1:32">
      <c r="A1476" s="34"/>
      <c r="B1476" s="37"/>
      <c r="C1476" s="226"/>
      <c r="D1476" s="328"/>
      <c r="E1476" s="328"/>
      <c r="F1476" s="328"/>
      <c r="G1476" s="328"/>
      <c r="H1476" s="328"/>
      <c r="I1476" s="328"/>
      <c r="J1476" s="328"/>
      <c r="K1476" s="328"/>
      <c r="L1476" s="329"/>
      <c r="M1476" s="329"/>
      <c r="N1476" s="329"/>
      <c r="O1476" s="329"/>
      <c r="P1476" s="328"/>
      <c r="Q1476" s="330"/>
      <c r="R1476" s="329"/>
      <c r="S1476" s="328"/>
      <c r="T1476" s="331"/>
      <c r="U1476" s="328"/>
      <c r="V1476" s="55"/>
      <c r="W1476" s="55"/>
      <c r="X1476" s="55"/>
      <c r="Y1476" s="55"/>
      <c r="Z1476" s="55"/>
      <c r="AA1476" s="55"/>
      <c r="AB1476" s="55"/>
      <c r="AC1476" s="55"/>
      <c r="AD1476" s="55"/>
      <c r="AE1476" s="55"/>
      <c r="AF1476" s="55"/>
    </row>
    <row r="1477" ht="14.5" spans="1:32">
      <c r="A1477" s="34"/>
      <c r="B1477" s="37"/>
      <c r="C1477" s="226"/>
      <c r="D1477" s="328"/>
      <c r="E1477" s="328"/>
      <c r="F1477" s="328"/>
      <c r="G1477" s="328"/>
      <c r="H1477" s="328"/>
      <c r="I1477" s="328"/>
      <c r="J1477" s="328"/>
      <c r="K1477" s="328"/>
      <c r="L1477" s="329"/>
      <c r="M1477" s="329"/>
      <c r="N1477" s="329"/>
      <c r="O1477" s="329"/>
      <c r="P1477" s="328"/>
      <c r="Q1477" s="330"/>
      <c r="R1477" s="329"/>
      <c r="S1477" s="328"/>
      <c r="T1477" s="331"/>
      <c r="U1477" s="328"/>
      <c r="V1477" s="55"/>
      <c r="W1477" s="55"/>
      <c r="X1477" s="55"/>
      <c r="Y1477" s="55"/>
      <c r="Z1477" s="55"/>
      <c r="AA1477" s="55"/>
      <c r="AB1477" s="55"/>
      <c r="AC1477" s="55"/>
      <c r="AD1477" s="55"/>
      <c r="AE1477" s="55"/>
      <c r="AF1477" s="55"/>
    </row>
    <row r="1478" ht="14.5" spans="1:32">
      <c r="A1478" s="34"/>
      <c r="B1478" s="37"/>
      <c r="C1478" s="226"/>
      <c r="D1478" s="328"/>
      <c r="E1478" s="328"/>
      <c r="F1478" s="328"/>
      <c r="G1478" s="328"/>
      <c r="H1478" s="328"/>
      <c r="I1478" s="328"/>
      <c r="J1478" s="328"/>
      <c r="K1478" s="328"/>
      <c r="L1478" s="329"/>
      <c r="M1478" s="329"/>
      <c r="N1478" s="329"/>
      <c r="O1478" s="329"/>
      <c r="P1478" s="328"/>
      <c r="Q1478" s="330"/>
      <c r="R1478" s="329"/>
      <c r="S1478" s="328"/>
      <c r="T1478" s="331"/>
      <c r="U1478" s="328"/>
      <c r="V1478" s="55"/>
      <c r="W1478" s="55"/>
      <c r="X1478" s="55"/>
      <c r="Y1478" s="55"/>
      <c r="Z1478" s="55"/>
      <c r="AA1478" s="55"/>
      <c r="AB1478" s="55"/>
      <c r="AC1478" s="55"/>
      <c r="AD1478" s="55"/>
      <c r="AE1478" s="55"/>
      <c r="AF1478" s="55"/>
    </row>
    <row r="1479" ht="14.5" spans="1:32">
      <c r="A1479" s="34"/>
      <c r="B1479" s="37"/>
      <c r="C1479" s="226"/>
      <c r="D1479" s="328"/>
      <c r="E1479" s="328"/>
      <c r="F1479" s="328"/>
      <c r="G1479" s="328"/>
      <c r="H1479" s="328"/>
      <c r="I1479" s="328"/>
      <c r="J1479" s="328"/>
      <c r="K1479" s="328"/>
      <c r="L1479" s="329"/>
      <c r="M1479" s="329"/>
      <c r="N1479" s="329"/>
      <c r="O1479" s="329"/>
      <c r="P1479" s="328"/>
      <c r="Q1479" s="330"/>
      <c r="R1479" s="329"/>
      <c r="S1479" s="328"/>
      <c r="T1479" s="331"/>
      <c r="U1479" s="328"/>
      <c r="V1479" s="55"/>
      <c r="W1479" s="55"/>
      <c r="X1479" s="55"/>
      <c r="Y1479" s="55"/>
      <c r="Z1479" s="55"/>
      <c r="AA1479" s="55"/>
      <c r="AB1479" s="55"/>
      <c r="AC1479" s="55"/>
      <c r="AD1479" s="55"/>
      <c r="AE1479" s="55"/>
      <c r="AF1479" s="55"/>
    </row>
    <row r="1480" ht="14.5" spans="1:32">
      <c r="A1480" s="34"/>
      <c r="B1480" s="37"/>
      <c r="C1480" s="226"/>
      <c r="D1480" s="328"/>
      <c r="E1480" s="328"/>
      <c r="F1480" s="328"/>
      <c r="G1480" s="328"/>
      <c r="H1480" s="328"/>
      <c r="I1480" s="328"/>
      <c r="J1480" s="328"/>
      <c r="K1480" s="328"/>
      <c r="L1480" s="329"/>
      <c r="M1480" s="329"/>
      <c r="N1480" s="329"/>
      <c r="O1480" s="329"/>
      <c r="P1480" s="328"/>
      <c r="Q1480" s="330"/>
      <c r="R1480" s="329"/>
      <c r="S1480" s="328"/>
      <c r="T1480" s="331"/>
      <c r="U1480" s="328"/>
      <c r="V1480" s="55"/>
      <c r="W1480" s="55"/>
      <c r="X1480" s="55"/>
      <c r="Y1480" s="55"/>
      <c r="Z1480" s="55"/>
      <c r="AA1480" s="55"/>
      <c r="AB1480" s="55"/>
      <c r="AC1480" s="55"/>
      <c r="AD1480" s="55"/>
      <c r="AE1480" s="55"/>
      <c r="AF1480" s="55"/>
    </row>
    <row r="1481" ht="14.5" spans="1:32">
      <c r="A1481" s="34"/>
      <c r="B1481" s="37"/>
      <c r="C1481" s="226"/>
      <c r="D1481" s="328"/>
      <c r="E1481" s="328"/>
      <c r="F1481" s="328"/>
      <c r="G1481" s="328"/>
      <c r="H1481" s="328"/>
      <c r="I1481" s="328"/>
      <c r="J1481" s="328"/>
      <c r="K1481" s="328"/>
      <c r="L1481" s="329"/>
      <c r="M1481" s="329"/>
      <c r="N1481" s="329"/>
      <c r="O1481" s="329"/>
      <c r="P1481" s="328"/>
      <c r="Q1481" s="330"/>
      <c r="R1481" s="329"/>
      <c r="S1481" s="328"/>
      <c r="T1481" s="331"/>
      <c r="U1481" s="328"/>
      <c r="V1481" s="55"/>
      <c r="W1481" s="55"/>
      <c r="X1481" s="55"/>
      <c r="Y1481" s="55"/>
      <c r="Z1481" s="55"/>
      <c r="AA1481" s="55"/>
      <c r="AB1481" s="55"/>
      <c r="AC1481" s="55"/>
      <c r="AD1481" s="55"/>
      <c r="AE1481" s="55"/>
      <c r="AF1481" s="55"/>
    </row>
    <row r="1482" ht="14.5" spans="1:32">
      <c r="A1482" s="34"/>
      <c r="B1482" s="37"/>
      <c r="C1482" s="226"/>
      <c r="D1482" s="328"/>
      <c r="E1482" s="328"/>
      <c r="F1482" s="328"/>
      <c r="G1482" s="328"/>
      <c r="H1482" s="328"/>
      <c r="I1482" s="328"/>
      <c r="J1482" s="328"/>
      <c r="K1482" s="328"/>
      <c r="L1482" s="329"/>
      <c r="M1482" s="329"/>
      <c r="N1482" s="329"/>
      <c r="O1482" s="329"/>
      <c r="P1482" s="328"/>
      <c r="Q1482" s="330"/>
      <c r="R1482" s="329"/>
      <c r="S1482" s="328"/>
      <c r="T1482" s="331"/>
      <c r="U1482" s="328"/>
      <c r="V1482" s="55"/>
      <c r="W1482" s="55"/>
      <c r="X1482" s="55"/>
      <c r="Y1482" s="55"/>
      <c r="Z1482" s="55"/>
      <c r="AA1482" s="55"/>
      <c r="AB1482" s="55"/>
      <c r="AC1482" s="55"/>
      <c r="AD1482" s="55"/>
      <c r="AE1482" s="55"/>
      <c r="AF1482" s="55"/>
    </row>
    <row r="1483" ht="14.5" spans="1:32">
      <c r="A1483" s="34"/>
      <c r="B1483" s="37"/>
      <c r="C1483" s="226"/>
      <c r="D1483" s="328"/>
      <c r="E1483" s="328"/>
      <c r="F1483" s="328"/>
      <c r="G1483" s="328"/>
      <c r="H1483" s="328"/>
      <c r="I1483" s="328"/>
      <c r="J1483" s="328"/>
      <c r="K1483" s="328"/>
      <c r="L1483" s="329"/>
      <c r="M1483" s="329"/>
      <c r="N1483" s="329"/>
      <c r="O1483" s="329"/>
      <c r="P1483" s="328"/>
      <c r="Q1483" s="330"/>
      <c r="R1483" s="329"/>
      <c r="S1483" s="328"/>
      <c r="T1483" s="331"/>
      <c r="U1483" s="328"/>
      <c r="V1483" s="55"/>
      <c r="W1483" s="55"/>
      <c r="X1483" s="55"/>
      <c r="Y1483" s="55"/>
      <c r="Z1483" s="55"/>
      <c r="AA1483" s="55"/>
      <c r="AB1483" s="55"/>
      <c r="AC1483" s="55"/>
      <c r="AD1483" s="55"/>
      <c r="AE1483" s="55"/>
      <c r="AF1483" s="55"/>
    </row>
    <row r="1484" ht="14.5" spans="1:32">
      <c r="A1484" s="34"/>
      <c r="B1484" s="37"/>
      <c r="C1484" s="226"/>
      <c r="D1484" s="328"/>
      <c r="E1484" s="328"/>
      <c r="F1484" s="328"/>
      <c r="G1484" s="328"/>
      <c r="H1484" s="328"/>
      <c r="I1484" s="328"/>
      <c r="J1484" s="328"/>
      <c r="K1484" s="328"/>
      <c r="L1484" s="329"/>
      <c r="M1484" s="329"/>
      <c r="N1484" s="329"/>
      <c r="O1484" s="329"/>
      <c r="P1484" s="328"/>
      <c r="Q1484" s="330"/>
      <c r="R1484" s="329"/>
      <c r="S1484" s="328"/>
      <c r="T1484" s="331"/>
      <c r="U1484" s="328"/>
      <c r="V1484" s="55"/>
      <c r="W1484" s="55"/>
      <c r="X1484" s="55"/>
      <c r="Y1484" s="55"/>
      <c r="Z1484" s="55"/>
      <c r="AA1484" s="55"/>
      <c r="AB1484" s="55"/>
      <c r="AC1484" s="55"/>
      <c r="AD1484" s="55"/>
      <c r="AE1484" s="55"/>
      <c r="AF1484" s="55"/>
    </row>
    <row r="1485" ht="14.5" spans="1:32">
      <c r="A1485" s="34"/>
      <c r="B1485" s="37"/>
      <c r="C1485" s="226"/>
      <c r="D1485" s="328"/>
      <c r="E1485" s="328"/>
      <c r="F1485" s="328"/>
      <c r="G1485" s="328"/>
      <c r="H1485" s="328"/>
      <c r="I1485" s="328"/>
      <c r="J1485" s="328"/>
      <c r="K1485" s="328"/>
      <c r="L1485" s="329"/>
      <c r="M1485" s="329"/>
      <c r="N1485" s="329"/>
      <c r="O1485" s="329"/>
      <c r="P1485" s="328"/>
      <c r="Q1485" s="330"/>
      <c r="R1485" s="329"/>
      <c r="S1485" s="328"/>
      <c r="T1485" s="331"/>
      <c r="U1485" s="328"/>
      <c r="V1485" s="55"/>
      <c r="W1485" s="55"/>
      <c r="X1485" s="55"/>
      <c r="Y1485" s="55"/>
      <c r="Z1485" s="55"/>
      <c r="AA1485" s="55"/>
      <c r="AB1485" s="55"/>
      <c r="AC1485" s="55"/>
      <c r="AD1485" s="55"/>
      <c r="AE1485" s="55"/>
      <c r="AF1485" s="55"/>
    </row>
    <row r="1486" ht="14.5" spans="1:32">
      <c r="A1486" s="34"/>
      <c r="B1486" s="37"/>
      <c r="C1486" s="226"/>
      <c r="D1486" s="328"/>
      <c r="E1486" s="328"/>
      <c r="F1486" s="328"/>
      <c r="G1486" s="328"/>
      <c r="H1486" s="328"/>
      <c r="I1486" s="328"/>
      <c r="J1486" s="328"/>
      <c r="K1486" s="328"/>
      <c r="L1486" s="329"/>
      <c r="M1486" s="329"/>
      <c r="N1486" s="329"/>
      <c r="O1486" s="329"/>
      <c r="P1486" s="328"/>
      <c r="Q1486" s="330"/>
      <c r="R1486" s="329"/>
      <c r="S1486" s="328"/>
      <c r="T1486" s="331"/>
      <c r="U1486" s="328"/>
      <c r="V1486" s="55"/>
      <c r="W1486" s="55"/>
      <c r="X1486" s="55"/>
      <c r="Y1486" s="55"/>
      <c r="Z1486" s="55"/>
      <c r="AA1486" s="55"/>
      <c r="AB1486" s="55"/>
      <c r="AC1486" s="55"/>
      <c r="AD1486" s="55"/>
      <c r="AE1486" s="55"/>
      <c r="AF1486" s="55"/>
    </row>
    <row r="1487" ht="14.5" spans="1:32">
      <c r="A1487" s="34"/>
      <c r="B1487" s="37"/>
      <c r="C1487" s="226"/>
      <c r="D1487" s="328"/>
      <c r="E1487" s="328"/>
      <c r="F1487" s="328"/>
      <c r="G1487" s="328"/>
      <c r="H1487" s="328"/>
      <c r="I1487" s="328"/>
      <c r="J1487" s="328"/>
      <c r="K1487" s="328"/>
      <c r="L1487" s="329"/>
      <c r="M1487" s="329"/>
      <c r="N1487" s="329"/>
      <c r="O1487" s="329"/>
      <c r="P1487" s="328"/>
      <c r="Q1487" s="330"/>
      <c r="R1487" s="329"/>
      <c r="S1487" s="328"/>
      <c r="T1487" s="331"/>
      <c r="U1487" s="328"/>
      <c r="V1487" s="55"/>
      <c r="W1487" s="55"/>
      <c r="X1487" s="55"/>
      <c r="Y1487" s="55"/>
      <c r="Z1487" s="55"/>
      <c r="AA1487" s="55"/>
      <c r="AB1487" s="55"/>
      <c r="AC1487" s="55"/>
      <c r="AD1487" s="55"/>
      <c r="AE1487" s="55"/>
      <c r="AF1487" s="55"/>
    </row>
    <row r="1488" ht="14.5" spans="1:32">
      <c r="A1488" s="34"/>
      <c r="B1488" s="37"/>
      <c r="C1488" s="226"/>
      <c r="D1488" s="328"/>
      <c r="E1488" s="328"/>
      <c r="F1488" s="328"/>
      <c r="G1488" s="328"/>
      <c r="H1488" s="328"/>
      <c r="I1488" s="328"/>
      <c r="J1488" s="328"/>
      <c r="K1488" s="328"/>
      <c r="L1488" s="329"/>
      <c r="M1488" s="329"/>
      <c r="N1488" s="329"/>
      <c r="O1488" s="329"/>
      <c r="P1488" s="328"/>
      <c r="Q1488" s="330"/>
      <c r="R1488" s="329"/>
      <c r="S1488" s="328"/>
      <c r="T1488" s="331"/>
      <c r="U1488" s="328"/>
      <c r="V1488" s="55"/>
      <c r="W1488" s="55"/>
      <c r="X1488" s="55"/>
      <c r="Y1488" s="55"/>
      <c r="Z1488" s="55"/>
      <c r="AA1488" s="55"/>
      <c r="AB1488" s="55"/>
      <c r="AC1488" s="55"/>
      <c r="AD1488" s="55"/>
      <c r="AE1488" s="55"/>
      <c r="AF1488" s="55"/>
    </row>
    <row r="1489" ht="14.5" spans="1:32">
      <c r="A1489" s="34"/>
      <c r="B1489" s="37"/>
      <c r="C1489" s="226"/>
      <c r="D1489" s="328"/>
      <c r="E1489" s="328"/>
      <c r="F1489" s="328"/>
      <c r="G1489" s="328"/>
      <c r="H1489" s="328"/>
      <c r="I1489" s="328"/>
      <c r="J1489" s="328"/>
      <c r="K1489" s="328"/>
      <c r="L1489" s="329"/>
      <c r="M1489" s="329"/>
      <c r="N1489" s="329"/>
      <c r="O1489" s="329"/>
      <c r="P1489" s="328"/>
      <c r="Q1489" s="330"/>
      <c r="R1489" s="329"/>
      <c r="S1489" s="328"/>
      <c r="T1489" s="331"/>
      <c r="U1489" s="328"/>
      <c r="V1489" s="55"/>
      <c r="W1489" s="55"/>
      <c r="X1489" s="55"/>
      <c r="Y1489" s="55"/>
      <c r="Z1489" s="55"/>
      <c r="AA1489" s="55"/>
      <c r="AB1489" s="55"/>
      <c r="AC1489" s="55"/>
      <c r="AD1489" s="55"/>
      <c r="AE1489" s="55"/>
      <c r="AF1489" s="55"/>
    </row>
    <row r="1490" ht="14.5" spans="1:32">
      <c r="A1490" s="34"/>
      <c r="B1490" s="37"/>
      <c r="C1490" s="226"/>
      <c r="D1490" s="328"/>
      <c r="E1490" s="328"/>
      <c r="F1490" s="328"/>
      <c r="G1490" s="328"/>
      <c r="H1490" s="328"/>
      <c r="I1490" s="328"/>
      <c r="J1490" s="328"/>
      <c r="K1490" s="328"/>
      <c r="L1490" s="329"/>
      <c r="M1490" s="329"/>
      <c r="N1490" s="329"/>
      <c r="O1490" s="329"/>
      <c r="P1490" s="328"/>
      <c r="Q1490" s="330"/>
      <c r="R1490" s="329"/>
      <c r="S1490" s="328"/>
      <c r="T1490" s="331"/>
      <c r="U1490" s="328"/>
      <c r="V1490" s="55"/>
      <c r="W1490" s="55"/>
      <c r="X1490" s="55"/>
      <c r="Y1490" s="55"/>
      <c r="Z1490" s="55"/>
      <c r="AA1490" s="55"/>
      <c r="AB1490" s="55"/>
      <c r="AC1490" s="55"/>
      <c r="AD1490" s="55"/>
      <c r="AE1490" s="55"/>
      <c r="AF1490" s="55"/>
    </row>
    <row r="1491" ht="14.5" spans="1:32">
      <c r="A1491" s="34"/>
      <c r="B1491" s="37"/>
      <c r="C1491" s="226"/>
      <c r="D1491" s="328"/>
      <c r="E1491" s="328"/>
      <c r="F1491" s="328"/>
      <c r="G1491" s="328"/>
      <c r="H1491" s="328"/>
      <c r="I1491" s="328"/>
      <c r="J1491" s="328"/>
      <c r="K1491" s="328"/>
      <c r="L1491" s="329"/>
      <c r="M1491" s="329"/>
      <c r="N1491" s="329"/>
      <c r="O1491" s="329"/>
      <c r="P1491" s="328"/>
      <c r="Q1491" s="330"/>
      <c r="R1491" s="329"/>
      <c r="S1491" s="328"/>
      <c r="T1491" s="331"/>
      <c r="U1491" s="328"/>
      <c r="V1491" s="55"/>
      <c r="W1491" s="55"/>
      <c r="X1491" s="55"/>
      <c r="Y1491" s="55"/>
      <c r="Z1491" s="55"/>
      <c r="AA1491" s="55"/>
      <c r="AB1491" s="55"/>
      <c r="AC1491" s="55"/>
      <c r="AD1491" s="55"/>
      <c r="AE1491" s="55"/>
      <c r="AF1491" s="55"/>
    </row>
    <row r="1492" ht="14.5" spans="1:32">
      <c r="A1492" s="34"/>
      <c r="B1492" s="37"/>
      <c r="C1492" s="226"/>
      <c r="D1492" s="328"/>
      <c r="E1492" s="328"/>
      <c r="F1492" s="328"/>
      <c r="G1492" s="328"/>
      <c r="H1492" s="328"/>
      <c r="I1492" s="328"/>
      <c r="J1492" s="328"/>
      <c r="K1492" s="328"/>
      <c r="L1492" s="329"/>
      <c r="M1492" s="329"/>
      <c r="N1492" s="329"/>
      <c r="O1492" s="329"/>
      <c r="P1492" s="328"/>
      <c r="Q1492" s="330"/>
      <c r="R1492" s="329"/>
      <c r="S1492" s="328"/>
      <c r="T1492" s="331"/>
      <c r="U1492" s="328"/>
      <c r="V1492" s="55"/>
      <c r="W1492" s="55"/>
      <c r="X1492" s="55"/>
      <c r="Y1492" s="55"/>
      <c r="Z1492" s="55"/>
      <c r="AA1492" s="55"/>
      <c r="AB1492" s="55"/>
      <c r="AC1492" s="55"/>
      <c r="AD1492" s="55"/>
      <c r="AE1492" s="55"/>
      <c r="AF1492" s="55"/>
    </row>
    <row r="1493" ht="14.5" spans="1:32">
      <c r="A1493" s="34"/>
      <c r="B1493" s="37"/>
      <c r="C1493" s="226"/>
      <c r="D1493" s="328"/>
      <c r="E1493" s="328"/>
      <c r="F1493" s="328"/>
      <c r="G1493" s="328"/>
      <c r="H1493" s="328"/>
      <c r="I1493" s="328"/>
      <c r="J1493" s="328"/>
      <c r="K1493" s="328"/>
      <c r="L1493" s="329"/>
      <c r="M1493" s="329"/>
      <c r="N1493" s="329"/>
      <c r="O1493" s="329"/>
      <c r="P1493" s="328"/>
      <c r="Q1493" s="330"/>
      <c r="R1493" s="329"/>
      <c r="S1493" s="328"/>
      <c r="T1493" s="331"/>
      <c r="U1493" s="328"/>
      <c r="V1493" s="55"/>
      <c r="W1493" s="55"/>
      <c r="X1493" s="55"/>
      <c r="Y1493" s="55"/>
      <c r="Z1493" s="55"/>
      <c r="AA1493" s="55"/>
      <c r="AB1493" s="55"/>
      <c r="AC1493" s="55"/>
      <c r="AD1493" s="55"/>
      <c r="AE1493" s="55"/>
      <c r="AF1493" s="55"/>
    </row>
    <row r="1494" ht="14.5" spans="1:32">
      <c r="A1494" s="34"/>
      <c r="B1494" s="37"/>
      <c r="C1494" s="226"/>
      <c r="D1494" s="328"/>
      <c r="E1494" s="328"/>
      <c r="F1494" s="328"/>
      <c r="G1494" s="328"/>
      <c r="H1494" s="328"/>
      <c r="I1494" s="328"/>
      <c r="J1494" s="328"/>
      <c r="K1494" s="328"/>
      <c r="L1494" s="329"/>
      <c r="M1494" s="329"/>
      <c r="N1494" s="329"/>
      <c r="O1494" s="329"/>
      <c r="P1494" s="328"/>
      <c r="Q1494" s="330"/>
      <c r="R1494" s="329"/>
      <c r="S1494" s="328"/>
      <c r="T1494" s="331"/>
      <c r="U1494" s="328"/>
      <c r="V1494" s="55"/>
      <c r="W1494" s="55"/>
      <c r="X1494" s="55"/>
      <c r="Y1494" s="55"/>
      <c r="Z1494" s="55"/>
      <c r="AA1494" s="55"/>
      <c r="AB1494" s="55"/>
      <c r="AC1494" s="55"/>
      <c r="AD1494" s="55"/>
      <c r="AE1494" s="55"/>
      <c r="AF1494" s="55"/>
    </row>
    <row r="1495" ht="14.5" spans="1:32">
      <c r="A1495" s="34"/>
      <c r="B1495" s="37"/>
      <c r="C1495" s="226"/>
      <c r="D1495" s="328"/>
      <c r="E1495" s="328"/>
      <c r="F1495" s="328"/>
      <c r="G1495" s="328"/>
      <c r="H1495" s="328"/>
      <c r="I1495" s="328"/>
      <c r="J1495" s="328"/>
      <c r="K1495" s="328"/>
      <c r="L1495" s="329"/>
      <c r="M1495" s="329"/>
      <c r="N1495" s="329"/>
      <c r="O1495" s="329"/>
      <c r="P1495" s="328"/>
      <c r="Q1495" s="330"/>
      <c r="R1495" s="329"/>
      <c r="S1495" s="328"/>
      <c r="T1495" s="331"/>
      <c r="U1495" s="328"/>
      <c r="V1495" s="55"/>
      <c r="W1495" s="55"/>
      <c r="X1495" s="55"/>
      <c r="Y1495" s="55"/>
      <c r="Z1495" s="55"/>
      <c r="AA1495" s="55"/>
      <c r="AB1495" s="55"/>
      <c r="AC1495" s="55"/>
      <c r="AD1495" s="55"/>
      <c r="AE1495" s="55"/>
      <c r="AF1495" s="55"/>
    </row>
    <row r="1496" ht="14.5" spans="1:32">
      <c r="A1496" s="34"/>
      <c r="B1496" s="37"/>
      <c r="C1496" s="226"/>
      <c r="D1496" s="328"/>
      <c r="E1496" s="328"/>
      <c r="F1496" s="328"/>
      <c r="G1496" s="328"/>
      <c r="H1496" s="328"/>
      <c r="I1496" s="328"/>
      <c r="J1496" s="328"/>
      <c r="K1496" s="328"/>
      <c r="L1496" s="329"/>
      <c r="M1496" s="329"/>
      <c r="N1496" s="329"/>
      <c r="O1496" s="329"/>
      <c r="P1496" s="328"/>
      <c r="Q1496" s="330"/>
      <c r="R1496" s="329"/>
      <c r="S1496" s="328"/>
      <c r="T1496" s="331"/>
      <c r="U1496" s="328"/>
      <c r="V1496" s="55"/>
      <c r="W1496" s="55"/>
      <c r="X1496" s="55"/>
      <c r="Y1496" s="55"/>
      <c r="Z1496" s="55"/>
      <c r="AA1496" s="55"/>
      <c r="AB1496" s="55"/>
      <c r="AC1496" s="55"/>
      <c r="AD1496" s="55"/>
      <c r="AE1496" s="55"/>
      <c r="AF1496" s="55"/>
    </row>
    <row r="1497" ht="14.5" spans="1:32">
      <c r="A1497" s="34"/>
      <c r="B1497" s="37"/>
      <c r="C1497" s="226"/>
      <c r="D1497" s="328"/>
      <c r="E1497" s="328"/>
      <c r="F1497" s="328"/>
      <c r="G1497" s="328"/>
      <c r="H1497" s="328"/>
      <c r="I1497" s="328"/>
      <c r="J1497" s="328"/>
      <c r="K1497" s="328"/>
      <c r="L1497" s="329"/>
      <c r="M1497" s="329"/>
      <c r="N1497" s="329"/>
      <c r="O1497" s="329"/>
      <c r="P1497" s="328"/>
      <c r="Q1497" s="330"/>
      <c r="R1497" s="329"/>
      <c r="S1497" s="328"/>
      <c r="T1497" s="331"/>
      <c r="U1497" s="328"/>
      <c r="V1497" s="55"/>
      <c r="W1497" s="55"/>
      <c r="X1497" s="55"/>
      <c r="Y1497" s="55"/>
      <c r="Z1497" s="55"/>
      <c r="AA1497" s="55"/>
      <c r="AB1497" s="55"/>
      <c r="AC1497" s="55"/>
      <c r="AD1497" s="55"/>
      <c r="AE1497" s="55"/>
      <c r="AF1497" s="55"/>
    </row>
    <row r="1498" ht="14.5" spans="1:32">
      <c r="A1498" s="34"/>
      <c r="B1498" s="37"/>
      <c r="C1498" s="226"/>
      <c r="D1498" s="328"/>
      <c r="E1498" s="328"/>
      <c r="F1498" s="328"/>
      <c r="G1498" s="328"/>
      <c r="H1498" s="328"/>
      <c r="I1498" s="328"/>
      <c r="J1498" s="328"/>
      <c r="K1498" s="328"/>
      <c r="L1498" s="329"/>
      <c r="M1498" s="329"/>
      <c r="N1498" s="329"/>
      <c r="O1498" s="329"/>
      <c r="P1498" s="328"/>
      <c r="Q1498" s="330"/>
      <c r="R1498" s="329"/>
      <c r="S1498" s="328"/>
      <c r="T1498" s="331"/>
      <c r="U1498" s="328"/>
      <c r="V1498" s="55"/>
      <c r="W1498" s="55"/>
      <c r="X1498" s="55"/>
      <c r="Y1498" s="55"/>
      <c r="Z1498" s="55"/>
      <c r="AA1498" s="55"/>
      <c r="AB1498" s="55"/>
      <c r="AC1498" s="55"/>
      <c r="AD1498" s="55"/>
      <c r="AE1498" s="55"/>
      <c r="AF1498" s="55"/>
    </row>
    <row r="1499" ht="14.5" spans="1:32">
      <c r="A1499" s="34"/>
      <c r="B1499" s="37"/>
      <c r="C1499" s="226"/>
      <c r="D1499" s="328"/>
      <c r="E1499" s="328"/>
      <c r="F1499" s="328"/>
      <c r="G1499" s="328"/>
      <c r="H1499" s="328"/>
      <c r="I1499" s="328"/>
      <c r="J1499" s="328"/>
      <c r="K1499" s="328"/>
      <c r="L1499" s="329"/>
      <c r="M1499" s="329"/>
      <c r="N1499" s="329"/>
      <c r="O1499" s="329"/>
      <c r="P1499" s="328"/>
      <c r="Q1499" s="330"/>
      <c r="R1499" s="329"/>
      <c r="S1499" s="328"/>
      <c r="T1499" s="331"/>
      <c r="U1499" s="328"/>
      <c r="V1499" s="55"/>
      <c r="W1499" s="55"/>
      <c r="X1499" s="55"/>
      <c r="Y1499" s="55"/>
      <c r="Z1499" s="55"/>
      <c r="AA1499" s="55"/>
      <c r="AB1499" s="55"/>
      <c r="AC1499" s="55"/>
      <c r="AD1499" s="55"/>
      <c r="AE1499" s="55"/>
      <c r="AF1499" s="55"/>
    </row>
    <row r="1500" ht="14.5" spans="1:32">
      <c r="A1500" s="34"/>
      <c r="B1500" s="37"/>
      <c r="C1500" s="226"/>
      <c r="D1500" s="328"/>
      <c r="E1500" s="328"/>
      <c r="F1500" s="328"/>
      <c r="G1500" s="328"/>
      <c r="H1500" s="328"/>
      <c r="I1500" s="328"/>
      <c r="J1500" s="328"/>
      <c r="K1500" s="328"/>
      <c r="L1500" s="329"/>
      <c r="M1500" s="329"/>
      <c r="N1500" s="329"/>
      <c r="O1500" s="329"/>
      <c r="P1500" s="328"/>
      <c r="Q1500" s="330"/>
      <c r="R1500" s="329"/>
      <c r="S1500" s="328"/>
      <c r="T1500" s="331"/>
      <c r="U1500" s="328"/>
      <c r="V1500" s="55"/>
      <c r="W1500" s="55"/>
      <c r="X1500" s="55"/>
      <c r="Y1500" s="55"/>
      <c r="Z1500" s="55"/>
      <c r="AA1500" s="55"/>
      <c r="AB1500" s="55"/>
      <c r="AC1500" s="55"/>
      <c r="AD1500" s="55"/>
      <c r="AE1500" s="55"/>
      <c r="AF1500" s="55"/>
    </row>
    <row r="1501" ht="14.5" spans="1:32">
      <c r="A1501" s="34"/>
      <c r="B1501" s="37"/>
      <c r="C1501" s="226"/>
      <c r="D1501" s="328"/>
      <c r="E1501" s="328"/>
      <c r="F1501" s="328"/>
      <c r="G1501" s="328"/>
      <c r="H1501" s="328"/>
      <c r="I1501" s="328"/>
      <c r="J1501" s="328"/>
      <c r="K1501" s="328"/>
      <c r="L1501" s="329"/>
      <c r="M1501" s="329"/>
      <c r="N1501" s="329"/>
      <c r="O1501" s="329"/>
      <c r="P1501" s="328"/>
      <c r="Q1501" s="330"/>
      <c r="R1501" s="329"/>
      <c r="S1501" s="328"/>
      <c r="T1501" s="331"/>
      <c r="U1501" s="328"/>
      <c r="V1501" s="55"/>
      <c r="W1501" s="55"/>
      <c r="X1501" s="55"/>
      <c r="Y1501" s="55"/>
      <c r="Z1501" s="55"/>
      <c r="AA1501" s="55"/>
      <c r="AB1501" s="55"/>
      <c r="AC1501" s="55"/>
      <c r="AD1501" s="55"/>
      <c r="AE1501" s="55"/>
      <c r="AF1501" s="55"/>
    </row>
    <row r="1502" ht="14.5" spans="1:32">
      <c r="A1502" s="34"/>
      <c r="B1502" s="37"/>
      <c r="C1502" s="226"/>
      <c r="D1502" s="328"/>
      <c r="E1502" s="328"/>
      <c r="F1502" s="328"/>
      <c r="G1502" s="328"/>
      <c r="H1502" s="328"/>
      <c r="I1502" s="328"/>
      <c r="J1502" s="328"/>
      <c r="K1502" s="328"/>
      <c r="L1502" s="329"/>
      <c r="M1502" s="329"/>
      <c r="N1502" s="329"/>
      <c r="O1502" s="329"/>
      <c r="P1502" s="328"/>
      <c r="Q1502" s="330"/>
      <c r="R1502" s="329"/>
      <c r="S1502" s="328"/>
      <c r="T1502" s="331"/>
      <c r="U1502" s="328"/>
      <c r="V1502" s="55"/>
      <c r="W1502" s="55"/>
      <c r="X1502" s="55"/>
      <c r="Y1502" s="55"/>
      <c r="Z1502" s="55"/>
      <c r="AA1502" s="55"/>
      <c r="AB1502" s="55"/>
      <c r="AC1502" s="55"/>
      <c r="AD1502" s="55"/>
      <c r="AE1502" s="55"/>
      <c r="AF1502" s="55"/>
    </row>
    <row r="1503" ht="14.5" spans="1:32">
      <c r="A1503" s="34"/>
      <c r="B1503" s="37"/>
      <c r="C1503" s="226"/>
      <c r="D1503" s="328"/>
      <c r="E1503" s="328"/>
      <c r="F1503" s="328"/>
      <c r="G1503" s="328"/>
      <c r="H1503" s="328"/>
      <c r="I1503" s="328"/>
      <c r="J1503" s="328"/>
      <c r="K1503" s="328"/>
      <c r="L1503" s="329"/>
      <c r="M1503" s="329"/>
      <c r="N1503" s="329"/>
      <c r="O1503" s="329"/>
      <c r="P1503" s="328"/>
      <c r="Q1503" s="330"/>
      <c r="R1503" s="329"/>
      <c r="S1503" s="328"/>
      <c r="T1503" s="331"/>
      <c r="U1503" s="328"/>
      <c r="V1503" s="55"/>
      <c r="W1503" s="55"/>
      <c r="X1503" s="55"/>
      <c r="Y1503" s="55"/>
      <c r="Z1503" s="55"/>
      <c r="AA1503" s="55"/>
      <c r="AB1503" s="55"/>
      <c r="AC1503" s="55"/>
      <c r="AD1503" s="55"/>
      <c r="AE1503" s="55"/>
      <c r="AF1503" s="55"/>
    </row>
    <row r="1504" ht="14.5" spans="1:32">
      <c r="A1504" s="34"/>
      <c r="B1504" s="37"/>
      <c r="C1504" s="226"/>
      <c r="D1504" s="328"/>
      <c r="E1504" s="328"/>
      <c r="F1504" s="328"/>
      <c r="G1504" s="328"/>
      <c r="H1504" s="328"/>
      <c r="I1504" s="328"/>
      <c r="J1504" s="328"/>
      <c r="K1504" s="328"/>
      <c r="L1504" s="329"/>
      <c r="M1504" s="329"/>
      <c r="N1504" s="329"/>
      <c r="O1504" s="329"/>
      <c r="P1504" s="328"/>
      <c r="Q1504" s="330"/>
      <c r="R1504" s="329"/>
      <c r="S1504" s="328"/>
      <c r="T1504" s="331"/>
      <c r="U1504" s="328"/>
      <c r="V1504" s="55"/>
      <c r="W1504" s="55"/>
      <c r="X1504" s="55"/>
      <c r="Y1504" s="55"/>
      <c r="Z1504" s="55"/>
      <c r="AA1504" s="55"/>
      <c r="AB1504" s="55"/>
      <c r="AC1504" s="55"/>
      <c r="AD1504" s="55"/>
      <c r="AE1504" s="55"/>
      <c r="AF1504" s="55"/>
    </row>
    <row r="1505" ht="14.5" spans="1:32">
      <c r="A1505" s="34"/>
      <c r="B1505" s="37"/>
      <c r="C1505" s="226"/>
      <c r="D1505" s="328"/>
      <c r="E1505" s="328"/>
      <c r="F1505" s="328"/>
      <c r="G1505" s="328"/>
      <c r="H1505" s="328"/>
      <c r="I1505" s="328"/>
      <c r="J1505" s="328"/>
      <c r="K1505" s="328"/>
      <c r="L1505" s="329"/>
      <c r="M1505" s="329"/>
      <c r="N1505" s="329"/>
      <c r="O1505" s="329"/>
      <c r="P1505" s="328"/>
      <c r="Q1505" s="330"/>
      <c r="R1505" s="329"/>
      <c r="S1505" s="328"/>
      <c r="T1505" s="331"/>
      <c r="U1505" s="328"/>
      <c r="V1505" s="55"/>
      <c r="W1505" s="55"/>
      <c r="X1505" s="55"/>
      <c r="Y1505" s="55"/>
      <c r="Z1505" s="55"/>
      <c r="AA1505" s="55"/>
      <c r="AB1505" s="55"/>
      <c r="AC1505" s="55"/>
      <c r="AD1505" s="55"/>
      <c r="AE1505" s="55"/>
      <c r="AF1505" s="55"/>
    </row>
    <row r="1506" ht="14.5" spans="1:32">
      <c r="A1506" s="34"/>
      <c r="B1506" s="37"/>
      <c r="C1506" s="226"/>
      <c r="D1506" s="328"/>
      <c r="E1506" s="328"/>
      <c r="F1506" s="328"/>
      <c r="G1506" s="328"/>
      <c r="H1506" s="328"/>
      <c r="I1506" s="328"/>
      <c r="J1506" s="328"/>
      <c r="K1506" s="328"/>
      <c r="L1506" s="329"/>
      <c r="M1506" s="329"/>
      <c r="N1506" s="329"/>
      <c r="O1506" s="329"/>
      <c r="P1506" s="328"/>
      <c r="Q1506" s="330"/>
      <c r="R1506" s="329"/>
      <c r="S1506" s="328"/>
      <c r="T1506" s="331"/>
      <c r="U1506" s="328"/>
      <c r="V1506" s="55"/>
      <c r="W1506" s="55"/>
      <c r="X1506" s="55"/>
      <c r="Y1506" s="55"/>
      <c r="Z1506" s="55"/>
      <c r="AA1506" s="55"/>
      <c r="AB1506" s="55"/>
      <c r="AC1506" s="55"/>
      <c r="AD1506" s="55"/>
      <c r="AE1506" s="55"/>
      <c r="AF1506" s="55"/>
    </row>
    <row r="1507" ht="14.5" spans="1:32">
      <c r="A1507" s="34"/>
      <c r="B1507" s="37"/>
      <c r="C1507" s="226"/>
      <c r="D1507" s="328"/>
      <c r="E1507" s="328"/>
      <c r="F1507" s="328"/>
      <c r="G1507" s="328"/>
      <c r="H1507" s="328"/>
      <c r="I1507" s="328"/>
      <c r="J1507" s="328"/>
      <c r="K1507" s="328"/>
      <c r="L1507" s="329"/>
      <c r="M1507" s="329"/>
      <c r="N1507" s="329"/>
      <c r="O1507" s="329"/>
      <c r="P1507" s="328"/>
      <c r="Q1507" s="330"/>
      <c r="R1507" s="329"/>
      <c r="S1507" s="328"/>
      <c r="T1507" s="331"/>
      <c r="U1507" s="328"/>
      <c r="V1507" s="55"/>
      <c r="W1507" s="55"/>
      <c r="X1507" s="55"/>
      <c r="Y1507" s="55"/>
      <c r="Z1507" s="55"/>
      <c r="AA1507" s="55"/>
      <c r="AB1507" s="55"/>
      <c r="AC1507" s="55"/>
      <c r="AD1507" s="55"/>
      <c r="AE1507" s="55"/>
      <c r="AF1507" s="55"/>
    </row>
    <row r="1508" ht="14.5" spans="1:32">
      <c r="A1508" s="34"/>
      <c r="B1508" s="37"/>
      <c r="C1508" s="226"/>
      <c r="D1508" s="328"/>
      <c r="E1508" s="328"/>
      <c r="F1508" s="328"/>
      <c r="G1508" s="328"/>
      <c r="H1508" s="328"/>
      <c r="I1508" s="328"/>
      <c r="J1508" s="328"/>
      <c r="K1508" s="328"/>
      <c r="L1508" s="329"/>
      <c r="M1508" s="329"/>
      <c r="N1508" s="329"/>
      <c r="O1508" s="329"/>
      <c r="P1508" s="328"/>
      <c r="Q1508" s="330"/>
      <c r="R1508" s="329"/>
      <c r="S1508" s="328"/>
      <c r="T1508" s="331"/>
      <c r="U1508" s="328"/>
      <c r="V1508" s="55"/>
      <c r="W1508" s="55"/>
      <c r="X1508" s="55"/>
      <c r="Y1508" s="55"/>
      <c r="Z1508" s="55"/>
      <c r="AA1508" s="55"/>
      <c r="AB1508" s="55"/>
      <c r="AC1508" s="55"/>
      <c r="AD1508" s="55"/>
      <c r="AE1508" s="55"/>
      <c r="AF1508" s="55"/>
    </row>
    <row r="1509" ht="14.5" spans="1:32">
      <c r="A1509" s="34"/>
      <c r="B1509" s="37"/>
      <c r="C1509" s="226"/>
      <c r="D1509" s="328"/>
      <c r="E1509" s="328"/>
      <c r="F1509" s="328"/>
      <c r="G1509" s="328"/>
      <c r="H1509" s="328"/>
      <c r="I1509" s="328"/>
      <c r="J1509" s="328"/>
      <c r="K1509" s="328"/>
      <c r="L1509" s="329"/>
      <c r="M1509" s="329"/>
      <c r="N1509" s="329"/>
      <c r="O1509" s="329"/>
      <c r="P1509" s="328"/>
      <c r="Q1509" s="330"/>
      <c r="R1509" s="329"/>
      <c r="S1509" s="328"/>
      <c r="T1509" s="331"/>
      <c r="U1509" s="328"/>
      <c r="V1509" s="55"/>
      <c r="W1509" s="55"/>
      <c r="X1509" s="55"/>
      <c r="Y1509" s="55"/>
      <c r="Z1509" s="55"/>
      <c r="AA1509" s="55"/>
      <c r="AB1509" s="55"/>
      <c r="AC1509" s="55"/>
      <c r="AD1509" s="55"/>
      <c r="AE1509" s="55"/>
      <c r="AF1509" s="55"/>
    </row>
    <row r="1510" ht="14.5" spans="1:32">
      <c r="A1510" s="34"/>
      <c r="B1510" s="37"/>
      <c r="C1510" s="226"/>
      <c r="D1510" s="328"/>
      <c r="E1510" s="328"/>
      <c r="F1510" s="328"/>
      <c r="G1510" s="328"/>
      <c r="H1510" s="328"/>
      <c r="I1510" s="328"/>
      <c r="J1510" s="328"/>
      <c r="K1510" s="328"/>
      <c r="L1510" s="329"/>
      <c r="M1510" s="329"/>
      <c r="N1510" s="329"/>
      <c r="O1510" s="329"/>
      <c r="P1510" s="328"/>
      <c r="Q1510" s="330"/>
      <c r="R1510" s="329"/>
      <c r="S1510" s="328"/>
      <c r="T1510" s="331"/>
      <c r="U1510" s="328"/>
      <c r="V1510" s="55"/>
      <c r="W1510" s="55"/>
      <c r="X1510" s="55"/>
      <c r="Y1510" s="55"/>
      <c r="Z1510" s="55"/>
      <c r="AA1510" s="55"/>
      <c r="AB1510" s="55"/>
      <c r="AC1510" s="55"/>
      <c r="AD1510" s="55"/>
      <c r="AE1510" s="55"/>
      <c r="AF1510" s="55"/>
    </row>
    <row r="1511" ht="14.5" spans="1:32">
      <c r="A1511" s="34"/>
      <c r="B1511" s="37"/>
      <c r="C1511" s="226"/>
      <c r="D1511" s="328"/>
      <c r="E1511" s="328"/>
      <c r="F1511" s="328"/>
      <c r="G1511" s="328"/>
      <c r="H1511" s="328"/>
      <c r="I1511" s="328"/>
      <c r="J1511" s="328"/>
      <c r="K1511" s="328"/>
      <c r="L1511" s="329"/>
      <c r="M1511" s="329"/>
      <c r="N1511" s="329"/>
      <c r="O1511" s="329"/>
      <c r="P1511" s="328"/>
      <c r="Q1511" s="330"/>
      <c r="R1511" s="329"/>
      <c r="S1511" s="328"/>
      <c r="T1511" s="331"/>
      <c r="U1511" s="328"/>
      <c r="V1511" s="55"/>
      <c r="W1511" s="55"/>
      <c r="X1511" s="55"/>
      <c r="Y1511" s="55"/>
      <c r="Z1511" s="55"/>
      <c r="AA1511" s="55"/>
      <c r="AB1511" s="55"/>
      <c r="AC1511" s="55"/>
      <c r="AD1511" s="55"/>
      <c r="AE1511" s="55"/>
      <c r="AF1511" s="55"/>
    </row>
    <row r="1512" ht="14.5" spans="1:32">
      <c r="A1512" s="34"/>
      <c r="B1512" s="37"/>
      <c r="C1512" s="226"/>
      <c r="D1512" s="328"/>
      <c r="E1512" s="328"/>
      <c r="F1512" s="328"/>
      <c r="G1512" s="328"/>
      <c r="H1512" s="328"/>
      <c r="I1512" s="328"/>
      <c r="J1512" s="328"/>
      <c r="K1512" s="328"/>
      <c r="L1512" s="329"/>
      <c r="M1512" s="329"/>
      <c r="N1512" s="329"/>
      <c r="O1512" s="329"/>
      <c r="P1512" s="328"/>
      <c r="Q1512" s="330"/>
      <c r="R1512" s="329"/>
      <c r="S1512" s="328"/>
      <c r="T1512" s="331"/>
      <c r="U1512" s="328"/>
      <c r="V1512" s="55"/>
      <c r="W1512" s="55"/>
      <c r="X1512" s="55"/>
      <c r="Y1512" s="55"/>
      <c r="Z1512" s="55"/>
      <c r="AA1512" s="55"/>
      <c r="AB1512" s="55"/>
      <c r="AC1512" s="55"/>
      <c r="AD1512" s="55"/>
      <c r="AE1512" s="55"/>
      <c r="AF1512" s="55"/>
    </row>
    <row r="1513" ht="14.5" spans="1:32">
      <c r="A1513" s="34"/>
      <c r="B1513" s="37"/>
      <c r="C1513" s="226"/>
      <c r="D1513" s="328"/>
      <c r="E1513" s="328"/>
      <c r="F1513" s="328"/>
      <c r="G1513" s="328"/>
      <c r="H1513" s="328"/>
      <c r="I1513" s="328"/>
      <c r="J1513" s="328"/>
      <c r="K1513" s="328"/>
      <c r="L1513" s="329"/>
      <c r="M1513" s="329"/>
      <c r="N1513" s="329"/>
      <c r="O1513" s="329"/>
      <c r="P1513" s="328"/>
      <c r="Q1513" s="330"/>
      <c r="R1513" s="329"/>
      <c r="S1513" s="328"/>
      <c r="T1513" s="331"/>
      <c r="U1513" s="328"/>
      <c r="V1513" s="55"/>
      <c r="W1513" s="55"/>
      <c r="X1513" s="55"/>
      <c r="Y1513" s="55"/>
      <c r="Z1513" s="55"/>
      <c r="AA1513" s="55"/>
      <c r="AB1513" s="55"/>
      <c r="AC1513" s="55"/>
      <c r="AD1513" s="55"/>
      <c r="AE1513" s="55"/>
      <c r="AF1513" s="55"/>
    </row>
    <row r="1514" ht="14.5" spans="1:32">
      <c r="A1514" s="34"/>
      <c r="B1514" s="37"/>
      <c r="C1514" s="226"/>
      <c r="D1514" s="328"/>
      <c r="E1514" s="328"/>
      <c r="F1514" s="328"/>
      <c r="G1514" s="328"/>
      <c r="H1514" s="328"/>
      <c r="I1514" s="328"/>
      <c r="J1514" s="328"/>
      <c r="K1514" s="328"/>
      <c r="L1514" s="329"/>
      <c r="M1514" s="329"/>
      <c r="N1514" s="329"/>
      <c r="O1514" s="329"/>
      <c r="P1514" s="328"/>
      <c r="Q1514" s="330"/>
      <c r="R1514" s="329"/>
      <c r="S1514" s="328"/>
      <c r="T1514" s="331"/>
      <c r="U1514" s="328"/>
      <c r="V1514" s="55"/>
      <c r="W1514" s="55"/>
      <c r="X1514" s="55"/>
      <c r="Y1514" s="55"/>
      <c r="Z1514" s="55"/>
      <c r="AA1514" s="55"/>
      <c r="AB1514" s="55"/>
      <c r="AC1514" s="55"/>
      <c r="AD1514" s="55"/>
      <c r="AE1514" s="55"/>
      <c r="AF1514" s="55"/>
    </row>
    <row r="1515" ht="14.5" spans="1:32">
      <c r="A1515" s="34"/>
      <c r="B1515" s="37"/>
      <c r="C1515" s="226"/>
      <c r="D1515" s="328"/>
      <c r="E1515" s="328"/>
      <c r="F1515" s="328"/>
      <c r="G1515" s="328"/>
      <c r="H1515" s="328"/>
      <c r="I1515" s="328"/>
      <c r="J1515" s="328"/>
      <c r="K1515" s="328"/>
      <c r="L1515" s="329"/>
      <c r="M1515" s="329"/>
      <c r="N1515" s="329"/>
      <c r="O1515" s="329"/>
      <c r="P1515" s="328"/>
      <c r="Q1515" s="330"/>
      <c r="R1515" s="329"/>
      <c r="S1515" s="328"/>
      <c r="T1515" s="331"/>
      <c r="U1515" s="328"/>
      <c r="V1515" s="55"/>
      <c r="W1515" s="55"/>
      <c r="X1515" s="55"/>
      <c r="Y1515" s="55"/>
      <c r="Z1515" s="55"/>
      <c r="AA1515" s="55"/>
      <c r="AB1515" s="55"/>
      <c r="AC1515" s="55"/>
      <c r="AD1515" s="55"/>
      <c r="AE1515" s="55"/>
      <c r="AF1515" s="55"/>
    </row>
    <row r="1516" ht="14.5" spans="1:32">
      <c r="A1516" s="34"/>
      <c r="B1516" s="37"/>
      <c r="C1516" s="226"/>
      <c r="D1516" s="328"/>
      <c r="E1516" s="328"/>
      <c r="F1516" s="328"/>
      <c r="G1516" s="328"/>
      <c r="H1516" s="328"/>
      <c r="I1516" s="328"/>
      <c r="J1516" s="328"/>
      <c r="K1516" s="328"/>
      <c r="L1516" s="329"/>
      <c r="M1516" s="329"/>
      <c r="N1516" s="329"/>
      <c r="O1516" s="329"/>
      <c r="P1516" s="328"/>
      <c r="Q1516" s="330"/>
      <c r="R1516" s="329"/>
      <c r="S1516" s="328"/>
      <c r="T1516" s="331"/>
      <c r="U1516" s="328"/>
      <c r="V1516" s="55"/>
      <c r="W1516" s="55"/>
      <c r="X1516" s="55"/>
      <c r="Y1516" s="55"/>
      <c r="Z1516" s="55"/>
      <c r="AA1516" s="55"/>
      <c r="AB1516" s="55"/>
      <c r="AC1516" s="55"/>
      <c r="AD1516" s="55"/>
      <c r="AE1516" s="55"/>
      <c r="AF1516" s="55"/>
    </row>
    <row r="1517" ht="14.5" spans="1:32">
      <c r="A1517" s="34"/>
      <c r="B1517" s="37"/>
      <c r="C1517" s="226"/>
      <c r="D1517" s="328"/>
      <c r="E1517" s="328"/>
      <c r="F1517" s="328"/>
      <c r="G1517" s="328"/>
      <c r="H1517" s="328"/>
      <c r="I1517" s="328"/>
      <c r="J1517" s="328"/>
      <c r="K1517" s="328"/>
      <c r="L1517" s="329"/>
      <c r="M1517" s="329"/>
      <c r="N1517" s="329"/>
      <c r="O1517" s="329"/>
      <c r="P1517" s="328"/>
      <c r="Q1517" s="330"/>
      <c r="R1517" s="329"/>
      <c r="S1517" s="328"/>
      <c r="T1517" s="331"/>
      <c r="U1517" s="328"/>
      <c r="V1517" s="55"/>
      <c r="W1517" s="55"/>
      <c r="X1517" s="55"/>
      <c r="Y1517" s="55"/>
      <c r="Z1517" s="55"/>
      <c r="AA1517" s="55"/>
      <c r="AB1517" s="55"/>
      <c r="AC1517" s="55"/>
      <c r="AD1517" s="55"/>
      <c r="AE1517" s="55"/>
      <c r="AF1517" s="55"/>
    </row>
    <row r="1518" ht="14.5" spans="1:32">
      <c r="A1518" s="34"/>
      <c r="B1518" s="37"/>
      <c r="C1518" s="226"/>
      <c r="D1518" s="328"/>
      <c r="E1518" s="328"/>
      <c r="F1518" s="328"/>
      <c r="G1518" s="328"/>
      <c r="H1518" s="328"/>
      <c r="I1518" s="328"/>
      <c r="J1518" s="328"/>
      <c r="K1518" s="328"/>
      <c r="L1518" s="329"/>
      <c r="M1518" s="329"/>
      <c r="N1518" s="329"/>
      <c r="O1518" s="329"/>
      <c r="P1518" s="328"/>
      <c r="Q1518" s="330"/>
      <c r="R1518" s="329"/>
      <c r="S1518" s="328"/>
      <c r="T1518" s="331"/>
      <c r="U1518" s="328"/>
      <c r="V1518" s="55"/>
      <c r="W1518" s="55"/>
      <c r="X1518" s="55"/>
      <c r="Y1518" s="55"/>
      <c r="Z1518" s="55"/>
      <c r="AA1518" s="55"/>
      <c r="AB1518" s="55"/>
      <c r="AC1518" s="55"/>
      <c r="AD1518" s="55"/>
      <c r="AE1518" s="55"/>
      <c r="AF1518" s="55"/>
    </row>
    <row r="1519" ht="14.5" spans="1:32">
      <c r="A1519" s="34"/>
      <c r="B1519" s="37"/>
      <c r="C1519" s="226"/>
      <c r="D1519" s="328"/>
      <c r="E1519" s="328"/>
      <c r="F1519" s="328"/>
      <c r="G1519" s="328"/>
      <c r="H1519" s="328"/>
      <c r="I1519" s="328"/>
      <c r="J1519" s="328"/>
      <c r="K1519" s="328"/>
      <c r="L1519" s="329"/>
      <c r="M1519" s="329"/>
      <c r="N1519" s="329"/>
      <c r="O1519" s="329"/>
      <c r="P1519" s="328"/>
      <c r="Q1519" s="330"/>
      <c r="R1519" s="329"/>
      <c r="S1519" s="328"/>
      <c r="T1519" s="331"/>
      <c r="U1519" s="328"/>
      <c r="V1519" s="55"/>
      <c r="W1519" s="55"/>
      <c r="X1519" s="55"/>
      <c r="Y1519" s="55"/>
      <c r="Z1519" s="55"/>
      <c r="AA1519" s="55"/>
      <c r="AB1519" s="55"/>
      <c r="AC1519" s="55"/>
      <c r="AD1519" s="55"/>
      <c r="AE1519" s="55"/>
      <c r="AF1519" s="55"/>
    </row>
    <row r="1520" ht="14.5" spans="1:32">
      <c r="A1520" s="34"/>
      <c r="B1520" s="37"/>
      <c r="C1520" s="226"/>
      <c r="D1520" s="328"/>
      <c r="E1520" s="328"/>
      <c r="F1520" s="328"/>
      <c r="G1520" s="328"/>
      <c r="H1520" s="328"/>
      <c r="I1520" s="328"/>
      <c r="J1520" s="328"/>
      <c r="K1520" s="328"/>
      <c r="L1520" s="329"/>
      <c r="M1520" s="329"/>
      <c r="N1520" s="329"/>
      <c r="O1520" s="329"/>
      <c r="P1520" s="328"/>
      <c r="Q1520" s="330"/>
      <c r="R1520" s="329"/>
      <c r="S1520" s="328"/>
      <c r="T1520" s="331"/>
      <c r="U1520" s="328"/>
      <c r="V1520" s="55"/>
      <c r="W1520" s="55"/>
      <c r="X1520" s="55"/>
      <c r="Y1520" s="55"/>
      <c r="Z1520" s="55"/>
      <c r="AA1520" s="55"/>
      <c r="AB1520" s="55"/>
      <c r="AC1520" s="55"/>
      <c r="AD1520" s="55"/>
      <c r="AE1520" s="55"/>
      <c r="AF1520" s="55"/>
    </row>
  </sheetData>
  <autoFilter xmlns:etc="http://www.wps.cn/officeDocument/2017/etCustomData" ref="A4:AF555" etc:filterBottomFollowUsedRange="0">
    <extLst/>
  </autoFilter>
  <customSheetViews>
    <customSheetView guid="{653C1CEC-571F-4ADB-97D8-2E4F886F70A3}" filter="1" showAutoFilter="1">
      <pageMargins left="0.7" right="0.7" top="0.75" bottom="0.75" header="0.3" footer="0.3"/>
      <headerFooter/>
      <autoFilter ref="A4:AF555">
        <filterColumn colId="9">
          <customFilters>
            <customFilter operator="equal" val=""/>
            <customFilter operator="equal" val="MCB_EMI_ISOLATON BOX_EF12_E70"/>
          </customFilters>
        </filterColumn>
      </autoFilter>
    </customSheetView>
  </customSheetViews>
  <mergeCells count="615">
    <mergeCell ref="A1:AF1"/>
    <mergeCell ref="A2:M2"/>
    <mergeCell ref="A3:D3"/>
    <mergeCell ref="I3:Y3"/>
    <mergeCell ref="A12:A13"/>
    <mergeCell ref="A14:A15"/>
    <mergeCell ref="A16:A17"/>
    <mergeCell ref="A18:A21"/>
    <mergeCell ref="A22:A23"/>
    <mergeCell ref="A24:A26"/>
    <mergeCell ref="A27:A28"/>
    <mergeCell ref="A29:A30"/>
    <mergeCell ref="A31:A32"/>
    <mergeCell ref="A33:A34"/>
    <mergeCell ref="A35:A36"/>
    <mergeCell ref="A37:A39"/>
    <mergeCell ref="A40:A41"/>
    <mergeCell ref="A42:A43"/>
    <mergeCell ref="A44:A45"/>
    <mergeCell ref="A46:A47"/>
    <mergeCell ref="A48:A49"/>
    <mergeCell ref="A50:A51"/>
    <mergeCell ref="A52:A53"/>
    <mergeCell ref="A54:A55"/>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39:A140"/>
    <mergeCell ref="A398:A399"/>
    <mergeCell ref="A408:A409"/>
    <mergeCell ref="A410:A411"/>
    <mergeCell ref="A412:A413"/>
    <mergeCell ref="A414:A415"/>
    <mergeCell ref="A416:A417"/>
    <mergeCell ref="B12:B13"/>
    <mergeCell ref="B14:B15"/>
    <mergeCell ref="B16:B17"/>
    <mergeCell ref="B18:B21"/>
    <mergeCell ref="B22:B23"/>
    <mergeCell ref="B24:B26"/>
    <mergeCell ref="B27:B28"/>
    <mergeCell ref="B29:B30"/>
    <mergeCell ref="B31:B32"/>
    <mergeCell ref="B33:B34"/>
    <mergeCell ref="B35:B36"/>
    <mergeCell ref="B37:B39"/>
    <mergeCell ref="B40:B41"/>
    <mergeCell ref="B42:B43"/>
    <mergeCell ref="B44:B45"/>
    <mergeCell ref="B46:B47"/>
    <mergeCell ref="B48:B49"/>
    <mergeCell ref="B50:B51"/>
    <mergeCell ref="B52:B53"/>
    <mergeCell ref="B54:B55"/>
    <mergeCell ref="B67:B69"/>
    <mergeCell ref="B70:B72"/>
    <mergeCell ref="B73:B75"/>
    <mergeCell ref="B76:B78"/>
    <mergeCell ref="B79:B81"/>
    <mergeCell ref="B82:B84"/>
    <mergeCell ref="B85:B87"/>
    <mergeCell ref="B88:B90"/>
    <mergeCell ref="B91:B93"/>
    <mergeCell ref="B94:B96"/>
    <mergeCell ref="B97:B99"/>
    <mergeCell ref="B100:B102"/>
    <mergeCell ref="B103:B105"/>
    <mergeCell ref="B106:B108"/>
    <mergeCell ref="B109:B111"/>
    <mergeCell ref="B112:B114"/>
    <mergeCell ref="B115:B117"/>
    <mergeCell ref="B118:B120"/>
    <mergeCell ref="B121:B123"/>
    <mergeCell ref="B124:B126"/>
    <mergeCell ref="B210:B211"/>
    <mergeCell ref="B398:B399"/>
    <mergeCell ref="B408:B409"/>
    <mergeCell ref="B410:B411"/>
    <mergeCell ref="B412:B413"/>
    <mergeCell ref="B414:B415"/>
    <mergeCell ref="B416:B417"/>
    <mergeCell ref="C12:C13"/>
    <mergeCell ref="C14:C15"/>
    <mergeCell ref="C16:C17"/>
    <mergeCell ref="C18:C21"/>
    <mergeCell ref="C22:C23"/>
    <mergeCell ref="C24:C26"/>
    <mergeCell ref="C27:C28"/>
    <mergeCell ref="C29:C30"/>
    <mergeCell ref="C31:C32"/>
    <mergeCell ref="C33:C34"/>
    <mergeCell ref="C35:C36"/>
    <mergeCell ref="C37:C39"/>
    <mergeCell ref="C40:C41"/>
    <mergeCell ref="C42:C43"/>
    <mergeCell ref="C44:C45"/>
    <mergeCell ref="C46:C47"/>
    <mergeCell ref="C48:C49"/>
    <mergeCell ref="C50:C51"/>
    <mergeCell ref="C52:C53"/>
    <mergeCell ref="C54:C55"/>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210:C211"/>
    <mergeCell ref="C398:C399"/>
    <mergeCell ref="C408:C409"/>
    <mergeCell ref="C410:C411"/>
    <mergeCell ref="C412:C413"/>
    <mergeCell ref="C414:C415"/>
    <mergeCell ref="C416:C417"/>
    <mergeCell ref="D12:D13"/>
    <mergeCell ref="D14:D15"/>
    <mergeCell ref="D16:D17"/>
    <mergeCell ref="D18:D21"/>
    <mergeCell ref="D22:D23"/>
    <mergeCell ref="D24:D26"/>
    <mergeCell ref="D27:D28"/>
    <mergeCell ref="D29:D30"/>
    <mergeCell ref="D31:D32"/>
    <mergeCell ref="D33:D34"/>
    <mergeCell ref="D35:D36"/>
    <mergeCell ref="D37:D39"/>
    <mergeCell ref="D40:D41"/>
    <mergeCell ref="D42:D43"/>
    <mergeCell ref="D44:D45"/>
    <mergeCell ref="D46:D47"/>
    <mergeCell ref="D48:D49"/>
    <mergeCell ref="D50:D51"/>
    <mergeCell ref="D52:D53"/>
    <mergeCell ref="D54:D55"/>
    <mergeCell ref="D67:D69"/>
    <mergeCell ref="D70:D72"/>
    <mergeCell ref="D73:D75"/>
    <mergeCell ref="D76:D78"/>
    <mergeCell ref="D79:D81"/>
    <mergeCell ref="D82:D84"/>
    <mergeCell ref="D85:D87"/>
    <mergeCell ref="D88:D90"/>
    <mergeCell ref="D91:D93"/>
    <mergeCell ref="D94:D96"/>
    <mergeCell ref="D97:D99"/>
    <mergeCell ref="D100:D102"/>
    <mergeCell ref="D103:D105"/>
    <mergeCell ref="D106:D108"/>
    <mergeCell ref="D109:D111"/>
    <mergeCell ref="D112:D114"/>
    <mergeCell ref="D115:D117"/>
    <mergeCell ref="D118:D120"/>
    <mergeCell ref="D121:D123"/>
    <mergeCell ref="D124:D126"/>
    <mergeCell ref="D210:D211"/>
    <mergeCell ref="D398:D399"/>
    <mergeCell ref="D408:D409"/>
    <mergeCell ref="D410:D411"/>
    <mergeCell ref="D412:D413"/>
    <mergeCell ref="D414:D415"/>
    <mergeCell ref="D416:D417"/>
    <mergeCell ref="E12:E13"/>
    <mergeCell ref="E14:E15"/>
    <mergeCell ref="E16:E17"/>
    <mergeCell ref="E18:E21"/>
    <mergeCell ref="E22:E23"/>
    <mergeCell ref="E24:E26"/>
    <mergeCell ref="E27:E28"/>
    <mergeCell ref="E29:E30"/>
    <mergeCell ref="E31:E32"/>
    <mergeCell ref="E33:E34"/>
    <mergeCell ref="E35:E36"/>
    <mergeCell ref="E37:E39"/>
    <mergeCell ref="E40:E41"/>
    <mergeCell ref="E42:E43"/>
    <mergeCell ref="E44:E45"/>
    <mergeCell ref="E46:E47"/>
    <mergeCell ref="E48:E49"/>
    <mergeCell ref="E50:E51"/>
    <mergeCell ref="E52:E53"/>
    <mergeCell ref="E54:E55"/>
    <mergeCell ref="E67:E69"/>
    <mergeCell ref="E70:E72"/>
    <mergeCell ref="E73:E75"/>
    <mergeCell ref="E76:E78"/>
    <mergeCell ref="E79:E81"/>
    <mergeCell ref="E82:E84"/>
    <mergeCell ref="E85:E87"/>
    <mergeCell ref="E88:E90"/>
    <mergeCell ref="E91:E93"/>
    <mergeCell ref="E94:E96"/>
    <mergeCell ref="E97:E99"/>
    <mergeCell ref="E100:E102"/>
    <mergeCell ref="E103:E105"/>
    <mergeCell ref="E106:E108"/>
    <mergeCell ref="E109:E111"/>
    <mergeCell ref="E112:E114"/>
    <mergeCell ref="E115:E117"/>
    <mergeCell ref="E118:E120"/>
    <mergeCell ref="E121:E123"/>
    <mergeCell ref="E124:E126"/>
    <mergeCell ref="E210:E211"/>
    <mergeCell ref="E398:E399"/>
    <mergeCell ref="E408:E409"/>
    <mergeCell ref="E410:E411"/>
    <mergeCell ref="E412:E413"/>
    <mergeCell ref="E414:E415"/>
    <mergeCell ref="E416:E417"/>
    <mergeCell ref="F12:F13"/>
    <mergeCell ref="F14:F15"/>
    <mergeCell ref="F16:F17"/>
    <mergeCell ref="F18:F21"/>
    <mergeCell ref="F22:F23"/>
    <mergeCell ref="F24:F26"/>
    <mergeCell ref="F27:F28"/>
    <mergeCell ref="F29:F30"/>
    <mergeCell ref="F31:F32"/>
    <mergeCell ref="F33:F34"/>
    <mergeCell ref="F35:F36"/>
    <mergeCell ref="F37:F39"/>
    <mergeCell ref="F40:F41"/>
    <mergeCell ref="F42:F43"/>
    <mergeCell ref="F44:F45"/>
    <mergeCell ref="F46:F47"/>
    <mergeCell ref="F48:F49"/>
    <mergeCell ref="F50:F51"/>
    <mergeCell ref="F52:F53"/>
    <mergeCell ref="F54:F55"/>
    <mergeCell ref="F67:F69"/>
    <mergeCell ref="F70:F72"/>
    <mergeCell ref="F73:F75"/>
    <mergeCell ref="F76:F78"/>
    <mergeCell ref="F79:F81"/>
    <mergeCell ref="F82:F84"/>
    <mergeCell ref="F85:F87"/>
    <mergeCell ref="F88:F90"/>
    <mergeCell ref="F91:F93"/>
    <mergeCell ref="F94:F96"/>
    <mergeCell ref="F97:F99"/>
    <mergeCell ref="F100:F102"/>
    <mergeCell ref="F103:F105"/>
    <mergeCell ref="F106:F108"/>
    <mergeCell ref="F109:F111"/>
    <mergeCell ref="F112:F114"/>
    <mergeCell ref="F115:F117"/>
    <mergeCell ref="F118:F120"/>
    <mergeCell ref="F121:F123"/>
    <mergeCell ref="F124:F126"/>
    <mergeCell ref="F210:F211"/>
    <mergeCell ref="F398:F399"/>
    <mergeCell ref="F408:F409"/>
    <mergeCell ref="F410:F411"/>
    <mergeCell ref="F412:F413"/>
    <mergeCell ref="F414:F415"/>
    <mergeCell ref="F416:F417"/>
    <mergeCell ref="G12:G13"/>
    <mergeCell ref="G14:G15"/>
    <mergeCell ref="G16:G17"/>
    <mergeCell ref="G18:G21"/>
    <mergeCell ref="G22:G23"/>
    <mergeCell ref="G24:G26"/>
    <mergeCell ref="G27:G28"/>
    <mergeCell ref="G29:G30"/>
    <mergeCell ref="G31:G32"/>
    <mergeCell ref="G33:G34"/>
    <mergeCell ref="G35:G36"/>
    <mergeCell ref="G37:G39"/>
    <mergeCell ref="G40:G41"/>
    <mergeCell ref="G42:G43"/>
    <mergeCell ref="G44:G45"/>
    <mergeCell ref="G46:G47"/>
    <mergeCell ref="G48:G49"/>
    <mergeCell ref="G50:G51"/>
    <mergeCell ref="G52:G53"/>
    <mergeCell ref="G54:G55"/>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12:G114"/>
    <mergeCell ref="G115:G117"/>
    <mergeCell ref="G118:G120"/>
    <mergeCell ref="G121:G123"/>
    <mergeCell ref="G124:G126"/>
    <mergeCell ref="G210:G211"/>
    <mergeCell ref="G398:G399"/>
    <mergeCell ref="G408:G409"/>
    <mergeCell ref="G410:G411"/>
    <mergeCell ref="G412:G413"/>
    <mergeCell ref="G414:G415"/>
    <mergeCell ref="G416:G417"/>
    <mergeCell ref="H12:H13"/>
    <mergeCell ref="H14:H15"/>
    <mergeCell ref="H16:H17"/>
    <mergeCell ref="H18:H21"/>
    <mergeCell ref="H22:H23"/>
    <mergeCell ref="H24:H26"/>
    <mergeCell ref="H27:H28"/>
    <mergeCell ref="H29:H30"/>
    <mergeCell ref="H31:H32"/>
    <mergeCell ref="H33:H34"/>
    <mergeCell ref="H35:H36"/>
    <mergeCell ref="H37:H39"/>
    <mergeCell ref="H40:H41"/>
    <mergeCell ref="H42:H43"/>
    <mergeCell ref="H44:H45"/>
    <mergeCell ref="H46:H47"/>
    <mergeCell ref="H48:H49"/>
    <mergeCell ref="H50:H51"/>
    <mergeCell ref="H52:H53"/>
    <mergeCell ref="H54:H55"/>
    <mergeCell ref="H67:H69"/>
    <mergeCell ref="H70:H72"/>
    <mergeCell ref="H73:H75"/>
    <mergeCell ref="H76:H78"/>
    <mergeCell ref="H79:H81"/>
    <mergeCell ref="H82:H84"/>
    <mergeCell ref="H85:H87"/>
    <mergeCell ref="H88:H90"/>
    <mergeCell ref="H91:H93"/>
    <mergeCell ref="H94:H96"/>
    <mergeCell ref="H97:H99"/>
    <mergeCell ref="H100:H102"/>
    <mergeCell ref="H103:H105"/>
    <mergeCell ref="H106:H108"/>
    <mergeCell ref="H109:H111"/>
    <mergeCell ref="H112:H114"/>
    <mergeCell ref="H115:H117"/>
    <mergeCell ref="H118:H120"/>
    <mergeCell ref="H121:H123"/>
    <mergeCell ref="H124:H126"/>
    <mergeCell ref="H210:H211"/>
    <mergeCell ref="H398:H399"/>
    <mergeCell ref="H408:H409"/>
    <mergeCell ref="H410:H411"/>
    <mergeCell ref="H412:H413"/>
    <mergeCell ref="H414:H415"/>
    <mergeCell ref="H416:H417"/>
    <mergeCell ref="I12:I13"/>
    <mergeCell ref="I14:I15"/>
    <mergeCell ref="I16:I17"/>
    <mergeCell ref="I18:I21"/>
    <mergeCell ref="I22:I23"/>
    <mergeCell ref="I24:I26"/>
    <mergeCell ref="I27:I28"/>
    <mergeCell ref="I29:I30"/>
    <mergeCell ref="I31:I32"/>
    <mergeCell ref="I33:I34"/>
    <mergeCell ref="I35:I36"/>
    <mergeCell ref="I37:I39"/>
    <mergeCell ref="I40:I41"/>
    <mergeCell ref="I42:I43"/>
    <mergeCell ref="I44:I45"/>
    <mergeCell ref="I46:I47"/>
    <mergeCell ref="I48:I49"/>
    <mergeCell ref="I50:I51"/>
    <mergeCell ref="I52:I53"/>
    <mergeCell ref="I54:I55"/>
    <mergeCell ref="I67:I69"/>
    <mergeCell ref="I70:I72"/>
    <mergeCell ref="I73:I75"/>
    <mergeCell ref="I76:I78"/>
    <mergeCell ref="I79:I81"/>
    <mergeCell ref="I82:I84"/>
    <mergeCell ref="I85:I87"/>
    <mergeCell ref="I88:I90"/>
    <mergeCell ref="I91:I93"/>
    <mergeCell ref="I94:I96"/>
    <mergeCell ref="I97:I99"/>
    <mergeCell ref="I100:I102"/>
    <mergeCell ref="I103:I105"/>
    <mergeCell ref="I106:I108"/>
    <mergeCell ref="I109:I111"/>
    <mergeCell ref="I112:I114"/>
    <mergeCell ref="I115:I117"/>
    <mergeCell ref="I118:I120"/>
    <mergeCell ref="I121:I123"/>
    <mergeCell ref="I124:I126"/>
    <mergeCell ref="I210:I211"/>
    <mergeCell ref="I398:I399"/>
    <mergeCell ref="I408:I409"/>
    <mergeCell ref="I410:I411"/>
    <mergeCell ref="I412:I413"/>
    <mergeCell ref="I414:I415"/>
    <mergeCell ref="I416:I417"/>
    <mergeCell ref="J12:J13"/>
    <mergeCell ref="J14:J15"/>
    <mergeCell ref="J16:J17"/>
    <mergeCell ref="J18:J21"/>
    <mergeCell ref="J22:J23"/>
    <mergeCell ref="J24:J26"/>
    <mergeCell ref="J27:J28"/>
    <mergeCell ref="J29:J30"/>
    <mergeCell ref="J31:J32"/>
    <mergeCell ref="J33:J34"/>
    <mergeCell ref="J35:J36"/>
    <mergeCell ref="J37:J39"/>
    <mergeCell ref="J40:J41"/>
    <mergeCell ref="J42:J43"/>
    <mergeCell ref="J44:J45"/>
    <mergeCell ref="J46:J47"/>
    <mergeCell ref="J48:J49"/>
    <mergeCell ref="J50:J51"/>
    <mergeCell ref="J52:J53"/>
    <mergeCell ref="J54:J55"/>
    <mergeCell ref="J67:J69"/>
    <mergeCell ref="J70:J72"/>
    <mergeCell ref="J73:J75"/>
    <mergeCell ref="J76:J78"/>
    <mergeCell ref="J79:J81"/>
    <mergeCell ref="J82:J84"/>
    <mergeCell ref="J85:J87"/>
    <mergeCell ref="J88:J90"/>
    <mergeCell ref="J91:J93"/>
    <mergeCell ref="J94:J96"/>
    <mergeCell ref="J97:J99"/>
    <mergeCell ref="J100:J102"/>
    <mergeCell ref="J103:J105"/>
    <mergeCell ref="J106:J108"/>
    <mergeCell ref="J109:J111"/>
    <mergeCell ref="J112:J114"/>
    <mergeCell ref="J115:J117"/>
    <mergeCell ref="J118:J120"/>
    <mergeCell ref="J121:J123"/>
    <mergeCell ref="J124:J126"/>
    <mergeCell ref="J210:J211"/>
    <mergeCell ref="J398:J399"/>
    <mergeCell ref="J408:J409"/>
    <mergeCell ref="J410:J411"/>
    <mergeCell ref="J412:J413"/>
    <mergeCell ref="J414:J415"/>
    <mergeCell ref="J416:J417"/>
    <mergeCell ref="K12:K13"/>
    <mergeCell ref="K14:K15"/>
    <mergeCell ref="K16:K17"/>
    <mergeCell ref="K18:K21"/>
    <mergeCell ref="K22:K23"/>
    <mergeCell ref="K24:K26"/>
    <mergeCell ref="K27:K28"/>
    <mergeCell ref="K29:K30"/>
    <mergeCell ref="K31:K32"/>
    <mergeCell ref="K33:K34"/>
    <mergeCell ref="K35:K36"/>
    <mergeCell ref="K37:K39"/>
    <mergeCell ref="K40:K41"/>
    <mergeCell ref="K42:K43"/>
    <mergeCell ref="K44:K45"/>
    <mergeCell ref="K46:K47"/>
    <mergeCell ref="K48:K49"/>
    <mergeCell ref="K50:K51"/>
    <mergeCell ref="K52:K53"/>
    <mergeCell ref="K54:K55"/>
    <mergeCell ref="K67:K69"/>
    <mergeCell ref="K70:K72"/>
    <mergeCell ref="K73:K75"/>
    <mergeCell ref="K76:K78"/>
    <mergeCell ref="K79:K81"/>
    <mergeCell ref="K82:K84"/>
    <mergeCell ref="K85:K87"/>
    <mergeCell ref="K88:K90"/>
    <mergeCell ref="K91:K93"/>
    <mergeCell ref="K94:K96"/>
    <mergeCell ref="K97:K99"/>
    <mergeCell ref="K100:K102"/>
    <mergeCell ref="K103:K105"/>
    <mergeCell ref="K106:K108"/>
    <mergeCell ref="K109:K111"/>
    <mergeCell ref="K112:K114"/>
    <mergeCell ref="K115:K117"/>
    <mergeCell ref="K118:K120"/>
    <mergeCell ref="K121:K123"/>
    <mergeCell ref="K124:K126"/>
    <mergeCell ref="K210:K211"/>
    <mergeCell ref="K398:K399"/>
    <mergeCell ref="K408:K409"/>
    <mergeCell ref="K410:K411"/>
    <mergeCell ref="K412:K413"/>
    <mergeCell ref="K414:K415"/>
    <mergeCell ref="K416:K417"/>
    <mergeCell ref="P12:P13"/>
    <mergeCell ref="P14:P15"/>
    <mergeCell ref="P16:P17"/>
    <mergeCell ref="P18:P21"/>
    <mergeCell ref="P22:P23"/>
    <mergeCell ref="P24:P26"/>
    <mergeCell ref="P27:P28"/>
    <mergeCell ref="P29:P30"/>
    <mergeCell ref="P31:P32"/>
    <mergeCell ref="P33:P34"/>
    <mergeCell ref="P35:P36"/>
    <mergeCell ref="P37:P39"/>
    <mergeCell ref="P40:P41"/>
    <mergeCell ref="P42:P43"/>
    <mergeCell ref="P44:P45"/>
    <mergeCell ref="P46:P47"/>
    <mergeCell ref="P48:P49"/>
    <mergeCell ref="P50:P51"/>
    <mergeCell ref="P52:P53"/>
    <mergeCell ref="P54:P55"/>
    <mergeCell ref="P67:P69"/>
    <mergeCell ref="P70:P72"/>
    <mergeCell ref="P73:P75"/>
    <mergeCell ref="P76:P78"/>
    <mergeCell ref="P79:P81"/>
    <mergeCell ref="P82:P84"/>
    <mergeCell ref="P85:P87"/>
    <mergeCell ref="P88:P90"/>
    <mergeCell ref="P91:P93"/>
    <mergeCell ref="P94:P96"/>
    <mergeCell ref="P97:P99"/>
    <mergeCell ref="P100:P102"/>
    <mergeCell ref="P103:P105"/>
    <mergeCell ref="P106:P108"/>
    <mergeCell ref="P109:P111"/>
    <mergeCell ref="P112:P114"/>
    <mergeCell ref="P115:P117"/>
    <mergeCell ref="P118:P120"/>
    <mergeCell ref="P121:P123"/>
    <mergeCell ref="P124:P126"/>
    <mergeCell ref="P210:P211"/>
    <mergeCell ref="P398:P399"/>
    <mergeCell ref="P408:P409"/>
    <mergeCell ref="P410:P411"/>
    <mergeCell ref="P412:P413"/>
    <mergeCell ref="P414:P415"/>
    <mergeCell ref="P416:P417"/>
    <mergeCell ref="S12:S13"/>
    <mergeCell ref="S14:S15"/>
    <mergeCell ref="S16:S17"/>
    <mergeCell ref="S18:S21"/>
    <mergeCell ref="S22:S23"/>
    <mergeCell ref="S24:S26"/>
    <mergeCell ref="S27:S28"/>
    <mergeCell ref="S29:S30"/>
    <mergeCell ref="S31:S32"/>
    <mergeCell ref="S33:S34"/>
    <mergeCell ref="S35:S36"/>
    <mergeCell ref="S37:S39"/>
    <mergeCell ref="S40:S41"/>
    <mergeCell ref="S42:S43"/>
    <mergeCell ref="S44:S45"/>
    <mergeCell ref="S46:S47"/>
    <mergeCell ref="S48:S49"/>
    <mergeCell ref="S50:S51"/>
    <mergeCell ref="S52:S53"/>
    <mergeCell ref="S54:S55"/>
    <mergeCell ref="S67:S69"/>
    <mergeCell ref="S70:S72"/>
    <mergeCell ref="S73:S75"/>
    <mergeCell ref="S76:S78"/>
    <mergeCell ref="S79:S81"/>
    <mergeCell ref="S82:S84"/>
    <mergeCell ref="S85:S87"/>
    <mergeCell ref="S88:S90"/>
    <mergeCell ref="S91:S93"/>
    <mergeCell ref="S94:S96"/>
    <mergeCell ref="S97:S99"/>
    <mergeCell ref="S100:S102"/>
    <mergeCell ref="S103:S105"/>
    <mergeCell ref="S106:S108"/>
    <mergeCell ref="S109:S111"/>
    <mergeCell ref="S112:S114"/>
    <mergeCell ref="S115:S117"/>
    <mergeCell ref="S118:S120"/>
    <mergeCell ref="S121:S123"/>
    <mergeCell ref="S124:S126"/>
    <mergeCell ref="S210:S211"/>
    <mergeCell ref="S398:S399"/>
    <mergeCell ref="S408:S409"/>
    <mergeCell ref="S410:S411"/>
    <mergeCell ref="S412:S413"/>
    <mergeCell ref="S414:S415"/>
    <mergeCell ref="S416:S417"/>
  </mergeCells>
  <dataValidations count="3">
    <dataValidation type="list" allowBlank="1" showErrorMessage="1" sqref="U39 U144 U148 U401 U535 U538 U550 U555 U540:U541">
      <formula1>"Defect component,Door Alignment / Locking Issue,Harness / Wiring Assembly Error,Improper fitment ,Loose Fitment,Missing Components,Missing Operation,OK,Paint peel off / Scratch / Rust,Wrong Label,Loose connection "</formula1>
    </dataValidation>
    <dataValidation type="list" allowBlank="1" showErrorMessage="1" sqref="U539 U5:U38 U40:U143 U145:U147 U149:U400 U402:U534 U536:U537 U542:U549 U551:U554">
      <formula1>"Defect component,Door Alignment / Locking Issue,Harness / Wiring Assembly Error,Improper fitment ,Loose Fitment,Missing Components,Missing Operation,OK,Paint peel off / Scratch / Rust,Wrong Label"</formula1>
    </dataValidation>
    <dataValidation type="list" allowBlank="1" showErrorMessage="1" sqref="V5:V553">
      <formula1>"Assembly Error,Damages,Enclosure Issue,Functional issues,OK"</formula1>
    </dataValidation>
  </dataValidations>
  <pageMargins left="0.75" right="0.75" top="1" bottom="1" header="0.5" footer="0.5"/>
  <headerFooter/>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72"/>
  <sheetViews>
    <sheetView workbookViewId="0">
      <selection activeCell="A1" sqref="A1:M1"/>
    </sheetView>
  </sheetViews>
  <sheetFormatPr defaultColWidth="12.6363636363636" defaultRowHeight="15.75" customHeight="1"/>
  <cols>
    <col min="1" max="1" width="2.54545454545455" customWidth="1"/>
    <col min="2" max="2" width="34.0909090909091" customWidth="1"/>
    <col min="3" max="3" width="19.7272727272727" customWidth="1"/>
    <col min="4" max="4" width="20.0909090909091" customWidth="1"/>
    <col min="5" max="5" width="17.9090909090909" customWidth="1"/>
    <col min="6" max="6" width="20.0909090909091" customWidth="1"/>
    <col min="7" max="7" width="10.6363636363636" customWidth="1"/>
    <col min="8" max="8" width="9.09090909090909" customWidth="1"/>
    <col min="9" max="9" width="24.5454545454545" customWidth="1"/>
    <col min="10" max="10" width="15.5454545454545" customWidth="1"/>
    <col min="11" max="11" width="17.9090909090909" customWidth="1"/>
    <col min="12" max="12" width="18.5454545454545" customWidth="1"/>
    <col min="13" max="13" width="19.6363636363636"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customHeight="1" spans="1:24">
      <c r="A1" s="180" t="s">
        <v>2860</v>
      </c>
      <c r="B1" s="83"/>
      <c r="C1" s="83"/>
      <c r="D1" s="83"/>
      <c r="E1" s="83"/>
      <c r="F1" s="83"/>
      <c r="G1" s="83"/>
      <c r="H1" s="83"/>
      <c r="I1" s="83"/>
      <c r="J1" s="83"/>
      <c r="K1" s="83"/>
      <c r="L1" s="83"/>
      <c r="M1" s="84"/>
      <c r="Q1" s="72"/>
      <c r="W1" s="72"/>
    </row>
    <row r="2" customHeight="1" spans="1:24">
      <c r="A2" s="64"/>
      <c r="B2" s="181"/>
      <c r="C2" s="181"/>
      <c r="D2" s="181"/>
      <c r="E2" s="181"/>
      <c r="F2" s="181"/>
      <c r="G2" s="181"/>
      <c r="H2" s="64"/>
      <c r="I2" s="64"/>
      <c r="J2" s="64"/>
      <c r="K2" s="64"/>
      <c r="L2" s="64"/>
      <c r="M2" s="64"/>
      <c r="N2" s="64"/>
      <c r="O2" s="64"/>
      <c r="P2" s="64"/>
      <c r="Q2" s="142"/>
      <c r="R2" s="64"/>
      <c r="S2" s="64"/>
      <c r="T2" s="64"/>
      <c r="U2" s="64"/>
      <c r="V2" s="64"/>
      <c r="W2" s="142"/>
      <c r="X2" s="64"/>
    </row>
    <row r="3" customHeight="1" spans="1:24">
      <c r="B3" s="86" t="s">
        <v>12</v>
      </c>
      <c r="C3" s="86" t="s">
        <v>2</v>
      </c>
      <c r="D3" s="86" t="s">
        <v>3</v>
      </c>
      <c r="E3" s="86" t="s">
        <v>4</v>
      </c>
      <c r="F3" s="86" t="s">
        <v>5</v>
      </c>
      <c r="G3" s="86" t="s">
        <v>6</v>
      </c>
      <c r="Q3" s="72"/>
      <c r="W3" s="72"/>
    </row>
    <row r="4" customHeight="1" spans="1:24">
      <c r="B4" s="90" t="s">
        <v>2861</v>
      </c>
      <c r="C4" s="90">
        <f>SUM('Loco Antenna DATA'!E3:E81)</f>
        <v>4589</v>
      </c>
      <c r="D4" s="90">
        <f>SUM('Loco Antenna DATA'!F3:F81)</f>
        <v>4565</v>
      </c>
      <c r="E4" s="90">
        <f>SUM('Loco Antenna DATA'!G3:G81)</f>
        <v>24</v>
      </c>
      <c r="F4" s="182">
        <f>D4/C4</f>
        <v>0.994770102418828</v>
      </c>
      <c r="G4" s="182">
        <f>E4/C4</f>
        <v>0.00522989758117237</v>
      </c>
      <c r="Q4" s="72"/>
      <c r="W4" s="72"/>
    </row>
    <row r="5" customHeight="1" spans="1:24">
      <c r="A5" s="144"/>
      <c r="B5" s="144"/>
      <c r="C5" s="144"/>
      <c r="D5" s="144"/>
      <c r="E5" s="144"/>
      <c r="F5" s="144"/>
      <c r="G5" s="144"/>
      <c r="N5" s="64"/>
      <c r="O5" s="64"/>
      <c r="P5" s="64"/>
      <c r="Q5" s="142"/>
      <c r="R5" s="64"/>
      <c r="S5" s="64"/>
      <c r="T5" s="64"/>
      <c r="U5" s="64"/>
      <c r="V5" s="64"/>
      <c r="W5" s="142"/>
      <c r="X5" s="64"/>
    </row>
    <row r="6" customHeight="1" spans="1:24">
      <c r="B6" s="183" t="s">
        <v>7</v>
      </c>
      <c r="C6" s="183" t="s">
        <v>498</v>
      </c>
      <c r="D6" s="183" t="s">
        <v>499</v>
      </c>
      <c r="E6" s="183" t="s">
        <v>10</v>
      </c>
      <c r="F6" s="183" t="s">
        <v>11</v>
      </c>
      <c r="Q6" s="72"/>
      <c r="W6" s="72"/>
    </row>
    <row r="7" customHeight="1" spans="1:24">
      <c r="B7" s="184" t="s">
        <v>17</v>
      </c>
      <c r="C7" s="185">
        <v>22</v>
      </c>
      <c r="D7" s="55">
        <f>C7</f>
        <v>22</v>
      </c>
      <c r="E7" s="186">
        <f t="shared" ref="E7:E8" si="0">D7/$D$8</f>
        <v>0.916666666666667</v>
      </c>
      <c r="F7" s="186">
        <f>C7/D8</f>
        <v>0.916666666666667</v>
      </c>
      <c r="Q7" s="72"/>
      <c r="W7" s="72"/>
    </row>
    <row r="8" customHeight="1" spans="1:24">
      <c r="B8" s="184" t="s">
        <v>13</v>
      </c>
      <c r="C8" s="185">
        <v>2</v>
      </c>
      <c r="D8" s="55">
        <f>C8+D7</f>
        <v>24</v>
      </c>
      <c r="E8" s="186">
        <f t="shared" si="0"/>
        <v>1</v>
      </c>
      <c r="F8" s="186">
        <f>C8/D8</f>
        <v>0.0833333333333333</v>
      </c>
      <c r="Q8" s="72"/>
      <c r="W8" s="72"/>
    </row>
    <row r="9" customHeight="1" spans="1:24">
      <c r="A9" s="177"/>
      <c r="Q9" s="72"/>
      <c r="W9" s="72"/>
    </row>
    <row r="10" customHeight="1" spans="1:24">
      <c r="A10" s="177"/>
      <c r="B10" s="187" t="s">
        <v>965</v>
      </c>
      <c r="C10" s="187" t="s">
        <v>966</v>
      </c>
      <c r="D10" s="188" t="s">
        <v>23</v>
      </c>
      <c r="E10" s="188" t="s">
        <v>10</v>
      </c>
      <c r="F10" s="189" t="s">
        <v>24</v>
      </c>
      <c r="Q10" s="72"/>
      <c r="W10" s="72"/>
    </row>
    <row r="11" customHeight="1" spans="1:24">
      <c r="A11" s="177"/>
      <c r="B11" s="190" t="s">
        <v>78</v>
      </c>
      <c r="C11" s="159">
        <v>173</v>
      </c>
      <c r="D11" s="185">
        <f>C11</f>
        <v>173</v>
      </c>
      <c r="E11" s="186">
        <f t="shared" ref="E11:E18" si="1">D11/$D$18</f>
        <v>0.519519519519519</v>
      </c>
      <c r="F11" s="186">
        <f t="shared" ref="F11:F18" si="2">C11/$D$18</f>
        <v>0.519519519519519</v>
      </c>
      <c r="L11" s="72"/>
      <c r="Q11" s="72"/>
      <c r="W11" s="72"/>
    </row>
    <row r="12" customHeight="1" spans="1:24">
      <c r="A12" s="177"/>
      <c r="B12" s="190" t="s">
        <v>972</v>
      </c>
      <c r="C12" s="159">
        <v>83</v>
      </c>
      <c r="D12" s="185">
        <f t="shared" ref="D12:D18" si="3">C12+D11</f>
        <v>256</v>
      </c>
      <c r="E12" s="186">
        <f t="shared" si="1"/>
        <v>0.768768768768769</v>
      </c>
      <c r="F12" s="186">
        <f t="shared" si="2"/>
        <v>0.249249249249249</v>
      </c>
      <c r="I12" s="191"/>
      <c r="Q12" s="72"/>
      <c r="W12" s="72"/>
    </row>
    <row r="13" customHeight="1" spans="1:24">
      <c r="B13" s="190" t="s">
        <v>512</v>
      </c>
      <c r="C13" s="159">
        <v>34</v>
      </c>
      <c r="D13" s="185">
        <f t="shared" si="3"/>
        <v>290</v>
      </c>
      <c r="E13" s="186">
        <f t="shared" si="1"/>
        <v>0.870870870870871</v>
      </c>
      <c r="F13" s="186">
        <f t="shared" si="2"/>
        <v>0.102102102102102</v>
      </c>
      <c r="Q13" s="72"/>
      <c r="W13" s="72"/>
    </row>
    <row r="14" customHeight="1" spans="1:24">
      <c r="B14" s="190" t="s">
        <v>967</v>
      </c>
      <c r="C14" s="159">
        <v>19</v>
      </c>
      <c r="D14" s="185">
        <f t="shared" si="3"/>
        <v>309</v>
      </c>
      <c r="E14" s="186">
        <f t="shared" si="1"/>
        <v>0.927927927927928</v>
      </c>
      <c r="F14" s="186">
        <f t="shared" si="2"/>
        <v>0.0570570570570571</v>
      </c>
      <c r="Q14" s="72"/>
      <c r="W14" s="72"/>
    </row>
    <row r="15" customHeight="1" spans="1:24">
      <c r="B15" s="190" t="s">
        <v>30</v>
      </c>
      <c r="C15" s="159">
        <v>9</v>
      </c>
      <c r="D15" s="185">
        <f t="shared" si="3"/>
        <v>318</v>
      </c>
      <c r="E15" s="186">
        <f t="shared" si="1"/>
        <v>0.954954954954955</v>
      </c>
      <c r="F15" s="186">
        <f t="shared" si="2"/>
        <v>0.027027027027027</v>
      </c>
      <c r="Q15" s="72"/>
      <c r="W15" s="72"/>
    </row>
    <row r="16" customHeight="1" spans="1:24">
      <c r="B16" s="190" t="s">
        <v>968</v>
      </c>
      <c r="C16" s="159">
        <v>7</v>
      </c>
      <c r="D16" s="185">
        <f t="shared" si="3"/>
        <v>325</v>
      </c>
      <c r="E16" s="186">
        <f t="shared" si="1"/>
        <v>0.975975975975976</v>
      </c>
      <c r="F16" s="186">
        <f t="shared" si="2"/>
        <v>0.021021021021021</v>
      </c>
      <c r="Q16" s="72"/>
      <c r="W16" s="72"/>
    </row>
    <row r="17" customHeight="1" spans="2:23">
      <c r="B17" s="190" t="s">
        <v>974</v>
      </c>
      <c r="C17" s="159">
        <v>7</v>
      </c>
      <c r="D17" s="185">
        <f t="shared" si="3"/>
        <v>332</v>
      </c>
      <c r="E17" s="186">
        <f t="shared" si="1"/>
        <v>0.996996996996997</v>
      </c>
      <c r="F17" s="186">
        <f t="shared" si="2"/>
        <v>0.021021021021021</v>
      </c>
      <c r="Q17" s="72"/>
      <c r="W17" s="72"/>
    </row>
    <row r="18" customHeight="1" spans="2:23">
      <c r="B18" s="190" t="s">
        <v>969</v>
      </c>
      <c r="C18" s="159">
        <v>1</v>
      </c>
      <c r="D18" s="185">
        <f t="shared" si="3"/>
        <v>333</v>
      </c>
      <c r="E18" s="186">
        <f t="shared" si="1"/>
        <v>1</v>
      </c>
      <c r="F18" s="186">
        <f t="shared" si="2"/>
        <v>0.003003003003003</v>
      </c>
      <c r="Q18" s="72"/>
      <c r="W18" s="72"/>
    </row>
    <row r="19" customHeight="1" spans="2:23">
      <c r="Q19" s="72"/>
      <c r="W19" s="72"/>
    </row>
    <row r="20" customHeight="1" spans="2:23">
      <c r="Q20" s="72"/>
      <c r="W20" s="72"/>
    </row>
    <row r="21" customHeight="1" spans="2:23">
      <c r="Q21" s="72"/>
      <c r="W21" s="72"/>
    </row>
    <row r="22" customHeight="1" spans="2:23">
      <c r="Q22" s="72"/>
      <c r="W22" s="72"/>
    </row>
    <row r="23" customHeight="1" spans="2:23">
      <c r="Q23" s="72"/>
      <c r="W23" s="72"/>
    </row>
    <row r="24" customHeight="1" spans="2:23">
      <c r="Q24" s="72"/>
      <c r="W24" s="72"/>
    </row>
    <row r="25" customHeight="1" spans="2:23">
      <c r="Q25" s="72"/>
      <c r="W25" s="72"/>
    </row>
    <row r="26" customHeight="1" spans="2:23">
      <c r="Q26" s="72"/>
      <c r="W26" s="72"/>
    </row>
    <row r="27" customHeight="1" spans="2:23">
      <c r="F27" s="72"/>
      <c r="L27" s="72"/>
      <c r="Q27" s="72"/>
      <c r="W27" s="72"/>
    </row>
    <row r="28" customHeight="1" spans="2:23">
      <c r="F28" s="72"/>
      <c r="L28" s="72"/>
      <c r="Q28" s="72"/>
      <c r="W28" s="72"/>
    </row>
    <row r="29" customHeight="1" spans="2:23">
      <c r="F29" s="72"/>
      <c r="L29" s="72"/>
      <c r="Q29" s="72"/>
      <c r="W29" s="72"/>
    </row>
    <row r="30" customHeight="1" spans="2:23">
      <c r="F30" s="72"/>
      <c r="L30" s="72"/>
      <c r="Q30" s="72"/>
      <c r="W30" s="72"/>
    </row>
    <row r="31" customHeight="1" spans="2:23">
      <c r="F31" s="72"/>
      <c r="L31" s="72"/>
      <c r="Q31" s="72"/>
      <c r="W31" s="72"/>
    </row>
    <row r="32" customHeight="1" spans="2:23">
      <c r="F32" s="72"/>
      <c r="L32" s="72"/>
      <c r="Q32" s="72"/>
      <c r="W32" s="72"/>
    </row>
    <row r="33" customHeight="1" spans="5:23">
      <c r="F33" s="72"/>
      <c r="L33" s="72"/>
      <c r="Q33" s="72"/>
      <c r="W33" s="72"/>
    </row>
    <row r="34" customHeight="1" spans="5:23">
      <c r="F34" s="72"/>
      <c r="L34" s="72"/>
      <c r="Q34" s="72"/>
      <c r="W34" s="72"/>
    </row>
    <row r="35" customHeight="1" spans="5:23">
      <c r="F35" s="72"/>
      <c r="L35" s="72"/>
      <c r="Q35" s="72"/>
      <c r="W35" s="72"/>
    </row>
    <row r="36" customHeight="1" spans="5:23">
      <c r="F36" s="72"/>
      <c r="L36" s="72"/>
      <c r="Q36" s="72"/>
      <c r="W36" s="72"/>
    </row>
    <row r="37" customHeight="1" spans="5:23">
      <c r="E37" s="192"/>
      <c r="F37" s="72"/>
      <c r="L37" s="72"/>
      <c r="Q37" s="72"/>
      <c r="W37" s="72"/>
    </row>
    <row r="38" customHeight="1" spans="5:23">
      <c r="E38" s="192"/>
      <c r="F38" s="72"/>
      <c r="L38" s="72"/>
      <c r="Q38" s="72"/>
      <c r="W38" s="72"/>
    </row>
    <row r="39" customHeight="1" spans="5:23">
      <c r="E39" s="192"/>
      <c r="F39" s="72"/>
      <c r="L39" s="72"/>
      <c r="Q39" s="72"/>
      <c r="W39" s="72"/>
    </row>
    <row r="40" customHeight="1" spans="5:23">
      <c r="E40" s="192"/>
      <c r="F40" s="72"/>
      <c r="L40" s="72"/>
      <c r="Q40" s="72"/>
      <c r="W40" s="72"/>
    </row>
    <row r="41" customHeight="1" spans="5:23">
      <c r="E41" s="192"/>
      <c r="F41" s="72"/>
      <c r="L41" s="72"/>
      <c r="Q41" s="72"/>
      <c r="W41" s="72"/>
    </row>
    <row r="42" customHeight="1" spans="5:23">
      <c r="E42" s="192"/>
      <c r="F42" s="72"/>
      <c r="L42" s="72"/>
      <c r="Q42" s="72"/>
      <c r="W42" s="72"/>
    </row>
    <row r="43" customHeight="1" spans="5:23">
      <c r="E43" s="192"/>
      <c r="F43" s="72"/>
      <c r="L43" s="72"/>
      <c r="Q43" s="72"/>
      <c r="W43" s="72"/>
    </row>
    <row r="44" customHeight="1" spans="5:23">
      <c r="E44" s="192"/>
      <c r="F44" s="72"/>
      <c r="L44" s="72"/>
      <c r="Q44" s="72"/>
      <c r="W44" s="72"/>
    </row>
    <row r="45" customHeight="1" spans="5:23">
      <c r="E45" s="192"/>
      <c r="F45" s="72"/>
      <c r="L45" s="72"/>
      <c r="Q45" s="72"/>
      <c r="W45" s="72"/>
    </row>
    <row r="46" customHeight="1" spans="5:23">
      <c r="E46" s="192"/>
      <c r="F46" s="72"/>
      <c r="L46" s="72"/>
      <c r="Q46" s="72"/>
      <c r="W46" s="72"/>
    </row>
    <row r="47" customHeight="1" spans="5:23">
      <c r="E47" s="192"/>
      <c r="F47" s="72"/>
      <c r="L47" s="72"/>
      <c r="Q47" s="72"/>
      <c r="W47" s="72"/>
    </row>
    <row r="48" customHeight="1" spans="5:23">
      <c r="E48" s="192"/>
      <c r="F48" s="72"/>
      <c r="L48" s="72"/>
      <c r="Q48" s="72"/>
      <c r="W48" s="72"/>
    </row>
    <row r="49" customHeight="1" spans="5:23">
      <c r="E49" s="192"/>
      <c r="F49" s="72"/>
      <c r="L49" s="72"/>
      <c r="Q49" s="72"/>
      <c r="W49" s="72"/>
    </row>
    <row r="50" customHeight="1" spans="5:23">
      <c r="E50" s="192"/>
      <c r="F50" s="72"/>
      <c r="L50" s="72"/>
      <c r="Q50" s="72"/>
      <c r="W50" s="72"/>
    </row>
    <row r="51" customHeight="1" spans="5:23">
      <c r="E51" s="192"/>
      <c r="F51" s="72"/>
      <c r="L51" s="72"/>
      <c r="Q51" s="72"/>
      <c r="W51" s="72"/>
    </row>
    <row r="52" customHeight="1" spans="5:23">
      <c r="E52" s="192"/>
      <c r="F52" s="72"/>
      <c r="L52" s="72"/>
      <c r="Q52" s="72"/>
      <c r="W52" s="72"/>
    </row>
    <row r="53" customHeight="1" spans="5:23">
      <c r="E53" s="192"/>
      <c r="F53" s="72"/>
      <c r="L53" s="72"/>
      <c r="Q53" s="72"/>
      <c r="W53" s="72"/>
    </row>
    <row r="54" customHeight="1" spans="5:23">
      <c r="E54" s="192"/>
      <c r="F54" s="72"/>
      <c r="L54" s="72"/>
      <c r="Q54" s="72"/>
      <c r="W54" s="72"/>
    </row>
    <row r="55" customHeight="1" spans="5:23">
      <c r="E55" s="192"/>
      <c r="F55" s="72"/>
      <c r="L55" s="72"/>
      <c r="Q55" s="72"/>
      <c r="W55" s="72"/>
    </row>
    <row r="56" customHeight="1" spans="5:23">
      <c r="E56" s="192"/>
      <c r="F56" s="72"/>
      <c r="L56" s="72"/>
      <c r="Q56" s="72"/>
      <c r="W56" s="72"/>
    </row>
    <row r="57" customHeight="1" spans="5:23">
      <c r="E57" s="192"/>
      <c r="F57" s="72"/>
      <c r="L57" s="72"/>
      <c r="Q57" s="72"/>
      <c r="W57" s="72"/>
    </row>
    <row r="58" customHeight="1" spans="5:23">
      <c r="E58" s="192"/>
      <c r="F58" s="72"/>
      <c r="L58" s="72"/>
      <c r="Q58" s="72"/>
      <c r="W58" s="72"/>
    </row>
    <row r="59" customHeight="1" spans="5:23">
      <c r="E59" s="192"/>
      <c r="F59" s="72"/>
      <c r="L59" s="72"/>
      <c r="Q59" s="72"/>
      <c r="W59" s="72"/>
    </row>
    <row r="60" customHeight="1" spans="5:23">
      <c r="E60" s="192"/>
      <c r="F60" s="72"/>
      <c r="L60" s="72"/>
      <c r="Q60" s="72"/>
      <c r="W60" s="72"/>
    </row>
    <row r="61" customHeight="1" spans="5:23">
      <c r="E61" s="192"/>
      <c r="F61" s="72"/>
      <c r="L61" s="72"/>
      <c r="Q61" s="72"/>
      <c r="W61" s="72"/>
    </row>
    <row r="62" customHeight="1" spans="5:23">
      <c r="E62" s="192"/>
      <c r="F62" s="72"/>
      <c r="L62" s="72"/>
      <c r="Q62" s="72"/>
      <c r="W62" s="72"/>
    </row>
    <row r="63" customHeight="1" spans="5:23">
      <c r="E63" s="192"/>
      <c r="F63" s="72"/>
      <c r="L63" s="72"/>
      <c r="Q63" s="72"/>
      <c r="W63" s="72"/>
    </row>
    <row r="64" customHeight="1" spans="5:23">
      <c r="E64" s="192"/>
      <c r="F64" s="72"/>
      <c r="L64" s="72"/>
      <c r="Q64" s="72"/>
      <c r="W64" s="72"/>
    </row>
    <row r="65" customHeight="1" spans="5:23">
      <c r="E65" s="192"/>
      <c r="F65" s="72"/>
      <c r="L65" s="72"/>
      <c r="Q65" s="72"/>
      <c r="W65" s="72"/>
    </row>
    <row r="66" customHeight="1" spans="5:23">
      <c r="E66" s="192"/>
      <c r="F66" s="72"/>
      <c r="L66" s="72"/>
      <c r="Q66" s="72"/>
      <c r="W66" s="72"/>
    </row>
    <row r="67" customHeight="1" spans="5:23">
      <c r="E67" s="192"/>
      <c r="F67" s="72"/>
      <c r="L67" s="72"/>
      <c r="Q67" s="72"/>
      <c r="W67" s="72"/>
    </row>
    <row r="68" customHeight="1" spans="5:23">
      <c r="E68" s="192"/>
      <c r="F68" s="72"/>
      <c r="L68" s="72"/>
      <c r="Q68" s="72"/>
      <c r="W68" s="72"/>
    </row>
    <row r="69" customHeight="1" spans="5:23">
      <c r="E69" s="192"/>
      <c r="F69" s="72"/>
      <c r="L69" s="72"/>
      <c r="Q69" s="72"/>
      <c r="W69" s="72"/>
    </row>
    <row r="70" customHeight="1" spans="5:23">
      <c r="E70" s="192"/>
      <c r="F70" s="72"/>
      <c r="L70" s="72"/>
      <c r="Q70" s="72"/>
      <c r="W70" s="72"/>
    </row>
    <row r="71" customHeight="1" spans="5:23">
      <c r="E71" s="192"/>
      <c r="F71" s="72"/>
      <c r="L71" s="72"/>
      <c r="Q71" s="72"/>
      <c r="W71" s="72"/>
    </row>
    <row r="72" customHeight="1" spans="5:23">
      <c r="E72" s="192"/>
      <c r="F72" s="72"/>
      <c r="L72" s="72"/>
      <c r="Q72" s="72"/>
      <c r="W72" s="72"/>
    </row>
    <row r="73" customHeight="1" spans="5:23">
      <c r="E73" s="192"/>
      <c r="F73" s="72"/>
      <c r="L73" s="72"/>
      <c r="Q73" s="72"/>
      <c r="W73" s="72"/>
    </row>
    <row r="74" customHeight="1" spans="5:23">
      <c r="E74" s="192"/>
      <c r="F74" s="72"/>
      <c r="L74" s="72"/>
      <c r="Q74" s="72"/>
      <c r="W74" s="72"/>
    </row>
    <row r="75" customHeight="1" spans="5:23">
      <c r="E75" s="192"/>
      <c r="F75" s="72"/>
      <c r="L75" s="72"/>
      <c r="Q75" s="72"/>
      <c r="W75" s="72"/>
    </row>
    <row r="76" customHeight="1" spans="5:23">
      <c r="E76" s="192"/>
      <c r="F76" s="72"/>
      <c r="L76" s="72"/>
      <c r="Q76" s="72"/>
      <c r="W76" s="72"/>
    </row>
    <row r="77" customHeight="1" spans="5:23">
      <c r="E77" s="192"/>
      <c r="F77" s="72"/>
      <c r="L77" s="72"/>
      <c r="Q77" s="72"/>
      <c r="W77" s="72"/>
    </row>
    <row r="78" customHeight="1" spans="5:23">
      <c r="E78" s="192"/>
      <c r="F78" s="72"/>
      <c r="L78" s="72"/>
      <c r="Q78" s="72"/>
      <c r="W78" s="72"/>
    </row>
    <row r="79" customHeight="1" spans="5:23">
      <c r="E79" s="192"/>
      <c r="F79" s="72"/>
      <c r="L79" s="72"/>
      <c r="Q79" s="72"/>
      <c r="W79" s="72"/>
    </row>
    <row r="80" customHeight="1" spans="5:23">
      <c r="E80" s="192"/>
      <c r="F80" s="72"/>
      <c r="L80" s="72"/>
      <c r="Q80" s="72"/>
      <c r="W80" s="72"/>
    </row>
    <row r="81" customHeight="1" spans="5:23">
      <c r="E81" s="192"/>
      <c r="F81" s="72"/>
      <c r="L81" s="72"/>
      <c r="Q81" s="72"/>
      <c r="W81" s="72"/>
    </row>
    <row r="82" customHeight="1" spans="5:23">
      <c r="E82" s="192"/>
      <c r="F82" s="72"/>
      <c r="L82" s="72"/>
      <c r="Q82" s="72"/>
      <c r="W82" s="72"/>
    </row>
    <row r="83" customHeight="1" spans="5:23">
      <c r="E83" s="192"/>
      <c r="F83" s="72"/>
      <c r="L83" s="72"/>
      <c r="Q83" s="72"/>
      <c r="W83" s="72"/>
    </row>
    <row r="84" customHeight="1" spans="5:23">
      <c r="E84" s="192"/>
      <c r="F84" s="72"/>
      <c r="L84" s="72"/>
      <c r="Q84" s="72"/>
      <c r="W84" s="72"/>
    </row>
    <row r="85" customHeight="1" spans="5:23">
      <c r="E85" s="192"/>
      <c r="F85" s="72"/>
      <c r="L85" s="72"/>
      <c r="Q85" s="72"/>
      <c r="W85" s="72"/>
    </row>
    <row r="86" customHeight="1" spans="5:23">
      <c r="E86" s="192"/>
      <c r="F86" s="72"/>
      <c r="L86" s="72"/>
      <c r="Q86" s="72"/>
      <c r="W86" s="72"/>
    </row>
    <row r="87" customHeight="1" spans="5:23">
      <c r="E87" s="192"/>
      <c r="F87" s="72"/>
      <c r="L87" s="72"/>
      <c r="Q87" s="72"/>
      <c r="W87" s="72"/>
    </row>
    <row r="88" customHeight="1" spans="5:23">
      <c r="E88" s="192"/>
      <c r="F88" s="72"/>
      <c r="L88" s="72"/>
      <c r="Q88" s="72"/>
      <c r="W88" s="72"/>
    </row>
    <row r="89" customHeight="1" spans="5:23">
      <c r="E89" s="192"/>
      <c r="F89" s="72"/>
      <c r="L89" s="72"/>
      <c r="Q89" s="72"/>
      <c r="W89" s="72"/>
    </row>
    <row r="90" customHeight="1" spans="5:23">
      <c r="E90" s="192"/>
      <c r="F90" s="72"/>
      <c r="L90" s="72"/>
      <c r="Q90" s="72"/>
      <c r="W90" s="72"/>
    </row>
    <row r="91" customHeight="1" spans="5:23">
      <c r="E91" s="192"/>
      <c r="F91" s="72"/>
      <c r="L91" s="72"/>
      <c r="Q91" s="72"/>
      <c r="W91" s="72"/>
    </row>
    <row r="92" customHeight="1" spans="5:23">
      <c r="E92" s="192"/>
      <c r="F92" s="72"/>
      <c r="L92" s="72"/>
      <c r="Q92" s="72"/>
      <c r="W92" s="72"/>
    </row>
    <row r="93" customHeight="1" spans="5:23">
      <c r="E93" s="192"/>
      <c r="F93" s="72"/>
      <c r="L93" s="72"/>
      <c r="Q93" s="72"/>
      <c r="W93" s="72"/>
    </row>
    <row r="94" customHeight="1" spans="5:23">
      <c r="E94" s="192"/>
      <c r="F94" s="72"/>
      <c r="L94" s="72"/>
      <c r="Q94" s="72"/>
      <c r="W94" s="72"/>
    </row>
    <row r="95" customHeight="1" spans="5:23">
      <c r="E95" s="192"/>
      <c r="F95" s="72"/>
      <c r="L95" s="72"/>
      <c r="Q95" s="72"/>
      <c r="W95" s="72"/>
    </row>
    <row r="96" customHeight="1" spans="5:23">
      <c r="E96" s="192"/>
      <c r="F96" s="72"/>
      <c r="L96" s="72"/>
      <c r="Q96" s="72"/>
      <c r="W96" s="72"/>
    </row>
    <row r="97" customHeight="1" spans="5:23">
      <c r="E97" s="192"/>
      <c r="F97" s="72"/>
      <c r="L97" s="72"/>
      <c r="Q97" s="72"/>
      <c r="W97" s="72"/>
    </row>
    <row r="98" customHeight="1" spans="5:23">
      <c r="E98" s="192"/>
      <c r="F98" s="72"/>
      <c r="L98" s="72"/>
      <c r="Q98" s="72"/>
      <c r="W98" s="72"/>
    </row>
    <row r="99" customHeight="1" spans="5:23">
      <c r="E99" s="192"/>
      <c r="F99" s="72"/>
      <c r="L99" s="72"/>
      <c r="Q99" s="72"/>
      <c r="W99" s="72"/>
    </row>
    <row r="100" customHeight="1" spans="5:23">
      <c r="E100" s="192"/>
      <c r="F100" s="72"/>
      <c r="L100" s="72"/>
      <c r="Q100" s="72"/>
      <c r="W100" s="72"/>
    </row>
    <row r="101" customHeight="1" spans="5:23">
      <c r="E101" s="192"/>
      <c r="F101" s="72"/>
      <c r="L101" s="72"/>
      <c r="Q101" s="72"/>
      <c r="W101" s="72"/>
    </row>
    <row r="102" customHeight="1" spans="5:23">
      <c r="E102" s="192"/>
      <c r="F102" s="72"/>
      <c r="L102" s="72"/>
      <c r="Q102" s="72"/>
      <c r="W102" s="72"/>
    </row>
    <row r="103" customHeight="1" spans="5:23">
      <c r="E103" s="192"/>
      <c r="F103" s="72"/>
      <c r="L103" s="72"/>
      <c r="Q103" s="72"/>
      <c r="W103" s="72"/>
    </row>
    <row r="104" customHeight="1" spans="5:23">
      <c r="E104" s="192"/>
      <c r="F104" s="72"/>
      <c r="L104" s="72"/>
      <c r="Q104" s="72"/>
      <c r="W104" s="72"/>
    </row>
    <row r="105" customHeight="1" spans="5:23">
      <c r="E105" s="192"/>
      <c r="F105" s="72"/>
      <c r="L105" s="72"/>
      <c r="Q105" s="72"/>
      <c r="W105" s="72"/>
    </row>
    <row r="106" customHeight="1" spans="5:23">
      <c r="E106" s="192"/>
      <c r="F106" s="72"/>
      <c r="L106" s="72"/>
      <c r="Q106" s="72"/>
      <c r="W106" s="72"/>
    </row>
    <row r="107" customHeight="1" spans="5:23">
      <c r="E107" s="192"/>
      <c r="F107" s="72"/>
      <c r="L107" s="72"/>
      <c r="Q107" s="72"/>
      <c r="W107" s="72"/>
    </row>
    <row r="108" customHeight="1" spans="5:23">
      <c r="E108" s="192"/>
      <c r="F108" s="72"/>
      <c r="L108" s="72"/>
      <c r="Q108" s="72"/>
      <c r="W108" s="72"/>
    </row>
    <row r="109" customHeight="1" spans="5:23">
      <c r="E109" s="192"/>
      <c r="F109" s="72"/>
      <c r="L109" s="72"/>
      <c r="Q109" s="72"/>
      <c r="W109" s="72"/>
    </row>
    <row r="110" customHeight="1" spans="5:23">
      <c r="E110" s="192"/>
      <c r="F110" s="72"/>
      <c r="L110" s="72"/>
      <c r="Q110" s="72"/>
      <c r="W110" s="72"/>
    </row>
    <row r="111" customHeight="1" spans="5:23">
      <c r="E111" s="192"/>
      <c r="F111" s="72"/>
      <c r="L111" s="72"/>
      <c r="Q111" s="72"/>
      <c r="W111" s="72"/>
    </row>
    <row r="112" customHeight="1" spans="5:23">
      <c r="E112" s="192"/>
      <c r="F112" s="72"/>
      <c r="L112" s="72"/>
      <c r="Q112" s="72"/>
      <c r="W112" s="72"/>
    </row>
    <row r="113" customHeight="1" spans="5:23">
      <c r="E113" s="192"/>
      <c r="F113" s="72"/>
      <c r="L113" s="72"/>
      <c r="Q113" s="72"/>
      <c r="W113" s="72"/>
    </row>
    <row r="114" customHeight="1" spans="5:23">
      <c r="E114" s="192"/>
      <c r="F114" s="72"/>
      <c r="L114" s="72"/>
      <c r="Q114" s="72"/>
      <c r="W114" s="72"/>
    </row>
    <row r="115" customHeight="1" spans="5:23">
      <c r="E115" s="192"/>
      <c r="F115" s="72"/>
      <c r="L115" s="72"/>
      <c r="Q115" s="72"/>
      <c r="W115" s="72"/>
    </row>
    <row r="116" customHeight="1" spans="5:23">
      <c r="E116" s="192"/>
      <c r="F116" s="72"/>
      <c r="L116" s="72"/>
      <c r="Q116" s="72"/>
      <c r="W116" s="72"/>
    </row>
    <row r="117" customHeight="1" spans="5:23">
      <c r="E117" s="192"/>
      <c r="F117" s="72"/>
      <c r="L117" s="72"/>
      <c r="Q117" s="72"/>
      <c r="W117" s="72"/>
    </row>
    <row r="118" customHeight="1" spans="5:23">
      <c r="E118" s="192"/>
      <c r="F118" s="72"/>
      <c r="L118" s="72"/>
      <c r="Q118" s="72"/>
      <c r="W118" s="72"/>
    </row>
    <row r="119" customHeight="1" spans="5:23">
      <c r="E119" s="192"/>
      <c r="F119" s="72"/>
      <c r="L119" s="72"/>
      <c r="Q119" s="72"/>
      <c r="W119" s="72"/>
    </row>
    <row r="120" customHeight="1" spans="5:23">
      <c r="E120" s="192"/>
      <c r="F120" s="72"/>
      <c r="L120" s="72"/>
      <c r="Q120" s="72"/>
      <c r="W120" s="72"/>
    </row>
    <row r="121" customHeight="1" spans="5:23">
      <c r="E121" s="192"/>
      <c r="F121" s="72"/>
      <c r="L121" s="72"/>
      <c r="Q121" s="72"/>
      <c r="W121" s="72"/>
    </row>
    <row r="122" customHeight="1" spans="5:23">
      <c r="E122" s="192"/>
      <c r="F122" s="72"/>
      <c r="L122" s="72"/>
      <c r="Q122" s="72"/>
      <c r="W122" s="72"/>
    </row>
    <row r="123" customHeight="1" spans="5:23">
      <c r="E123" s="192"/>
      <c r="F123" s="72"/>
      <c r="L123" s="72"/>
      <c r="Q123" s="72"/>
      <c r="W123" s="72"/>
    </row>
    <row r="124" customHeight="1" spans="5:23">
      <c r="E124" s="192"/>
      <c r="F124" s="72"/>
      <c r="L124" s="72"/>
      <c r="Q124" s="72"/>
      <c r="W124" s="72"/>
    </row>
    <row r="125" customHeight="1" spans="5:23">
      <c r="E125" s="192"/>
      <c r="F125" s="72"/>
      <c r="L125" s="72"/>
      <c r="Q125" s="72"/>
      <c r="W125" s="72"/>
    </row>
    <row r="126" customHeight="1" spans="5:23">
      <c r="E126" s="192"/>
      <c r="F126" s="72"/>
      <c r="L126" s="72"/>
      <c r="Q126" s="72"/>
      <c r="W126" s="72"/>
    </row>
    <row r="127" customHeight="1" spans="5:23">
      <c r="E127" s="192"/>
      <c r="F127" s="72"/>
      <c r="L127" s="72"/>
      <c r="Q127" s="72"/>
      <c r="W127" s="72"/>
    </row>
    <row r="128" customHeight="1" spans="5:23">
      <c r="E128" s="192"/>
      <c r="F128" s="72"/>
      <c r="L128" s="72"/>
      <c r="Q128" s="72"/>
      <c r="W128" s="72"/>
    </row>
    <row r="129" customHeight="1" spans="5:23">
      <c r="E129" s="192"/>
      <c r="F129" s="72"/>
      <c r="L129" s="72"/>
      <c r="Q129" s="72"/>
      <c r="W129" s="72"/>
    </row>
    <row r="130" customHeight="1" spans="5:23">
      <c r="E130" s="192"/>
      <c r="F130" s="72"/>
      <c r="L130" s="72"/>
      <c r="Q130" s="72"/>
      <c r="W130" s="72"/>
    </row>
    <row r="131" customHeight="1" spans="5:23">
      <c r="E131" s="192"/>
      <c r="F131" s="72"/>
      <c r="L131" s="72"/>
      <c r="Q131" s="72"/>
      <c r="W131" s="72"/>
    </row>
    <row r="132" customHeight="1" spans="5:23">
      <c r="E132" s="192"/>
      <c r="F132" s="72"/>
      <c r="L132" s="72"/>
      <c r="Q132" s="72"/>
      <c r="W132" s="72"/>
    </row>
    <row r="133" customHeight="1" spans="5:23">
      <c r="E133" s="192"/>
      <c r="F133" s="72"/>
      <c r="L133" s="72"/>
      <c r="Q133" s="72"/>
      <c r="W133" s="72"/>
    </row>
    <row r="134" customHeight="1" spans="5:23">
      <c r="E134" s="192"/>
      <c r="F134" s="72"/>
      <c r="L134" s="72"/>
      <c r="Q134" s="72"/>
      <c r="W134" s="72"/>
    </row>
    <row r="135" customHeight="1" spans="5:23">
      <c r="E135" s="192"/>
      <c r="F135" s="72"/>
      <c r="L135" s="72"/>
      <c r="Q135" s="72"/>
      <c r="W135" s="72"/>
    </row>
    <row r="136" customHeight="1" spans="5:23">
      <c r="E136" s="192"/>
      <c r="F136" s="72"/>
      <c r="L136" s="72"/>
      <c r="Q136" s="72"/>
      <c r="W136" s="72"/>
    </row>
    <row r="137" customHeight="1" spans="5:23">
      <c r="E137" s="192"/>
      <c r="F137" s="72"/>
      <c r="L137" s="72"/>
      <c r="Q137" s="72"/>
      <c r="W137" s="72"/>
    </row>
    <row r="138" customHeight="1" spans="5:23">
      <c r="E138" s="192"/>
      <c r="F138" s="72"/>
      <c r="L138" s="72"/>
      <c r="Q138" s="72"/>
      <c r="W138" s="72"/>
    </row>
    <row r="139" customHeight="1" spans="5:23">
      <c r="E139" s="192"/>
      <c r="F139" s="72"/>
      <c r="L139" s="72"/>
      <c r="Q139" s="72"/>
      <c r="W139" s="72"/>
    </row>
    <row r="140" customHeight="1" spans="5:23">
      <c r="E140" s="192"/>
      <c r="F140" s="72"/>
      <c r="L140" s="72"/>
      <c r="Q140" s="72"/>
      <c r="W140" s="72"/>
    </row>
    <row r="141" customHeight="1" spans="5:23">
      <c r="E141" s="192"/>
      <c r="F141" s="72"/>
      <c r="L141" s="72"/>
      <c r="Q141" s="72"/>
      <c r="W141" s="72"/>
    </row>
    <row r="142" customHeight="1" spans="5:23">
      <c r="E142" s="192"/>
      <c r="F142" s="72"/>
      <c r="L142" s="72"/>
      <c r="Q142" s="72"/>
      <c r="W142" s="72"/>
    </row>
    <row r="143" customHeight="1" spans="5:23">
      <c r="E143" s="192"/>
      <c r="F143" s="72"/>
      <c r="L143" s="72"/>
      <c r="Q143" s="72"/>
      <c r="W143" s="72"/>
    </row>
    <row r="144" customHeight="1" spans="5:23">
      <c r="E144" s="192"/>
      <c r="F144" s="72"/>
      <c r="L144" s="72"/>
      <c r="Q144" s="72"/>
      <c r="W144" s="72"/>
    </row>
    <row r="145" customHeight="1" spans="5:23">
      <c r="E145" s="192"/>
      <c r="F145" s="72"/>
      <c r="L145" s="72"/>
      <c r="Q145" s="72"/>
      <c r="W145" s="72"/>
    </row>
    <row r="146" customHeight="1" spans="5:23">
      <c r="E146" s="192"/>
      <c r="F146" s="72"/>
      <c r="L146" s="72"/>
      <c r="Q146" s="72"/>
      <c r="W146" s="72"/>
    </row>
    <row r="147" customHeight="1" spans="5:23">
      <c r="E147" s="192"/>
      <c r="F147" s="72"/>
      <c r="L147" s="72"/>
      <c r="Q147" s="72"/>
      <c r="W147" s="72"/>
    </row>
    <row r="148" customHeight="1" spans="5:23">
      <c r="E148" s="192"/>
      <c r="F148" s="72"/>
      <c r="L148" s="72"/>
      <c r="Q148" s="72"/>
      <c r="W148" s="72"/>
    </row>
    <row r="149" customHeight="1" spans="5:23">
      <c r="E149" s="192"/>
      <c r="F149" s="72"/>
      <c r="L149" s="72"/>
      <c r="Q149" s="72"/>
      <c r="W149" s="72"/>
    </row>
    <row r="150" customHeight="1" spans="5:23">
      <c r="E150" s="192"/>
      <c r="F150" s="72"/>
      <c r="L150" s="72"/>
      <c r="Q150" s="72"/>
      <c r="W150" s="72"/>
    </row>
    <row r="151" customHeight="1" spans="5:23">
      <c r="E151" s="192"/>
      <c r="F151" s="72"/>
      <c r="L151" s="72"/>
      <c r="Q151" s="72"/>
      <c r="W151" s="72"/>
    </row>
    <row r="152" customHeight="1" spans="5:23">
      <c r="E152" s="192"/>
      <c r="F152" s="72"/>
      <c r="L152" s="72"/>
      <c r="Q152" s="72"/>
      <c r="W152" s="72"/>
    </row>
    <row r="153" customHeight="1" spans="5:23">
      <c r="E153" s="192"/>
      <c r="F153" s="72"/>
      <c r="L153" s="72"/>
      <c r="Q153" s="72"/>
      <c r="W153" s="72"/>
    </row>
    <row r="154" customHeight="1" spans="5:23">
      <c r="E154" s="192"/>
      <c r="F154" s="72"/>
      <c r="L154" s="72"/>
      <c r="Q154" s="72"/>
      <c r="W154" s="72"/>
    </row>
    <row r="155" customHeight="1" spans="5:23">
      <c r="E155" s="192"/>
      <c r="F155" s="72"/>
      <c r="L155" s="72"/>
      <c r="Q155" s="72"/>
      <c r="W155" s="72"/>
    </row>
    <row r="156" customHeight="1" spans="5:23">
      <c r="E156" s="192"/>
      <c r="F156" s="72"/>
      <c r="L156" s="72"/>
      <c r="Q156" s="72"/>
      <c r="W156" s="72"/>
    </row>
    <row r="157" customHeight="1" spans="5:23">
      <c r="E157" s="192"/>
      <c r="F157" s="72"/>
      <c r="L157" s="72"/>
      <c r="Q157" s="72"/>
      <c r="W157" s="72"/>
    </row>
    <row r="158" customHeight="1" spans="5:23">
      <c r="E158" s="192"/>
      <c r="F158" s="72"/>
      <c r="L158" s="72"/>
      <c r="Q158" s="72"/>
      <c r="W158" s="72"/>
    </row>
    <row r="159" customHeight="1" spans="5:23">
      <c r="E159" s="192"/>
      <c r="F159" s="72"/>
      <c r="L159" s="72"/>
      <c r="Q159" s="72"/>
      <c r="W159" s="72"/>
    </row>
    <row r="160" customHeight="1" spans="5:23">
      <c r="E160" s="192"/>
      <c r="F160" s="72"/>
      <c r="L160" s="72"/>
      <c r="Q160" s="72"/>
      <c r="W160" s="72"/>
    </row>
    <row r="161" customHeight="1" spans="5:23">
      <c r="E161" s="192"/>
      <c r="F161" s="72"/>
      <c r="L161" s="72"/>
      <c r="Q161" s="72"/>
      <c r="W161" s="72"/>
    </row>
    <row r="162" customHeight="1" spans="5:23">
      <c r="E162" s="192"/>
      <c r="F162" s="72"/>
      <c r="L162" s="72"/>
      <c r="Q162" s="72"/>
      <c r="W162" s="72"/>
    </row>
    <row r="163" customHeight="1" spans="5:23">
      <c r="E163" s="192"/>
      <c r="F163" s="72"/>
      <c r="L163" s="72"/>
      <c r="Q163" s="72"/>
      <c r="W163" s="72"/>
    </row>
    <row r="164" customHeight="1" spans="5:23">
      <c r="E164" s="192"/>
      <c r="F164" s="72"/>
      <c r="L164" s="72"/>
      <c r="Q164" s="72"/>
      <c r="W164" s="72"/>
    </row>
    <row r="165" customHeight="1" spans="5:23">
      <c r="E165" s="192"/>
      <c r="F165" s="72"/>
      <c r="L165" s="72"/>
      <c r="Q165" s="72"/>
      <c r="W165" s="72"/>
    </row>
    <row r="166" customHeight="1" spans="5:23">
      <c r="E166" s="192"/>
      <c r="F166" s="72"/>
      <c r="L166" s="72"/>
      <c r="Q166" s="72"/>
      <c r="W166" s="72"/>
    </row>
    <row r="167" customHeight="1" spans="5:23">
      <c r="E167" s="192"/>
      <c r="F167" s="72"/>
      <c r="L167" s="72"/>
      <c r="Q167" s="72"/>
      <c r="W167" s="72"/>
    </row>
    <row r="168" customHeight="1" spans="5:23">
      <c r="E168" s="192"/>
      <c r="F168" s="72"/>
      <c r="L168" s="72"/>
      <c r="Q168" s="72"/>
      <c r="W168" s="72"/>
    </row>
    <row r="169" customHeight="1" spans="5:23">
      <c r="E169" s="192"/>
      <c r="F169" s="72"/>
      <c r="L169" s="72"/>
      <c r="Q169" s="72"/>
      <c r="W169" s="72"/>
    </row>
    <row r="170" customHeight="1" spans="5:23">
      <c r="E170" s="192"/>
      <c r="F170" s="72"/>
      <c r="L170" s="72"/>
      <c r="Q170" s="72"/>
      <c r="W170" s="72"/>
    </row>
    <row r="171" customHeight="1" spans="5:23">
      <c r="E171" s="192"/>
      <c r="F171" s="72"/>
      <c r="L171" s="72"/>
      <c r="Q171" s="72"/>
      <c r="W171" s="72"/>
    </row>
    <row r="172" customHeight="1" spans="5:23">
      <c r="E172" s="192"/>
      <c r="F172" s="72"/>
      <c r="L172" s="72"/>
      <c r="Q172" s="72"/>
      <c r="W172" s="72"/>
    </row>
    <row r="173" customHeight="1" spans="5:23">
      <c r="E173" s="192"/>
      <c r="F173" s="72"/>
      <c r="L173" s="72"/>
      <c r="Q173" s="72"/>
      <c r="W173" s="72"/>
    </row>
    <row r="174" customHeight="1" spans="5:23">
      <c r="E174" s="192"/>
      <c r="F174" s="72"/>
      <c r="L174" s="72"/>
      <c r="Q174" s="72"/>
      <c r="W174" s="72"/>
    </row>
    <row r="175" customHeight="1" spans="5:23">
      <c r="E175" s="192"/>
      <c r="F175" s="72"/>
      <c r="L175" s="72"/>
      <c r="Q175" s="72"/>
      <c r="W175" s="72"/>
    </row>
    <row r="176" customHeight="1" spans="5:23">
      <c r="E176" s="192"/>
      <c r="F176" s="72"/>
      <c r="L176" s="72"/>
      <c r="Q176" s="72"/>
      <c r="W176" s="72"/>
    </row>
    <row r="177" customHeight="1" spans="5:23">
      <c r="E177" s="192"/>
      <c r="F177" s="72"/>
      <c r="L177" s="72"/>
      <c r="Q177" s="72"/>
      <c r="W177" s="72"/>
    </row>
    <row r="178" customHeight="1" spans="5:23">
      <c r="E178" s="192"/>
      <c r="F178" s="72"/>
      <c r="L178" s="72"/>
      <c r="Q178" s="72"/>
      <c r="W178" s="72"/>
    </row>
    <row r="179" customHeight="1" spans="5:23">
      <c r="E179" s="192"/>
      <c r="F179" s="72"/>
      <c r="L179" s="72"/>
      <c r="Q179" s="72"/>
      <c r="W179" s="72"/>
    </row>
    <row r="180" customHeight="1" spans="5:23">
      <c r="E180" s="192"/>
      <c r="F180" s="72"/>
      <c r="L180" s="72"/>
      <c r="Q180" s="72"/>
      <c r="W180" s="72"/>
    </row>
    <row r="181" customHeight="1" spans="5:23">
      <c r="E181" s="192"/>
      <c r="F181" s="72"/>
      <c r="L181" s="72"/>
      <c r="Q181" s="72"/>
      <c r="W181" s="72"/>
    </row>
    <row r="182" customHeight="1" spans="5:23">
      <c r="E182" s="192"/>
      <c r="F182" s="72"/>
      <c r="L182" s="72"/>
      <c r="Q182" s="72"/>
      <c r="W182" s="72"/>
    </row>
    <row r="183" customHeight="1" spans="5:23">
      <c r="E183" s="192"/>
      <c r="F183" s="72"/>
      <c r="L183" s="72"/>
      <c r="Q183" s="72"/>
      <c r="W183" s="72"/>
    </row>
    <row r="184" customHeight="1" spans="5:23">
      <c r="E184" s="192"/>
      <c r="F184" s="72"/>
      <c r="L184" s="72"/>
      <c r="Q184" s="72"/>
      <c r="W184" s="72"/>
    </row>
    <row r="185" customHeight="1" spans="5:23">
      <c r="E185" s="192"/>
      <c r="F185" s="72"/>
      <c r="L185" s="72"/>
      <c r="Q185" s="72"/>
      <c r="W185" s="72"/>
    </row>
    <row r="186" customHeight="1" spans="5:23">
      <c r="E186" s="192"/>
      <c r="F186" s="72"/>
      <c r="L186" s="72"/>
      <c r="Q186" s="72"/>
      <c r="W186" s="72"/>
    </row>
    <row r="187" customHeight="1" spans="5:23">
      <c r="E187" s="192"/>
      <c r="F187" s="72"/>
      <c r="L187" s="72"/>
      <c r="Q187" s="72"/>
      <c r="W187" s="72"/>
    </row>
    <row r="188" customHeight="1" spans="5:23">
      <c r="E188" s="192"/>
      <c r="F188" s="72"/>
      <c r="L188" s="72"/>
      <c r="Q188" s="72"/>
      <c r="W188" s="72"/>
    </row>
    <row r="189" customHeight="1" spans="5:23">
      <c r="E189" s="192"/>
      <c r="F189" s="72"/>
      <c r="L189" s="72"/>
      <c r="Q189" s="72"/>
      <c r="W189" s="72"/>
    </row>
    <row r="190" customHeight="1" spans="5:23">
      <c r="E190" s="192"/>
      <c r="F190" s="72"/>
      <c r="L190" s="72"/>
      <c r="Q190" s="72"/>
      <c r="W190" s="72"/>
    </row>
    <row r="191" customHeight="1" spans="5:23">
      <c r="E191" s="192"/>
      <c r="F191" s="72"/>
      <c r="L191" s="72"/>
      <c r="Q191" s="72"/>
      <c r="W191" s="72"/>
    </row>
    <row r="192" customHeight="1" spans="5:23">
      <c r="E192" s="192"/>
      <c r="F192" s="72"/>
      <c r="L192" s="72"/>
      <c r="Q192" s="72"/>
      <c r="W192" s="72"/>
    </row>
    <row r="193" customHeight="1" spans="5:23">
      <c r="E193" s="192"/>
      <c r="F193" s="72"/>
      <c r="L193" s="72"/>
      <c r="Q193" s="72"/>
      <c r="W193" s="72"/>
    </row>
    <row r="194" customHeight="1" spans="5:23">
      <c r="E194" s="192"/>
      <c r="F194" s="72"/>
      <c r="L194" s="72"/>
      <c r="Q194" s="72"/>
      <c r="W194" s="72"/>
    </row>
    <row r="195" customHeight="1" spans="5:23">
      <c r="E195" s="192"/>
      <c r="F195" s="72"/>
      <c r="L195" s="72"/>
      <c r="Q195" s="72"/>
      <c r="W195" s="72"/>
    </row>
    <row r="196" customHeight="1" spans="5:23">
      <c r="E196" s="192"/>
      <c r="F196" s="72"/>
      <c r="L196" s="72"/>
      <c r="Q196" s="72"/>
      <c r="W196" s="72"/>
    </row>
    <row r="197" customHeight="1" spans="5:23">
      <c r="E197" s="192"/>
      <c r="F197" s="72"/>
      <c r="L197" s="72"/>
      <c r="Q197" s="72"/>
      <c r="W197" s="72"/>
    </row>
    <row r="198" customHeight="1" spans="5:23">
      <c r="E198" s="192"/>
      <c r="F198" s="72"/>
      <c r="L198" s="72"/>
      <c r="Q198" s="72"/>
      <c r="W198" s="72"/>
    </row>
    <row r="199" customHeight="1" spans="5:23">
      <c r="E199" s="192"/>
      <c r="F199" s="72"/>
      <c r="L199" s="72"/>
      <c r="Q199" s="72"/>
      <c r="W199" s="72"/>
    </row>
    <row r="200" customHeight="1" spans="5:23">
      <c r="E200" s="192"/>
      <c r="F200" s="72"/>
      <c r="L200" s="72"/>
      <c r="Q200" s="72"/>
      <c r="W200" s="72"/>
    </row>
    <row r="201" customHeight="1" spans="5:23">
      <c r="E201" s="192"/>
      <c r="F201" s="72"/>
      <c r="L201" s="72"/>
      <c r="Q201" s="72"/>
      <c r="W201" s="72"/>
    </row>
    <row r="202" customHeight="1" spans="5:23">
      <c r="E202" s="192"/>
      <c r="F202" s="72"/>
      <c r="L202" s="72"/>
      <c r="Q202" s="72"/>
      <c r="W202" s="72"/>
    </row>
    <row r="203" customHeight="1" spans="5:23">
      <c r="E203" s="192"/>
      <c r="F203" s="72"/>
      <c r="L203" s="72"/>
      <c r="Q203" s="72"/>
      <c r="W203" s="72"/>
    </row>
    <row r="204" customHeight="1" spans="5:23">
      <c r="E204" s="192"/>
      <c r="F204" s="72"/>
      <c r="L204" s="72"/>
      <c r="Q204" s="72"/>
      <c r="W204" s="72"/>
    </row>
    <row r="205" customHeight="1" spans="5:23">
      <c r="E205" s="192"/>
      <c r="F205" s="72"/>
      <c r="L205" s="72"/>
      <c r="Q205" s="72"/>
      <c r="W205" s="72"/>
    </row>
    <row r="206" customHeight="1" spans="5:23">
      <c r="E206" s="192"/>
      <c r="F206" s="72"/>
      <c r="L206" s="72"/>
      <c r="Q206" s="72"/>
      <c r="W206" s="72"/>
    </row>
    <row r="207" customHeight="1" spans="5:23">
      <c r="E207" s="192"/>
      <c r="F207" s="72"/>
      <c r="L207" s="72"/>
      <c r="Q207" s="72"/>
      <c r="W207" s="72"/>
    </row>
    <row r="208" customHeight="1" spans="5:23">
      <c r="E208" s="192"/>
      <c r="F208" s="72"/>
      <c r="L208" s="72"/>
      <c r="Q208" s="72"/>
      <c r="W208" s="72"/>
    </row>
    <row r="209" customHeight="1" spans="5:23">
      <c r="E209" s="192"/>
      <c r="F209" s="72"/>
      <c r="L209" s="72"/>
      <c r="Q209" s="72"/>
      <c r="W209" s="72"/>
    </row>
    <row r="210" customHeight="1" spans="5:23">
      <c r="E210" s="192"/>
      <c r="F210" s="72"/>
      <c r="L210" s="72"/>
      <c r="Q210" s="72"/>
      <c r="W210" s="72"/>
    </row>
    <row r="211" customHeight="1" spans="5:23">
      <c r="E211" s="192"/>
      <c r="F211" s="72"/>
      <c r="L211" s="72"/>
      <c r="Q211" s="72"/>
      <c r="W211" s="72"/>
    </row>
    <row r="212" customHeight="1" spans="5:23">
      <c r="E212" s="192"/>
      <c r="F212" s="72"/>
      <c r="L212" s="72"/>
      <c r="Q212" s="72"/>
      <c r="W212" s="72"/>
    </row>
    <row r="213" customHeight="1" spans="5:23">
      <c r="E213" s="192"/>
      <c r="F213" s="72"/>
      <c r="L213" s="72"/>
      <c r="Q213" s="72"/>
      <c r="W213" s="72"/>
    </row>
    <row r="214" customHeight="1" spans="5:23">
      <c r="E214" s="192"/>
      <c r="F214" s="72"/>
      <c r="L214" s="72"/>
      <c r="Q214" s="72"/>
      <c r="W214" s="72"/>
    </row>
    <row r="215" customHeight="1" spans="5:23">
      <c r="E215" s="192"/>
      <c r="F215" s="72"/>
      <c r="L215" s="72"/>
      <c r="Q215" s="72"/>
      <c r="W215" s="72"/>
    </row>
    <row r="216" customHeight="1" spans="5:23">
      <c r="E216" s="192"/>
      <c r="F216" s="72"/>
      <c r="L216" s="72"/>
      <c r="Q216" s="72"/>
      <c r="W216" s="72"/>
    </row>
    <row r="217" customHeight="1" spans="5:23">
      <c r="E217" s="192"/>
      <c r="F217" s="72"/>
      <c r="L217" s="72"/>
      <c r="Q217" s="72"/>
      <c r="W217" s="72"/>
    </row>
    <row r="218" customHeight="1" spans="5:23">
      <c r="E218" s="192"/>
      <c r="F218" s="72"/>
      <c r="L218" s="72"/>
      <c r="Q218" s="72"/>
      <c r="W218" s="72"/>
    </row>
    <row r="219" customHeight="1" spans="5:23">
      <c r="E219" s="192"/>
      <c r="F219" s="72"/>
      <c r="L219" s="72"/>
      <c r="Q219" s="72"/>
      <c r="W219" s="72"/>
    </row>
    <row r="220" customHeight="1" spans="5:23">
      <c r="E220" s="192"/>
      <c r="F220" s="72"/>
      <c r="L220" s="72"/>
      <c r="Q220" s="72"/>
      <c r="W220" s="72"/>
    </row>
    <row r="221" customHeight="1" spans="5:23">
      <c r="E221" s="192"/>
      <c r="F221" s="72"/>
      <c r="L221" s="72"/>
      <c r="Q221" s="72"/>
      <c r="W221" s="72"/>
    </row>
    <row r="222" customHeight="1" spans="5:23">
      <c r="E222" s="192"/>
      <c r="F222" s="72"/>
      <c r="L222" s="72"/>
      <c r="Q222" s="72"/>
      <c r="W222" s="72"/>
    </row>
    <row r="223" customHeight="1" spans="5:23">
      <c r="E223" s="192"/>
      <c r="F223" s="72"/>
      <c r="L223" s="72"/>
      <c r="Q223" s="72"/>
      <c r="W223" s="72"/>
    </row>
    <row r="224" customHeight="1" spans="5:23">
      <c r="E224" s="192"/>
      <c r="F224" s="72"/>
      <c r="L224" s="72"/>
      <c r="Q224" s="72"/>
      <c r="W224" s="72"/>
    </row>
    <row r="225" customHeight="1" spans="5:23">
      <c r="E225" s="192"/>
      <c r="F225" s="72"/>
      <c r="L225" s="72"/>
      <c r="Q225" s="72"/>
      <c r="W225" s="72"/>
    </row>
    <row r="226" customHeight="1" spans="5:23">
      <c r="E226" s="192"/>
      <c r="F226" s="72"/>
      <c r="L226" s="72"/>
      <c r="Q226" s="72"/>
      <c r="W226" s="72"/>
    </row>
    <row r="227" customHeight="1" spans="5:23">
      <c r="E227" s="192"/>
      <c r="F227" s="72"/>
      <c r="L227" s="72"/>
      <c r="Q227" s="72"/>
      <c r="W227" s="72"/>
    </row>
    <row r="228" customHeight="1" spans="5:23">
      <c r="E228" s="192"/>
      <c r="F228" s="72"/>
      <c r="L228" s="72"/>
      <c r="Q228" s="72"/>
      <c r="W228" s="72"/>
    </row>
    <row r="229" customHeight="1" spans="5:23">
      <c r="E229" s="192"/>
      <c r="F229" s="72"/>
      <c r="L229" s="72"/>
      <c r="Q229" s="72"/>
      <c r="W229" s="72"/>
    </row>
    <row r="230" customHeight="1" spans="5:23">
      <c r="E230" s="192"/>
      <c r="F230" s="72"/>
      <c r="L230" s="72"/>
      <c r="Q230" s="72"/>
      <c r="W230" s="72"/>
    </row>
    <row r="231" customHeight="1" spans="5:23">
      <c r="E231" s="192"/>
      <c r="F231" s="72"/>
      <c r="L231" s="72"/>
      <c r="Q231" s="72"/>
      <c r="W231" s="72"/>
    </row>
    <row r="232" customHeight="1" spans="5:23">
      <c r="E232" s="192"/>
      <c r="F232" s="72"/>
      <c r="L232" s="72"/>
      <c r="Q232" s="72"/>
      <c r="W232" s="72"/>
    </row>
    <row r="233" customHeight="1" spans="5:23">
      <c r="E233" s="192"/>
      <c r="F233" s="72"/>
      <c r="L233" s="72"/>
      <c r="Q233" s="72"/>
      <c r="W233" s="72"/>
    </row>
    <row r="234" customHeight="1" spans="5:23">
      <c r="E234" s="192"/>
      <c r="F234" s="72"/>
      <c r="L234" s="72"/>
      <c r="Q234" s="72"/>
      <c r="W234" s="72"/>
    </row>
    <row r="235" customHeight="1" spans="5:23">
      <c r="E235" s="192"/>
      <c r="F235" s="72"/>
      <c r="L235" s="72"/>
      <c r="Q235" s="72"/>
      <c r="W235" s="72"/>
    </row>
    <row r="236" customHeight="1" spans="5:23">
      <c r="E236" s="192"/>
      <c r="F236" s="72"/>
      <c r="L236" s="72"/>
      <c r="Q236" s="72"/>
      <c r="W236" s="72"/>
    </row>
    <row r="237" customHeight="1" spans="5:23">
      <c r="E237" s="192"/>
      <c r="F237" s="72"/>
      <c r="L237" s="72"/>
      <c r="Q237" s="72"/>
      <c r="W237" s="72"/>
    </row>
    <row r="238" customHeight="1" spans="5:23">
      <c r="E238" s="192"/>
      <c r="F238" s="72"/>
      <c r="L238" s="72"/>
      <c r="Q238" s="72"/>
      <c r="W238" s="72"/>
    </row>
    <row r="239" customHeight="1" spans="5:23">
      <c r="E239" s="192"/>
      <c r="F239" s="72"/>
      <c r="L239" s="72"/>
      <c r="Q239" s="72"/>
      <c r="W239" s="72"/>
    </row>
    <row r="240" customHeight="1" spans="5:23">
      <c r="E240" s="192"/>
      <c r="F240" s="72"/>
      <c r="L240" s="72"/>
      <c r="Q240" s="72"/>
      <c r="W240" s="72"/>
    </row>
    <row r="241" customHeight="1" spans="5:23">
      <c r="E241" s="192"/>
      <c r="F241" s="72"/>
      <c r="L241" s="72"/>
      <c r="Q241" s="72"/>
      <c r="W241" s="72"/>
    </row>
    <row r="242" customHeight="1" spans="5:23">
      <c r="E242" s="192"/>
      <c r="F242" s="72"/>
      <c r="L242" s="72"/>
      <c r="Q242" s="72"/>
      <c r="W242" s="72"/>
    </row>
    <row r="243" customHeight="1" spans="5:23">
      <c r="E243" s="192"/>
      <c r="F243" s="72"/>
      <c r="L243" s="72"/>
      <c r="Q243" s="72"/>
      <c r="W243" s="72"/>
    </row>
    <row r="244" customHeight="1" spans="5:23">
      <c r="E244" s="192"/>
      <c r="F244" s="72"/>
      <c r="L244" s="72"/>
      <c r="Q244" s="72"/>
      <c r="W244" s="72"/>
    </row>
    <row r="245" customHeight="1" spans="5:23">
      <c r="E245" s="192"/>
      <c r="F245" s="72"/>
      <c r="L245" s="72"/>
      <c r="Q245" s="72"/>
      <c r="W245" s="72"/>
    </row>
    <row r="246" customHeight="1" spans="5:23">
      <c r="E246" s="192"/>
      <c r="F246" s="72"/>
      <c r="L246" s="72"/>
      <c r="Q246" s="72"/>
      <c r="W246" s="72"/>
    </row>
    <row r="247" customHeight="1" spans="5:23">
      <c r="E247" s="192"/>
      <c r="F247" s="72"/>
      <c r="L247" s="72"/>
      <c r="Q247" s="72"/>
      <c r="W247" s="72"/>
    </row>
    <row r="248" customHeight="1" spans="5:23">
      <c r="E248" s="192"/>
      <c r="F248" s="72"/>
      <c r="L248" s="72"/>
      <c r="Q248" s="72"/>
      <c r="W248" s="72"/>
    </row>
    <row r="249" customHeight="1" spans="5:23">
      <c r="E249" s="192"/>
      <c r="F249" s="72"/>
      <c r="L249" s="72"/>
      <c r="Q249" s="72"/>
      <c r="W249" s="72"/>
    </row>
    <row r="250" customHeight="1" spans="5:23">
      <c r="E250" s="192"/>
      <c r="F250" s="72"/>
      <c r="L250" s="72"/>
      <c r="Q250" s="72"/>
      <c r="W250" s="72"/>
    </row>
    <row r="251" customHeight="1" spans="5:23">
      <c r="E251" s="192"/>
      <c r="F251" s="72"/>
      <c r="L251" s="72"/>
      <c r="Q251" s="72"/>
      <c r="W251" s="72"/>
    </row>
    <row r="252" customHeight="1" spans="5:23">
      <c r="E252" s="192"/>
      <c r="F252" s="72"/>
      <c r="L252" s="72"/>
      <c r="Q252" s="72"/>
      <c r="W252" s="72"/>
    </row>
    <row r="253" customHeight="1" spans="5:23">
      <c r="E253" s="192"/>
      <c r="F253" s="72"/>
      <c r="L253" s="72"/>
      <c r="Q253" s="72"/>
      <c r="W253" s="72"/>
    </row>
    <row r="254" customHeight="1" spans="5:23">
      <c r="E254" s="192"/>
      <c r="F254" s="72"/>
      <c r="L254" s="72"/>
      <c r="Q254" s="72"/>
      <c r="W254" s="72"/>
    </row>
    <row r="255" customHeight="1" spans="5:23">
      <c r="E255" s="192"/>
      <c r="F255" s="72"/>
      <c r="L255" s="72"/>
      <c r="Q255" s="72"/>
      <c r="W255" s="72"/>
    </row>
    <row r="256" customHeight="1" spans="5:23">
      <c r="E256" s="192"/>
      <c r="F256" s="72"/>
      <c r="L256" s="72"/>
      <c r="Q256" s="72"/>
      <c r="W256" s="72"/>
    </row>
    <row r="257" customHeight="1" spans="5:23">
      <c r="E257" s="192"/>
      <c r="F257" s="72"/>
      <c r="L257" s="72"/>
      <c r="Q257" s="72"/>
      <c r="W257" s="72"/>
    </row>
    <row r="258" customHeight="1" spans="5:23">
      <c r="E258" s="192"/>
      <c r="F258" s="72"/>
      <c r="L258" s="72"/>
      <c r="Q258" s="72"/>
      <c r="W258" s="72"/>
    </row>
    <row r="259" customHeight="1" spans="5:23">
      <c r="E259" s="192"/>
      <c r="F259" s="72"/>
      <c r="L259" s="72"/>
      <c r="Q259" s="72"/>
      <c r="W259" s="72"/>
    </row>
    <row r="260" customHeight="1" spans="5:23">
      <c r="E260" s="192"/>
      <c r="F260" s="72"/>
      <c r="L260" s="72"/>
      <c r="Q260" s="72"/>
      <c r="W260" s="72"/>
    </row>
    <row r="261" customHeight="1" spans="5:23">
      <c r="E261" s="192"/>
      <c r="F261" s="72"/>
      <c r="L261" s="72"/>
      <c r="Q261" s="72"/>
      <c r="W261" s="72"/>
    </row>
    <row r="262" customHeight="1" spans="5:23">
      <c r="E262" s="192"/>
      <c r="F262" s="72"/>
      <c r="L262" s="72"/>
      <c r="Q262" s="72"/>
      <c r="W262" s="72"/>
    </row>
    <row r="263" customHeight="1" spans="5:23">
      <c r="E263" s="192"/>
      <c r="F263" s="72"/>
      <c r="L263" s="72"/>
      <c r="Q263" s="72"/>
      <c r="W263" s="72"/>
    </row>
    <row r="264" customHeight="1" spans="5:23">
      <c r="E264" s="192"/>
      <c r="F264" s="72"/>
      <c r="L264" s="72"/>
      <c r="Q264" s="72"/>
      <c r="W264" s="72"/>
    </row>
    <row r="265" customHeight="1" spans="5:23">
      <c r="E265" s="192"/>
      <c r="F265" s="72"/>
      <c r="L265" s="72"/>
      <c r="Q265" s="72"/>
      <c r="W265" s="72"/>
    </row>
    <row r="266" customHeight="1" spans="5:23">
      <c r="E266" s="192"/>
      <c r="F266" s="72"/>
      <c r="L266" s="72"/>
      <c r="Q266" s="72"/>
      <c r="W266" s="72"/>
    </row>
    <row r="267" customHeight="1" spans="5:23">
      <c r="E267" s="192"/>
      <c r="F267" s="72"/>
      <c r="L267" s="72"/>
      <c r="Q267" s="72"/>
      <c r="W267" s="72"/>
    </row>
    <row r="268" customHeight="1" spans="5:23">
      <c r="E268" s="192"/>
      <c r="F268" s="72"/>
      <c r="L268" s="72"/>
      <c r="Q268" s="72"/>
      <c r="W268" s="72"/>
    </row>
    <row r="269" customHeight="1" spans="5:23">
      <c r="E269" s="192"/>
      <c r="F269" s="72"/>
      <c r="L269" s="72"/>
      <c r="Q269" s="72"/>
      <c r="W269" s="72"/>
    </row>
    <row r="270" customHeight="1" spans="5:23">
      <c r="E270" s="192"/>
      <c r="F270" s="72"/>
      <c r="L270" s="72"/>
      <c r="Q270" s="72"/>
      <c r="W270" s="72"/>
    </row>
    <row r="271" customHeight="1" spans="5:23">
      <c r="E271" s="192"/>
      <c r="F271" s="72"/>
      <c r="L271" s="72"/>
      <c r="Q271" s="72"/>
      <c r="W271" s="72"/>
    </row>
    <row r="272" customHeight="1" spans="5:23">
      <c r="E272" s="192"/>
      <c r="F272" s="72"/>
      <c r="L272" s="72"/>
      <c r="Q272" s="72"/>
      <c r="W272" s="72"/>
    </row>
    <row r="273" customHeight="1" spans="5:23">
      <c r="E273" s="192"/>
      <c r="F273" s="72"/>
      <c r="L273" s="72"/>
      <c r="Q273" s="72"/>
      <c r="W273" s="72"/>
    </row>
    <row r="274" customHeight="1" spans="5:23">
      <c r="E274" s="192"/>
      <c r="F274" s="72"/>
      <c r="L274" s="72"/>
      <c r="Q274" s="72"/>
      <c r="W274" s="72"/>
    </row>
    <row r="275" customHeight="1" spans="5:23">
      <c r="E275" s="192"/>
      <c r="F275" s="72"/>
      <c r="L275" s="72"/>
      <c r="Q275" s="72"/>
      <c r="W275" s="72"/>
    </row>
    <row r="276" customHeight="1" spans="5:23">
      <c r="E276" s="192"/>
      <c r="F276" s="72"/>
      <c r="L276" s="72"/>
      <c r="Q276" s="72"/>
      <c r="W276" s="72"/>
    </row>
    <row r="277" customHeight="1" spans="5:23">
      <c r="E277" s="192"/>
      <c r="F277" s="72"/>
      <c r="L277" s="72"/>
      <c r="Q277" s="72"/>
      <c r="W277" s="72"/>
    </row>
    <row r="278" customHeight="1" spans="5:23">
      <c r="E278" s="192"/>
      <c r="F278" s="72"/>
      <c r="L278" s="72"/>
      <c r="Q278" s="72"/>
      <c r="W278" s="72"/>
    </row>
    <row r="279" customHeight="1" spans="5:23">
      <c r="E279" s="192"/>
      <c r="F279" s="72"/>
      <c r="L279" s="72"/>
      <c r="Q279" s="72"/>
      <c r="W279" s="72"/>
    </row>
    <row r="280" customHeight="1" spans="5:23">
      <c r="E280" s="192"/>
      <c r="F280" s="72"/>
      <c r="L280" s="72"/>
      <c r="Q280" s="72"/>
      <c r="W280" s="72"/>
    </row>
    <row r="281" customHeight="1" spans="5:23">
      <c r="E281" s="192"/>
      <c r="F281" s="72"/>
      <c r="L281" s="72"/>
      <c r="Q281" s="72"/>
      <c r="W281" s="72"/>
    </row>
    <row r="282" customHeight="1" spans="5:23">
      <c r="E282" s="192"/>
      <c r="F282" s="72"/>
      <c r="L282" s="72"/>
      <c r="Q282" s="72"/>
      <c r="W282" s="72"/>
    </row>
    <row r="283" customHeight="1" spans="5:23">
      <c r="E283" s="192"/>
      <c r="F283" s="72"/>
      <c r="L283" s="72"/>
      <c r="Q283" s="72"/>
      <c r="W283" s="72"/>
    </row>
    <row r="284" customHeight="1" spans="5:23">
      <c r="E284" s="192"/>
      <c r="F284" s="72"/>
      <c r="L284" s="72"/>
      <c r="Q284" s="72"/>
      <c r="W284" s="72"/>
    </row>
    <row r="285" customHeight="1" spans="5:23">
      <c r="E285" s="192"/>
      <c r="F285" s="72"/>
      <c r="L285" s="72"/>
      <c r="Q285" s="72"/>
      <c r="W285" s="72"/>
    </row>
    <row r="286" customHeight="1" spans="5:23">
      <c r="E286" s="192"/>
      <c r="F286" s="72"/>
      <c r="L286" s="72"/>
      <c r="Q286" s="72"/>
      <c r="W286" s="72"/>
    </row>
    <row r="287" customHeight="1" spans="5:23">
      <c r="E287" s="192"/>
      <c r="F287" s="72"/>
      <c r="L287" s="72"/>
      <c r="Q287" s="72"/>
      <c r="W287" s="72"/>
    </row>
    <row r="288" customHeight="1" spans="5:23">
      <c r="E288" s="192"/>
      <c r="F288" s="72"/>
      <c r="L288" s="72"/>
      <c r="Q288" s="72"/>
      <c r="W288" s="72"/>
    </row>
    <row r="289" customHeight="1" spans="5:23">
      <c r="E289" s="192"/>
      <c r="F289" s="72"/>
      <c r="L289" s="72"/>
      <c r="Q289" s="72"/>
      <c r="W289" s="72"/>
    </row>
    <row r="290" customHeight="1" spans="5:23">
      <c r="E290" s="192"/>
      <c r="F290" s="72"/>
      <c r="L290" s="72"/>
      <c r="Q290" s="72"/>
      <c r="W290" s="72"/>
    </row>
    <row r="291" customHeight="1" spans="5:23">
      <c r="E291" s="192"/>
      <c r="F291" s="72"/>
      <c r="L291" s="72"/>
      <c r="Q291" s="72"/>
      <c r="W291" s="72"/>
    </row>
    <row r="292" customHeight="1" spans="5:23">
      <c r="E292" s="192"/>
      <c r="F292" s="72"/>
      <c r="L292" s="72"/>
      <c r="Q292" s="72"/>
      <c r="W292" s="72"/>
    </row>
    <row r="293" customHeight="1" spans="5:23">
      <c r="E293" s="192"/>
      <c r="F293" s="72"/>
      <c r="L293" s="72"/>
      <c r="Q293" s="72"/>
      <c r="W293" s="72"/>
    </row>
    <row r="294" customHeight="1" spans="5:23">
      <c r="E294" s="192"/>
      <c r="F294" s="72"/>
      <c r="L294" s="72"/>
      <c r="Q294" s="72"/>
      <c r="W294" s="72"/>
    </row>
    <row r="295" customHeight="1" spans="5:23">
      <c r="E295" s="192"/>
      <c r="F295" s="72"/>
      <c r="L295" s="72"/>
      <c r="Q295" s="72"/>
      <c r="W295" s="72"/>
    </row>
    <row r="296" customHeight="1" spans="5:23">
      <c r="E296" s="192"/>
      <c r="F296" s="72"/>
      <c r="L296" s="72"/>
      <c r="Q296" s="72"/>
      <c r="W296" s="72"/>
    </row>
    <row r="297" customHeight="1" spans="5:23">
      <c r="E297" s="192"/>
      <c r="F297" s="72"/>
      <c r="L297" s="72"/>
      <c r="Q297" s="72"/>
      <c r="W297" s="72"/>
    </row>
    <row r="298" customHeight="1" spans="5:23">
      <c r="E298" s="192"/>
      <c r="F298" s="72"/>
      <c r="L298" s="72"/>
      <c r="Q298" s="72"/>
      <c r="W298" s="72"/>
    </row>
    <row r="299" customHeight="1" spans="5:23">
      <c r="E299" s="192"/>
      <c r="F299" s="72"/>
      <c r="L299" s="72"/>
      <c r="Q299" s="72"/>
      <c r="W299" s="72"/>
    </row>
    <row r="300" customHeight="1" spans="5:23">
      <c r="E300" s="192"/>
      <c r="F300" s="72"/>
      <c r="L300" s="72"/>
      <c r="Q300" s="72"/>
      <c r="W300" s="72"/>
    </row>
    <row r="301" customHeight="1" spans="5:23">
      <c r="E301" s="192"/>
      <c r="F301" s="72"/>
      <c r="L301" s="72"/>
      <c r="Q301" s="72"/>
      <c r="W301" s="72"/>
    </row>
    <row r="302" customHeight="1" spans="5:23">
      <c r="E302" s="192"/>
      <c r="F302" s="72"/>
      <c r="L302" s="72"/>
      <c r="Q302" s="72"/>
      <c r="W302" s="72"/>
    </row>
    <row r="303" customHeight="1" spans="5:23">
      <c r="E303" s="192"/>
      <c r="F303" s="72"/>
      <c r="L303" s="72"/>
      <c r="Q303" s="72"/>
      <c r="W303" s="72"/>
    </row>
    <row r="304" customHeight="1" spans="5:23">
      <c r="E304" s="192"/>
      <c r="F304" s="72"/>
      <c r="L304" s="72"/>
      <c r="Q304" s="72"/>
      <c r="W304" s="72"/>
    </row>
    <row r="305" customHeight="1" spans="5:23">
      <c r="E305" s="192"/>
      <c r="F305" s="72"/>
      <c r="L305" s="72"/>
      <c r="Q305" s="72"/>
      <c r="W305" s="72"/>
    </row>
    <row r="306" customHeight="1" spans="5:23">
      <c r="E306" s="192"/>
      <c r="F306" s="72"/>
      <c r="L306" s="72"/>
      <c r="Q306" s="72"/>
      <c r="W306" s="72"/>
    </row>
    <row r="307" customHeight="1" spans="5:23">
      <c r="E307" s="192"/>
      <c r="F307" s="72"/>
      <c r="L307" s="72"/>
      <c r="Q307" s="72"/>
      <c r="W307" s="72"/>
    </row>
    <row r="308" customHeight="1" spans="5:23">
      <c r="E308" s="192"/>
      <c r="F308" s="72"/>
      <c r="L308" s="72"/>
      <c r="Q308" s="72"/>
      <c r="W308" s="72"/>
    </row>
    <row r="309" customHeight="1" spans="5:23">
      <c r="E309" s="192"/>
      <c r="F309" s="72"/>
      <c r="L309" s="72"/>
      <c r="Q309" s="72"/>
      <c r="W309" s="72"/>
    </row>
    <row r="310" customHeight="1" spans="5:23">
      <c r="E310" s="192"/>
      <c r="F310" s="72"/>
      <c r="L310" s="72"/>
      <c r="Q310" s="72"/>
      <c r="W310" s="72"/>
    </row>
    <row r="311" customHeight="1" spans="5:23">
      <c r="E311" s="192"/>
      <c r="F311" s="72"/>
      <c r="L311" s="72"/>
      <c r="Q311" s="72"/>
      <c r="W311" s="72"/>
    </row>
    <row r="312" customHeight="1" spans="5:23">
      <c r="E312" s="192"/>
      <c r="F312" s="72"/>
      <c r="L312" s="72"/>
      <c r="Q312" s="72"/>
      <c r="W312" s="72"/>
    </row>
    <row r="313" customHeight="1" spans="5:23">
      <c r="E313" s="192"/>
      <c r="F313" s="72"/>
      <c r="L313" s="72"/>
      <c r="Q313" s="72"/>
      <c r="W313" s="72"/>
    </row>
    <row r="314" customHeight="1" spans="5:23">
      <c r="E314" s="192"/>
      <c r="F314" s="72"/>
      <c r="L314" s="72"/>
      <c r="Q314" s="72"/>
      <c r="W314" s="72"/>
    </row>
    <row r="315" customHeight="1" spans="5:23">
      <c r="E315" s="192"/>
      <c r="F315" s="72"/>
      <c r="L315" s="72"/>
      <c r="Q315" s="72"/>
      <c r="W315" s="72"/>
    </row>
    <row r="316" customHeight="1" spans="5:23">
      <c r="E316" s="192"/>
      <c r="F316" s="72"/>
      <c r="L316" s="72"/>
      <c r="Q316" s="72"/>
      <c r="W316" s="72"/>
    </row>
    <row r="317" customHeight="1" spans="5:23">
      <c r="E317" s="192"/>
      <c r="F317" s="72"/>
      <c r="L317" s="72"/>
      <c r="Q317" s="72"/>
      <c r="W317" s="72"/>
    </row>
    <row r="318" customHeight="1" spans="5:23">
      <c r="E318" s="192"/>
      <c r="F318" s="72"/>
      <c r="L318" s="72"/>
      <c r="Q318" s="72"/>
      <c r="W318" s="72"/>
    </row>
    <row r="319" customHeight="1" spans="5:23">
      <c r="E319" s="192"/>
      <c r="F319" s="72"/>
      <c r="L319" s="72"/>
      <c r="Q319" s="72"/>
      <c r="W319" s="72"/>
    </row>
    <row r="320" customHeight="1" spans="5:23">
      <c r="E320" s="192"/>
      <c r="F320" s="72"/>
      <c r="L320" s="72"/>
      <c r="Q320" s="72"/>
      <c r="W320" s="72"/>
    </row>
    <row r="321" customHeight="1" spans="5:23">
      <c r="E321" s="192"/>
      <c r="F321" s="72"/>
      <c r="L321" s="72"/>
      <c r="Q321" s="72"/>
      <c r="W321" s="72"/>
    </row>
    <row r="322" customHeight="1" spans="5:23">
      <c r="E322" s="192"/>
      <c r="F322" s="72"/>
      <c r="L322" s="72"/>
      <c r="Q322" s="72"/>
      <c r="W322" s="72"/>
    </row>
    <row r="323" customHeight="1" spans="5:23">
      <c r="E323" s="192"/>
      <c r="F323" s="72"/>
      <c r="L323" s="72"/>
      <c r="Q323" s="72"/>
      <c r="W323" s="72"/>
    </row>
    <row r="324" customHeight="1" spans="5:23">
      <c r="E324" s="192"/>
      <c r="F324" s="72"/>
      <c r="L324" s="72"/>
      <c r="Q324" s="72"/>
      <c r="W324" s="72"/>
    </row>
    <row r="325" customHeight="1" spans="5:23">
      <c r="E325" s="192"/>
      <c r="F325" s="72"/>
      <c r="L325" s="72"/>
      <c r="Q325" s="72"/>
      <c r="W325" s="72"/>
    </row>
    <row r="326" customHeight="1" spans="5:23">
      <c r="E326" s="192"/>
      <c r="F326" s="72"/>
      <c r="L326" s="72"/>
      <c r="Q326" s="72"/>
      <c r="W326" s="72"/>
    </row>
    <row r="327" customHeight="1" spans="5:23">
      <c r="E327" s="192"/>
      <c r="F327" s="72"/>
      <c r="L327" s="72"/>
      <c r="Q327" s="72"/>
      <c r="W327" s="72"/>
    </row>
    <row r="328" customHeight="1" spans="5:23">
      <c r="E328" s="192"/>
      <c r="F328" s="72"/>
      <c r="L328" s="72"/>
      <c r="Q328" s="72"/>
      <c r="W328" s="72"/>
    </row>
    <row r="329" customHeight="1" spans="5:23">
      <c r="E329" s="192"/>
      <c r="F329" s="72"/>
      <c r="L329" s="72"/>
      <c r="Q329" s="72"/>
      <c r="W329" s="72"/>
    </row>
    <row r="330" customHeight="1" spans="5:23">
      <c r="E330" s="192"/>
      <c r="F330" s="72"/>
      <c r="L330" s="72"/>
      <c r="Q330" s="72"/>
      <c r="W330" s="72"/>
    </row>
    <row r="331" customHeight="1" spans="5:23">
      <c r="E331" s="192"/>
      <c r="F331" s="72"/>
      <c r="L331" s="72"/>
      <c r="Q331" s="72"/>
      <c r="W331" s="72"/>
    </row>
    <row r="332" customHeight="1" spans="5:23">
      <c r="E332" s="192"/>
      <c r="F332" s="72"/>
      <c r="L332" s="72"/>
      <c r="Q332" s="72"/>
      <c r="W332" s="72"/>
    </row>
    <row r="333" customHeight="1" spans="5:23">
      <c r="E333" s="192"/>
      <c r="F333" s="72"/>
      <c r="L333" s="72"/>
      <c r="Q333" s="72"/>
      <c r="W333" s="72"/>
    </row>
    <row r="334" customHeight="1" spans="5:23">
      <c r="E334" s="192"/>
      <c r="F334" s="72"/>
      <c r="L334" s="72"/>
      <c r="Q334" s="72"/>
      <c r="W334" s="72"/>
    </row>
    <row r="335" customHeight="1" spans="5:23">
      <c r="E335" s="192"/>
      <c r="F335" s="72"/>
      <c r="L335" s="72"/>
      <c r="Q335" s="72"/>
      <c r="W335" s="72"/>
    </row>
    <row r="336" customHeight="1" spans="5:23">
      <c r="E336" s="192"/>
      <c r="F336" s="72"/>
      <c r="L336" s="72"/>
      <c r="Q336" s="72"/>
      <c r="W336" s="72"/>
    </row>
    <row r="337" customHeight="1" spans="5:23">
      <c r="E337" s="192"/>
      <c r="F337" s="72"/>
      <c r="L337" s="72"/>
      <c r="Q337" s="72"/>
      <c r="W337" s="72"/>
    </row>
    <row r="338" customHeight="1" spans="5:23">
      <c r="E338" s="192"/>
      <c r="F338" s="72"/>
      <c r="L338" s="72"/>
      <c r="Q338" s="72"/>
      <c r="W338" s="72"/>
    </row>
    <row r="339" customHeight="1" spans="5:23">
      <c r="E339" s="192"/>
      <c r="F339" s="72"/>
      <c r="L339" s="72"/>
      <c r="Q339" s="72"/>
      <c r="W339" s="72"/>
    </row>
    <row r="340" customHeight="1" spans="5:23">
      <c r="E340" s="192"/>
      <c r="F340" s="72"/>
      <c r="L340" s="72"/>
      <c r="Q340" s="72"/>
      <c r="W340" s="72"/>
    </row>
    <row r="341" customHeight="1" spans="5:23">
      <c r="E341" s="192"/>
      <c r="F341" s="72"/>
      <c r="L341" s="72"/>
      <c r="Q341" s="72"/>
      <c r="W341" s="72"/>
    </row>
    <row r="342" customHeight="1" spans="5:23">
      <c r="E342" s="192"/>
      <c r="F342" s="72"/>
      <c r="L342" s="72"/>
      <c r="Q342" s="72"/>
      <c r="W342" s="72"/>
    </row>
    <row r="343" customHeight="1" spans="5:23">
      <c r="E343" s="192"/>
      <c r="F343" s="72"/>
      <c r="L343" s="72"/>
      <c r="Q343" s="72"/>
      <c r="W343" s="72"/>
    </row>
    <row r="344" customHeight="1" spans="5:23">
      <c r="E344" s="192"/>
      <c r="F344" s="72"/>
      <c r="L344" s="72"/>
      <c r="Q344" s="72"/>
      <c r="W344" s="72"/>
    </row>
    <row r="345" customHeight="1" spans="5:23">
      <c r="E345" s="192"/>
      <c r="F345" s="72"/>
      <c r="L345" s="72"/>
      <c r="Q345" s="72"/>
      <c r="W345" s="72"/>
    </row>
    <row r="346" customHeight="1" spans="5:23">
      <c r="E346" s="192"/>
      <c r="F346" s="72"/>
      <c r="L346" s="72"/>
      <c r="Q346" s="72"/>
      <c r="W346" s="72"/>
    </row>
    <row r="347" customHeight="1" spans="5:23">
      <c r="E347" s="192"/>
      <c r="F347" s="72"/>
      <c r="L347" s="72"/>
      <c r="Q347" s="72"/>
      <c r="W347" s="72"/>
    </row>
    <row r="348" customHeight="1" spans="5:23">
      <c r="E348" s="192"/>
      <c r="F348" s="72"/>
      <c r="L348" s="72"/>
      <c r="Q348" s="72"/>
      <c r="W348" s="72"/>
    </row>
    <row r="349" customHeight="1" spans="5:23">
      <c r="E349" s="192"/>
      <c r="F349" s="72"/>
      <c r="L349" s="72"/>
      <c r="Q349" s="72"/>
      <c r="W349" s="72"/>
    </row>
    <row r="350" customHeight="1" spans="5:23">
      <c r="E350" s="192"/>
      <c r="F350" s="72"/>
      <c r="L350" s="72"/>
      <c r="Q350" s="72"/>
      <c r="W350" s="72"/>
    </row>
    <row r="351" customHeight="1" spans="5:23">
      <c r="E351" s="192"/>
      <c r="F351" s="72"/>
      <c r="L351" s="72"/>
      <c r="Q351" s="72"/>
      <c r="W351" s="72"/>
    </row>
    <row r="352" customHeight="1" spans="5:23">
      <c r="E352" s="192"/>
      <c r="F352" s="72"/>
      <c r="L352" s="72"/>
      <c r="Q352" s="72"/>
      <c r="W352" s="72"/>
    </row>
    <row r="353" customHeight="1" spans="5:23">
      <c r="E353" s="192"/>
      <c r="F353" s="72"/>
      <c r="L353" s="72"/>
      <c r="Q353" s="72"/>
      <c r="W353" s="72"/>
    </row>
    <row r="354" customHeight="1" spans="5:23">
      <c r="E354" s="192"/>
      <c r="F354" s="72"/>
      <c r="L354" s="72"/>
      <c r="Q354" s="72"/>
      <c r="W354" s="72"/>
    </row>
    <row r="355" customHeight="1" spans="5:23">
      <c r="E355" s="192"/>
      <c r="F355" s="72"/>
      <c r="L355" s="72"/>
      <c r="Q355" s="72"/>
      <c r="W355" s="72"/>
    </row>
    <row r="356" customHeight="1" spans="5:23">
      <c r="E356" s="192"/>
      <c r="F356" s="72"/>
      <c r="L356" s="72"/>
      <c r="Q356" s="72"/>
      <c r="W356" s="72"/>
    </row>
    <row r="357" customHeight="1" spans="5:23">
      <c r="E357" s="192"/>
      <c r="F357" s="72"/>
      <c r="L357" s="72"/>
      <c r="Q357" s="72"/>
      <c r="W357" s="72"/>
    </row>
    <row r="358" customHeight="1" spans="5:23">
      <c r="E358" s="192"/>
      <c r="F358" s="72"/>
      <c r="L358" s="72"/>
      <c r="Q358" s="72"/>
      <c r="W358" s="72"/>
    </row>
    <row r="359" customHeight="1" spans="5:23">
      <c r="E359" s="192"/>
      <c r="F359" s="72"/>
      <c r="L359" s="72"/>
      <c r="Q359" s="72"/>
      <c r="W359" s="72"/>
    </row>
    <row r="360" customHeight="1" spans="5:23">
      <c r="E360" s="192"/>
      <c r="F360" s="72"/>
      <c r="L360" s="72"/>
      <c r="Q360" s="72"/>
      <c r="W360" s="72"/>
    </row>
    <row r="361" customHeight="1" spans="5:23">
      <c r="E361" s="192"/>
      <c r="F361" s="72"/>
      <c r="L361" s="72"/>
      <c r="Q361" s="72"/>
      <c r="W361" s="72"/>
    </row>
    <row r="362" customHeight="1" spans="5:23">
      <c r="E362" s="192"/>
      <c r="F362" s="72"/>
      <c r="L362" s="72"/>
      <c r="Q362" s="72"/>
      <c r="W362" s="72"/>
    </row>
    <row r="363" customHeight="1" spans="5:23">
      <c r="E363" s="192"/>
      <c r="F363" s="72"/>
      <c r="L363" s="72"/>
      <c r="Q363" s="72"/>
      <c r="W363" s="72"/>
    </row>
    <row r="364" customHeight="1" spans="5:23">
      <c r="E364" s="192"/>
      <c r="F364" s="72"/>
      <c r="L364" s="72"/>
      <c r="Q364" s="72"/>
      <c r="W364" s="72"/>
    </row>
    <row r="365" customHeight="1" spans="5:23">
      <c r="E365" s="192"/>
      <c r="F365" s="72"/>
      <c r="L365" s="72"/>
      <c r="Q365" s="72"/>
      <c r="W365" s="72"/>
    </row>
    <row r="366" customHeight="1" spans="5:23">
      <c r="E366" s="192"/>
      <c r="F366" s="72"/>
      <c r="L366" s="72"/>
      <c r="Q366" s="72"/>
      <c r="W366" s="72"/>
    </row>
    <row r="367" customHeight="1" spans="5:23">
      <c r="E367" s="192"/>
      <c r="F367" s="72"/>
      <c r="L367" s="72"/>
      <c r="Q367" s="72"/>
      <c r="W367" s="72"/>
    </row>
    <row r="368" customHeight="1" spans="5:23">
      <c r="E368" s="192"/>
      <c r="F368" s="72"/>
      <c r="L368" s="72"/>
      <c r="Q368" s="72"/>
      <c r="W368" s="72"/>
    </row>
    <row r="369" customHeight="1" spans="5:23">
      <c r="E369" s="192"/>
      <c r="F369" s="72"/>
      <c r="L369" s="72"/>
      <c r="Q369" s="72"/>
      <c r="W369" s="72"/>
    </row>
    <row r="370" customHeight="1" spans="5:23">
      <c r="E370" s="192"/>
      <c r="F370" s="72"/>
      <c r="L370" s="72"/>
      <c r="Q370" s="72"/>
      <c r="W370" s="72"/>
    </row>
    <row r="371" customHeight="1" spans="5:23">
      <c r="E371" s="192"/>
      <c r="F371" s="72"/>
      <c r="L371" s="72"/>
      <c r="Q371" s="72"/>
      <c r="W371" s="72"/>
    </row>
    <row r="372" customHeight="1" spans="5:23">
      <c r="E372" s="192"/>
      <c r="F372" s="72"/>
      <c r="L372" s="72"/>
      <c r="Q372" s="72"/>
      <c r="W372" s="72"/>
    </row>
    <row r="373" customHeight="1" spans="5:23">
      <c r="E373" s="192"/>
      <c r="F373" s="72"/>
      <c r="L373" s="72"/>
      <c r="Q373" s="72"/>
      <c r="W373" s="72"/>
    </row>
    <row r="374" customHeight="1" spans="5:23">
      <c r="E374" s="192"/>
      <c r="F374" s="72"/>
      <c r="L374" s="72"/>
      <c r="Q374" s="72"/>
      <c r="W374" s="72"/>
    </row>
    <row r="375" customHeight="1" spans="5:23">
      <c r="E375" s="192"/>
      <c r="F375" s="72"/>
      <c r="L375" s="72"/>
      <c r="Q375" s="72"/>
      <c r="W375" s="72"/>
    </row>
    <row r="376" customHeight="1" spans="5:23">
      <c r="E376" s="192"/>
      <c r="F376" s="72"/>
      <c r="L376" s="72"/>
      <c r="Q376" s="72"/>
      <c r="W376" s="72"/>
    </row>
    <row r="377" customHeight="1" spans="5:23">
      <c r="E377" s="192"/>
      <c r="F377" s="72"/>
      <c r="L377" s="72"/>
      <c r="Q377" s="72"/>
      <c r="W377" s="72"/>
    </row>
    <row r="378" customHeight="1" spans="5:23">
      <c r="E378" s="192"/>
      <c r="F378" s="72"/>
      <c r="L378" s="72"/>
      <c r="Q378" s="72"/>
      <c r="W378" s="72"/>
    </row>
    <row r="379" customHeight="1" spans="5:23">
      <c r="E379" s="192"/>
      <c r="F379" s="72"/>
      <c r="L379" s="72"/>
      <c r="Q379" s="72"/>
      <c r="W379" s="72"/>
    </row>
    <row r="380" customHeight="1" spans="5:23">
      <c r="E380" s="192"/>
      <c r="F380" s="72"/>
      <c r="L380" s="72"/>
      <c r="Q380" s="72"/>
      <c r="W380" s="72"/>
    </row>
    <row r="381" customHeight="1" spans="5:23">
      <c r="E381" s="192"/>
      <c r="F381" s="72"/>
      <c r="L381" s="72"/>
      <c r="Q381" s="72"/>
      <c r="W381" s="72"/>
    </row>
    <row r="382" customHeight="1" spans="5:23">
      <c r="E382" s="192"/>
      <c r="F382" s="72"/>
      <c r="L382" s="72"/>
      <c r="Q382" s="72"/>
      <c r="W382" s="72"/>
    </row>
    <row r="383" customHeight="1" spans="5:23">
      <c r="E383" s="192"/>
      <c r="F383" s="72"/>
      <c r="L383" s="72"/>
      <c r="Q383" s="72"/>
      <c r="W383" s="72"/>
    </row>
    <row r="384" customHeight="1" spans="5:23">
      <c r="E384" s="192"/>
      <c r="F384" s="72"/>
      <c r="L384" s="72"/>
      <c r="Q384" s="72"/>
      <c r="W384" s="72"/>
    </row>
    <row r="385" customHeight="1" spans="5:23">
      <c r="E385" s="192"/>
      <c r="F385" s="72"/>
      <c r="L385" s="72"/>
      <c r="Q385" s="72"/>
      <c r="W385" s="72"/>
    </row>
    <row r="386" customHeight="1" spans="5:23">
      <c r="E386" s="192"/>
      <c r="F386" s="72"/>
      <c r="L386" s="72"/>
      <c r="Q386" s="72"/>
      <c r="W386" s="72"/>
    </row>
    <row r="387" customHeight="1" spans="5:23">
      <c r="E387" s="192"/>
      <c r="F387" s="72"/>
      <c r="L387" s="72"/>
      <c r="Q387" s="72"/>
      <c r="W387" s="72"/>
    </row>
    <row r="388" customHeight="1" spans="5:23">
      <c r="E388" s="192"/>
      <c r="F388" s="72"/>
      <c r="L388" s="72"/>
      <c r="Q388" s="72"/>
      <c r="W388" s="72"/>
    </row>
    <row r="389" customHeight="1" spans="5:23">
      <c r="E389" s="192"/>
      <c r="F389" s="72"/>
      <c r="L389" s="72"/>
      <c r="Q389" s="72"/>
      <c r="W389" s="72"/>
    </row>
    <row r="390" customHeight="1" spans="5:23">
      <c r="E390" s="192"/>
      <c r="F390" s="72"/>
      <c r="L390" s="72"/>
      <c r="Q390" s="72"/>
      <c r="W390" s="72"/>
    </row>
    <row r="391" customHeight="1" spans="5:23">
      <c r="E391" s="192"/>
      <c r="F391" s="72"/>
      <c r="L391" s="72"/>
      <c r="Q391" s="72"/>
      <c r="W391" s="72"/>
    </row>
    <row r="392" customHeight="1" spans="5:23">
      <c r="E392" s="192"/>
      <c r="F392" s="72"/>
      <c r="L392" s="72"/>
      <c r="Q392" s="72"/>
      <c r="W392" s="72"/>
    </row>
    <row r="393" customHeight="1" spans="5:23">
      <c r="E393" s="192"/>
      <c r="F393" s="72"/>
      <c r="L393" s="72"/>
      <c r="Q393" s="72"/>
      <c r="W393" s="72"/>
    </row>
    <row r="394" customHeight="1" spans="5:23">
      <c r="E394" s="192"/>
      <c r="F394" s="72"/>
      <c r="L394" s="72"/>
      <c r="Q394" s="72"/>
      <c r="W394" s="72"/>
    </row>
    <row r="395" customHeight="1" spans="5:23">
      <c r="E395" s="192"/>
      <c r="F395" s="72"/>
      <c r="L395" s="72"/>
      <c r="Q395" s="72"/>
      <c r="W395" s="72"/>
    </row>
    <row r="396" customHeight="1" spans="5:23">
      <c r="E396" s="192"/>
      <c r="F396" s="72"/>
      <c r="L396" s="72"/>
      <c r="Q396" s="72"/>
      <c r="W396" s="72"/>
    </row>
    <row r="397" customHeight="1" spans="5:23">
      <c r="E397" s="192"/>
      <c r="F397" s="72"/>
      <c r="L397" s="72"/>
      <c r="Q397" s="72"/>
      <c r="W397" s="72"/>
    </row>
    <row r="398" customHeight="1" spans="5:23">
      <c r="E398" s="192"/>
      <c r="F398" s="72"/>
      <c r="L398" s="72"/>
      <c r="Q398" s="72"/>
      <c r="W398" s="72"/>
    </row>
    <row r="399" customHeight="1" spans="5:23">
      <c r="E399" s="192"/>
      <c r="F399" s="72"/>
      <c r="L399" s="72"/>
      <c r="Q399" s="72"/>
      <c r="W399" s="72"/>
    </row>
    <row r="400" customHeight="1" spans="5:23">
      <c r="E400" s="192"/>
      <c r="F400" s="72"/>
      <c r="L400" s="72"/>
      <c r="Q400" s="72"/>
      <c r="W400" s="72"/>
    </row>
    <row r="401" customHeight="1" spans="5:23">
      <c r="E401" s="192"/>
      <c r="F401" s="72"/>
      <c r="L401" s="72"/>
      <c r="Q401" s="72"/>
      <c r="W401" s="72"/>
    </row>
    <row r="402" customHeight="1" spans="5:23">
      <c r="E402" s="192"/>
      <c r="F402" s="72"/>
      <c r="L402" s="72"/>
      <c r="Q402" s="72"/>
      <c r="W402" s="72"/>
    </row>
    <row r="403" customHeight="1" spans="5:23">
      <c r="E403" s="192"/>
      <c r="F403" s="72"/>
      <c r="L403" s="72"/>
      <c r="Q403" s="72"/>
      <c r="W403" s="72"/>
    </row>
    <row r="404" customHeight="1" spans="5:23">
      <c r="E404" s="192"/>
      <c r="F404" s="72"/>
      <c r="L404" s="72"/>
      <c r="Q404" s="72"/>
      <c r="W404" s="72"/>
    </row>
    <row r="405" customHeight="1" spans="5:23">
      <c r="E405" s="192"/>
      <c r="F405" s="72"/>
      <c r="L405" s="72"/>
      <c r="Q405" s="72"/>
      <c r="W405" s="72"/>
    </row>
    <row r="406" customHeight="1" spans="5:23">
      <c r="E406" s="192"/>
      <c r="F406" s="72"/>
      <c r="L406" s="72"/>
      <c r="Q406" s="72"/>
      <c r="W406" s="72"/>
    </row>
    <row r="407" customHeight="1" spans="5:23">
      <c r="E407" s="192"/>
      <c r="F407" s="72"/>
      <c r="L407" s="72"/>
      <c r="Q407" s="72"/>
      <c r="W407" s="72"/>
    </row>
    <row r="408" customHeight="1" spans="5:23">
      <c r="E408" s="192"/>
      <c r="F408" s="72"/>
      <c r="L408" s="72"/>
      <c r="Q408" s="72"/>
      <c r="W408" s="72"/>
    </row>
    <row r="409" customHeight="1" spans="5:23">
      <c r="E409" s="192"/>
      <c r="F409" s="72"/>
      <c r="L409" s="72"/>
      <c r="Q409" s="72"/>
      <c r="W409" s="72"/>
    </row>
    <row r="410" customHeight="1" spans="5:23">
      <c r="E410" s="192"/>
      <c r="F410" s="72"/>
      <c r="L410" s="72"/>
      <c r="Q410" s="72"/>
      <c r="W410" s="72"/>
    </row>
    <row r="411" customHeight="1" spans="5:23">
      <c r="E411" s="192"/>
      <c r="F411" s="72"/>
      <c r="L411" s="72"/>
      <c r="Q411" s="72"/>
      <c r="W411" s="72"/>
    </row>
    <row r="412" customHeight="1" spans="5:23">
      <c r="E412" s="192"/>
      <c r="F412" s="72"/>
      <c r="L412" s="72"/>
      <c r="Q412" s="72"/>
      <c r="W412" s="72"/>
    </row>
    <row r="413" customHeight="1" spans="5:23">
      <c r="E413" s="192"/>
      <c r="F413" s="72"/>
      <c r="L413" s="72"/>
      <c r="Q413" s="72"/>
      <c r="W413" s="72"/>
    </row>
    <row r="414" customHeight="1" spans="5:23">
      <c r="E414" s="192"/>
      <c r="F414" s="72"/>
      <c r="L414" s="72"/>
      <c r="Q414" s="72"/>
      <c r="W414" s="72"/>
    </row>
    <row r="415" customHeight="1" spans="5:23">
      <c r="E415" s="192"/>
      <c r="F415" s="72"/>
      <c r="L415" s="72"/>
      <c r="Q415" s="72"/>
      <c r="W415" s="72"/>
    </row>
    <row r="416" customHeight="1" spans="5:23">
      <c r="E416" s="192"/>
      <c r="F416" s="72"/>
      <c r="L416" s="72"/>
      <c r="Q416" s="72"/>
      <c r="W416" s="72"/>
    </row>
    <row r="417" customHeight="1" spans="5:23">
      <c r="E417" s="192"/>
      <c r="F417" s="72"/>
      <c r="L417" s="72"/>
      <c r="Q417" s="72"/>
      <c r="W417" s="72"/>
    </row>
    <row r="418" customHeight="1" spans="5:23">
      <c r="E418" s="192"/>
      <c r="F418" s="72"/>
      <c r="L418" s="72"/>
      <c r="Q418" s="72"/>
      <c r="W418" s="72"/>
    </row>
    <row r="419" customHeight="1" spans="5:23">
      <c r="E419" s="192"/>
      <c r="F419" s="72"/>
      <c r="L419" s="72"/>
      <c r="Q419" s="72"/>
      <c r="W419" s="72"/>
    </row>
    <row r="420" customHeight="1" spans="5:23">
      <c r="E420" s="192"/>
      <c r="F420" s="72"/>
      <c r="L420" s="72"/>
      <c r="Q420" s="72"/>
      <c r="W420" s="72"/>
    </row>
    <row r="421" customHeight="1" spans="5:23">
      <c r="E421" s="192"/>
      <c r="F421" s="72"/>
      <c r="L421" s="72"/>
      <c r="Q421" s="72"/>
      <c r="W421" s="72"/>
    </row>
    <row r="422" customHeight="1" spans="5:23">
      <c r="E422" s="192"/>
      <c r="F422" s="72"/>
      <c r="L422" s="72"/>
      <c r="Q422" s="72"/>
      <c r="W422" s="72"/>
    </row>
    <row r="423" customHeight="1" spans="5:23">
      <c r="E423" s="192"/>
      <c r="F423" s="72"/>
      <c r="L423" s="72"/>
      <c r="Q423" s="72"/>
      <c r="W423" s="72"/>
    </row>
    <row r="424" customHeight="1" spans="5:23">
      <c r="E424" s="192"/>
      <c r="F424" s="72"/>
      <c r="L424" s="72"/>
      <c r="Q424" s="72"/>
      <c r="W424" s="72"/>
    </row>
    <row r="425" customHeight="1" spans="5:23">
      <c r="E425" s="192"/>
      <c r="F425" s="72"/>
      <c r="L425" s="72"/>
      <c r="Q425" s="72"/>
      <c r="W425" s="72"/>
    </row>
    <row r="426" customHeight="1" spans="5:23">
      <c r="E426" s="192"/>
      <c r="F426" s="72"/>
      <c r="L426" s="72"/>
      <c r="Q426" s="72"/>
      <c r="W426" s="72"/>
    </row>
    <row r="427" customHeight="1" spans="5:23">
      <c r="E427" s="192"/>
      <c r="F427" s="72"/>
      <c r="L427" s="72"/>
      <c r="Q427" s="72"/>
      <c r="W427" s="72"/>
    </row>
    <row r="428" customHeight="1" spans="5:23">
      <c r="E428" s="192"/>
      <c r="F428" s="72"/>
      <c r="L428" s="72"/>
      <c r="Q428" s="72"/>
      <c r="W428" s="72"/>
    </row>
    <row r="429" customHeight="1" spans="5:23">
      <c r="E429" s="192"/>
      <c r="F429" s="72"/>
      <c r="L429" s="72"/>
      <c r="Q429" s="72"/>
      <c r="W429" s="72"/>
    </row>
    <row r="430" customHeight="1" spans="5:23">
      <c r="E430" s="192"/>
      <c r="F430" s="72"/>
      <c r="L430" s="72"/>
      <c r="Q430" s="72"/>
      <c r="W430" s="72"/>
    </row>
    <row r="431" customHeight="1" spans="5:23">
      <c r="E431" s="192"/>
      <c r="F431" s="72"/>
      <c r="L431" s="72"/>
      <c r="Q431" s="72"/>
      <c r="W431" s="72"/>
    </row>
    <row r="432" customHeight="1" spans="5:23">
      <c r="E432" s="192"/>
      <c r="F432" s="72"/>
      <c r="L432" s="72"/>
      <c r="Q432" s="72"/>
      <c r="W432" s="72"/>
    </row>
    <row r="433" customHeight="1" spans="5:23">
      <c r="E433" s="192"/>
      <c r="F433" s="72"/>
      <c r="L433" s="72"/>
      <c r="Q433" s="72"/>
      <c r="W433" s="72"/>
    </row>
    <row r="434" customHeight="1" spans="5:23">
      <c r="E434" s="192"/>
      <c r="F434" s="72"/>
      <c r="L434" s="72"/>
      <c r="Q434" s="72"/>
      <c r="W434" s="72"/>
    </row>
    <row r="435" customHeight="1" spans="5:23">
      <c r="E435" s="192"/>
      <c r="F435" s="72"/>
      <c r="L435" s="72"/>
      <c r="Q435" s="72"/>
      <c r="W435" s="72"/>
    </row>
    <row r="436" customHeight="1" spans="5:23">
      <c r="E436" s="192"/>
      <c r="F436" s="72"/>
      <c r="L436" s="72"/>
      <c r="Q436" s="72"/>
      <c r="W436" s="72"/>
    </row>
    <row r="437" customHeight="1" spans="5:23">
      <c r="E437" s="192"/>
      <c r="F437" s="72"/>
      <c r="L437" s="72"/>
      <c r="Q437" s="72"/>
      <c r="W437" s="72"/>
    </row>
    <row r="438" customHeight="1" spans="5:23">
      <c r="E438" s="192"/>
      <c r="F438" s="72"/>
      <c r="L438" s="72"/>
      <c r="Q438" s="72"/>
      <c r="W438" s="72"/>
    </row>
    <row r="439" customHeight="1" spans="5:23">
      <c r="E439" s="192"/>
      <c r="F439" s="72"/>
      <c r="L439" s="72"/>
      <c r="Q439" s="72"/>
      <c r="W439" s="72"/>
    </row>
    <row r="440" customHeight="1" spans="5:23">
      <c r="E440" s="192"/>
      <c r="F440" s="72"/>
      <c r="L440" s="72"/>
      <c r="Q440" s="72"/>
      <c r="W440" s="72"/>
    </row>
    <row r="441" customHeight="1" spans="5:23">
      <c r="E441" s="192"/>
      <c r="F441" s="72"/>
      <c r="L441" s="72"/>
      <c r="Q441" s="72"/>
      <c r="W441" s="72"/>
    </row>
    <row r="442" customHeight="1" spans="5:23">
      <c r="E442" s="192"/>
      <c r="F442" s="72"/>
      <c r="L442" s="72"/>
      <c r="Q442" s="72"/>
      <c r="W442" s="72"/>
    </row>
    <row r="443" customHeight="1" spans="5:23">
      <c r="E443" s="192"/>
      <c r="F443" s="72"/>
      <c r="L443" s="72"/>
      <c r="Q443" s="72"/>
      <c r="W443" s="72"/>
    </row>
    <row r="444" customHeight="1" spans="5:23">
      <c r="E444" s="192"/>
      <c r="F444" s="72"/>
      <c r="L444" s="72"/>
      <c r="Q444" s="72"/>
      <c r="W444" s="72"/>
    </row>
    <row r="445" customHeight="1" spans="5:23">
      <c r="E445" s="192"/>
      <c r="F445" s="72"/>
      <c r="L445" s="72"/>
      <c r="Q445" s="72"/>
      <c r="W445" s="72"/>
    </row>
    <row r="446" customHeight="1" spans="5:23">
      <c r="E446" s="192"/>
      <c r="F446" s="72"/>
      <c r="L446" s="72"/>
      <c r="Q446" s="72"/>
      <c r="W446" s="72"/>
    </row>
    <row r="447" customHeight="1" spans="5:23">
      <c r="E447" s="192"/>
      <c r="F447" s="72"/>
      <c r="L447" s="72"/>
      <c r="Q447" s="72"/>
      <c r="W447" s="72"/>
    </row>
    <row r="448" customHeight="1" spans="5:23">
      <c r="E448" s="192"/>
      <c r="F448" s="72"/>
      <c r="L448" s="72"/>
      <c r="Q448" s="72"/>
      <c r="W448" s="72"/>
    </row>
    <row r="449" customHeight="1" spans="5:23">
      <c r="E449" s="192"/>
      <c r="F449" s="72"/>
      <c r="L449" s="72"/>
      <c r="Q449" s="72"/>
      <c r="W449" s="72"/>
    </row>
    <row r="450" customHeight="1" spans="5:23">
      <c r="E450" s="192"/>
      <c r="F450" s="72"/>
      <c r="L450" s="72"/>
      <c r="Q450" s="72"/>
      <c r="W450" s="72"/>
    </row>
    <row r="451" customHeight="1" spans="5:23">
      <c r="E451" s="192"/>
      <c r="F451" s="72"/>
      <c r="L451" s="72"/>
      <c r="Q451" s="72"/>
      <c r="W451" s="72"/>
    </row>
    <row r="452" customHeight="1" spans="5:23">
      <c r="E452" s="192"/>
      <c r="F452" s="72"/>
      <c r="L452" s="72"/>
      <c r="Q452" s="72"/>
      <c r="W452" s="72"/>
    </row>
    <row r="453" customHeight="1" spans="5:23">
      <c r="E453" s="192"/>
      <c r="F453" s="72"/>
      <c r="L453" s="72"/>
      <c r="Q453" s="72"/>
      <c r="W453" s="72"/>
    </row>
    <row r="454" customHeight="1" spans="5:23">
      <c r="E454" s="192"/>
      <c r="F454" s="72"/>
      <c r="L454" s="72"/>
      <c r="Q454" s="72"/>
      <c r="W454" s="72"/>
    </row>
    <row r="455" customHeight="1" spans="5:23">
      <c r="E455" s="192"/>
      <c r="F455" s="72"/>
      <c r="L455" s="72"/>
      <c r="Q455" s="72"/>
      <c r="W455" s="72"/>
    </row>
    <row r="456" customHeight="1" spans="5:23">
      <c r="E456" s="192"/>
      <c r="F456" s="72"/>
      <c r="L456" s="72"/>
      <c r="Q456" s="72"/>
      <c r="W456" s="72"/>
    </row>
    <row r="457" customHeight="1" spans="5:23">
      <c r="E457" s="192"/>
      <c r="F457" s="72"/>
      <c r="L457" s="72"/>
      <c r="Q457" s="72"/>
      <c r="W457" s="72"/>
    </row>
    <row r="458" customHeight="1" spans="5:23">
      <c r="E458" s="192"/>
      <c r="F458" s="72"/>
      <c r="L458" s="72"/>
      <c r="Q458" s="72"/>
      <c r="W458" s="72"/>
    </row>
    <row r="459" customHeight="1" spans="5:23">
      <c r="E459" s="192"/>
      <c r="F459" s="72"/>
      <c r="L459" s="72"/>
      <c r="Q459" s="72"/>
      <c r="W459" s="72"/>
    </row>
    <row r="460" customHeight="1" spans="5:23">
      <c r="E460" s="192"/>
      <c r="F460" s="72"/>
      <c r="L460" s="72"/>
      <c r="Q460" s="72"/>
      <c r="W460" s="72"/>
    </row>
    <row r="461" customHeight="1" spans="5:23">
      <c r="E461" s="192"/>
      <c r="F461" s="72"/>
      <c r="L461" s="72"/>
      <c r="Q461" s="72"/>
      <c r="W461" s="72"/>
    </row>
    <row r="462" customHeight="1" spans="5:23">
      <c r="E462" s="192"/>
      <c r="F462" s="72"/>
      <c r="L462" s="72"/>
      <c r="Q462" s="72"/>
      <c r="W462" s="72"/>
    </row>
    <row r="463" customHeight="1" spans="5:23">
      <c r="E463" s="192"/>
      <c r="F463" s="72"/>
      <c r="L463" s="72"/>
      <c r="Q463" s="72"/>
      <c r="W463" s="72"/>
    </row>
    <row r="464" customHeight="1" spans="5:23">
      <c r="E464" s="192"/>
      <c r="F464" s="72"/>
      <c r="L464" s="72"/>
      <c r="Q464" s="72"/>
      <c r="W464" s="72"/>
    </row>
    <row r="465" customHeight="1" spans="5:23">
      <c r="E465" s="192"/>
      <c r="F465" s="72"/>
      <c r="L465" s="72"/>
      <c r="Q465" s="72"/>
      <c r="W465" s="72"/>
    </row>
    <row r="466" customHeight="1" spans="5:23">
      <c r="E466" s="192"/>
      <c r="F466" s="72"/>
      <c r="L466" s="72"/>
      <c r="Q466" s="72"/>
      <c r="W466" s="72"/>
    </row>
    <row r="467" customHeight="1" spans="5:23">
      <c r="E467" s="192"/>
      <c r="F467" s="72"/>
      <c r="L467" s="72"/>
      <c r="Q467" s="72"/>
      <c r="W467" s="72"/>
    </row>
    <row r="468" customHeight="1" spans="5:23">
      <c r="E468" s="192"/>
      <c r="F468" s="72"/>
      <c r="L468" s="72"/>
      <c r="Q468" s="72"/>
      <c r="W468" s="72"/>
    </row>
    <row r="469" customHeight="1" spans="5:23">
      <c r="E469" s="192"/>
      <c r="F469" s="72"/>
      <c r="L469" s="72"/>
      <c r="Q469" s="72"/>
      <c r="W469" s="72"/>
    </row>
    <row r="470" customHeight="1" spans="5:23">
      <c r="E470" s="192"/>
      <c r="F470" s="72"/>
      <c r="L470" s="72"/>
      <c r="Q470" s="72"/>
      <c r="W470" s="72"/>
    </row>
    <row r="471" customHeight="1" spans="5:23">
      <c r="E471" s="192"/>
      <c r="F471" s="72"/>
      <c r="L471" s="72"/>
      <c r="Q471" s="72"/>
      <c r="W471" s="72"/>
    </row>
    <row r="472" customHeight="1" spans="5:23">
      <c r="E472" s="192"/>
      <c r="F472" s="72"/>
      <c r="L472" s="72"/>
      <c r="Q472" s="72"/>
      <c r="W472" s="72"/>
    </row>
    <row r="473" customHeight="1" spans="5:23">
      <c r="E473" s="192"/>
      <c r="F473" s="72"/>
      <c r="L473" s="72"/>
      <c r="Q473" s="72"/>
      <c r="W473" s="72"/>
    </row>
    <row r="474" customHeight="1" spans="5:23">
      <c r="E474" s="192"/>
      <c r="F474" s="72"/>
      <c r="L474" s="72"/>
      <c r="Q474" s="72"/>
      <c r="W474" s="72"/>
    </row>
    <row r="475" customHeight="1" spans="5:23">
      <c r="E475" s="192"/>
      <c r="F475" s="72"/>
      <c r="L475" s="72"/>
      <c r="Q475" s="72"/>
      <c r="W475" s="72"/>
    </row>
    <row r="476" customHeight="1" spans="5:23">
      <c r="E476" s="192"/>
      <c r="F476" s="72"/>
      <c r="L476" s="72"/>
      <c r="Q476" s="72"/>
      <c r="W476" s="72"/>
    </row>
    <row r="477" customHeight="1" spans="5:23">
      <c r="E477" s="192"/>
      <c r="F477" s="72"/>
      <c r="L477" s="72"/>
      <c r="Q477" s="72"/>
      <c r="W477" s="72"/>
    </row>
    <row r="478" customHeight="1" spans="5:23">
      <c r="E478" s="192"/>
      <c r="F478" s="72"/>
      <c r="L478" s="72"/>
      <c r="Q478" s="72"/>
      <c r="W478" s="72"/>
    </row>
    <row r="479" customHeight="1" spans="5:23">
      <c r="E479" s="192"/>
      <c r="F479" s="72"/>
      <c r="L479" s="72"/>
      <c r="Q479" s="72"/>
      <c r="W479" s="72"/>
    </row>
    <row r="480" customHeight="1" spans="5:23">
      <c r="E480" s="192"/>
      <c r="F480" s="72"/>
      <c r="L480" s="72"/>
      <c r="Q480" s="72"/>
      <c r="W480" s="72"/>
    </row>
    <row r="481" customHeight="1" spans="5:23">
      <c r="E481" s="192"/>
      <c r="F481" s="72"/>
      <c r="L481" s="72"/>
      <c r="Q481" s="72"/>
      <c r="W481" s="72"/>
    </row>
    <row r="482" customHeight="1" spans="5:23">
      <c r="E482" s="192"/>
      <c r="F482" s="72"/>
      <c r="L482" s="72"/>
      <c r="Q482" s="72"/>
      <c r="W482" s="72"/>
    </row>
    <row r="483" customHeight="1" spans="5:23">
      <c r="E483" s="192"/>
      <c r="F483" s="72"/>
      <c r="L483" s="72"/>
      <c r="Q483" s="72"/>
      <c r="W483" s="72"/>
    </row>
    <row r="484" customHeight="1" spans="5:23">
      <c r="E484" s="192"/>
      <c r="F484" s="72"/>
      <c r="L484" s="72"/>
      <c r="Q484" s="72"/>
      <c r="W484" s="72"/>
    </row>
    <row r="485" customHeight="1" spans="5:23">
      <c r="E485" s="192"/>
      <c r="F485" s="72"/>
      <c r="L485" s="72"/>
      <c r="Q485" s="72"/>
      <c r="W485" s="72"/>
    </row>
    <row r="486" customHeight="1" spans="5:23">
      <c r="E486" s="192"/>
      <c r="F486" s="72"/>
      <c r="L486" s="72"/>
      <c r="Q486" s="72"/>
      <c r="W486" s="72"/>
    </row>
    <row r="487" customHeight="1" spans="5:23">
      <c r="E487" s="192"/>
      <c r="F487" s="72"/>
      <c r="L487" s="72"/>
      <c r="Q487" s="72"/>
      <c r="W487" s="72"/>
    </row>
    <row r="488" customHeight="1" spans="5:23">
      <c r="E488" s="192"/>
      <c r="F488" s="72"/>
      <c r="L488" s="72"/>
      <c r="Q488" s="72"/>
      <c r="W488" s="72"/>
    </row>
    <row r="489" customHeight="1" spans="5:23">
      <c r="E489" s="192"/>
      <c r="F489" s="72"/>
      <c r="L489" s="72"/>
      <c r="Q489" s="72"/>
      <c r="W489" s="72"/>
    </row>
    <row r="490" customHeight="1" spans="5:23">
      <c r="E490" s="192"/>
      <c r="F490" s="72"/>
      <c r="L490" s="72"/>
      <c r="Q490" s="72"/>
      <c r="W490" s="72"/>
    </row>
    <row r="491" customHeight="1" spans="5:23">
      <c r="E491" s="192"/>
      <c r="F491" s="72"/>
      <c r="L491" s="72"/>
      <c r="Q491" s="72"/>
      <c r="W491" s="72"/>
    </row>
    <row r="492" customHeight="1" spans="5:23">
      <c r="E492" s="192"/>
      <c r="F492" s="72"/>
      <c r="L492" s="72"/>
      <c r="Q492" s="72"/>
      <c r="W492" s="72"/>
    </row>
    <row r="493" customHeight="1" spans="5:23">
      <c r="E493" s="192"/>
      <c r="F493" s="72"/>
      <c r="L493" s="72"/>
      <c r="Q493" s="72"/>
      <c r="W493" s="72"/>
    </row>
    <row r="494" customHeight="1" spans="5:23">
      <c r="E494" s="192"/>
      <c r="F494" s="72"/>
      <c r="L494" s="72"/>
      <c r="Q494" s="72"/>
      <c r="W494" s="72"/>
    </row>
    <row r="495" customHeight="1" spans="5:23">
      <c r="E495" s="192"/>
      <c r="F495" s="72"/>
      <c r="L495" s="72"/>
      <c r="Q495" s="72"/>
      <c r="W495" s="72"/>
    </row>
    <row r="496" customHeight="1" spans="5:23">
      <c r="E496" s="192"/>
      <c r="F496" s="72"/>
      <c r="L496" s="72"/>
      <c r="Q496" s="72"/>
      <c r="W496" s="72"/>
    </row>
    <row r="497" customHeight="1" spans="5:23">
      <c r="E497" s="192"/>
      <c r="F497" s="72"/>
      <c r="L497" s="72"/>
      <c r="Q497" s="72"/>
      <c r="W497" s="72"/>
    </row>
    <row r="498" customHeight="1" spans="5:23">
      <c r="E498" s="192"/>
      <c r="F498" s="72"/>
      <c r="L498" s="72"/>
      <c r="Q498" s="72"/>
      <c r="W498" s="72"/>
    </row>
    <row r="499" customHeight="1" spans="5:23">
      <c r="E499" s="192"/>
      <c r="F499" s="72"/>
      <c r="L499" s="72"/>
      <c r="Q499" s="72"/>
      <c r="W499" s="72"/>
    </row>
    <row r="500" customHeight="1" spans="5:23">
      <c r="E500" s="192"/>
      <c r="F500" s="72"/>
      <c r="L500" s="72"/>
      <c r="Q500" s="72"/>
      <c r="W500" s="72"/>
    </row>
    <row r="501" customHeight="1" spans="5:23">
      <c r="E501" s="192"/>
      <c r="F501" s="72"/>
      <c r="L501" s="72"/>
      <c r="Q501" s="72"/>
      <c r="W501" s="72"/>
    </row>
    <row r="502" customHeight="1" spans="5:23">
      <c r="E502" s="192"/>
      <c r="F502" s="72"/>
      <c r="L502" s="72"/>
      <c r="Q502" s="72"/>
      <c r="W502" s="72"/>
    </row>
    <row r="503" customHeight="1" spans="5:23">
      <c r="E503" s="192"/>
      <c r="F503" s="72"/>
      <c r="L503" s="72"/>
      <c r="Q503" s="72"/>
      <c r="W503" s="72"/>
    </row>
    <row r="504" customHeight="1" spans="5:23">
      <c r="E504" s="192"/>
      <c r="F504" s="72"/>
      <c r="L504" s="72"/>
      <c r="Q504" s="72"/>
      <c r="W504" s="72"/>
    </row>
    <row r="505" customHeight="1" spans="5:23">
      <c r="E505" s="192"/>
      <c r="F505" s="72"/>
      <c r="L505" s="72"/>
      <c r="Q505" s="72"/>
      <c r="W505" s="72"/>
    </row>
    <row r="506" customHeight="1" spans="5:23">
      <c r="E506" s="192"/>
      <c r="F506" s="72"/>
      <c r="L506" s="72"/>
      <c r="Q506" s="72"/>
      <c r="W506" s="72"/>
    </row>
    <row r="507" customHeight="1" spans="5:23">
      <c r="E507" s="192"/>
      <c r="F507" s="72"/>
      <c r="L507" s="72"/>
      <c r="Q507" s="72"/>
      <c r="W507" s="72"/>
    </row>
    <row r="508" customHeight="1" spans="5:23">
      <c r="E508" s="192"/>
      <c r="F508" s="72"/>
      <c r="L508" s="72"/>
      <c r="Q508" s="72"/>
      <c r="W508" s="72"/>
    </row>
    <row r="509" customHeight="1" spans="5:23">
      <c r="E509" s="192"/>
      <c r="F509" s="72"/>
      <c r="L509" s="72"/>
      <c r="Q509" s="72"/>
      <c r="W509" s="72"/>
    </row>
    <row r="510" customHeight="1" spans="5:23">
      <c r="E510" s="192"/>
      <c r="F510" s="72"/>
      <c r="L510" s="72"/>
      <c r="Q510" s="72"/>
      <c r="W510" s="72"/>
    </row>
    <row r="511" customHeight="1" spans="5:23">
      <c r="E511" s="192"/>
      <c r="F511" s="72"/>
      <c r="L511" s="72"/>
      <c r="Q511" s="72"/>
      <c r="W511" s="72"/>
    </row>
    <row r="512" customHeight="1" spans="5:23">
      <c r="E512" s="192"/>
      <c r="F512" s="72"/>
      <c r="L512" s="72"/>
      <c r="Q512" s="72"/>
      <c r="W512" s="72"/>
    </row>
    <row r="513" customHeight="1" spans="5:23">
      <c r="E513" s="192"/>
      <c r="F513" s="72"/>
      <c r="L513" s="72"/>
      <c r="Q513" s="72"/>
      <c r="W513" s="72"/>
    </row>
    <row r="514" customHeight="1" spans="5:23">
      <c r="E514" s="192"/>
      <c r="F514" s="72"/>
      <c r="L514" s="72"/>
      <c r="Q514" s="72"/>
      <c r="W514" s="72"/>
    </row>
    <row r="515" customHeight="1" spans="5:23">
      <c r="E515" s="192"/>
      <c r="F515" s="72"/>
      <c r="L515" s="72"/>
      <c r="Q515" s="72"/>
      <c r="W515" s="72"/>
    </row>
    <row r="516" customHeight="1" spans="5:23">
      <c r="E516" s="192"/>
      <c r="F516" s="72"/>
      <c r="L516" s="72"/>
      <c r="Q516" s="72"/>
      <c r="W516" s="72"/>
    </row>
    <row r="517" customHeight="1" spans="5:23">
      <c r="E517" s="192"/>
      <c r="F517" s="72"/>
      <c r="L517" s="72"/>
      <c r="Q517" s="72"/>
      <c r="W517" s="72"/>
    </row>
    <row r="518" customHeight="1" spans="5:23">
      <c r="E518" s="192"/>
      <c r="F518" s="72"/>
      <c r="L518" s="72"/>
      <c r="Q518" s="72"/>
      <c r="W518" s="72"/>
    </row>
    <row r="519" customHeight="1" spans="5:23">
      <c r="E519" s="192"/>
      <c r="F519" s="72"/>
      <c r="L519" s="72"/>
      <c r="Q519" s="72"/>
      <c r="W519" s="72"/>
    </row>
    <row r="520" customHeight="1" spans="5:23">
      <c r="E520" s="192"/>
      <c r="F520" s="72"/>
      <c r="L520" s="72"/>
      <c r="Q520" s="72"/>
      <c r="W520" s="72"/>
    </row>
    <row r="521" customHeight="1" spans="5:23">
      <c r="E521" s="192"/>
      <c r="F521" s="72"/>
      <c r="L521" s="72"/>
      <c r="Q521" s="72"/>
      <c r="W521" s="72"/>
    </row>
    <row r="522" customHeight="1" spans="5:23">
      <c r="E522" s="192"/>
      <c r="F522" s="72"/>
      <c r="L522" s="72"/>
      <c r="Q522" s="72"/>
      <c r="W522" s="72"/>
    </row>
    <row r="523" customHeight="1" spans="5:23">
      <c r="E523" s="192"/>
      <c r="F523" s="72"/>
      <c r="L523" s="72"/>
      <c r="Q523" s="72"/>
      <c r="W523" s="72"/>
    </row>
    <row r="524" customHeight="1" spans="5:23">
      <c r="E524" s="192"/>
      <c r="F524" s="72"/>
      <c r="L524" s="72"/>
      <c r="Q524" s="72"/>
      <c r="W524" s="72"/>
    </row>
    <row r="525" customHeight="1" spans="5:23">
      <c r="E525" s="192"/>
      <c r="F525" s="72"/>
      <c r="L525" s="72"/>
      <c r="Q525" s="72"/>
      <c r="W525" s="72"/>
    </row>
    <row r="526" customHeight="1" spans="5:23">
      <c r="E526" s="192"/>
      <c r="F526" s="72"/>
      <c r="L526" s="72"/>
      <c r="Q526" s="72"/>
      <c r="W526" s="72"/>
    </row>
    <row r="527" customHeight="1" spans="5:23">
      <c r="E527" s="192"/>
      <c r="F527" s="72"/>
      <c r="L527" s="72"/>
      <c r="Q527" s="72"/>
      <c r="W527" s="72"/>
    </row>
    <row r="528" customHeight="1" spans="5:23">
      <c r="E528" s="192"/>
      <c r="F528" s="72"/>
      <c r="L528" s="72"/>
      <c r="Q528" s="72"/>
      <c r="W528" s="72"/>
    </row>
    <row r="529" customHeight="1" spans="5:23">
      <c r="E529" s="192"/>
      <c r="F529" s="72"/>
      <c r="L529" s="72"/>
      <c r="Q529" s="72"/>
      <c r="W529" s="72"/>
    </row>
    <row r="530" customHeight="1" spans="5:23">
      <c r="E530" s="192"/>
      <c r="F530" s="72"/>
      <c r="L530" s="72"/>
      <c r="Q530" s="72"/>
      <c r="W530" s="72"/>
    </row>
    <row r="531" customHeight="1" spans="5:23">
      <c r="E531" s="192"/>
      <c r="F531" s="72"/>
      <c r="L531" s="72"/>
      <c r="Q531" s="72"/>
      <c r="W531" s="72"/>
    </row>
    <row r="532" customHeight="1" spans="5:23">
      <c r="E532" s="192"/>
      <c r="F532" s="72"/>
      <c r="L532" s="72"/>
      <c r="Q532" s="72"/>
      <c r="W532" s="72"/>
    </row>
    <row r="533" customHeight="1" spans="5:23">
      <c r="E533" s="192"/>
      <c r="F533" s="72"/>
      <c r="L533" s="72"/>
      <c r="Q533" s="72"/>
      <c r="W533" s="72"/>
    </row>
    <row r="534" customHeight="1" spans="5:23">
      <c r="E534" s="192"/>
      <c r="F534" s="72"/>
      <c r="L534" s="72"/>
      <c r="Q534" s="72"/>
      <c r="W534" s="72"/>
    </row>
    <row r="535" customHeight="1" spans="5:23">
      <c r="E535" s="192"/>
      <c r="F535" s="72"/>
      <c r="L535" s="72"/>
      <c r="Q535" s="72"/>
      <c r="W535" s="72"/>
    </row>
    <row r="536" customHeight="1" spans="5:23">
      <c r="E536" s="192"/>
      <c r="F536" s="72"/>
      <c r="L536" s="72"/>
      <c r="Q536" s="72"/>
      <c r="W536" s="72"/>
    </row>
    <row r="537" customHeight="1" spans="5:23">
      <c r="E537" s="192"/>
      <c r="F537" s="72"/>
      <c r="L537" s="72"/>
      <c r="Q537" s="72"/>
      <c r="W537" s="72"/>
    </row>
    <row r="538" customHeight="1" spans="5:23">
      <c r="E538" s="192"/>
      <c r="F538" s="72"/>
      <c r="L538" s="72"/>
      <c r="Q538" s="72"/>
      <c r="W538" s="72"/>
    </row>
    <row r="539" customHeight="1" spans="5:23">
      <c r="E539" s="192"/>
      <c r="F539" s="72"/>
      <c r="L539" s="72"/>
      <c r="Q539" s="72"/>
      <c r="W539" s="72"/>
    </row>
    <row r="540" customHeight="1" spans="5:23">
      <c r="E540" s="192"/>
      <c r="F540" s="72"/>
      <c r="L540" s="72"/>
      <c r="Q540" s="72"/>
      <c r="W540" s="72"/>
    </row>
    <row r="541" customHeight="1" spans="5:23">
      <c r="E541" s="192"/>
      <c r="F541" s="72"/>
      <c r="L541" s="72"/>
      <c r="Q541" s="72"/>
      <c r="W541" s="72"/>
    </row>
    <row r="542" customHeight="1" spans="5:23">
      <c r="E542" s="192"/>
      <c r="F542" s="72"/>
      <c r="L542" s="72"/>
      <c r="Q542" s="72"/>
      <c r="W542" s="72"/>
    </row>
    <row r="543" customHeight="1" spans="5:23">
      <c r="E543" s="192"/>
      <c r="F543" s="72"/>
      <c r="L543" s="72"/>
      <c r="Q543" s="72"/>
      <c r="W543" s="72"/>
    </row>
    <row r="544" customHeight="1" spans="5:23">
      <c r="E544" s="192"/>
      <c r="F544" s="72"/>
      <c r="L544" s="72"/>
      <c r="Q544" s="72"/>
      <c r="W544" s="72"/>
    </row>
    <row r="545" customHeight="1" spans="5:23">
      <c r="E545" s="192"/>
      <c r="F545" s="72"/>
      <c r="L545" s="72"/>
      <c r="Q545" s="72"/>
      <c r="W545" s="72"/>
    </row>
    <row r="546" customHeight="1" spans="5:23">
      <c r="E546" s="192"/>
      <c r="F546" s="72"/>
      <c r="L546" s="72"/>
      <c r="Q546" s="72"/>
      <c r="W546" s="72"/>
    </row>
    <row r="547" customHeight="1" spans="5:23">
      <c r="E547" s="192"/>
      <c r="F547" s="72"/>
      <c r="L547" s="72"/>
      <c r="Q547" s="72"/>
      <c r="W547" s="72"/>
    </row>
    <row r="548" customHeight="1" spans="5:23">
      <c r="E548" s="192"/>
      <c r="F548" s="72"/>
      <c r="L548" s="72"/>
      <c r="Q548" s="72"/>
      <c r="W548" s="72"/>
    </row>
    <row r="549" customHeight="1" spans="5:23">
      <c r="E549" s="192"/>
      <c r="F549" s="72"/>
      <c r="L549" s="72"/>
      <c r="Q549" s="72"/>
      <c r="W549" s="72"/>
    </row>
    <row r="550" customHeight="1" spans="5:23">
      <c r="E550" s="192"/>
      <c r="F550" s="72"/>
      <c r="L550" s="72"/>
      <c r="Q550" s="72"/>
      <c r="W550" s="72"/>
    </row>
    <row r="551" customHeight="1" spans="5:23">
      <c r="E551" s="192"/>
      <c r="F551" s="72"/>
      <c r="L551" s="72"/>
      <c r="Q551" s="72"/>
      <c r="W551" s="72"/>
    </row>
    <row r="552" customHeight="1" spans="5:23">
      <c r="E552" s="192"/>
      <c r="F552" s="72"/>
      <c r="L552" s="72"/>
      <c r="Q552" s="72"/>
      <c r="W552" s="72"/>
    </row>
    <row r="553" customHeight="1" spans="5:23">
      <c r="E553" s="192"/>
      <c r="F553" s="72"/>
      <c r="L553" s="72"/>
      <c r="Q553" s="72"/>
      <c r="W553" s="72"/>
    </row>
    <row r="554" customHeight="1" spans="5:23">
      <c r="E554" s="192"/>
      <c r="F554" s="72"/>
      <c r="L554" s="72"/>
      <c r="Q554" s="72"/>
      <c r="W554" s="72"/>
    </row>
    <row r="555" customHeight="1" spans="5:23">
      <c r="E555" s="192"/>
      <c r="F555" s="72"/>
      <c r="L555" s="72"/>
      <c r="Q555" s="72"/>
      <c r="W555" s="72"/>
    </row>
    <row r="556" customHeight="1" spans="5:23">
      <c r="E556" s="192"/>
      <c r="F556" s="72"/>
      <c r="L556" s="72"/>
      <c r="Q556" s="72"/>
      <c r="W556" s="72"/>
    </row>
    <row r="557" customHeight="1" spans="5:23">
      <c r="E557" s="192"/>
      <c r="F557" s="72"/>
      <c r="L557" s="72"/>
      <c r="Q557" s="72"/>
      <c r="W557" s="72"/>
    </row>
    <row r="558" customHeight="1" spans="5:23">
      <c r="E558" s="192"/>
      <c r="F558" s="72"/>
      <c r="L558" s="72"/>
      <c r="Q558" s="72"/>
      <c r="W558" s="72"/>
    </row>
    <row r="559" customHeight="1" spans="5:23">
      <c r="E559" s="192"/>
      <c r="F559" s="72"/>
      <c r="L559" s="72"/>
      <c r="Q559" s="72"/>
      <c r="W559" s="72"/>
    </row>
    <row r="560" customHeight="1" spans="5:23">
      <c r="E560" s="192"/>
      <c r="F560" s="72"/>
      <c r="L560" s="72"/>
      <c r="Q560" s="72"/>
      <c r="W560" s="72"/>
    </row>
    <row r="561" customHeight="1" spans="5:23">
      <c r="E561" s="192"/>
      <c r="F561" s="72"/>
      <c r="L561" s="72"/>
      <c r="Q561" s="72"/>
      <c r="W561" s="72"/>
    </row>
    <row r="562" customHeight="1" spans="5:23">
      <c r="E562" s="192"/>
      <c r="F562" s="72"/>
      <c r="L562" s="72"/>
      <c r="Q562" s="72"/>
      <c r="W562" s="72"/>
    </row>
    <row r="563" customHeight="1" spans="5:23">
      <c r="E563" s="192"/>
      <c r="F563" s="72"/>
      <c r="L563" s="72"/>
      <c r="Q563" s="72"/>
      <c r="W563" s="72"/>
    </row>
    <row r="564" customHeight="1" spans="5:23">
      <c r="E564" s="192"/>
      <c r="F564" s="72"/>
      <c r="L564" s="72"/>
      <c r="Q564" s="72"/>
      <c r="W564" s="72"/>
    </row>
    <row r="565" customHeight="1" spans="5:23">
      <c r="E565" s="192"/>
      <c r="F565" s="72"/>
      <c r="L565" s="72"/>
      <c r="Q565" s="72"/>
      <c r="W565" s="72"/>
    </row>
    <row r="566" customHeight="1" spans="5:23">
      <c r="E566" s="192"/>
      <c r="F566" s="72"/>
      <c r="L566" s="72"/>
      <c r="Q566" s="72"/>
      <c r="W566" s="72"/>
    </row>
    <row r="567" customHeight="1" spans="5:23">
      <c r="E567" s="192"/>
      <c r="F567" s="72"/>
      <c r="L567" s="72"/>
      <c r="Q567" s="72"/>
      <c r="W567" s="72"/>
    </row>
    <row r="568" customHeight="1" spans="5:23">
      <c r="E568" s="192"/>
      <c r="F568" s="72"/>
      <c r="L568" s="72"/>
      <c r="Q568" s="72"/>
      <c r="W568" s="72"/>
    </row>
    <row r="569" customHeight="1" spans="5:23">
      <c r="E569" s="192"/>
      <c r="F569" s="72"/>
      <c r="L569" s="72"/>
      <c r="Q569" s="72"/>
      <c r="W569" s="72"/>
    </row>
    <row r="570" customHeight="1" spans="5:23">
      <c r="E570" s="192"/>
      <c r="F570" s="72"/>
      <c r="L570" s="72"/>
      <c r="Q570" s="72"/>
      <c r="W570" s="72"/>
    </row>
    <row r="571" customHeight="1" spans="5:23">
      <c r="E571" s="192"/>
      <c r="F571" s="72"/>
      <c r="L571" s="72"/>
      <c r="Q571" s="72"/>
      <c r="W571" s="72"/>
    </row>
    <row r="572" customHeight="1" spans="5:23">
      <c r="E572" s="192"/>
      <c r="F572" s="72"/>
      <c r="L572" s="72"/>
      <c r="Q572" s="72"/>
      <c r="W572" s="72"/>
    </row>
  </sheetData>
  <mergeCells count="1">
    <mergeCell ref="A1:M1"/>
  </mergeCells>
  <pageMargins left="0.75" right="0.75" top="1" bottom="1" header="0.5" footer="0.5"/>
  <headerFooter/>
  <drawing r:id="rId1"/>
  <tableParts count="3">
    <tablePart r:id="rId2"/>
    <tablePart r:id="rId3"/>
    <tablePart r:id="rId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Z1074"/>
  <sheetViews>
    <sheetView topLeftCell="F1" workbookViewId="0">
      <selection activeCell="J2" sqref="J2"/>
    </sheetView>
  </sheetViews>
  <sheetFormatPr defaultColWidth="12.6363636363636" defaultRowHeight="15.75" customHeight="1"/>
  <cols>
    <col min="1" max="1" width="3.54545454545455" customWidth="1"/>
    <col min="2" max="2" width="15.2727272727273" customWidth="1"/>
    <col min="3" max="3" width="18.1818181818182" customWidth="1"/>
    <col min="4" max="4" width="16.6363636363636" customWidth="1"/>
    <col min="5" max="6" width="10.4545454545455" customWidth="1"/>
    <col min="7" max="7" width="19" customWidth="1"/>
    <col min="8" max="8" width="17.2727272727273" customWidth="1"/>
    <col min="9" max="9" width="45.1818181818182" customWidth="1"/>
    <col min="10" max="10" width="30.1818181818182" style="2" customWidth="1"/>
    <col min="11" max="11" width="69.3636363636364" customWidth="1"/>
    <col min="12" max="12" width="82.0909090909091" hidden="1" customWidth="1"/>
    <col min="13" max="13" width="96.9090909090909" hidden="1" customWidth="1"/>
    <col min="14" max="14" width="18.9090909090909" hidden="1" customWidth="1"/>
    <col min="15" max="15" width="49.7272727272727" hidden="1" customWidth="1"/>
    <col min="16" max="16" width="22.3636363636364" hidden="1" customWidth="1"/>
    <col min="17" max="17" width="29.7272727272727" hidden="1" customWidth="1"/>
    <col min="18" max="18" width="29.5454545454545" hidden="1" customWidth="1"/>
    <col min="19" max="19" width="40.6363636363636" hidden="1" customWidth="1"/>
    <col min="20" max="20" width="21.5454545454545" customWidth="1"/>
    <col min="21" max="21" width="25.7272727272727" customWidth="1"/>
  </cols>
  <sheetData>
    <row r="1" ht="14.5" spans="1:26">
      <c r="A1" s="163" t="s">
        <v>2862</v>
      </c>
      <c r="B1" s="83"/>
      <c r="C1" s="83"/>
      <c r="D1" s="83"/>
      <c r="E1" s="83"/>
      <c r="F1" s="83"/>
      <c r="G1" s="83"/>
      <c r="H1" s="83"/>
      <c r="I1" s="83"/>
      <c r="J1" s="164"/>
      <c r="K1" s="83"/>
      <c r="L1" s="83"/>
      <c r="M1" s="83"/>
      <c r="N1" s="83"/>
      <c r="O1" s="83"/>
      <c r="P1" s="83"/>
      <c r="Q1" s="83"/>
      <c r="R1" s="83"/>
      <c r="S1" s="84"/>
      <c r="T1" s="34"/>
      <c r="U1" s="34"/>
      <c r="V1" s="34"/>
    </row>
    <row r="2" ht="51" customHeight="1" spans="1:26">
      <c r="A2" s="129" t="s">
        <v>42</v>
      </c>
      <c r="B2" s="131" t="s">
        <v>2597</v>
      </c>
      <c r="C2" s="131" t="s">
        <v>44</v>
      </c>
      <c r="D2" s="129" t="s">
        <v>45</v>
      </c>
      <c r="E2" s="131" t="s">
        <v>521</v>
      </c>
      <c r="F2" s="131" t="s">
        <v>522</v>
      </c>
      <c r="G2" s="131" t="s">
        <v>1272</v>
      </c>
      <c r="H2" s="131" t="s">
        <v>49</v>
      </c>
      <c r="I2" s="131" t="s">
        <v>1273</v>
      </c>
      <c r="J2" s="165" t="s">
        <v>51</v>
      </c>
      <c r="K2" s="129" t="s">
        <v>52</v>
      </c>
      <c r="L2" s="131" t="s">
        <v>53</v>
      </c>
      <c r="M2" s="131" t="s">
        <v>54</v>
      </c>
      <c r="N2" s="129" t="s">
        <v>55</v>
      </c>
      <c r="O2" s="129" t="s">
        <v>56</v>
      </c>
      <c r="P2" s="131" t="s">
        <v>57</v>
      </c>
      <c r="Q2" s="129" t="s">
        <v>58</v>
      </c>
      <c r="R2" s="129" t="s">
        <v>59</v>
      </c>
      <c r="S2" s="132" t="s">
        <v>60</v>
      </c>
      <c r="T2" s="129" t="s">
        <v>61</v>
      </c>
      <c r="U2" s="129" t="s">
        <v>62</v>
      </c>
      <c r="V2" s="129" t="s">
        <v>63</v>
      </c>
      <c r="W2" s="79"/>
      <c r="X2" s="79"/>
      <c r="Y2" s="79"/>
      <c r="Z2" s="79"/>
    </row>
    <row r="3" ht="14.5" spans="1:26">
      <c r="A3" s="37">
        <v>1</v>
      </c>
      <c r="B3" s="37" t="s">
        <v>64</v>
      </c>
      <c r="C3" s="24" t="s">
        <v>2863</v>
      </c>
      <c r="D3" s="28">
        <v>6000049391</v>
      </c>
      <c r="E3" s="24">
        <v>68</v>
      </c>
      <c r="F3" s="24">
        <v>68</v>
      </c>
      <c r="G3" s="24">
        <v>0</v>
      </c>
      <c r="H3" s="27">
        <v>46123</v>
      </c>
      <c r="I3" s="37" t="s">
        <v>2861</v>
      </c>
      <c r="J3" s="166" t="s">
        <v>2864</v>
      </c>
      <c r="K3" s="34" t="s">
        <v>66</v>
      </c>
      <c r="L3" s="34"/>
      <c r="M3" s="34"/>
      <c r="N3" s="34"/>
      <c r="O3" s="34"/>
      <c r="P3" s="34"/>
      <c r="Q3" s="34"/>
      <c r="R3" s="34"/>
      <c r="S3" s="34"/>
      <c r="T3" s="34"/>
      <c r="U3" s="34"/>
      <c r="V3" s="34"/>
    </row>
    <row r="4" ht="14.5" spans="1:26">
      <c r="A4" s="37">
        <v>2</v>
      </c>
      <c r="B4" s="37" t="s">
        <v>64</v>
      </c>
      <c r="C4" s="24" t="s">
        <v>2863</v>
      </c>
      <c r="D4" s="28">
        <v>6000049391</v>
      </c>
      <c r="E4" s="24">
        <v>1</v>
      </c>
      <c r="F4" s="24">
        <v>0</v>
      </c>
      <c r="G4" s="24">
        <v>1</v>
      </c>
      <c r="H4" s="27">
        <v>46123</v>
      </c>
      <c r="I4" s="37" t="s">
        <v>2861</v>
      </c>
      <c r="J4" s="167">
        <v>516311310426069</v>
      </c>
      <c r="K4" s="34" t="s">
        <v>2865</v>
      </c>
      <c r="L4" s="34"/>
      <c r="M4" s="34"/>
      <c r="N4" s="34"/>
      <c r="O4" s="34"/>
      <c r="P4" s="34"/>
      <c r="Q4" s="34"/>
      <c r="R4" s="34"/>
      <c r="S4" s="34"/>
      <c r="T4" s="168" t="s">
        <v>206</v>
      </c>
      <c r="U4" s="159" t="s">
        <v>17</v>
      </c>
      <c r="V4" s="34"/>
    </row>
    <row r="5" ht="14.5" spans="1:26">
      <c r="A5" s="37">
        <v>3</v>
      </c>
      <c r="B5" s="37" t="s">
        <v>64</v>
      </c>
      <c r="C5" s="24" t="s">
        <v>2863</v>
      </c>
      <c r="D5" s="28">
        <v>6000049391</v>
      </c>
      <c r="E5" s="24">
        <v>71</v>
      </c>
      <c r="F5" s="24">
        <v>71</v>
      </c>
      <c r="G5" s="24">
        <v>0</v>
      </c>
      <c r="H5" s="27">
        <v>46123</v>
      </c>
      <c r="I5" s="37" t="s">
        <v>2861</v>
      </c>
      <c r="J5" s="166" t="s">
        <v>2866</v>
      </c>
      <c r="K5" s="34" t="s">
        <v>66</v>
      </c>
      <c r="L5" s="34"/>
      <c r="M5" s="34"/>
      <c r="N5" s="34"/>
      <c r="O5" s="34"/>
      <c r="P5" s="34"/>
      <c r="Q5" s="34"/>
      <c r="R5" s="34"/>
      <c r="S5" s="34"/>
      <c r="T5" s="34"/>
      <c r="U5" s="34"/>
      <c r="V5" s="34"/>
    </row>
    <row r="6" ht="14.5" spans="1:26">
      <c r="A6" s="37">
        <v>4</v>
      </c>
      <c r="B6" s="37" t="s">
        <v>64</v>
      </c>
      <c r="C6" s="24" t="s">
        <v>2863</v>
      </c>
      <c r="D6" s="24">
        <v>6000049391</v>
      </c>
      <c r="E6" s="24">
        <v>36</v>
      </c>
      <c r="F6" s="24">
        <v>36</v>
      </c>
      <c r="G6" s="24">
        <v>0</v>
      </c>
      <c r="H6" s="27">
        <v>46125</v>
      </c>
      <c r="I6" s="37" t="s">
        <v>2861</v>
      </c>
      <c r="J6" s="166" t="s">
        <v>2867</v>
      </c>
      <c r="K6" s="34" t="s">
        <v>66</v>
      </c>
      <c r="L6" s="34"/>
      <c r="M6" s="34"/>
      <c r="N6" s="34"/>
      <c r="O6" s="34"/>
      <c r="P6" s="34"/>
      <c r="Q6" s="34"/>
      <c r="R6" s="34"/>
      <c r="S6" s="34"/>
      <c r="T6" s="34"/>
      <c r="U6" s="34"/>
      <c r="V6" s="34"/>
    </row>
    <row r="7" ht="14.5" spans="1:26">
      <c r="A7" s="37">
        <v>5</v>
      </c>
      <c r="B7" s="37" t="s">
        <v>64</v>
      </c>
      <c r="C7" s="28" t="s">
        <v>2863</v>
      </c>
      <c r="D7" s="24">
        <v>6000049391</v>
      </c>
      <c r="E7" s="28">
        <v>72</v>
      </c>
      <c r="F7" s="28">
        <v>72</v>
      </c>
      <c r="G7" s="24">
        <v>0</v>
      </c>
      <c r="H7" s="27">
        <v>46129</v>
      </c>
      <c r="I7" s="37" t="s">
        <v>2861</v>
      </c>
      <c r="J7" s="166" t="s">
        <v>2868</v>
      </c>
      <c r="K7" s="34" t="s">
        <v>66</v>
      </c>
      <c r="L7" s="34"/>
      <c r="M7" s="34"/>
      <c r="N7" s="34"/>
      <c r="O7" s="34"/>
      <c r="P7" s="34"/>
      <c r="Q7" s="34"/>
      <c r="R7" s="34"/>
      <c r="S7" s="34"/>
      <c r="T7" s="34"/>
      <c r="U7" s="34"/>
      <c r="V7" s="34"/>
    </row>
    <row r="8" ht="14.5" spans="1:26">
      <c r="A8" s="37">
        <v>6</v>
      </c>
      <c r="B8" s="37" t="s">
        <v>64</v>
      </c>
      <c r="C8" s="28" t="s">
        <v>2863</v>
      </c>
      <c r="D8" s="24">
        <v>6000049391</v>
      </c>
      <c r="E8" s="24">
        <v>1</v>
      </c>
      <c r="F8" s="24">
        <v>0</v>
      </c>
      <c r="G8" s="24">
        <v>1</v>
      </c>
      <c r="H8" s="27">
        <v>46129</v>
      </c>
      <c r="I8" s="37" t="s">
        <v>2861</v>
      </c>
      <c r="J8" s="167">
        <v>516311310426249</v>
      </c>
      <c r="K8" s="32" t="s">
        <v>2869</v>
      </c>
      <c r="L8" s="34" t="s">
        <v>2870</v>
      </c>
      <c r="M8" s="34"/>
      <c r="N8" s="34"/>
      <c r="O8" s="34"/>
      <c r="P8" s="34"/>
      <c r="Q8" s="34"/>
      <c r="R8" s="34"/>
      <c r="S8" s="34"/>
      <c r="T8" s="168" t="s">
        <v>2871</v>
      </c>
      <c r="U8" s="159" t="s">
        <v>17</v>
      </c>
      <c r="V8" s="34"/>
    </row>
    <row r="9" ht="14.5" spans="1:26">
      <c r="A9" s="37">
        <v>7</v>
      </c>
      <c r="B9" s="37" t="s">
        <v>64</v>
      </c>
      <c r="C9" s="28" t="s">
        <v>2863</v>
      </c>
      <c r="D9" s="24">
        <v>6000049391</v>
      </c>
      <c r="E9" s="24">
        <v>37</v>
      </c>
      <c r="F9" s="24">
        <v>37</v>
      </c>
      <c r="G9" s="24">
        <v>0</v>
      </c>
      <c r="H9" s="27">
        <v>46129</v>
      </c>
      <c r="I9" s="37" t="s">
        <v>2861</v>
      </c>
      <c r="J9" s="166" t="s">
        <v>2872</v>
      </c>
      <c r="K9" s="34" t="s">
        <v>66</v>
      </c>
      <c r="L9" s="34"/>
      <c r="M9" s="34"/>
      <c r="N9" s="34"/>
      <c r="O9" s="34"/>
      <c r="P9" s="34"/>
      <c r="Q9" s="34"/>
      <c r="R9" s="34"/>
      <c r="S9" s="34"/>
      <c r="T9" s="34"/>
      <c r="U9" s="34"/>
      <c r="V9" s="34"/>
    </row>
    <row r="10" ht="14.5" spans="1:26">
      <c r="A10" s="37">
        <v>8</v>
      </c>
      <c r="B10" s="37" t="s">
        <v>64</v>
      </c>
      <c r="C10" s="28" t="s">
        <v>2863</v>
      </c>
      <c r="D10" s="24">
        <v>6000049391</v>
      </c>
      <c r="E10" s="28">
        <v>14</v>
      </c>
      <c r="F10" s="28">
        <v>14</v>
      </c>
      <c r="G10" s="28">
        <v>0</v>
      </c>
      <c r="H10" s="27">
        <v>46130</v>
      </c>
      <c r="I10" s="37" t="s">
        <v>2861</v>
      </c>
      <c r="J10" s="166" t="s">
        <v>2873</v>
      </c>
      <c r="K10" s="34" t="s">
        <v>66</v>
      </c>
      <c r="L10" s="34"/>
      <c r="M10" s="34"/>
      <c r="N10" s="34"/>
      <c r="O10" s="34"/>
      <c r="P10" s="34"/>
      <c r="Q10" s="34"/>
      <c r="R10" s="34"/>
      <c r="S10" s="34"/>
      <c r="T10" s="34"/>
      <c r="U10" s="34"/>
      <c r="V10" s="34"/>
    </row>
    <row r="11" ht="14.5" spans="1:26">
      <c r="A11" s="37">
        <v>9</v>
      </c>
      <c r="B11" s="37" t="s">
        <v>64</v>
      </c>
      <c r="C11" s="28" t="s">
        <v>2863</v>
      </c>
      <c r="D11" s="24">
        <v>6000049391</v>
      </c>
      <c r="E11" s="28">
        <v>10</v>
      </c>
      <c r="F11" s="28">
        <v>10</v>
      </c>
      <c r="G11" s="24">
        <v>0</v>
      </c>
      <c r="H11" s="27">
        <v>46165</v>
      </c>
      <c r="I11" s="37" t="s">
        <v>2861</v>
      </c>
      <c r="J11" s="166" t="s">
        <v>2874</v>
      </c>
      <c r="K11" s="34" t="s">
        <v>66</v>
      </c>
      <c r="L11" s="34"/>
      <c r="M11" s="34"/>
      <c r="N11" s="34"/>
      <c r="O11" s="34"/>
      <c r="P11" s="34"/>
      <c r="Q11" s="34"/>
      <c r="R11" s="34"/>
      <c r="S11" s="34"/>
      <c r="T11" s="34"/>
      <c r="U11" s="34"/>
      <c r="V11" s="34"/>
    </row>
    <row r="12" ht="14.5" spans="1:26">
      <c r="A12" s="37">
        <v>10</v>
      </c>
      <c r="B12" s="37" t="s">
        <v>64</v>
      </c>
      <c r="C12" s="28" t="s">
        <v>2863</v>
      </c>
      <c r="D12" s="24">
        <v>6000049391</v>
      </c>
      <c r="E12" s="28">
        <v>1</v>
      </c>
      <c r="F12" s="28">
        <v>0</v>
      </c>
      <c r="G12" s="24">
        <v>1</v>
      </c>
      <c r="H12" s="27">
        <v>46165</v>
      </c>
      <c r="I12" s="37" t="s">
        <v>2861</v>
      </c>
      <c r="J12" s="167">
        <v>516311310526011</v>
      </c>
      <c r="K12" s="32" t="s">
        <v>2865</v>
      </c>
      <c r="L12" s="34"/>
      <c r="M12" s="34"/>
      <c r="N12" s="34"/>
      <c r="O12" s="34"/>
      <c r="P12" s="34"/>
      <c r="Q12" s="34"/>
      <c r="R12" s="34"/>
      <c r="S12" s="34"/>
      <c r="T12" s="168" t="s">
        <v>206</v>
      </c>
      <c r="U12" s="159" t="s">
        <v>17</v>
      </c>
      <c r="V12" s="34"/>
    </row>
    <row r="13" ht="14.5" spans="1:26">
      <c r="A13" s="37">
        <v>11</v>
      </c>
      <c r="B13" s="37" t="s">
        <v>64</v>
      </c>
      <c r="C13" s="28" t="s">
        <v>2863</v>
      </c>
      <c r="D13" s="24">
        <v>6000049391</v>
      </c>
      <c r="E13" s="28">
        <v>12</v>
      </c>
      <c r="F13" s="28">
        <v>12</v>
      </c>
      <c r="G13" s="24">
        <v>0</v>
      </c>
      <c r="H13" s="27">
        <v>46165</v>
      </c>
      <c r="I13" s="37" t="s">
        <v>2861</v>
      </c>
      <c r="J13" s="166" t="s">
        <v>2875</v>
      </c>
      <c r="K13" s="34" t="s">
        <v>66</v>
      </c>
      <c r="L13" s="34"/>
      <c r="M13" s="34"/>
      <c r="N13" s="34"/>
      <c r="O13" s="34"/>
      <c r="P13" s="34"/>
      <c r="Q13" s="34"/>
      <c r="R13" s="34"/>
      <c r="S13" s="34"/>
      <c r="T13" s="34"/>
      <c r="U13" s="34"/>
      <c r="V13" s="34"/>
    </row>
    <row r="14" ht="14.5" spans="1:26">
      <c r="A14" s="37">
        <v>12</v>
      </c>
      <c r="B14" s="37" t="s">
        <v>64</v>
      </c>
      <c r="C14" s="28" t="s">
        <v>2863</v>
      </c>
      <c r="D14" s="24">
        <v>6000049391</v>
      </c>
      <c r="E14" s="28">
        <v>1</v>
      </c>
      <c r="F14" s="28">
        <v>0</v>
      </c>
      <c r="G14" s="24">
        <v>1</v>
      </c>
      <c r="H14" s="27">
        <v>46165</v>
      </c>
      <c r="I14" s="37" t="s">
        <v>2861</v>
      </c>
      <c r="J14" s="167">
        <v>516311310526024</v>
      </c>
      <c r="K14" s="32" t="s">
        <v>2876</v>
      </c>
      <c r="L14" s="34"/>
      <c r="M14" s="34"/>
      <c r="N14" s="34"/>
      <c r="O14" s="34"/>
      <c r="P14" s="34"/>
      <c r="Q14" s="34"/>
      <c r="R14" s="34"/>
      <c r="S14" s="34"/>
      <c r="T14" s="168" t="s">
        <v>517</v>
      </c>
      <c r="U14" s="159" t="s">
        <v>17</v>
      </c>
      <c r="V14" s="34"/>
    </row>
    <row r="15" ht="14.5" spans="1:26">
      <c r="A15" s="37">
        <v>13</v>
      </c>
      <c r="B15" s="37" t="s">
        <v>64</v>
      </c>
      <c r="C15" s="28" t="s">
        <v>2863</v>
      </c>
      <c r="D15" s="24">
        <v>6000049391</v>
      </c>
      <c r="E15" s="28">
        <v>30</v>
      </c>
      <c r="F15" s="28">
        <v>30</v>
      </c>
      <c r="G15" s="24">
        <v>0</v>
      </c>
      <c r="H15" s="27">
        <v>46165</v>
      </c>
      <c r="I15" s="37" t="s">
        <v>2861</v>
      </c>
      <c r="J15" s="166" t="s">
        <v>2877</v>
      </c>
      <c r="K15" s="34" t="s">
        <v>66</v>
      </c>
      <c r="L15" s="34"/>
      <c r="M15" s="34"/>
      <c r="N15" s="34"/>
      <c r="O15" s="34"/>
      <c r="P15" s="34"/>
      <c r="Q15" s="34"/>
      <c r="R15" s="34"/>
      <c r="S15" s="34"/>
      <c r="T15" s="34"/>
      <c r="U15" s="34"/>
      <c r="V15" s="34"/>
    </row>
    <row r="16" ht="14.5" spans="1:26">
      <c r="A16" s="37">
        <v>14</v>
      </c>
      <c r="B16" s="37" t="s">
        <v>64</v>
      </c>
      <c r="C16" s="28" t="s">
        <v>2863</v>
      </c>
      <c r="D16" s="24">
        <v>6000049391</v>
      </c>
      <c r="E16" s="28">
        <v>1</v>
      </c>
      <c r="F16" s="28">
        <v>0</v>
      </c>
      <c r="G16" s="24">
        <v>1</v>
      </c>
      <c r="H16" s="27">
        <v>46165</v>
      </c>
      <c r="I16" s="37" t="s">
        <v>2861</v>
      </c>
      <c r="J16" s="167">
        <v>516311310526055</v>
      </c>
      <c r="K16" s="32" t="s">
        <v>2865</v>
      </c>
      <c r="L16" s="34"/>
      <c r="M16" s="34"/>
      <c r="N16" s="34"/>
      <c r="O16" s="34"/>
      <c r="P16" s="34"/>
      <c r="Q16" s="34"/>
      <c r="R16" s="34"/>
      <c r="S16" s="34"/>
      <c r="T16" s="168" t="s">
        <v>206</v>
      </c>
      <c r="U16" s="159" t="s">
        <v>17</v>
      </c>
      <c r="V16" s="34"/>
    </row>
    <row r="17" ht="14.5" spans="1:22">
      <c r="A17" s="37">
        <v>15</v>
      </c>
      <c r="B17" s="37" t="s">
        <v>64</v>
      </c>
      <c r="C17" s="28" t="s">
        <v>2863</v>
      </c>
      <c r="D17" s="24">
        <v>6000049391</v>
      </c>
      <c r="E17" s="28">
        <v>52</v>
      </c>
      <c r="F17" s="28">
        <v>52</v>
      </c>
      <c r="G17" s="24">
        <v>0</v>
      </c>
      <c r="H17" s="27">
        <v>46165</v>
      </c>
      <c r="I17" s="37" t="s">
        <v>2861</v>
      </c>
      <c r="J17" s="166" t="s">
        <v>2878</v>
      </c>
      <c r="K17" s="34" t="s">
        <v>66</v>
      </c>
      <c r="L17" s="34"/>
      <c r="M17" s="34"/>
      <c r="N17" s="34"/>
      <c r="O17" s="34"/>
      <c r="P17" s="34"/>
      <c r="Q17" s="34"/>
      <c r="R17" s="34"/>
      <c r="S17" s="34"/>
      <c r="T17" s="34"/>
      <c r="U17" s="34"/>
      <c r="V17" s="34"/>
    </row>
    <row r="18" ht="14.5" spans="1:22">
      <c r="A18" s="37">
        <v>16</v>
      </c>
      <c r="B18" s="37" t="s">
        <v>64</v>
      </c>
      <c r="C18" s="28" t="s">
        <v>2863</v>
      </c>
      <c r="D18" s="24">
        <v>6000049391</v>
      </c>
      <c r="E18" s="28">
        <v>1</v>
      </c>
      <c r="F18" s="28">
        <v>0</v>
      </c>
      <c r="G18" s="24">
        <v>1</v>
      </c>
      <c r="H18" s="27">
        <v>46165</v>
      </c>
      <c r="I18" s="37" t="s">
        <v>2861</v>
      </c>
      <c r="J18" s="167">
        <v>516311310526108</v>
      </c>
      <c r="K18" s="32" t="s">
        <v>2876</v>
      </c>
      <c r="L18" s="34"/>
      <c r="M18" s="34"/>
      <c r="N18" s="34"/>
      <c r="O18" s="34"/>
      <c r="P18" s="34"/>
      <c r="Q18" s="34"/>
      <c r="R18" s="34"/>
      <c r="S18" s="34"/>
      <c r="T18" s="168" t="s">
        <v>517</v>
      </c>
      <c r="U18" s="159" t="s">
        <v>17</v>
      </c>
      <c r="V18" s="34"/>
    </row>
    <row r="19" ht="14.5" spans="1:22">
      <c r="A19" s="37">
        <v>17</v>
      </c>
      <c r="B19" s="37" t="s">
        <v>64</v>
      </c>
      <c r="C19" s="28" t="s">
        <v>2863</v>
      </c>
      <c r="D19" s="24">
        <v>6000049391</v>
      </c>
      <c r="E19" s="28">
        <v>42</v>
      </c>
      <c r="F19" s="28">
        <v>42</v>
      </c>
      <c r="G19" s="24">
        <v>0</v>
      </c>
      <c r="H19" s="27">
        <v>46165</v>
      </c>
      <c r="I19" s="37" t="s">
        <v>2861</v>
      </c>
      <c r="J19" s="166" t="s">
        <v>2879</v>
      </c>
      <c r="K19" s="34" t="s">
        <v>66</v>
      </c>
      <c r="L19" s="34"/>
      <c r="M19" s="34"/>
      <c r="N19" s="34"/>
      <c r="O19" s="34"/>
      <c r="P19" s="34"/>
      <c r="Q19" s="34"/>
      <c r="R19" s="34"/>
      <c r="S19" s="34"/>
      <c r="T19" s="34"/>
      <c r="U19" s="34"/>
      <c r="V19" s="34"/>
    </row>
    <row r="20" ht="14.5" spans="1:22">
      <c r="A20" s="37">
        <v>18</v>
      </c>
      <c r="B20" s="37" t="s">
        <v>64</v>
      </c>
      <c r="C20" s="28" t="s">
        <v>2863</v>
      </c>
      <c r="D20" s="24">
        <v>6000049391</v>
      </c>
      <c r="E20" s="28">
        <v>121</v>
      </c>
      <c r="F20" s="28">
        <v>121</v>
      </c>
      <c r="G20" s="24">
        <v>0</v>
      </c>
      <c r="H20" s="27">
        <v>46178</v>
      </c>
      <c r="I20" s="37" t="s">
        <v>2861</v>
      </c>
      <c r="J20" s="166" t="s">
        <v>2880</v>
      </c>
      <c r="K20" s="34" t="s">
        <v>66</v>
      </c>
      <c r="L20" s="34"/>
      <c r="M20" s="34"/>
      <c r="N20" s="34"/>
      <c r="O20" s="34"/>
      <c r="P20" s="34"/>
      <c r="Q20" s="34"/>
      <c r="R20" s="34"/>
      <c r="S20" s="34"/>
      <c r="T20" s="34"/>
      <c r="U20" s="34"/>
      <c r="V20" s="34"/>
    </row>
    <row r="21" ht="14.5" spans="1:22">
      <c r="A21" s="37">
        <v>19</v>
      </c>
      <c r="B21" s="37" t="s">
        <v>64</v>
      </c>
      <c r="C21" s="28" t="s">
        <v>2863</v>
      </c>
      <c r="D21" s="24">
        <v>6000049391</v>
      </c>
      <c r="E21" s="28">
        <v>1</v>
      </c>
      <c r="F21" s="28">
        <v>0</v>
      </c>
      <c r="G21" s="24">
        <v>1</v>
      </c>
      <c r="H21" s="27">
        <v>46179</v>
      </c>
      <c r="I21" s="37" t="s">
        <v>2861</v>
      </c>
      <c r="J21" s="167">
        <v>516311310626122</v>
      </c>
      <c r="K21" s="32" t="s">
        <v>2865</v>
      </c>
      <c r="L21" s="34"/>
      <c r="M21" s="34"/>
      <c r="N21" s="34"/>
      <c r="O21" s="34"/>
      <c r="P21" s="34"/>
      <c r="Q21" s="34"/>
      <c r="R21" s="34"/>
      <c r="S21" s="34"/>
      <c r="T21" s="168" t="s">
        <v>206</v>
      </c>
      <c r="U21" s="159" t="s">
        <v>17</v>
      </c>
      <c r="V21" s="34"/>
    </row>
    <row r="22" ht="14.5" spans="1:22">
      <c r="A22" s="37">
        <v>20</v>
      </c>
      <c r="B22" s="37" t="s">
        <v>64</v>
      </c>
      <c r="C22" s="28" t="s">
        <v>2863</v>
      </c>
      <c r="D22" s="24">
        <v>6000049391</v>
      </c>
      <c r="E22" s="24">
        <v>85</v>
      </c>
      <c r="F22" s="24">
        <v>85</v>
      </c>
      <c r="G22" s="24">
        <v>0</v>
      </c>
      <c r="H22" s="27">
        <v>46179</v>
      </c>
      <c r="I22" s="37" t="s">
        <v>2861</v>
      </c>
      <c r="J22" s="166" t="s">
        <v>2881</v>
      </c>
      <c r="K22" s="34" t="s">
        <v>66</v>
      </c>
      <c r="L22" s="34"/>
      <c r="M22" s="34"/>
      <c r="N22" s="34"/>
      <c r="O22" s="34"/>
      <c r="P22" s="34"/>
      <c r="Q22" s="34"/>
      <c r="R22" s="34"/>
      <c r="S22" s="34"/>
      <c r="T22" s="34"/>
      <c r="U22" s="34"/>
      <c r="V22" s="34"/>
    </row>
    <row r="23" ht="14.5" spans="1:22">
      <c r="A23" s="37">
        <v>21</v>
      </c>
      <c r="B23" s="37" t="s">
        <v>64</v>
      </c>
      <c r="C23" s="28" t="s">
        <v>2863</v>
      </c>
      <c r="D23" s="24">
        <v>6000049391</v>
      </c>
      <c r="E23" s="28">
        <v>1</v>
      </c>
      <c r="F23" s="28">
        <v>0</v>
      </c>
      <c r="G23" s="24">
        <v>1</v>
      </c>
      <c r="H23" s="27">
        <v>46179</v>
      </c>
      <c r="I23" s="37" t="s">
        <v>2861</v>
      </c>
      <c r="J23" s="167">
        <v>516311310626208</v>
      </c>
      <c r="K23" s="34" t="s">
        <v>2876</v>
      </c>
      <c r="L23" s="34"/>
      <c r="M23" s="34"/>
      <c r="N23" s="34"/>
      <c r="O23" s="34"/>
      <c r="P23" s="34"/>
      <c r="Q23" s="34"/>
      <c r="R23" s="34"/>
      <c r="S23" s="34"/>
      <c r="T23" s="168" t="s">
        <v>517</v>
      </c>
      <c r="U23" s="159" t="s">
        <v>17</v>
      </c>
      <c r="V23" s="34"/>
    </row>
    <row r="24" ht="14.5" spans="1:22">
      <c r="A24" s="37">
        <v>22</v>
      </c>
      <c r="B24" s="37" t="s">
        <v>64</v>
      </c>
      <c r="C24" s="28" t="s">
        <v>2863</v>
      </c>
      <c r="D24" s="24">
        <v>6000049391</v>
      </c>
      <c r="E24" s="28">
        <v>15</v>
      </c>
      <c r="F24" s="28">
        <v>15</v>
      </c>
      <c r="G24" s="24">
        <v>0</v>
      </c>
      <c r="H24" s="27">
        <v>46179</v>
      </c>
      <c r="I24" s="37" t="s">
        <v>2861</v>
      </c>
      <c r="J24" s="166" t="s">
        <v>2882</v>
      </c>
      <c r="K24" s="34" t="s">
        <v>66</v>
      </c>
      <c r="M24" s="34"/>
      <c r="N24" s="34"/>
      <c r="O24" s="34"/>
      <c r="P24" s="34"/>
      <c r="Q24" s="34"/>
      <c r="R24" s="34"/>
      <c r="S24" s="34"/>
      <c r="T24" s="34"/>
      <c r="U24" s="34"/>
      <c r="V24" s="34"/>
    </row>
    <row r="25" ht="14.5" spans="1:22">
      <c r="A25" s="37">
        <v>23</v>
      </c>
      <c r="B25" s="37" t="s">
        <v>64</v>
      </c>
      <c r="C25" s="28" t="s">
        <v>2863</v>
      </c>
      <c r="D25" s="24">
        <v>6000049391</v>
      </c>
      <c r="E25" s="28">
        <v>1</v>
      </c>
      <c r="F25" s="28">
        <v>0</v>
      </c>
      <c r="G25" s="24">
        <v>1</v>
      </c>
      <c r="H25" s="27">
        <v>46179</v>
      </c>
      <c r="I25" s="37" t="s">
        <v>2861</v>
      </c>
      <c r="J25" s="167">
        <v>516311310626224</v>
      </c>
      <c r="K25" s="34" t="s">
        <v>2876</v>
      </c>
      <c r="M25" s="34"/>
      <c r="N25" s="34"/>
      <c r="O25" s="34"/>
      <c r="P25" s="34"/>
      <c r="Q25" s="34"/>
      <c r="R25" s="34"/>
      <c r="S25" s="34"/>
      <c r="T25" s="168" t="s">
        <v>517</v>
      </c>
      <c r="U25" s="159" t="s">
        <v>17</v>
      </c>
      <c r="V25" s="34"/>
    </row>
    <row r="26" ht="14.5" spans="1:22">
      <c r="A26" s="37">
        <v>24</v>
      </c>
      <c r="B26" s="37" t="s">
        <v>64</v>
      </c>
      <c r="C26" s="28" t="s">
        <v>2863</v>
      </c>
      <c r="D26" s="24">
        <v>6000049391</v>
      </c>
      <c r="E26" s="28">
        <v>30</v>
      </c>
      <c r="F26" s="28">
        <v>30</v>
      </c>
      <c r="G26" s="24">
        <v>0</v>
      </c>
      <c r="H26" s="27">
        <v>46179</v>
      </c>
      <c r="I26" s="37" t="s">
        <v>2861</v>
      </c>
      <c r="J26" s="166" t="s">
        <v>2883</v>
      </c>
      <c r="K26" s="34" t="s">
        <v>66</v>
      </c>
      <c r="M26" s="34"/>
      <c r="N26" s="34"/>
      <c r="O26" s="34"/>
      <c r="P26" s="34"/>
      <c r="Q26" s="34"/>
      <c r="R26" s="34"/>
      <c r="S26" s="34"/>
      <c r="T26" s="34"/>
      <c r="U26" s="34"/>
      <c r="V26" s="34"/>
    </row>
    <row r="27" ht="14.5" spans="1:22">
      <c r="A27" s="37">
        <v>25</v>
      </c>
      <c r="B27" s="37" t="s">
        <v>64</v>
      </c>
      <c r="C27" s="28" t="s">
        <v>2863</v>
      </c>
      <c r="D27" s="24">
        <v>6000049391</v>
      </c>
      <c r="E27" s="28">
        <v>1</v>
      </c>
      <c r="F27" s="28">
        <v>0</v>
      </c>
      <c r="G27" s="24">
        <v>1</v>
      </c>
      <c r="H27" s="27">
        <v>46179</v>
      </c>
      <c r="I27" s="37" t="s">
        <v>2861</v>
      </c>
      <c r="J27" s="167">
        <v>516311310626255</v>
      </c>
      <c r="K27" s="34" t="s">
        <v>2865</v>
      </c>
      <c r="M27" s="34"/>
      <c r="N27" s="34"/>
      <c r="O27" s="34"/>
      <c r="P27" s="34"/>
      <c r="Q27" s="34"/>
      <c r="R27" s="34"/>
      <c r="S27" s="34"/>
      <c r="T27" s="168" t="s">
        <v>206</v>
      </c>
      <c r="U27" s="159" t="s">
        <v>17</v>
      </c>
      <c r="V27" s="34"/>
    </row>
    <row r="28" ht="14.5" spans="1:22">
      <c r="A28" s="37">
        <v>26</v>
      </c>
      <c r="B28" s="37" t="s">
        <v>64</v>
      </c>
      <c r="C28" s="28" t="s">
        <v>2863</v>
      </c>
      <c r="D28" s="24">
        <v>6000049391</v>
      </c>
      <c r="E28" s="28">
        <v>50</v>
      </c>
      <c r="F28" s="28">
        <v>50</v>
      </c>
      <c r="G28" s="24">
        <v>0</v>
      </c>
      <c r="H28" s="27">
        <v>46179</v>
      </c>
      <c r="I28" s="37" t="s">
        <v>2861</v>
      </c>
      <c r="J28" s="166" t="s">
        <v>2884</v>
      </c>
      <c r="K28" s="34" t="s">
        <v>66</v>
      </c>
      <c r="M28" s="34"/>
      <c r="N28" s="34"/>
      <c r="O28" s="34"/>
      <c r="P28" s="34"/>
      <c r="Q28" s="34"/>
      <c r="R28" s="34"/>
      <c r="S28" s="34"/>
      <c r="T28" s="34"/>
      <c r="U28" s="34"/>
      <c r="V28" s="34"/>
    </row>
    <row r="29" ht="14.5" spans="1:22">
      <c r="A29" s="37">
        <v>28</v>
      </c>
      <c r="B29" s="37" t="s">
        <v>64</v>
      </c>
      <c r="C29" s="37" t="s">
        <v>2863</v>
      </c>
      <c r="D29" s="37">
        <v>6000049391</v>
      </c>
      <c r="E29" s="37">
        <v>200</v>
      </c>
      <c r="F29" s="37">
        <v>200</v>
      </c>
      <c r="G29" s="37">
        <v>0</v>
      </c>
      <c r="H29" s="69">
        <v>46195</v>
      </c>
      <c r="I29" s="37" t="s">
        <v>2861</v>
      </c>
      <c r="J29" s="166" t="s">
        <v>2885</v>
      </c>
      <c r="K29" s="34" t="s">
        <v>66</v>
      </c>
      <c r="L29" s="34"/>
      <c r="M29" s="34"/>
      <c r="N29" s="34"/>
      <c r="O29" s="34"/>
      <c r="P29" s="34"/>
      <c r="Q29" s="34"/>
      <c r="R29" s="34"/>
      <c r="S29" s="34"/>
      <c r="T29" s="34"/>
      <c r="U29" s="34"/>
      <c r="V29" s="34"/>
    </row>
    <row r="30" ht="12.5" spans="1:22">
      <c r="A30" s="37">
        <v>29</v>
      </c>
      <c r="B30" s="37" t="s">
        <v>64</v>
      </c>
      <c r="C30" s="37" t="s">
        <v>2863</v>
      </c>
      <c r="D30" s="37">
        <v>6000049391</v>
      </c>
      <c r="E30" s="37">
        <v>122</v>
      </c>
      <c r="F30" s="37">
        <v>122</v>
      </c>
      <c r="G30" s="37">
        <v>0</v>
      </c>
      <c r="H30" s="69">
        <v>46200</v>
      </c>
      <c r="I30" s="37" t="s">
        <v>2861</v>
      </c>
      <c r="J30" s="114" t="s">
        <v>2886</v>
      </c>
      <c r="K30" s="34" t="s">
        <v>66</v>
      </c>
      <c r="L30" s="34"/>
      <c r="M30" s="34"/>
      <c r="N30" s="34"/>
      <c r="O30" s="34"/>
      <c r="P30" s="34"/>
      <c r="Q30" s="34"/>
      <c r="R30" s="34"/>
      <c r="S30" s="34"/>
      <c r="T30" s="34"/>
      <c r="U30" s="34"/>
      <c r="V30" s="34"/>
    </row>
    <row r="31" ht="12.5" spans="1:22">
      <c r="A31" s="37">
        <v>30</v>
      </c>
      <c r="B31" s="37" t="s">
        <v>64</v>
      </c>
      <c r="C31" s="37" t="s">
        <v>2863</v>
      </c>
      <c r="D31" s="37">
        <v>6000049391</v>
      </c>
      <c r="E31" s="37">
        <v>73</v>
      </c>
      <c r="F31" s="37">
        <v>73</v>
      </c>
      <c r="G31" s="37">
        <v>0</v>
      </c>
      <c r="H31" s="69">
        <v>46204</v>
      </c>
      <c r="I31" s="37" t="s">
        <v>2861</v>
      </c>
      <c r="J31" s="114" t="s">
        <v>2887</v>
      </c>
      <c r="K31" s="34" t="s">
        <v>66</v>
      </c>
      <c r="L31" s="34"/>
      <c r="M31" s="34"/>
      <c r="N31" s="34"/>
      <c r="O31" s="34"/>
      <c r="P31" s="34"/>
      <c r="Q31" s="34"/>
      <c r="R31" s="34"/>
      <c r="S31" s="34"/>
      <c r="T31" s="34"/>
      <c r="U31" s="34"/>
      <c r="V31" s="34"/>
    </row>
    <row r="32" ht="12.5" spans="1:22">
      <c r="A32" s="37">
        <v>31</v>
      </c>
      <c r="B32" s="37" t="s">
        <v>64</v>
      </c>
      <c r="C32" s="37" t="s">
        <v>2863</v>
      </c>
      <c r="D32" s="37">
        <v>6000049391</v>
      </c>
      <c r="E32" s="37">
        <v>20</v>
      </c>
      <c r="F32" s="37">
        <v>20</v>
      </c>
      <c r="G32" s="37">
        <v>0</v>
      </c>
      <c r="H32" s="69">
        <v>46218</v>
      </c>
      <c r="I32" s="37" t="s">
        <v>2861</v>
      </c>
      <c r="J32" s="114" t="s">
        <v>2888</v>
      </c>
      <c r="K32" s="34" t="s">
        <v>66</v>
      </c>
      <c r="L32" s="34"/>
      <c r="M32" s="34"/>
      <c r="N32" s="34"/>
      <c r="O32" s="34"/>
      <c r="P32" s="34"/>
      <c r="Q32" s="34"/>
      <c r="R32" s="34"/>
      <c r="S32" s="34"/>
      <c r="T32" s="34"/>
      <c r="U32" s="34"/>
      <c r="V32" s="34"/>
    </row>
    <row r="33" ht="12.5" spans="1:22">
      <c r="A33" s="37">
        <v>31</v>
      </c>
      <c r="B33" s="37" t="s">
        <v>64</v>
      </c>
      <c r="C33" s="37" t="s">
        <v>2863</v>
      </c>
      <c r="D33" s="37">
        <v>6000049391</v>
      </c>
      <c r="E33" s="37">
        <v>1</v>
      </c>
      <c r="F33" s="37">
        <v>0</v>
      </c>
      <c r="G33" s="37">
        <v>1</v>
      </c>
      <c r="H33" s="69">
        <v>46218</v>
      </c>
      <c r="I33" s="37" t="s">
        <v>2861</v>
      </c>
      <c r="J33" s="169">
        <v>516311310726021</v>
      </c>
      <c r="K33" s="34" t="s">
        <v>2865</v>
      </c>
      <c r="L33" s="34"/>
      <c r="M33" s="34"/>
      <c r="N33" s="34"/>
      <c r="O33" s="34"/>
      <c r="P33" s="34"/>
      <c r="Q33" s="34"/>
      <c r="R33" s="34"/>
      <c r="S33" s="34"/>
      <c r="T33" s="168" t="s">
        <v>206</v>
      </c>
      <c r="U33" s="159" t="s">
        <v>17</v>
      </c>
      <c r="V33" s="34"/>
    </row>
    <row r="34" ht="12.5" spans="1:22">
      <c r="A34" s="37">
        <v>31</v>
      </c>
      <c r="B34" s="37" t="s">
        <v>64</v>
      </c>
      <c r="C34" s="37" t="s">
        <v>2863</v>
      </c>
      <c r="D34" s="37">
        <v>6000049391</v>
      </c>
      <c r="E34" s="37">
        <v>179</v>
      </c>
      <c r="F34" s="37">
        <v>179</v>
      </c>
      <c r="G34" s="37">
        <v>0</v>
      </c>
      <c r="H34" s="69">
        <v>46218</v>
      </c>
      <c r="I34" s="37" t="s">
        <v>2861</v>
      </c>
      <c r="J34" s="114" t="s">
        <v>2889</v>
      </c>
      <c r="K34" s="34" t="s">
        <v>66</v>
      </c>
      <c r="L34" s="34"/>
      <c r="M34" s="34"/>
      <c r="N34" s="34"/>
      <c r="O34" s="34"/>
      <c r="P34" s="34"/>
      <c r="Q34" s="34"/>
      <c r="R34" s="34"/>
      <c r="S34" s="34"/>
      <c r="T34" s="34"/>
      <c r="U34" s="34"/>
      <c r="V34" s="34"/>
    </row>
    <row r="35" ht="12.5" spans="1:22">
      <c r="A35" s="37">
        <v>32</v>
      </c>
      <c r="B35" s="37" t="s">
        <v>64</v>
      </c>
      <c r="C35" s="37" t="s">
        <v>2890</v>
      </c>
      <c r="D35" s="37">
        <v>6000049391</v>
      </c>
      <c r="E35" s="37">
        <v>150</v>
      </c>
      <c r="F35" s="37">
        <v>150</v>
      </c>
      <c r="G35" s="37">
        <v>0</v>
      </c>
      <c r="H35" s="69">
        <v>46221</v>
      </c>
      <c r="I35" s="37" t="s">
        <v>2861</v>
      </c>
      <c r="J35" s="114" t="s">
        <v>2891</v>
      </c>
      <c r="K35" s="34" t="s">
        <v>66</v>
      </c>
      <c r="L35" s="34"/>
      <c r="M35" s="34"/>
      <c r="N35" s="34"/>
      <c r="O35" s="34"/>
      <c r="P35" s="34"/>
      <c r="Q35" s="34"/>
      <c r="R35" s="34"/>
      <c r="S35" s="34"/>
      <c r="T35" s="34"/>
      <c r="U35" s="34"/>
      <c r="V35" s="34"/>
    </row>
    <row r="36" ht="12.5" spans="1:22">
      <c r="A36" s="37">
        <v>33</v>
      </c>
      <c r="B36" s="37" t="s">
        <v>64</v>
      </c>
      <c r="C36" s="37" t="s">
        <v>2863</v>
      </c>
      <c r="D36" s="37">
        <v>6000049391</v>
      </c>
      <c r="E36" s="37">
        <v>238</v>
      </c>
      <c r="F36" s="37">
        <v>238</v>
      </c>
      <c r="G36" s="37">
        <v>0</v>
      </c>
      <c r="H36" s="69">
        <v>46231</v>
      </c>
      <c r="I36" s="37" t="s">
        <v>2861</v>
      </c>
      <c r="J36" s="114" t="s">
        <v>2892</v>
      </c>
      <c r="K36" s="34" t="s">
        <v>66</v>
      </c>
      <c r="L36" s="34"/>
      <c r="M36" s="34"/>
      <c r="N36" s="34"/>
      <c r="O36" s="34"/>
      <c r="P36" s="34"/>
      <c r="Q36" s="34"/>
      <c r="R36" s="34"/>
      <c r="S36" s="34"/>
      <c r="T36" s="34"/>
      <c r="U36" s="34"/>
      <c r="V36" s="34"/>
    </row>
    <row r="37" ht="12.5" spans="1:22">
      <c r="A37" s="37">
        <v>34</v>
      </c>
      <c r="B37" s="37" t="s">
        <v>64</v>
      </c>
      <c r="C37" s="37" t="s">
        <v>2890</v>
      </c>
      <c r="D37" s="37">
        <v>6000049391</v>
      </c>
      <c r="E37" s="37">
        <v>28</v>
      </c>
      <c r="F37" s="37">
        <v>28</v>
      </c>
      <c r="G37" s="37">
        <v>0</v>
      </c>
      <c r="H37" s="69">
        <v>46232</v>
      </c>
      <c r="I37" s="37" t="s">
        <v>2861</v>
      </c>
      <c r="J37" s="114" t="s">
        <v>2893</v>
      </c>
      <c r="K37" s="34" t="s">
        <v>66</v>
      </c>
      <c r="L37" s="34"/>
      <c r="M37" s="34"/>
      <c r="N37" s="34"/>
      <c r="O37" s="34"/>
      <c r="P37" s="34"/>
      <c r="Q37" s="34"/>
      <c r="R37" s="34"/>
      <c r="S37" s="34"/>
      <c r="T37" s="34"/>
      <c r="U37" s="34"/>
      <c r="V37" s="34"/>
    </row>
    <row r="38" ht="12.5" spans="1:22">
      <c r="A38" s="37">
        <v>35</v>
      </c>
      <c r="B38" s="37" t="s">
        <v>64</v>
      </c>
      <c r="C38" s="37" t="s">
        <v>2890</v>
      </c>
      <c r="D38" s="37">
        <v>6000049391</v>
      </c>
      <c r="E38" s="37">
        <v>190</v>
      </c>
      <c r="F38" s="37">
        <v>190</v>
      </c>
      <c r="G38" s="37">
        <v>0</v>
      </c>
      <c r="H38" s="69">
        <v>46233</v>
      </c>
      <c r="I38" s="37" t="s">
        <v>2861</v>
      </c>
      <c r="J38" s="114" t="s">
        <v>2894</v>
      </c>
      <c r="K38" s="34" t="s">
        <v>66</v>
      </c>
      <c r="L38" s="34"/>
      <c r="M38" s="34"/>
      <c r="N38" s="34"/>
      <c r="O38" s="34"/>
      <c r="P38" s="34"/>
      <c r="Q38" s="34"/>
      <c r="R38" s="34"/>
      <c r="S38" s="34"/>
      <c r="T38" s="34"/>
      <c r="U38" s="34"/>
      <c r="V38" s="34"/>
    </row>
    <row r="39" ht="12.5" spans="1:22">
      <c r="A39" s="37">
        <v>36</v>
      </c>
      <c r="B39" s="37" t="s">
        <v>64</v>
      </c>
      <c r="C39" s="37" t="s">
        <v>2890</v>
      </c>
      <c r="D39" s="37">
        <v>6000049391</v>
      </c>
      <c r="E39" s="37">
        <v>50</v>
      </c>
      <c r="F39" s="37">
        <v>50</v>
      </c>
      <c r="G39" s="37">
        <v>0</v>
      </c>
      <c r="H39" s="69">
        <v>46238</v>
      </c>
      <c r="I39" s="37" t="s">
        <v>2861</v>
      </c>
      <c r="J39" s="114" t="s">
        <v>2895</v>
      </c>
      <c r="K39" s="34" t="s">
        <v>66</v>
      </c>
      <c r="L39" s="34"/>
      <c r="M39" s="34"/>
      <c r="N39" s="34"/>
      <c r="O39" s="34"/>
      <c r="P39" s="34"/>
      <c r="Q39" s="34"/>
      <c r="R39" s="34"/>
      <c r="S39" s="34"/>
      <c r="T39" s="34"/>
      <c r="U39" s="34"/>
      <c r="V39" s="34"/>
    </row>
    <row r="40" ht="12.5" spans="1:22">
      <c r="A40" s="37">
        <v>37</v>
      </c>
      <c r="B40" s="67" t="s">
        <v>64</v>
      </c>
      <c r="C40" s="67" t="s">
        <v>2890</v>
      </c>
      <c r="D40" s="67">
        <v>6000049391</v>
      </c>
      <c r="E40" s="67">
        <v>1</v>
      </c>
      <c r="F40" s="67">
        <v>0</v>
      </c>
      <c r="G40" s="67">
        <v>1</v>
      </c>
      <c r="H40" s="118">
        <v>46238</v>
      </c>
      <c r="I40" s="37" t="s">
        <v>2861</v>
      </c>
      <c r="J40" s="170">
        <v>516311310726851</v>
      </c>
      <c r="K40" s="171" t="s">
        <v>2896</v>
      </c>
      <c r="L40" s="171" t="s">
        <v>2897</v>
      </c>
      <c r="M40" s="171" t="s">
        <v>2898</v>
      </c>
      <c r="N40" s="34"/>
      <c r="O40" s="172"/>
      <c r="P40" s="34"/>
      <c r="Q40" s="67" t="s">
        <v>2899</v>
      </c>
      <c r="R40" s="173">
        <v>46238</v>
      </c>
      <c r="S40" s="67" t="s">
        <v>68</v>
      </c>
      <c r="T40" s="168" t="s">
        <v>427</v>
      </c>
      <c r="U40" s="159" t="s">
        <v>17</v>
      </c>
      <c r="V40" s="34"/>
    </row>
    <row r="41" ht="12.5" spans="1:22">
      <c r="A41" s="37">
        <v>38</v>
      </c>
      <c r="B41" s="37" t="s">
        <v>64</v>
      </c>
      <c r="C41" s="37" t="s">
        <v>2890</v>
      </c>
      <c r="D41" s="37">
        <v>6000049391</v>
      </c>
      <c r="E41" s="37">
        <v>11</v>
      </c>
      <c r="F41" s="37">
        <v>11</v>
      </c>
      <c r="G41" s="37">
        <v>0</v>
      </c>
      <c r="H41" s="69">
        <v>46238</v>
      </c>
      <c r="I41" s="37" t="s">
        <v>2861</v>
      </c>
      <c r="J41" s="114" t="s">
        <v>2900</v>
      </c>
      <c r="K41" s="34" t="s">
        <v>66</v>
      </c>
      <c r="L41" s="34"/>
      <c r="M41" s="34"/>
      <c r="N41" s="34"/>
      <c r="O41" s="34"/>
      <c r="P41" s="34"/>
      <c r="Q41" s="34"/>
      <c r="R41" s="34"/>
      <c r="S41" s="34"/>
      <c r="T41" s="34"/>
      <c r="U41" s="34"/>
      <c r="V41" s="34"/>
    </row>
    <row r="42" ht="12.5" spans="1:22">
      <c r="A42" s="37">
        <v>39</v>
      </c>
      <c r="B42" s="67" t="s">
        <v>64</v>
      </c>
      <c r="C42" s="67" t="s">
        <v>2890</v>
      </c>
      <c r="D42" s="67">
        <v>6000049391</v>
      </c>
      <c r="E42" s="67">
        <v>1</v>
      </c>
      <c r="F42" s="67">
        <v>0</v>
      </c>
      <c r="G42" s="67">
        <v>1</v>
      </c>
      <c r="H42" s="118">
        <v>46238</v>
      </c>
      <c r="I42" s="37" t="s">
        <v>2861</v>
      </c>
      <c r="J42" s="170">
        <v>516311310726863</v>
      </c>
      <c r="K42" s="171" t="s">
        <v>2896</v>
      </c>
      <c r="L42" s="171" t="s">
        <v>2897</v>
      </c>
      <c r="M42" s="171" t="s">
        <v>2898</v>
      </c>
      <c r="N42" s="34"/>
      <c r="O42" s="172"/>
      <c r="P42" s="34"/>
      <c r="Q42" s="67" t="s">
        <v>2899</v>
      </c>
      <c r="R42" s="173">
        <v>46238</v>
      </c>
      <c r="S42" s="67" t="s">
        <v>68</v>
      </c>
      <c r="T42" s="168" t="s">
        <v>427</v>
      </c>
      <c r="U42" s="159" t="s">
        <v>17</v>
      </c>
      <c r="V42" s="34"/>
    </row>
    <row r="43" ht="12.5" spans="1:22">
      <c r="A43" s="37">
        <v>40</v>
      </c>
      <c r="B43" s="37" t="s">
        <v>64</v>
      </c>
      <c r="C43" s="37" t="s">
        <v>2890</v>
      </c>
      <c r="D43" s="37">
        <v>6000049391</v>
      </c>
      <c r="E43" s="37">
        <v>49</v>
      </c>
      <c r="F43" s="37">
        <v>49</v>
      </c>
      <c r="G43" s="37">
        <v>0</v>
      </c>
      <c r="H43" s="69">
        <v>46238</v>
      </c>
      <c r="I43" s="37" t="s">
        <v>2861</v>
      </c>
      <c r="J43" s="114" t="s">
        <v>2901</v>
      </c>
      <c r="K43" s="34" t="s">
        <v>66</v>
      </c>
      <c r="L43" s="34"/>
      <c r="M43" s="34"/>
      <c r="N43" s="34"/>
      <c r="O43" s="34"/>
      <c r="P43" s="34"/>
      <c r="Q43" s="34"/>
      <c r="R43" s="34"/>
      <c r="S43" s="34"/>
      <c r="T43" s="34"/>
      <c r="U43" s="34"/>
      <c r="V43" s="34"/>
    </row>
    <row r="44" ht="12.5" spans="1:22">
      <c r="A44" s="37">
        <v>41</v>
      </c>
      <c r="B44" s="67" t="s">
        <v>64</v>
      </c>
      <c r="C44" s="67" t="s">
        <v>2890</v>
      </c>
      <c r="D44" s="67">
        <v>6000049391</v>
      </c>
      <c r="E44" s="67">
        <v>1</v>
      </c>
      <c r="F44" s="67">
        <v>0</v>
      </c>
      <c r="G44" s="67">
        <v>1</v>
      </c>
      <c r="H44" s="118">
        <v>46238</v>
      </c>
      <c r="I44" s="37" t="s">
        <v>2861</v>
      </c>
      <c r="J44" s="170">
        <v>516311310726913</v>
      </c>
      <c r="K44" s="171" t="s">
        <v>2902</v>
      </c>
      <c r="L44" s="174" t="s">
        <v>2903</v>
      </c>
      <c r="M44" s="171" t="s">
        <v>2904</v>
      </c>
      <c r="N44" s="34"/>
      <c r="O44" s="171"/>
      <c r="P44" s="34"/>
      <c r="Q44" s="67" t="s">
        <v>2899</v>
      </c>
      <c r="R44" s="173">
        <v>46238</v>
      </c>
      <c r="S44" s="67" t="s">
        <v>68</v>
      </c>
      <c r="T44" s="168" t="s">
        <v>33</v>
      </c>
      <c r="U44" s="159" t="s">
        <v>17</v>
      </c>
      <c r="V44" s="34"/>
    </row>
    <row r="45" ht="12.5" spans="1:22">
      <c r="A45" s="37">
        <v>42</v>
      </c>
      <c r="B45" s="37" t="s">
        <v>64</v>
      </c>
      <c r="C45" s="37" t="s">
        <v>2890</v>
      </c>
      <c r="D45" s="37">
        <v>6000049391</v>
      </c>
      <c r="E45" s="37">
        <v>51</v>
      </c>
      <c r="F45" s="37">
        <v>51</v>
      </c>
      <c r="G45" s="37">
        <v>0</v>
      </c>
      <c r="H45" s="69">
        <v>46238</v>
      </c>
      <c r="I45" s="37" t="s">
        <v>2861</v>
      </c>
      <c r="J45" s="114" t="s">
        <v>2905</v>
      </c>
      <c r="K45" s="34" t="s">
        <v>66</v>
      </c>
      <c r="L45" s="34"/>
      <c r="M45" s="34"/>
      <c r="N45" s="34"/>
      <c r="O45" s="34"/>
      <c r="P45" s="34"/>
      <c r="Q45" s="34"/>
      <c r="R45" s="34"/>
      <c r="S45" s="34"/>
      <c r="T45" s="34"/>
      <c r="U45" s="34"/>
      <c r="V45" s="34"/>
    </row>
    <row r="46" ht="12.5" spans="1:22">
      <c r="A46" s="37">
        <v>43</v>
      </c>
      <c r="B46" s="67" t="s">
        <v>64</v>
      </c>
      <c r="C46" s="67" t="s">
        <v>2890</v>
      </c>
      <c r="D46" s="67">
        <v>6000049391</v>
      </c>
      <c r="E46" s="67">
        <v>1</v>
      </c>
      <c r="F46" s="67">
        <v>0</v>
      </c>
      <c r="G46" s="67">
        <v>1</v>
      </c>
      <c r="H46" s="118">
        <v>46238</v>
      </c>
      <c r="I46" s="37" t="s">
        <v>2861</v>
      </c>
      <c r="J46" s="170">
        <v>516311310726965</v>
      </c>
      <c r="K46" s="171" t="s">
        <v>2902</v>
      </c>
      <c r="L46" s="174" t="s">
        <v>2903</v>
      </c>
      <c r="M46" s="171" t="s">
        <v>2904</v>
      </c>
      <c r="N46" s="34"/>
      <c r="O46" s="171"/>
      <c r="P46" s="34"/>
      <c r="Q46" s="67" t="s">
        <v>2899</v>
      </c>
      <c r="R46" s="173">
        <v>46238</v>
      </c>
      <c r="S46" s="67" t="s">
        <v>68</v>
      </c>
      <c r="T46" s="168" t="s">
        <v>33</v>
      </c>
      <c r="U46" s="159" t="s">
        <v>17</v>
      </c>
      <c r="V46" s="34"/>
    </row>
    <row r="47" ht="12.5" spans="1:22">
      <c r="A47" s="37">
        <v>44</v>
      </c>
      <c r="B47" s="37" t="s">
        <v>64</v>
      </c>
      <c r="C47" s="37" t="s">
        <v>2890</v>
      </c>
      <c r="D47" s="37">
        <v>6000049391</v>
      </c>
      <c r="E47" s="37">
        <v>16</v>
      </c>
      <c r="F47" s="37">
        <v>16</v>
      </c>
      <c r="G47" s="37">
        <v>0</v>
      </c>
      <c r="H47" s="69">
        <v>46238</v>
      </c>
      <c r="I47" s="37" t="s">
        <v>2861</v>
      </c>
      <c r="J47" s="114" t="s">
        <v>2906</v>
      </c>
      <c r="K47" s="34" t="s">
        <v>66</v>
      </c>
      <c r="L47" s="34"/>
      <c r="M47" s="34"/>
      <c r="N47" s="34"/>
      <c r="O47" s="34"/>
      <c r="P47" s="34"/>
      <c r="Q47" s="34"/>
      <c r="R47" s="34"/>
      <c r="S47" s="34"/>
      <c r="T47" s="34"/>
      <c r="U47" s="34"/>
      <c r="V47" s="34"/>
    </row>
    <row r="48" ht="25" spans="1:22">
      <c r="A48" s="37">
        <v>45</v>
      </c>
      <c r="B48" s="67" t="s">
        <v>64</v>
      </c>
      <c r="C48" s="67" t="s">
        <v>2890</v>
      </c>
      <c r="D48" s="67">
        <v>6000049391</v>
      </c>
      <c r="E48" s="67">
        <v>1</v>
      </c>
      <c r="F48" s="67">
        <v>0</v>
      </c>
      <c r="G48" s="67">
        <v>1</v>
      </c>
      <c r="H48" s="118">
        <v>46238</v>
      </c>
      <c r="I48" s="37" t="s">
        <v>2861</v>
      </c>
      <c r="J48" s="170">
        <v>516311310726982</v>
      </c>
      <c r="K48" s="171" t="s">
        <v>2907</v>
      </c>
      <c r="L48" s="171" t="s">
        <v>2908</v>
      </c>
      <c r="M48" s="171" t="s">
        <v>2909</v>
      </c>
      <c r="N48" s="34"/>
      <c r="O48" s="174"/>
      <c r="P48" s="34"/>
      <c r="Q48" s="67" t="s">
        <v>2899</v>
      </c>
      <c r="R48" s="173">
        <v>46238</v>
      </c>
      <c r="S48" s="67" t="s">
        <v>68</v>
      </c>
      <c r="T48" s="168" t="s">
        <v>510</v>
      </c>
      <c r="U48" s="159" t="s">
        <v>13</v>
      </c>
      <c r="V48" s="34"/>
    </row>
    <row r="49" ht="12.5" spans="1:22">
      <c r="A49" s="37">
        <v>46</v>
      </c>
      <c r="B49" s="37" t="s">
        <v>64</v>
      </c>
      <c r="C49" s="37" t="s">
        <v>2890</v>
      </c>
      <c r="D49" s="37">
        <v>6000049391</v>
      </c>
      <c r="E49" s="37">
        <v>18</v>
      </c>
      <c r="F49" s="37">
        <v>18</v>
      </c>
      <c r="G49" s="37">
        <v>0</v>
      </c>
      <c r="H49" s="69">
        <v>46238</v>
      </c>
      <c r="I49" s="37" t="s">
        <v>2861</v>
      </c>
      <c r="J49" s="114" t="s">
        <v>2910</v>
      </c>
      <c r="K49" s="34" t="s">
        <v>66</v>
      </c>
      <c r="L49" s="34"/>
      <c r="M49" s="34"/>
      <c r="N49" s="34"/>
      <c r="O49" s="34"/>
      <c r="P49" s="34"/>
      <c r="Q49" s="34"/>
      <c r="R49" s="34"/>
      <c r="S49" s="34"/>
      <c r="T49" s="34"/>
      <c r="U49" s="34"/>
      <c r="V49" s="34"/>
    </row>
    <row r="50" ht="12.5" spans="1:22">
      <c r="A50" s="37">
        <v>47</v>
      </c>
      <c r="B50" s="37" t="s">
        <v>64</v>
      </c>
      <c r="C50" s="37" t="s">
        <v>2890</v>
      </c>
      <c r="D50" s="37">
        <v>6000049391</v>
      </c>
      <c r="E50" s="37">
        <v>24</v>
      </c>
      <c r="F50" s="37">
        <v>24</v>
      </c>
      <c r="G50" s="37">
        <v>0</v>
      </c>
      <c r="H50" s="69">
        <v>46245</v>
      </c>
      <c r="I50" s="37" t="s">
        <v>2861</v>
      </c>
      <c r="J50" s="114" t="s">
        <v>2911</v>
      </c>
      <c r="K50" s="34" t="s">
        <v>66</v>
      </c>
      <c r="L50" s="34"/>
      <c r="M50" s="34"/>
      <c r="N50" s="34"/>
      <c r="O50" s="34"/>
      <c r="P50" s="34"/>
      <c r="Q50" s="34"/>
      <c r="R50" s="34"/>
      <c r="S50" s="34"/>
      <c r="T50" s="34"/>
      <c r="U50" s="34"/>
      <c r="V50" s="34"/>
    </row>
    <row r="51" ht="12.5" spans="1:22">
      <c r="A51" s="37">
        <v>48</v>
      </c>
      <c r="B51" s="67" t="s">
        <v>64</v>
      </c>
      <c r="C51" s="67" t="s">
        <v>2890</v>
      </c>
      <c r="D51" s="67">
        <v>6000049391</v>
      </c>
      <c r="E51" s="67">
        <v>1</v>
      </c>
      <c r="F51" s="67">
        <v>0</v>
      </c>
      <c r="G51" s="67">
        <v>1</v>
      </c>
      <c r="H51" s="118">
        <v>46245</v>
      </c>
      <c r="I51" s="37" t="s">
        <v>2861</v>
      </c>
      <c r="J51" s="170">
        <v>516311310826025</v>
      </c>
      <c r="K51" s="171" t="s">
        <v>2896</v>
      </c>
      <c r="L51" s="174" t="s">
        <v>2912</v>
      </c>
      <c r="M51" s="171" t="s">
        <v>2898</v>
      </c>
      <c r="N51" s="34"/>
      <c r="O51" s="172"/>
      <c r="P51" s="34"/>
      <c r="Q51" s="67" t="s">
        <v>2899</v>
      </c>
      <c r="R51" s="173">
        <v>46245</v>
      </c>
      <c r="S51" s="67" t="s">
        <v>68</v>
      </c>
      <c r="T51" s="168" t="s">
        <v>427</v>
      </c>
      <c r="U51" s="159" t="s">
        <v>17</v>
      </c>
      <c r="V51" s="34"/>
    </row>
    <row r="52" ht="12.5" spans="1:22">
      <c r="A52" s="37">
        <v>49</v>
      </c>
      <c r="B52" s="37" t="s">
        <v>64</v>
      </c>
      <c r="C52" s="37" t="s">
        <v>2890</v>
      </c>
      <c r="D52" s="37">
        <v>6000049391</v>
      </c>
      <c r="E52" s="37">
        <v>6</v>
      </c>
      <c r="F52" s="37">
        <v>6</v>
      </c>
      <c r="G52" s="37">
        <v>0</v>
      </c>
      <c r="H52" s="69">
        <v>46245</v>
      </c>
      <c r="I52" s="37" t="s">
        <v>2861</v>
      </c>
      <c r="J52" s="114" t="s">
        <v>2913</v>
      </c>
      <c r="K52" s="34" t="s">
        <v>66</v>
      </c>
      <c r="L52" s="34"/>
      <c r="M52" s="34"/>
      <c r="N52" s="34"/>
      <c r="O52" s="34"/>
      <c r="P52" s="34"/>
      <c r="Q52" s="34"/>
      <c r="R52" s="34"/>
      <c r="S52" s="34"/>
      <c r="T52" s="34"/>
      <c r="U52" s="34"/>
      <c r="V52" s="34"/>
    </row>
    <row r="53" ht="12.5" spans="1:22">
      <c r="A53" s="37">
        <v>50</v>
      </c>
      <c r="B53" s="67" t="s">
        <v>64</v>
      </c>
      <c r="C53" s="67" t="s">
        <v>2890</v>
      </c>
      <c r="D53" s="67">
        <v>6000049391</v>
      </c>
      <c r="E53" s="67">
        <v>1</v>
      </c>
      <c r="F53" s="67">
        <v>0</v>
      </c>
      <c r="G53" s="67">
        <v>1</v>
      </c>
      <c r="H53" s="118">
        <v>46245</v>
      </c>
      <c r="I53" s="37" t="s">
        <v>2861</v>
      </c>
      <c r="J53" s="170">
        <v>516311310826032</v>
      </c>
      <c r="K53" s="171" t="s">
        <v>2896</v>
      </c>
      <c r="L53" s="171" t="s">
        <v>2897</v>
      </c>
      <c r="M53" s="171" t="s">
        <v>2898</v>
      </c>
      <c r="N53" s="34"/>
      <c r="O53" s="172"/>
      <c r="P53" s="34"/>
      <c r="Q53" s="67" t="s">
        <v>2899</v>
      </c>
      <c r="R53" s="173">
        <v>46245</v>
      </c>
      <c r="S53" s="67" t="s">
        <v>68</v>
      </c>
      <c r="T53" s="168" t="s">
        <v>427</v>
      </c>
      <c r="U53" s="159" t="s">
        <v>17</v>
      </c>
      <c r="V53" s="34"/>
    </row>
    <row r="54" ht="12.5" spans="1:22">
      <c r="A54" s="37">
        <v>51</v>
      </c>
      <c r="B54" s="37" t="s">
        <v>64</v>
      </c>
      <c r="C54" s="37" t="s">
        <v>2890</v>
      </c>
      <c r="D54" s="37">
        <v>6000049391</v>
      </c>
      <c r="E54" s="37">
        <v>49</v>
      </c>
      <c r="F54" s="37">
        <v>49</v>
      </c>
      <c r="G54" s="37">
        <v>0</v>
      </c>
      <c r="H54" s="69">
        <v>46245</v>
      </c>
      <c r="I54" s="37" t="s">
        <v>2861</v>
      </c>
      <c r="J54" s="114" t="s">
        <v>2914</v>
      </c>
      <c r="K54" s="34" t="s">
        <v>66</v>
      </c>
      <c r="L54" s="34"/>
      <c r="M54" s="34"/>
      <c r="N54" s="34"/>
      <c r="O54" s="34"/>
      <c r="P54" s="34"/>
      <c r="Q54" s="34"/>
      <c r="R54" s="34"/>
      <c r="S54" s="34"/>
      <c r="T54" s="34"/>
      <c r="U54" s="34"/>
      <c r="V54" s="34"/>
    </row>
    <row r="55" ht="12.5" spans="1:22">
      <c r="A55" s="37">
        <v>52</v>
      </c>
      <c r="B55" s="67" t="s">
        <v>64</v>
      </c>
      <c r="C55" s="67" t="s">
        <v>2890</v>
      </c>
      <c r="D55" s="67">
        <v>6000049391</v>
      </c>
      <c r="E55" s="67">
        <v>1</v>
      </c>
      <c r="F55" s="67">
        <v>0</v>
      </c>
      <c r="G55" s="67">
        <v>1</v>
      </c>
      <c r="H55" s="118">
        <v>46245</v>
      </c>
      <c r="I55" s="37" t="s">
        <v>2861</v>
      </c>
      <c r="J55" s="170">
        <v>516311310826082</v>
      </c>
      <c r="K55" s="171" t="s">
        <v>2902</v>
      </c>
      <c r="L55" s="174" t="s">
        <v>2903</v>
      </c>
      <c r="M55" s="171" t="s">
        <v>2904</v>
      </c>
      <c r="N55" s="34"/>
      <c r="O55" s="171"/>
      <c r="P55" s="34"/>
      <c r="Q55" s="67" t="s">
        <v>2899</v>
      </c>
      <c r="R55" s="173">
        <v>46245</v>
      </c>
      <c r="S55" s="67" t="s">
        <v>68</v>
      </c>
      <c r="T55" s="168" t="s">
        <v>33</v>
      </c>
      <c r="U55" s="159" t="s">
        <v>17</v>
      </c>
      <c r="V55" s="34"/>
    </row>
    <row r="56" ht="12.5" spans="1:22">
      <c r="A56" s="37">
        <v>53</v>
      </c>
      <c r="B56" s="37" t="s">
        <v>64</v>
      </c>
      <c r="C56" s="37" t="s">
        <v>2890</v>
      </c>
      <c r="D56" s="37">
        <v>6000049391</v>
      </c>
      <c r="E56" s="37">
        <v>8</v>
      </c>
      <c r="F56" s="37">
        <v>8</v>
      </c>
      <c r="G56" s="37">
        <v>0</v>
      </c>
      <c r="H56" s="69">
        <v>46245</v>
      </c>
      <c r="I56" s="37" t="s">
        <v>2861</v>
      </c>
      <c r="J56" s="114" t="s">
        <v>2915</v>
      </c>
      <c r="K56" s="34" t="s">
        <v>66</v>
      </c>
      <c r="L56" s="34"/>
      <c r="M56" s="34"/>
      <c r="N56" s="34"/>
      <c r="O56" s="34"/>
      <c r="P56" s="34"/>
      <c r="Q56" s="34"/>
      <c r="R56" s="34"/>
      <c r="S56" s="34"/>
      <c r="T56" s="34"/>
      <c r="U56" s="34"/>
      <c r="V56" s="34"/>
    </row>
    <row r="57" ht="12.5" spans="1:22">
      <c r="A57" s="37">
        <v>54</v>
      </c>
      <c r="B57" s="67" t="s">
        <v>64</v>
      </c>
      <c r="C57" s="67" t="s">
        <v>2890</v>
      </c>
      <c r="D57" s="67">
        <v>6000049391</v>
      </c>
      <c r="E57" s="67">
        <v>1</v>
      </c>
      <c r="F57" s="67">
        <v>0</v>
      </c>
      <c r="G57" s="67">
        <v>1</v>
      </c>
      <c r="H57" s="118">
        <v>46245</v>
      </c>
      <c r="I57" s="37" t="s">
        <v>2861</v>
      </c>
      <c r="J57" s="170">
        <v>516311310826091</v>
      </c>
      <c r="K57" s="171" t="s">
        <v>2902</v>
      </c>
      <c r="L57" s="174" t="s">
        <v>2903</v>
      </c>
      <c r="M57" s="171" t="s">
        <v>2904</v>
      </c>
      <c r="N57" s="34"/>
      <c r="O57" s="171"/>
      <c r="P57" s="34"/>
      <c r="Q57" s="67" t="s">
        <v>2899</v>
      </c>
      <c r="R57" s="173">
        <v>46245</v>
      </c>
      <c r="S57" s="67" t="s">
        <v>68</v>
      </c>
      <c r="T57" s="168" t="s">
        <v>33</v>
      </c>
      <c r="U57" s="159" t="s">
        <v>17</v>
      </c>
      <c r="V57" s="34"/>
    </row>
    <row r="58" ht="12.5" spans="1:22">
      <c r="A58" s="37">
        <v>55</v>
      </c>
      <c r="B58" s="37" t="s">
        <v>64</v>
      </c>
      <c r="C58" s="37" t="s">
        <v>2890</v>
      </c>
      <c r="D58" s="37">
        <v>6000049391</v>
      </c>
      <c r="E58" s="37">
        <v>60</v>
      </c>
      <c r="F58" s="37">
        <v>60</v>
      </c>
      <c r="G58" s="37">
        <v>0</v>
      </c>
      <c r="H58" s="69">
        <v>46245</v>
      </c>
      <c r="I58" s="37" t="s">
        <v>2861</v>
      </c>
      <c r="J58" s="114" t="s">
        <v>2916</v>
      </c>
      <c r="K58" s="34" t="s">
        <v>66</v>
      </c>
      <c r="L58" s="34"/>
      <c r="M58" s="34"/>
      <c r="N58" s="34"/>
      <c r="O58" s="34"/>
      <c r="P58" s="34"/>
      <c r="Q58" s="34"/>
      <c r="R58" s="34"/>
      <c r="S58" s="34"/>
      <c r="T58" s="34"/>
      <c r="U58" s="34"/>
      <c r="V58" s="34"/>
    </row>
    <row r="59" ht="12.5" spans="1:22">
      <c r="A59" s="37">
        <v>56</v>
      </c>
      <c r="B59" s="67" t="s">
        <v>64</v>
      </c>
      <c r="C59" s="67" t="s">
        <v>2890</v>
      </c>
      <c r="D59" s="67">
        <v>6000049391</v>
      </c>
      <c r="E59" s="67">
        <v>1</v>
      </c>
      <c r="F59" s="67">
        <v>0</v>
      </c>
      <c r="G59" s="67">
        <v>1</v>
      </c>
      <c r="H59" s="118">
        <v>46245</v>
      </c>
      <c r="I59" s="37" t="s">
        <v>2861</v>
      </c>
      <c r="J59" s="170">
        <v>516311310826152</v>
      </c>
      <c r="K59" s="171" t="s">
        <v>2902</v>
      </c>
      <c r="L59" s="174" t="s">
        <v>2903</v>
      </c>
      <c r="M59" s="171" t="s">
        <v>2904</v>
      </c>
      <c r="N59" s="34"/>
      <c r="O59" s="171"/>
      <c r="P59" s="34"/>
      <c r="Q59" s="67" t="s">
        <v>2899</v>
      </c>
      <c r="R59" s="173">
        <v>46245</v>
      </c>
      <c r="S59" s="67" t="s">
        <v>68</v>
      </c>
      <c r="T59" s="168" t="s">
        <v>33</v>
      </c>
      <c r="U59" s="159" t="s">
        <v>17</v>
      </c>
      <c r="V59" s="34"/>
    </row>
    <row r="60" ht="12.5" spans="1:22">
      <c r="A60" s="37">
        <v>57</v>
      </c>
      <c r="B60" s="37" t="s">
        <v>64</v>
      </c>
      <c r="C60" s="37" t="s">
        <v>2890</v>
      </c>
      <c r="D60" s="37">
        <v>6000049391</v>
      </c>
      <c r="E60" s="37">
        <v>48</v>
      </c>
      <c r="F60" s="37">
        <v>48</v>
      </c>
      <c r="G60" s="37">
        <v>0</v>
      </c>
      <c r="H60" s="69">
        <v>46245</v>
      </c>
      <c r="I60" s="37" t="s">
        <v>2861</v>
      </c>
      <c r="J60" s="114" t="s">
        <v>2917</v>
      </c>
      <c r="K60" s="34" t="s">
        <v>66</v>
      </c>
      <c r="L60" s="34"/>
      <c r="M60" s="34"/>
      <c r="N60" s="34"/>
      <c r="O60" s="34"/>
      <c r="P60" s="34"/>
      <c r="Q60" s="34"/>
      <c r="R60" s="34"/>
      <c r="S60" s="34"/>
      <c r="T60" s="34"/>
      <c r="U60" s="34"/>
      <c r="V60" s="34"/>
    </row>
    <row r="61" ht="12.5" spans="1:22">
      <c r="A61" s="37">
        <v>58</v>
      </c>
      <c r="B61" s="67" t="s">
        <v>64</v>
      </c>
      <c r="C61" s="67" t="s">
        <v>2890</v>
      </c>
      <c r="D61" s="67">
        <v>6000049391</v>
      </c>
      <c r="E61" s="67">
        <v>1</v>
      </c>
      <c r="F61" s="67">
        <v>0</v>
      </c>
      <c r="G61" s="67">
        <v>1</v>
      </c>
      <c r="H61" s="118">
        <v>46245</v>
      </c>
      <c r="I61" s="37" t="s">
        <v>2861</v>
      </c>
      <c r="J61" s="170">
        <v>516311310826201</v>
      </c>
      <c r="K61" s="171" t="s">
        <v>2896</v>
      </c>
      <c r="L61" s="174" t="s">
        <v>2912</v>
      </c>
      <c r="M61" s="171" t="s">
        <v>2898</v>
      </c>
      <c r="N61" s="34"/>
      <c r="O61" s="172"/>
      <c r="P61" s="34"/>
      <c r="Q61" s="67" t="s">
        <v>2899</v>
      </c>
      <c r="R61" s="173">
        <v>46245</v>
      </c>
      <c r="S61" s="67" t="s">
        <v>68</v>
      </c>
      <c r="T61" s="168" t="s">
        <v>427</v>
      </c>
      <c r="U61" s="159" t="s">
        <v>17</v>
      </c>
      <c r="V61" s="34"/>
    </row>
    <row r="62" ht="12.5" spans="1:22">
      <c r="A62" s="37">
        <v>59</v>
      </c>
      <c r="B62" s="37" t="s">
        <v>64</v>
      </c>
      <c r="C62" s="37" t="s">
        <v>2890</v>
      </c>
      <c r="D62" s="37">
        <v>6000049391</v>
      </c>
      <c r="E62" s="37">
        <v>30</v>
      </c>
      <c r="F62" s="37">
        <v>30</v>
      </c>
      <c r="G62" s="37">
        <v>0</v>
      </c>
      <c r="H62" s="69">
        <v>46245</v>
      </c>
      <c r="I62" s="37" t="s">
        <v>2861</v>
      </c>
      <c r="J62" s="114" t="s">
        <v>2918</v>
      </c>
      <c r="K62" s="34" t="s">
        <v>66</v>
      </c>
      <c r="L62" s="34"/>
      <c r="M62" s="34"/>
      <c r="N62" s="34"/>
      <c r="O62" s="34"/>
      <c r="P62" s="34"/>
      <c r="Q62" s="34"/>
      <c r="R62" s="34"/>
      <c r="S62" s="34"/>
      <c r="T62" s="34"/>
      <c r="U62" s="34"/>
      <c r="V62" s="34"/>
    </row>
    <row r="63" ht="12.5" spans="1:22">
      <c r="A63" s="37">
        <v>60</v>
      </c>
      <c r="B63" s="67" t="s">
        <v>64</v>
      </c>
      <c r="C63" s="67" t="s">
        <v>2890</v>
      </c>
      <c r="D63" s="67">
        <v>6000049391</v>
      </c>
      <c r="E63" s="67">
        <v>1</v>
      </c>
      <c r="F63" s="67">
        <v>0</v>
      </c>
      <c r="G63" s="67">
        <v>1</v>
      </c>
      <c r="H63" s="118">
        <v>46245</v>
      </c>
      <c r="I63" s="37" t="s">
        <v>2861</v>
      </c>
      <c r="J63" s="170">
        <v>516311310826232</v>
      </c>
      <c r="K63" s="171" t="s">
        <v>2919</v>
      </c>
      <c r="L63" s="174" t="s">
        <v>2920</v>
      </c>
      <c r="M63" s="171" t="s">
        <v>2921</v>
      </c>
      <c r="N63" s="34"/>
      <c r="O63" s="171"/>
      <c r="P63" s="34"/>
      <c r="Q63" s="67" t="s">
        <v>2899</v>
      </c>
      <c r="R63" s="173">
        <v>46245</v>
      </c>
      <c r="S63" s="67" t="s">
        <v>68</v>
      </c>
      <c r="T63" s="168" t="s">
        <v>78</v>
      </c>
      <c r="U63" s="159" t="s">
        <v>13</v>
      </c>
      <c r="V63" s="34"/>
    </row>
    <row r="64" ht="12.5" spans="1:22">
      <c r="A64" s="37">
        <v>61</v>
      </c>
      <c r="B64" s="37" t="s">
        <v>64</v>
      </c>
      <c r="C64" s="37" t="s">
        <v>2890</v>
      </c>
      <c r="D64" s="37">
        <v>6000049391</v>
      </c>
      <c r="E64" s="37">
        <v>32</v>
      </c>
      <c r="F64" s="37">
        <v>32</v>
      </c>
      <c r="G64" s="37">
        <v>0</v>
      </c>
      <c r="H64" s="69">
        <v>46245</v>
      </c>
      <c r="I64" s="37" t="s">
        <v>2861</v>
      </c>
      <c r="J64" s="114" t="s">
        <v>2922</v>
      </c>
      <c r="K64" s="34" t="s">
        <v>66</v>
      </c>
      <c r="L64" s="34"/>
      <c r="M64" s="34"/>
      <c r="N64" s="34"/>
      <c r="O64" s="34"/>
      <c r="P64" s="34"/>
      <c r="Q64" s="34"/>
      <c r="R64" s="34"/>
      <c r="S64" s="34"/>
      <c r="T64" s="34"/>
      <c r="U64" s="34"/>
      <c r="V64" s="34"/>
    </row>
    <row r="65" ht="12.5" spans="1:22">
      <c r="A65" s="37">
        <v>62</v>
      </c>
      <c r="B65" s="37" t="s">
        <v>64</v>
      </c>
      <c r="C65" s="37" t="s">
        <v>2890</v>
      </c>
      <c r="D65" s="37">
        <v>1000015187</v>
      </c>
      <c r="E65" s="37">
        <v>40</v>
      </c>
      <c r="F65" s="37">
        <v>40</v>
      </c>
      <c r="G65" s="37">
        <v>0</v>
      </c>
      <c r="H65" s="69">
        <v>46245</v>
      </c>
      <c r="I65" s="37" t="s">
        <v>2861</v>
      </c>
      <c r="J65" s="114" t="s">
        <v>2923</v>
      </c>
      <c r="K65" s="34" t="s">
        <v>66</v>
      </c>
      <c r="L65" s="114"/>
      <c r="M65" s="34"/>
      <c r="N65" s="34"/>
      <c r="O65" s="34"/>
      <c r="P65" s="34"/>
      <c r="Q65" s="34"/>
      <c r="R65" s="34"/>
      <c r="S65" s="34"/>
      <c r="T65" s="34"/>
      <c r="U65" s="34"/>
      <c r="V65" s="34"/>
    </row>
    <row r="66" ht="12.5" spans="1:22">
      <c r="A66" s="37">
        <v>63</v>
      </c>
      <c r="B66" s="37" t="s">
        <v>64</v>
      </c>
      <c r="C66" s="37" t="s">
        <v>2890</v>
      </c>
      <c r="D66" s="37">
        <v>6000049391</v>
      </c>
      <c r="E66" s="37">
        <f t="shared" ref="E66:F66" si="0">432-264</f>
        <v>168</v>
      </c>
      <c r="F66" s="37">
        <f t="shared" si="0"/>
        <v>168</v>
      </c>
      <c r="G66" s="37">
        <v>0</v>
      </c>
      <c r="H66" s="69">
        <v>46247</v>
      </c>
      <c r="I66" s="37" t="s">
        <v>2861</v>
      </c>
      <c r="J66" s="114" t="s">
        <v>2924</v>
      </c>
      <c r="K66" s="34" t="s">
        <v>66</v>
      </c>
      <c r="L66" s="114"/>
      <c r="M66" s="34"/>
      <c r="N66" s="34"/>
      <c r="O66" s="34"/>
      <c r="P66" s="34"/>
      <c r="Q66" s="34"/>
      <c r="R66" s="34"/>
      <c r="S66" s="34"/>
      <c r="T66" s="34"/>
      <c r="U66" s="34"/>
      <c r="V66" s="34"/>
    </row>
    <row r="67" ht="12.5" spans="1:22">
      <c r="A67" s="37">
        <v>64</v>
      </c>
      <c r="B67" s="37" t="s">
        <v>64</v>
      </c>
      <c r="C67" s="37" t="s">
        <v>2890</v>
      </c>
      <c r="D67" s="37">
        <v>6000049391</v>
      </c>
      <c r="E67" s="37">
        <v>218</v>
      </c>
      <c r="F67" s="37">
        <v>218</v>
      </c>
      <c r="G67" s="37">
        <v>0</v>
      </c>
      <c r="H67" s="69">
        <v>46248</v>
      </c>
      <c r="I67" s="37" t="s">
        <v>2861</v>
      </c>
      <c r="J67" s="114" t="s">
        <v>2925</v>
      </c>
      <c r="K67" s="34" t="s">
        <v>66</v>
      </c>
      <c r="L67" s="34"/>
      <c r="M67" s="34"/>
      <c r="N67" s="34"/>
      <c r="O67" s="34"/>
      <c r="P67" s="34"/>
      <c r="Q67" s="34"/>
      <c r="R67" s="34"/>
      <c r="S67" s="34"/>
      <c r="T67" s="34"/>
      <c r="U67" s="34"/>
      <c r="V67" s="34"/>
    </row>
    <row r="68" ht="12.5" spans="1:22">
      <c r="A68" s="37">
        <v>65</v>
      </c>
      <c r="B68" s="37" t="s">
        <v>64</v>
      </c>
      <c r="C68" s="37" t="s">
        <v>2890</v>
      </c>
      <c r="D68" s="37">
        <v>6000049391</v>
      </c>
      <c r="E68" s="37">
        <v>116</v>
      </c>
      <c r="F68" s="37">
        <v>116</v>
      </c>
      <c r="G68" s="37">
        <v>0</v>
      </c>
      <c r="H68" s="69">
        <v>46255</v>
      </c>
      <c r="I68" s="37" t="s">
        <v>2861</v>
      </c>
      <c r="J68" s="114" t="s">
        <v>2926</v>
      </c>
      <c r="K68" s="34" t="s">
        <v>66</v>
      </c>
      <c r="L68" s="34"/>
      <c r="M68" s="34"/>
      <c r="N68" s="34"/>
      <c r="O68" s="34"/>
      <c r="P68" s="34"/>
      <c r="Q68" s="34"/>
      <c r="R68" s="34"/>
      <c r="S68" s="34"/>
      <c r="T68" s="34"/>
      <c r="U68" s="34"/>
      <c r="V68" s="34"/>
    </row>
    <row r="69" ht="12.5" spans="1:22">
      <c r="A69" s="37">
        <v>66</v>
      </c>
      <c r="B69" s="67" t="s">
        <v>64</v>
      </c>
      <c r="C69" s="67" t="s">
        <v>2890</v>
      </c>
      <c r="D69" s="67">
        <v>6000049391</v>
      </c>
      <c r="E69" s="67">
        <v>1</v>
      </c>
      <c r="F69" s="67">
        <v>0</v>
      </c>
      <c r="G69" s="67">
        <v>1</v>
      </c>
      <c r="H69" s="118">
        <v>46255</v>
      </c>
      <c r="I69" s="37" t="s">
        <v>2861</v>
      </c>
      <c r="J69" s="170">
        <v>516311310826767</v>
      </c>
      <c r="K69" s="171" t="s">
        <v>2896</v>
      </c>
      <c r="L69" s="174" t="s">
        <v>2912</v>
      </c>
      <c r="M69" s="171" t="s">
        <v>2898</v>
      </c>
      <c r="N69" s="34"/>
      <c r="O69" s="172"/>
      <c r="P69" s="34"/>
      <c r="Q69" s="67" t="s">
        <v>2899</v>
      </c>
      <c r="R69" s="173">
        <v>46255</v>
      </c>
      <c r="S69" s="67" t="s">
        <v>68</v>
      </c>
      <c r="T69" s="168" t="s">
        <v>427</v>
      </c>
      <c r="U69" s="159" t="s">
        <v>17</v>
      </c>
      <c r="V69" s="34"/>
    </row>
    <row r="70" ht="38.25" customHeight="1" spans="1:22">
      <c r="A70" s="37">
        <v>67</v>
      </c>
      <c r="B70" s="67" t="s">
        <v>64</v>
      </c>
      <c r="C70" s="37" t="s">
        <v>2890</v>
      </c>
      <c r="D70" s="37">
        <v>6000049391</v>
      </c>
      <c r="E70" s="37">
        <v>33</v>
      </c>
      <c r="F70" s="37">
        <v>33</v>
      </c>
      <c r="G70" s="37">
        <v>0</v>
      </c>
      <c r="H70" s="69">
        <v>46255</v>
      </c>
      <c r="I70" s="37" t="s">
        <v>2861</v>
      </c>
      <c r="J70" s="114" t="s">
        <v>2927</v>
      </c>
      <c r="K70" s="34" t="s">
        <v>66</v>
      </c>
      <c r="L70" s="34"/>
      <c r="M70" s="34"/>
      <c r="N70" s="34"/>
      <c r="O70" s="34"/>
      <c r="P70" s="34"/>
      <c r="Q70" s="34"/>
      <c r="R70" s="34"/>
      <c r="S70" s="34"/>
      <c r="T70" s="34"/>
      <c r="U70" s="34"/>
      <c r="V70" s="34"/>
    </row>
    <row r="71" ht="38.25" customHeight="1" spans="1:22">
      <c r="A71" s="37">
        <v>68</v>
      </c>
      <c r="B71" s="67" t="s">
        <v>64</v>
      </c>
      <c r="C71" s="175" t="s">
        <v>2928</v>
      </c>
      <c r="D71" s="37">
        <v>6000049391</v>
      </c>
      <c r="E71" s="37">
        <v>261</v>
      </c>
      <c r="F71" s="37">
        <v>261</v>
      </c>
      <c r="G71" s="37">
        <v>0</v>
      </c>
      <c r="H71" s="69">
        <v>46261</v>
      </c>
      <c r="I71" s="37" t="s">
        <v>2861</v>
      </c>
      <c r="J71" s="114" t="s">
        <v>2929</v>
      </c>
      <c r="K71" s="34" t="s">
        <v>66</v>
      </c>
      <c r="L71" s="34"/>
      <c r="M71" s="34"/>
      <c r="N71" s="34"/>
      <c r="O71" s="34"/>
      <c r="P71" s="34"/>
      <c r="Q71" s="34"/>
      <c r="R71" s="34"/>
      <c r="S71" s="34"/>
      <c r="T71" s="34"/>
      <c r="U71" s="34"/>
      <c r="V71" s="34"/>
    </row>
    <row r="72" ht="38.25" customHeight="1" spans="1:22">
      <c r="A72" s="37">
        <v>69</v>
      </c>
      <c r="B72" s="67" t="s">
        <v>64</v>
      </c>
      <c r="C72" s="175" t="s">
        <v>2928</v>
      </c>
      <c r="D72" s="37">
        <v>6000049391</v>
      </c>
      <c r="E72" s="37">
        <v>139</v>
      </c>
      <c r="F72" s="37">
        <v>139</v>
      </c>
      <c r="G72" s="37">
        <v>0</v>
      </c>
      <c r="H72" s="69">
        <v>46262</v>
      </c>
      <c r="I72" s="37" t="s">
        <v>2861</v>
      </c>
      <c r="J72" s="114" t="s">
        <v>2930</v>
      </c>
      <c r="K72" s="34" t="s">
        <v>66</v>
      </c>
      <c r="L72" s="34"/>
      <c r="M72" s="34"/>
      <c r="N72" s="34"/>
      <c r="O72" s="34"/>
      <c r="P72" s="34"/>
      <c r="Q72" s="34"/>
      <c r="R72" s="34"/>
      <c r="S72" s="34"/>
      <c r="T72" s="34"/>
      <c r="U72" s="34"/>
      <c r="V72" s="34"/>
    </row>
    <row r="73" ht="38.25" customHeight="1" spans="1:22">
      <c r="A73" s="37">
        <v>70</v>
      </c>
      <c r="B73" s="67" t="s">
        <v>64</v>
      </c>
      <c r="C73" s="175" t="s">
        <v>2890</v>
      </c>
      <c r="D73" s="37">
        <v>6000049391</v>
      </c>
      <c r="E73" s="37">
        <v>100</v>
      </c>
      <c r="F73" s="37">
        <v>100</v>
      </c>
      <c r="G73" s="37">
        <v>0</v>
      </c>
      <c r="H73" s="69">
        <v>46273</v>
      </c>
      <c r="I73" s="37" t="s">
        <v>2861</v>
      </c>
      <c r="J73" s="114" t="s">
        <v>2931</v>
      </c>
      <c r="K73" s="176" t="s">
        <v>66</v>
      </c>
      <c r="L73" s="176"/>
      <c r="M73" s="34"/>
      <c r="N73" s="34"/>
      <c r="O73" s="34"/>
      <c r="P73" s="34"/>
      <c r="Q73" s="34"/>
      <c r="R73" s="34"/>
      <c r="S73" s="34"/>
      <c r="T73" s="34"/>
      <c r="U73" s="34"/>
      <c r="V73" s="34"/>
    </row>
    <row r="74" ht="12.5" spans="1:22">
      <c r="A74" s="37">
        <v>71</v>
      </c>
      <c r="B74" s="67" t="s">
        <v>64</v>
      </c>
      <c r="C74" s="175" t="s">
        <v>2890</v>
      </c>
      <c r="D74" s="37">
        <v>6000049391</v>
      </c>
      <c r="E74" s="37">
        <v>17</v>
      </c>
      <c r="F74" s="37">
        <v>17</v>
      </c>
      <c r="G74" s="37">
        <v>0</v>
      </c>
      <c r="H74" s="69">
        <v>46273</v>
      </c>
      <c r="I74" s="37" t="s">
        <v>2861</v>
      </c>
      <c r="J74" s="114" t="s">
        <v>2932</v>
      </c>
      <c r="K74" s="176" t="s">
        <v>66</v>
      </c>
      <c r="L74" s="176"/>
      <c r="M74" s="34"/>
      <c r="N74" s="34"/>
      <c r="O74" s="34"/>
      <c r="P74" s="34"/>
      <c r="Q74" s="34"/>
      <c r="R74" s="34"/>
      <c r="S74" s="34"/>
      <c r="T74" s="34"/>
      <c r="U74" s="34"/>
      <c r="V74" s="34"/>
    </row>
    <row r="75" ht="12.5" spans="1:22">
      <c r="A75" s="37">
        <v>72</v>
      </c>
      <c r="B75" s="67" t="s">
        <v>64</v>
      </c>
      <c r="C75" s="175" t="s">
        <v>2890</v>
      </c>
      <c r="D75" s="37">
        <v>6000049391</v>
      </c>
      <c r="E75" s="37">
        <v>229</v>
      </c>
      <c r="F75" s="37">
        <v>229</v>
      </c>
      <c r="G75" s="37">
        <v>0</v>
      </c>
      <c r="H75" s="69">
        <v>46274</v>
      </c>
      <c r="I75" s="37" t="s">
        <v>2861</v>
      </c>
      <c r="J75" s="114" t="s">
        <v>2933</v>
      </c>
      <c r="K75" s="176" t="s">
        <v>66</v>
      </c>
      <c r="L75" s="176"/>
      <c r="M75" s="34"/>
      <c r="N75" s="34"/>
      <c r="O75" s="34"/>
      <c r="P75" s="34"/>
      <c r="Q75" s="34"/>
      <c r="R75" s="34"/>
      <c r="S75" s="34"/>
      <c r="T75" s="34"/>
      <c r="U75" s="34"/>
      <c r="V75" s="34"/>
    </row>
    <row r="76" ht="12.5" spans="1:22">
      <c r="A76" s="37">
        <v>73</v>
      </c>
      <c r="B76" s="67" t="s">
        <v>64</v>
      </c>
      <c r="C76" s="175" t="s">
        <v>2928</v>
      </c>
      <c r="D76" s="37">
        <v>6000049391</v>
      </c>
      <c r="E76" s="37">
        <v>57</v>
      </c>
      <c r="F76" s="37">
        <v>57</v>
      </c>
      <c r="G76" s="37">
        <v>0</v>
      </c>
      <c r="H76" s="69">
        <v>46275</v>
      </c>
      <c r="I76" s="37" t="s">
        <v>2861</v>
      </c>
      <c r="J76" s="114" t="s">
        <v>2934</v>
      </c>
      <c r="K76" s="176" t="s">
        <v>66</v>
      </c>
      <c r="L76" s="176"/>
      <c r="M76" s="34"/>
      <c r="N76" s="34"/>
      <c r="O76" s="34"/>
      <c r="P76" s="34"/>
      <c r="Q76" s="34"/>
      <c r="R76" s="34"/>
      <c r="S76" s="34"/>
      <c r="T76" s="34"/>
      <c r="U76" s="34"/>
      <c r="V76" s="34"/>
    </row>
    <row r="77" ht="12.5" spans="1:22">
      <c r="A77" s="37">
        <v>74</v>
      </c>
      <c r="B77" s="67" t="s">
        <v>64</v>
      </c>
      <c r="C77" s="175" t="s">
        <v>2928</v>
      </c>
      <c r="D77" s="37">
        <v>6000049391</v>
      </c>
      <c r="E77" s="37">
        <v>69</v>
      </c>
      <c r="F77" s="37">
        <v>69</v>
      </c>
      <c r="G77" s="37">
        <v>0</v>
      </c>
      <c r="H77" s="69">
        <v>46280</v>
      </c>
      <c r="I77" s="37" t="s">
        <v>2861</v>
      </c>
      <c r="J77" s="114" t="s">
        <v>2935</v>
      </c>
      <c r="K77" s="176" t="s">
        <v>66</v>
      </c>
      <c r="L77" s="176"/>
      <c r="M77" s="34"/>
      <c r="N77" s="34"/>
      <c r="O77" s="34"/>
      <c r="P77" s="34"/>
      <c r="Q77" s="34"/>
      <c r="R77" s="34"/>
      <c r="S77" s="34"/>
      <c r="T77" s="34"/>
      <c r="U77" s="34"/>
      <c r="V77" s="34"/>
    </row>
    <row r="78" ht="12.5" spans="1:22">
      <c r="A78" s="37">
        <v>75</v>
      </c>
      <c r="B78" s="67" t="s">
        <v>64</v>
      </c>
      <c r="C78" s="175" t="s">
        <v>2928</v>
      </c>
      <c r="D78" s="37">
        <v>6000049391</v>
      </c>
      <c r="E78" s="37">
        <v>224</v>
      </c>
      <c r="F78" s="37">
        <v>224</v>
      </c>
      <c r="G78" s="37">
        <v>0</v>
      </c>
      <c r="H78" s="69">
        <v>46281</v>
      </c>
      <c r="I78" s="37" t="s">
        <v>2861</v>
      </c>
      <c r="J78" s="114" t="s">
        <v>2936</v>
      </c>
      <c r="K78" s="176" t="s">
        <v>66</v>
      </c>
      <c r="L78" s="176"/>
      <c r="M78" s="34"/>
      <c r="N78" s="34"/>
      <c r="O78" s="34"/>
      <c r="P78" s="34"/>
      <c r="Q78" s="34"/>
      <c r="R78" s="34"/>
      <c r="S78" s="34"/>
      <c r="T78" s="34"/>
      <c r="U78" s="34"/>
      <c r="V78" s="34"/>
    </row>
    <row r="79" ht="12.5" spans="1:22">
      <c r="A79" s="37">
        <v>76</v>
      </c>
      <c r="B79" s="67" t="s">
        <v>64</v>
      </c>
      <c r="C79" s="37" t="s">
        <v>2937</v>
      </c>
      <c r="D79" s="37">
        <v>6000049391</v>
      </c>
      <c r="E79" s="37">
        <v>287</v>
      </c>
      <c r="F79" s="37">
        <v>287</v>
      </c>
      <c r="G79" s="37">
        <v>0</v>
      </c>
      <c r="H79" s="69">
        <v>46287</v>
      </c>
      <c r="I79" s="37" t="s">
        <v>2861</v>
      </c>
      <c r="J79" s="114" t="s">
        <v>2938</v>
      </c>
      <c r="K79" s="176" t="s">
        <v>66</v>
      </c>
      <c r="L79" s="176"/>
      <c r="M79" s="34"/>
      <c r="N79" s="34"/>
      <c r="O79" s="34"/>
      <c r="P79" s="34"/>
      <c r="Q79" s="34"/>
      <c r="R79" s="34"/>
      <c r="S79" s="34"/>
      <c r="T79" s="34"/>
      <c r="U79" s="34"/>
      <c r="V79" s="34"/>
    </row>
    <row r="80" ht="12.5" spans="1:22">
      <c r="A80" s="37">
        <v>77</v>
      </c>
      <c r="B80" s="67" t="s">
        <v>64</v>
      </c>
      <c r="C80" s="175" t="s">
        <v>2928</v>
      </c>
      <c r="D80" s="37">
        <v>6000049391</v>
      </c>
      <c r="E80" s="37">
        <v>32</v>
      </c>
      <c r="F80" s="37">
        <v>32</v>
      </c>
      <c r="G80" s="37">
        <v>0</v>
      </c>
      <c r="H80" s="69">
        <v>46288</v>
      </c>
      <c r="I80" s="37" t="s">
        <v>2861</v>
      </c>
      <c r="J80" s="114" t="s">
        <v>2939</v>
      </c>
      <c r="K80" s="176" t="s">
        <v>66</v>
      </c>
      <c r="L80" s="176"/>
      <c r="M80" s="34"/>
      <c r="N80" s="34"/>
      <c r="O80" s="34"/>
      <c r="P80" s="34"/>
      <c r="Q80" s="34"/>
      <c r="R80" s="34"/>
      <c r="S80" s="34"/>
      <c r="T80" s="34"/>
      <c r="U80" s="34"/>
      <c r="V80" s="34"/>
    </row>
    <row r="81" ht="12.5" spans="1:22">
      <c r="A81" s="37">
        <v>78</v>
      </c>
      <c r="B81" s="67" t="s">
        <v>64</v>
      </c>
      <c r="C81" s="175" t="s">
        <v>2928</v>
      </c>
      <c r="D81" s="37">
        <v>6000049391</v>
      </c>
      <c r="E81" s="37">
        <v>178</v>
      </c>
      <c r="F81" s="37">
        <v>178</v>
      </c>
      <c r="G81" s="37">
        <v>0</v>
      </c>
      <c r="H81" s="69">
        <v>46288</v>
      </c>
      <c r="I81" s="37" t="s">
        <v>2861</v>
      </c>
      <c r="J81" s="114" t="s">
        <v>2940</v>
      </c>
      <c r="K81" s="176" t="s">
        <v>66</v>
      </c>
      <c r="L81" s="176"/>
      <c r="M81" s="34"/>
      <c r="N81" s="34"/>
      <c r="O81" s="34"/>
      <c r="P81" s="34"/>
      <c r="Q81" s="34"/>
      <c r="R81" s="34"/>
      <c r="S81" s="34"/>
      <c r="T81" s="34"/>
      <c r="U81" s="34"/>
      <c r="V81" s="34"/>
    </row>
    <row r="82" ht="12.5" spans="1:22">
      <c r="A82" s="72"/>
      <c r="B82" s="72"/>
      <c r="C82" s="72"/>
      <c r="E82" s="72"/>
      <c r="F82" s="177"/>
      <c r="G82" s="72"/>
      <c r="H82" s="72"/>
      <c r="I82" s="72"/>
      <c r="J82" s="178"/>
      <c r="L82" s="179"/>
    </row>
    <row r="83" ht="12.5" spans="1:22">
      <c r="A83" s="72"/>
      <c r="B83" s="72"/>
      <c r="C83" s="72"/>
      <c r="E83" s="72"/>
      <c r="F83" s="177"/>
      <c r="G83" s="72"/>
      <c r="H83" s="72"/>
      <c r="I83" s="72"/>
      <c r="J83" s="178"/>
      <c r="L83" s="179"/>
    </row>
    <row r="84" ht="12.5" spans="1:22">
      <c r="A84" s="72"/>
      <c r="B84" s="72"/>
      <c r="C84" s="72"/>
      <c r="E84" s="72"/>
      <c r="F84" s="177"/>
      <c r="G84" s="72"/>
      <c r="H84" s="72"/>
      <c r="I84" s="72"/>
      <c r="J84" s="178"/>
      <c r="L84" s="179"/>
    </row>
    <row r="85" ht="12.5" spans="1:22">
      <c r="A85" s="72"/>
      <c r="B85" s="72"/>
      <c r="C85" s="72"/>
      <c r="E85" s="72"/>
      <c r="F85" s="177"/>
      <c r="G85" s="72"/>
      <c r="H85" s="72"/>
      <c r="I85" s="72"/>
      <c r="J85" s="178"/>
      <c r="L85" s="179"/>
    </row>
    <row r="86" ht="12.5" spans="1:22">
      <c r="A86" s="72"/>
      <c r="B86" s="72"/>
      <c r="C86" s="72"/>
      <c r="E86" s="72"/>
      <c r="F86" s="177"/>
      <c r="G86" s="72"/>
      <c r="H86" s="72"/>
      <c r="I86" s="72"/>
      <c r="J86" s="178"/>
      <c r="L86" s="179"/>
    </row>
    <row r="87" ht="12.5" spans="1:22">
      <c r="A87" s="72"/>
      <c r="B87" s="72"/>
      <c r="C87" s="72"/>
      <c r="E87" s="72"/>
      <c r="F87" s="177"/>
      <c r="G87" s="72"/>
      <c r="H87" s="72"/>
      <c r="I87" s="72"/>
      <c r="J87" s="178"/>
      <c r="L87" s="179"/>
    </row>
    <row r="88" ht="12.5" spans="1:22">
      <c r="A88" s="72"/>
      <c r="B88" s="72"/>
      <c r="C88" s="72"/>
      <c r="E88" s="72"/>
      <c r="F88" s="177"/>
      <c r="G88" s="72"/>
      <c r="H88" s="72"/>
      <c r="I88" s="72"/>
      <c r="J88" s="178"/>
      <c r="L88" s="179"/>
    </row>
    <row r="89" ht="12.5" spans="1:22">
      <c r="A89" s="72"/>
      <c r="B89" s="72"/>
      <c r="C89" s="72"/>
      <c r="E89" s="72"/>
      <c r="F89" s="177"/>
      <c r="G89" s="72"/>
      <c r="H89" s="72"/>
      <c r="I89" s="72"/>
      <c r="J89" s="178"/>
      <c r="L89" s="179"/>
    </row>
    <row r="90" ht="12.5" spans="1:22">
      <c r="A90" s="72"/>
      <c r="B90" s="72"/>
      <c r="C90" s="72"/>
      <c r="E90" s="72"/>
      <c r="F90" s="177"/>
      <c r="G90" s="72"/>
      <c r="H90" s="72"/>
      <c r="I90" s="72"/>
      <c r="J90" s="178"/>
      <c r="L90" s="179"/>
    </row>
    <row r="91" ht="12.5" spans="1:22">
      <c r="A91" s="72"/>
      <c r="B91" s="72"/>
      <c r="C91" s="72"/>
      <c r="E91" s="72"/>
      <c r="F91" s="177"/>
      <c r="G91" s="72"/>
      <c r="H91" s="72"/>
      <c r="I91" s="72"/>
      <c r="J91" s="178"/>
      <c r="L91" s="179"/>
    </row>
    <row r="92" ht="12.5" spans="1:22">
      <c r="A92" s="72"/>
      <c r="B92" s="72"/>
      <c r="C92" s="72"/>
      <c r="E92" s="72"/>
      <c r="F92" s="177"/>
      <c r="G92" s="72"/>
      <c r="H92" s="72"/>
      <c r="I92" s="72"/>
      <c r="J92" s="178"/>
      <c r="L92" s="179"/>
    </row>
    <row r="93" ht="12.5" spans="1:22">
      <c r="A93" s="72"/>
      <c r="B93" s="72"/>
      <c r="C93" s="72"/>
      <c r="E93" s="72"/>
      <c r="F93" s="177"/>
      <c r="G93" s="72"/>
      <c r="H93" s="72"/>
      <c r="I93" s="72"/>
      <c r="J93" s="178"/>
      <c r="L93" s="179"/>
    </row>
    <row r="94" ht="12.5" spans="1:22">
      <c r="A94" s="72"/>
      <c r="B94" s="72"/>
      <c r="C94" s="72"/>
      <c r="E94" s="72"/>
      <c r="F94" s="177"/>
      <c r="G94" s="72"/>
      <c r="H94" s="72"/>
      <c r="I94" s="72"/>
      <c r="J94" s="178"/>
      <c r="L94" s="179"/>
    </row>
    <row r="95" ht="12.5" spans="1:22">
      <c r="A95" s="72"/>
      <c r="B95" s="72"/>
      <c r="C95" s="72"/>
      <c r="E95" s="72"/>
      <c r="F95" s="177"/>
      <c r="G95" s="72"/>
      <c r="H95" s="72"/>
      <c r="I95" s="72"/>
      <c r="J95" s="178"/>
      <c r="L95" s="179"/>
    </row>
    <row r="96" ht="12.5" spans="1:22">
      <c r="A96" s="72"/>
      <c r="B96" s="72"/>
      <c r="C96" s="72"/>
      <c r="E96" s="72"/>
      <c r="F96" s="177"/>
      <c r="G96" s="72"/>
      <c r="H96" s="72"/>
      <c r="I96" s="72"/>
      <c r="J96" s="178"/>
      <c r="L96" s="179"/>
    </row>
    <row r="97" ht="12.5" spans="1:12">
      <c r="A97" s="72"/>
      <c r="B97" s="72"/>
      <c r="C97" s="72"/>
      <c r="E97" s="72"/>
      <c r="F97" s="177"/>
      <c r="G97" s="72"/>
      <c r="H97" s="72"/>
      <c r="I97" s="72"/>
      <c r="J97" s="178"/>
      <c r="L97" s="179"/>
    </row>
    <row r="98" ht="12.5" spans="1:12">
      <c r="A98" s="72"/>
      <c r="B98" s="72"/>
      <c r="C98" s="72"/>
      <c r="E98" s="72"/>
      <c r="F98" s="177"/>
      <c r="G98" s="72"/>
      <c r="H98" s="72"/>
      <c r="I98" s="72"/>
      <c r="J98" s="178"/>
      <c r="L98" s="179"/>
    </row>
    <row r="99" ht="12.5" spans="1:12">
      <c r="A99" s="72"/>
      <c r="B99" s="72"/>
      <c r="C99" s="72"/>
      <c r="E99" s="72"/>
      <c r="F99" s="177"/>
      <c r="G99" s="72"/>
      <c r="H99" s="72"/>
      <c r="I99" s="72"/>
      <c r="J99" s="178"/>
      <c r="L99" s="179"/>
    </row>
    <row r="100" ht="12.5" spans="1:12">
      <c r="A100" s="72"/>
      <c r="B100" s="72"/>
      <c r="C100" s="72"/>
      <c r="E100" s="72"/>
      <c r="F100" s="177"/>
      <c r="G100" s="72"/>
      <c r="H100" s="72"/>
      <c r="I100" s="72"/>
      <c r="J100" s="178"/>
      <c r="L100" s="179"/>
    </row>
    <row r="101" ht="12.5" spans="1:12">
      <c r="A101" s="72"/>
      <c r="B101" s="72"/>
      <c r="C101" s="72"/>
      <c r="E101" s="72"/>
      <c r="F101" s="177"/>
      <c r="G101" s="72"/>
      <c r="H101" s="72"/>
      <c r="I101" s="72"/>
      <c r="J101" s="178"/>
      <c r="L101" s="179"/>
    </row>
    <row r="102" ht="12.5" spans="1:12">
      <c r="A102" s="72"/>
      <c r="B102" s="72"/>
      <c r="C102" s="72"/>
      <c r="E102" s="72"/>
      <c r="F102" s="177"/>
      <c r="G102" s="72"/>
      <c r="H102" s="72"/>
      <c r="I102" s="72"/>
      <c r="J102" s="178"/>
      <c r="L102" s="179"/>
    </row>
    <row r="103" ht="12.5" spans="1:12">
      <c r="A103" s="72"/>
      <c r="B103" s="72"/>
      <c r="C103" s="72"/>
      <c r="E103" s="72"/>
      <c r="F103" s="177"/>
      <c r="G103" s="72"/>
      <c r="H103" s="72"/>
      <c r="I103" s="72"/>
      <c r="J103" s="178"/>
      <c r="L103" s="179"/>
    </row>
    <row r="104" ht="12.5" spans="1:12">
      <c r="A104" s="72"/>
      <c r="B104" s="72"/>
      <c r="C104" s="72"/>
      <c r="E104" s="72"/>
      <c r="F104" s="177"/>
      <c r="G104" s="72"/>
      <c r="H104" s="72"/>
      <c r="I104" s="72"/>
      <c r="J104" s="178"/>
      <c r="L104" s="179"/>
    </row>
    <row r="105" ht="12.5" spans="1:12">
      <c r="A105" s="72"/>
      <c r="B105" s="72"/>
      <c r="C105" s="72"/>
      <c r="E105" s="72"/>
      <c r="F105" s="177"/>
      <c r="G105" s="72"/>
      <c r="H105" s="72"/>
      <c r="I105" s="72"/>
      <c r="J105" s="178"/>
      <c r="L105" s="179"/>
    </row>
    <row r="106" ht="12.5" spans="1:12">
      <c r="A106" s="72"/>
      <c r="B106" s="72"/>
      <c r="C106" s="72"/>
      <c r="E106" s="72"/>
      <c r="F106" s="177"/>
      <c r="G106" s="72"/>
      <c r="H106" s="72"/>
      <c r="I106" s="72"/>
      <c r="J106" s="178"/>
      <c r="L106" s="179"/>
    </row>
    <row r="107" ht="12.5" spans="1:12">
      <c r="A107" s="72"/>
      <c r="B107" s="72"/>
      <c r="C107" s="72"/>
      <c r="E107" s="72"/>
      <c r="F107" s="177"/>
      <c r="G107" s="72"/>
      <c r="H107" s="72"/>
      <c r="I107" s="72"/>
      <c r="J107" s="178"/>
      <c r="L107" s="179"/>
    </row>
    <row r="108" ht="12.5" spans="1:12">
      <c r="A108" s="72"/>
      <c r="B108" s="72"/>
      <c r="C108" s="72"/>
      <c r="E108" s="72"/>
      <c r="F108" s="177"/>
      <c r="G108" s="72"/>
      <c r="H108" s="72"/>
      <c r="I108" s="72"/>
      <c r="J108" s="178"/>
      <c r="L108" s="179"/>
    </row>
    <row r="109" ht="12.5" spans="1:12">
      <c r="A109" s="72"/>
      <c r="B109" s="72"/>
      <c r="C109" s="72"/>
      <c r="E109" s="72"/>
      <c r="F109" s="177"/>
      <c r="G109" s="72"/>
      <c r="H109" s="72"/>
      <c r="I109" s="72"/>
      <c r="J109" s="178"/>
      <c r="L109" s="179"/>
    </row>
    <row r="110" ht="12.5" spans="1:12">
      <c r="A110" s="72"/>
      <c r="B110" s="72"/>
      <c r="C110" s="72"/>
      <c r="E110" s="72"/>
      <c r="F110" s="177"/>
      <c r="G110" s="72"/>
      <c r="H110" s="72"/>
      <c r="I110" s="72"/>
      <c r="J110" s="178"/>
      <c r="L110" s="179"/>
    </row>
    <row r="111" ht="12.5" spans="1:12">
      <c r="A111" s="72"/>
      <c r="B111" s="72"/>
      <c r="C111" s="72"/>
      <c r="E111" s="72"/>
      <c r="F111" s="177"/>
      <c r="G111" s="72"/>
      <c r="H111" s="72"/>
      <c r="I111" s="72"/>
      <c r="J111" s="178"/>
      <c r="L111" s="179"/>
    </row>
    <row r="112" ht="12.5" spans="1:12">
      <c r="A112" s="72"/>
      <c r="B112" s="72"/>
      <c r="C112" s="72"/>
      <c r="E112" s="72"/>
      <c r="F112" s="177"/>
      <c r="G112" s="72"/>
      <c r="H112" s="72"/>
      <c r="I112" s="72"/>
      <c r="J112" s="178"/>
      <c r="L112" s="179"/>
    </row>
    <row r="113" ht="12.5" spans="1:12">
      <c r="A113" s="72"/>
      <c r="B113" s="72"/>
      <c r="C113" s="72"/>
      <c r="E113" s="72"/>
      <c r="F113" s="177"/>
      <c r="G113" s="72"/>
      <c r="H113" s="72"/>
      <c r="I113" s="72"/>
      <c r="J113" s="178"/>
      <c r="L113" s="179"/>
    </row>
    <row r="114" ht="12.5" spans="1:12">
      <c r="A114" s="72"/>
      <c r="B114" s="72"/>
      <c r="C114" s="72"/>
      <c r="E114" s="72"/>
      <c r="F114" s="177"/>
      <c r="G114" s="72"/>
      <c r="H114" s="72"/>
      <c r="I114" s="72"/>
      <c r="J114" s="178"/>
      <c r="L114" s="179"/>
    </row>
    <row r="115" ht="12.5" spans="1:12">
      <c r="A115" s="72"/>
      <c r="B115" s="72"/>
      <c r="C115" s="72"/>
      <c r="E115" s="72"/>
      <c r="F115" s="177"/>
      <c r="G115" s="72"/>
      <c r="H115" s="72"/>
      <c r="I115" s="72"/>
      <c r="J115" s="178"/>
      <c r="L115" s="179"/>
    </row>
    <row r="116" ht="12.5" spans="1:12">
      <c r="A116" s="72"/>
      <c r="B116" s="72"/>
      <c r="C116" s="72"/>
      <c r="E116" s="72"/>
      <c r="F116" s="177"/>
      <c r="G116" s="72"/>
      <c r="H116" s="72"/>
      <c r="I116" s="72"/>
      <c r="J116" s="178"/>
      <c r="L116" s="179"/>
    </row>
    <row r="117" ht="12.5" spans="1:12">
      <c r="A117" s="72"/>
      <c r="B117" s="72"/>
      <c r="C117" s="72"/>
      <c r="E117" s="72"/>
      <c r="F117" s="177"/>
      <c r="G117" s="72"/>
      <c r="H117" s="72"/>
      <c r="I117" s="72"/>
      <c r="J117" s="178"/>
      <c r="L117" s="179"/>
    </row>
    <row r="118" ht="12.5" spans="1:12">
      <c r="A118" s="72"/>
      <c r="B118" s="72"/>
      <c r="C118" s="72"/>
      <c r="E118" s="72"/>
      <c r="F118" s="177"/>
      <c r="G118" s="72"/>
      <c r="H118" s="72"/>
      <c r="I118" s="72"/>
      <c r="J118" s="178"/>
      <c r="L118" s="179"/>
    </row>
    <row r="119" ht="12.5" spans="1:12">
      <c r="A119" s="72"/>
      <c r="B119" s="72"/>
      <c r="C119" s="72"/>
      <c r="E119" s="72"/>
      <c r="F119" s="177"/>
      <c r="G119" s="72"/>
      <c r="H119" s="72"/>
      <c r="I119" s="72"/>
      <c r="J119" s="178"/>
      <c r="L119" s="179"/>
    </row>
    <row r="120" ht="12.5" spans="1:12">
      <c r="A120" s="72"/>
      <c r="B120" s="72"/>
      <c r="C120" s="72"/>
      <c r="E120" s="72"/>
      <c r="F120" s="177"/>
      <c r="G120" s="72"/>
      <c r="H120" s="72"/>
      <c r="I120" s="72"/>
      <c r="J120" s="178"/>
      <c r="L120" s="179"/>
    </row>
    <row r="121" ht="12.5" spans="1:12">
      <c r="A121" s="72"/>
      <c r="B121" s="72"/>
      <c r="C121" s="72"/>
      <c r="E121" s="72"/>
      <c r="F121" s="177"/>
      <c r="G121" s="72"/>
      <c r="H121" s="72"/>
      <c r="I121" s="72"/>
      <c r="J121" s="178"/>
      <c r="L121" s="179"/>
    </row>
    <row r="122" ht="12.5" spans="1:12">
      <c r="A122" s="72"/>
      <c r="B122" s="72"/>
      <c r="C122" s="72"/>
      <c r="E122" s="72"/>
      <c r="F122" s="177"/>
      <c r="G122" s="72"/>
      <c r="H122" s="72"/>
      <c r="I122" s="72"/>
      <c r="J122" s="178"/>
      <c r="L122" s="179"/>
    </row>
    <row r="123" ht="12.5" spans="1:12">
      <c r="A123" s="72"/>
      <c r="B123" s="72"/>
      <c r="C123" s="72"/>
      <c r="E123" s="72"/>
      <c r="F123" s="177"/>
      <c r="G123" s="72"/>
      <c r="H123" s="72"/>
      <c r="I123" s="72"/>
      <c r="J123" s="178"/>
      <c r="L123" s="179"/>
    </row>
    <row r="124" ht="12.5" spans="1:12">
      <c r="A124" s="72"/>
      <c r="B124" s="72"/>
      <c r="C124" s="72"/>
      <c r="E124" s="72"/>
      <c r="F124" s="177"/>
      <c r="G124" s="72"/>
      <c r="H124" s="72"/>
      <c r="I124" s="72"/>
      <c r="J124" s="178"/>
      <c r="L124" s="179"/>
    </row>
    <row r="125" ht="12.5" spans="1:12">
      <c r="A125" s="72"/>
      <c r="B125" s="72"/>
      <c r="C125" s="72"/>
      <c r="E125" s="72"/>
      <c r="F125" s="177"/>
      <c r="G125" s="72"/>
      <c r="H125" s="72"/>
      <c r="I125" s="72"/>
      <c r="J125" s="178"/>
      <c r="L125" s="179"/>
    </row>
    <row r="126" ht="12.5" spans="1:12">
      <c r="A126" s="72"/>
      <c r="B126" s="72"/>
      <c r="C126" s="72"/>
      <c r="E126" s="72"/>
      <c r="F126" s="177"/>
      <c r="G126" s="72"/>
      <c r="H126" s="72"/>
      <c r="I126" s="72"/>
      <c r="J126" s="178"/>
      <c r="L126" s="179"/>
    </row>
    <row r="127" ht="12.5" spans="1:12">
      <c r="A127" s="72"/>
      <c r="B127" s="72"/>
      <c r="C127" s="72"/>
      <c r="E127" s="72"/>
      <c r="F127" s="177"/>
      <c r="G127" s="72"/>
      <c r="H127" s="72"/>
      <c r="I127" s="72"/>
      <c r="J127" s="178"/>
      <c r="L127" s="179"/>
    </row>
    <row r="128" ht="12.5" spans="1:12">
      <c r="A128" s="72"/>
      <c r="B128" s="72"/>
      <c r="C128" s="72"/>
      <c r="E128" s="72"/>
      <c r="F128" s="177"/>
      <c r="G128" s="72"/>
      <c r="H128" s="72"/>
      <c r="I128" s="72"/>
      <c r="J128" s="178"/>
      <c r="L128" s="179"/>
    </row>
    <row r="129" ht="12.5" spans="1:12">
      <c r="A129" s="72"/>
      <c r="B129" s="72"/>
      <c r="C129" s="72"/>
      <c r="E129" s="72"/>
      <c r="F129" s="177"/>
      <c r="G129" s="72"/>
      <c r="H129" s="72"/>
      <c r="I129" s="72"/>
      <c r="J129" s="178"/>
      <c r="L129" s="179"/>
    </row>
    <row r="130" ht="12.5" spans="1:12">
      <c r="A130" s="72"/>
      <c r="B130" s="72"/>
      <c r="C130" s="72"/>
      <c r="E130" s="72"/>
      <c r="F130" s="177"/>
      <c r="G130" s="72"/>
      <c r="H130" s="72"/>
      <c r="I130" s="72"/>
      <c r="J130" s="178"/>
      <c r="L130" s="179"/>
    </row>
    <row r="131" ht="12.5" spans="1:12">
      <c r="A131" s="72"/>
      <c r="B131" s="72"/>
      <c r="C131" s="72"/>
      <c r="E131" s="72"/>
      <c r="F131" s="177"/>
      <c r="G131" s="72"/>
      <c r="H131" s="72"/>
      <c r="I131" s="72"/>
      <c r="J131" s="178"/>
      <c r="L131" s="179"/>
    </row>
    <row r="132" ht="12.5" spans="1:12">
      <c r="A132" s="72"/>
      <c r="B132" s="72"/>
      <c r="C132" s="72"/>
      <c r="E132" s="72"/>
      <c r="F132" s="177"/>
      <c r="G132" s="72"/>
      <c r="H132" s="72"/>
      <c r="I132" s="72"/>
      <c r="J132" s="178"/>
      <c r="L132" s="179"/>
    </row>
    <row r="133" ht="12.5" spans="1:12">
      <c r="A133" s="72"/>
      <c r="B133" s="72"/>
      <c r="C133" s="72"/>
      <c r="E133" s="72"/>
      <c r="F133" s="177"/>
      <c r="G133" s="72"/>
      <c r="H133" s="72"/>
      <c r="I133" s="72"/>
      <c r="J133" s="178"/>
      <c r="L133" s="179"/>
    </row>
    <row r="134" ht="12.5" spans="1:12">
      <c r="A134" s="72"/>
      <c r="B134" s="72"/>
      <c r="C134" s="72"/>
      <c r="E134" s="72"/>
      <c r="F134" s="177"/>
      <c r="G134" s="72"/>
      <c r="H134" s="72"/>
      <c r="I134" s="72"/>
      <c r="J134" s="178"/>
      <c r="L134" s="179"/>
    </row>
    <row r="135" ht="12.5" spans="1:12">
      <c r="A135" s="72"/>
      <c r="B135" s="72"/>
      <c r="C135" s="72"/>
      <c r="E135" s="72"/>
      <c r="F135" s="177"/>
      <c r="G135" s="72"/>
      <c r="H135" s="72"/>
      <c r="I135" s="72"/>
      <c r="J135" s="178"/>
      <c r="L135" s="179"/>
    </row>
    <row r="136" ht="12.5" spans="1:12">
      <c r="A136" s="72"/>
      <c r="B136" s="72"/>
      <c r="C136" s="72"/>
      <c r="E136" s="72"/>
      <c r="F136" s="177"/>
      <c r="G136" s="72"/>
      <c r="H136" s="72"/>
      <c r="I136" s="72"/>
      <c r="J136" s="178"/>
      <c r="L136" s="179"/>
    </row>
    <row r="137" ht="12.5" spans="1:12">
      <c r="A137" s="72"/>
      <c r="B137" s="72"/>
      <c r="C137" s="72"/>
      <c r="E137" s="72"/>
      <c r="F137" s="177"/>
      <c r="G137" s="72"/>
      <c r="H137" s="72"/>
      <c r="I137" s="72"/>
      <c r="J137" s="178"/>
      <c r="L137" s="179"/>
    </row>
    <row r="138" ht="12.5" spans="1:12">
      <c r="A138" s="72"/>
      <c r="B138" s="72"/>
      <c r="C138" s="72"/>
      <c r="E138" s="72"/>
      <c r="F138" s="177"/>
      <c r="G138" s="72"/>
      <c r="H138" s="72"/>
      <c r="I138" s="72"/>
      <c r="J138" s="178"/>
      <c r="L138" s="179"/>
    </row>
    <row r="139" ht="12.5" spans="1:12">
      <c r="A139" s="72"/>
      <c r="B139" s="72"/>
      <c r="C139" s="72"/>
      <c r="E139" s="72"/>
      <c r="F139" s="177"/>
      <c r="G139" s="72"/>
      <c r="H139" s="72"/>
      <c r="I139" s="72"/>
      <c r="J139" s="178"/>
      <c r="L139" s="179"/>
    </row>
    <row r="140" ht="12.5" spans="1:12">
      <c r="A140" s="72"/>
      <c r="B140" s="72"/>
      <c r="C140" s="72"/>
      <c r="E140" s="72"/>
      <c r="F140" s="177"/>
      <c r="G140" s="72"/>
      <c r="H140" s="72"/>
      <c r="I140" s="72"/>
      <c r="J140" s="178"/>
      <c r="L140" s="179"/>
    </row>
    <row r="141" ht="12.5" spans="1:12">
      <c r="A141" s="72"/>
      <c r="B141" s="72"/>
      <c r="C141" s="72"/>
      <c r="E141" s="72"/>
      <c r="F141" s="177"/>
      <c r="G141" s="72"/>
      <c r="H141" s="72"/>
      <c r="I141" s="72"/>
      <c r="J141" s="178"/>
      <c r="L141" s="179"/>
    </row>
    <row r="142" ht="12.5" spans="1:12">
      <c r="A142" s="72"/>
      <c r="B142" s="72"/>
      <c r="C142" s="72"/>
      <c r="E142" s="72"/>
      <c r="F142" s="177"/>
      <c r="G142" s="72"/>
      <c r="H142" s="72"/>
      <c r="I142" s="72"/>
      <c r="J142" s="178"/>
      <c r="L142" s="179"/>
    </row>
    <row r="143" ht="12.5" spans="1:12">
      <c r="A143" s="72"/>
      <c r="B143" s="72"/>
      <c r="C143" s="72"/>
      <c r="E143" s="72"/>
      <c r="F143" s="177"/>
      <c r="G143" s="72"/>
      <c r="H143" s="72"/>
      <c r="I143" s="72"/>
      <c r="J143" s="178"/>
      <c r="L143" s="179"/>
    </row>
    <row r="144" ht="12.5" spans="1:12">
      <c r="A144" s="72"/>
      <c r="B144" s="72"/>
      <c r="C144" s="72"/>
      <c r="E144" s="72"/>
      <c r="F144" s="177"/>
      <c r="G144" s="72"/>
      <c r="H144" s="72"/>
      <c r="I144" s="72"/>
      <c r="J144" s="178"/>
      <c r="L144" s="179"/>
    </row>
    <row r="145" ht="12.5" spans="1:12">
      <c r="A145" s="72"/>
      <c r="B145" s="72"/>
      <c r="C145" s="72"/>
      <c r="E145" s="72"/>
      <c r="F145" s="177"/>
      <c r="G145" s="72"/>
      <c r="H145" s="72"/>
      <c r="I145" s="72"/>
      <c r="J145" s="178"/>
      <c r="L145" s="179"/>
    </row>
    <row r="146" ht="12.5" spans="1:12">
      <c r="A146" s="72"/>
      <c r="B146" s="72"/>
      <c r="C146" s="72"/>
      <c r="E146" s="72"/>
      <c r="F146" s="177"/>
      <c r="G146" s="72"/>
      <c r="H146" s="72"/>
      <c r="I146" s="72"/>
      <c r="J146" s="178"/>
      <c r="L146" s="179"/>
    </row>
    <row r="147" ht="12.5" spans="1:12">
      <c r="A147" s="72"/>
      <c r="B147" s="72"/>
      <c r="C147" s="72"/>
      <c r="E147" s="72"/>
      <c r="F147" s="177"/>
      <c r="G147" s="72"/>
      <c r="H147" s="72"/>
      <c r="I147" s="72"/>
      <c r="J147" s="178"/>
      <c r="L147" s="179"/>
    </row>
    <row r="148" ht="12.5" spans="1:12">
      <c r="A148" s="72"/>
      <c r="B148" s="72"/>
      <c r="C148" s="72"/>
      <c r="E148" s="72"/>
      <c r="F148" s="177"/>
      <c r="G148" s="72"/>
      <c r="H148" s="72"/>
      <c r="I148" s="72"/>
      <c r="J148" s="178"/>
      <c r="L148" s="179"/>
    </row>
    <row r="149" ht="12.5" spans="1:12">
      <c r="A149" s="72"/>
      <c r="B149" s="72"/>
      <c r="C149" s="72"/>
      <c r="E149" s="72"/>
      <c r="F149" s="177"/>
      <c r="G149" s="72"/>
      <c r="H149" s="72"/>
      <c r="I149" s="72"/>
      <c r="J149" s="178"/>
      <c r="L149" s="179"/>
    </row>
    <row r="150" ht="12.5" spans="1:12">
      <c r="A150" s="72"/>
      <c r="B150" s="72"/>
      <c r="C150" s="72"/>
      <c r="E150" s="72"/>
      <c r="F150" s="177"/>
      <c r="G150" s="72"/>
      <c r="H150" s="72"/>
      <c r="I150" s="72"/>
      <c r="J150" s="178"/>
      <c r="L150" s="179"/>
    </row>
    <row r="151" ht="12.5" spans="1:12">
      <c r="A151" s="72"/>
      <c r="B151" s="72"/>
      <c r="C151" s="72"/>
      <c r="E151" s="72"/>
      <c r="F151" s="177"/>
      <c r="G151" s="72"/>
      <c r="H151" s="72"/>
      <c r="I151" s="72"/>
      <c r="J151" s="178"/>
      <c r="L151" s="179"/>
    </row>
    <row r="152" ht="12.5" spans="1:12">
      <c r="A152" s="72"/>
      <c r="B152" s="72"/>
      <c r="C152" s="72"/>
      <c r="E152" s="72"/>
      <c r="F152" s="177"/>
      <c r="G152" s="72"/>
      <c r="H152" s="72"/>
      <c r="I152" s="72"/>
      <c r="J152" s="178"/>
      <c r="L152" s="179"/>
    </row>
    <row r="153" ht="12.5" spans="1:12">
      <c r="A153" s="72"/>
      <c r="B153" s="72"/>
      <c r="C153" s="72"/>
      <c r="E153" s="72"/>
      <c r="F153" s="177"/>
      <c r="G153" s="72"/>
      <c r="H153" s="72"/>
      <c r="I153" s="72"/>
      <c r="J153" s="178"/>
      <c r="L153" s="179"/>
    </row>
    <row r="154" ht="12.5" spans="1:12">
      <c r="A154" s="72"/>
      <c r="B154" s="72"/>
      <c r="C154" s="72"/>
      <c r="E154" s="72"/>
      <c r="F154" s="177"/>
      <c r="G154" s="72"/>
      <c r="H154" s="72"/>
      <c r="I154" s="72"/>
      <c r="J154" s="178"/>
      <c r="L154" s="179"/>
    </row>
    <row r="155" ht="12.5" spans="1:12">
      <c r="A155" s="72"/>
      <c r="B155" s="72"/>
      <c r="C155" s="72"/>
      <c r="E155" s="72"/>
      <c r="F155" s="177"/>
      <c r="G155" s="72"/>
      <c r="H155" s="72"/>
      <c r="I155" s="72"/>
      <c r="J155" s="178"/>
      <c r="L155" s="179"/>
    </row>
    <row r="156" ht="12.5" spans="1:12">
      <c r="A156" s="72"/>
      <c r="B156" s="72"/>
      <c r="C156" s="72"/>
      <c r="E156" s="72"/>
      <c r="F156" s="177"/>
      <c r="G156" s="72"/>
      <c r="H156" s="72"/>
      <c r="I156" s="72"/>
      <c r="J156" s="178"/>
      <c r="L156" s="179"/>
    </row>
    <row r="157" ht="12.5" spans="1:12">
      <c r="A157" s="72"/>
      <c r="B157" s="72"/>
      <c r="C157" s="72"/>
      <c r="E157" s="72"/>
      <c r="F157" s="177"/>
      <c r="G157" s="72"/>
      <c r="H157" s="72"/>
      <c r="I157" s="72"/>
      <c r="J157" s="178"/>
      <c r="L157" s="179"/>
    </row>
    <row r="158" ht="12.5" spans="1:12">
      <c r="A158" s="72"/>
      <c r="B158" s="72"/>
      <c r="C158" s="72"/>
      <c r="E158" s="72"/>
      <c r="F158" s="177"/>
      <c r="G158" s="72"/>
      <c r="H158" s="72"/>
      <c r="I158" s="72"/>
      <c r="J158" s="178"/>
      <c r="L158" s="179"/>
    </row>
    <row r="159" ht="12.5" spans="1:12">
      <c r="A159" s="72"/>
      <c r="B159" s="72"/>
      <c r="C159" s="72"/>
      <c r="E159" s="72"/>
      <c r="F159" s="177"/>
      <c r="G159" s="72"/>
      <c r="H159" s="72"/>
      <c r="I159" s="72"/>
      <c r="J159" s="178"/>
      <c r="L159" s="179"/>
    </row>
    <row r="160" ht="12.5" spans="1:12">
      <c r="A160" s="72"/>
      <c r="B160" s="72"/>
      <c r="C160" s="72"/>
      <c r="E160" s="72"/>
      <c r="F160" s="177"/>
      <c r="G160" s="72"/>
      <c r="H160" s="72"/>
      <c r="I160" s="72"/>
      <c r="J160" s="178"/>
      <c r="L160" s="179"/>
    </row>
    <row r="161" ht="12.5" spans="1:12">
      <c r="A161" s="72"/>
      <c r="B161" s="72"/>
      <c r="C161" s="72"/>
      <c r="E161" s="72"/>
      <c r="F161" s="177"/>
      <c r="G161" s="72"/>
      <c r="H161" s="72"/>
      <c r="I161" s="72"/>
      <c r="J161" s="178"/>
      <c r="L161" s="179"/>
    </row>
    <row r="162" ht="12.5" spans="1:12">
      <c r="A162" s="72"/>
      <c r="B162" s="72"/>
      <c r="C162" s="72"/>
      <c r="E162" s="72"/>
      <c r="F162" s="177"/>
      <c r="G162" s="72"/>
      <c r="H162" s="72"/>
      <c r="I162" s="72"/>
      <c r="J162" s="178"/>
      <c r="L162" s="179"/>
    </row>
    <row r="163" ht="12.5" spans="1:12">
      <c r="A163" s="72"/>
      <c r="B163" s="72"/>
      <c r="C163" s="72"/>
      <c r="E163" s="72"/>
      <c r="F163" s="177"/>
      <c r="G163" s="72"/>
      <c r="H163" s="72"/>
      <c r="I163" s="72"/>
      <c r="J163" s="178"/>
      <c r="L163" s="179"/>
    </row>
    <row r="164" ht="12.5" spans="1:12">
      <c r="A164" s="72"/>
      <c r="B164" s="72"/>
      <c r="C164" s="72"/>
      <c r="E164" s="72"/>
      <c r="F164" s="177"/>
      <c r="G164" s="72"/>
      <c r="H164" s="72"/>
      <c r="I164" s="72"/>
      <c r="J164" s="178"/>
      <c r="L164" s="179"/>
    </row>
    <row r="165" ht="12.5" spans="1:12">
      <c r="A165" s="72"/>
      <c r="B165" s="72"/>
      <c r="C165" s="72"/>
      <c r="E165" s="72"/>
      <c r="F165" s="177"/>
      <c r="G165" s="72"/>
      <c r="H165" s="72"/>
      <c r="I165" s="72"/>
      <c r="J165" s="178"/>
      <c r="L165" s="179"/>
    </row>
    <row r="166" ht="12.5" spans="1:12">
      <c r="A166" s="72"/>
      <c r="B166" s="72"/>
      <c r="C166" s="72"/>
      <c r="E166" s="72"/>
      <c r="F166" s="177"/>
      <c r="G166" s="72"/>
      <c r="H166" s="72"/>
      <c r="I166" s="72"/>
      <c r="J166" s="178"/>
      <c r="L166" s="179"/>
    </row>
    <row r="167" ht="12.5" spans="1:12">
      <c r="A167" s="72"/>
      <c r="B167" s="72"/>
      <c r="C167" s="72"/>
      <c r="E167" s="72"/>
      <c r="F167" s="177"/>
      <c r="G167" s="72"/>
      <c r="H167" s="72"/>
      <c r="I167" s="72"/>
      <c r="J167" s="178"/>
      <c r="L167" s="179"/>
    </row>
    <row r="168" ht="12.5" spans="1:12">
      <c r="A168" s="72"/>
      <c r="B168" s="72"/>
      <c r="C168" s="72"/>
      <c r="E168" s="72"/>
      <c r="F168" s="177"/>
      <c r="G168" s="72"/>
      <c r="H168" s="72"/>
      <c r="I168" s="72"/>
      <c r="J168" s="178"/>
      <c r="L168" s="179"/>
    </row>
    <row r="169" ht="12.5" spans="1:12">
      <c r="A169" s="72"/>
      <c r="B169" s="72"/>
      <c r="C169" s="72"/>
      <c r="E169" s="72"/>
      <c r="F169" s="177"/>
      <c r="G169" s="72"/>
      <c r="H169" s="72"/>
      <c r="I169" s="72"/>
      <c r="J169" s="178"/>
      <c r="L169" s="179"/>
    </row>
    <row r="170" ht="12.5" spans="1:12">
      <c r="A170" s="72"/>
      <c r="B170" s="72"/>
      <c r="C170" s="72"/>
      <c r="E170" s="72"/>
      <c r="F170" s="177"/>
      <c r="G170" s="72"/>
      <c r="H170" s="72"/>
      <c r="I170" s="72"/>
      <c r="J170" s="178"/>
      <c r="L170" s="179"/>
    </row>
    <row r="171" ht="12.5" spans="1:12">
      <c r="A171" s="72"/>
      <c r="B171" s="72"/>
      <c r="C171" s="72"/>
      <c r="E171" s="72"/>
      <c r="F171" s="177"/>
      <c r="G171" s="72"/>
      <c r="H171" s="72"/>
      <c r="I171" s="72"/>
      <c r="J171" s="178"/>
      <c r="L171" s="179"/>
    </row>
    <row r="172" ht="12.5" spans="1:12">
      <c r="A172" s="72"/>
      <c r="B172" s="72"/>
      <c r="C172" s="72"/>
      <c r="E172" s="72"/>
      <c r="F172" s="177"/>
      <c r="G172" s="72"/>
      <c r="H172" s="72"/>
      <c r="I172" s="72"/>
      <c r="J172" s="178"/>
      <c r="L172" s="179"/>
    </row>
    <row r="173" ht="12.5" spans="1:12">
      <c r="A173" s="72"/>
      <c r="B173" s="72"/>
      <c r="C173" s="72"/>
      <c r="E173" s="72"/>
      <c r="F173" s="177"/>
      <c r="G173" s="72"/>
      <c r="H173" s="72"/>
      <c r="I173" s="72"/>
      <c r="J173" s="178"/>
      <c r="L173" s="179"/>
    </row>
    <row r="174" ht="12.5" spans="1:12">
      <c r="A174" s="72"/>
      <c r="B174" s="72"/>
      <c r="C174" s="72"/>
      <c r="E174" s="72"/>
      <c r="F174" s="177"/>
      <c r="G174" s="72"/>
      <c r="H174" s="72"/>
      <c r="I174" s="72"/>
      <c r="J174" s="178"/>
      <c r="L174" s="179"/>
    </row>
    <row r="175" ht="12.5" spans="1:12">
      <c r="A175" s="72"/>
      <c r="B175" s="72"/>
      <c r="C175" s="72"/>
      <c r="E175" s="72"/>
      <c r="F175" s="177"/>
      <c r="G175" s="72"/>
      <c r="H175" s="72"/>
      <c r="I175" s="72"/>
      <c r="J175" s="178"/>
      <c r="L175" s="179"/>
    </row>
    <row r="176" ht="12.5" spans="1:12">
      <c r="A176" s="72"/>
      <c r="B176" s="72"/>
      <c r="C176" s="72"/>
      <c r="E176" s="72"/>
      <c r="F176" s="177"/>
      <c r="G176" s="72"/>
      <c r="H176" s="72"/>
      <c r="I176" s="72"/>
      <c r="J176" s="178"/>
      <c r="L176" s="179"/>
    </row>
    <row r="177" ht="12.5" spans="1:12">
      <c r="A177" s="72"/>
      <c r="B177" s="72"/>
      <c r="C177" s="72"/>
      <c r="E177" s="72"/>
      <c r="F177" s="177"/>
      <c r="G177" s="72"/>
      <c r="H177" s="72"/>
      <c r="I177" s="72"/>
      <c r="J177" s="178"/>
      <c r="L177" s="179"/>
    </row>
    <row r="178" ht="12.5" spans="1:12">
      <c r="A178" s="72"/>
      <c r="B178" s="72"/>
      <c r="C178" s="72"/>
      <c r="E178" s="72"/>
      <c r="F178" s="177"/>
      <c r="G178" s="72"/>
      <c r="H178" s="72"/>
      <c r="I178" s="72"/>
      <c r="J178" s="178"/>
      <c r="L178" s="179"/>
    </row>
    <row r="179" ht="12.5" spans="1:12">
      <c r="A179" s="72"/>
      <c r="B179" s="72"/>
      <c r="C179" s="72"/>
      <c r="E179" s="72"/>
      <c r="F179" s="177"/>
      <c r="G179" s="72"/>
      <c r="H179" s="72"/>
      <c r="I179" s="72"/>
      <c r="J179" s="178"/>
      <c r="L179" s="179"/>
    </row>
    <row r="180" ht="12.5" spans="1:12">
      <c r="A180" s="72"/>
      <c r="B180" s="72"/>
      <c r="C180" s="72"/>
      <c r="E180" s="72"/>
      <c r="F180" s="177"/>
      <c r="G180" s="72"/>
      <c r="H180" s="72"/>
      <c r="I180" s="72"/>
      <c r="J180" s="178"/>
      <c r="L180" s="179"/>
    </row>
    <row r="181" ht="12.5" spans="1:12">
      <c r="A181" s="72"/>
      <c r="B181" s="72"/>
      <c r="C181" s="72"/>
      <c r="E181" s="72"/>
      <c r="F181" s="177"/>
      <c r="G181" s="72"/>
      <c r="H181" s="72"/>
      <c r="I181" s="72"/>
      <c r="J181" s="178"/>
      <c r="L181" s="179"/>
    </row>
    <row r="182" ht="12.5" spans="1:12">
      <c r="A182" s="72"/>
      <c r="B182" s="72"/>
      <c r="C182" s="72"/>
      <c r="E182" s="72"/>
      <c r="F182" s="177"/>
      <c r="G182" s="72"/>
      <c r="H182" s="72"/>
      <c r="I182" s="72"/>
      <c r="J182" s="178"/>
      <c r="L182" s="179"/>
    </row>
    <row r="183" ht="12.5" spans="1:12">
      <c r="A183" s="72"/>
      <c r="B183" s="72"/>
      <c r="C183" s="72"/>
      <c r="E183" s="72"/>
      <c r="F183" s="177"/>
      <c r="G183" s="72"/>
      <c r="H183" s="72"/>
      <c r="I183" s="72"/>
      <c r="J183" s="178"/>
      <c r="L183" s="179"/>
    </row>
    <row r="184" ht="12.5" spans="1:12">
      <c r="A184" s="72"/>
      <c r="B184" s="72"/>
      <c r="C184" s="72"/>
      <c r="E184" s="72"/>
      <c r="F184" s="177"/>
      <c r="G184" s="72"/>
      <c r="H184" s="72"/>
      <c r="I184" s="72"/>
      <c r="J184" s="178"/>
      <c r="L184" s="179"/>
    </row>
    <row r="185" ht="12.5" spans="1:12">
      <c r="A185" s="72"/>
      <c r="B185" s="72"/>
      <c r="C185" s="72"/>
      <c r="E185" s="72"/>
      <c r="F185" s="177"/>
      <c r="G185" s="72"/>
      <c r="H185" s="72"/>
      <c r="I185" s="72"/>
      <c r="J185" s="178"/>
      <c r="L185" s="179"/>
    </row>
    <row r="186" ht="12.5" spans="1:12">
      <c r="A186" s="72"/>
      <c r="B186" s="72"/>
      <c r="C186" s="72"/>
      <c r="E186" s="72"/>
      <c r="F186" s="177"/>
      <c r="G186" s="72"/>
      <c r="H186" s="72"/>
      <c r="I186" s="72"/>
      <c r="J186" s="178"/>
      <c r="L186" s="179"/>
    </row>
    <row r="187" ht="12.5" spans="1:12">
      <c r="A187" s="72"/>
      <c r="B187" s="72"/>
      <c r="C187" s="72"/>
      <c r="E187" s="72"/>
      <c r="F187" s="177"/>
      <c r="G187" s="72"/>
      <c r="H187" s="72"/>
      <c r="I187" s="72"/>
      <c r="J187" s="178"/>
      <c r="L187" s="179"/>
    </row>
    <row r="188" ht="12.5" spans="1:12">
      <c r="A188" s="72"/>
      <c r="B188" s="72"/>
      <c r="C188" s="72"/>
      <c r="E188" s="72"/>
      <c r="F188" s="177"/>
      <c r="G188" s="72"/>
      <c r="H188" s="72"/>
      <c r="I188" s="72"/>
      <c r="J188" s="178"/>
      <c r="L188" s="179"/>
    </row>
    <row r="189" ht="12.5" spans="1:12">
      <c r="A189" s="72"/>
      <c r="B189" s="72"/>
      <c r="C189" s="72"/>
      <c r="E189" s="72"/>
      <c r="F189" s="177"/>
      <c r="G189" s="72"/>
      <c r="H189" s="72"/>
      <c r="I189" s="72"/>
      <c r="J189" s="178"/>
      <c r="L189" s="179"/>
    </row>
    <row r="190" ht="12.5" spans="1:12">
      <c r="A190" s="72"/>
      <c r="B190" s="72"/>
      <c r="C190" s="72"/>
      <c r="E190" s="72"/>
      <c r="F190" s="177"/>
      <c r="G190" s="72"/>
      <c r="H190" s="72"/>
      <c r="I190" s="72"/>
      <c r="J190" s="178"/>
      <c r="L190" s="179"/>
    </row>
    <row r="191" ht="12.5" spans="1:12">
      <c r="A191" s="72"/>
      <c r="B191" s="72"/>
      <c r="C191" s="72"/>
      <c r="E191" s="72"/>
      <c r="F191" s="177"/>
      <c r="G191" s="72"/>
      <c r="H191" s="72"/>
      <c r="I191" s="72"/>
      <c r="J191" s="178"/>
      <c r="L191" s="179"/>
    </row>
    <row r="192" ht="12.5" spans="1:12">
      <c r="A192" s="72"/>
      <c r="B192" s="72"/>
      <c r="C192" s="72"/>
      <c r="E192" s="72"/>
      <c r="F192" s="177"/>
      <c r="G192" s="72"/>
      <c r="H192" s="72"/>
      <c r="I192" s="72"/>
      <c r="J192" s="178"/>
      <c r="L192" s="179"/>
    </row>
    <row r="193" ht="12.5" spans="1:12">
      <c r="A193" s="72"/>
      <c r="B193" s="72"/>
      <c r="C193" s="72"/>
      <c r="E193" s="72"/>
      <c r="F193" s="177"/>
      <c r="G193" s="72"/>
      <c r="H193" s="72"/>
      <c r="I193" s="72"/>
      <c r="J193" s="178"/>
      <c r="L193" s="179"/>
    </row>
    <row r="194" ht="12.5" spans="1:12">
      <c r="A194" s="72"/>
      <c r="B194" s="72"/>
      <c r="C194" s="72"/>
      <c r="E194" s="72"/>
      <c r="F194" s="177"/>
      <c r="G194" s="72"/>
      <c r="H194" s="72"/>
      <c r="I194" s="72"/>
      <c r="J194" s="178"/>
      <c r="L194" s="179"/>
    </row>
    <row r="195" ht="12.5" spans="1:12">
      <c r="A195" s="72"/>
      <c r="B195" s="72"/>
      <c r="C195" s="72"/>
      <c r="E195" s="72"/>
      <c r="F195" s="177"/>
      <c r="G195" s="72"/>
      <c r="H195" s="72"/>
      <c r="I195" s="72"/>
      <c r="J195" s="178"/>
      <c r="L195" s="179"/>
    </row>
    <row r="196" ht="12.5" spans="1:12">
      <c r="A196" s="72"/>
      <c r="B196" s="72"/>
      <c r="C196" s="72"/>
      <c r="E196" s="72"/>
      <c r="F196" s="177"/>
      <c r="G196" s="72"/>
      <c r="H196" s="72"/>
      <c r="I196" s="72"/>
      <c r="J196" s="178"/>
      <c r="L196" s="179"/>
    </row>
    <row r="197" ht="12.5" spans="1:12">
      <c r="A197" s="72"/>
      <c r="B197" s="72"/>
      <c r="C197" s="72"/>
      <c r="E197" s="72"/>
      <c r="F197" s="177"/>
      <c r="G197" s="72"/>
      <c r="H197" s="72"/>
      <c r="I197" s="72"/>
      <c r="J197" s="178"/>
      <c r="L197" s="179"/>
    </row>
    <row r="198" ht="12.5" spans="1:12">
      <c r="A198" s="72"/>
      <c r="B198" s="72"/>
      <c r="C198" s="72"/>
      <c r="E198" s="72"/>
      <c r="F198" s="177"/>
      <c r="G198" s="72"/>
      <c r="H198" s="72"/>
      <c r="I198" s="72"/>
      <c r="J198" s="178"/>
      <c r="L198" s="179"/>
    </row>
    <row r="199" ht="12.5" spans="1:12">
      <c r="A199" s="72"/>
      <c r="B199" s="72"/>
      <c r="C199" s="72"/>
      <c r="E199" s="72"/>
      <c r="F199" s="177"/>
      <c r="G199" s="72"/>
      <c r="H199" s="72"/>
      <c r="I199" s="72"/>
      <c r="J199" s="178"/>
      <c r="L199" s="179"/>
    </row>
    <row r="200" ht="12.5" spans="1:12">
      <c r="A200" s="72"/>
      <c r="B200" s="72"/>
      <c r="C200" s="72"/>
      <c r="E200" s="72"/>
      <c r="F200" s="177"/>
      <c r="G200" s="72"/>
      <c r="H200" s="72"/>
      <c r="I200" s="72"/>
      <c r="J200" s="178"/>
      <c r="L200" s="179"/>
    </row>
    <row r="201" ht="12.5" spans="1:12">
      <c r="A201" s="72"/>
      <c r="B201" s="72"/>
      <c r="C201" s="72"/>
      <c r="E201" s="72"/>
      <c r="F201" s="177"/>
      <c r="G201" s="72"/>
      <c r="H201" s="72"/>
      <c r="I201" s="72"/>
      <c r="J201" s="178"/>
      <c r="L201" s="179"/>
    </row>
    <row r="202" ht="12.5" spans="1:12">
      <c r="A202" s="72"/>
      <c r="B202" s="72"/>
      <c r="C202" s="72"/>
      <c r="E202" s="72"/>
      <c r="F202" s="177"/>
      <c r="G202" s="72"/>
      <c r="H202" s="72"/>
      <c r="I202" s="72"/>
      <c r="J202" s="178"/>
      <c r="L202" s="179"/>
    </row>
    <row r="203" ht="12.5" spans="1:12">
      <c r="A203" s="72"/>
      <c r="B203" s="72"/>
      <c r="C203" s="72"/>
      <c r="E203" s="72"/>
      <c r="F203" s="177"/>
      <c r="G203" s="72"/>
      <c r="H203" s="72"/>
      <c r="I203" s="72"/>
      <c r="J203" s="178"/>
      <c r="L203" s="179"/>
    </row>
    <row r="204" ht="12.5" spans="1:12">
      <c r="A204" s="72"/>
      <c r="B204" s="72"/>
      <c r="C204" s="72"/>
      <c r="E204" s="72"/>
      <c r="F204" s="177"/>
      <c r="G204" s="72"/>
      <c r="H204" s="72"/>
      <c r="I204" s="72"/>
      <c r="J204" s="178"/>
      <c r="L204" s="179"/>
    </row>
    <row r="205" ht="12.5" spans="1:12">
      <c r="A205" s="72"/>
      <c r="B205" s="72"/>
      <c r="C205" s="72"/>
      <c r="E205" s="72"/>
      <c r="F205" s="177"/>
      <c r="G205" s="72"/>
      <c r="H205" s="72"/>
      <c r="I205" s="72"/>
      <c r="J205" s="178"/>
      <c r="L205" s="179"/>
    </row>
    <row r="206" ht="12.5" spans="1:12">
      <c r="A206" s="72"/>
      <c r="B206" s="72"/>
      <c r="C206" s="72"/>
      <c r="E206" s="72"/>
      <c r="F206" s="177"/>
      <c r="G206" s="72"/>
      <c r="H206" s="72"/>
      <c r="I206" s="72"/>
      <c r="J206" s="178"/>
      <c r="L206" s="179"/>
    </row>
    <row r="207" ht="12.5" spans="1:12">
      <c r="A207" s="72"/>
      <c r="B207" s="72"/>
      <c r="C207" s="72"/>
      <c r="E207" s="72"/>
      <c r="F207" s="177"/>
      <c r="G207" s="72"/>
      <c r="H207" s="72"/>
      <c r="I207" s="72"/>
      <c r="J207" s="178"/>
      <c r="L207" s="179"/>
    </row>
    <row r="208" ht="12.5" spans="1:12">
      <c r="A208" s="72"/>
      <c r="B208" s="72"/>
      <c r="C208" s="72"/>
      <c r="E208" s="72"/>
      <c r="F208" s="177"/>
      <c r="G208" s="72"/>
      <c r="H208" s="72"/>
      <c r="I208" s="72"/>
      <c r="J208" s="178"/>
      <c r="L208" s="179"/>
    </row>
    <row r="209" ht="12.5" spans="1:12">
      <c r="A209" s="72"/>
      <c r="B209" s="72"/>
      <c r="C209" s="72"/>
      <c r="E209" s="72"/>
      <c r="F209" s="177"/>
      <c r="G209" s="72"/>
      <c r="H209" s="72"/>
      <c r="I209" s="72"/>
      <c r="J209" s="178"/>
      <c r="L209" s="179"/>
    </row>
    <row r="210" ht="12.5" spans="1:12">
      <c r="A210" s="72"/>
      <c r="B210" s="72"/>
      <c r="C210" s="72"/>
      <c r="E210" s="72"/>
      <c r="F210" s="177"/>
      <c r="G210" s="72"/>
      <c r="H210" s="72"/>
      <c r="I210" s="72"/>
      <c r="J210" s="178"/>
      <c r="L210" s="179"/>
    </row>
    <row r="211" ht="12.5" spans="1:12">
      <c r="A211" s="72"/>
      <c r="B211" s="72"/>
      <c r="C211" s="72"/>
      <c r="E211" s="72"/>
      <c r="F211" s="177"/>
      <c r="G211" s="72"/>
      <c r="H211" s="72"/>
      <c r="I211" s="72"/>
      <c r="J211" s="178"/>
      <c r="L211" s="179"/>
    </row>
    <row r="212" ht="12.5" spans="1:12">
      <c r="A212" s="72"/>
      <c r="B212" s="72"/>
      <c r="C212" s="72"/>
      <c r="E212" s="72"/>
      <c r="F212" s="177"/>
      <c r="G212" s="72"/>
      <c r="H212" s="72"/>
      <c r="I212" s="72"/>
      <c r="J212" s="178"/>
      <c r="L212" s="179"/>
    </row>
    <row r="213" ht="12.5" spans="1:12">
      <c r="A213" s="72"/>
      <c r="B213" s="72"/>
      <c r="C213" s="72"/>
      <c r="E213" s="72"/>
      <c r="F213" s="177"/>
      <c r="G213" s="72"/>
      <c r="H213" s="72"/>
      <c r="I213" s="72"/>
      <c r="J213" s="178"/>
      <c r="L213" s="179"/>
    </row>
    <row r="214" ht="12.5" spans="1:12">
      <c r="A214" s="72"/>
      <c r="B214" s="72"/>
      <c r="C214" s="72"/>
      <c r="E214" s="72"/>
      <c r="F214" s="177"/>
      <c r="G214" s="72"/>
      <c r="H214" s="72"/>
      <c r="I214" s="72"/>
      <c r="J214" s="178"/>
      <c r="L214" s="179"/>
    </row>
    <row r="215" ht="12.5" spans="1:12">
      <c r="A215" s="72"/>
      <c r="B215" s="72"/>
      <c r="C215" s="72"/>
      <c r="E215" s="72"/>
      <c r="F215" s="177"/>
      <c r="G215" s="72"/>
      <c r="H215" s="72"/>
      <c r="I215" s="72"/>
      <c r="J215" s="178"/>
      <c r="L215" s="179"/>
    </row>
    <row r="216" ht="12.5" spans="1:12">
      <c r="A216" s="72"/>
      <c r="B216" s="72"/>
      <c r="C216" s="72"/>
      <c r="E216" s="72"/>
      <c r="F216" s="177"/>
      <c r="G216" s="72"/>
      <c r="H216" s="72"/>
      <c r="I216" s="72"/>
      <c r="J216" s="178"/>
      <c r="L216" s="179"/>
    </row>
    <row r="217" ht="12.5" spans="1:12">
      <c r="A217" s="72"/>
      <c r="B217" s="72"/>
      <c r="C217" s="72"/>
      <c r="E217" s="72"/>
      <c r="F217" s="177"/>
      <c r="G217" s="72"/>
      <c r="H217" s="72"/>
      <c r="I217" s="72"/>
      <c r="J217" s="178"/>
      <c r="L217" s="179"/>
    </row>
    <row r="218" ht="12.5" spans="1:12">
      <c r="A218" s="72"/>
      <c r="B218" s="72"/>
      <c r="C218" s="72"/>
      <c r="E218" s="72"/>
      <c r="F218" s="177"/>
      <c r="G218" s="72"/>
      <c r="H218" s="72"/>
      <c r="I218" s="72"/>
      <c r="J218" s="178"/>
      <c r="L218" s="179"/>
    </row>
    <row r="219" ht="12.5" spans="1:12">
      <c r="A219" s="72"/>
      <c r="B219" s="72"/>
      <c r="C219" s="72"/>
      <c r="E219" s="72"/>
      <c r="F219" s="177"/>
      <c r="G219" s="72"/>
      <c r="H219" s="72"/>
      <c r="I219" s="72"/>
      <c r="J219" s="178"/>
      <c r="L219" s="179"/>
    </row>
    <row r="220" ht="12.5" spans="1:12">
      <c r="A220" s="72"/>
      <c r="B220" s="72"/>
      <c r="C220" s="72"/>
      <c r="E220" s="72"/>
      <c r="F220" s="177"/>
      <c r="G220" s="72"/>
      <c r="H220" s="72"/>
      <c r="I220" s="72"/>
      <c r="J220" s="178"/>
      <c r="L220" s="179"/>
    </row>
    <row r="221" ht="12.5" spans="1:12">
      <c r="A221" s="72"/>
      <c r="B221" s="72"/>
      <c r="C221" s="72"/>
      <c r="E221" s="72"/>
      <c r="F221" s="177"/>
      <c r="G221" s="72"/>
      <c r="H221" s="72"/>
      <c r="I221" s="72"/>
      <c r="J221" s="178"/>
      <c r="L221" s="179"/>
    </row>
    <row r="222" ht="12.5" spans="1:12">
      <c r="A222" s="72"/>
      <c r="B222" s="72"/>
      <c r="C222" s="72"/>
      <c r="E222" s="72"/>
      <c r="F222" s="177"/>
      <c r="G222" s="72"/>
      <c r="H222" s="72"/>
      <c r="I222" s="72"/>
      <c r="J222" s="178"/>
      <c r="L222" s="179"/>
    </row>
    <row r="223" ht="12.5" spans="1:12">
      <c r="A223" s="72"/>
      <c r="B223" s="72"/>
      <c r="C223" s="72"/>
      <c r="E223" s="72"/>
      <c r="F223" s="177"/>
      <c r="G223" s="72"/>
      <c r="H223" s="72"/>
      <c r="I223" s="72"/>
      <c r="J223" s="178"/>
      <c r="L223" s="179"/>
    </row>
    <row r="224" ht="12.5" spans="1:12">
      <c r="A224" s="72"/>
      <c r="B224" s="72"/>
      <c r="C224" s="72"/>
      <c r="E224" s="72"/>
      <c r="F224" s="177"/>
      <c r="G224" s="72"/>
      <c r="H224" s="72"/>
      <c r="I224" s="72"/>
      <c r="J224" s="178"/>
      <c r="L224" s="179"/>
    </row>
    <row r="225" ht="12.5" spans="1:12">
      <c r="A225" s="72"/>
      <c r="B225" s="72"/>
      <c r="C225" s="72"/>
      <c r="E225" s="72"/>
      <c r="F225" s="177"/>
      <c r="G225" s="72"/>
      <c r="H225" s="72"/>
      <c r="I225" s="72"/>
      <c r="J225" s="178"/>
      <c r="L225" s="179"/>
    </row>
    <row r="226" ht="12.5" spans="1:12">
      <c r="A226" s="72"/>
      <c r="B226" s="72"/>
      <c r="C226" s="72"/>
      <c r="E226" s="72"/>
      <c r="F226" s="177"/>
      <c r="G226" s="72"/>
      <c r="H226" s="72"/>
      <c r="I226" s="72"/>
      <c r="J226" s="178"/>
      <c r="L226" s="179"/>
    </row>
    <row r="227" ht="12.5" spans="1:12">
      <c r="A227" s="72"/>
      <c r="B227" s="72"/>
      <c r="C227" s="72"/>
      <c r="E227" s="72"/>
      <c r="F227" s="177"/>
      <c r="G227" s="72"/>
      <c r="H227" s="72"/>
      <c r="I227" s="72"/>
      <c r="J227" s="178"/>
      <c r="L227" s="179"/>
    </row>
    <row r="228" ht="12.5" spans="1:12">
      <c r="A228" s="72"/>
      <c r="B228" s="72"/>
      <c r="C228" s="72"/>
      <c r="E228" s="72"/>
      <c r="F228" s="177"/>
      <c r="G228" s="72"/>
      <c r="H228" s="72"/>
      <c r="I228" s="72"/>
      <c r="J228" s="178"/>
      <c r="L228" s="179"/>
    </row>
    <row r="229" ht="12.5" spans="1:12">
      <c r="A229" s="72"/>
      <c r="B229" s="72"/>
      <c r="C229" s="72"/>
      <c r="E229" s="72"/>
      <c r="F229" s="177"/>
      <c r="G229" s="72"/>
      <c r="H229" s="72"/>
      <c r="I229" s="72"/>
      <c r="J229" s="178"/>
      <c r="L229" s="179"/>
    </row>
    <row r="230" ht="12.5" spans="1:12">
      <c r="A230" s="72"/>
      <c r="B230" s="72"/>
      <c r="C230" s="72"/>
      <c r="E230" s="72"/>
      <c r="F230" s="177"/>
      <c r="G230" s="72"/>
      <c r="H230" s="72"/>
      <c r="I230" s="72"/>
      <c r="J230" s="178"/>
      <c r="L230" s="179"/>
    </row>
    <row r="231" ht="12.5" spans="1:12">
      <c r="A231" s="72"/>
      <c r="B231" s="72"/>
      <c r="C231" s="72"/>
      <c r="E231" s="72"/>
      <c r="F231" s="177"/>
      <c r="G231" s="72"/>
      <c r="H231" s="72"/>
      <c r="I231" s="72"/>
      <c r="J231" s="178"/>
      <c r="L231" s="179"/>
    </row>
    <row r="232" ht="12.5" spans="1:12">
      <c r="A232" s="72"/>
      <c r="B232" s="72"/>
      <c r="C232" s="72"/>
      <c r="E232" s="72"/>
      <c r="F232" s="177"/>
      <c r="G232" s="72"/>
      <c r="H232" s="72"/>
      <c r="I232" s="72"/>
      <c r="J232" s="178"/>
      <c r="L232" s="179"/>
    </row>
    <row r="233" ht="12.5" spans="1:12">
      <c r="A233" s="72"/>
      <c r="B233" s="72"/>
      <c r="C233" s="72"/>
      <c r="E233" s="72"/>
      <c r="F233" s="177"/>
      <c r="G233" s="72"/>
      <c r="H233" s="72"/>
      <c r="I233" s="72"/>
      <c r="J233" s="178"/>
      <c r="L233" s="179"/>
    </row>
    <row r="234" ht="12.5" spans="1:12">
      <c r="A234" s="72"/>
      <c r="B234" s="72"/>
      <c r="C234" s="72"/>
      <c r="E234" s="72"/>
      <c r="F234" s="177"/>
      <c r="G234" s="72"/>
      <c r="H234" s="72"/>
      <c r="I234" s="72"/>
      <c r="J234" s="178"/>
      <c r="L234" s="179"/>
    </row>
    <row r="235" ht="12.5" spans="1:12">
      <c r="A235" s="72"/>
      <c r="B235" s="72"/>
      <c r="C235" s="72"/>
      <c r="E235" s="72"/>
      <c r="F235" s="177"/>
      <c r="G235" s="72"/>
      <c r="H235" s="72"/>
      <c r="I235" s="72"/>
      <c r="J235" s="178"/>
      <c r="L235" s="179"/>
    </row>
    <row r="236" ht="12.5" spans="1:12">
      <c r="A236" s="72"/>
      <c r="B236" s="72"/>
      <c r="C236" s="72"/>
      <c r="E236" s="72"/>
      <c r="F236" s="177"/>
      <c r="G236" s="72"/>
      <c r="H236" s="72"/>
      <c r="I236" s="72"/>
      <c r="J236" s="178"/>
      <c r="L236" s="179"/>
    </row>
    <row r="237" ht="12.5" spans="1:12">
      <c r="A237" s="72"/>
      <c r="B237" s="72"/>
      <c r="C237" s="72"/>
      <c r="E237" s="72"/>
      <c r="F237" s="177"/>
      <c r="G237" s="72"/>
      <c r="H237" s="72"/>
      <c r="I237" s="72"/>
      <c r="J237" s="178"/>
      <c r="L237" s="179"/>
    </row>
    <row r="238" ht="12.5" spans="1:12">
      <c r="A238" s="72"/>
      <c r="B238" s="72"/>
      <c r="C238" s="72"/>
      <c r="E238" s="72"/>
      <c r="F238" s="177"/>
      <c r="G238" s="72"/>
      <c r="H238" s="72"/>
      <c r="I238" s="72"/>
      <c r="J238" s="178"/>
      <c r="L238" s="179"/>
    </row>
    <row r="239" ht="12.5" spans="1:12">
      <c r="A239" s="72"/>
      <c r="B239" s="72"/>
      <c r="C239" s="72"/>
      <c r="E239" s="72"/>
      <c r="F239" s="177"/>
      <c r="G239" s="72"/>
      <c r="H239" s="72"/>
      <c r="I239" s="72"/>
      <c r="J239" s="178"/>
      <c r="L239" s="179"/>
    </row>
    <row r="240" ht="12.5" spans="1:12">
      <c r="A240" s="72"/>
      <c r="B240" s="72"/>
      <c r="C240" s="72"/>
      <c r="E240" s="72"/>
      <c r="F240" s="177"/>
      <c r="G240" s="72"/>
      <c r="H240" s="72"/>
      <c r="I240" s="72"/>
      <c r="J240" s="178"/>
      <c r="L240" s="179"/>
    </row>
    <row r="241" ht="12.5" spans="1:12">
      <c r="A241" s="72"/>
      <c r="B241" s="72"/>
      <c r="C241" s="72"/>
      <c r="E241" s="72"/>
      <c r="F241" s="177"/>
      <c r="G241" s="72"/>
      <c r="H241" s="72"/>
      <c r="I241" s="72"/>
      <c r="J241" s="178"/>
      <c r="L241" s="179"/>
    </row>
    <row r="242" ht="12.5" spans="1:12">
      <c r="A242" s="72"/>
      <c r="B242" s="72"/>
      <c r="C242" s="72"/>
      <c r="E242" s="72"/>
      <c r="F242" s="177"/>
      <c r="G242" s="72"/>
      <c r="H242" s="72"/>
      <c r="I242" s="72"/>
      <c r="J242" s="178"/>
      <c r="L242" s="179"/>
    </row>
    <row r="243" ht="12.5" spans="1:12">
      <c r="A243" s="72"/>
      <c r="B243" s="72"/>
      <c r="C243" s="72"/>
      <c r="E243" s="72"/>
      <c r="F243" s="177"/>
      <c r="G243" s="72"/>
      <c r="H243" s="72"/>
      <c r="I243" s="72"/>
      <c r="J243" s="178"/>
      <c r="L243" s="179"/>
    </row>
    <row r="244" ht="12.5" spans="1:12">
      <c r="A244" s="72"/>
      <c r="B244" s="72"/>
      <c r="C244" s="72"/>
      <c r="E244" s="72"/>
      <c r="F244" s="177"/>
      <c r="G244" s="72"/>
      <c r="H244" s="72"/>
      <c r="I244" s="72"/>
      <c r="J244" s="178"/>
      <c r="L244" s="179"/>
    </row>
    <row r="245" ht="12.5" spans="1:12">
      <c r="A245" s="72"/>
      <c r="B245" s="72"/>
      <c r="C245" s="72"/>
      <c r="E245" s="72"/>
      <c r="F245" s="177"/>
      <c r="G245" s="72"/>
      <c r="H245" s="72"/>
      <c r="I245" s="72"/>
      <c r="J245" s="178"/>
      <c r="L245" s="179"/>
    </row>
    <row r="246" ht="12.5" spans="1:12">
      <c r="A246" s="72"/>
      <c r="B246" s="72"/>
      <c r="C246" s="72"/>
      <c r="E246" s="72"/>
      <c r="F246" s="177"/>
      <c r="G246" s="72"/>
      <c r="H246" s="72"/>
      <c r="I246" s="72"/>
      <c r="J246" s="178"/>
      <c r="L246" s="179"/>
    </row>
    <row r="247" ht="12.5" spans="1:12">
      <c r="A247" s="72"/>
      <c r="B247" s="72"/>
      <c r="C247" s="72"/>
      <c r="E247" s="72"/>
      <c r="F247" s="177"/>
      <c r="G247" s="72"/>
      <c r="H247" s="72"/>
      <c r="I247" s="72"/>
      <c r="J247" s="178"/>
      <c r="L247" s="179"/>
    </row>
    <row r="248" ht="12.5" spans="1:12">
      <c r="A248" s="72"/>
      <c r="B248" s="72"/>
      <c r="C248" s="72"/>
      <c r="E248" s="72"/>
      <c r="F248" s="177"/>
      <c r="G248" s="72"/>
      <c r="H248" s="72"/>
      <c r="I248" s="72"/>
      <c r="J248" s="178"/>
      <c r="L248" s="179"/>
    </row>
    <row r="249" ht="12.5" spans="1:12">
      <c r="A249" s="72"/>
      <c r="B249" s="72"/>
      <c r="C249" s="72"/>
      <c r="E249" s="72"/>
      <c r="F249" s="177"/>
      <c r="G249" s="72"/>
      <c r="H249" s="72"/>
      <c r="I249" s="72"/>
      <c r="J249" s="178"/>
      <c r="L249" s="179"/>
    </row>
    <row r="250" ht="12.5" spans="1:12">
      <c r="A250" s="72"/>
      <c r="B250" s="72"/>
      <c r="C250" s="72"/>
      <c r="E250" s="72"/>
      <c r="F250" s="177"/>
      <c r="G250" s="72"/>
      <c r="H250" s="72"/>
      <c r="I250" s="72"/>
      <c r="J250" s="178"/>
      <c r="L250" s="179"/>
    </row>
    <row r="251" ht="12.5" spans="1:12">
      <c r="A251" s="72"/>
      <c r="B251" s="72"/>
      <c r="C251" s="72"/>
      <c r="E251" s="72"/>
      <c r="F251" s="177"/>
      <c r="G251" s="72"/>
      <c r="H251" s="72"/>
      <c r="I251" s="72"/>
      <c r="J251" s="178"/>
      <c r="L251" s="179"/>
    </row>
    <row r="252" ht="12.5" spans="1:12">
      <c r="A252" s="72"/>
      <c r="B252" s="72"/>
      <c r="C252" s="72"/>
      <c r="E252" s="72"/>
      <c r="F252" s="177"/>
      <c r="G252" s="72"/>
      <c r="H252" s="72"/>
      <c r="I252" s="72"/>
      <c r="J252" s="178"/>
      <c r="L252" s="179"/>
    </row>
    <row r="253" ht="12.5" spans="1:12">
      <c r="A253" s="72"/>
      <c r="B253" s="72"/>
      <c r="C253" s="72"/>
      <c r="E253" s="72"/>
      <c r="F253" s="177"/>
      <c r="G253" s="72"/>
      <c r="H253" s="72"/>
      <c r="I253" s="72"/>
      <c r="J253" s="178"/>
      <c r="L253" s="179"/>
    </row>
    <row r="254" ht="12.5" spans="1:12">
      <c r="A254" s="72"/>
      <c r="B254" s="72"/>
      <c r="C254" s="72"/>
      <c r="E254" s="72"/>
      <c r="F254" s="177"/>
      <c r="G254" s="72"/>
      <c r="H254" s="72"/>
      <c r="I254" s="72"/>
      <c r="J254" s="178"/>
      <c r="L254" s="179"/>
    </row>
    <row r="255" ht="12.5" spans="1:12">
      <c r="A255" s="72"/>
      <c r="B255" s="72"/>
      <c r="C255" s="72"/>
      <c r="E255" s="72"/>
      <c r="F255" s="177"/>
      <c r="G255" s="72"/>
      <c r="H255" s="72"/>
      <c r="I255" s="72"/>
      <c r="J255" s="178"/>
      <c r="L255" s="179"/>
    </row>
    <row r="256" ht="12.5" spans="1:12">
      <c r="A256" s="72"/>
      <c r="B256" s="72"/>
      <c r="C256" s="72"/>
      <c r="E256" s="72"/>
      <c r="F256" s="177"/>
      <c r="G256" s="72"/>
      <c r="H256" s="72"/>
      <c r="I256" s="72"/>
      <c r="J256" s="178"/>
      <c r="L256" s="179"/>
    </row>
    <row r="257" ht="12.5" spans="1:12">
      <c r="A257" s="72"/>
      <c r="B257" s="72"/>
      <c r="C257" s="72"/>
      <c r="E257" s="72"/>
      <c r="F257" s="177"/>
      <c r="G257" s="72"/>
      <c r="H257" s="72"/>
      <c r="I257" s="72"/>
      <c r="J257" s="178"/>
      <c r="L257" s="179"/>
    </row>
    <row r="258" ht="12.5" spans="1:12">
      <c r="A258" s="72"/>
      <c r="B258" s="72"/>
      <c r="C258" s="72"/>
      <c r="E258" s="72"/>
      <c r="F258" s="177"/>
      <c r="G258" s="72"/>
      <c r="H258" s="72"/>
      <c r="I258" s="72"/>
      <c r="J258" s="178"/>
      <c r="L258" s="179"/>
    </row>
    <row r="259" ht="12.5" spans="1:12">
      <c r="A259" s="72"/>
      <c r="B259" s="72"/>
      <c r="C259" s="72"/>
      <c r="E259" s="72"/>
      <c r="F259" s="177"/>
      <c r="G259" s="72"/>
      <c r="H259" s="72"/>
      <c r="I259" s="72"/>
      <c r="J259" s="178"/>
      <c r="L259" s="179"/>
    </row>
    <row r="260" ht="12.5" spans="1:12">
      <c r="A260" s="72"/>
      <c r="B260" s="72"/>
      <c r="C260" s="72"/>
      <c r="E260" s="72"/>
      <c r="F260" s="177"/>
      <c r="G260" s="72"/>
      <c r="H260" s="72"/>
      <c r="I260" s="72"/>
      <c r="J260" s="178"/>
      <c r="L260" s="179"/>
    </row>
    <row r="261" ht="12.5" spans="1:12">
      <c r="A261" s="72"/>
      <c r="B261" s="72"/>
      <c r="C261" s="72"/>
      <c r="E261" s="72"/>
      <c r="F261" s="177"/>
      <c r="G261" s="72"/>
      <c r="H261" s="72"/>
      <c r="I261" s="72"/>
      <c r="J261" s="178"/>
      <c r="L261" s="179"/>
    </row>
    <row r="262" ht="12.5" spans="1:12">
      <c r="A262" s="72"/>
      <c r="B262" s="72"/>
      <c r="C262" s="72"/>
      <c r="E262" s="72"/>
      <c r="F262" s="177"/>
      <c r="G262" s="72"/>
      <c r="H262" s="72"/>
      <c r="I262" s="72"/>
      <c r="J262" s="178"/>
      <c r="L262" s="179"/>
    </row>
    <row r="263" ht="12.5" spans="1:12">
      <c r="A263" s="72"/>
      <c r="B263" s="72"/>
      <c r="C263" s="72"/>
      <c r="E263" s="72"/>
      <c r="F263" s="177"/>
      <c r="G263" s="72"/>
      <c r="H263" s="72"/>
      <c r="I263" s="72"/>
      <c r="J263" s="178"/>
      <c r="L263" s="179"/>
    </row>
    <row r="264" ht="12.5" spans="1:12">
      <c r="A264" s="72"/>
      <c r="B264" s="72"/>
      <c r="C264" s="72"/>
      <c r="E264" s="72"/>
      <c r="F264" s="177"/>
      <c r="G264" s="72"/>
      <c r="H264" s="72"/>
      <c r="I264" s="72"/>
      <c r="J264" s="178"/>
      <c r="L264" s="179"/>
    </row>
    <row r="265" ht="12.5" spans="1:12">
      <c r="A265" s="72"/>
      <c r="B265" s="72"/>
      <c r="C265" s="72"/>
      <c r="E265" s="72"/>
      <c r="F265" s="177"/>
      <c r="G265" s="72"/>
      <c r="H265" s="72"/>
      <c r="I265" s="72"/>
      <c r="J265" s="178"/>
      <c r="L265" s="179"/>
    </row>
    <row r="266" ht="12.5" spans="1:12">
      <c r="A266" s="72"/>
      <c r="B266" s="72"/>
      <c r="C266" s="72"/>
      <c r="E266" s="72"/>
      <c r="F266" s="177"/>
      <c r="G266" s="72"/>
      <c r="H266" s="72"/>
      <c r="I266" s="72"/>
      <c r="J266" s="178"/>
      <c r="L266" s="179"/>
    </row>
    <row r="267" ht="12.5" spans="1:12">
      <c r="A267" s="72"/>
      <c r="B267" s="72"/>
      <c r="C267" s="72"/>
      <c r="E267" s="72"/>
      <c r="F267" s="177"/>
      <c r="G267" s="72"/>
      <c r="H267" s="72"/>
      <c r="I267" s="72"/>
      <c r="J267" s="178"/>
      <c r="L267" s="179"/>
    </row>
    <row r="268" ht="12.5" spans="1:12">
      <c r="A268" s="72"/>
      <c r="B268" s="72"/>
      <c r="C268" s="72"/>
      <c r="E268" s="72"/>
      <c r="F268" s="177"/>
      <c r="G268" s="72"/>
      <c r="H268" s="72"/>
      <c r="I268" s="72"/>
      <c r="J268" s="178"/>
      <c r="L268" s="179"/>
    </row>
    <row r="269" ht="12.5" spans="1:12">
      <c r="A269" s="72"/>
      <c r="B269" s="72"/>
      <c r="C269" s="72"/>
      <c r="E269" s="72"/>
      <c r="F269" s="177"/>
      <c r="G269" s="72"/>
      <c r="H269" s="72"/>
      <c r="I269" s="72"/>
      <c r="J269" s="178"/>
      <c r="L269" s="179"/>
    </row>
    <row r="270" ht="12.5" spans="1:12">
      <c r="A270" s="72"/>
      <c r="B270" s="72"/>
      <c r="C270" s="72"/>
      <c r="E270" s="72"/>
      <c r="F270" s="177"/>
      <c r="G270" s="72"/>
      <c r="H270" s="72"/>
      <c r="I270" s="72"/>
      <c r="J270" s="178"/>
      <c r="L270" s="179"/>
    </row>
    <row r="271" ht="12.5" spans="1:12">
      <c r="A271" s="72"/>
      <c r="B271" s="72"/>
      <c r="C271" s="72"/>
      <c r="E271" s="72"/>
      <c r="F271" s="177"/>
      <c r="G271" s="72"/>
      <c r="H271" s="72"/>
      <c r="I271" s="72"/>
      <c r="J271" s="178"/>
      <c r="L271" s="179"/>
    </row>
    <row r="272" ht="12.5" spans="1:12">
      <c r="A272" s="72"/>
      <c r="B272" s="72"/>
      <c r="C272" s="72"/>
      <c r="E272" s="72"/>
      <c r="F272" s="177"/>
      <c r="G272" s="72"/>
      <c r="H272" s="72"/>
      <c r="I272" s="72"/>
      <c r="J272" s="178"/>
      <c r="L272" s="179"/>
    </row>
    <row r="273" ht="12.5" spans="1:12">
      <c r="A273" s="72"/>
      <c r="B273" s="72"/>
      <c r="C273" s="72"/>
      <c r="E273" s="72"/>
      <c r="F273" s="177"/>
      <c r="G273" s="72"/>
      <c r="H273" s="72"/>
      <c r="I273" s="72"/>
      <c r="J273" s="178"/>
      <c r="L273" s="179"/>
    </row>
    <row r="274" ht="12.5" spans="1:12">
      <c r="A274" s="72"/>
      <c r="B274" s="72"/>
      <c r="C274" s="72"/>
      <c r="E274" s="72"/>
      <c r="F274" s="177"/>
      <c r="G274" s="72"/>
      <c r="H274" s="72"/>
      <c r="I274" s="72"/>
      <c r="J274" s="178"/>
      <c r="L274" s="179"/>
    </row>
    <row r="275" ht="12.5" spans="1:12">
      <c r="A275" s="72"/>
      <c r="B275" s="72"/>
      <c r="C275" s="72"/>
      <c r="E275" s="72"/>
      <c r="F275" s="177"/>
      <c r="G275" s="72"/>
      <c r="H275" s="72"/>
      <c r="I275" s="72"/>
      <c r="J275" s="178"/>
      <c r="L275" s="179"/>
    </row>
    <row r="276" ht="12.5" spans="1:12">
      <c r="A276" s="72"/>
      <c r="B276" s="72"/>
      <c r="C276" s="72"/>
      <c r="E276" s="72"/>
      <c r="F276" s="177"/>
      <c r="G276" s="72"/>
      <c r="H276" s="72"/>
      <c r="I276" s="72"/>
      <c r="J276" s="178"/>
      <c r="L276" s="179"/>
    </row>
    <row r="277" ht="12.5" spans="1:12">
      <c r="A277" s="72"/>
      <c r="B277" s="72"/>
      <c r="C277" s="72"/>
      <c r="E277" s="72"/>
      <c r="F277" s="177"/>
      <c r="G277" s="72"/>
      <c r="H277" s="72"/>
      <c r="I277" s="72"/>
      <c r="J277" s="178"/>
      <c r="L277" s="179"/>
    </row>
    <row r="278" ht="12.5" spans="1:12">
      <c r="A278" s="72"/>
      <c r="B278" s="72"/>
      <c r="C278" s="72"/>
      <c r="E278" s="72"/>
      <c r="F278" s="177"/>
      <c r="G278" s="72"/>
      <c r="H278" s="72"/>
      <c r="I278" s="72"/>
      <c r="J278" s="178"/>
      <c r="L278" s="179"/>
    </row>
    <row r="279" ht="12.5" spans="1:12">
      <c r="A279" s="72"/>
      <c r="B279" s="72"/>
      <c r="C279" s="72"/>
      <c r="E279" s="72"/>
      <c r="F279" s="177"/>
      <c r="G279" s="72"/>
      <c r="H279" s="72"/>
      <c r="I279" s="72"/>
      <c r="J279" s="178"/>
      <c r="L279" s="179"/>
    </row>
    <row r="280" ht="12.5" spans="1:12">
      <c r="A280" s="72"/>
      <c r="B280" s="72"/>
      <c r="C280" s="72"/>
      <c r="E280" s="72"/>
      <c r="F280" s="177"/>
      <c r="G280" s="72"/>
      <c r="H280" s="72"/>
      <c r="I280" s="72"/>
      <c r="J280" s="178"/>
      <c r="L280" s="179"/>
    </row>
    <row r="281" ht="12.5" spans="1:12">
      <c r="A281" s="72"/>
      <c r="B281" s="72"/>
      <c r="C281" s="72"/>
      <c r="E281" s="72"/>
      <c r="F281" s="177"/>
      <c r="G281" s="72"/>
      <c r="H281" s="72"/>
      <c r="I281" s="72"/>
      <c r="J281" s="178"/>
      <c r="L281" s="179"/>
    </row>
    <row r="282" ht="12.5" spans="1:12">
      <c r="A282" s="72"/>
      <c r="B282" s="72"/>
      <c r="C282" s="72"/>
      <c r="E282" s="72"/>
      <c r="F282" s="177"/>
      <c r="G282" s="72"/>
      <c r="H282" s="72"/>
      <c r="I282" s="72"/>
      <c r="J282" s="178"/>
      <c r="L282" s="179"/>
    </row>
    <row r="283" ht="12.5" spans="1:12">
      <c r="A283" s="72"/>
      <c r="B283" s="72"/>
      <c r="C283" s="72"/>
      <c r="E283" s="72"/>
      <c r="F283" s="177"/>
      <c r="G283" s="72"/>
      <c r="H283" s="72"/>
      <c r="I283" s="72"/>
      <c r="J283" s="178"/>
      <c r="L283" s="179"/>
    </row>
    <row r="284" ht="12.5" spans="1:12">
      <c r="A284" s="72"/>
      <c r="B284" s="72"/>
      <c r="C284" s="72"/>
      <c r="E284" s="72"/>
      <c r="F284" s="177"/>
      <c r="G284" s="72"/>
      <c r="H284" s="72"/>
      <c r="I284" s="72"/>
      <c r="J284" s="178"/>
      <c r="L284" s="179"/>
    </row>
    <row r="285" ht="12.5" spans="1:12">
      <c r="A285" s="72"/>
      <c r="B285" s="72"/>
      <c r="C285" s="72"/>
      <c r="E285" s="72"/>
      <c r="F285" s="177"/>
      <c r="G285" s="72"/>
      <c r="H285" s="72"/>
      <c r="I285" s="72"/>
      <c r="J285" s="178"/>
      <c r="L285" s="179"/>
    </row>
    <row r="286" ht="12.5" spans="1:12">
      <c r="A286" s="72"/>
      <c r="B286" s="72"/>
      <c r="C286" s="72"/>
      <c r="E286" s="72"/>
      <c r="F286" s="177"/>
      <c r="G286" s="72"/>
      <c r="H286" s="72"/>
      <c r="I286" s="72"/>
      <c r="J286" s="178"/>
      <c r="L286" s="179"/>
    </row>
    <row r="287" ht="12.5" spans="1:12">
      <c r="A287" s="72"/>
      <c r="B287" s="72"/>
      <c r="C287" s="72"/>
      <c r="E287" s="72"/>
      <c r="F287" s="177"/>
      <c r="G287" s="72"/>
      <c r="H287" s="72"/>
      <c r="I287" s="72"/>
      <c r="J287" s="178"/>
      <c r="L287" s="179"/>
    </row>
    <row r="288" ht="12.5" spans="1:12">
      <c r="A288" s="72"/>
      <c r="B288" s="72"/>
      <c r="C288" s="72"/>
      <c r="E288" s="72"/>
      <c r="F288" s="177"/>
      <c r="G288" s="72"/>
      <c r="H288" s="72"/>
      <c r="I288" s="72"/>
      <c r="J288" s="178"/>
      <c r="L288" s="179"/>
    </row>
    <row r="289" ht="12.5" spans="1:12">
      <c r="A289" s="72"/>
      <c r="B289" s="72"/>
      <c r="C289" s="72"/>
      <c r="E289" s="72"/>
      <c r="F289" s="177"/>
      <c r="G289" s="72"/>
      <c r="H289" s="72"/>
      <c r="I289" s="72"/>
      <c r="J289" s="178"/>
      <c r="L289" s="179"/>
    </row>
    <row r="290" ht="12.5" spans="1:12">
      <c r="A290" s="72"/>
      <c r="B290" s="72"/>
      <c r="C290" s="72"/>
      <c r="E290" s="72"/>
      <c r="F290" s="177"/>
      <c r="G290" s="72"/>
      <c r="H290" s="72"/>
      <c r="I290" s="72"/>
      <c r="J290" s="178"/>
      <c r="L290" s="179"/>
    </row>
    <row r="291" ht="12.5" spans="1:12">
      <c r="A291" s="72"/>
      <c r="B291" s="72"/>
      <c r="C291" s="72"/>
      <c r="E291" s="72"/>
      <c r="F291" s="177"/>
      <c r="G291" s="72"/>
      <c r="H291" s="72"/>
      <c r="I291" s="72"/>
      <c r="J291" s="178"/>
      <c r="L291" s="179"/>
    </row>
    <row r="292" ht="12.5" spans="1:12">
      <c r="A292" s="72"/>
      <c r="B292" s="72"/>
      <c r="C292" s="72"/>
      <c r="E292" s="72"/>
      <c r="F292" s="177"/>
      <c r="G292" s="72"/>
      <c r="H292" s="72"/>
      <c r="I292" s="72"/>
      <c r="J292" s="178"/>
      <c r="L292" s="179"/>
    </row>
    <row r="293" ht="12.5" spans="1:12">
      <c r="A293" s="72"/>
      <c r="B293" s="72"/>
      <c r="C293" s="72"/>
      <c r="E293" s="72"/>
      <c r="F293" s="177"/>
      <c r="G293" s="72"/>
      <c r="H293" s="72"/>
      <c r="I293" s="72"/>
      <c r="J293" s="178"/>
      <c r="L293" s="179"/>
    </row>
    <row r="294" ht="12.5" spans="1:12">
      <c r="A294" s="72"/>
      <c r="B294" s="72"/>
      <c r="C294" s="72"/>
      <c r="E294" s="72"/>
      <c r="F294" s="177"/>
      <c r="G294" s="72"/>
      <c r="H294" s="72"/>
      <c r="I294" s="72"/>
      <c r="J294" s="178"/>
      <c r="L294" s="179"/>
    </row>
    <row r="295" ht="12.5" spans="1:12">
      <c r="A295" s="72"/>
      <c r="B295" s="72"/>
      <c r="C295" s="72"/>
      <c r="E295" s="72"/>
      <c r="F295" s="177"/>
      <c r="G295" s="72"/>
      <c r="H295" s="72"/>
      <c r="I295" s="72"/>
      <c r="J295" s="178"/>
      <c r="L295" s="179"/>
    </row>
    <row r="296" ht="12.5" spans="1:12">
      <c r="A296" s="72"/>
      <c r="B296" s="72"/>
      <c r="C296" s="72"/>
      <c r="E296" s="72"/>
      <c r="F296" s="177"/>
      <c r="G296" s="72"/>
      <c r="H296" s="72"/>
      <c r="I296" s="72"/>
      <c r="J296" s="178"/>
      <c r="L296" s="179"/>
    </row>
    <row r="297" ht="12.5" spans="1:12">
      <c r="A297" s="72"/>
      <c r="B297" s="72"/>
      <c r="C297" s="72"/>
      <c r="E297" s="72"/>
      <c r="F297" s="177"/>
      <c r="G297" s="72"/>
      <c r="H297" s="72"/>
      <c r="I297" s="72"/>
      <c r="J297" s="178"/>
      <c r="L297" s="179"/>
    </row>
    <row r="298" ht="12.5" spans="1:12">
      <c r="A298" s="72"/>
      <c r="B298" s="72"/>
      <c r="C298" s="72"/>
      <c r="E298" s="72"/>
      <c r="F298" s="177"/>
      <c r="G298" s="72"/>
      <c r="H298" s="72"/>
      <c r="I298" s="72"/>
      <c r="J298" s="178"/>
      <c r="L298" s="179"/>
    </row>
    <row r="299" ht="12.5" spans="1:12">
      <c r="A299" s="72"/>
      <c r="B299" s="72"/>
      <c r="C299" s="72"/>
      <c r="E299" s="72"/>
      <c r="F299" s="177"/>
      <c r="G299" s="72"/>
      <c r="H299" s="72"/>
      <c r="I299" s="72"/>
      <c r="J299" s="178"/>
      <c r="L299" s="179"/>
    </row>
    <row r="300" ht="12.5" spans="1:12">
      <c r="A300" s="72"/>
      <c r="B300" s="72"/>
      <c r="C300" s="72"/>
      <c r="E300" s="72"/>
      <c r="F300" s="177"/>
      <c r="G300" s="72"/>
      <c r="H300" s="72"/>
      <c r="I300" s="72"/>
      <c r="J300" s="178"/>
      <c r="L300" s="179"/>
    </row>
    <row r="301" ht="12.5" spans="1:12">
      <c r="A301" s="72"/>
      <c r="B301" s="72"/>
      <c r="C301" s="72"/>
      <c r="E301" s="72"/>
      <c r="F301" s="177"/>
      <c r="G301" s="72"/>
      <c r="H301" s="72"/>
      <c r="I301" s="72"/>
      <c r="J301" s="178"/>
      <c r="L301" s="179"/>
    </row>
    <row r="302" ht="12.5" spans="1:12">
      <c r="A302" s="72"/>
      <c r="B302" s="72"/>
      <c r="C302" s="72"/>
      <c r="E302" s="72"/>
      <c r="F302" s="177"/>
      <c r="G302" s="72"/>
      <c r="H302" s="72"/>
      <c r="I302" s="72"/>
      <c r="J302" s="178"/>
      <c r="L302" s="179"/>
    </row>
    <row r="303" ht="12.5" spans="1:12">
      <c r="A303" s="72"/>
      <c r="B303" s="72"/>
      <c r="C303" s="72"/>
      <c r="E303" s="72"/>
      <c r="F303" s="177"/>
      <c r="G303" s="72"/>
      <c r="H303" s="72"/>
      <c r="I303" s="72"/>
      <c r="J303" s="178"/>
      <c r="L303" s="179"/>
    </row>
    <row r="304" ht="12.5" spans="1:12">
      <c r="A304" s="72"/>
      <c r="B304" s="72"/>
      <c r="C304" s="72"/>
      <c r="E304" s="72"/>
      <c r="F304" s="177"/>
      <c r="G304" s="72"/>
      <c r="H304" s="72"/>
      <c r="I304" s="72"/>
      <c r="J304" s="178"/>
      <c r="L304" s="179"/>
    </row>
    <row r="305" ht="12.5" spans="1:12">
      <c r="A305" s="72"/>
      <c r="B305" s="72"/>
      <c r="C305" s="72"/>
      <c r="E305" s="72"/>
      <c r="F305" s="177"/>
      <c r="G305" s="72"/>
      <c r="H305" s="72"/>
      <c r="I305" s="72"/>
      <c r="J305" s="178"/>
      <c r="L305" s="179"/>
    </row>
    <row r="306" ht="12.5" spans="1:12">
      <c r="A306" s="72"/>
      <c r="B306" s="72"/>
      <c r="C306" s="72"/>
      <c r="E306" s="72"/>
      <c r="F306" s="177"/>
      <c r="G306" s="72"/>
      <c r="H306" s="72"/>
      <c r="I306" s="72"/>
      <c r="J306" s="178"/>
      <c r="L306" s="179"/>
    </row>
    <row r="307" ht="12.5" spans="1:12">
      <c r="A307" s="72"/>
      <c r="B307" s="72"/>
      <c r="C307" s="72"/>
      <c r="E307" s="72"/>
      <c r="F307" s="177"/>
      <c r="G307" s="72"/>
      <c r="H307" s="72"/>
      <c r="I307" s="72"/>
      <c r="J307" s="178"/>
      <c r="L307" s="179"/>
    </row>
    <row r="308" ht="12.5" spans="1:12">
      <c r="A308" s="72"/>
      <c r="B308" s="72"/>
      <c r="C308" s="72"/>
      <c r="E308" s="72"/>
      <c r="F308" s="177"/>
      <c r="G308" s="72"/>
      <c r="H308" s="72"/>
      <c r="I308" s="72"/>
      <c r="J308" s="178"/>
      <c r="L308" s="179"/>
    </row>
    <row r="309" ht="12.5" spans="1:12">
      <c r="A309" s="72"/>
      <c r="B309" s="72"/>
      <c r="C309" s="72"/>
      <c r="E309" s="72"/>
      <c r="F309" s="177"/>
      <c r="G309" s="72"/>
      <c r="H309" s="72"/>
      <c r="I309" s="72"/>
      <c r="J309" s="178"/>
      <c r="L309" s="179"/>
    </row>
    <row r="310" ht="12.5" spans="1:12">
      <c r="A310" s="72"/>
      <c r="B310" s="72"/>
      <c r="C310" s="72"/>
      <c r="E310" s="72"/>
      <c r="F310" s="177"/>
      <c r="G310" s="72"/>
      <c r="H310" s="72"/>
      <c r="I310" s="72"/>
      <c r="J310" s="178"/>
      <c r="L310" s="179"/>
    </row>
    <row r="311" ht="12.5" spans="1:12">
      <c r="A311" s="72"/>
      <c r="B311" s="72"/>
      <c r="C311" s="72"/>
      <c r="E311" s="72"/>
      <c r="F311" s="177"/>
      <c r="G311" s="72"/>
      <c r="H311" s="72"/>
      <c r="I311" s="72"/>
      <c r="J311" s="178"/>
      <c r="L311" s="179"/>
    </row>
    <row r="312" ht="12.5" spans="1:12">
      <c r="A312" s="72"/>
      <c r="B312" s="72"/>
      <c r="C312" s="72"/>
      <c r="E312" s="72"/>
      <c r="F312" s="177"/>
      <c r="G312" s="72"/>
      <c r="H312" s="72"/>
      <c r="I312" s="72"/>
      <c r="J312" s="178"/>
      <c r="L312" s="179"/>
    </row>
    <row r="313" ht="12.5" spans="1:12">
      <c r="A313" s="72"/>
      <c r="B313" s="72"/>
      <c r="C313" s="72"/>
      <c r="E313" s="72"/>
      <c r="F313" s="177"/>
      <c r="G313" s="72"/>
      <c r="H313" s="72"/>
      <c r="I313" s="72"/>
      <c r="J313" s="178"/>
      <c r="L313" s="179"/>
    </row>
    <row r="314" ht="12.5" spans="1:12">
      <c r="A314" s="72"/>
      <c r="B314" s="72"/>
      <c r="C314" s="72"/>
      <c r="E314" s="72"/>
      <c r="F314" s="177"/>
      <c r="G314" s="72"/>
      <c r="H314" s="72"/>
      <c r="I314" s="72"/>
      <c r="J314" s="178"/>
      <c r="L314" s="179"/>
    </row>
    <row r="315" ht="12.5" spans="1:12">
      <c r="A315" s="72"/>
      <c r="B315" s="72"/>
      <c r="C315" s="72"/>
      <c r="E315" s="72"/>
      <c r="F315" s="177"/>
      <c r="G315" s="72"/>
      <c r="H315" s="72"/>
      <c r="I315" s="72"/>
      <c r="J315" s="178"/>
      <c r="L315" s="179"/>
    </row>
    <row r="316" ht="12.5" spans="1:12">
      <c r="A316" s="72"/>
      <c r="B316" s="72"/>
      <c r="C316" s="72"/>
      <c r="E316" s="72"/>
      <c r="F316" s="177"/>
      <c r="G316" s="72"/>
      <c r="H316" s="72"/>
      <c r="I316" s="72"/>
      <c r="J316" s="178"/>
      <c r="L316" s="179"/>
    </row>
    <row r="317" ht="12.5" spans="1:12">
      <c r="A317" s="72"/>
      <c r="B317" s="72"/>
      <c r="C317" s="72"/>
      <c r="E317" s="72"/>
      <c r="F317" s="177"/>
      <c r="G317" s="72"/>
      <c r="H317" s="72"/>
      <c r="I317" s="72"/>
      <c r="J317" s="178"/>
      <c r="L317" s="179"/>
    </row>
    <row r="318" ht="12.5" spans="1:12">
      <c r="A318" s="72"/>
      <c r="B318" s="72"/>
      <c r="C318" s="72"/>
      <c r="E318" s="72"/>
      <c r="F318" s="177"/>
      <c r="G318" s="72"/>
      <c r="H318" s="72"/>
      <c r="I318" s="72"/>
      <c r="J318" s="178"/>
      <c r="L318" s="179"/>
    </row>
    <row r="319" ht="12.5" spans="1:12">
      <c r="A319" s="72"/>
      <c r="B319" s="72"/>
      <c r="C319" s="72"/>
      <c r="E319" s="72"/>
      <c r="F319" s="177"/>
      <c r="G319" s="72"/>
      <c r="H319" s="72"/>
      <c r="I319" s="72"/>
      <c r="J319" s="178"/>
      <c r="L319" s="179"/>
    </row>
    <row r="320" ht="12.5" spans="1:12">
      <c r="A320" s="72"/>
      <c r="B320" s="72"/>
      <c r="C320" s="72"/>
      <c r="E320" s="72"/>
      <c r="F320" s="177"/>
      <c r="G320" s="72"/>
      <c r="H320" s="72"/>
      <c r="I320" s="72"/>
      <c r="J320" s="178"/>
      <c r="L320" s="179"/>
    </row>
    <row r="321" ht="12.5" spans="1:12">
      <c r="A321" s="72"/>
      <c r="B321" s="72"/>
      <c r="C321" s="72"/>
      <c r="E321" s="72"/>
      <c r="F321" s="177"/>
      <c r="G321" s="72"/>
      <c r="H321" s="72"/>
      <c r="I321" s="72"/>
      <c r="J321" s="178"/>
      <c r="L321" s="179"/>
    </row>
    <row r="322" ht="12.5" spans="1:12">
      <c r="A322" s="72"/>
      <c r="B322" s="72"/>
      <c r="C322" s="72"/>
      <c r="E322" s="72"/>
      <c r="F322" s="177"/>
      <c r="G322" s="72"/>
      <c r="H322" s="72"/>
      <c r="I322" s="72"/>
      <c r="J322" s="178"/>
      <c r="L322" s="179"/>
    </row>
    <row r="323" ht="12.5" spans="1:12">
      <c r="A323" s="72"/>
      <c r="B323" s="72"/>
      <c r="C323" s="72"/>
      <c r="E323" s="72"/>
      <c r="F323" s="177"/>
      <c r="G323" s="72"/>
      <c r="H323" s="72"/>
      <c r="I323" s="72"/>
      <c r="J323" s="178"/>
      <c r="L323" s="179"/>
    </row>
    <row r="324" ht="12.5" spans="1:12">
      <c r="A324" s="72"/>
      <c r="B324" s="72"/>
      <c r="C324" s="72"/>
      <c r="E324" s="72"/>
      <c r="F324" s="177"/>
      <c r="G324" s="72"/>
      <c r="H324" s="72"/>
      <c r="I324" s="72"/>
      <c r="J324" s="178"/>
      <c r="L324" s="179"/>
    </row>
    <row r="325" ht="12.5" spans="1:12">
      <c r="A325" s="72"/>
      <c r="B325" s="72"/>
      <c r="C325" s="72"/>
      <c r="E325" s="72"/>
      <c r="F325" s="177"/>
      <c r="G325" s="72"/>
      <c r="H325" s="72"/>
      <c r="I325" s="72"/>
      <c r="J325" s="178"/>
      <c r="L325" s="179"/>
    </row>
    <row r="326" ht="12.5" spans="1:12">
      <c r="A326" s="72"/>
      <c r="B326" s="72"/>
      <c r="C326" s="72"/>
      <c r="E326" s="72"/>
      <c r="F326" s="177"/>
      <c r="G326" s="72"/>
      <c r="H326" s="72"/>
      <c r="I326" s="72"/>
      <c r="J326" s="178"/>
      <c r="L326" s="179"/>
    </row>
    <row r="327" ht="12.5" spans="1:12">
      <c r="A327" s="72"/>
      <c r="B327" s="72"/>
      <c r="C327" s="72"/>
      <c r="E327" s="72"/>
      <c r="F327" s="177"/>
      <c r="G327" s="72"/>
      <c r="H327" s="72"/>
      <c r="I327" s="72"/>
      <c r="J327" s="178"/>
      <c r="L327" s="179"/>
    </row>
    <row r="328" ht="12.5" spans="1:12">
      <c r="A328" s="72"/>
      <c r="B328" s="72"/>
      <c r="C328" s="72"/>
      <c r="E328" s="72"/>
      <c r="F328" s="177"/>
      <c r="G328" s="72"/>
      <c r="H328" s="72"/>
      <c r="I328" s="72"/>
      <c r="J328" s="178"/>
      <c r="L328" s="179"/>
    </row>
    <row r="329" ht="12.5" spans="1:12">
      <c r="A329" s="72"/>
      <c r="B329" s="72"/>
      <c r="C329" s="72"/>
      <c r="E329" s="72"/>
      <c r="F329" s="177"/>
      <c r="G329" s="72"/>
      <c r="H329" s="72"/>
      <c r="I329" s="72"/>
      <c r="J329" s="178"/>
      <c r="L329" s="179"/>
    </row>
    <row r="330" ht="12.5" spans="1:12">
      <c r="A330" s="72"/>
      <c r="B330" s="72"/>
      <c r="C330" s="72"/>
      <c r="E330" s="72"/>
      <c r="F330" s="177"/>
      <c r="G330" s="72"/>
      <c r="H330" s="72"/>
      <c r="I330" s="72"/>
      <c r="J330" s="178"/>
      <c r="L330" s="179"/>
    </row>
    <row r="331" ht="12.5" spans="1:12">
      <c r="A331" s="72"/>
      <c r="B331" s="72"/>
      <c r="C331" s="72"/>
      <c r="E331" s="72"/>
      <c r="F331" s="177"/>
      <c r="G331" s="72"/>
      <c r="H331" s="72"/>
      <c r="I331" s="72"/>
      <c r="J331" s="178"/>
      <c r="L331" s="179"/>
    </row>
    <row r="332" ht="12.5" spans="1:12">
      <c r="A332" s="72"/>
      <c r="B332" s="72"/>
      <c r="C332" s="72"/>
      <c r="E332" s="72"/>
      <c r="F332" s="177"/>
      <c r="G332" s="72"/>
      <c r="H332" s="72"/>
      <c r="I332" s="72"/>
      <c r="J332" s="178"/>
      <c r="L332" s="179"/>
    </row>
    <row r="333" ht="12.5" spans="1:12">
      <c r="A333" s="72"/>
      <c r="B333" s="72"/>
      <c r="C333" s="72"/>
      <c r="E333" s="72"/>
      <c r="F333" s="177"/>
      <c r="G333" s="72"/>
      <c r="H333" s="72"/>
      <c r="I333" s="72"/>
      <c r="J333" s="178"/>
      <c r="L333" s="179"/>
    </row>
    <row r="334" ht="12.5" spans="1:12">
      <c r="A334" s="72"/>
      <c r="B334" s="72"/>
      <c r="C334" s="72"/>
      <c r="E334" s="72"/>
      <c r="F334" s="177"/>
      <c r="G334" s="72"/>
      <c r="H334" s="72"/>
      <c r="I334" s="72"/>
      <c r="J334" s="178"/>
      <c r="L334" s="179"/>
    </row>
    <row r="335" ht="12.5" spans="1:12">
      <c r="A335" s="72"/>
      <c r="B335" s="72"/>
      <c r="C335" s="72"/>
      <c r="E335" s="72"/>
      <c r="F335" s="177"/>
      <c r="G335" s="72"/>
      <c r="H335" s="72"/>
      <c r="I335" s="72"/>
      <c r="J335" s="178"/>
      <c r="L335" s="179"/>
    </row>
    <row r="336" ht="12.5" spans="1:12">
      <c r="A336" s="72"/>
      <c r="B336" s="72"/>
      <c r="C336" s="72"/>
      <c r="E336" s="72"/>
      <c r="F336" s="177"/>
      <c r="G336" s="72"/>
      <c r="H336" s="72"/>
      <c r="I336" s="72"/>
      <c r="J336" s="178"/>
      <c r="L336" s="179"/>
    </row>
    <row r="337" ht="12.5" spans="1:12">
      <c r="A337" s="72"/>
      <c r="B337" s="72"/>
      <c r="C337" s="72"/>
      <c r="E337" s="72"/>
      <c r="F337" s="177"/>
      <c r="G337" s="72"/>
      <c r="H337" s="72"/>
      <c r="I337" s="72"/>
      <c r="J337" s="178"/>
      <c r="L337" s="179"/>
    </row>
    <row r="338" ht="12.5" spans="1:12">
      <c r="A338" s="72"/>
      <c r="B338" s="72"/>
      <c r="C338" s="72"/>
      <c r="E338" s="72"/>
      <c r="F338" s="177"/>
      <c r="G338" s="72"/>
      <c r="H338" s="72"/>
      <c r="I338" s="72"/>
      <c r="J338" s="178"/>
      <c r="L338" s="179"/>
    </row>
    <row r="339" ht="12.5" spans="1:12">
      <c r="A339" s="72"/>
      <c r="B339" s="72"/>
      <c r="C339" s="72"/>
      <c r="E339" s="72"/>
      <c r="F339" s="177"/>
      <c r="G339" s="72"/>
      <c r="H339" s="72"/>
      <c r="I339" s="72"/>
      <c r="J339" s="178"/>
      <c r="L339" s="179"/>
    </row>
    <row r="340" ht="12.5" spans="1:12">
      <c r="A340" s="72"/>
      <c r="B340" s="72"/>
      <c r="C340" s="72"/>
      <c r="E340" s="72"/>
      <c r="F340" s="177"/>
      <c r="G340" s="72"/>
      <c r="H340" s="72"/>
      <c r="I340" s="72"/>
      <c r="J340" s="178"/>
      <c r="L340" s="179"/>
    </row>
    <row r="341" ht="12.5" spans="1:12">
      <c r="A341" s="72"/>
      <c r="B341" s="72"/>
      <c r="C341" s="72"/>
      <c r="E341" s="72"/>
      <c r="F341" s="177"/>
      <c r="G341" s="72"/>
      <c r="H341" s="72"/>
      <c r="I341" s="72"/>
      <c r="J341" s="178"/>
      <c r="L341" s="179"/>
    </row>
    <row r="342" ht="12.5" spans="1:12">
      <c r="A342" s="72"/>
      <c r="B342" s="72"/>
      <c r="C342" s="72"/>
      <c r="E342" s="72"/>
      <c r="F342" s="177"/>
      <c r="G342" s="72"/>
      <c r="H342" s="72"/>
      <c r="I342" s="72"/>
      <c r="J342" s="178"/>
      <c r="L342" s="179"/>
    </row>
    <row r="343" ht="12.5" spans="1:12">
      <c r="A343" s="72"/>
      <c r="B343" s="72"/>
      <c r="C343" s="72"/>
      <c r="E343" s="72"/>
      <c r="F343" s="177"/>
      <c r="G343" s="72"/>
      <c r="H343" s="72"/>
      <c r="I343" s="72"/>
      <c r="J343" s="178"/>
      <c r="L343" s="179"/>
    </row>
    <row r="344" ht="12.5" spans="1:12">
      <c r="A344" s="72"/>
      <c r="B344" s="72"/>
      <c r="C344" s="72"/>
      <c r="E344" s="72"/>
      <c r="F344" s="177"/>
      <c r="G344" s="72"/>
      <c r="H344" s="72"/>
      <c r="I344" s="72"/>
      <c r="J344" s="178"/>
      <c r="L344" s="179"/>
    </row>
    <row r="345" ht="12.5" spans="1:12">
      <c r="A345" s="72"/>
      <c r="B345" s="72"/>
      <c r="C345" s="72"/>
      <c r="E345" s="72"/>
      <c r="F345" s="177"/>
      <c r="G345" s="72"/>
      <c r="H345" s="72"/>
      <c r="I345" s="72"/>
      <c r="J345" s="178"/>
      <c r="L345" s="179"/>
    </row>
    <row r="346" ht="12.5" spans="1:12">
      <c r="A346" s="72"/>
      <c r="B346" s="72"/>
      <c r="C346" s="72"/>
      <c r="E346" s="72"/>
      <c r="F346" s="177"/>
      <c r="G346" s="72"/>
      <c r="H346" s="72"/>
      <c r="I346" s="72"/>
      <c r="J346" s="178"/>
      <c r="L346" s="179"/>
    </row>
    <row r="347" ht="12.5" spans="1:12">
      <c r="A347" s="72"/>
      <c r="B347" s="72"/>
      <c r="C347" s="72"/>
      <c r="E347" s="72"/>
      <c r="F347" s="177"/>
      <c r="G347" s="72"/>
      <c r="H347" s="72"/>
      <c r="I347" s="72"/>
      <c r="J347" s="178"/>
      <c r="L347" s="179"/>
    </row>
    <row r="348" ht="12.5" spans="1:12">
      <c r="A348" s="72"/>
      <c r="B348" s="72"/>
      <c r="C348" s="72"/>
      <c r="E348" s="72"/>
      <c r="F348" s="177"/>
      <c r="G348" s="72"/>
      <c r="H348" s="72"/>
      <c r="I348" s="72"/>
      <c r="J348" s="178"/>
      <c r="L348" s="179"/>
    </row>
    <row r="349" ht="12.5" spans="1:12">
      <c r="A349" s="72"/>
      <c r="B349" s="72"/>
      <c r="C349" s="72"/>
      <c r="E349" s="72"/>
      <c r="F349" s="177"/>
      <c r="G349" s="72"/>
      <c r="H349" s="72"/>
      <c r="I349" s="72"/>
      <c r="J349" s="178"/>
      <c r="L349" s="179"/>
    </row>
    <row r="350" ht="12.5" spans="1:12">
      <c r="A350" s="72"/>
      <c r="B350" s="72"/>
      <c r="C350" s="72"/>
      <c r="E350" s="72"/>
      <c r="F350" s="177"/>
      <c r="G350" s="72"/>
      <c r="H350" s="72"/>
      <c r="I350" s="72"/>
      <c r="J350" s="178"/>
      <c r="L350" s="179"/>
    </row>
    <row r="351" ht="12.5" spans="1:12">
      <c r="A351" s="72"/>
      <c r="B351" s="72"/>
      <c r="C351" s="72"/>
      <c r="E351" s="72"/>
      <c r="F351" s="177"/>
      <c r="G351" s="72"/>
      <c r="H351" s="72"/>
      <c r="I351" s="72"/>
      <c r="J351" s="178"/>
      <c r="L351" s="179"/>
    </row>
    <row r="352" ht="12.5" spans="1:12">
      <c r="A352" s="72"/>
      <c r="B352" s="72"/>
      <c r="C352" s="72"/>
      <c r="E352" s="72"/>
      <c r="F352" s="177"/>
      <c r="G352" s="72"/>
      <c r="H352" s="72"/>
      <c r="I352" s="72"/>
      <c r="J352" s="178"/>
      <c r="L352" s="179"/>
    </row>
    <row r="353" ht="12.5" spans="1:12">
      <c r="A353" s="72"/>
      <c r="B353" s="72"/>
      <c r="C353" s="72"/>
      <c r="E353" s="72"/>
      <c r="F353" s="177"/>
      <c r="G353" s="72"/>
      <c r="H353" s="72"/>
      <c r="I353" s="72"/>
      <c r="J353" s="178"/>
      <c r="L353" s="179"/>
    </row>
    <row r="354" ht="12.5" spans="1:12">
      <c r="A354" s="72"/>
      <c r="B354" s="72"/>
      <c r="C354" s="72"/>
      <c r="E354" s="72"/>
      <c r="F354" s="177"/>
      <c r="G354" s="72"/>
      <c r="H354" s="72"/>
      <c r="I354" s="72"/>
      <c r="J354" s="178"/>
      <c r="L354" s="179"/>
    </row>
    <row r="355" ht="12.5" spans="1:12">
      <c r="A355" s="72"/>
      <c r="B355" s="72"/>
      <c r="C355" s="72"/>
      <c r="E355" s="72"/>
      <c r="F355" s="177"/>
      <c r="G355" s="72"/>
      <c r="H355" s="72"/>
      <c r="I355" s="72"/>
      <c r="J355" s="178"/>
      <c r="L355" s="179"/>
    </row>
    <row r="356" ht="12.5" spans="1:12">
      <c r="A356" s="72"/>
      <c r="B356" s="72"/>
      <c r="C356" s="72"/>
      <c r="E356" s="72"/>
      <c r="F356" s="177"/>
      <c r="G356" s="72"/>
      <c r="H356" s="72"/>
      <c r="I356" s="72"/>
      <c r="J356" s="178"/>
      <c r="L356" s="179"/>
    </row>
    <row r="357" ht="12.5" spans="1:12">
      <c r="A357" s="72"/>
      <c r="B357" s="72"/>
      <c r="C357" s="72"/>
      <c r="E357" s="72"/>
      <c r="F357" s="177"/>
      <c r="G357" s="72"/>
      <c r="H357" s="72"/>
      <c r="I357" s="72"/>
      <c r="J357" s="178"/>
      <c r="L357" s="179"/>
    </row>
    <row r="358" ht="12.5" spans="1:12">
      <c r="A358" s="72"/>
      <c r="B358" s="72"/>
      <c r="C358" s="72"/>
      <c r="E358" s="72"/>
      <c r="F358" s="177"/>
      <c r="G358" s="72"/>
      <c r="H358" s="72"/>
      <c r="I358" s="72"/>
      <c r="J358" s="178"/>
      <c r="L358" s="179"/>
    </row>
    <row r="359" ht="12.5" spans="1:12">
      <c r="A359" s="72"/>
      <c r="B359" s="72"/>
      <c r="C359" s="72"/>
      <c r="E359" s="72"/>
      <c r="F359" s="177"/>
      <c r="G359" s="72"/>
      <c r="H359" s="72"/>
      <c r="I359" s="72"/>
      <c r="J359" s="178"/>
      <c r="L359" s="179"/>
    </row>
    <row r="360" ht="12.5" spans="1:12">
      <c r="A360" s="72"/>
      <c r="B360" s="72"/>
      <c r="C360" s="72"/>
      <c r="E360" s="72"/>
      <c r="F360" s="177"/>
      <c r="G360" s="72"/>
      <c r="H360" s="72"/>
      <c r="I360" s="72"/>
      <c r="J360" s="178"/>
      <c r="L360" s="179"/>
    </row>
    <row r="361" ht="12.5" spans="1:12">
      <c r="A361" s="72"/>
      <c r="B361" s="72"/>
      <c r="C361" s="72"/>
      <c r="E361" s="72"/>
      <c r="F361" s="177"/>
      <c r="G361" s="72"/>
      <c r="H361" s="72"/>
      <c r="I361" s="72"/>
      <c r="J361" s="178"/>
      <c r="L361" s="179"/>
    </row>
    <row r="362" ht="12.5" spans="1:12">
      <c r="A362" s="72"/>
      <c r="B362" s="72"/>
      <c r="C362" s="72"/>
      <c r="E362" s="72"/>
      <c r="F362" s="177"/>
      <c r="G362" s="72"/>
      <c r="H362" s="72"/>
      <c r="I362" s="72"/>
      <c r="J362" s="178"/>
      <c r="L362" s="179"/>
    </row>
    <row r="363" ht="12.5" spans="1:12">
      <c r="A363" s="72"/>
      <c r="B363" s="72"/>
      <c r="C363" s="72"/>
      <c r="E363" s="72"/>
      <c r="F363" s="177"/>
      <c r="G363" s="72"/>
      <c r="H363" s="72"/>
      <c r="I363" s="72"/>
      <c r="J363" s="178"/>
      <c r="L363" s="179"/>
    </row>
    <row r="364" ht="12.5" spans="1:12">
      <c r="A364" s="72"/>
      <c r="B364" s="72"/>
      <c r="C364" s="72"/>
      <c r="E364" s="72"/>
      <c r="F364" s="177"/>
      <c r="G364" s="72"/>
      <c r="H364" s="72"/>
      <c r="I364" s="72"/>
      <c r="J364" s="178"/>
      <c r="L364" s="179"/>
    </row>
    <row r="365" ht="12.5" spans="1:12">
      <c r="A365" s="72"/>
      <c r="B365" s="72"/>
      <c r="C365" s="72"/>
      <c r="E365" s="72"/>
      <c r="F365" s="177"/>
      <c r="G365" s="72"/>
      <c r="H365" s="72"/>
      <c r="I365" s="72"/>
      <c r="J365" s="178"/>
      <c r="L365" s="179"/>
    </row>
    <row r="366" ht="12.5" spans="1:12">
      <c r="A366" s="72"/>
      <c r="B366" s="72"/>
      <c r="C366" s="72"/>
      <c r="E366" s="72"/>
      <c r="F366" s="177"/>
      <c r="G366" s="72"/>
      <c r="H366" s="72"/>
      <c r="I366" s="72"/>
      <c r="J366" s="178"/>
      <c r="L366" s="179"/>
    </row>
    <row r="367" ht="12.5" spans="1:12">
      <c r="A367" s="72"/>
      <c r="B367" s="72"/>
      <c r="C367" s="72"/>
      <c r="E367" s="72"/>
      <c r="F367" s="177"/>
      <c r="G367" s="72"/>
      <c r="H367" s="72"/>
      <c r="I367" s="72"/>
      <c r="J367" s="178"/>
      <c r="L367" s="179"/>
    </row>
    <row r="368" ht="12.5" spans="1:12">
      <c r="A368" s="72"/>
      <c r="B368" s="72"/>
      <c r="C368" s="72"/>
      <c r="E368" s="72"/>
      <c r="F368" s="177"/>
      <c r="G368" s="72"/>
      <c r="H368" s="72"/>
      <c r="I368" s="72"/>
      <c r="J368" s="178"/>
      <c r="L368" s="179"/>
    </row>
    <row r="369" ht="12.5" spans="1:12">
      <c r="A369" s="72"/>
      <c r="B369" s="72"/>
      <c r="C369" s="72"/>
      <c r="E369" s="72"/>
      <c r="F369" s="177"/>
      <c r="G369" s="72"/>
      <c r="H369" s="72"/>
      <c r="I369" s="72"/>
      <c r="J369" s="178"/>
      <c r="L369" s="179"/>
    </row>
    <row r="370" ht="12.5" spans="1:12">
      <c r="A370" s="72"/>
      <c r="B370" s="72"/>
      <c r="C370" s="72"/>
      <c r="E370" s="72"/>
      <c r="F370" s="177"/>
      <c r="G370" s="72"/>
      <c r="H370" s="72"/>
      <c r="I370" s="72"/>
      <c r="J370" s="178"/>
      <c r="L370" s="179"/>
    </row>
    <row r="371" ht="12.5" spans="1:12">
      <c r="A371" s="72"/>
      <c r="B371" s="72"/>
      <c r="C371" s="72"/>
      <c r="E371" s="72"/>
      <c r="F371" s="177"/>
      <c r="G371" s="72"/>
      <c r="H371" s="72"/>
      <c r="I371" s="72"/>
      <c r="J371" s="178"/>
      <c r="L371" s="179"/>
    </row>
    <row r="372" ht="12.5" spans="1:12">
      <c r="A372" s="72"/>
      <c r="B372" s="72"/>
      <c r="C372" s="72"/>
      <c r="E372" s="72"/>
      <c r="F372" s="177"/>
      <c r="G372" s="72"/>
      <c r="H372" s="72"/>
      <c r="I372" s="72"/>
      <c r="J372" s="178"/>
      <c r="L372" s="179"/>
    </row>
    <row r="373" ht="12.5" spans="1:12">
      <c r="A373" s="72"/>
      <c r="B373" s="72"/>
      <c r="C373" s="72"/>
      <c r="E373" s="72"/>
      <c r="F373" s="177"/>
      <c r="G373" s="72"/>
      <c r="H373" s="72"/>
      <c r="I373" s="72"/>
      <c r="J373" s="178"/>
      <c r="L373" s="179"/>
    </row>
    <row r="374" ht="12.5" spans="1:12">
      <c r="A374" s="72"/>
      <c r="B374" s="72"/>
      <c r="C374" s="72"/>
      <c r="E374" s="72"/>
      <c r="F374" s="177"/>
      <c r="G374" s="72"/>
      <c r="H374" s="72"/>
      <c r="I374" s="72"/>
      <c r="J374" s="178"/>
      <c r="L374" s="179"/>
    </row>
    <row r="375" ht="12.5" spans="1:12">
      <c r="A375" s="72"/>
      <c r="B375" s="72"/>
      <c r="C375" s="72"/>
      <c r="E375" s="72"/>
      <c r="F375" s="177"/>
      <c r="G375" s="72"/>
      <c r="H375" s="72"/>
      <c r="I375" s="72"/>
      <c r="J375" s="178"/>
      <c r="L375" s="179"/>
    </row>
    <row r="376" ht="12.5" spans="1:12">
      <c r="A376" s="72"/>
      <c r="B376" s="72"/>
      <c r="C376" s="72"/>
      <c r="E376" s="72"/>
      <c r="F376" s="177"/>
      <c r="G376" s="72"/>
      <c r="H376" s="72"/>
      <c r="I376" s="72"/>
      <c r="J376" s="178"/>
      <c r="L376" s="179"/>
    </row>
    <row r="377" ht="12.5" spans="1:12">
      <c r="A377" s="72"/>
      <c r="B377" s="72"/>
      <c r="C377" s="72"/>
      <c r="E377" s="72"/>
      <c r="F377" s="177"/>
      <c r="G377" s="72"/>
      <c r="H377" s="72"/>
      <c r="I377" s="72"/>
      <c r="J377" s="178"/>
      <c r="L377" s="179"/>
    </row>
    <row r="378" ht="12.5" spans="1:12">
      <c r="A378" s="72"/>
      <c r="B378" s="72"/>
      <c r="C378" s="72"/>
      <c r="E378" s="72"/>
      <c r="F378" s="177"/>
      <c r="G378" s="72"/>
      <c r="H378" s="72"/>
      <c r="I378" s="72"/>
      <c r="J378" s="178"/>
      <c r="L378" s="179"/>
    </row>
    <row r="379" ht="12.5" spans="1:12">
      <c r="A379" s="72"/>
      <c r="B379" s="72"/>
      <c r="C379" s="72"/>
      <c r="E379" s="72"/>
      <c r="F379" s="177"/>
      <c r="G379" s="72"/>
      <c r="H379" s="72"/>
      <c r="I379" s="72"/>
      <c r="J379" s="178"/>
      <c r="L379" s="179"/>
    </row>
    <row r="380" ht="12.5" spans="1:12">
      <c r="A380" s="72"/>
      <c r="B380" s="72"/>
      <c r="C380" s="72"/>
      <c r="E380" s="72"/>
      <c r="F380" s="177"/>
      <c r="G380" s="72"/>
      <c r="H380" s="72"/>
      <c r="I380" s="72"/>
      <c r="J380" s="178"/>
      <c r="L380" s="179"/>
    </row>
    <row r="381" ht="12.5" spans="1:12">
      <c r="A381" s="72"/>
      <c r="B381" s="72"/>
      <c r="C381" s="72"/>
      <c r="E381" s="72"/>
      <c r="F381" s="177"/>
      <c r="G381" s="72"/>
      <c r="H381" s="72"/>
      <c r="I381" s="72"/>
      <c r="J381" s="178"/>
      <c r="L381" s="179"/>
    </row>
    <row r="382" ht="12.5" spans="1:12">
      <c r="A382" s="72"/>
      <c r="B382" s="72"/>
      <c r="C382" s="72"/>
      <c r="E382" s="72"/>
      <c r="F382" s="177"/>
      <c r="G382" s="72"/>
      <c r="H382" s="72"/>
      <c r="I382" s="72"/>
      <c r="J382" s="178"/>
      <c r="L382" s="179"/>
    </row>
    <row r="383" ht="12.5" spans="1:12">
      <c r="A383" s="72"/>
      <c r="B383" s="72"/>
      <c r="C383" s="72"/>
      <c r="E383" s="72"/>
      <c r="F383" s="177"/>
      <c r="G383" s="72"/>
      <c r="H383" s="72"/>
      <c r="I383" s="72"/>
      <c r="J383" s="178"/>
      <c r="L383" s="179"/>
    </row>
    <row r="384" ht="12.5" spans="1:12">
      <c r="A384" s="72"/>
      <c r="B384" s="72"/>
      <c r="C384" s="72"/>
      <c r="E384" s="72"/>
      <c r="F384" s="177"/>
      <c r="G384" s="72"/>
      <c r="H384" s="72"/>
      <c r="I384" s="72"/>
      <c r="J384" s="178"/>
      <c r="L384" s="179"/>
    </row>
    <row r="385" ht="12.5" spans="1:12">
      <c r="A385" s="72"/>
      <c r="B385" s="72"/>
      <c r="C385" s="72"/>
      <c r="E385" s="72"/>
      <c r="F385" s="177"/>
      <c r="G385" s="72"/>
      <c r="H385" s="72"/>
      <c r="I385" s="72"/>
      <c r="J385" s="178"/>
      <c r="L385" s="179"/>
    </row>
    <row r="386" ht="12.5" spans="1:12">
      <c r="A386" s="72"/>
      <c r="B386" s="72"/>
      <c r="C386" s="72"/>
      <c r="E386" s="72"/>
      <c r="F386" s="177"/>
      <c r="G386" s="72"/>
      <c r="H386" s="72"/>
      <c r="I386" s="72"/>
      <c r="J386" s="178"/>
      <c r="L386" s="179"/>
    </row>
    <row r="387" ht="12.5" spans="1:12">
      <c r="A387" s="72"/>
      <c r="B387" s="72"/>
      <c r="C387" s="72"/>
      <c r="E387" s="72"/>
      <c r="F387" s="177"/>
      <c r="G387" s="72"/>
      <c r="H387" s="72"/>
      <c r="I387" s="72"/>
      <c r="J387" s="178"/>
      <c r="L387" s="179"/>
    </row>
    <row r="388" ht="12.5" spans="1:12">
      <c r="A388" s="72"/>
      <c r="B388" s="72"/>
      <c r="C388" s="72"/>
      <c r="E388" s="72"/>
      <c r="F388" s="177"/>
      <c r="G388" s="72"/>
      <c r="H388" s="72"/>
      <c r="I388" s="72"/>
      <c r="J388" s="178"/>
      <c r="L388" s="179"/>
    </row>
    <row r="389" ht="12.5" spans="1:12">
      <c r="A389" s="72"/>
      <c r="B389" s="72"/>
      <c r="C389" s="72"/>
      <c r="E389" s="72"/>
      <c r="F389" s="177"/>
      <c r="G389" s="72"/>
      <c r="H389" s="72"/>
      <c r="I389" s="72"/>
      <c r="J389" s="178"/>
      <c r="L389" s="179"/>
    </row>
    <row r="390" ht="12.5" spans="1:12">
      <c r="A390" s="72"/>
      <c r="B390" s="72"/>
      <c r="C390" s="72"/>
      <c r="E390" s="72"/>
      <c r="F390" s="177"/>
      <c r="G390" s="72"/>
      <c r="H390" s="72"/>
      <c r="I390" s="72"/>
      <c r="J390" s="178"/>
      <c r="L390" s="179"/>
    </row>
    <row r="391" ht="12.5" spans="1:12">
      <c r="A391" s="72"/>
      <c r="B391" s="72"/>
      <c r="C391" s="72"/>
      <c r="E391" s="72"/>
      <c r="F391" s="177"/>
      <c r="G391" s="72"/>
      <c r="H391" s="72"/>
      <c r="I391" s="72"/>
      <c r="J391" s="178"/>
      <c r="L391" s="179"/>
    </row>
    <row r="392" ht="12.5" spans="1:12">
      <c r="A392" s="72"/>
      <c r="B392" s="72"/>
      <c r="C392" s="72"/>
      <c r="E392" s="72"/>
      <c r="F392" s="177"/>
      <c r="G392" s="72"/>
      <c r="H392" s="72"/>
      <c r="I392" s="72"/>
      <c r="J392" s="178"/>
      <c r="L392" s="179"/>
    </row>
    <row r="393" ht="12.5" spans="1:12">
      <c r="A393" s="72"/>
      <c r="B393" s="72"/>
      <c r="C393" s="72"/>
      <c r="E393" s="72"/>
      <c r="F393" s="177"/>
      <c r="G393" s="72"/>
      <c r="H393" s="72"/>
      <c r="I393" s="72"/>
      <c r="J393" s="178"/>
      <c r="L393" s="179"/>
    </row>
    <row r="394" ht="12.5" spans="1:12">
      <c r="A394" s="72"/>
      <c r="B394" s="72"/>
      <c r="C394" s="72"/>
      <c r="E394" s="72"/>
      <c r="F394" s="177"/>
      <c r="G394" s="72"/>
      <c r="H394" s="72"/>
      <c r="I394" s="72"/>
      <c r="J394" s="178"/>
      <c r="L394" s="179"/>
    </row>
    <row r="395" ht="12.5" spans="1:12">
      <c r="A395" s="72"/>
      <c r="B395" s="72"/>
      <c r="C395" s="72"/>
      <c r="E395" s="72"/>
      <c r="F395" s="177"/>
      <c r="G395" s="72"/>
      <c r="H395" s="72"/>
      <c r="I395" s="72"/>
      <c r="J395" s="178"/>
      <c r="L395" s="179"/>
    </row>
    <row r="396" ht="12.5" spans="1:12">
      <c r="A396" s="72"/>
      <c r="B396" s="72"/>
      <c r="C396" s="72"/>
      <c r="E396" s="72"/>
      <c r="F396" s="177"/>
      <c r="G396" s="72"/>
      <c r="H396" s="72"/>
      <c r="I396" s="72"/>
      <c r="J396" s="178"/>
      <c r="L396" s="179"/>
    </row>
    <row r="397" ht="12.5" spans="1:12">
      <c r="A397" s="72"/>
      <c r="B397" s="72"/>
      <c r="C397" s="72"/>
      <c r="E397" s="72"/>
      <c r="F397" s="177"/>
      <c r="G397" s="72"/>
      <c r="H397" s="72"/>
      <c r="I397" s="72"/>
      <c r="J397" s="178"/>
      <c r="L397" s="179"/>
    </row>
    <row r="398" ht="12.5" spans="1:12">
      <c r="A398" s="72"/>
      <c r="B398" s="72"/>
      <c r="C398" s="72"/>
      <c r="E398" s="72"/>
      <c r="F398" s="177"/>
      <c r="G398" s="72"/>
      <c r="H398" s="72"/>
      <c r="I398" s="72"/>
      <c r="J398" s="178"/>
      <c r="L398" s="179"/>
    </row>
    <row r="399" ht="12.5" spans="1:12">
      <c r="A399" s="72"/>
      <c r="B399" s="72"/>
      <c r="C399" s="72"/>
      <c r="E399" s="72"/>
      <c r="F399" s="177"/>
      <c r="G399" s="72"/>
      <c r="H399" s="72"/>
      <c r="I399" s="72"/>
      <c r="J399" s="178"/>
      <c r="L399" s="179"/>
    </row>
    <row r="400" ht="12.5" spans="1:12">
      <c r="A400" s="72"/>
      <c r="B400" s="72"/>
      <c r="C400" s="72"/>
      <c r="E400" s="72"/>
      <c r="F400" s="177"/>
      <c r="G400" s="72"/>
      <c r="H400" s="72"/>
      <c r="I400" s="72"/>
      <c r="J400" s="178"/>
      <c r="L400" s="179"/>
    </row>
    <row r="401" ht="12.5" spans="1:12">
      <c r="A401" s="72"/>
      <c r="B401" s="72"/>
      <c r="C401" s="72"/>
      <c r="E401" s="72"/>
      <c r="F401" s="177"/>
      <c r="G401" s="72"/>
      <c r="H401" s="72"/>
      <c r="I401" s="72"/>
      <c r="J401" s="178"/>
      <c r="L401" s="179"/>
    </row>
    <row r="402" ht="12.5" spans="1:12">
      <c r="A402" s="72"/>
      <c r="B402" s="72"/>
      <c r="C402" s="72"/>
      <c r="E402" s="72"/>
      <c r="F402" s="177"/>
      <c r="G402" s="72"/>
      <c r="H402" s="72"/>
      <c r="I402" s="72"/>
      <c r="J402" s="178"/>
      <c r="L402" s="179"/>
    </row>
    <row r="403" ht="12.5" spans="1:12">
      <c r="A403" s="72"/>
      <c r="B403" s="72"/>
      <c r="C403" s="72"/>
      <c r="E403" s="72"/>
      <c r="F403" s="177"/>
      <c r="G403" s="72"/>
      <c r="H403" s="72"/>
      <c r="I403" s="72"/>
      <c r="J403" s="178"/>
      <c r="L403" s="179"/>
    </row>
    <row r="404" ht="12.5" spans="1:12">
      <c r="A404" s="72"/>
      <c r="B404" s="72"/>
      <c r="C404" s="72"/>
      <c r="E404" s="72"/>
      <c r="F404" s="177"/>
      <c r="G404" s="72"/>
      <c r="H404" s="72"/>
      <c r="I404" s="72"/>
      <c r="J404" s="178"/>
      <c r="L404" s="179"/>
    </row>
    <row r="405" ht="12.5" spans="1:12">
      <c r="A405" s="72"/>
      <c r="B405" s="72"/>
      <c r="C405" s="72"/>
      <c r="E405" s="72"/>
      <c r="F405" s="177"/>
      <c r="G405" s="72"/>
      <c r="H405" s="72"/>
      <c r="I405" s="72"/>
      <c r="J405" s="178"/>
      <c r="L405" s="179"/>
    </row>
    <row r="406" ht="12.5" spans="1:12">
      <c r="A406" s="72"/>
      <c r="B406" s="72"/>
      <c r="C406" s="72"/>
      <c r="E406" s="72"/>
      <c r="F406" s="177"/>
      <c r="G406" s="72"/>
      <c r="H406" s="72"/>
      <c r="I406" s="72"/>
      <c r="J406" s="178"/>
      <c r="L406" s="179"/>
    </row>
    <row r="407" ht="12.5" spans="1:12">
      <c r="A407" s="72"/>
      <c r="B407" s="72"/>
      <c r="C407" s="72"/>
      <c r="E407" s="72"/>
      <c r="F407" s="177"/>
      <c r="G407" s="72"/>
      <c r="H407" s="72"/>
      <c r="I407" s="72"/>
      <c r="J407" s="178"/>
      <c r="L407" s="179"/>
    </row>
    <row r="408" ht="12.5" spans="1:12">
      <c r="A408" s="72"/>
      <c r="B408" s="72"/>
      <c r="C408" s="72"/>
      <c r="E408" s="72"/>
      <c r="F408" s="177"/>
      <c r="G408" s="72"/>
      <c r="H408" s="72"/>
      <c r="I408" s="72"/>
      <c r="J408" s="178"/>
      <c r="L408" s="179"/>
    </row>
    <row r="409" ht="12.5" spans="1:12">
      <c r="A409" s="72"/>
      <c r="B409" s="72"/>
      <c r="C409" s="72"/>
      <c r="E409" s="72"/>
      <c r="F409" s="177"/>
      <c r="G409" s="72"/>
      <c r="H409" s="72"/>
      <c r="I409" s="72"/>
      <c r="J409" s="178"/>
      <c r="L409" s="179"/>
    </row>
    <row r="410" ht="12.5" spans="1:12">
      <c r="A410" s="72"/>
      <c r="B410" s="72"/>
      <c r="C410" s="72"/>
      <c r="E410" s="72"/>
      <c r="F410" s="177"/>
      <c r="G410" s="72"/>
      <c r="H410" s="72"/>
      <c r="I410" s="72"/>
      <c r="J410" s="178"/>
      <c r="L410" s="179"/>
    </row>
    <row r="411" ht="12.5" spans="1:12">
      <c r="A411" s="72"/>
      <c r="B411" s="72"/>
      <c r="C411" s="72"/>
      <c r="E411" s="72"/>
      <c r="F411" s="177"/>
      <c r="G411" s="72"/>
      <c r="H411" s="72"/>
      <c r="I411" s="72"/>
      <c r="J411" s="178"/>
      <c r="L411" s="179"/>
    </row>
    <row r="412" ht="12.5" spans="1:12">
      <c r="A412" s="72"/>
      <c r="B412" s="72"/>
      <c r="C412" s="72"/>
      <c r="E412" s="72"/>
      <c r="F412" s="177"/>
      <c r="G412" s="72"/>
      <c r="H412" s="72"/>
      <c r="I412" s="72"/>
      <c r="J412" s="178"/>
      <c r="L412" s="179"/>
    </row>
    <row r="413" ht="12.5" spans="1:12">
      <c r="A413" s="72"/>
      <c r="B413" s="72"/>
      <c r="C413" s="72"/>
      <c r="E413" s="72"/>
      <c r="F413" s="177"/>
      <c r="G413" s="72"/>
      <c r="H413" s="72"/>
      <c r="I413" s="72"/>
      <c r="J413" s="178"/>
      <c r="L413" s="179"/>
    </row>
    <row r="414" ht="12.5" spans="1:12">
      <c r="A414" s="72"/>
      <c r="B414" s="72"/>
      <c r="C414" s="72"/>
      <c r="E414" s="72"/>
      <c r="F414" s="177"/>
      <c r="G414" s="72"/>
      <c r="H414" s="72"/>
      <c r="I414" s="72"/>
      <c r="J414" s="178"/>
      <c r="L414" s="179"/>
    </row>
    <row r="415" ht="12.5" spans="1:12">
      <c r="A415" s="72"/>
      <c r="B415" s="72"/>
      <c r="C415" s="72"/>
      <c r="E415" s="72"/>
      <c r="F415" s="177"/>
      <c r="G415" s="72"/>
      <c r="H415" s="72"/>
      <c r="I415" s="72"/>
      <c r="J415" s="178"/>
      <c r="L415" s="179"/>
    </row>
    <row r="416" ht="12.5" spans="1:12">
      <c r="A416" s="72"/>
      <c r="B416" s="72"/>
      <c r="C416" s="72"/>
      <c r="E416" s="72"/>
      <c r="F416" s="177"/>
      <c r="G416" s="72"/>
      <c r="H416" s="72"/>
      <c r="I416" s="72"/>
      <c r="J416" s="178"/>
      <c r="L416" s="179"/>
    </row>
    <row r="417" ht="12.5" spans="1:12">
      <c r="A417" s="72"/>
      <c r="B417" s="72"/>
      <c r="C417" s="72"/>
      <c r="E417" s="72"/>
      <c r="F417" s="177"/>
      <c r="G417" s="72"/>
      <c r="H417" s="72"/>
      <c r="I417" s="72"/>
      <c r="J417" s="178"/>
      <c r="L417" s="179"/>
    </row>
    <row r="418" ht="12.5" spans="1:12">
      <c r="A418" s="72"/>
      <c r="B418" s="72"/>
      <c r="C418" s="72"/>
      <c r="E418" s="72"/>
      <c r="F418" s="177"/>
      <c r="G418" s="72"/>
      <c r="H418" s="72"/>
      <c r="I418" s="72"/>
      <c r="J418" s="178"/>
      <c r="L418" s="179"/>
    </row>
    <row r="419" ht="12.5" spans="1:12">
      <c r="A419" s="72"/>
      <c r="B419" s="72"/>
      <c r="C419" s="72"/>
      <c r="E419" s="72"/>
      <c r="F419" s="177"/>
      <c r="G419" s="72"/>
      <c r="H419" s="72"/>
      <c r="I419" s="72"/>
      <c r="J419" s="178"/>
      <c r="L419" s="179"/>
    </row>
    <row r="420" ht="12.5" spans="1:12">
      <c r="A420" s="72"/>
      <c r="B420" s="72"/>
      <c r="C420" s="72"/>
      <c r="E420" s="72"/>
      <c r="F420" s="177"/>
      <c r="G420" s="72"/>
      <c r="H420" s="72"/>
      <c r="I420" s="72"/>
      <c r="J420" s="178"/>
      <c r="L420" s="179"/>
    </row>
    <row r="421" ht="12.5" spans="1:12">
      <c r="A421" s="72"/>
      <c r="B421" s="72"/>
      <c r="C421" s="72"/>
      <c r="E421" s="72"/>
      <c r="F421" s="177"/>
      <c r="G421" s="72"/>
      <c r="H421" s="72"/>
      <c r="I421" s="72"/>
      <c r="J421" s="178"/>
      <c r="L421" s="179"/>
    </row>
    <row r="422" ht="12.5" spans="1:12">
      <c r="A422" s="72"/>
      <c r="B422" s="72"/>
      <c r="C422" s="72"/>
      <c r="E422" s="72"/>
      <c r="F422" s="177"/>
      <c r="G422" s="72"/>
      <c r="H422" s="72"/>
      <c r="I422" s="72"/>
      <c r="J422" s="178"/>
      <c r="L422" s="179"/>
    </row>
    <row r="423" ht="12.5" spans="1:12">
      <c r="A423" s="72"/>
      <c r="B423" s="72"/>
      <c r="C423" s="72"/>
      <c r="E423" s="72"/>
      <c r="F423" s="177"/>
      <c r="G423" s="72"/>
      <c r="H423" s="72"/>
      <c r="I423" s="72"/>
      <c r="J423" s="178"/>
      <c r="L423" s="179"/>
    </row>
    <row r="424" ht="12.5" spans="1:12">
      <c r="A424" s="72"/>
      <c r="B424" s="72"/>
      <c r="C424" s="72"/>
      <c r="E424" s="72"/>
      <c r="F424" s="177"/>
      <c r="G424" s="72"/>
      <c r="H424" s="72"/>
      <c r="I424" s="72"/>
      <c r="J424" s="178"/>
      <c r="L424" s="179"/>
    </row>
    <row r="425" ht="12.5" spans="1:12">
      <c r="A425" s="72"/>
      <c r="B425" s="72"/>
      <c r="C425" s="72"/>
      <c r="E425" s="72"/>
      <c r="F425" s="177"/>
      <c r="G425" s="72"/>
      <c r="H425" s="72"/>
      <c r="I425" s="72"/>
      <c r="J425" s="178"/>
      <c r="L425" s="179"/>
    </row>
    <row r="426" ht="12.5" spans="1:12">
      <c r="A426" s="72"/>
      <c r="B426" s="72"/>
      <c r="C426" s="72"/>
      <c r="E426" s="72"/>
      <c r="F426" s="177"/>
      <c r="G426" s="72"/>
      <c r="H426" s="72"/>
      <c r="I426" s="72"/>
      <c r="J426" s="178"/>
      <c r="L426" s="179"/>
    </row>
    <row r="427" ht="12.5" spans="1:12">
      <c r="A427" s="72"/>
      <c r="B427" s="72"/>
      <c r="C427" s="72"/>
      <c r="E427" s="72"/>
      <c r="F427" s="177"/>
      <c r="G427" s="72"/>
      <c r="H427" s="72"/>
      <c r="I427" s="72"/>
      <c r="J427" s="178"/>
      <c r="L427" s="179"/>
    </row>
    <row r="428" ht="12.5" spans="1:12">
      <c r="A428" s="72"/>
      <c r="B428" s="72"/>
      <c r="C428" s="72"/>
      <c r="E428" s="72"/>
      <c r="F428" s="177"/>
      <c r="G428" s="72"/>
      <c r="H428" s="72"/>
      <c r="I428" s="72"/>
      <c r="J428" s="178"/>
      <c r="L428" s="179"/>
    </row>
    <row r="429" ht="12.5" spans="1:12">
      <c r="A429" s="72"/>
      <c r="B429" s="72"/>
      <c r="C429" s="72"/>
      <c r="E429" s="72"/>
      <c r="F429" s="177"/>
      <c r="G429" s="72"/>
      <c r="H429" s="72"/>
      <c r="I429" s="72"/>
      <c r="J429" s="178"/>
      <c r="L429" s="179"/>
    </row>
    <row r="430" ht="12.5" spans="1:12">
      <c r="A430" s="72"/>
      <c r="B430" s="72"/>
      <c r="C430" s="72"/>
      <c r="E430" s="72"/>
      <c r="F430" s="177"/>
      <c r="G430" s="72"/>
      <c r="H430" s="72"/>
      <c r="I430" s="72"/>
      <c r="J430" s="178"/>
      <c r="L430" s="179"/>
    </row>
    <row r="431" ht="12.5" spans="1:12">
      <c r="A431" s="72"/>
      <c r="B431" s="72"/>
      <c r="C431" s="72"/>
      <c r="E431" s="72"/>
      <c r="F431" s="177"/>
      <c r="G431" s="72"/>
      <c r="H431" s="72"/>
      <c r="I431" s="72"/>
      <c r="J431" s="178"/>
      <c r="L431" s="179"/>
    </row>
    <row r="432" ht="12.5" spans="1:12">
      <c r="A432" s="72"/>
      <c r="B432" s="72"/>
      <c r="C432" s="72"/>
      <c r="E432" s="72"/>
      <c r="F432" s="177"/>
      <c r="G432" s="72"/>
      <c r="H432" s="72"/>
      <c r="I432" s="72"/>
      <c r="J432" s="178"/>
      <c r="L432" s="179"/>
    </row>
    <row r="433" ht="12.5" spans="1:12">
      <c r="A433" s="72"/>
      <c r="B433" s="72"/>
      <c r="C433" s="72"/>
      <c r="E433" s="72"/>
      <c r="F433" s="177"/>
      <c r="G433" s="72"/>
      <c r="H433" s="72"/>
      <c r="I433" s="72"/>
      <c r="J433" s="178"/>
      <c r="L433" s="179"/>
    </row>
    <row r="434" ht="12.5" spans="1:12">
      <c r="A434" s="72"/>
      <c r="B434" s="72"/>
      <c r="C434" s="72"/>
      <c r="E434" s="72"/>
      <c r="F434" s="177"/>
      <c r="G434" s="72"/>
      <c r="H434" s="72"/>
      <c r="I434" s="72"/>
      <c r="J434" s="178"/>
      <c r="L434" s="179"/>
    </row>
    <row r="435" ht="12.5" spans="1:12">
      <c r="A435" s="72"/>
      <c r="B435" s="72"/>
      <c r="C435" s="72"/>
      <c r="E435" s="72"/>
      <c r="F435" s="177"/>
      <c r="G435" s="72"/>
      <c r="H435" s="72"/>
      <c r="I435" s="72"/>
      <c r="J435" s="178"/>
      <c r="L435" s="179"/>
    </row>
    <row r="436" ht="12.5" spans="1:12">
      <c r="A436" s="72"/>
      <c r="B436" s="72"/>
      <c r="C436" s="72"/>
      <c r="E436" s="72"/>
      <c r="F436" s="177"/>
      <c r="G436" s="72"/>
      <c r="H436" s="72"/>
      <c r="I436" s="72"/>
      <c r="J436" s="178"/>
      <c r="L436" s="179"/>
    </row>
    <row r="437" ht="12.5" spans="1:12">
      <c r="A437" s="72"/>
      <c r="B437" s="72"/>
      <c r="C437" s="72"/>
      <c r="E437" s="72"/>
      <c r="F437" s="177"/>
      <c r="G437" s="72"/>
      <c r="H437" s="72"/>
      <c r="I437" s="72"/>
      <c r="J437" s="178"/>
      <c r="L437" s="179"/>
    </row>
    <row r="438" ht="12.5" spans="1:12">
      <c r="A438" s="72"/>
      <c r="B438" s="72"/>
      <c r="C438" s="72"/>
      <c r="E438" s="72"/>
      <c r="F438" s="177"/>
      <c r="G438" s="72"/>
      <c r="H438" s="72"/>
      <c r="I438" s="72"/>
      <c r="J438" s="178"/>
      <c r="L438" s="179"/>
    </row>
    <row r="439" ht="12.5" spans="1:12">
      <c r="A439" s="72"/>
      <c r="B439" s="72"/>
      <c r="C439" s="72"/>
      <c r="E439" s="72"/>
      <c r="F439" s="177"/>
      <c r="G439" s="72"/>
      <c r="H439" s="72"/>
      <c r="I439" s="72"/>
      <c r="J439" s="178"/>
      <c r="L439" s="179"/>
    </row>
    <row r="440" ht="12.5" spans="1:12">
      <c r="A440" s="72"/>
      <c r="B440" s="72"/>
      <c r="C440" s="72"/>
      <c r="E440" s="72"/>
      <c r="F440" s="177"/>
      <c r="G440" s="72"/>
      <c r="H440" s="72"/>
      <c r="I440" s="72"/>
      <c r="J440" s="178"/>
      <c r="L440" s="179"/>
    </row>
    <row r="441" ht="12.5" spans="1:12">
      <c r="A441" s="72"/>
      <c r="B441" s="72"/>
      <c r="C441" s="72"/>
      <c r="E441" s="72"/>
      <c r="F441" s="177"/>
      <c r="G441" s="72"/>
      <c r="H441" s="72"/>
      <c r="I441" s="72"/>
      <c r="J441" s="178"/>
      <c r="L441" s="179"/>
    </row>
    <row r="442" ht="12.5" spans="1:12">
      <c r="A442" s="72"/>
      <c r="B442" s="72"/>
      <c r="C442" s="72"/>
      <c r="E442" s="72"/>
      <c r="F442" s="177"/>
      <c r="G442" s="72"/>
      <c r="H442" s="72"/>
      <c r="I442" s="72"/>
      <c r="J442" s="178"/>
      <c r="L442" s="179"/>
    </row>
    <row r="443" ht="12.5" spans="1:12">
      <c r="A443" s="72"/>
      <c r="B443" s="72"/>
      <c r="C443" s="72"/>
      <c r="E443" s="72"/>
      <c r="F443" s="177"/>
      <c r="G443" s="72"/>
      <c r="H443" s="72"/>
      <c r="I443" s="72"/>
      <c r="J443" s="178"/>
      <c r="L443" s="179"/>
    </row>
    <row r="444" ht="12.5" spans="1:12">
      <c r="A444" s="72"/>
      <c r="B444" s="72"/>
      <c r="C444" s="72"/>
      <c r="E444" s="72"/>
      <c r="F444" s="177"/>
      <c r="G444" s="72"/>
      <c r="H444" s="72"/>
      <c r="I444" s="72"/>
      <c r="J444" s="178"/>
      <c r="L444" s="179"/>
    </row>
    <row r="445" ht="12.5" spans="1:12">
      <c r="A445" s="72"/>
      <c r="B445" s="72"/>
      <c r="C445" s="72"/>
      <c r="E445" s="72"/>
      <c r="F445" s="177"/>
      <c r="G445" s="72"/>
      <c r="H445" s="72"/>
      <c r="I445" s="72"/>
      <c r="J445" s="178"/>
      <c r="L445" s="179"/>
    </row>
    <row r="446" ht="12.5" spans="1:12">
      <c r="A446" s="72"/>
      <c r="B446" s="72"/>
      <c r="C446" s="72"/>
      <c r="E446" s="72"/>
      <c r="F446" s="177"/>
      <c r="G446" s="72"/>
      <c r="H446" s="72"/>
      <c r="I446" s="72"/>
      <c r="J446" s="178"/>
      <c r="L446" s="179"/>
    </row>
    <row r="447" ht="12.5" spans="1:12">
      <c r="A447" s="72"/>
      <c r="B447" s="72"/>
      <c r="C447" s="72"/>
      <c r="E447" s="72"/>
      <c r="F447" s="177"/>
      <c r="G447" s="72"/>
      <c r="H447" s="72"/>
      <c r="I447" s="72"/>
      <c r="J447" s="178"/>
      <c r="L447" s="179"/>
    </row>
    <row r="448" ht="12.5" spans="1:12">
      <c r="A448" s="72"/>
      <c r="B448" s="72"/>
      <c r="C448" s="72"/>
      <c r="E448" s="72"/>
      <c r="F448" s="177"/>
      <c r="G448" s="72"/>
      <c r="H448" s="72"/>
      <c r="I448" s="72"/>
      <c r="J448" s="178"/>
      <c r="L448" s="179"/>
    </row>
    <row r="449" ht="12.5" spans="1:12">
      <c r="A449" s="72"/>
      <c r="B449" s="72"/>
      <c r="C449" s="72"/>
      <c r="E449" s="72"/>
      <c r="F449" s="177"/>
      <c r="G449" s="72"/>
      <c r="H449" s="72"/>
      <c r="I449" s="72"/>
      <c r="J449" s="178"/>
      <c r="L449" s="179"/>
    </row>
    <row r="450" ht="12.5" spans="1:12">
      <c r="A450" s="72"/>
      <c r="B450" s="72"/>
      <c r="C450" s="72"/>
      <c r="E450" s="72"/>
      <c r="F450" s="177"/>
      <c r="G450" s="72"/>
      <c r="H450" s="72"/>
      <c r="I450" s="72"/>
      <c r="J450" s="178"/>
      <c r="L450" s="179"/>
    </row>
    <row r="451" ht="12.5" spans="1:12">
      <c r="A451" s="72"/>
      <c r="B451" s="72"/>
      <c r="C451" s="72"/>
      <c r="E451" s="72"/>
      <c r="F451" s="177"/>
      <c r="G451" s="72"/>
      <c r="H451" s="72"/>
      <c r="I451" s="72"/>
      <c r="J451" s="178"/>
      <c r="L451" s="179"/>
    </row>
    <row r="452" ht="12.5" spans="1:12">
      <c r="A452" s="72"/>
      <c r="B452" s="72"/>
      <c r="C452" s="72"/>
      <c r="E452" s="72"/>
      <c r="F452" s="177"/>
      <c r="G452" s="72"/>
      <c r="H452" s="72"/>
      <c r="I452" s="72"/>
      <c r="J452" s="178"/>
      <c r="L452" s="179"/>
    </row>
    <row r="453" ht="12.5" spans="1:12">
      <c r="A453" s="72"/>
      <c r="B453" s="72"/>
      <c r="C453" s="72"/>
      <c r="E453" s="72"/>
      <c r="F453" s="177"/>
      <c r="G453" s="72"/>
      <c r="H453" s="72"/>
      <c r="I453" s="72"/>
      <c r="J453" s="178"/>
      <c r="L453" s="179"/>
    </row>
    <row r="454" ht="12.5" spans="1:12">
      <c r="A454" s="72"/>
      <c r="B454" s="72"/>
      <c r="C454" s="72"/>
      <c r="E454" s="72"/>
      <c r="F454" s="177"/>
      <c r="G454" s="72"/>
      <c r="H454" s="72"/>
      <c r="I454" s="72"/>
      <c r="J454" s="178"/>
      <c r="L454" s="179"/>
    </row>
    <row r="455" ht="12.5" spans="1:12">
      <c r="A455" s="72"/>
      <c r="B455" s="72"/>
      <c r="C455" s="72"/>
      <c r="E455" s="72"/>
      <c r="F455" s="177"/>
      <c r="G455" s="72"/>
      <c r="H455" s="72"/>
      <c r="I455" s="72"/>
      <c r="J455" s="178"/>
      <c r="L455" s="179"/>
    </row>
    <row r="456" ht="12.5" spans="1:12">
      <c r="A456" s="72"/>
      <c r="B456" s="72"/>
      <c r="C456" s="72"/>
      <c r="E456" s="72"/>
      <c r="F456" s="177"/>
      <c r="G456" s="72"/>
      <c r="H456" s="72"/>
      <c r="I456" s="72"/>
      <c r="J456" s="178"/>
      <c r="L456" s="179"/>
    </row>
    <row r="457" ht="12.5" spans="1:12">
      <c r="A457" s="72"/>
      <c r="B457" s="72"/>
      <c r="C457" s="72"/>
      <c r="E457" s="72"/>
      <c r="F457" s="177"/>
      <c r="G457" s="72"/>
      <c r="H457" s="72"/>
      <c r="I457" s="72"/>
      <c r="J457" s="178"/>
      <c r="L457" s="179"/>
    </row>
    <row r="458" ht="12.5" spans="1:12">
      <c r="A458" s="72"/>
      <c r="B458" s="72"/>
      <c r="C458" s="72"/>
      <c r="E458" s="72"/>
      <c r="F458" s="177"/>
      <c r="G458" s="72"/>
      <c r="H458" s="72"/>
      <c r="I458" s="72"/>
      <c r="J458" s="178"/>
      <c r="L458" s="179"/>
    </row>
    <row r="459" ht="12.5" spans="1:12">
      <c r="A459" s="72"/>
      <c r="B459" s="72"/>
      <c r="C459" s="72"/>
      <c r="E459" s="72"/>
      <c r="F459" s="177"/>
      <c r="G459" s="72"/>
      <c r="H459" s="72"/>
      <c r="I459" s="72"/>
      <c r="J459" s="178"/>
      <c r="L459" s="179"/>
    </row>
    <row r="460" ht="12.5" spans="1:12">
      <c r="A460" s="72"/>
      <c r="B460" s="72"/>
      <c r="C460" s="72"/>
      <c r="E460" s="72"/>
      <c r="F460" s="177"/>
      <c r="G460" s="72"/>
      <c r="H460" s="72"/>
      <c r="I460" s="72"/>
      <c r="J460" s="178"/>
      <c r="L460" s="179"/>
    </row>
    <row r="461" ht="12.5" spans="1:12">
      <c r="A461" s="72"/>
      <c r="B461" s="72"/>
      <c r="C461" s="72"/>
      <c r="E461" s="72"/>
      <c r="F461" s="177"/>
      <c r="G461" s="72"/>
      <c r="H461" s="72"/>
      <c r="I461" s="72"/>
      <c r="J461" s="178"/>
      <c r="L461" s="179"/>
    </row>
    <row r="462" ht="12.5" spans="1:12">
      <c r="A462" s="72"/>
      <c r="B462" s="72"/>
      <c r="C462" s="72"/>
      <c r="E462" s="72"/>
      <c r="F462" s="177"/>
      <c r="G462" s="72"/>
      <c r="H462" s="72"/>
      <c r="I462" s="72"/>
      <c r="J462" s="178"/>
      <c r="L462" s="179"/>
    </row>
    <row r="463" ht="12.5" spans="1:12">
      <c r="A463" s="72"/>
      <c r="B463" s="72"/>
      <c r="C463" s="72"/>
      <c r="E463" s="72"/>
      <c r="F463" s="177"/>
      <c r="G463" s="72"/>
      <c r="H463" s="72"/>
      <c r="I463" s="72"/>
      <c r="J463" s="178"/>
      <c r="L463" s="179"/>
    </row>
    <row r="464" ht="12.5" spans="1:12">
      <c r="A464" s="72"/>
      <c r="B464" s="72"/>
      <c r="C464" s="72"/>
      <c r="E464" s="72"/>
      <c r="F464" s="177"/>
      <c r="G464" s="72"/>
      <c r="H464" s="72"/>
      <c r="I464" s="72"/>
      <c r="J464" s="178"/>
      <c r="L464" s="179"/>
    </row>
    <row r="465" ht="12.5" spans="1:12">
      <c r="A465" s="72"/>
      <c r="B465" s="72"/>
      <c r="C465" s="72"/>
      <c r="E465" s="72"/>
      <c r="F465" s="177"/>
      <c r="G465" s="72"/>
      <c r="H465" s="72"/>
      <c r="I465" s="72"/>
      <c r="J465" s="178"/>
      <c r="L465" s="179"/>
    </row>
    <row r="466" ht="12.5" spans="1:12">
      <c r="A466" s="72"/>
      <c r="B466" s="72"/>
      <c r="C466" s="72"/>
      <c r="E466" s="72"/>
      <c r="F466" s="177"/>
      <c r="G466" s="72"/>
      <c r="H466" s="72"/>
      <c r="I466" s="72"/>
      <c r="J466" s="178"/>
      <c r="L466" s="179"/>
    </row>
    <row r="467" ht="12.5" spans="1:12">
      <c r="A467" s="72"/>
      <c r="B467" s="72"/>
      <c r="C467" s="72"/>
      <c r="E467" s="72"/>
      <c r="F467" s="177"/>
      <c r="G467" s="72"/>
      <c r="H467" s="72"/>
      <c r="I467" s="72"/>
      <c r="J467" s="178"/>
      <c r="L467" s="179"/>
    </row>
    <row r="468" ht="12.5" spans="1:12">
      <c r="A468" s="72"/>
      <c r="B468" s="72"/>
      <c r="C468" s="72"/>
      <c r="E468" s="72"/>
      <c r="F468" s="177"/>
      <c r="G468" s="72"/>
      <c r="H468" s="72"/>
      <c r="I468" s="72"/>
      <c r="J468" s="178"/>
      <c r="L468" s="179"/>
    </row>
    <row r="469" ht="12.5" spans="1:12">
      <c r="A469" s="72"/>
      <c r="B469" s="72"/>
      <c r="C469" s="72"/>
      <c r="E469" s="72"/>
      <c r="F469" s="177"/>
      <c r="G469" s="72"/>
      <c r="H469" s="72"/>
      <c r="I469" s="72"/>
      <c r="J469" s="178"/>
      <c r="L469" s="179"/>
    </row>
    <row r="470" ht="12.5" spans="1:12">
      <c r="A470" s="72"/>
      <c r="B470" s="72"/>
      <c r="C470" s="72"/>
      <c r="E470" s="72"/>
      <c r="F470" s="177"/>
      <c r="G470" s="72"/>
      <c r="H470" s="72"/>
      <c r="I470" s="72"/>
      <c r="J470" s="178"/>
      <c r="L470" s="179"/>
    </row>
    <row r="471" ht="12.5" spans="1:12">
      <c r="A471" s="72"/>
      <c r="B471" s="72"/>
      <c r="C471" s="72"/>
      <c r="E471" s="72"/>
      <c r="F471" s="177"/>
      <c r="G471" s="72"/>
      <c r="H471" s="72"/>
      <c r="I471" s="72"/>
      <c r="J471" s="178"/>
      <c r="L471" s="179"/>
    </row>
    <row r="472" ht="12.5" spans="1:12">
      <c r="A472" s="72"/>
      <c r="B472" s="72"/>
      <c r="C472" s="72"/>
      <c r="E472" s="72"/>
      <c r="F472" s="177"/>
      <c r="G472" s="72"/>
      <c r="H472" s="72"/>
      <c r="I472" s="72"/>
      <c r="J472" s="178"/>
      <c r="L472" s="179"/>
    </row>
    <row r="473" ht="12.5" spans="1:12">
      <c r="A473" s="72"/>
      <c r="B473" s="72"/>
      <c r="C473" s="72"/>
      <c r="E473" s="72"/>
      <c r="F473" s="177"/>
      <c r="G473" s="72"/>
      <c r="H473" s="72"/>
      <c r="I473" s="72"/>
      <c r="J473" s="178"/>
      <c r="L473" s="179"/>
    </row>
    <row r="474" ht="12.5" spans="1:12">
      <c r="A474" s="72"/>
      <c r="B474" s="72"/>
      <c r="C474" s="72"/>
      <c r="E474" s="72"/>
      <c r="F474" s="177"/>
      <c r="G474" s="72"/>
      <c r="H474" s="72"/>
      <c r="I474" s="72"/>
      <c r="J474" s="178"/>
      <c r="L474" s="179"/>
    </row>
    <row r="475" ht="12.5" spans="1:12">
      <c r="A475" s="72"/>
      <c r="B475" s="72"/>
      <c r="C475" s="72"/>
      <c r="E475" s="72"/>
      <c r="F475" s="177"/>
      <c r="G475" s="72"/>
      <c r="H475" s="72"/>
      <c r="I475" s="72"/>
      <c r="J475" s="178"/>
      <c r="L475" s="179"/>
    </row>
    <row r="476" ht="12.5" spans="1:12">
      <c r="A476" s="72"/>
      <c r="B476" s="72"/>
      <c r="C476" s="72"/>
      <c r="E476" s="72"/>
      <c r="F476" s="177"/>
      <c r="G476" s="72"/>
      <c r="H476" s="72"/>
      <c r="I476" s="72"/>
      <c r="J476" s="178"/>
      <c r="L476" s="179"/>
    </row>
    <row r="477" ht="12.5" spans="1:12">
      <c r="A477" s="72"/>
      <c r="B477" s="72"/>
      <c r="C477" s="72"/>
      <c r="E477" s="72"/>
      <c r="F477" s="177"/>
      <c r="G477" s="72"/>
      <c r="H477" s="72"/>
      <c r="I477" s="72"/>
      <c r="J477" s="178"/>
      <c r="L477" s="179"/>
    </row>
    <row r="478" ht="12.5" spans="1:12">
      <c r="A478" s="72"/>
      <c r="B478" s="72"/>
      <c r="C478" s="72"/>
      <c r="E478" s="72"/>
      <c r="F478" s="177"/>
      <c r="G478" s="72"/>
      <c r="H478" s="72"/>
      <c r="I478" s="72"/>
      <c r="J478" s="178"/>
      <c r="L478" s="179"/>
    </row>
    <row r="479" ht="12.5" spans="1:12">
      <c r="A479" s="72"/>
      <c r="B479" s="72"/>
      <c r="C479" s="72"/>
      <c r="E479" s="72"/>
      <c r="F479" s="177"/>
      <c r="G479" s="72"/>
      <c r="H479" s="72"/>
      <c r="I479" s="72"/>
      <c r="J479" s="178"/>
      <c r="L479" s="179"/>
    </row>
    <row r="480" ht="12.5" spans="1:12">
      <c r="A480" s="72"/>
      <c r="B480" s="72"/>
      <c r="C480" s="72"/>
      <c r="E480" s="72"/>
      <c r="F480" s="177"/>
      <c r="G480" s="72"/>
      <c r="H480" s="72"/>
      <c r="I480" s="72"/>
      <c r="J480" s="178"/>
      <c r="L480" s="179"/>
    </row>
    <row r="481" ht="12.5" spans="1:12">
      <c r="A481" s="72"/>
      <c r="B481" s="72"/>
      <c r="C481" s="72"/>
      <c r="E481" s="72"/>
      <c r="F481" s="177"/>
      <c r="G481" s="72"/>
      <c r="H481" s="72"/>
      <c r="I481" s="72"/>
      <c r="J481" s="178"/>
      <c r="L481" s="179"/>
    </row>
    <row r="482" ht="12.5" spans="1:12">
      <c r="A482" s="72"/>
      <c r="B482" s="72"/>
      <c r="C482" s="72"/>
      <c r="E482" s="72"/>
      <c r="F482" s="177"/>
      <c r="G482" s="72"/>
      <c r="H482" s="72"/>
      <c r="I482" s="72"/>
      <c r="J482" s="178"/>
      <c r="L482" s="179"/>
    </row>
    <row r="483" ht="12.5" spans="1:12">
      <c r="A483" s="72"/>
      <c r="B483" s="72"/>
      <c r="C483" s="72"/>
      <c r="E483" s="72"/>
      <c r="F483" s="177"/>
      <c r="G483" s="72"/>
      <c r="H483" s="72"/>
      <c r="I483" s="72"/>
      <c r="J483" s="178"/>
      <c r="L483" s="179"/>
    </row>
    <row r="484" ht="12.5" spans="1:12">
      <c r="A484" s="72"/>
      <c r="B484" s="72"/>
      <c r="C484" s="72"/>
      <c r="E484" s="72"/>
      <c r="F484" s="177"/>
      <c r="G484" s="72"/>
      <c r="H484" s="72"/>
      <c r="I484" s="72"/>
      <c r="J484" s="178"/>
      <c r="L484" s="179"/>
    </row>
    <row r="485" ht="12.5" spans="1:12">
      <c r="A485" s="72"/>
      <c r="B485" s="72"/>
      <c r="C485" s="72"/>
      <c r="E485" s="72"/>
      <c r="F485" s="177"/>
      <c r="G485" s="72"/>
      <c r="H485" s="72"/>
      <c r="I485" s="72"/>
      <c r="J485" s="178"/>
      <c r="L485" s="179"/>
    </row>
    <row r="486" ht="12.5" spans="1:12">
      <c r="A486" s="72"/>
      <c r="B486" s="72"/>
      <c r="C486" s="72"/>
      <c r="E486" s="72"/>
      <c r="F486" s="177"/>
      <c r="G486" s="72"/>
      <c r="H486" s="72"/>
      <c r="I486" s="72"/>
      <c r="J486" s="178"/>
      <c r="L486" s="179"/>
    </row>
    <row r="487" ht="12.5" spans="1:12">
      <c r="A487" s="72"/>
      <c r="B487" s="72"/>
      <c r="C487" s="72"/>
      <c r="E487" s="72"/>
      <c r="F487" s="177"/>
      <c r="G487" s="72"/>
      <c r="H487" s="72"/>
      <c r="I487" s="72"/>
      <c r="J487" s="178"/>
      <c r="L487" s="179"/>
    </row>
    <row r="488" ht="12.5" spans="1:12">
      <c r="A488" s="72"/>
      <c r="B488" s="72"/>
      <c r="C488" s="72"/>
      <c r="E488" s="72"/>
      <c r="F488" s="177"/>
      <c r="G488" s="72"/>
      <c r="H488" s="72"/>
      <c r="I488" s="72"/>
      <c r="J488" s="178"/>
      <c r="L488" s="179"/>
    </row>
    <row r="489" ht="12.5" spans="1:12">
      <c r="A489" s="72"/>
      <c r="B489" s="72"/>
      <c r="C489" s="72"/>
      <c r="E489" s="72"/>
      <c r="F489" s="177"/>
      <c r="G489" s="72"/>
      <c r="H489" s="72"/>
      <c r="I489" s="72"/>
      <c r="J489" s="178"/>
      <c r="L489" s="179"/>
    </row>
    <row r="490" ht="12.5" spans="1:12">
      <c r="A490" s="72"/>
      <c r="B490" s="72"/>
      <c r="C490" s="72"/>
      <c r="E490" s="72"/>
      <c r="F490" s="177"/>
      <c r="G490" s="72"/>
      <c r="H490" s="72"/>
      <c r="I490" s="72"/>
      <c r="J490" s="178"/>
      <c r="L490" s="179"/>
    </row>
    <row r="491" ht="12.5" spans="1:12">
      <c r="A491" s="72"/>
      <c r="B491" s="72"/>
      <c r="C491" s="72"/>
      <c r="E491" s="72"/>
      <c r="F491" s="177"/>
      <c r="G491" s="72"/>
      <c r="H491" s="72"/>
      <c r="I491" s="72"/>
      <c r="J491" s="178"/>
      <c r="L491" s="179"/>
    </row>
    <row r="492" ht="12.5" spans="1:12">
      <c r="A492" s="72"/>
      <c r="B492" s="72"/>
      <c r="C492" s="72"/>
      <c r="E492" s="72"/>
      <c r="F492" s="177"/>
      <c r="G492" s="72"/>
      <c r="H492" s="72"/>
      <c r="I492" s="72"/>
      <c r="J492" s="178"/>
      <c r="L492" s="179"/>
    </row>
    <row r="493" ht="12.5" spans="1:12">
      <c r="A493" s="72"/>
      <c r="B493" s="72"/>
      <c r="C493" s="72"/>
      <c r="E493" s="72"/>
      <c r="F493" s="177"/>
      <c r="G493" s="72"/>
      <c r="H493" s="72"/>
      <c r="I493" s="72"/>
      <c r="J493" s="178"/>
      <c r="L493" s="179"/>
    </row>
    <row r="494" ht="12.5" spans="1:12">
      <c r="A494" s="72"/>
      <c r="B494" s="72"/>
      <c r="C494" s="72"/>
      <c r="E494" s="72"/>
      <c r="F494" s="177"/>
      <c r="G494" s="72"/>
      <c r="H494" s="72"/>
      <c r="I494" s="72"/>
      <c r="J494" s="178"/>
      <c r="L494" s="179"/>
    </row>
    <row r="495" ht="12.5" spans="1:12">
      <c r="A495" s="72"/>
      <c r="B495" s="72"/>
      <c r="C495" s="72"/>
      <c r="E495" s="72"/>
      <c r="F495" s="177"/>
      <c r="G495" s="72"/>
      <c r="H495" s="72"/>
      <c r="I495" s="72"/>
      <c r="J495" s="178"/>
      <c r="L495" s="179"/>
    </row>
    <row r="496" ht="12.5" spans="1:12">
      <c r="A496" s="72"/>
      <c r="B496" s="72"/>
      <c r="C496" s="72"/>
      <c r="E496" s="72"/>
      <c r="F496" s="177"/>
      <c r="G496" s="72"/>
      <c r="H496" s="72"/>
      <c r="I496" s="72"/>
      <c r="J496" s="178"/>
      <c r="L496" s="179"/>
    </row>
    <row r="497" ht="12.5" spans="1:12">
      <c r="A497" s="72"/>
      <c r="B497" s="72"/>
      <c r="C497" s="72"/>
      <c r="E497" s="72"/>
      <c r="F497" s="177"/>
      <c r="G497" s="72"/>
      <c r="H497" s="72"/>
      <c r="I497" s="72"/>
      <c r="J497" s="178"/>
      <c r="L497" s="179"/>
    </row>
    <row r="498" ht="12.5" spans="1:12">
      <c r="A498" s="72"/>
      <c r="B498" s="72"/>
      <c r="C498" s="72"/>
      <c r="E498" s="72"/>
      <c r="F498" s="177"/>
      <c r="G498" s="72"/>
      <c r="H498" s="72"/>
      <c r="I498" s="72"/>
      <c r="J498" s="178"/>
      <c r="L498" s="179"/>
    </row>
    <row r="499" ht="12.5" spans="1:12">
      <c r="A499" s="72"/>
      <c r="B499" s="72"/>
      <c r="C499" s="72"/>
      <c r="E499" s="72"/>
      <c r="F499" s="177"/>
      <c r="G499" s="72"/>
      <c r="H499" s="72"/>
      <c r="I499" s="72"/>
      <c r="J499" s="178"/>
      <c r="L499" s="179"/>
    </row>
    <row r="500" ht="12.5" spans="1:12">
      <c r="A500" s="72"/>
      <c r="B500" s="72"/>
      <c r="C500" s="72"/>
      <c r="E500" s="72"/>
      <c r="F500" s="177"/>
      <c r="G500" s="72"/>
      <c r="H500" s="72"/>
      <c r="I500" s="72"/>
      <c r="J500" s="178"/>
      <c r="L500" s="179"/>
    </row>
    <row r="501" ht="12.5" spans="1:12">
      <c r="A501" s="72"/>
      <c r="B501" s="72"/>
      <c r="C501" s="72"/>
      <c r="E501" s="72"/>
      <c r="F501" s="177"/>
      <c r="G501" s="72"/>
      <c r="H501" s="72"/>
      <c r="I501" s="72"/>
      <c r="J501" s="178"/>
      <c r="L501" s="179"/>
    </row>
    <row r="502" ht="12.5" spans="1:12">
      <c r="A502" s="72"/>
      <c r="B502" s="72"/>
      <c r="C502" s="72"/>
      <c r="E502" s="72"/>
      <c r="F502" s="177"/>
      <c r="G502" s="72"/>
      <c r="H502" s="72"/>
      <c r="I502" s="72"/>
      <c r="J502" s="178"/>
      <c r="L502" s="179"/>
    </row>
    <row r="503" ht="12.5" spans="1:12">
      <c r="A503" s="72"/>
      <c r="B503" s="72"/>
      <c r="C503" s="72"/>
      <c r="E503" s="72"/>
      <c r="F503" s="177"/>
      <c r="G503" s="72"/>
      <c r="H503" s="72"/>
      <c r="I503" s="72"/>
      <c r="J503" s="178"/>
      <c r="L503" s="179"/>
    </row>
    <row r="504" ht="12.5" spans="1:12">
      <c r="A504" s="72"/>
      <c r="B504" s="72"/>
      <c r="C504" s="72"/>
      <c r="E504" s="72"/>
      <c r="F504" s="177"/>
      <c r="G504" s="72"/>
      <c r="H504" s="72"/>
      <c r="I504" s="72"/>
      <c r="J504" s="178"/>
      <c r="L504" s="179"/>
    </row>
    <row r="505" ht="12.5" spans="1:12">
      <c r="A505" s="72"/>
      <c r="B505" s="72"/>
      <c r="C505" s="72"/>
      <c r="E505" s="72"/>
      <c r="F505" s="177"/>
      <c r="G505" s="72"/>
      <c r="H505" s="72"/>
      <c r="I505" s="72"/>
      <c r="J505" s="178"/>
      <c r="L505" s="179"/>
    </row>
    <row r="506" ht="12.5" spans="1:12">
      <c r="A506" s="72"/>
      <c r="B506" s="72"/>
      <c r="C506" s="72"/>
      <c r="E506" s="72"/>
      <c r="F506" s="177"/>
      <c r="G506" s="72"/>
      <c r="H506" s="72"/>
      <c r="I506" s="72"/>
      <c r="J506" s="178"/>
      <c r="L506" s="179"/>
    </row>
    <row r="507" ht="12.5" spans="1:12">
      <c r="A507" s="72"/>
      <c r="B507" s="72"/>
      <c r="C507" s="72"/>
      <c r="E507" s="72"/>
      <c r="F507" s="177"/>
      <c r="G507" s="72"/>
      <c r="H507" s="72"/>
      <c r="I507" s="72"/>
      <c r="J507" s="178"/>
      <c r="L507" s="179"/>
    </row>
    <row r="508" ht="12.5" spans="1:12">
      <c r="A508" s="72"/>
      <c r="B508" s="72"/>
      <c r="C508" s="72"/>
      <c r="E508" s="72"/>
      <c r="F508" s="177"/>
      <c r="G508" s="72"/>
      <c r="H508" s="72"/>
      <c r="I508" s="72"/>
      <c r="J508" s="178"/>
      <c r="L508" s="179"/>
    </row>
    <row r="509" ht="12.5" spans="1:12">
      <c r="A509" s="72"/>
      <c r="B509" s="72"/>
      <c r="C509" s="72"/>
      <c r="E509" s="72"/>
      <c r="F509" s="177"/>
      <c r="G509" s="72"/>
      <c r="H509" s="72"/>
      <c r="I509" s="72"/>
      <c r="J509" s="178"/>
      <c r="L509" s="179"/>
    </row>
    <row r="510" ht="12.5" spans="1:12">
      <c r="A510" s="72"/>
      <c r="B510" s="72"/>
      <c r="C510" s="72"/>
      <c r="E510" s="72"/>
      <c r="F510" s="177"/>
      <c r="G510" s="72"/>
      <c r="H510" s="72"/>
      <c r="I510" s="72"/>
      <c r="J510" s="178"/>
      <c r="L510" s="179"/>
    </row>
    <row r="511" ht="12.5" spans="1:12">
      <c r="A511" s="72"/>
      <c r="B511" s="72"/>
      <c r="C511" s="72"/>
      <c r="E511" s="72"/>
      <c r="F511" s="177"/>
      <c r="G511" s="72"/>
      <c r="H511" s="72"/>
      <c r="I511" s="72"/>
      <c r="J511" s="178"/>
      <c r="L511" s="179"/>
    </row>
    <row r="512" ht="12.5" spans="1:12">
      <c r="A512" s="72"/>
      <c r="B512" s="72"/>
      <c r="C512" s="72"/>
      <c r="E512" s="72"/>
      <c r="F512" s="177"/>
      <c r="G512" s="72"/>
      <c r="H512" s="72"/>
      <c r="I512" s="72"/>
      <c r="J512" s="178"/>
      <c r="L512" s="179"/>
    </row>
    <row r="513" ht="12.5" spans="1:12">
      <c r="A513" s="72"/>
      <c r="B513" s="72"/>
      <c r="C513" s="72"/>
      <c r="E513" s="72"/>
      <c r="F513" s="177"/>
      <c r="G513" s="72"/>
      <c r="H513" s="72"/>
      <c r="I513" s="72"/>
      <c r="J513" s="178"/>
      <c r="L513" s="179"/>
    </row>
    <row r="514" ht="12.5" spans="1:12">
      <c r="A514" s="72"/>
      <c r="B514" s="72"/>
      <c r="C514" s="72"/>
      <c r="E514" s="72"/>
      <c r="F514" s="177"/>
      <c r="G514" s="72"/>
      <c r="H514" s="72"/>
      <c r="I514" s="72"/>
      <c r="J514" s="178"/>
      <c r="L514" s="179"/>
    </row>
    <row r="515" ht="12.5" spans="1:12">
      <c r="A515" s="72"/>
      <c r="B515" s="72"/>
      <c r="C515" s="72"/>
      <c r="E515" s="72"/>
      <c r="F515" s="177"/>
      <c r="G515" s="72"/>
      <c r="H515" s="72"/>
      <c r="I515" s="72"/>
      <c r="J515" s="178"/>
      <c r="L515" s="179"/>
    </row>
    <row r="516" ht="12.5" spans="1:12">
      <c r="A516" s="72"/>
      <c r="B516" s="72"/>
      <c r="C516" s="72"/>
      <c r="E516" s="72"/>
      <c r="F516" s="177"/>
      <c r="G516" s="72"/>
      <c r="H516" s="72"/>
      <c r="I516" s="72"/>
      <c r="J516" s="178"/>
      <c r="L516" s="179"/>
    </row>
    <row r="517" ht="12.5" spans="1:12">
      <c r="A517" s="72"/>
      <c r="B517" s="72"/>
      <c r="C517" s="72"/>
      <c r="E517" s="72"/>
      <c r="F517" s="177"/>
      <c r="G517" s="72"/>
      <c r="H517" s="72"/>
      <c r="I517" s="72"/>
      <c r="J517" s="178"/>
      <c r="L517" s="179"/>
    </row>
    <row r="518" ht="12.5" spans="1:12">
      <c r="A518" s="72"/>
      <c r="B518" s="72"/>
      <c r="C518" s="72"/>
      <c r="E518" s="72"/>
      <c r="F518" s="177"/>
      <c r="G518" s="72"/>
      <c r="H518" s="72"/>
      <c r="I518" s="72"/>
      <c r="J518" s="178"/>
      <c r="L518" s="179"/>
    </row>
    <row r="519" ht="12.5" spans="1:12">
      <c r="A519" s="72"/>
      <c r="B519" s="72"/>
      <c r="C519" s="72"/>
      <c r="E519" s="72"/>
      <c r="F519" s="177"/>
      <c r="G519" s="72"/>
      <c r="H519" s="72"/>
      <c r="I519" s="72"/>
      <c r="J519" s="178"/>
      <c r="L519" s="179"/>
    </row>
    <row r="520" ht="12.5" spans="1:12">
      <c r="A520" s="72"/>
      <c r="B520" s="72"/>
      <c r="C520" s="72"/>
      <c r="E520" s="72"/>
      <c r="F520" s="177"/>
      <c r="G520" s="72"/>
      <c r="H520" s="72"/>
      <c r="I520" s="72"/>
      <c r="J520" s="178"/>
      <c r="L520" s="179"/>
    </row>
    <row r="521" ht="12.5" spans="1:12">
      <c r="A521" s="72"/>
      <c r="B521" s="72"/>
      <c r="C521" s="72"/>
      <c r="E521" s="72"/>
      <c r="F521" s="177"/>
      <c r="G521" s="72"/>
      <c r="H521" s="72"/>
      <c r="I521" s="72"/>
      <c r="J521" s="178"/>
      <c r="L521" s="179"/>
    </row>
    <row r="522" ht="12.5" spans="1:12">
      <c r="A522" s="72"/>
      <c r="B522" s="72"/>
      <c r="C522" s="72"/>
      <c r="E522" s="72"/>
      <c r="F522" s="177"/>
      <c r="G522" s="72"/>
      <c r="H522" s="72"/>
      <c r="I522" s="72"/>
      <c r="J522" s="178"/>
      <c r="L522" s="179"/>
    </row>
    <row r="523" ht="12.5" spans="1:12">
      <c r="A523" s="72"/>
      <c r="B523" s="72"/>
      <c r="C523" s="72"/>
      <c r="E523" s="72"/>
      <c r="F523" s="177"/>
      <c r="G523" s="72"/>
      <c r="H523" s="72"/>
      <c r="I523" s="72"/>
      <c r="J523" s="178"/>
      <c r="L523" s="179"/>
    </row>
    <row r="524" ht="12.5" spans="1:12">
      <c r="A524" s="72"/>
      <c r="B524" s="72"/>
      <c r="C524" s="72"/>
      <c r="E524" s="72"/>
      <c r="F524" s="177"/>
      <c r="G524" s="72"/>
      <c r="H524" s="72"/>
      <c r="I524" s="72"/>
      <c r="J524" s="178"/>
      <c r="L524" s="179"/>
    </row>
    <row r="525" ht="12.5" spans="1:12">
      <c r="A525" s="72"/>
      <c r="B525" s="72"/>
      <c r="C525" s="72"/>
      <c r="E525" s="72"/>
      <c r="F525" s="177"/>
      <c r="G525" s="72"/>
      <c r="H525" s="72"/>
      <c r="I525" s="72"/>
      <c r="J525" s="178"/>
      <c r="L525" s="179"/>
    </row>
    <row r="526" ht="12.5" spans="1:12">
      <c r="A526" s="72"/>
      <c r="B526" s="72"/>
      <c r="C526" s="72"/>
      <c r="E526" s="72"/>
      <c r="F526" s="177"/>
      <c r="G526" s="72"/>
      <c r="H526" s="72"/>
      <c r="I526" s="72"/>
      <c r="J526" s="178"/>
      <c r="L526" s="179"/>
    </row>
    <row r="527" ht="12.5" spans="1:12">
      <c r="A527" s="72"/>
      <c r="B527" s="72"/>
      <c r="C527" s="72"/>
      <c r="E527" s="72"/>
      <c r="F527" s="177"/>
      <c r="G527" s="72"/>
      <c r="H527" s="72"/>
      <c r="I527" s="72"/>
      <c r="J527" s="178"/>
      <c r="L527" s="179"/>
    </row>
    <row r="528" ht="12.5" spans="1:12">
      <c r="A528" s="72"/>
      <c r="B528" s="72"/>
      <c r="C528" s="72"/>
      <c r="E528" s="72"/>
      <c r="F528" s="177"/>
      <c r="G528" s="72"/>
      <c r="H528" s="72"/>
      <c r="I528" s="72"/>
      <c r="J528" s="178"/>
      <c r="L528" s="179"/>
    </row>
    <row r="529" ht="12.5" spans="1:12">
      <c r="A529" s="72"/>
      <c r="B529" s="72"/>
      <c r="C529" s="72"/>
      <c r="E529" s="72"/>
      <c r="F529" s="177"/>
      <c r="G529" s="72"/>
      <c r="H529" s="72"/>
      <c r="I529" s="72"/>
      <c r="J529" s="178"/>
      <c r="L529" s="179"/>
    </row>
    <row r="530" ht="12.5" spans="1:12">
      <c r="A530" s="72"/>
      <c r="B530" s="72"/>
      <c r="C530" s="72"/>
      <c r="E530" s="72"/>
      <c r="F530" s="177"/>
      <c r="G530" s="72"/>
      <c r="H530" s="72"/>
      <c r="I530" s="72"/>
      <c r="J530" s="178"/>
      <c r="L530" s="179"/>
    </row>
    <row r="531" ht="12.5" spans="1:12">
      <c r="A531" s="72"/>
      <c r="B531" s="72"/>
      <c r="C531" s="72"/>
      <c r="E531" s="72"/>
      <c r="F531" s="177"/>
      <c r="G531" s="72"/>
      <c r="H531" s="72"/>
      <c r="I531" s="72"/>
      <c r="J531" s="178"/>
      <c r="L531" s="179"/>
    </row>
    <row r="532" ht="12.5" spans="1:12">
      <c r="A532" s="72"/>
      <c r="B532" s="72"/>
      <c r="C532" s="72"/>
      <c r="E532" s="72"/>
      <c r="F532" s="177"/>
      <c r="G532" s="72"/>
      <c r="H532" s="72"/>
      <c r="I532" s="72"/>
      <c r="J532" s="178"/>
      <c r="L532" s="179"/>
    </row>
    <row r="533" ht="12.5" spans="1:12">
      <c r="A533" s="72"/>
      <c r="B533" s="72"/>
      <c r="C533" s="72"/>
      <c r="E533" s="72"/>
      <c r="F533" s="177"/>
      <c r="G533" s="72"/>
      <c r="H533" s="72"/>
      <c r="I533" s="72"/>
      <c r="J533" s="178"/>
      <c r="L533" s="179"/>
    </row>
    <row r="534" ht="12.5" spans="1:12">
      <c r="A534" s="72"/>
      <c r="B534" s="72"/>
      <c r="C534" s="72"/>
      <c r="E534" s="72"/>
      <c r="F534" s="177"/>
      <c r="G534" s="72"/>
      <c r="H534" s="72"/>
      <c r="I534" s="72"/>
      <c r="J534" s="178"/>
      <c r="L534" s="179"/>
    </row>
    <row r="535" ht="12.5" spans="1:12">
      <c r="A535" s="72"/>
      <c r="B535" s="72"/>
      <c r="C535" s="72"/>
      <c r="E535" s="72"/>
      <c r="F535" s="177"/>
      <c r="G535" s="72"/>
      <c r="H535" s="72"/>
      <c r="I535" s="72"/>
      <c r="J535" s="178"/>
      <c r="L535" s="179"/>
    </row>
    <row r="536" ht="12.5" spans="1:12">
      <c r="A536" s="72"/>
      <c r="B536" s="72"/>
      <c r="C536" s="72"/>
      <c r="E536" s="72"/>
      <c r="F536" s="177"/>
      <c r="G536" s="72"/>
      <c r="H536" s="72"/>
      <c r="I536" s="72"/>
      <c r="J536" s="178"/>
      <c r="L536" s="179"/>
    </row>
    <row r="537" ht="12.5" spans="1:12">
      <c r="A537" s="72"/>
      <c r="B537" s="72"/>
      <c r="C537" s="72"/>
      <c r="E537" s="72"/>
      <c r="F537" s="177"/>
      <c r="G537" s="72"/>
      <c r="H537" s="72"/>
      <c r="I537" s="72"/>
      <c r="J537" s="178"/>
      <c r="L537" s="179"/>
    </row>
    <row r="538" ht="12.5" spans="1:12">
      <c r="A538" s="72"/>
      <c r="B538" s="72"/>
      <c r="C538" s="72"/>
      <c r="E538" s="72"/>
      <c r="F538" s="177"/>
      <c r="G538" s="72"/>
      <c r="H538" s="72"/>
      <c r="I538" s="72"/>
      <c r="J538" s="178"/>
      <c r="L538" s="179"/>
    </row>
    <row r="539" ht="12.5" spans="1:12">
      <c r="A539" s="72"/>
      <c r="B539" s="72"/>
      <c r="C539" s="72"/>
      <c r="E539" s="72"/>
      <c r="F539" s="177"/>
      <c r="G539" s="72"/>
      <c r="H539" s="72"/>
      <c r="I539" s="72"/>
      <c r="J539" s="178"/>
      <c r="L539" s="179"/>
    </row>
    <row r="540" ht="12.5" spans="1:12">
      <c r="A540" s="72"/>
      <c r="B540" s="72"/>
      <c r="C540" s="72"/>
      <c r="E540" s="72"/>
      <c r="F540" s="177"/>
      <c r="G540" s="72"/>
      <c r="H540" s="72"/>
      <c r="I540" s="72"/>
      <c r="J540" s="178"/>
      <c r="L540" s="179"/>
    </row>
    <row r="541" ht="12.5" spans="1:12">
      <c r="A541" s="72"/>
      <c r="B541" s="72"/>
      <c r="C541" s="72"/>
      <c r="E541" s="72"/>
      <c r="F541" s="177"/>
      <c r="G541" s="72"/>
      <c r="H541" s="72"/>
      <c r="I541" s="72"/>
      <c r="J541" s="178"/>
      <c r="L541" s="179"/>
    </row>
    <row r="542" ht="12.5" spans="1:12">
      <c r="A542" s="72"/>
      <c r="B542" s="72"/>
      <c r="C542" s="72"/>
      <c r="E542" s="72"/>
      <c r="F542" s="177"/>
      <c r="G542" s="72"/>
      <c r="H542" s="72"/>
      <c r="I542" s="72"/>
      <c r="J542" s="178"/>
      <c r="L542" s="179"/>
    </row>
    <row r="543" ht="12.5" spans="1:12">
      <c r="A543" s="72"/>
      <c r="B543" s="72"/>
      <c r="C543" s="72"/>
      <c r="E543" s="72"/>
      <c r="F543" s="177"/>
      <c r="G543" s="72"/>
      <c r="H543" s="72"/>
      <c r="I543" s="72"/>
      <c r="J543" s="178"/>
      <c r="L543" s="179"/>
    </row>
    <row r="544" ht="12.5" spans="1:12">
      <c r="A544" s="72"/>
      <c r="B544" s="72"/>
      <c r="C544" s="72"/>
      <c r="E544" s="72"/>
      <c r="F544" s="177"/>
      <c r="G544" s="72"/>
      <c r="H544" s="72"/>
      <c r="I544" s="72"/>
      <c r="J544" s="178"/>
      <c r="L544" s="179"/>
    </row>
    <row r="545" ht="12.5" spans="1:12">
      <c r="A545" s="72"/>
      <c r="B545" s="72"/>
      <c r="C545" s="72"/>
      <c r="E545" s="72"/>
      <c r="F545" s="177"/>
      <c r="G545" s="72"/>
      <c r="H545" s="72"/>
      <c r="I545" s="72"/>
      <c r="J545" s="178"/>
      <c r="L545" s="179"/>
    </row>
    <row r="546" ht="12.5" spans="1:12">
      <c r="A546" s="72"/>
      <c r="B546" s="72"/>
      <c r="C546" s="72"/>
      <c r="E546" s="72"/>
      <c r="F546" s="177"/>
      <c r="G546" s="72"/>
      <c r="H546" s="72"/>
      <c r="I546" s="72"/>
      <c r="J546" s="178"/>
      <c r="L546" s="179"/>
    </row>
    <row r="547" ht="12.5" spans="1:12">
      <c r="A547" s="72"/>
      <c r="B547" s="72"/>
      <c r="C547" s="72"/>
      <c r="E547" s="72"/>
      <c r="F547" s="177"/>
      <c r="G547" s="72"/>
      <c r="H547" s="72"/>
      <c r="I547" s="72"/>
      <c r="J547" s="178"/>
      <c r="L547" s="179"/>
    </row>
    <row r="548" ht="12.5" spans="1:12">
      <c r="A548" s="72"/>
      <c r="B548" s="72"/>
      <c r="C548" s="72"/>
      <c r="E548" s="72"/>
      <c r="F548" s="177"/>
      <c r="G548" s="72"/>
      <c r="H548" s="72"/>
      <c r="I548" s="72"/>
      <c r="J548" s="178"/>
      <c r="L548" s="179"/>
    </row>
    <row r="549" ht="12.5" spans="1:12">
      <c r="A549" s="72"/>
      <c r="B549" s="72"/>
      <c r="C549" s="72"/>
      <c r="E549" s="72"/>
      <c r="F549" s="177"/>
      <c r="G549" s="72"/>
      <c r="H549" s="72"/>
      <c r="I549" s="72"/>
      <c r="J549" s="178"/>
      <c r="L549" s="179"/>
    </row>
    <row r="550" ht="12.5" spans="1:12">
      <c r="A550" s="72"/>
      <c r="B550" s="72"/>
      <c r="C550" s="72"/>
      <c r="E550" s="72"/>
      <c r="F550" s="177"/>
      <c r="G550" s="72"/>
      <c r="H550" s="72"/>
      <c r="I550" s="72"/>
      <c r="J550" s="178"/>
      <c r="L550" s="179"/>
    </row>
    <row r="551" ht="12.5" spans="1:12">
      <c r="A551" s="72"/>
      <c r="B551" s="72"/>
      <c r="C551" s="72"/>
      <c r="E551" s="72"/>
      <c r="F551" s="177"/>
      <c r="G551" s="72"/>
      <c r="H551" s="72"/>
      <c r="I551" s="72"/>
      <c r="J551" s="178"/>
      <c r="L551" s="179"/>
    </row>
    <row r="552" ht="12.5" spans="1:12">
      <c r="A552" s="72"/>
      <c r="B552" s="72"/>
      <c r="C552" s="72"/>
      <c r="E552" s="72"/>
      <c r="F552" s="177"/>
      <c r="G552" s="72"/>
      <c r="H552" s="72"/>
      <c r="I552" s="72"/>
      <c r="J552" s="178"/>
      <c r="L552" s="179"/>
    </row>
    <row r="553" ht="12.5" spans="1:12">
      <c r="A553" s="72"/>
      <c r="B553" s="72"/>
      <c r="C553" s="72"/>
      <c r="E553" s="72"/>
      <c r="F553" s="177"/>
      <c r="G553" s="72"/>
      <c r="H553" s="72"/>
      <c r="I553" s="72"/>
      <c r="J553" s="178"/>
      <c r="L553" s="179"/>
    </row>
    <row r="554" ht="12.5" spans="1:12">
      <c r="A554" s="72"/>
      <c r="B554" s="72"/>
      <c r="C554" s="72"/>
      <c r="E554" s="72"/>
      <c r="F554" s="177"/>
      <c r="G554" s="72"/>
      <c r="H554" s="72"/>
      <c r="I554" s="72"/>
      <c r="J554" s="178"/>
      <c r="L554" s="179"/>
    </row>
    <row r="555" ht="12.5" spans="1:12">
      <c r="A555" s="72"/>
      <c r="B555" s="72"/>
      <c r="C555" s="72"/>
      <c r="E555" s="72"/>
      <c r="F555" s="177"/>
      <c r="G555" s="72"/>
      <c r="H555" s="72"/>
      <c r="I555" s="72"/>
      <c r="J555" s="178"/>
      <c r="L555" s="179"/>
    </row>
    <row r="556" ht="12.5" spans="1:12">
      <c r="A556" s="72"/>
      <c r="B556" s="72"/>
      <c r="C556" s="72"/>
      <c r="E556" s="72"/>
      <c r="F556" s="177"/>
      <c r="G556" s="72"/>
      <c r="H556" s="72"/>
      <c r="I556" s="72"/>
      <c r="J556" s="178"/>
      <c r="L556" s="179"/>
    </row>
    <row r="557" ht="12.5" spans="1:12">
      <c r="A557" s="72"/>
      <c r="B557" s="72"/>
      <c r="C557" s="72"/>
      <c r="E557" s="72"/>
      <c r="F557" s="177"/>
      <c r="G557" s="72"/>
      <c r="H557" s="72"/>
      <c r="I557" s="72"/>
      <c r="J557" s="178"/>
      <c r="L557" s="179"/>
    </row>
    <row r="558" ht="12.5" spans="1:12">
      <c r="A558" s="72"/>
      <c r="B558" s="72"/>
      <c r="C558" s="72"/>
      <c r="E558" s="72"/>
      <c r="F558" s="177"/>
      <c r="G558" s="72"/>
      <c r="H558" s="72"/>
      <c r="I558" s="72"/>
      <c r="J558" s="178"/>
      <c r="L558" s="179"/>
    </row>
    <row r="559" ht="12.5" spans="1:12">
      <c r="A559" s="72"/>
      <c r="B559" s="72"/>
      <c r="C559" s="72"/>
      <c r="E559" s="72"/>
      <c r="F559" s="177"/>
      <c r="G559" s="72"/>
      <c r="H559" s="72"/>
      <c r="I559" s="72"/>
      <c r="J559" s="178"/>
      <c r="L559" s="179"/>
    </row>
    <row r="560" ht="12.5" spans="1:12">
      <c r="A560" s="72"/>
      <c r="B560" s="72"/>
      <c r="C560" s="72"/>
      <c r="E560" s="72"/>
      <c r="F560" s="177"/>
      <c r="G560" s="72"/>
      <c r="H560" s="72"/>
      <c r="I560" s="72"/>
      <c r="J560" s="178"/>
      <c r="L560" s="179"/>
    </row>
    <row r="561" ht="12.5" spans="1:12">
      <c r="A561" s="72"/>
      <c r="B561" s="72"/>
      <c r="C561" s="72"/>
      <c r="E561" s="72"/>
      <c r="F561" s="177"/>
      <c r="G561" s="72"/>
      <c r="H561" s="72"/>
      <c r="I561" s="72"/>
      <c r="J561" s="178"/>
      <c r="L561" s="179"/>
    </row>
    <row r="562" ht="12.5" spans="1:12">
      <c r="A562" s="72"/>
      <c r="B562" s="72"/>
      <c r="C562" s="72"/>
      <c r="E562" s="72"/>
      <c r="F562" s="177"/>
      <c r="G562" s="72"/>
      <c r="H562" s="72"/>
      <c r="I562" s="72"/>
      <c r="J562" s="178"/>
      <c r="L562" s="179"/>
    </row>
    <row r="563" ht="12.5" spans="1:12">
      <c r="A563" s="72"/>
      <c r="B563" s="72"/>
      <c r="C563" s="72"/>
      <c r="E563" s="72"/>
      <c r="F563" s="177"/>
      <c r="G563" s="72"/>
      <c r="H563" s="72"/>
      <c r="I563" s="72"/>
      <c r="J563" s="178"/>
      <c r="L563" s="179"/>
    </row>
    <row r="564" ht="12.5" spans="1:12">
      <c r="A564" s="72"/>
      <c r="B564" s="72"/>
      <c r="C564" s="72"/>
      <c r="E564" s="72"/>
      <c r="F564" s="177"/>
      <c r="G564" s="72"/>
      <c r="H564" s="72"/>
      <c r="I564" s="72"/>
      <c r="J564" s="178"/>
      <c r="L564" s="179"/>
    </row>
    <row r="565" ht="12.5" spans="1:12">
      <c r="A565" s="72"/>
      <c r="B565" s="72"/>
      <c r="C565" s="72"/>
      <c r="E565" s="72"/>
      <c r="F565" s="177"/>
      <c r="G565" s="72"/>
      <c r="H565" s="72"/>
      <c r="I565" s="72"/>
      <c r="J565" s="178"/>
      <c r="L565" s="179"/>
    </row>
    <row r="566" ht="12.5" spans="1:12">
      <c r="A566" s="72"/>
      <c r="B566" s="72"/>
      <c r="C566" s="72"/>
      <c r="E566" s="72"/>
      <c r="F566" s="177"/>
      <c r="G566" s="72"/>
      <c r="H566" s="72"/>
      <c r="I566" s="72"/>
      <c r="J566" s="178"/>
      <c r="L566" s="179"/>
    </row>
    <row r="567" ht="12.5" spans="1:12">
      <c r="A567" s="72"/>
      <c r="B567" s="72"/>
      <c r="C567" s="72"/>
      <c r="E567" s="72"/>
      <c r="F567" s="177"/>
      <c r="G567" s="72"/>
      <c r="H567" s="72"/>
      <c r="I567" s="72"/>
      <c r="J567" s="178"/>
      <c r="L567" s="179"/>
    </row>
    <row r="568" ht="12.5" spans="1:12">
      <c r="A568" s="72"/>
      <c r="B568" s="72"/>
      <c r="C568" s="72"/>
      <c r="E568" s="72"/>
      <c r="F568" s="177"/>
      <c r="G568" s="72"/>
      <c r="H568" s="72"/>
      <c r="I568" s="72"/>
      <c r="J568" s="178"/>
      <c r="L568" s="179"/>
    </row>
    <row r="569" ht="12.5" spans="1:12">
      <c r="A569" s="72"/>
      <c r="B569" s="72"/>
      <c r="C569" s="72"/>
      <c r="E569" s="72"/>
      <c r="F569" s="177"/>
      <c r="G569" s="72"/>
      <c r="H569" s="72"/>
      <c r="I569" s="72"/>
      <c r="J569" s="178"/>
      <c r="L569" s="179"/>
    </row>
    <row r="570" ht="12.5" spans="1:12">
      <c r="A570" s="72"/>
      <c r="B570" s="72"/>
      <c r="C570" s="72"/>
      <c r="E570" s="72"/>
      <c r="F570" s="177"/>
      <c r="G570" s="72"/>
      <c r="H570" s="72"/>
      <c r="I570" s="72"/>
      <c r="J570" s="178"/>
      <c r="L570" s="179"/>
    </row>
    <row r="571" ht="12.5" spans="1:12">
      <c r="A571" s="72"/>
      <c r="B571" s="72"/>
      <c r="C571" s="72"/>
      <c r="E571" s="72"/>
      <c r="F571" s="177"/>
      <c r="G571" s="72"/>
      <c r="H571" s="72"/>
      <c r="I571" s="72"/>
      <c r="J571" s="178"/>
      <c r="L571" s="179"/>
    </row>
    <row r="572" ht="12.5" spans="1:12">
      <c r="A572" s="72"/>
      <c r="B572" s="72"/>
      <c r="C572" s="72"/>
      <c r="E572" s="72"/>
      <c r="F572" s="177"/>
      <c r="G572" s="72"/>
      <c r="H572" s="72"/>
      <c r="I572" s="72"/>
      <c r="J572" s="178"/>
      <c r="L572" s="179"/>
    </row>
    <row r="573" ht="12.5" spans="1:12">
      <c r="A573" s="72"/>
      <c r="B573" s="72"/>
      <c r="C573" s="72"/>
      <c r="E573" s="72"/>
      <c r="F573" s="177"/>
      <c r="G573" s="72"/>
      <c r="H573" s="72"/>
      <c r="I573" s="72"/>
      <c r="J573" s="178"/>
      <c r="L573" s="179"/>
    </row>
    <row r="574" ht="12.5" spans="1:12">
      <c r="A574" s="72"/>
      <c r="B574" s="72"/>
      <c r="C574" s="72"/>
      <c r="E574" s="72"/>
      <c r="F574" s="177"/>
      <c r="G574" s="72"/>
      <c r="H574" s="72"/>
      <c r="I574" s="72"/>
      <c r="J574" s="178"/>
      <c r="L574" s="179"/>
    </row>
    <row r="575" ht="12.5" spans="1:12">
      <c r="A575" s="72"/>
      <c r="B575" s="72"/>
      <c r="C575" s="72"/>
      <c r="E575" s="72"/>
      <c r="F575" s="177"/>
      <c r="G575" s="72"/>
      <c r="H575" s="72"/>
      <c r="I575" s="72"/>
      <c r="J575" s="178"/>
      <c r="L575" s="179"/>
    </row>
    <row r="576" ht="12.5" spans="1:12">
      <c r="A576" s="72"/>
      <c r="B576" s="72"/>
      <c r="C576" s="72"/>
      <c r="E576" s="72"/>
      <c r="F576" s="177"/>
      <c r="G576" s="72"/>
      <c r="H576" s="72"/>
      <c r="I576" s="72"/>
      <c r="J576" s="178"/>
      <c r="L576" s="179"/>
    </row>
    <row r="577" ht="12.5" spans="1:12">
      <c r="A577" s="72"/>
      <c r="B577" s="72"/>
      <c r="C577" s="72"/>
      <c r="E577" s="72"/>
      <c r="F577" s="177"/>
      <c r="G577" s="72"/>
      <c r="H577" s="72"/>
      <c r="I577" s="72"/>
      <c r="J577" s="178"/>
      <c r="L577" s="179"/>
    </row>
    <row r="578" ht="12.5" spans="1:12">
      <c r="A578" s="72"/>
      <c r="B578" s="72"/>
      <c r="C578" s="72"/>
      <c r="E578" s="72"/>
      <c r="F578" s="177"/>
      <c r="G578" s="72"/>
      <c r="H578" s="72"/>
      <c r="I578" s="72"/>
      <c r="J578" s="178"/>
      <c r="L578" s="179"/>
    </row>
    <row r="579" ht="12.5" spans="1:12">
      <c r="A579" s="72"/>
      <c r="B579" s="72"/>
      <c r="C579" s="72"/>
      <c r="E579" s="72"/>
      <c r="F579" s="177"/>
      <c r="G579" s="72"/>
      <c r="H579" s="72"/>
      <c r="I579" s="72"/>
      <c r="J579" s="178"/>
      <c r="L579" s="179"/>
    </row>
    <row r="580" ht="12.5" spans="1:12">
      <c r="A580" s="72"/>
      <c r="B580" s="72"/>
      <c r="C580" s="72"/>
      <c r="E580" s="72"/>
      <c r="F580" s="177"/>
      <c r="G580" s="72"/>
      <c r="H580" s="72"/>
      <c r="I580" s="72"/>
      <c r="J580" s="178"/>
      <c r="L580" s="179"/>
    </row>
    <row r="581" ht="12.5" spans="1:12">
      <c r="A581" s="72"/>
      <c r="B581" s="72"/>
      <c r="C581" s="72"/>
      <c r="E581" s="72"/>
      <c r="F581" s="177"/>
      <c r="G581" s="72"/>
      <c r="H581" s="72"/>
      <c r="I581" s="72"/>
      <c r="J581" s="178"/>
      <c r="L581" s="179"/>
    </row>
    <row r="582" ht="12.5" spans="1:12">
      <c r="A582" s="72"/>
      <c r="B582" s="72"/>
      <c r="C582" s="72"/>
      <c r="E582" s="72"/>
      <c r="F582" s="177"/>
      <c r="G582" s="72"/>
      <c r="H582" s="72"/>
      <c r="I582" s="72"/>
      <c r="J582" s="178"/>
      <c r="L582" s="179"/>
    </row>
    <row r="583" ht="12.5" spans="1:12">
      <c r="A583" s="72"/>
      <c r="B583" s="72"/>
      <c r="C583" s="72"/>
      <c r="E583" s="72"/>
      <c r="F583" s="177"/>
      <c r="G583" s="72"/>
      <c r="H583" s="72"/>
      <c r="I583" s="72"/>
      <c r="J583" s="178"/>
      <c r="L583" s="179"/>
    </row>
    <row r="584" ht="12.5" spans="1:12">
      <c r="A584" s="72"/>
      <c r="B584" s="72"/>
      <c r="C584" s="72"/>
      <c r="E584" s="72"/>
      <c r="F584" s="177"/>
      <c r="G584" s="72"/>
      <c r="H584" s="72"/>
      <c r="I584" s="72"/>
      <c r="J584" s="178"/>
      <c r="L584" s="179"/>
    </row>
    <row r="585" ht="12.5" spans="1:12">
      <c r="A585" s="72"/>
      <c r="B585" s="72"/>
      <c r="C585" s="72"/>
      <c r="E585" s="72"/>
      <c r="F585" s="177"/>
      <c r="G585" s="72"/>
      <c r="H585" s="72"/>
      <c r="I585" s="72"/>
      <c r="J585" s="178"/>
      <c r="L585" s="179"/>
    </row>
    <row r="586" ht="12.5" spans="1:12">
      <c r="A586" s="72"/>
      <c r="B586" s="72"/>
      <c r="C586" s="72"/>
      <c r="E586" s="72"/>
      <c r="F586" s="177"/>
      <c r="G586" s="72"/>
      <c r="H586" s="72"/>
      <c r="I586" s="72"/>
      <c r="J586" s="178"/>
      <c r="L586" s="179"/>
    </row>
    <row r="587" ht="12.5" spans="1:12">
      <c r="A587" s="72"/>
      <c r="B587" s="72"/>
      <c r="C587" s="72"/>
      <c r="E587" s="72"/>
      <c r="F587" s="177"/>
      <c r="G587" s="72"/>
      <c r="H587" s="72"/>
      <c r="I587" s="72"/>
      <c r="J587" s="178"/>
      <c r="L587" s="179"/>
    </row>
    <row r="588" ht="12.5" spans="1:12">
      <c r="A588" s="72"/>
      <c r="B588" s="72"/>
      <c r="C588" s="72"/>
      <c r="E588" s="72"/>
      <c r="F588" s="177"/>
      <c r="G588" s="72"/>
      <c r="H588" s="72"/>
      <c r="I588" s="72"/>
      <c r="J588" s="178"/>
      <c r="L588" s="179"/>
    </row>
    <row r="589" ht="12.5" spans="1:12">
      <c r="A589" s="72"/>
      <c r="B589" s="72"/>
      <c r="C589" s="72"/>
      <c r="E589" s="72"/>
      <c r="F589" s="177"/>
      <c r="G589" s="72"/>
      <c r="H589" s="72"/>
      <c r="I589" s="72"/>
      <c r="J589" s="178"/>
      <c r="L589" s="179"/>
    </row>
    <row r="590" ht="12.5" spans="1:12">
      <c r="A590" s="72"/>
      <c r="B590" s="72"/>
      <c r="C590" s="72"/>
      <c r="E590" s="72"/>
      <c r="F590" s="177"/>
      <c r="G590" s="72"/>
      <c r="H590" s="72"/>
      <c r="I590" s="72"/>
      <c r="J590" s="178"/>
      <c r="L590" s="179"/>
    </row>
    <row r="591" ht="12.5" spans="1:12">
      <c r="A591" s="72"/>
      <c r="B591" s="72"/>
      <c r="C591" s="72"/>
      <c r="E591" s="72"/>
      <c r="F591" s="177"/>
      <c r="G591" s="72"/>
      <c r="H591" s="72"/>
      <c r="I591" s="72"/>
      <c r="J591" s="178"/>
      <c r="L591" s="179"/>
    </row>
    <row r="592" ht="12.5" spans="1:12">
      <c r="A592" s="72"/>
      <c r="B592" s="72"/>
      <c r="C592" s="72"/>
      <c r="E592" s="72"/>
      <c r="F592" s="177"/>
      <c r="G592" s="72"/>
      <c r="H592" s="72"/>
      <c r="I592" s="72"/>
      <c r="J592" s="178"/>
      <c r="L592" s="179"/>
    </row>
    <row r="593" ht="12.5" spans="1:12">
      <c r="A593" s="72"/>
      <c r="B593" s="72"/>
      <c r="C593" s="72"/>
      <c r="E593" s="72"/>
      <c r="F593" s="177"/>
      <c r="G593" s="72"/>
      <c r="H593" s="72"/>
      <c r="I593" s="72"/>
      <c r="J593" s="178"/>
      <c r="L593" s="179"/>
    </row>
    <row r="594" ht="12.5" spans="1:12">
      <c r="A594" s="72"/>
      <c r="B594" s="72"/>
      <c r="C594" s="72"/>
      <c r="E594" s="72"/>
      <c r="F594" s="177"/>
      <c r="G594" s="72"/>
      <c r="H594" s="72"/>
      <c r="I594" s="72"/>
      <c r="J594" s="178"/>
      <c r="L594" s="179"/>
    </row>
    <row r="595" ht="12.5" spans="1:12">
      <c r="A595" s="72"/>
      <c r="B595" s="72"/>
      <c r="C595" s="72"/>
      <c r="E595" s="72"/>
      <c r="F595" s="177"/>
      <c r="G595" s="72"/>
      <c r="H595" s="72"/>
      <c r="I595" s="72"/>
      <c r="J595" s="178"/>
      <c r="L595" s="179"/>
    </row>
    <row r="596" ht="12.5" spans="1:12">
      <c r="A596" s="72"/>
      <c r="B596" s="72"/>
      <c r="C596" s="72"/>
      <c r="E596" s="72"/>
      <c r="F596" s="177"/>
      <c r="G596" s="72"/>
      <c r="H596" s="72"/>
      <c r="I596" s="72"/>
      <c r="J596" s="178"/>
      <c r="L596" s="179"/>
    </row>
    <row r="597" ht="12.5" spans="1:12">
      <c r="A597" s="72"/>
      <c r="B597" s="72"/>
      <c r="C597" s="72"/>
      <c r="E597" s="72"/>
      <c r="F597" s="177"/>
      <c r="G597" s="72"/>
      <c r="H597" s="72"/>
      <c r="I597" s="72"/>
      <c r="J597" s="178"/>
      <c r="L597" s="179"/>
    </row>
    <row r="598" ht="12.5" spans="1:12">
      <c r="A598" s="72"/>
      <c r="B598" s="72"/>
      <c r="C598" s="72"/>
      <c r="E598" s="72"/>
      <c r="F598" s="177"/>
      <c r="G598" s="72"/>
      <c r="H598" s="72"/>
      <c r="I598" s="72"/>
      <c r="J598" s="178"/>
      <c r="L598" s="179"/>
    </row>
    <row r="599" ht="12.5" spans="1:12">
      <c r="A599" s="72"/>
      <c r="B599" s="72"/>
      <c r="C599" s="72"/>
      <c r="E599" s="72"/>
      <c r="F599" s="177"/>
      <c r="G599" s="72"/>
      <c r="H599" s="72"/>
      <c r="I599" s="72"/>
      <c r="J599" s="178"/>
      <c r="L599" s="179"/>
    </row>
    <row r="600" ht="12.5" spans="1:12">
      <c r="A600" s="72"/>
      <c r="B600" s="72"/>
      <c r="C600" s="72"/>
      <c r="E600" s="72"/>
      <c r="F600" s="177"/>
      <c r="G600" s="72"/>
      <c r="H600" s="72"/>
      <c r="I600" s="72"/>
      <c r="J600" s="178"/>
      <c r="L600" s="179"/>
    </row>
    <row r="601" ht="12.5" spans="1:12">
      <c r="A601" s="72"/>
      <c r="B601" s="72"/>
      <c r="C601" s="72"/>
      <c r="E601" s="72"/>
      <c r="F601" s="177"/>
      <c r="G601" s="72"/>
      <c r="H601" s="72"/>
      <c r="I601" s="72"/>
      <c r="J601" s="178"/>
      <c r="L601" s="179"/>
    </row>
    <row r="602" ht="12.5" spans="1:12">
      <c r="A602" s="72"/>
      <c r="B602" s="72"/>
      <c r="C602" s="72"/>
      <c r="E602" s="72"/>
      <c r="F602" s="177"/>
      <c r="G602" s="72"/>
      <c r="H602" s="72"/>
      <c r="I602" s="72"/>
      <c r="J602" s="178"/>
      <c r="L602" s="179"/>
    </row>
    <row r="603" ht="12.5" spans="1:12">
      <c r="A603" s="72"/>
      <c r="B603" s="72"/>
      <c r="C603" s="72"/>
      <c r="E603" s="72"/>
      <c r="F603" s="177"/>
      <c r="G603" s="72"/>
      <c r="H603" s="72"/>
      <c r="I603" s="72"/>
      <c r="J603" s="178"/>
      <c r="L603" s="179"/>
    </row>
    <row r="604" ht="12.5" spans="1:12">
      <c r="A604" s="72"/>
      <c r="B604" s="72"/>
      <c r="C604" s="72"/>
      <c r="E604" s="72"/>
      <c r="F604" s="177"/>
      <c r="G604" s="72"/>
      <c r="H604" s="72"/>
      <c r="I604" s="72"/>
      <c r="J604" s="178"/>
      <c r="L604" s="179"/>
    </row>
    <row r="605" ht="12.5" spans="1:12">
      <c r="A605" s="72"/>
      <c r="B605" s="72"/>
      <c r="C605" s="72"/>
      <c r="E605" s="72"/>
      <c r="F605" s="177"/>
      <c r="G605" s="72"/>
      <c r="H605" s="72"/>
      <c r="I605" s="72"/>
      <c r="J605" s="178"/>
      <c r="L605" s="179"/>
    </row>
    <row r="606" ht="12.5" spans="1:12">
      <c r="A606" s="72"/>
      <c r="B606" s="72"/>
      <c r="C606" s="72"/>
      <c r="E606" s="72"/>
      <c r="F606" s="177"/>
      <c r="G606" s="72"/>
      <c r="H606" s="72"/>
      <c r="I606" s="72"/>
      <c r="J606" s="178"/>
      <c r="L606" s="179"/>
    </row>
    <row r="607" ht="12.5" spans="1:12">
      <c r="A607" s="72"/>
      <c r="B607" s="72"/>
      <c r="C607" s="72"/>
      <c r="E607" s="72"/>
      <c r="F607" s="177"/>
      <c r="G607" s="72"/>
      <c r="H607" s="72"/>
      <c r="I607" s="72"/>
      <c r="J607" s="178"/>
      <c r="L607" s="179"/>
    </row>
    <row r="608" ht="12.5" spans="1:12">
      <c r="A608" s="72"/>
      <c r="B608" s="72"/>
      <c r="C608" s="72"/>
      <c r="E608" s="72"/>
      <c r="F608" s="177"/>
      <c r="G608" s="72"/>
      <c r="H608" s="72"/>
      <c r="I608" s="72"/>
      <c r="J608" s="178"/>
      <c r="L608" s="179"/>
    </row>
    <row r="609" ht="12.5" spans="1:12">
      <c r="A609" s="72"/>
      <c r="B609" s="72"/>
      <c r="C609" s="72"/>
      <c r="E609" s="72"/>
      <c r="F609" s="177"/>
      <c r="G609" s="72"/>
      <c r="H609" s="72"/>
      <c r="I609" s="72"/>
      <c r="J609" s="178"/>
      <c r="L609" s="179"/>
    </row>
    <row r="610" ht="12.5" spans="1:12">
      <c r="A610" s="72"/>
      <c r="B610" s="72"/>
      <c r="C610" s="72"/>
      <c r="E610" s="72"/>
      <c r="F610" s="177"/>
      <c r="G610" s="72"/>
      <c r="H610" s="72"/>
      <c r="I610" s="72"/>
      <c r="J610" s="178"/>
      <c r="L610" s="179"/>
    </row>
    <row r="611" ht="12.5" spans="1:12">
      <c r="A611" s="72"/>
      <c r="B611" s="72"/>
      <c r="C611" s="72"/>
      <c r="E611" s="72"/>
      <c r="F611" s="177"/>
      <c r="G611" s="72"/>
      <c r="H611" s="72"/>
      <c r="I611" s="72"/>
      <c r="J611" s="178"/>
      <c r="L611" s="179"/>
    </row>
    <row r="612" ht="12.5" spans="1:12">
      <c r="A612" s="72"/>
      <c r="B612" s="72"/>
      <c r="C612" s="72"/>
      <c r="E612" s="72"/>
      <c r="F612" s="177"/>
      <c r="G612" s="72"/>
      <c r="H612" s="72"/>
      <c r="I612" s="72"/>
      <c r="J612" s="178"/>
      <c r="L612" s="179"/>
    </row>
    <row r="613" ht="12.5" spans="1:12">
      <c r="A613" s="72"/>
      <c r="B613" s="72"/>
      <c r="C613" s="72"/>
      <c r="E613" s="72"/>
      <c r="F613" s="177"/>
      <c r="G613" s="72"/>
      <c r="H613" s="72"/>
      <c r="I613" s="72"/>
      <c r="J613" s="178"/>
      <c r="L613" s="179"/>
    </row>
    <row r="614" ht="12.5" spans="1:12">
      <c r="A614" s="72"/>
      <c r="B614" s="72"/>
      <c r="C614" s="72"/>
      <c r="E614" s="72"/>
      <c r="F614" s="177"/>
      <c r="G614" s="72"/>
      <c r="H614" s="72"/>
      <c r="I614" s="72"/>
      <c r="J614" s="178"/>
      <c r="L614" s="179"/>
    </row>
    <row r="615" ht="12.5" spans="1:12">
      <c r="A615" s="72"/>
      <c r="B615" s="72"/>
      <c r="C615" s="72"/>
      <c r="E615" s="72"/>
      <c r="F615" s="177"/>
      <c r="G615" s="72"/>
      <c r="H615" s="72"/>
      <c r="I615" s="72"/>
      <c r="J615" s="178"/>
      <c r="L615" s="179"/>
    </row>
    <row r="616" ht="12.5" spans="1:12">
      <c r="A616" s="72"/>
      <c r="B616" s="72"/>
      <c r="C616" s="72"/>
      <c r="E616" s="72"/>
      <c r="F616" s="177"/>
      <c r="G616" s="72"/>
      <c r="H616" s="72"/>
      <c r="I616" s="72"/>
      <c r="J616" s="178"/>
      <c r="L616" s="179"/>
    </row>
    <row r="617" ht="12.5" spans="1:12">
      <c r="A617" s="72"/>
      <c r="B617" s="72"/>
      <c r="C617" s="72"/>
      <c r="E617" s="72"/>
      <c r="F617" s="177"/>
      <c r="G617" s="72"/>
      <c r="H617" s="72"/>
      <c r="I617" s="72"/>
      <c r="J617" s="178"/>
      <c r="L617" s="179"/>
    </row>
    <row r="618" ht="12.5" spans="1:12">
      <c r="A618" s="72"/>
      <c r="B618" s="72"/>
      <c r="C618" s="72"/>
      <c r="E618" s="72"/>
      <c r="F618" s="177"/>
      <c r="G618" s="72"/>
      <c r="H618" s="72"/>
      <c r="I618" s="72"/>
      <c r="J618" s="178"/>
      <c r="L618" s="179"/>
    </row>
    <row r="619" ht="12.5" spans="1:12">
      <c r="A619" s="72"/>
      <c r="B619" s="72"/>
      <c r="C619" s="72"/>
      <c r="E619" s="72"/>
      <c r="F619" s="177"/>
      <c r="G619" s="72"/>
      <c r="H619" s="72"/>
      <c r="I619" s="72"/>
      <c r="J619" s="178"/>
      <c r="L619" s="179"/>
    </row>
    <row r="620" ht="12.5" spans="1:12">
      <c r="A620" s="72"/>
      <c r="B620" s="72"/>
      <c r="C620" s="72"/>
      <c r="E620" s="72"/>
      <c r="F620" s="177"/>
      <c r="G620" s="72"/>
      <c r="H620" s="72"/>
      <c r="I620" s="72"/>
      <c r="J620" s="178"/>
      <c r="L620" s="179"/>
    </row>
    <row r="621" ht="12.5" spans="1:12">
      <c r="A621" s="72"/>
      <c r="B621" s="72"/>
      <c r="C621" s="72"/>
      <c r="E621" s="72"/>
      <c r="F621" s="177"/>
      <c r="G621" s="72"/>
      <c r="H621" s="72"/>
      <c r="I621" s="72"/>
      <c r="J621" s="178"/>
      <c r="L621" s="179"/>
    </row>
    <row r="622" ht="12.5" spans="1:12">
      <c r="A622" s="72"/>
      <c r="B622" s="72"/>
      <c r="C622" s="72"/>
      <c r="E622" s="72"/>
      <c r="F622" s="177"/>
      <c r="G622" s="72"/>
      <c r="H622" s="72"/>
      <c r="I622" s="72"/>
      <c r="J622" s="178"/>
      <c r="L622" s="179"/>
    </row>
    <row r="623" ht="12.5" spans="1:12">
      <c r="A623" s="72"/>
      <c r="B623" s="72"/>
      <c r="C623" s="72"/>
      <c r="E623" s="72"/>
      <c r="F623" s="177"/>
      <c r="G623" s="72"/>
      <c r="H623" s="72"/>
      <c r="I623" s="72"/>
      <c r="J623" s="178"/>
      <c r="L623" s="179"/>
    </row>
    <row r="624" ht="12.5" spans="1:12">
      <c r="A624" s="72"/>
      <c r="B624" s="72"/>
      <c r="C624" s="72"/>
      <c r="E624" s="72"/>
      <c r="F624" s="177"/>
      <c r="G624" s="72"/>
      <c r="H624" s="72"/>
      <c r="I624" s="72"/>
      <c r="J624" s="178"/>
      <c r="L624" s="179"/>
    </row>
    <row r="625" ht="12.5" spans="1:12">
      <c r="A625" s="72"/>
      <c r="B625" s="72"/>
      <c r="C625" s="72"/>
      <c r="E625" s="72"/>
      <c r="F625" s="177"/>
      <c r="G625" s="72"/>
      <c r="H625" s="72"/>
      <c r="I625" s="72"/>
      <c r="J625" s="178"/>
      <c r="L625" s="179"/>
    </row>
    <row r="626" ht="12.5" spans="1:12">
      <c r="A626" s="72"/>
      <c r="B626" s="72"/>
      <c r="C626" s="72"/>
      <c r="E626" s="72"/>
      <c r="F626" s="177"/>
      <c r="G626" s="72"/>
      <c r="H626" s="72"/>
      <c r="I626" s="72"/>
      <c r="J626" s="178"/>
      <c r="L626" s="179"/>
    </row>
    <row r="627" ht="12.5" spans="1:12">
      <c r="A627" s="72"/>
      <c r="B627" s="72"/>
      <c r="C627" s="72"/>
      <c r="E627" s="72"/>
      <c r="F627" s="177"/>
      <c r="G627" s="72"/>
      <c r="H627" s="72"/>
      <c r="I627" s="72"/>
      <c r="J627" s="178"/>
      <c r="L627" s="179"/>
    </row>
    <row r="628" ht="12.5" spans="1:12">
      <c r="A628" s="72"/>
      <c r="B628" s="72"/>
      <c r="C628" s="72"/>
      <c r="E628" s="72"/>
      <c r="F628" s="177"/>
      <c r="G628" s="72"/>
      <c r="H628" s="72"/>
      <c r="I628" s="72"/>
      <c r="J628" s="178"/>
      <c r="L628" s="179"/>
    </row>
    <row r="629" ht="12.5" spans="1:12">
      <c r="A629" s="72"/>
      <c r="B629" s="72"/>
      <c r="C629" s="72"/>
      <c r="E629" s="72"/>
      <c r="F629" s="177"/>
      <c r="G629" s="72"/>
      <c r="H629" s="72"/>
      <c r="I629" s="72"/>
      <c r="J629" s="178"/>
      <c r="L629" s="179"/>
    </row>
    <row r="630" ht="12.5" spans="1:12">
      <c r="A630" s="72"/>
      <c r="B630" s="72"/>
      <c r="C630" s="72"/>
      <c r="E630" s="72"/>
      <c r="F630" s="177"/>
      <c r="G630" s="72"/>
      <c r="H630" s="72"/>
      <c r="I630" s="72"/>
      <c r="J630" s="178"/>
      <c r="L630" s="179"/>
    </row>
    <row r="631" ht="12.5" spans="1:12">
      <c r="A631" s="72"/>
      <c r="B631" s="72"/>
      <c r="C631" s="72"/>
      <c r="E631" s="72"/>
      <c r="F631" s="177"/>
      <c r="G631" s="72"/>
      <c r="H631" s="72"/>
      <c r="I631" s="72"/>
      <c r="J631" s="178"/>
      <c r="L631" s="179"/>
    </row>
    <row r="632" ht="12.5" spans="1:12">
      <c r="A632" s="72"/>
      <c r="B632" s="72"/>
      <c r="C632" s="72"/>
      <c r="E632" s="72"/>
      <c r="F632" s="177"/>
      <c r="G632" s="72"/>
      <c r="H632" s="72"/>
      <c r="I632" s="72"/>
      <c r="J632" s="178"/>
      <c r="L632" s="179"/>
    </row>
    <row r="633" ht="12.5" spans="1:12">
      <c r="A633" s="72"/>
      <c r="B633" s="72"/>
      <c r="C633" s="72"/>
      <c r="E633" s="72"/>
      <c r="F633" s="177"/>
      <c r="G633" s="72"/>
      <c r="H633" s="72"/>
      <c r="I633" s="72"/>
      <c r="J633" s="178"/>
      <c r="L633" s="179"/>
    </row>
    <row r="634" ht="12.5" spans="1:12">
      <c r="A634" s="72"/>
      <c r="B634" s="72"/>
      <c r="C634" s="72"/>
      <c r="E634" s="72"/>
      <c r="F634" s="177"/>
      <c r="G634" s="72"/>
      <c r="H634" s="72"/>
      <c r="I634" s="72"/>
      <c r="J634" s="178"/>
      <c r="L634" s="179"/>
    </row>
    <row r="635" ht="12.5" spans="1:12">
      <c r="A635" s="72"/>
      <c r="B635" s="72"/>
      <c r="C635" s="72"/>
      <c r="E635" s="72"/>
      <c r="F635" s="177"/>
      <c r="G635" s="72"/>
      <c r="H635" s="72"/>
      <c r="I635" s="72"/>
      <c r="J635" s="178"/>
      <c r="L635" s="179"/>
    </row>
    <row r="636" ht="12.5" spans="1:12">
      <c r="A636" s="72"/>
      <c r="B636" s="72"/>
      <c r="C636" s="72"/>
      <c r="E636" s="72"/>
      <c r="F636" s="177"/>
      <c r="G636" s="72"/>
      <c r="H636" s="72"/>
      <c r="I636" s="72"/>
      <c r="J636" s="178"/>
      <c r="L636" s="179"/>
    </row>
    <row r="637" ht="12.5" spans="1:12">
      <c r="A637" s="72"/>
      <c r="B637" s="72"/>
      <c r="C637" s="72"/>
      <c r="E637" s="72"/>
      <c r="F637" s="177"/>
      <c r="G637" s="72"/>
      <c r="H637" s="72"/>
      <c r="I637" s="72"/>
      <c r="J637" s="178"/>
      <c r="L637" s="179"/>
    </row>
    <row r="638" ht="12.5" spans="1:12">
      <c r="A638" s="72"/>
      <c r="B638" s="72"/>
      <c r="C638" s="72"/>
      <c r="E638" s="72"/>
      <c r="F638" s="177"/>
      <c r="G638" s="72"/>
      <c r="H638" s="72"/>
      <c r="I638" s="72"/>
      <c r="J638" s="178"/>
      <c r="L638" s="179"/>
    </row>
    <row r="639" ht="12.5" spans="1:12">
      <c r="A639" s="72"/>
      <c r="B639" s="72"/>
      <c r="C639" s="72"/>
      <c r="E639" s="72"/>
      <c r="F639" s="177"/>
      <c r="G639" s="72"/>
      <c r="H639" s="72"/>
      <c r="I639" s="72"/>
      <c r="J639" s="178"/>
      <c r="L639" s="179"/>
    </row>
    <row r="640" ht="12.5" spans="1:12">
      <c r="A640" s="72"/>
      <c r="B640" s="72"/>
      <c r="C640" s="72"/>
      <c r="E640" s="72"/>
      <c r="F640" s="177"/>
      <c r="G640" s="72"/>
      <c r="H640" s="72"/>
      <c r="I640" s="72"/>
      <c r="J640" s="178"/>
      <c r="L640" s="179"/>
    </row>
    <row r="641" ht="12.5" spans="1:12">
      <c r="A641" s="72"/>
      <c r="B641" s="72"/>
      <c r="C641" s="72"/>
      <c r="E641" s="72"/>
      <c r="F641" s="177"/>
      <c r="G641" s="72"/>
      <c r="H641" s="72"/>
      <c r="I641" s="72"/>
      <c r="J641" s="178"/>
      <c r="L641" s="179"/>
    </row>
    <row r="642" ht="12.5" spans="1:12">
      <c r="A642" s="72"/>
      <c r="B642" s="72"/>
      <c r="C642" s="72"/>
      <c r="E642" s="72"/>
      <c r="F642" s="177"/>
      <c r="G642" s="72"/>
      <c r="H642" s="72"/>
      <c r="I642" s="72"/>
      <c r="J642" s="178"/>
      <c r="L642" s="179"/>
    </row>
    <row r="643" ht="12.5" spans="1:12">
      <c r="A643" s="72"/>
      <c r="B643" s="72"/>
      <c r="C643" s="72"/>
      <c r="E643" s="72"/>
      <c r="F643" s="177"/>
      <c r="G643" s="72"/>
      <c r="H643" s="72"/>
      <c r="I643" s="72"/>
      <c r="J643" s="178"/>
      <c r="L643" s="179"/>
    </row>
    <row r="644" ht="12.5" spans="1:12">
      <c r="A644" s="72"/>
      <c r="B644" s="72"/>
      <c r="C644" s="72"/>
      <c r="E644" s="72"/>
      <c r="F644" s="177"/>
      <c r="G644" s="72"/>
      <c r="H644" s="72"/>
      <c r="I644" s="72"/>
      <c r="J644" s="178"/>
      <c r="L644" s="179"/>
    </row>
    <row r="645" ht="12.5" spans="1:12">
      <c r="A645" s="72"/>
      <c r="B645" s="72"/>
      <c r="C645" s="72"/>
      <c r="E645" s="72"/>
      <c r="F645" s="177"/>
      <c r="G645" s="72"/>
      <c r="H645" s="72"/>
      <c r="I645" s="72"/>
      <c r="J645" s="178"/>
      <c r="L645" s="179"/>
    </row>
    <row r="646" ht="12.5" spans="1:12">
      <c r="A646" s="72"/>
      <c r="B646" s="72"/>
      <c r="C646" s="72"/>
      <c r="E646" s="72"/>
      <c r="F646" s="177"/>
      <c r="G646" s="72"/>
      <c r="H646" s="72"/>
      <c r="I646" s="72"/>
      <c r="J646" s="178"/>
      <c r="L646" s="179"/>
    </row>
    <row r="647" ht="12.5" spans="1:12">
      <c r="A647" s="72"/>
      <c r="B647" s="72"/>
      <c r="C647" s="72"/>
      <c r="E647" s="72"/>
      <c r="F647" s="177"/>
      <c r="G647" s="72"/>
      <c r="H647" s="72"/>
      <c r="I647" s="72"/>
      <c r="J647" s="178"/>
      <c r="L647" s="179"/>
    </row>
    <row r="648" ht="12.5" spans="1:12">
      <c r="A648" s="72"/>
      <c r="B648" s="72"/>
      <c r="C648" s="72"/>
      <c r="E648" s="72"/>
      <c r="F648" s="177"/>
      <c r="G648" s="72"/>
      <c r="H648" s="72"/>
      <c r="I648" s="72"/>
      <c r="J648" s="178"/>
      <c r="L648" s="179"/>
    </row>
    <row r="649" ht="12.5" spans="1:12">
      <c r="A649" s="72"/>
      <c r="B649" s="72"/>
      <c r="C649" s="72"/>
      <c r="E649" s="72"/>
      <c r="F649" s="177"/>
      <c r="G649" s="72"/>
      <c r="H649" s="72"/>
      <c r="I649" s="72"/>
      <c r="J649" s="178"/>
      <c r="L649" s="179"/>
    </row>
    <row r="650" ht="12.5" spans="1:12">
      <c r="A650" s="72"/>
      <c r="B650" s="72"/>
      <c r="C650" s="72"/>
      <c r="E650" s="72"/>
      <c r="F650" s="177"/>
      <c r="G650" s="72"/>
      <c r="H650" s="72"/>
      <c r="I650" s="72"/>
      <c r="J650" s="178"/>
      <c r="L650" s="179"/>
    </row>
    <row r="651" ht="12.5" spans="1:12">
      <c r="A651" s="72"/>
      <c r="B651" s="72"/>
      <c r="C651" s="72"/>
      <c r="E651" s="72"/>
      <c r="F651" s="177"/>
      <c r="G651" s="72"/>
      <c r="H651" s="72"/>
      <c r="I651" s="72"/>
      <c r="J651" s="178"/>
      <c r="L651" s="179"/>
    </row>
    <row r="652" ht="12.5" spans="1:12">
      <c r="A652" s="72"/>
      <c r="B652" s="72"/>
      <c r="C652" s="72"/>
      <c r="E652" s="72"/>
      <c r="F652" s="177"/>
      <c r="G652" s="72"/>
      <c r="H652" s="72"/>
      <c r="I652" s="72"/>
      <c r="J652" s="178"/>
      <c r="L652" s="179"/>
    </row>
    <row r="653" ht="12.5" spans="1:12">
      <c r="A653" s="72"/>
      <c r="B653" s="72"/>
      <c r="C653" s="72"/>
      <c r="E653" s="72"/>
      <c r="F653" s="177"/>
      <c r="G653" s="72"/>
      <c r="H653" s="72"/>
      <c r="I653" s="72"/>
      <c r="J653" s="178"/>
      <c r="L653" s="179"/>
    </row>
    <row r="654" ht="12.5" spans="1:12">
      <c r="A654" s="72"/>
      <c r="B654" s="72"/>
      <c r="C654" s="72"/>
      <c r="E654" s="72"/>
      <c r="F654" s="177"/>
      <c r="G654" s="72"/>
      <c r="H654" s="72"/>
      <c r="I654" s="72"/>
      <c r="J654" s="178"/>
      <c r="L654" s="179"/>
    </row>
    <row r="655" ht="12.5" spans="1:12">
      <c r="A655" s="72"/>
      <c r="B655" s="72"/>
      <c r="C655" s="72"/>
      <c r="E655" s="72"/>
      <c r="F655" s="177"/>
      <c r="G655" s="72"/>
      <c r="H655" s="72"/>
      <c r="I655" s="72"/>
      <c r="J655" s="178"/>
      <c r="L655" s="179"/>
    </row>
    <row r="656" ht="12.5" spans="1:12">
      <c r="A656" s="72"/>
      <c r="B656" s="72"/>
      <c r="C656" s="72"/>
      <c r="E656" s="72"/>
      <c r="F656" s="177"/>
      <c r="G656" s="72"/>
      <c r="H656" s="72"/>
      <c r="I656" s="72"/>
      <c r="J656" s="178"/>
      <c r="L656" s="179"/>
    </row>
    <row r="657" ht="12.5" spans="1:12">
      <c r="A657" s="72"/>
      <c r="B657" s="72"/>
      <c r="C657" s="72"/>
      <c r="E657" s="72"/>
      <c r="F657" s="177"/>
      <c r="G657" s="72"/>
      <c r="H657" s="72"/>
      <c r="I657" s="72"/>
      <c r="J657" s="178"/>
      <c r="L657" s="179"/>
    </row>
    <row r="658" ht="12.5" spans="1:12">
      <c r="A658" s="72"/>
      <c r="B658" s="72"/>
      <c r="C658" s="72"/>
      <c r="E658" s="72"/>
      <c r="F658" s="177"/>
      <c r="G658" s="72"/>
      <c r="H658" s="72"/>
      <c r="I658" s="72"/>
      <c r="J658" s="178"/>
      <c r="L658" s="179"/>
    </row>
    <row r="659" ht="12.5" spans="1:12">
      <c r="A659" s="72"/>
      <c r="B659" s="72"/>
      <c r="C659" s="72"/>
      <c r="E659" s="72"/>
      <c r="F659" s="177"/>
      <c r="G659" s="72"/>
      <c r="H659" s="72"/>
      <c r="I659" s="72"/>
      <c r="J659" s="178"/>
      <c r="L659" s="179"/>
    </row>
    <row r="660" ht="12.5" spans="1:12">
      <c r="A660" s="72"/>
      <c r="B660" s="72"/>
      <c r="C660" s="72"/>
      <c r="E660" s="72"/>
      <c r="F660" s="177"/>
      <c r="G660" s="72"/>
      <c r="H660" s="72"/>
      <c r="I660" s="72"/>
      <c r="J660" s="178"/>
      <c r="L660" s="179"/>
    </row>
    <row r="661" ht="12.5" spans="1:12">
      <c r="A661" s="72"/>
      <c r="B661" s="72"/>
      <c r="C661" s="72"/>
      <c r="E661" s="72"/>
      <c r="F661" s="177"/>
      <c r="G661" s="72"/>
      <c r="H661" s="72"/>
      <c r="I661" s="72"/>
      <c r="J661" s="178"/>
      <c r="L661" s="179"/>
    </row>
    <row r="662" ht="12.5" spans="1:12">
      <c r="A662" s="72"/>
      <c r="B662" s="72"/>
      <c r="C662" s="72"/>
      <c r="E662" s="72"/>
      <c r="F662" s="177"/>
      <c r="G662" s="72"/>
      <c r="H662" s="72"/>
      <c r="I662" s="72"/>
      <c r="J662" s="178"/>
      <c r="L662" s="179"/>
    </row>
    <row r="663" ht="12.5" spans="1:12">
      <c r="A663" s="72"/>
      <c r="B663" s="72"/>
      <c r="C663" s="72"/>
      <c r="E663" s="72"/>
      <c r="F663" s="177"/>
      <c r="G663" s="72"/>
      <c r="H663" s="72"/>
      <c r="I663" s="72"/>
      <c r="J663" s="178"/>
      <c r="L663" s="179"/>
    </row>
    <row r="664" ht="12.5" spans="1:12">
      <c r="A664" s="72"/>
      <c r="B664" s="72"/>
      <c r="C664" s="72"/>
      <c r="E664" s="72"/>
      <c r="F664" s="177"/>
      <c r="G664" s="72"/>
      <c r="H664" s="72"/>
      <c r="I664" s="72"/>
      <c r="J664" s="178"/>
      <c r="L664" s="179"/>
    </row>
    <row r="665" ht="12.5" spans="1:12">
      <c r="A665" s="72"/>
      <c r="B665" s="72"/>
      <c r="C665" s="72"/>
      <c r="E665" s="72"/>
      <c r="F665" s="177"/>
      <c r="G665" s="72"/>
      <c r="H665" s="72"/>
      <c r="I665" s="72"/>
      <c r="J665" s="178"/>
      <c r="L665" s="179"/>
    </row>
    <row r="666" ht="12.5" spans="1:12">
      <c r="A666" s="72"/>
      <c r="B666" s="72"/>
      <c r="C666" s="72"/>
      <c r="E666" s="72"/>
      <c r="F666" s="177"/>
      <c r="G666" s="72"/>
      <c r="H666" s="72"/>
      <c r="I666" s="72"/>
      <c r="J666" s="178"/>
      <c r="L666" s="179"/>
    </row>
    <row r="667" ht="12.5" spans="1:12">
      <c r="A667" s="72"/>
      <c r="B667" s="72"/>
      <c r="C667" s="72"/>
      <c r="E667" s="72"/>
      <c r="F667" s="177"/>
      <c r="G667" s="72"/>
      <c r="H667" s="72"/>
      <c r="I667" s="72"/>
      <c r="J667" s="178"/>
      <c r="L667" s="179"/>
    </row>
    <row r="668" ht="12.5" spans="1:12">
      <c r="A668" s="72"/>
      <c r="B668" s="72"/>
      <c r="C668" s="72"/>
      <c r="E668" s="72"/>
      <c r="F668" s="177"/>
      <c r="G668" s="72"/>
      <c r="H668" s="72"/>
      <c r="I668" s="72"/>
      <c r="J668" s="178"/>
      <c r="L668" s="179"/>
    </row>
    <row r="669" ht="12.5" spans="1:12">
      <c r="A669" s="72"/>
      <c r="B669" s="72"/>
      <c r="C669" s="72"/>
      <c r="E669" s="72"/>
      <c r="F669" s="177"/>
      <c r="G669" s="72"/>
      <c r="H669" s="72"/>
      <c r="I669" s="72"/>
      <c r="J669" s="178"/>
      <c r="L669" s="179"/>
    </row>
    <row r="670" ht="12.5" spans="1:12">
      <c r="A670" s="72"/>
      <c r="B670" s="72"/>
      <c r="C670" s="72"/>
      <c r="E670" s="72"/>
      <c r="F670" s="177"/>
      <c r="G670" s="72"/>
      <c r="H670" s="72"/>
      <c r="I670" s="72"/>
      <c r="J670" s="178"/>
      <c r="L670" s="179"/>
    </row>
    <row r="671" ht="12.5" spans="1:12">
      <c r="A671" s="72"/>
      <c r="B671" s="72"/>
      <c r="C671" s="72"/>
      <c r="E671" s="72"/>
      <c r="F671" s="177"/>
      <c r="G671" s="72"/>
      <c r="H671" s="72"/>
      <c r="I671" s="72"/>
      <c r="J671" s="178"/>
      <c r="L671" s="179"/>
    </row>
    <row r="672" ht="12.5" spans="1:12">
      <c r="A672" s="72"/>
      <c r="B672" s="72"/>
      <c r="C672" s="72"/>
      <c r="E672" s="72"/>
      <c r="F672" s="177"/>
      <c r="G672" s="72"/>
      <c r="H672" s="72"/>
      <c r="I672" s="72"/>
      <c r="J672" s="178"/>
      <c r="L672" s="179"/>
    </row>
    <row r="673" ht="12.5" spans="1:12">
      <c r="A673" s="72"/>
      <c r="B673" s="72"/>
      <c r="C673" s="72"/>
      <c r="E673" s="72"/>
      <c r="F673" s="177"/>
      <c r="G673" s="72"/>
      <c r="H673" s="72"/>
      <c r="I673" s="72"/>
      <c r="J673" s="178"/>
      <c r="L673" s="179"/>
    </row>
    <row r="674" ht="12.5" spans="1:12">
      <c r="A674" s="72"/>
      <c r="B674" s="72"/>
      <c r="C674" s="72"/>
      <c r="E674" s="72"/>
      <c r="F674" s="177"/>
      <c r="G674" s="72"/>
      <c r="H674" s="72"/>
      <c r="I674" s="72"/>
      <c r="J674" s="178"/>
      <c r="L674" s="179"/>
    </row>
    <row r="675" ht="12.5" spans="1:12">
      <c r="A675" s="72"/>
      <c r="B675" s="72"/>
      <c r="C675" s="72"/>
      <c r="E675" s="72"/>
      <c r="F675" s="177"/>
      <c r="G675" s="72"/>
      <c r="H675" s="72"/>
      <c r="I675" s="72"/>
      <c r="J675" s="178"/>
      <c r="L675" s="179"/>
    </row>
    <row r="676" ht="12.5" spans="1:12">
      <c r="A676" s="72"/>
      <c r="B676" s="72"/>
      <c r="C676" s="72"/>
      <c r="E676" s="72"/>
      <c r="F676" s="177"/>
      <c r="G676" s="72"/>
      <c r="H676" s="72"/>
      <c r="I676" s="72"/>
      <c r="J676" s="178"/>
      <c r="L676" s="179"/>
    </row>
    <row r="677" ht="12.5" spans="1:12">
      <c r="A677" s="72"/>
      <c r="B677" s="72"/>
      <c r="C677" s="72"/>
      <c r="E677" s="72"/>
      <c r="F677" s="177"/>
      <c r="G677" s="72"/>
      <c r="H677" s="72"/>
      <c r="I677" s="72"/>
      <c r="J677" s="178"/>
      <c r="L677" s="179"/>
    </row>
    <row r="678" ht="12.5" spans="1:12">
      <c r="A678" s="72"/>
      <c r="B678" s="72"/>
      <c r="C678" s="72"/>
      <c r="E678" s="72"/>
      <c r="F678" s="177"/>
      <c r="G678" s="72"/>
      <c r="H678" s="72"/>
      <c r="I678" s="72"/>
      <c r="J678" s="178"/>
      <c r="L678" s="179"/>
    </row>
    <row r="679" ht="12.5" spans="1:12">
      <c r="A679" s="72"/>
      <c r="B679" s="72"/>
      <c r="C679" s="72"/>
      <c r="E679" s="72"/>
      <c r="F679" s="177"/>
      <c r="G679" s="72"/>
      <c r="H679" s="72"/>
      <c r="I679" s="72"/>
      <c r="J679" s="178"/>
      <c r="L679" s="179"/>
    </row>
    <row r="680" ht="12.5" spans="1:12">
      <c r="A680" s="72"/>
      <c r="B680" s="72"/>
      <c r="C680" s="72"/>
      <c r="E680" s="72"/>
      <c r="F680" s="177"/>
      <c r="G680" s="72"/>
      <c r="H680" s="72"/>
      <c r="I680" s="72"/>
      <c r="J680" s="178"/>
      <c r="L680" s="179"/>
    </row>
    <row r="681" ht="12.5" spans="1:12">
      <c r="A681" s="72"/>
      <c r="B681" s="72"/>
      <c r="C681" s="72"/>
      <c r="E681" s="72"/>
      <c r="F681" s="177"/>
      <c r="G681" s="72"/>
      <c r="H681" s="72"/>
      <c r="I681" s="72"/>
      <c r="J681" s="178"/>
      <c r="L681" s="179"/>
    </row>
    <row r="682" ht="12.5" spans="1:12">
      <c r="A682" s="72"/>
      <c r="B682" s="72"/>
      <c r="C682" s="72"/>
      <c r="E682" s="72"/>
      <c r="F682" s="177"/>
      <c r="G682" s="72"/>
      <c r="H682" s="72"/>
      <c r="I682" s="72"/>
      <c r="J682" s="178"/>
      <c r="L682" s="179"/>
    </row>
    <row r="683" ht="12.5" spans="1:12">
      <c r="A683" s="72"/>
      <c r="B683" s="72"/>
      <c r="C683" s="72"/>
      <c r="E683" s="72"/>
      <c r="F683" s="177"/>
      <c r="G683" s="72"/>
      <c r="H683" s="72"/>
      <c r="I683" s="72"/>
      <c r="J683" s="178"/>
      <c r="L683" s="179"/>
    </row>
    <row r="684" ht="12.5" spans="1:12">
      <c r="A684" s="72"/>
      <c r="B684" s="72"/>
      <c r="C684" s="72"/>
      <c r="E684" s="72"/>
      <c r="F684" s="177"/>
      <c r="G684" s="72"/>
      <c r="H684" s="72"/>
      <c r="I684" s="72"/>
      <c r="J684" s="178"/>
      <c r="L684" s="179"/>
    </row>
    <row r="685" ht="12.5" spans="1:12">
      <c r="A685" s="72"/>
      <c r="B685" s="72"/>
      <c r="C685" s="72"/>
      <c r="E685" s="72"/>
      <c r="F685" s="177"/>
      <c r="G685" s="72"/>
      <c r="H685" s="72"/>
      <c r="I685" s="72"/>
      <c r="J685" s="178"/>
      <c r="L685" s="179"/>
    </row>
    <row r="686" ht="12.5" spans="1:12">
      <c r="A686" s="72"/>
      <c r="B686" s="72"/>
      <c r="C686" s="72"/>
      <c r="E686" s="72"/>
      <c r="F686" s="177"/>
      <c r="G686" s="72"/>
      <c r="H686" s="72"/>
      <c r="I686" s="72"/>
      <c r="J686" s="178"/>
      <c r="L686" s="179"/>
    </row>
    <row r="687" ht="12.5" spans="1:12">
      <c r="A687" s="72"/>
      <c r="B687" s="72"/>
      <c r="C687" s="72"/>
      <c r="E687" s="72"/>
      <c r="F687" s="177"/>
      <c r="G687" s="72"/>
      <c r="H687" s="72"/>
      <c r="I687" s="72"/>
      <c r="J687" s="178"/>
      <c r="L687" s="179"/>
    </row>
    <row r="688" ht="12.5" spans="1:12">
      <c r="A688" s="72"/>
      <c r="B688" s="72"/>
      <c r="C688" s="72"/>
      <c r="E688" s="72"/>
      <c r="F688" s="177"/>
      <c r="G688" s="72"/>
      <c r="H688" s="72"/>
      <c r="I688" s="72"/>
      <c r="J688" s="178"/>
      <c r="L688" s="179"/>
    </row>
    <row r="689" ht="12.5" spans="1:12">
      <c r="A689" s="72"/>
      <c r="B689" s="72"/>
      <c r="C689" s="72"/>
      <c r="E689" s="72"/>
      <c r="F689" s="177"/>
      <c r="G689" s="72"/>
      <c r="H689" s="72"/>
      <c r="I689" s="72"/>
      <c r="J689" s="178"/>
      <c r="L689" s="179"/>
    </row>
    <row r="690" ht="12.5" spans="1:12">
      <c r="A690" s="72"/>
      <c r="B690" s="72"/>
      <c r="C690" s="72"/>
      <c r="E690" s="72"/>
      <c r="F690" s="177"/>
      <c r="G690" s="72"/>
      <c r="H690" s="72"/>
      <c r="I690" s="72"/>
      <c r="J690" s="178"/>
      <c r="L690" s="179"/>
    </row>
    <row r="691" ht="12.5" spans="1:12">
      <c r="A691" s="72"/>
      <c r="B691" s="72"/>
      <c r="C691" s="72"/>
      <c r="E691" s="72"/>
      <c r="F691" s="177"/>
      <c r="G691" s="72"/>
      <c r="H691" s="72"/>
      <c r="I691" s="72"/>
      <c r="J691" s="178"/>
      <c r="L691" s="179"/>
    </row>
    <row r="692" ht="12.5" spans="1:12">
      <c r="A692" s="72"/>
      <c r="B692" s="72"/>
      <c r="C692" s="72"/>
      <c r="E692" s="72"/>
      <c r="F692" s="177"/>
      <c r="G692" s="72"/>
      <c r="H692" s="72"/>
      <c r="I692" s="72"/>
      <c r="J692" s="178"/>
      <c r="L692" s="179"/>
    </row>
    <row r="693" ht="12.5" spans="1:12">
      <c r="A693" s="72"/>
      <c r="B693" s="72"/>
      <c r="C693" s="72"/>
      <c r="E693" s="72"/>
      <c r="F693" s="177"/>
      <c r="G693" s="72"/>
      <c r="H693" s="72"/>
      <c r="I693" s="72"/>
      <c r="J693" s="178"/>
      <c r="L693" s="179"/>
    </row>
    <row r="694" ht="12.5" spans="1:12">
      <c r="A694" s="72"/>
      <c r="B694" s="72"/>
      <c r="C694" s="72"/>
      <c r="E694" s="72"/>
      <c r="F694" s="177"/>
      <c r="G694" s="72"/>
      <c r="H694" s="72"/>
      <c r="I694" s="72"/>
      <c r="J694" s="178"/>
      <c r="L694" s="179"/>
    </row>
    <row r="695" ht="12.5" spans="1:12">
      <c r="A695" s="72"/>
      <c r="B695" s="72"/>
      <c r="C695" s="72"/>
      <c r="E695" s="72"/>
      <c r="F695" s="177"/>
      <c r="G695" s="72"/>
      <c r="H695" s="72"/>
      <c r="I695" s="72"/>
      <c r="J695" s="178"/>
      <c r="L695" s="179"/>
    </row>
    <row r="696" ht="12.5" spans="1:12">
      <c r="A696" s="72"/>
      <c r="B696" s="72"/>
      <c r="C696" s="72"/>
      <c r="E696" s="72"/>
      <c r="F696" s="177"/>
      <c r="G696" s="72"/>
      <c r="H696" s="72"/>
      <c r="I696" s="72"/>
      <c r="J696" s="178"/>
      <c r="L696" s="179"/>
    </row>
    <row r="697" ht="12.5" spans="1:12">
      <c r="A697" s="72"/>
      <c r="B697" s="72"/>
      <c r="C697" s="72"/>
      <c r="E697" s="72"/>
      <c r="F697" s="177"/>
      <c r="G697" s="72"/>
      <c r="H697" s="72"/>
      <c r="I697" s="72"/>
      <c r="J697" s="178"/>
      <c r="L697" s="179"/>
    </row>
    <row r="698" ht="12.5" spans="1:12">
      <c r="A698" s="72"/>
      <c r="B698" s="72"/>
      <c r="C698" s="72"/>
      <c r="E698" s="72"/>
      <c r="F698" s="177"/>
      <c r="G698" s="72"/>
      <c r="H698" s="72"/>
      <c r="I698" s="72"/>
      <c r="J698" s="178"/>
      <c r="L698" s="179"/>
    </row>
    <row r="699" ht="12.5" spans="1:12">
      <c r="A699" s="72"/>
      <c r="B699" s="72"/>
      <c r="C699" s="72"/>
      <c r="E699" s="72"/>
      <c r="F699" s="177"/>
      <c r="G699" s="72"/>
      <c r="H699" s="72"/>
      <c r="I699" s="72"/>
      <c r="J699" s="178"/>
      <c r="L699" s="179"/>
    </row>
    <row r="700" ht="12.5" spans="1:12">
      <c r="A700" s="72"/>
      <c r="B700" s="72"/>
      <c r="C700" s="72"/>
      <c r="E700" s="72"/>
      <c r="F700" s="177"/>
      <c r="G700" s="72"/>
      <c r="H700" s="72"/>
      <c r="I700" s="72"/>
      <c r="J700" s="178"/>
      <c r="L700" s="179"/>
    </row>
    <row r="701" ht="12.5" spans="1:12">
      <c r="A701" s="72"/>
      <c r="B701" s="72"/>
      <c r="C701" s="72"/>
      <c r="E701" s="72"/>
      <c r="F701" s="177"/>
      <c r="G701" s="72"/>
      <c r="H701" s="72"/>
      <c r="I701" s="72"/>
      <c r="J701" s="178"/>
      <c r="L701" s="179"/>
    </row>
    <row r="702" ht="12.5" spans="1:12">
      <c r="A702" s="72"/>
      <c r="B702" s="72"/>
      <c r="C702" s="72"/>
      <c r="E702" s="72"/>
      <c r="F702" s="177"/>
      <c r="G702" s="72"/>
      <c r="H702" s="72"/>
      <c r="I702" s="72"/>
      <c r="J702" s="178"/>
      <c r="L702" s="179"/>
    </row>
    <row r="703" ht="12.5" spans="1:12">
      <c r="A703" s="72"/>
      <c r="B703" s="72"/>
      <c r="C703" s="72"/>
      <c r="E703" s="72"/>
      <c r="F703" s="177"/>
      <c r="G703" s="72"/>
      <c r="H703" s="72"/>
      <c r="I703" s="72"/>
      <c r="J703" s="178"/>
      <c r="L703" s="179"/>
    </row>
    <row r="704" ht="12.5" spans="1:12">
      <c r="A704" s="72"/>
      <c r="B704" s="72"/>
      <c r="C704" s="72"/>
      <c r="E704" s="72"/>
      <c r="F704" s="177"/>
      <c r="G704" s="72"/>
      <c r="H704" s="72"/>
      <c r="I704" s="72"/>
      <c r="J704" s="178"/>
      <c r="L704" s="179"/>
    </row>
    <row r="705" ht="12.5" spans="1:12">
      <c r="A705" s="72"/>
      <c r="B705" s="72"/>
      <c r="C705" s="72"/>
      <c r="E705" s="72"/>
      <c r="F705" s="177"/>
      <c r="G705" s="72"/>
      <c r="H705" s="72"/>
      <c r="I705" s="72"/>
      <c r="J705" s="178"/>
      <c r="L705" s="179"/>
    </row>
    <row r="706" ht="12.5" spans="1:12">
      <c r="A706" s="72"/>
      <c r="B706" s="72"/>
      <c r="C706" s="72"/>
      <c r="E706" s="72"/>
      <c r="F706" s="177"/>
      <c r="G706" s="72"/>
      <c r="H706" s="72"/>
      <c r="I706" s="72"/>
      <c r="J706" s="178"/>
      <c r="L706" s="179"/>
    </row>
    <row r="707" ht="12.5" spans="1:12">
      <c r="A707" s="72"/>
      <c r="B707" s="72"/>
      <c r="C707" s="72"/>
      <c r="E707" s="72"/>
      <c r="F707" s="177"/>
      <c r="G707" s="72"/>
      <c r="H707" s="72"/>
      <c r="I707" s="72"/>
      <c r="J707" s="178"/>
      <c r="L707" s="179"/>
    </row>
    <row r="708" ht="12.5" spans="1:12">
      <c r="A708" s="72"/>
      <c r="B708" s="72"/>
      <c r="C708" s="72"/>
      <c r="E708" s="72"/>
      <c r="F708" s="177"/>
      <c r="G708" s="72"/>
      <c r="H708" s="72"/>
      <c r="I708" s="72"/>
      <c r="J708" s="178"/>
      <c r="L708" s="179"/>
    </row>
    <row r="709" ht="12.5" spans="1:12">
      <c r="A709" s="72"/>
      <c r="B709" s="72"/>
      <c r="C709" s="72"/>
      <c r="E709" s="72"/>
      <c r="F709" s="177"/>
      <c r="G709" s="72"/>
      <c r="H709" s="72"/>
      <c r="I709" s="72"/>
      <c r="J709" s="178"/>
      <c r="L709" s="179"/>
    </row>
    <row r="710" ht="12.5" spans="1:12">
      <c r="A710" s="72"/>
      <c r="B710" s="72"/>
      <c r="C710" s="72"/>
      <c r="E710" s="72"/>
      <c r="F710" s="177"/>
      <c r="G710" s="72"/>
      <c r="H710" s="72"/>
      <c r="I710" s="72"/>
      <c r="J710" s="178"/>
      <c r="L710" s="179"/>
    </row>
    <row r="711" ht="12.5" spans="1:12">
      <c r="A711" s="72"/>
      <c r="B711" s="72"/>
      <c r="C711" s="72"/>
      <c r="E711" s="72"/>
      <c r="F711" s="177"/>
      <c r="G711" s="72"/>
      <c r="H711" s="72"/>
      <c r="I711" s="72"/>
      <c r="J711" s="178"/>
      <c r="L711" s="179"/>
    </row>
    <row r="712" ht="12.5" spans="1:12">
      <c r="A712" s="72"/>
      <c r="B712" s="72"/>
      <c r="C712" s="72"/>
      <c r="E712" s="72"/>
      <c r="F712" s="177"/>
      <c r="G712" s="72"/>
      <c r="H712" s="72"/>
      <c r="I712" s="72"/>
      <c r="J712" s="178"/>
      <c r="L712" s="179"/>
    </row>
    <row r="713" ht="12.5" spans="1:12">
      <c r="A713" s="72"/>
      <c r="B713" s="72"/>
      <c r="C713" s="72"/>
      <c r="E713" s="72"/>
      <c r="F713" s="177"/>
      <c r="G713" s="72"/>
      <c r="H713" s="72"/>
      <c r="I713" s="72"/>
      <c r="J713" s="178"/>
      <c r="L713" s="179"/>
    </row>
    <row r="714" ht="12.5" spans="1:12">
      <c r="A714" s="72"/>
      <c r="B714" s="72"/>
      <c r="C714" s="72"/>
      <c r="E714" s="72"/>
      <c r="F714" s="177"/>
      <c r="G714" s="72"/>
      <c r="H714" s="72"/>
      <c r="I714" s="72"/>
      <c r="J714" s="178"/>
      <c r="L714" s="179"/>
    </row>
    <row r="715" ht="12.5" spans="1:12">
      <c r="A715" s="72"/>
      <c r="B715" s="72"/>
      <c r="C715" s="72"/>
      <c r="E715" s="72"/>
      <c r="F715" s="177"/>
      <c r="G715" s="72"/>
      <c r="H715" s="72"/>
      <c r="I715" s="72"/>
      <c r="J715" s="178"/>
      <c r="L715" s="179"/>
    </row>
    <row r="716" ht="12.5" spans="1:12">
      <c r="A716" s="72"/>
      <c r="B716" s="72"/>
      <c r="C716" s="72"/>
      <c r="E716" s="72"/>
      <c r="F716" s="177"/>
      <c r="G716" s="72"/>
      <c r="H716" s="72"/>
      <c r="I716" s="72"/>
      <c r="J716" s="178"/>
      <c r="L716" s="179"/>
    </row>
    <row r="717" ht="12.5" spans="1:12">
      <c r="A717" s="72"/>
      <c r="B717" s="72"/>
      <c r="C717" s="72"/>
      <c r="E717" s="72"/>
      <c r="F717" s="177"/>
      <c r="G717" s="72"/>
      <c r="H717" s="72"/>
      <c r="I717" s="72"/>
      <c r="J717" s="178"/>
      <c r="L717" s="179"/>
    </row>
    <row r="718" ht="12.5" spans="1:12">
      <c r="A718" s="72"/>
      <c r="B718" s="72"/>
      <c r="C718" s="72"/>
      <c r="E718" s="72"/>
      <c r="F718" s="177"/>
      <c r="G718" s="72"/>
      <c r="H718" s="72"/>
      <c r="I718" s="72"/>
      <c r="J718" s="178"/>
      <c r="L718" s="179"/>
    </row>
    <row r="719" ht="12.5" spans="1:12">
      <c r="A719" s="72"/>
      <c r="B719" s="72"/>
      <c r="C719" s="72"/>
      <c r="E719" s="72"/>
      <c r="F719" s="177"/>
      <c r="G719" s="72"/>
      <c r="H719" s="72"/>
      <c r="I719" s="72"/>
      <c r="J719" s="178"/>
      <c r="L719" s="179"/>
    </row>
    <row r="720" ht="12.5" spans="1:12">
      <c r="A720" s="72"/>
      <c r="B720" s="72"/>
      <c r="C720" s="72"/>
      <c r="E720" s="72"/>
      <c r="F720" s="177"/>
      <c r="G720" s="72"/>
      <c r="H720" s="72"/>
      <c r="I720" s="72"/>
      <c r="J720" s="178"/>
      <c r="L720" s="179"/>
    </row>
    <row r="721" ht="12.5" spans="1:12">
      <c r="A721" s="72"/>
      <c r="B721" s="72"/>
      <c r="C721" s="72"/>
      <c r="E721" s="72"/>
      <c r="F721" s="177"/>
      <c r="G721" s="72"/>
      <c r="H721" s="72"/>
      <c r="I721" s="72"/>
      <c r="J721" s="178"/>
      <c r="L721" s="179"/>
    </row>
    <row r="722" ht="12.5" spans="1:12">
      <c r="A722" s="72"/>
      <c r="B722" s="72"/>
      <c r="C722" s="72"/>
      <c r="E722" s="72"/>
      <c r="F722" s="177"/>
      <c r="G722" s="72"/>
      <c r="H722" s="72"/>
      <c r="I722" s="72"/>
      <c r="J722" s="178"/>
      <c r="L722" s="179"/>
    </row>
    <row r="723" ht="12.5" spans="1:12">
      <c r="A723" s="72"/>
      <c r="B723" s="72"/>
      <c r="C723" s="72"/>
      <c r="E723" s="72"/>
      <c r="F723" s="177"/>
      <c r="G723" s="72"/>
      <c r="H723" s="72"/>
      <c r="I723" s="72"/>
      <c r="J723" s="178"/>
      <c r="L723" s="179"/>
    </row>
    <row r="724" ht="12.5" spans="1:12">
      <c r="A724" s="72"/>
      <c r="B724" s="72"/>
      <c r="C724" s="72"/>
      <c r="E724" s="72"/>
      <c r="F724" s="177"/>
      <c r="G724" s="72"/>
      <c r="H724" s="72"/>
      <c r="I724" s="72"/>
      <c r="J724" s="178"/>
      <c r="L724" s="179"/>
    </row>
    <row r="725" ht="12.5" spans="1:12">
      <c r="A725" s="72"/>
      <c r="B725" s="72"/>
      <c r="C725" s="72"/>
      <c r="E725" s="72"/>
      <c r="F725" s="177"/>
      <c r="G725" s="72"/>
      <c r="H725" s="72"/>
      <c r="I725" s="72"/>
      <c r="J725" s="178"/>
      <c r="L725" s="179"/>
    </row>
    <row r="726" ht="12.5" spans="1:12">
      <c r="A726" s="72"/>
      <c r="B726" s="72"/>
      <c r="C726" s="72"/>
      <c r="E726" s="72"/>
      <c r="F726" s="177"/>
      <c r="G726" s="72"/>
      <c r="H726" s="72"/>
      <c r="I726" s="72"/>
      <c r="J726" s="178"/>
      <c r="L726" s="179"/>
    </row>
    <row r="727" ht="12.5" spans="1:12">
      <c r="A727" s="72"/>
      <c r="B727" s="72"/>
      <c r="C727" s="72"/>
      <c r="E727" s="72"/>
      <c r="F727" s="177"/>
      <c r="G727" s="72"/>
      <c r="H727" s="72"/>
      <c r="I727" s="72"/>
      <c r="J727" s="178"/>
      <c r="L727" s="179"/>
    </row>
    <row r="728" ht="12.5" spans="1:12">
      <c r="A728" s="72"/>
      <c r="B728" s="72"/>
      <c r="C728" s="72"/>
      <c r="E728" s="72"/>
      <c r="F728" s="177"/>
      <c r="G728" s="72"/>
      <c r="H728" s="72"/>
      <c r="I728" s="72"/>
      <c r="J728" s="178"/>
      <c r="L728" s="179"/>
    </row>
    <row r="729" ht="12.5" spans="1:12">
      <c r="A729" s="72"/>
      <c r="B729" s="72"/>
      <c r="C729" s="72"/>
      <c r="E729" s="72"/>
      <c r="F729" s="177"/>
      <c r="G729" s="72"/>
      <c r="H729" s="72"/>
      <c r="I729" s="72"/>
      <c r="J729" s="178"/>
      <c r="L729" s="179"/>
    </row>
    <row r="730" ht="12.5" spans="1:12">
      <c r="A730" s="72"/>
      <c r="B730" s="72"/>
      <c r="C730" s="72"/>
      <c r="E730" s="72"/>
      <c r="F730" s="177"/>
      <c r="G730" s="72"/>
      <c r="H730" s="72"/>
      <c r="I730" s="72"/>
      <c r="J730" s="178"/>
      <c r="L730" s="179"/>
    </row>
    <row r="731" ht="12.5" spans="1:12">
      <c r="A731" s="72"/>
      <c r="B731" s="72"/>
      <c r="C731" s="72"/>
      <c r="E731" s="72"/>
      <c r="F731" s="177"/>
      <c r="G731" s="72"/>
      <c r="H731" s="72"/>
      <c r="I731" s="72"/>
      <c r="J731" s="178"/>
      <c r="L731" s="179"/>
    </row>
    <row r="732" ht="12.5" spans="1:12">
      <c r="A732" s="72"/>
      <c r="B732" s="72"/>
      <c r="C732" s="72"/>
      <c r="E732" s="72"/>
      <c r="F732" s="177"/>
      <c r="G732" s="72"/>
      <c r="H732" s="72"/>
      <c r="I732" s="72"/>
      <c r="J732" s="178"/>
      <c r="L732" s="179"/>
    </row>
    <row r="733" ht="12.5" spans="1:12">
      <c r="A733" s="72"/>
      <c r="B733" s="72"/>
      <c r="C733" s="72"/>
      <c r="E733" s="72"/>
      <c r="F733" s="177"/>
      <c r="G733" s="72"/>
      <c r="H733" s="72"/>
      <c r="I733" s="72"/>
      <c r="J733" s="178"/>
      <c r="L733" s="179"/>
    </row>
    <row r="734" ht="12.5" spans="1:12">
      <c r="A734" s="72"/>
      <c r="B734" s="72"/>
      <c r="C734" s="72"/>
      <c r="E734" s="72"/>
      <c r="F734" s="177"/>
      <c r="G734" s="72"/>
      <c r="H734" s="72"/>
      <c r="I734" s="72"/>
      <c r="J734" s="178"/>
      <c r="L734" s="179"/>
    </row>
    <row r="735" ht="12.5" spans="1:12">
      <c r="A735" s="72"/>
      <c r="B735" s="72"/>
      <c r="C735" s="72"/>
      <c r="E735" s="72"/>
      <c r="F735" s="177"/>
      <c r="G735" s="72"/>
      <c r="H735" s="72"/>
      <c r="I735" s="72"/>
      <c r="J735" s="178"/>
      <c r="L735" s="179"/>
    </row>
    <row r="736" ht="12.5" spans="1:12">
      <c r="A736" s="72"/>
      <c r="B736" s="72"/>
      <c r="C736" s="72"/>
      <c r="E736" s="72"/>
      <c r="F736" s="177"/>
      <c r="G736" s="72"/>
      <c r="H736" s="72"/>
      <c r="I736" s="72"/>
      <c r="J736" s="178"/>
      <c r="L736" s="179"/>
    </row>
    <row r="737" ht="12.5" spans="1:12">
      <c r="A737" s="72"/>
      <c r="B737" s="72"/>
      <c r="C737" s="72"/>
      <c r="E737" s="72"/>
      <c r="F737" s="177"/>
      <c r="G737" s="72"/>
      <c r="H737" s="72"/>
      <c r="I737" s="72"/>
      <c r="J737" s="178"/>
      <c r="L737" s="179"/>
    </row>
    <row r="738" ht="12.5" spans="1:12">
      <c r="A738" s="72"/>
      <c r="B738" s="72"/>
      <c r="C738" s="72"/>
      <c r="E738" s="72"/>
      <c r="F738" s="177"/>
      <c r="G738" s="72"/>
      <c r="H738" s="72"/>
      <c r="I738" s="72"/>
      <c r="J738" s="178"/>
      <c r="L738" s="179"/>
    </row>
    <row r="739" ht="12.5" spans="1:12">
      <c r="A739" s="72"/>
      <c r="B739" s="72"/>
      <c r="C739" s="72"/>
      <c r="E739" s="72"/>
      <c r="F739" s="177"/>
      <c r="G739" s="72"/>
      <c r="H739" s="72"/>
      <c r="I739" s="72"/>
      <c r="J739" s="178"/>
      <c r="L739" s="179"/>
    </row>
    <row r="740" ht="12.5" spans="1:12">
      <c r="A740" s="72"/>
      <c r="B740" s="72"/>
      <c r="C740" s="72"/>
      <c r="E740" s="72"/>
      <c r="F740" s="177"/>
      <c r="G740" s="72"/>
      <c r="H740" s="72"/>
      <c r="I740" s="72"/>
      <c r="J740" s="178"/>
      <c r="L740" s="179"/>
    </row>
    <row r="741" ht="12.5" spans="1:12">
      <c r="A741" s="72"/>
      <c r="B741" s="72"/>
      <c r="C741" s="72"/>
      <c r="E741" s="72"/>
      <c r="F741" s="177"/>
      <c r="G741" s="72"/>
      <c r="H741" s="72"/>
      <c r="I741" s="72"/>
      <c r="J741" s="178"/>
      <c r="L741" s="179"/>
    </row>
    <row r="742" ht="12.5" spans="1:12">
      <c r="A742" s="72"/>
      <c r="B742" s="72"/>
      <c r="C742" s="72"/>
      <c r="E742" s="72"/>
      <c r="F742" s="177"/>
      <c r="G742" s="72"/>
      <c r="H742" s="72"/>
      <c r="I742" s="72"/>
      <c r="J742" s="178"/>
      <c r="L742" s="179"/>
    </row>
    <row r="743" ht="12.5" spans="1:12">
      <c r="A743" s="72"/>
      <c r="B743" s="72"/>
      <c r="C743" s="72"/>
      <c r="E743" s="72"/>
      <c r="F743" s="177"/>
      <c r="G743" s="72"/>
      <c r="H743" s="72"/>
      <c r="I743" s="72"/>
      <c r="J743" s="178"/>
      <c r="L743" s="179"/>
    </row>
    <row r="744" ht="12.5" spans="1:12">
      <c r="A744" s="72"/>
      <c r="B744" s="72"/>
      <c r="C744" s="72"/>
      <c r="E744" s="72"/>
      <c r="F744" s="177"/>
      <c r="G744" s="72"/>
      <c r="H744" s="72"/>
      <c r="I744" s="72"/>
      <c r="J744" s="178"/>
      <c r="L744" s="179"/>
    </row>
    <row r="745" ht="12.5" spans="1:12">
      <c r="A745" s="72"/>
      <c r="B745" s="72"/>
      <c r="C745" s="72"/>
      <c r="E745" s="72"/>
      <c r="F745" s="177"/>
      <c r="G745" s="72"/>
      <c r="H745" s="72"/>
      <c r="I745" s="72"/>
      <c r="J745" s="178"/>
      <c r="L745" s="179"/>
    </row>
    <row r="746" ht="12.5" spans="1:12">
      <c r="A746" s="72"/>
      <c r="B746" s="72"/>
      <c r="C746" s="72"/>
      <c r="E746" s="72"/>
      <c r="F746" s="177"/>
      <c r="G746" s="72"/>
      <c r="H746" s="72"/>
      <c r="I746" s="72"/>
      <c r="J746" s="178"/>
      <c r="L746" s="179"/>
    </row>
    <row r="747" ht="12.5" spans="1:12">
      <c r="A747" s="72"/>
      <c r="B747" s="72"/>
      <c r="C747" s="72"/>
      <c r="E747" s="72"/>
      <c r="F747" s="177"/>
      <c r="G747" s="72"/>
      <c r="H747" s="72"/>
      <c r="I747" s="72"/>
      <c r="J747" s="178"/>
      <c r="L747" s="179"/>
    </row>
    <row r="748" ht="12.5" spans="1:12">
      <c r="A748" s="72"/>
      <c r="B748" s="72"/>
      <c r="C748" s="72"/>
      <c r="E748" s="72"/>
      <c r="F748" s="177"/>
      <c r="G748" s="72"/>
      <c r="H748" s="72"/>
      <c r="I748" s="72"/>
      <c r="J748" s="178"/>
      <c r="L748" s="179"/>
    </row>
    <row r="749" ht="12.5" spans="1:12">
      <c r="A749" s="72"/>
      <c r="B749" s="72"/>
      <c r="C749" s="72"/>
      <c r="E749" s="72"/>
      <c r="F749" s="177"/>
      <c r="G749" s="72"/>
      <c r="H749" s="72"/>
      <c r="I749" s="72"/>
      <c r="J749" s="178"/>
      <c r="L749" s="179"/>
    </row>
    <row r="750" ht="12.5" spans="1:12">
      <c r="A750" s="72"/>
      <c r="B750" s="72"/>
      <c r="C750" s="72"/>
      <c r="E750" s="72"/>
      <c r="F750" s="177"/>
      <c r="G750" s="72"/>
      <c r="H750" s="72"/>
      <c r="I750" s="72"/>
      <c r="J750" s="178"/>
      <c r="L750" s="179"/>
    </row>
    <row r="751" ht="12.5" spans="1:12">
      <c r="A751" s="72"/>
      <c r="B751" s="72"/>
      <c r="C751" s="72"/>
      <c r="E751" s="72"/>
      <c r="F751" s="177"/>
      <c r="G751" s="72"/>
      <c r="H751" s="72"/>
      <c r="I751" s="72"/>
      <c r="J751" s="178"/>
      <c r="L751" s="179"/>
    </row>
    <row r="752" ht="12.5" spans="1:12">
      <c r="A752" s="72"/>
      <c r="B752" s="72"/>
      <c r="C752" s="72"/>
      <c r="E752" s="72"/>
      <c r="F752" s="177"/>
      <c r="G752" s="72"/>
      <c r="H752" s="72"/>
      <c r="I752" s="72"/>
      <c r="J752" s="178"/>
      <c r="L752" s="179"/>
    </row>
    <row r="753" ht="12.5" spans="1:12">
      <c r="A753" s="72"/>
      <c r="B753" s="72"/>
      <c r="C753" s="72"/>
      <c r="E753" s="72"/>
      <c r="F753" s="177"/>
      <c r="G753" s="72"/>
      <c r="H753" s="72"/>
      <c r="I753" s="72"/>
      <c r="J753" s="178"/>
      <c r="L753" s="179"/>
    </row>
    <row r="754" ht="12.5" spans="1:12">
      <c r="A754" s="72"/>
      <c r="B754" s="72"/>
      <c r="C754" s="72"/>
      <c r="E754" s="72"/>
      <c r="F754" s="177"/>
      <c r="G754" s="72"/>
      <c r="H754" s="72"/>
      <c r="I754" s="72"/>
      <c r="J754" s="178"/>
      <c r="L754" s="179"/>
    </row>
    <row r="755" ht="12.5" spans="1:12">
      <c r="A755" s="72"/>
      <c r="B755" s="72"/>
      <c r="C755" s="72"/>
      <c r="E755" s="72"/>
      <c r="F755" s="177"/>
      <c r="G755" s="72"/>
      <c r="H755" s="72"/>
      <c r="I755" s="72"/>
      <c r="J755" s="178"/>
      <c r="L755" s="179"/>
    </row>
    <row r="756" ht="12.5" spans="1:12">
      <c r="A756" s="72"/>
      <c r="B756" s="72"/>
      <c r="C756" s="72"/>
      <c r="E756" s="72"/>
      <c r="F756" s="177"/>
      <c r="G756" s="72"/>
      <c r="H756" s="72"/>
      <c r="I756" s="72"/>
      <c r="J756" s="178"/>
      <c r="L756" s="179"/>
    </row>
    <row r="757" ht="12.5" spans="1:12">
      <c r="A757" s="72"/>
      <c r="B757" s="72"/>
      <c r="C757" s="72"/>
      <c r="E757" s="72"/>
      <c r="F757" s="177"/>
      <c r="G757" s="72"/>
      <c r="H757" s="72"/>
      <c r="I757" s="72"/>
      <c r="J757" s="178"/>
      <c r="L757" s="179"/>
    </row>
    <row r="758" ht="12.5" spans="1:12">
      <c r="A758" s="72"/>
      <c r="B758" s="72"/>
      <c r="C758" s="72"/>
      <c r="E758" s="72"/>
      <c r="F758" s="177"/>
      <c r="G758" s="72"/>
      <c r="H758" s="72"/>
      <c r="I758" s="72"/>
      <c r="J758" s="178"/>
      <c r="L758" s="179"/>
    </row>
    <row r="759" ht="12.5" spans="1:12">
      <c r="A759" s="72"/>
      <c r="B759" s="72"/>
      <c r="C759" s="72"/>
      <c r="E759" s="72"/>
      <c r="F759" s="177"/>
      <c r="G759" s="72"/>
      <c r="H759" s="72"/>
      <c r="I759" s="72"/>
      <c r="J759" s="178"/>
      <c r="L759" s="179"/>
    </row>
    <row r="760" ht="12.5" spans="1:12">
      <c r="A760" s="72"/>
      <c r="B760" s="72"/>
      <c r="C760" s="72"/>
      <c r="E760" s="72"/>
      <c r="F760" s="177"/>
      <c r="G760" s="72"/>
      <c r="H760" s="72"/>
      <c r="I760" s="72"/>
      <c r="J760" s="178"/>
      <c r="L760" s="179"/>
    </row>
    <row r="761" ht="12.5" spans="1:12">
      <c r="A761" s="72"/>
      <c r="B761" s="72"/>
      <c r="C761" s="72"/>
      <c r="E761" s="72"/>
      <c r="F761" s="177"/>
      <c r="G761" s="72"/>
      <c r="H761" s="72"/>
      <c r="I761" s="72"/>
      <c r="J761" s="178"/>
      <c r="L761" s="179"/>
    </row>
    <row r="762" ht="12.5" spans="1:12">
      <c r="A762" s="72"/>
      <c r="B762" s="72"/>
      <c r="C762" s="72"/>
      <c r="E762" s="72"/>
      <c r="F762" s="177"/>
      <c r="G762" s="72"/>
      <c r="H762" s="72"/>
      <c r="I762" s="72"/>
      <c r="J762" s="178"/>
      <c r="L762" s="179"/>
    </row>
    <row r="763" ht="12.5" spans="1:12">
      <c r="A763" s="72"/>
      <c r="B763" s="72"/>
      <c r="C763" s="72"/>
      <c r="E763" s="72"/>
      <c r="F763" s="177"/>
      <c r="G763" s="72"/>
      <c r="H763" s="72"/>
      <c r="I763" s="72"/>
      <c r="J763" s="178"/>
      <c r="L763" s="179"/>
    </row>
    <row r="764" ht="12.5" spans="1:12">
      <c r="A764" s="72"/>
      <c r="B764" s="72"/>
      <c r="C764" s="72"/>
      <c r="E764" s="72"/>
      <c r="F764" s="177"/>
      <c r="G764" s="72"/>
      <c r="H764" s="72"/>
      <c r="I764" s="72"/>
      <c r="J764" s="178"/>
      <c r="L764" s="179"/>
    </row>
    <row r="765" ht="12.5" spans="1:12">
      <c r="A765" s="72"/>
      <c r="B765" s="72"/>
      <c r="C765" s="72"/>
      <c r="E765" s="72"/>
      <c r="F765" s="177"/>
      <c r="G765" s="72"/>
      <c r="H765" s="72"/>
      <c r="I765" s="72"/>
      <c r="J765" s="178"/>
      <c r="L765" s="179"/>
    </row>
    <row r="766" ht="12.5" spans="1:12">
      <c r="A766" s="72"/>
      <c r="B766" s="72"/>
      <c r="C766" s="72"/>
      <c r="E766" s="72"/>
      <c r="F766" s="177"/>
      <c r="G766" s="72"/>
      <c r="H766" s="72"/>
      <c r="I766" s="72"/>
      <c r="J766" s="178"/>
      <c r="L766" s="179"/>
    </row>
    <row r="767" ht="12.5" spans="1:12">
      <c r="A767" s="72"/>
      <c r="B767" s="72"/>
      <c r="C767" s="72"/>
      <c r="E767" s="72"/>
      <c r="F767" s="177"/>
      <c r="G767" s="72"/>
      <c r="H767" s="72"/>
      <c r="I767" s="72"/>
      <c r="J767" s="178"/>
      <c r="L767" s="179"/>
    </row>
    <row r="768" ht="12.5" spans="1:12">
      <c r="A768" s="72"/>
      <c r="B768" s="72"/>
      <c r="C768" s="72"/>
      <c r="E768" s="72"/>
      <c r="F768" s="177"/>
      <c r="G768" s="72"/>
      <c r="H768" s="72"/>
      <c r="I768" s="72"/>
      <c r="J768" s="178"/>
      <c r="L768" s="179"/>
    </row>
    <row r="769" ht="12.5" spans="1:12">
      <c r="A769" s="72"/>
      <c r="B769" s="72"/>
      <c r="C769" s="72"/>
      <c r="E769" s="72"/>
      <c r="F769" s="177"/>
      <c r="G769" s="72"/>
      <c r="H769" s="72"/>
      <c r="I769" s="72"/>
      <c r="J769" s="178"/>
      <c r="L769" s="179"/>
    </row>
    <row r="770" ht="12.5" spans="1:12">
      <c r="A770" s="72"/>
      <c r="B770" s="72"/>
      <c r="C770" s="72"/>
      <c r="E770" s="72"/>
      <c r="F770" s="177"/>
      <c r="G770" s="72"/>
      <c r="H770" s="72"/>
      <c r="I770" s="72"/>
      <c r="J770" s="178"/>
      <c r="L770" s="179"/>
    </row>
    <row r="771" ht="12.5" spans="1:12">
      <c r="A771" s="72"/>
      <c r="B771" s="72"/>
      <c r="C771" s="72"/>
      <c r="E771" s="72"/>
      <c r="F771" s="177"/>
      <c r="G771" s="72"/>
      <c r="H771" s="72"/>
      <c r="I771" s="72"/>
      <c r="J771" s="178"/>
      <c r="L771" s="179"/>
    </row>
    <row r="772" ht="12.5" spans="1:12">
      <c r="A772" s="72"/>
      <c r="B772" s="72"/>
      <c r="C772" s="72"/>
      <c r="E772" s="72"/>
      <c r="F772" s="177"/>
      <c r="G772" s="72"/>
      <c r="H772" s="72"/>
      <c r="I772" s="72"/>
      <c r="J772" s="178"/>
      <c r="L772" s="179"/>
    </row>
    <row r="773" ht="12.5" spans="1:12">
      <c r="A773" s="72"/>
      <c r="B773" s="72"/>
      <c r="C773" s="72"/>
      <c r="E773" s="72"/>
      <c r="F773" s="177"/>
      <c r="G773" s="72"/>
      <c r="H773" s="72"/>
      <c r="I773" s="72"/>
      <c r="J773" s="178"/>
      <c r="L773" s="179"/>
    </row>
    <row r="774" ht="12.5" spans="1:12">
      <c r="A774" s="72"/>
      <c r="B774" s="72"/>
      <c r="C774" s="72"/>
      <c r="E774" s="72"/>
      <c r="F774" s="177"/>
      <c r="G774" s="72"/>
      <c r="H774" s="72"/>
      <c r="I774" s="72"/>
      <c r="J774" s="178"/>
      <c r="L774" s="179"/>
    </row>
    <row r="775" ht="12.5" spans="1:12">
      <c r="A775" s="72"/>
      <c r="B775" s="72"/>
      <c r="C775" s="72"/>
      <c r="E775" s="72"/>
      <c r="F775" s="177"/>
      <c r="G775" s="72"/>
      <c r="H775" s="72"/>
      <c r="I775" s="72"/>
      <c r="J775" s="178"/>
      <c r="L775" s="179"/>
    </row>
    <row r="776" ht="12.5" spans="1:12">
      <c r="A776" s="72"/>
      <c r="B776" s="72"/>
      <c r="C776" s="72"/>
      <c r="E776" s="72"/>
      <c r="F776" s="177"/>
      <c r="G776" s="72"/>
      <c r="H776" s="72"/>
      <c r="I776" s="72"/>
      <c r="J776" s="178"/>
      <c r="L776" s="179"/>
    </row>
    <row r="777" ht="12.5" spans="1:12">
      <c r="A777" s="72"/>
      <c r="B777" s="72"/>
      <c r="C777" s="72"/>
      <c r="E777" s="72"/>
      <c r="F777" s="177"/>
      <c r="G777" s="72"/>
      <c r="H777" s="72"/>
      <c r="I777" s="72"/>
      <c r="J777" s="178"/>
      <c r="L777" s="179"/>
    </row>
    <row r="778" ht="12.5" spans="1:12">
      <c r="A778" s="72"/>
      <c r="B778" s="72"/>
      <c r="C778" s="72"/>
      <c r="E778" s="72"/>
      <c r="F778" s="177"/>
      <c r="G778" s="72"/>
      <c r="H778" s="72"/>
      <c r="I778" s="72"/>
      <c r="J778" s="178"/>
      <c r="L778" s="179"/>
    </row>
    <row r="779" ht="12.5" spans="1:12">
      <c r="A779" s="72"/>
      <c r="B779" s="72"/>
      <c r="C779" s="72"/>
      <c r="E779" s="72"/>
      <c r="F779" s="177"/>
      <c r="G779" s="72"/>
      <c r="H779" s="72"/>
      <c r="I779" s="72"/>
      <c r="J779" s="178"/>
      <c r="L779" s="179"/>
    </row>
    <row r="780" ht="12.5" spans="1:12">
      <c r="A780" s="72"/>
      <c r="B780" s="72"/>
      <c r="C780" s="72"/>
      <c r="E780" s="72"/>
      <c r="F780" s="177"/>
      <c r="G780" s="72"/>
      <c r="H780" s="72"/>
      <c r="I780" s="72"/>
      <c r="J780" s="178"/>
      <c r="L780" s="179"/>
    </row>
    <row r="781" ht="12.5" spans="1:12">
      <c r="A781" s="72"/>
      <c r="B781" s="72"/>
      <c r="C781" s="72"/>
      <c r="E781" s="72"/>
      <c r="F781" s="177"/>
      <c r="G781" s="72"/>
      <c r="H781" s="72"/>
      <c r="I781" s="72"/>
      <c r="J781" s="178"/>
      <c r="L781" s="179"/>
    </row>
    <row r="782" ht="12.5" spans="1:12">
      <c r="A782" s="72"/>
      <c r="B782" s="72"/>
      <c r="C782" s="72"/>
      <c r="E782" s="72"/>
      <c r="F782" s="177"/>
      <c r="G782" s="72"/>
      <c r="H782" s="72"/>
      <c r="I782" s="72"/>
      <c r="J782" s="178"/>
      <c r="L782" s="179"/>
    </row>
    <row r="783" ht="12.5" spans="1:12">
      <c r="A783" s="72"/>
      <c r="B783" s="72"/>
      <c r="C783" s="72"/>
      <c r="E783" s="72"/>
      <c r="F783" s="177"/>
      <c r="G783" s="72"/>
      <c r="H783" s="72"/>
      <c r="I783" s="72"/>
      <c r="J783" s="178"/>
      <c r="L783" s="179"/>
    </row>
    <row r="784" ht="12.5" spans="1:12">
      <c r="A784" s="72"/>
      <c r="B784" s="72"/>
      <c r="C784" s="72"/>
      <c r="E784" s="72"/>
      <c r="F784" s="177"/>
      <c r="G784" s="72"/>
      <c r="H784" s="72"/>
      <c r="I784" s="72"/>
      <c r="J784" s="178"/>
      <c r="L784" s="179"/>
    </row>
    <row r="785" ht="12.5" spans="1:12">
      <c r="A785" s="72"/>
      <c r="B785" s="72"/>
      <c r="C785" s="72"/>
      <c r="E785" s="72"/>
      <c r="F785" s="177"/>
      <c r="G785" s="72"/>
      <c r="H785" s="72"/>
      <c r="I785" s="72"/>
      <c r="J785" s="178"/>
      <c r="L785" s="179"/>
    </row>
    <row r="786" ht="12.5" spans="1:12">
      <c r="A786" s="72"/>
      <c r="B786" s="72"/>
      <c r="C786" s="72"/>
      <c r="E786" s="72"/>
      <c r="F786" s="177"/>
      <c r="G786" s="72"/>
      <c r="H786" s="72"/>
      <c r="I786" s="72"/>
      <c r="J786" s="178"/>
      <c r="L786" s="179"/>
    </row>
    <row r="787" ht="12.5" spans="1:12">
      <c r="A787" s="72"/>
      <c r="B787" s="72"/>
      <c r="C787" s="72"/>
      <c r="E787" s="72"/>
      <c r="F787" s="177"/>
      <c r="G787" s="72"/>
      <c r="H787" s="72"/>
      <c r="I787" s="72"/>
      <c r="J787" s="178"/>
      <c r="L787" s="179"/>
    </row>
    <row r="788" ht="12.5" spans="1:12">
      <c r="A788" s="72"/>
      <c r="B788" s="72"/>
      <c r="C788" s="72"/>
      <c r="E788" s="72"/>
      <c r="F788" s="177"/>
      <c r="G788" s="72"/>
      <c r="H788" s="72"/>
      <c r="I788" s="72"/>
      <c r="J788" s="178"/>
      <c r="L788" s="179"/>
    </row>
    <row r="789" ht="12.5" spans="1:12">
      <c r="A789" s="72"/>
      <c r="B789" s="72"/>
      <c r="C789" s="72"/>
      <c r="E789" s="72"/>
      <c r="F789" s="177"/>
      <c r="G789" s="72"/>
      <c r="H789" s="72"/>
      <c r="I789" s="72"/>
      <c r="J789" s="178"/>
      <c r="L789" s="179"/>
    </row>
    <row r="790" ht="12.5" spans="1:12">
      <c r="A790" s="72"/>
      <c r="B790" s="72"/>
      <c r="C790" s="72"/>
      <c r="E790" s="72"/>
      <c r="F790" s="177"/>
      <c r="G790" s="72"/>
      <c r="H790" s="72"/>
      <c r="I790" s="72"/>
      <c r="J790" s="178"/>
      <c r="L790" s="179"/>
    </row>
    <row r="791" ht="12.5" spans="1:12">
      <c r="A791" s="72"/>
      <c r="B791" s="72"/>
      <c r="C791" s="72"/>
      <c r="E791" s="72"/>
      <c r="F791" s="177"/>
      <c r="G791" s="72"/>
      <c r="H791" s="72"/>
      <c r="I791" s="72"/>
      <c r="J791" s="178"/>
      <c r="L791" s="179"/>
    </row>
    <row r="792" ht="12.5" spans="1:12">
      <c r="A792" s="72"/>
      <c r="B792" s="72"/>
      <c r="C792" s="72"/>
      <c r="E792" s="72"/>
      <c r="F792" s="177"/>
      <c r="G792" s="72"/>
      <c r="H792" s="72"/>
      <c r="I792" s="72"/>
      <c r="J792" s="178"/>
      <c r="L792" s="179"/>
    </row>
    <row r="793" ht="12.5" spans="1:12">
      <c r="A793" s="72"/>
      <c r="B793" s="72"/>
      <c r="C793" s="72"/>
      <c r="E793" s="72"/>
      <c r="F793" s="177"/>
      <c r="G793" s="72"/>
      <c r="H793" s="72"/>
      <c r="I793" s="72"/>
      <c r="J793" s="178"/>
      <c r="L793" s="179"/>
    </row>
    <row r="794" ht="12.5" spans="1:12">
      <c r="A794" s="72"/>
      <c r="B794" s="72"/>
      <c r="C794" s="72"/>
      <c r="E794" s="72"/>
      <c r="F794" s="177"/>
      <c r="G794" s="72"/>
      <c r="H794" s="72"/>
      <c r="I794" s="72"/>
      <c r="J794" s="178"/>
      <c r="L794" s="179"/>
    </row>
    <row r="795" ht="12.5" spans="1:12">
      <c r="A795" s="72"/>
      <c r="B795" s="72"/>
      <c r="C795" s="72"/>
      <c r="E795" s="72"/>
      <c r="F795" s="177"/>
      <c r="G795" s="72"/>
      <c r="H795" s="72"/>
      <c r="I795" s="72"/>
      <c r="J795" s="178"/>
      <c r="L795" s="179"/>
    </row>
    <row r="796" ht="12.5" spans="1:12">
      <c r="A796" s="72"/>
      <c r="B796" s="72"/>
      <c r="C796" s="72"/>
      <c r="E796" s="72"/>
      <c r="F796" s="177"/>
      <c r="G796" s="72"/>
      <c r="H796" s="72"/>
      <c r="I796" s="72"/>
      <c r="J796" s="178"/>
      <c r="L796" s="179"/>
    </row>
    <row r="797" ht="12.5" spans="1:12">
      <c r="A797" s="72"/>
      <c r="B797" s="72"/>
      <c r="C797" s="72"/>
      <c r="E797" s="72"/>
      <c r="F797" s="177"/>
      <c r="G797" s="72"/>
      <c r="H797" s="72"/>
      <c r="I797" s="72"/>
      <c r="J797" s="178"/>
      <c r="L797" s="179"/>
    </row>
    <row r="798" ht="12.5" spans="1:12">
      <c r="A798" s="72"/>
      <c r="B798" s="72"/>
      <c r="C798" s="72"/>
      <c r="E798" s="72"/>
      <c r="F798" s="177"/>
      <c r="G798" s="72"/>
      <c r="H798" s="72"/>
      <c r="I798" s="72"/>
      <c r="J798" s="178"/>
      <c r="L798" s="179"/>
    </row>
    <row r="799" ht="12.5" spans="1:12">
      <c r="A799" s="72"/>
      <c r="B799" s="72"/>
      <c r="C799" s="72"/>
      <c r="E799" s="72"/>
      <c r="F799" s="177"/>
      <c r="G799" s="72"/>
      <c r="H799" s="72"/>
      <c r="I799" s="72"/>
      <c r="J799" s="178"/>
      <c r="L799" s="179"/>
    </row>
    <row r="800" ht="12.5" spans="1:12">
      <c r="A800" s="72"/>
      <c r="B800" s="72"/>
      <c r="C800" s="72"/>
      <c r="E800" s="72"/>
      <c r="F800" s="177"/>
      <c r="G800" s="72"/>
      <c r="H800" s="72"/>
      <c r="I800" s="72"/>
      <c r="J800" s="178"/>
      <c r="L800" s="179"/>
    </row>
    <row r="801" ht="12.5" spans="1:12">
      <c r="A801" s="72"/>
      <c r="B801" s="72"/>
      <c r="C801" s="72"/>
      <c r="E801" s="72"/>
      <c r="F801" s="177"/>
      <c r="G801" s="72"/>
      <c r="H801" s="72"/>
      <c r="I801" s="72"/>
      <c r="J801" s="178"/>
      <c r="L801" s="179"/>
    </row>
    <row r="802" ht="12.5" spans="1:12">
      <c r="A802" s="72"/>
      <c r="B802" s="72"/>
      <c r="C802" s="72"/>
      <c r="E802" s="72"/>
      <c r="F802" s="177"/>
      <c r="G802" s="72"/>
      <c r="H802" s="72"/>
      <c r="I802" s="72"/>
      <c r="J802" s="178"/>
      <c r="L802" s="179"/>
    </row>
    <row r="803" ht="12.5" spans="1:12">
      <c r="A803" s="72"/>
      <c r="B803" s="72"/>
      <c r="C803" s="72"/>
      <c r="E803" s="72"/>
      <c r="F803" s="177"/>
      <c r="G803" s="72"/>
      <c r="H803" s="72"/>
      <c r="I803" s="72"/>
      <c r="J803" s="178"/>
      <c r="L803" s="179"/>
    </row>
    <row r="804" ht="12.5" spans="1:12">
      <c r="A804" s="72"/>
      <c r="B804" s="72"/>
      <c r="C804" s="72"/>
      <c r="E804" s="72"/>
      <c r="F804" s="177"/>
      <c r="G804" s="72"/>
      <c r="H804" s="72"/>
      <c r="I804" s="72"/>
      <c r="J804" s="178"/>
      <c r="L804" s="179"/>
    </row>
    <row r="805" ht="12.5" spans="1:12">
      <c r="A805" s="72"/>
      <c r="B805" s="72"/>
      <c r="C805" s="72"/>
      <c r="E805" s="72"/>
      <c r="F805" s="177"/>
      <c r="G805" s="72"/>
      <c r="H805" s="72"/>
      <c r="I805" s="72"/>
      <c r="J805" s="178"/>
      <c r="L805" s="179"/>
    </row>
    <row r="806" ht="12.5" spans="1:12">
      <c r="A806" s="72"/>
      <c r="B806" s="72"/>
      <c r="C806" s="72"/>
      <c r="E806" s="72"/>
      <c r="F806" s="177"/>
      <c r="G806" s="72"/>
      <c r="H806" s="72"/>
      <c r="I806" s="72"/>
      <c r="J806" s="178"/>
      <c r="L806" s="179"/>
    </row>
    <row r="807" ht="12.5" spans="1:12">
      <c r="A807" s="72"/>
      <c r="B807" s="72"/>
      <c r="C807" s="72"/>
      <c r="E807" s="72"/>
      <c r="F807" s="177"/>
      <c r="G807" s="72"/>
      <c r="H807" s="72"/>
      <c r="I807" s="72"/>
      <c r="J807" s="178"/>
      <c r="L807" s="179"/>
    </row>
    <row r="808" ht="12.5" spans="1:12">
      <c r="A808" s="72"/>
      <c r="B808" s="72"/>
      <c r="C808" s="72"/>
      <c r="E808" s="72"/>
      <c r="F808" s="177"/>
      <c r="G808" s="72"/>
      <c r="H808" s="72"/>
      <c r="I808" s="72"/>
      <c r="J808" s="178"/>
      <c r="L808" s="179"/>
    </row>
    <row r="809" ht="12.5" spans="1:12">
      <c r="A809" s="72"/>
      <c r="B809" s="72"/>
      <c r="C809" s="72"/>
      <c r="E809" s="72"/>
      <c r="F809" s="177"/>
      <c r="G809" s="72"/>
      <c r="H809" s="72"/>
      <c r="I809" s="72"/>
      <c r="J809" s="178"/>
      <c r="L809" s="179"/>
    </row>
    <row r="810" ht="12.5" spans="1:12">
      <c r="A810" s="72"/>
      <c r="B810" s="72"/>
      <c r="C810" s="72"/>
      <c r="E810" s="72"/>
      <c r="F810" s="177"/>
      <c r="G810" s="72"/>
      <c r="H810" s="72"/>
      <c r="I810" s="72"/>
      <c r="J810" s="178"/>
      <c r="L810" s="179"/>
    </row>
    <row r="811" ht="12.5" spans="1:12">
      <c r="A811" s="72"/>
      <c r="B811" s="72"/>
      <c r="C811" s="72"/>
      <c r="E811" s="72"/>
      <c r="F811" s="177"/>
      <c r="G811" s="72"/>
      <c r="H811" s="72"/>
      <c r="I811" s="72"/>
      <c r="J811" s="178"/>
      <c r="L811" s="179"/>
    </row>
    <row r="812" ht="12.5" spans="1:12">
      <c r="A812" s="72"/>
      <c r="B812" s="72"/>
      <c r="C812" s="72"/>
      <c r="E812" s="72"/>
      <c r="F812" s="177"/>
      <c r="G812" s="72"/>
      <c r="H812" s="72"/>
      <c r="I812" s="72"/>
      <c r="J812" s="178"/>
      <c r="L812" s="179"/>
    </row>
    <row r="813" ht="12.5" spans="1:12">
      <c r="A813" s="72"/>
      <c r="B813" s="72"/>
      <c r="C813" s="72"/>
      <c r="E813" s="72"/>
      <c r="F813" s="177"/>
      <c r="G813" s="72"/>
      <c r="H813" s="72"/>
      <c r="I813" s="72"/>
      <c r="J813" s="178"/>
      <c r="L813" s="179"/>
    </row>
    <row r="814" ht="12.5" spans="1:12">
      <c r="A814" s="72"/>
      <c r="B814" s="72"/>
      <c r="C814" s="72"/>
      <c r="E814" s="72"/>
      <c r="F814" s="177"/>
      <c r="G814" s="72"/>
      <c r="H814" s="72"/>
      <c r="I814" s="72"/>
      <c r="J814" s="178"/>
      <c r="L814" s="179"/>
    </row>
    <row r="815" ht="12.5" spans="1:12">
      <c r="A815" s="72"/>
      <c r="B815" s="72"/>
      <c r="C815" s="72"/>
      <c r="E815" s="72"/>
      <c r="F815" s="177"/>
      <c r="G815" s="72"/>
      <c r="H815" s="72"/>
      <c r="I815" s="72"/>
      <c r="J815" s="178"/>
      <c r="L815" s="179"/>
    </row>
    <row r="816" ht="12.5" spans="1:12">
      <c r="A816" s="72"/>
      <c r="B816" s="72"/>
      <c r="C816" s="72"/>
      <c r="E816" s="72"/>
      <c r="F816" s="177"/>
      <c r="G816" s="72"/>
      <c r="H816" s="72"/>
      <c r="I816" s="72"/>
      <c r="J816" s="178"/>
      <c r="L816" s="179"/>
    </row>
    <row r="817" ht="12.5" spans="1:12">
      <c r="A817" s="72"/>
      <c r="B817" s="72"/>
      <c r="C817" s="72"/>
      <c r="E817" s="72"/>
      <c r="F817" s="177"/>
      <c r="G817" s="72"/>
      <c r="H817" s="72"/>
      <c r="I817" s="72"/>
      <c r="J817" s="178"/>
      <c r="L817" s="179"/>
    </row>
    <row r="818" ht="12.5" spans="1:12">
      <c r="A818" s="72"/>
      <c r="B818" s="72"/>
      <c r="C818" s="72"/>
      <c r="E818" s="72"/>
      <c r="F818" s="177"/>
      <c r="G818" s="72"/>
      <c r="H818" s="72"/>
      <c r="I818" s="72"/>
      <c r="J818" s="178"/>
      <c r="L818" s="179"/>
    </row>
    <row r="819" ht="12.5" spans="1:12">
      <c r="A819" s="72"/>
      <c r="B819" s="72"/>
      <c r="C819" s="72"/>
      <c r="E819" s="72"/>
      <c r="F819" s="177"/>
      <c r="G819" s="72"/>
      <c r="H819" s="72"/>
      <c r="I819" s="72"/>
      <c r="J819" s="178"/>
      <c r="L819" s="179"/>
    </row>
    <row r="820" ht="12.5" spans="1:12">
      <c r="A820" s="72"/>
      <c r="B820" s="72"/>
      <c r="C820" s="72"/>
      <c r="E820" s="72"/>
      <c r="F820" s="177"/>
      <c r="G820" s="72"/>
      <c r="H820" s="72"/>
      <c r="I820" s="72"/>
      <c r="J820" s="178"/>
      <c r="L820" s="179"/>
    </row>
    <row r="821" ht="12.5" spans="1:12">
      <c r="A821" s="72"/>
      <c r="B821" s="72"/>
      <c r="C821" s="72"/>
      <c r="E821" s="72"/>
      <c r="F821" s="177"/>
      <c r="G821" s="72"/>
      <c r="H821" s="72"/>
      <c r="I821" s="72"/>
      <c r="J821" s="178"/>
      <c r="L821" s="179"/>
    </row>
    <row r="822" ht="12.5" spans="1:12">
      <c r="A822" s="72"/>
      <c r="B822" s="72"/>
      <c r="C822" s="72"/>
      <c r="E822" s="72"/>
      <c r="F822" s="177"/>
      <c r="G822" s="72"/>
      <c r="H822" s="72"/>
      <c r="I822" s="72"/>
      <c r="J822" s="178"/>
      <c r="L822" s="179"/>
    </row>
    <row r="823" ht="12.5" spans="1:12">
      <c r="A823" s="72"/>
      <c r="B823" s="72"/>
      <c r="C823" s="72"/>
      <c r="E823" s="72"/>
      <c r="F823" s="177"/>
      <c r="G823" s="72"/>
      <c r="H823" s="72"/>
      <c r="I823" s="72"/>
      <c r="J823" s="178"/>
      <c r="L823" s="179"/>
    </row>
    <row r="824" ht="12.5" spans="1:12">
      <c r="A824" s="72"/>
      <c r="B824" s="72"/>
      <c r="C824" s="72"/>
      <c r="E824" s="72"/>
      <c r="F824" s="177"/>
      <c r="G824" s="72"/>
      <c r="H824" s="72"/>
      <c r="I824" s="72"/>
      <c r="J824" s="178"/>
      <c r="L824" s="179"/>
    </row>
    <row r="825" ht="12.5" spans="1:12">
      <c r="A825" s="72"/>
      <c r="B825" s="72"/>
      <c r="C825" s="72"/>
      <c r="E825" s="72"/>
      <c r="F825" s="177"/>
      <c r="G825" s="72"/>
      <c r="H825" s="72"/>
      <c r="I825" s="72"/>
      <c r="J825" s="178"/>
      <c r="L825" s="179"/>
    </row>
    <row r="826" ht="12.5" spans="1:12">
      <c r="A826" s="72"/>
      <c r="B826" s="72"/>
      <c r="C826" s="72"/>
      <c r="E826" s="72"/>
      <c r="F826" s="177"/>
      <c r="G826" s="72"/>
      <c r="H826" s="72"/>
      <c r="I826" s="72"/>
      <c r="J826" s="178"/>
      <c r="L826" s="179"/>
    </row>
    <row r="827" ht="12.5" spans="1:12">
      <c r="A827" s="72"/>
      <c r="B827" s="72"/>
      <c r="C827" s="72"/>
      <c r="E827" s="72"/>
      <c r="F827" s="177"/>
      <c r="G827" s="72"/>
      <c r="H827" s="72"/>
      <c r="I827" s="72"/>
      <c r="J827" s="178"/>
      <c r="L827" s="179"/>
    </row>
    <row r="828" ht="12.5" spans="1:12">
      <c r="A828" s="72"/>
      <c r="B828" s="72"/>
      <c r="C828" s="72"/>
      <c r="E828" s="72"/>
      <c r="F828" s="177"/>
      <c r="G828" s="72"/>
      <c r="H828" s="72"/>
      <c r="I828" s="72"/>
      <c r="J828" s="178"/>
      <c r="L828" s="179"/>
    </row>
    <row r="829" ht="12.5" spans="1:12">
      <c r="A829" s="72"/>
      <c r="B829" s="72"/>
      <c r="C829" s="72"/>
      <c r="E829" s="72"/>
      <c r="F829" s="177"/>
      <c r="G829" s="72"/>
      <c r="H829" s="72"/>
      <c r="I829" s="72"/>
      <c r="J829" s="178"/>
      <c r="L829" s="179"/>
    </row>
    <row r="830" ht="12.5" spans="1:12">
      <c r="A830" s="72"/>
      <c r="B830" s="72"/>
      <c r="C830" s="72"/>
      <c r="E830" s="72"/>
      <c r="F830" s="177"/>
      <c r="G830" s="72"/>
      <c r="H830" s="72"/>
      <c r="I830" s="72"/>
      <c r="J830" s="178"/>
      <c r="L830" s="179"/>
    </row>
    <row r="831" ht="12.5" spans="1:12">
      <c r="A831" s="72"/>
      <c r="B831" s="72"/>
      <c r="C831" s="72"/>
      <c r="E831" s="72"/>
      <c r="F831" s="177"/>
      <c r="G831" s="72"/>
      <c r="H831" s="72"/>
      <c r="I831" s="72"/>
      <c r="J831" s="178"/>
      <c r="L831" s="179"/>
    </row>
    <row r="832" ht="12.5" spans="1:12">
      <c r="A832" s="72"/>
      <c r="B832" s="72"/>
      <c r="C832" s="72"/>
      <c r="E832" s="72"/>
      <c r="F832" s="177"/>
      <c r="G832" s="72"/>
      <c r="H832" s="72"/>
      <c r="I832" s="72"/>
      <c r="J832" s="178"/>
      <c r="L832" s="179"/>
    </row>
    <row r="833" ht="12.5" spans="1:12">
      <c r="A833" s="72"/>
      <c r="B833" s="72"/>
      <c r="C833" s="72"/>
      <c r="E833" s="72"/>
      <c r="F833" s="177"/>
      <c r="G833" s="72"/>
      <c r="H833" s="72"/>
      <c r="I833" s="72"/>
      <c r="J833" s="178"/>
      <c r="L833" s="179"/>
    </row>
    <row r="834" ht="12.5" spans="1:12">
      <c r="A834" s="72"/>
      <c r="B834" s="72"/>
      <c r="C834" s="72"/>
      <c r="E834" s="72"/>
      <c r="F834" s="177"/>
      <c r="G834" s="72"/>
      <c r="H834" s="72"/>
      <c r="I834" s="72"/>
      <c r="J834" s="178"/>
      <c r="L834" s="179"/>
    </row>
    <row r="835" ht="12.5" spans="1:12">
      <c r="A835" s="72"/>
      <c r="B835" s="72"/>
      <c r="C835" s="72"/>
      <c r="E835" s="72"/>
      <c r="F835" s="177"/>
      <c r="G835" s="72"/>
      <c r="H835" s="72"/>
      <c r="I835" s="72"/>
      <c r="J835" s="178"/>
      <c r="L835" s="179"/>
    </row>
    <row r="836" ht="12.5" spans="1:12">
      <c r="A836" s="72"/>
      <c r="B836" s="72"/>
      <c r="C836" s="72"/>
      <c r="E836" s="72"/>
      <c r="F836" s="177"/>
      <c r="G836" s="72"/>
      <c r="H836" s="72"/>
      <c r="I836" s="72"/>
      <c r="J836" s="178"/>
      <c r="L836" s="179"/>
    </row>
    <row r="837" ht="12.5" spans="1:12">
      <c r="A837" s="72"/>
      <c r="B837" s="72"/>
      <c r="C837" s="72"/>
      <c r="E837" s="72"/>
      <c r="F837" s="177"/>
      <c r="G837" s="72"/>
      <c r="H837" s="72"/>
      <c r="I837" s="72"/>
      <c r="J837" s="178"/>
      <c r="L837" s="179"/>
    </row>
    <row r="838" ht="12.5" spans="1:12">
      <c r="A838" s="72"/>
      <c r="B838" s="72"/>
      <c r="C838" s="72"/>
      <c r="E838" s="72"/>
      <c r="F838" s="177"/>
      <c r="G838" s="72"/>
      <c r="H838" s="72"/>
      <c r="I838" s="72"/>
      <c r="J838" s="178"/>
      <c r="L838" s="179"/>
    </row>
    <row r="839" ht="12.5" spans="1:12">
      <c r="A839" s="72"/>
      <c r="B839" s="72"/>
      <c r="C839" s="72"/>
      <c r="E839" s="72"/>
      <c r="F839" s="177"/>
      <c r="G839" s="72"/>
      <c r="H839" s="72"/>
      <c r="I839" s="72"/>
      <c r="J839" s="178"/>
      <c r="L839" s="179"/>
    </row>
    <row r="840" ht="12.5" spans="1:12">
      <c r="A840" s="72"/>
      <c r="B840" s="72"/>
      <c r="C840" s="72"/>
      <c r="E840" s="72"/>
      <c r="F840" s="177"/>
      <c r="G840" s="72"/>
      <c r="H840" s="72"/>
      <c r="I840" s="72"/>
      <c r="J840" s="178"/>
      <c r="L840" s="179"/>
    </row>
    <row r="841" ht="12.5" spans="1:12">
      <c r="A841" s="72"/>
      <c r="B841" s="72"/>
      <c r="C841" s="72"/>
      <c r="E841" s="72"/>
      <c r="F841" s="177"/>
      <c r="G841" s="72"/>
      <c r="H841" s="72"/>
      <c r="I841" s="72"/>
      <c r="J841" s="178"/>
      <c r="L841" s="179"/>
    </row>
    <row r="842" ht="12.5" spans="1:12">
      <c r="A842" s="72"/>
      <c r="B842" s="72"/>
      <c r="C842" s="72"/>
      <c r="E842" s="72"/>
      <c r="F842" s="177"/>
      <c r="G842" s="72"/>
      <c r="H842" s="72"/>
      <c r="I842" s="72"/>
      <c r="J842" s="178"/>
      <c r="L842" s="179"/>
    </row>
    <row r="843" ht="12.5" spans="1:12">
      <c r="A843" s="72"/>
      <c r="B843" s="72"/>
      <c r="C843" s="72"/>
      <c r="E843" s="72"/>
      <c r="F843" s="177"/>
      <c r="G843" s="72"/>
      <c r="H843" s="72"/>
      <c r="I843" s="72"/>
      <c r="J843" s="178"/>
      <c r="L843" s="179"/>
    </row>
    <row r="844" ht="12.5" spans="1:12">
      <c r="A844" s="72"/>
      <c r="B844" s="72"/>
      <c r="C844" s="72"/>
      <c r="E844" s="72"/>
      <c r="F844" s="177"/>
      <c r="G844" s="72"/>
      <c r="H844" s="72"/>
      <c r="I844" s="72"/>
      <c r="J844" s="178"/>
      <c r="L844" s="179"/>
    </row>
    <row r="845" ht="12.5" spans="1:12">
      <c r="A845" s="72"/>
      <c r="B845" s="72"/>
      <c r="C845" s="72"/>
      <c r="E845" s="72"/>
      <c r="F845" s="177"/>
      <c r="G845" s="72"/>
      <c r="H845" s="72"/>
      <c r="I845" s="72"/>
      <c r="J845" s="178"/>
      <c r="L845" s="179"/>
    </row>
    <row r="846" ht="12.5" spans="1:12">
      <c r="A846" s="72"/>
      <c r="B846" s="72"/>
      <c r="C846" s="72"/>
      <c r="E846" s="72"/>
      <c r="F846" s="177"/>
      <c r="G846" s="72"/>
      <c r="H846" s="72"/>
      <c r="I846" s="72"/>
      <c r="J846" s="178"/>
      <c r="L846" s="179"/>
    </row>
    <row r="847" ht="12.5" spans="1:12">
      <c r="A847" s="72"/>
      <c r="B847" s="72"/>
      <c r="C847" s="72"/>
      <c r="E847" s="72"/>
      <c r="F847" s="177"/>
      <c r="G847" s="72"/>
      <c r="H847" s="72"/>
      <c r="I847" s="72"/>
      <c r="J847" s="178"/>
      <c r="L847" s="179"/>
    </row>
    <row r="848" ht="12.5" spans="1:12">
      <c r="A848" s="72"/>
      <c r="B848" s="72"/>
      <c r="C848" s="72"/>
      <c r="E848" s="72"/>
      <c r="F848" s="177"/>
      <c r="G848" s="72"/>
      <c r="H848" s="72"/>
      <c r="I848" s="72"/>
      <c r="J848" s="178"/>
      <c r="L848" s="179"/>
    </row>
    <row r="849" ht="12.5" spans="1:12">
      <c r="A849" s="72"/>
      <c r="B849" s="72"/>
      <c r="C849" s="72"/>
      <c r="E849" s="72"/>
      <c r="F849" s="177"/>
      <c r="G849" s="72"/>
      <c r="H849" s="72"/>
      <c r="I849" s="72"/>
      <c r="J849" s="178"/>
      <c r="L849" s="179"/>
    </row>
    <row r="850" ht="12.5" spans="1:12">
      <c r="A850" s="72"/>
      <c r="B850" s="72"/>
      <c r="C850" s="72"/>
      <c r="E850" s="72"/>
      <c r="F850" s="177"/>
      <c r="G850" s="72"/>
      <c r="H850" s="72"/>
      <c r="I850" s="72"/>
      <c r="J850" s="178"/>
      <c r="L850" s="179"/>
    </row>
    <row r="851" ht="12.5" spans="1:12">
      <c r="A851" s="72"/>
      <c r="B851" s="72"/>
      <c r="C851" s="72"/>
      <c r="E851" s="72"/>
      <c r="F851" s="177"/>
      <c r="G851" s="72"/>
      <c r="H851" s="72"/>
      <c r="I851" s="72"/>
      <c r="J851" s="178"/>
      <c r="L851" s="179"/>
    </row>
    <row r="852" ht="12.5" spans="1:12">
      <c r="A852" s="72"/>
      <c r="B852" s="72"/>
      <c r="C852" s="72"/>
      <c r="E852" s="72"/>
      <c r="F852" s="177"/>
      <c r="G852" s="72"/>
      <c r="H852" s="72"/>
      <c r="I852" s="72"/>
      <c r="J852" s="178"/>
      <c r="L852" s="179"/>
    </row>
    <row r="853" ht="12.5" spans="1:12">
      <c r="A853" s="72"/>
      <c r="B853" s="72"/>
      <c r="C853" s="72"/>
      <c r="E853" s="72"/>
      <c r="F853" s="177"/>
      <c r="G853" s="72"/>
      <c r="H853" s="72"/>
      <c r="I853" s="72"/>
      <c r="J853" s="178"/>
      <c r="L853" s="179"/>
    </row>
    <row r="854" ht="12.5" spans="1:12">
      <c r="A854" s="72"/>
      <c r="B854" s="72"/>
      <c r="C854" s="72"/>
      <c r="E854" s="72"/>
      <c r="F854" s="177"/>
      <c r="G854" s="72"/>
      <c r="H854" s="72"/>
      <c r="I854" s="72"/>
      <c r="J854" s="178"/>
      <c r="L854" s="179"/>
    </row>
    <row r="855" ht="12.5" spans="1:12">
      <c r="A855" s="72"/>
      <c r="B855" s="72"/>
      <c r="C855" s="72"/>
      <c r="E855" s="72"/>
      <c r="F855" s="177"/>
      <c r="G855" s="72"/>
      <c r="H855" s="72"/>
      <c r="I855" s="72"/>
      <c r="J855" s="178"/>
      <c r="L855" s="179"/>
    </row>
    <row r="856" ht="12.5" spans="1:12">
      <c r="A856" s="72"/>
      <c r="B856" s="72"/>
      <c r="C856" s="72"/>
      <c r="E856" s="72"/>
      <c r="F856" s="177"/>
      <c r="G856" s="72"/>
      <c r="H856" s="72"/>
      <c r="I856" s="72"/>
      <c r="J856" s="178"/>
      <c r="L856" s="179"/>
    </row>
    <row r="857" ht="12.5" spans="1:12">
      <c r="A857" s="72"/>
      <c r="B857" s="72"/>
      <c r="C857" s="72"/>
      <c r="E857" s="72"/>
      <c r="F857" s="177"/>
      <c r="G857" s="72"/>
      <c r="H857" s="72"/>
      <c r="I857" s="72"/>
      <c r="J857" s="178"/>
      <c r="L857" s="179"/>
    </row>
    <row r="858" ht="12.5" spans="1:12">
      <c r="A858" s="72"/>
      <c r="B858" s="72"/>
      <c r="C858" s="72"/>
      <c r="E858" s="72"/>
      <c r="F858" s="177"/>
      <c r="G858" s="72"/>
      <c r="H858" s="72"/>
      <c r="I858" s="72"/>
      <c r="J858" s="178"/>
      <c r="L858" s="179"/>
    </row>
    <row r="859" ht="12.5" spans="1:12">
      <c r="A859" s="72"/>
      <c r="B859" s="72"/>
      <c r="C859" s="72"/>
      <c r="E859" s="72"/>
      <c r="F859" s="177"/>
      <c r="G859" s="72"/>
      <c r="H859" s="72"/>
      <c r="I859" s="72"/>
      <c r="J859" s="178"/>
      <c r="L859" s="179"/>
    </row>
    <row r="860" ht="12.5" spans="1:12">
      <c r="A860" s="72"/>
      <c r="B860" s="72"/>
      <c r="C860" s="72"/>
      <c r="E860" s="72"/>
      <c r="F860" s="177"/>
      <c r="G860" s="72"/>
      <c r="H860" s="72"/>
      <c r="I860" s="72"/>
      <c r="J860" s="178"/>
      <c r="L860" s="179"/>
    </row>
    <row r="861" ht="12.5" spans="1:12">
      <c r="A861" s="72"/>
      <c r="B861" s="72"/>
      <c r="C861" s="72"/>
      <c r="E861" s="72"/>
      <c r="F861" s="177"/>
      <c r="G861" s="72"/>
      <c r="H861" s="72"/>
      <c r="I861" s="72"/>
      <c r="J861" s="178"/>
      <c r="L861" s="179"/>
    </row>
    <row r="862" ht="12.5" spans="1:12">
      <c r="A862" s="72"/>
      <c r="B862" s="72"/>
      <c r="C862" s="72"/>
      <c r="E862" s="72"/>
      <c r="F862" s="177"/>
      <c r="G862" s="72"/>
      <c r="H862" s="72"/>
      <c r="I862" s="72"/>
      <c r="J862" s="178"/>
      <c r="L862" s="179"/>
    </row>
    <row r="863" ht="12.5" spans="1:12">
      <c r="A863" s="72"/>
      <c r="B863" s="72"/>
      <c r="C863" s="72"/>
      <c r="E863" s="72"/>
      <c r="F863" s="177"/>
      <c r="G863" s="72"/>
      <c r="H863" s="72"/>
      <c r="I863" s="72"/>
      <c r="J863" s="178"/>
      <c r="L863" s="179"/>
    </row>
    <row r="864" ht="12.5" spans="1:12">
      <c r="A864" s="72"/>
      <c r="B864" s="72"/>
      <c r="C864" s="72"/>
      <c r="E864" s="72"/>
      <c r="F864" s="177"/>
      <c r="G864" s="72"/>
      <c r="H864" s="72"/>
      <c r="I864" s="72"/>
      <c r="J864" s="178"/>
      <c r="L864" s="179"/>
    </row>
    <row r="865" ht="12.5" spans="1:12">
      <c r="A865" s="72"/>
      <c r="B865" s="72"/>
      <c r="C865" s="72"/>
      <c r="E865" s="72"/>
      <c r="F865" s="177"/>
      <c r="G865" s="72"/>
      <c r="H865" s="72"/>
      <c r="I865" s="72"/>
      <c r="J865" s="178"/>
      <c r="L865" s="179"/>
    </row>
    <row r="866" ht="12.5" spans="1:12">
      <c r="A866" s="72"/>
      <c r="B866" s="72"/>
      <c r="C866" s="72"/>
      <c r="E866" s="72"/>
      <c r="F866" s="177"/>
      <c r="G866" s="72"/>
      <c r="H866" s="72"/>
      <c r="I866" s="72"/>
      <c r="J866" s="178"/>
      <c r="L866" s="179"/>
    </row>
    <row r="867" ht="12.5" spans="1:12">
      <c r="A867" s="72"/>
      <c r="B867" s="72"/>
      <c r="C867" s="72"/>
      <c r="E867" s="72"/>
      <c r="F867" s="177"/>
      <c r="G867" s="72"/>
      <c r="H867" s="72"/>
      <c r="I867" s="72"/>
      <c r="J867" s="178"/>
      <c r="L867" s="179"/>
    </row>
    <row r="868" ht="12.5" spans="1:12">
      <c r="A868" s="72"/>
      <c r="B868" s="72"/>
      <c r="C868" s="72"/>
      <c r="E868" s="72"/>
      <c r="F868" s="177"/>
      <c r="G868" s="72"/>
      <c r="H868" s="72"/>
      <c r="I868" s="72"/>
      <c r="J868" s="178"/>
      <c r="L868" s="179"/>
    </row>
    <row r="869" ht="12.5" spans="1:12">
      <c r="A869" s="72"/>
      <c r="B869" s="72"/>
      <c r="C869" s="72"/>
      <c r="E869" s="72"/>
      <c r="F869" s="177"/>
      <c r="G869" s="72"/>
      <c r="H869" s="72"/>
      <c r="I869" s="72"/>
      <c r="J869" s="178"/>
      <c r="L869" s="179"/>
    </row>
    <row r="870" ht="12.5" spans="1:12">
      <c r="A870" s="72"/>
      <c r="B870" s="72"/>
      <c r="C870" s="72"/>
      <c r="E870" s="72"/>
      <c r="F870" s="177"/>
      <c r="G870" s="72"/>
      <c r="H870" s="72"/>
      <c r="I870" s="72"/>
      <c r="J870" s="178"/>
      <c r="L870" s="179"/>
    </row>
    <row r="871" ht="12.5" spans="1:12">
      <c r="A871" s="72"/>
      <c r="B871" s="72"/>
      <c r="C871" s="72"/>
      <c r="E871" s="72"/>
      <c r="F871" s="177"/>
      <c r="G871" s="72"/>
      <c r="H871" s="72"/>
      <c r="I871" s="72"/>
      <c r="J871" s="178"/>
      <c r="L871" s="179"/>
    </row>
    <row r="872" ht="12.5" spans="1:12">
      <c r="A872" s="72"/>
      <c r="B872" s="72"/>
      <c r="C872" s="72"/>
      <c r="E872" s="72"/>
      <c r="F872" s="177"/>
      <c r="G872" s="72"/>
      <c r="H872" s="72"/>
      <c r="I872" s="72"/>
      <c r="J872" s="178"/>
      <c r="L872" s="179"/>
    </row>
    <row r="873" ht="12.5" spans="1:12">
      <c r="A873" s="72"/>
      <c r="B873" s="72"/>
      <c r="C873" s="72"/>
      <c r="E873" s="72"/>
      <c r="F873" s="177"/>
      <c r="G873" s="72"/>
      <c r="H873" s="72"/>
      <c r="I873" s="72"/>
      <c r="J873" s="178"/>
      <c r="L873" s="179"/>
    </row>
    <row r="874" ht="12.5" spans="1:12">
      <c r="A874" s="72"/>
      <c r="B874" s="72"/>
      <c r="C874" s="72"/>
      <c r="E874" s="72"/>
      <c r="F874" s="177"/>
      <c r="G874" s="72"/>
      <c r="H874" s="72"/>
      <c r="I874" s="72"/>
      <c r="J874" s="178"/>
      <c r="L874" s="179"/>
    </row>
    <row r="875" ht="12.5" spans="1:12">
      <c r="A875" s="72"/>
      <c r="B875" s="72"/>
      <c r="C875" s="72"/>
      <c r="E875" s="72"/>
      <c r="F875" s="177"/>
      <c r="G875" s="72"/>
      <c r="H875" s="72"/>
      <c r="I875" s="72"/>
      <c r="J875" s="178"/>
      <c r="L875" s="179"/>
    </row>
    <row r="876" ht="12.5" spans="1:12">
      <c r="A876" s="72"/>
      <c r="B876" s="72"/>
      <c r="C876" s="72"/>
      <c r="E876" s="72"/>
      <c r="F876" s="177"/>
      <c r="G876" s="72"/>
      <c r="H876" s="72"/>
      <c r="I876" s="72"/>
      <c r="J876" s="178"/>
      <c r="L876" s="179"/>
    </row>
    <row r="877" ht="12.5" spans="1:12">
      <c r="A877" s="72"/>
      <c r="B877" s="72"/>
      <c r="C877" s="72"/>
      <c r="E877" s="72"/>
      <c r="F877" s="177"/>
      <c r="G877" s="72"/>
      <c r="H877" s="72"/>
      <c r="I877" s="72"/>
      <c r="J877" s="178"/>
      <c r="L877" s="179"/>
    </row>
    <row r="878" ht="12.5" spans="1:12">
      <c r="A878" s="72"/>
      <c r="B878" s="72"/>
      <c r="C878" s="72"/>
      <c r="E878" s="72"/>
      <c r="F878" s="177"/>
      <c r="G878" s="72"/>
      <c r="H878" s="72"/>
      <c r="I878" s="72"/>
      <c r="J878" s="178"/>
      <c r="L878" s="179"/>
    </row>
    <row r="879" ht="12.5" spans="1:12">
      <c r="A879" s="72"/>
      <c r="B879" s="72"/>
      <c r="C879" s="72"/>
      <c r="E879" s="72"/>
      <c r="F879" s="177"/>
      <c r="G879" s="72"/>
      <c r="H879" s="72"/>
      <c r="I879" s="72"/>
      <c r="J879" s="178"/>
      <c r="L879" s="179"/>
    </row>
    <row r="880" ht="12.5" spans="1:12">
      <c r="A880" s="72"/>
      <c r="B880" s="72"/>
      <c r="C880" s="72"/>
      <c r="E880" s="72"/>
      <c r="F880" s="177"/>
      <c r="G880" s="72"/>
      <c r="H880" s="72"/>
      <c r="I880" s="72"/>
      <c r="J880" s="178"/>
      <c r="L880" s="179"/>
    </row>
    <row r="881" ht="12.5" spans="1:12">
      <c r="A881" s="72"/>
      <c r="B881" s="72"/>
      <c r="C881" s="72"/>
      <c r="E881" s="72"/>
      <c r="F881" s="177"/>
      <c r="G881" s="72"/>
      <c r="H881" s="72"/>
      <c r="I881" s="72"/>
      <c r="J881" s="178"/>
      <c r="L881" s="179"/>
    </row>
    <row r="882" ht="12.5" spans="1:12">
      <c r="A882" s="72"/>
      <c r="B882" s="72"/>
      <c r="C882" s="72"/>
      <c r="E882" s="72"/>
      <c r="F882" s="177"/>
      <c r="G882" s="72"/>
      <c r="H882" s="72"/>
      <c r="I882" s="72"/>
      <c r="J882" s="178"/>
      <c r="L882" s="179"/>
    </row>
    <row r="883" ht="12.5" spans="1:12">
      <c r="A883" s="72"/>
      <c r="B883" s="72"/>
      <c r="C883" s="72"/>
      <c r="E883" s="72"/>
      <c r="F883" s="177"/>
      <c r="G883" s="72"/>
      <c r="H883" s="72"/>
      <c r="I883" s="72"/>
      <c r="J883" s="178"/>
      <c r="L883" s="179"/>
    </row>
    <row r="884" ht="12.5" spans="1:12">
      <c r="A884" s="72"/>
      <c r="B884" s="72"/>
      <c r="C884" s="72"/>
      <c r="E884" s="72"/>
      <c r="F884" s="177"/>
      <c r="G884" s="72"/>
      <c r="H884" s="72"/>
      <c r="I884" s="72"/>
      <c r="J884" s="178"/>
      <c r="L884" s="179"/>
    </row>
    <row r="885" ht="12.5" spans="1:12">
      <c r="A885" s="72"/>
      <c r="B885" s="72"/>
      <c r="C885" s="72"/>
      <c r="E885" s="72"/>
      <c r="F885" s="177"/>
      <c r="G885" s="72"/>
      <c r="H885" s="72"/>
      <c r="I885" s="72"/>
      <c r="J885" s="178"/>
      <c r="L885" s="179"/>
    </row>
    <row r="886" ht="12.5" spans="1:12">
      <c r="A886" s="72"/>
      <c r="B886" s="72"/>
      <c r="C886" s="72"/>
      <c r="E886" s="72"/>
      <c r="F886" s="177"/>
      <c r="G886" s="72"/>
      <c r="H886" s="72"/>
      <c r="I886" s="72"/>
      <c r="J886" s="178"/>
      <c r="L886" s="179"/>
    </row>
    <row r="887" ht="12.5" spans="1:12">
      <c r="A887" s="72"/>
      <c r="B887" s="72"/>
      <c r="C887" s="72"/>
      <c r="E887" s="72"/>
      <c r="F887" s="177"/>
      <c r="G887" s="72"/>
      <c r="H887" s="72"/>
      <c r="I887" s="72"/>
      <c r="J887" s="178"/>
      <c r="L887" s="179"/>
    </row>
    <row r="888" ht="12.5" spans="1:12">
      <c r="A888" s="72"/>
      <c r="B888" s="72"/>
      <c r="C888" s="72"/>
      <c r="E888" s="72"/>
      <c r="F888" s="177"/>
      <c r="G888" s="72"/>
      <c r="H888" s="72"/>
      <c r="I888" s="72"/>
      <c r="J888" s="178"/>
      <c r="L888" s="179"/>
    </row>
    <row r="889" ht="12.5" spans="1:12">
      <c r="A889" s="72"/>
      <c r="B889" s="72"/>
      <c r="C889" s="72"/>
      <c r="E889" s="72"/>
      <c r="F889" s="177"/>
      <c r="G889" s="72"/>
      <c r="H889" s="72"/>
      <c r="I889" s="72"/>
      <c r="J889" s="178"/>
      <c r="L889" s="179"/>
    </row>
    <row r="890" ht="12.5" spans="1:12">
      <c r="A890" s="72"/>
      <c r="B890" s="72"/>
      <c r="C890" s="72"/>
      <c r="E890" s="72"/>
      <c r="F890" s="177"/>
      <c r="G890" s="72"/>
      <c r="H890" s="72"/>
      <c r="I890" s="72"/>
      <c r="J890" s="178"/>
      <c r="L890" s="179"/>
    </row>
    <row r="891" ht="12.5" spans="1:12">
      <c r="A891" s="72"/>
      <c r="B891" s="72"/>
      <c r="C891" s="72"/>
      <c r="E891" s="72"/>
      <c r="F891" s="177"/>
      <c r="G891" s="72"/>
      <c r="H891" s="72"/>
      <c r="I891" s="72"/>
      <c r="J891" s="178"/>
      <c r="L891" s="179"/>
    </row>
    <row r="892" ht="12.5" spans="1:12">
      <c r="A892" s="72"/>
      <c r="B892" s="72"/>
      <c r="C892" s="72"/>
      <c r="E892" s="72"/>
      <c r="F892" s="177"/>
      <c r="G892" s="72"/>
      <c r="H892" s="72"/>
      <c r="I892" s="72"/>
      <c r="J892" s="178"/>
      <c r="L892" s="179"/>
    </row>
    <row r="893" ht="12.5" spans="1:12">
      <c r="A893" s="72"/>
      <c r="B893" s="72"/>
      <c r="C893" s="72"/>
      <c r="E893" s="72"/>
      <c r="F893" s="177"/>
      <c r="G893" s="72"/>
      <c r="H893" s="72"/>
      <c r="I893" s="72"/>
      <c r="J893" s="178"/>
      <c r="L893" s="179"/>
    </row>
    <row r="894" ht="12.5" spans="1:12">
      <c r="A894" s="72"/>
      <c r="B894" s="72"/>
      <c r="C894" s="72"/>
      <c r="E894" s="72"/>
      <c r="F894" s="177"/>
      <c r="G894" s="72"/>
      <c r="H894" s="72"/>
      <c r="I894" s="72"/>
      <c r="J894" s="178"/>
      <c r="L894" s="179"/>
    </row>
    <row r="895" ht="12.5" spans="1:12">
      <c r="A895" s="72"/>
      <c r="B895" s="72"/>
      <c r="C895" s="72"/>
      <c r="E895" s="72"/>
      <c r="F895" s="177"/>
      <c r="G895" s="72"/>
      <c r="H895" s="72"/>
      <c r="I895" s="72"/>
      <c r="J895" s="178"/>
      <c r="L895" s="179"/>
    </row>
    <row r="896" ht="12.5" spans="1:12">
      <c r="A896" s="72"/>
      <c r="B896" s="72"/>
      <c r="C896" s="72"/>
      <c r="E896" s="72"/>
      <c r="F896" s="177"/>
      <c r="G896" s="72"/>
      <c r="H896" s="72"/>
      <c r="I896" s="72"/>
      <c r="J896" s="178"/>
      <c r="L896" s="179"/>
    </row>
    <row r="897" ht="12.5" spans="1:12">
      <c r="A897" s="72"/>
      <c r="B897" s="72"/>
      <c r="C897" s="72"/>
      <c r="E897" s="72"/>
      <c r="F897" s="177"/>
      <c r="G897" s="72"/>
      <c r="H897" s="72"/>
      <c r="I897" s="72"/>
      <c r="J897" s="178"/>
      <c r="L897" s="179"/>
    </row>
    <row r="898" ht="12.5" spans="1:12">
      <c r="A898" s="72"/>
      <c r="B898" s="72"/>
      <c r="C898" s="72"/>
      <c r="E898" s="72"/>
      <c r="F898" s="177"/>
      <c r="G898" s="72"/>
      <c r="H898" s="72"/>
      <c r="I898" s="72"/>
      <c r="J898" s="178"/>
      <c r="L898" s="179"/>
    </row>
    <row r="899" ht="12.5" spans="1:12">
      <c r="A899" s="72"/>
      <c r="B899" s="72"/>
      <c r="C899" s="72"/>
      <c r="E899" s="72"/>
      <c r="F899" s="177"/>
      <c r="G899" s="72"/>
      <c r="H899" s="72"/>
      <c r="I899" s="72"/>
      <c r="J899" s="178"/>
      <c r="L899" s="179"/>
    </row>
    <row r="900" ht="12.5" spans="1:12">
      <c r="A900" s="72"/>
      <c r="B900" s="72"/>
      <c r="C900" s="72"/>
      <c r="E900" s="72"/>
      <c r="F900" s="177"/>
      <c r="G900" s="72"/>
      <c r="H900" s="72"/>
      <c r="I900" s="72"/>
      <c r="J900" s="178"/>
      <c r="L900" s="179"/>
    </row>
    <row r="901" ht="12.5" spans="1:12">
      <c r="A901" s="72"/>
      <c r="B901" s="72"/>
      <c r="C901" s="72"/>
      <c r="E901" s="72"/>
      <c r="F901" s="177"/>
      <c r="G901" s="72"/>
      <c r="H901" s="72"/>
      <c r="I901" s="72"/>
      <c r="J901" s="178"/>
      <c r="L901" s="179"/>
    </row>
    <row r="902" ht="12.5" spans="1:12">
      <c r="A902" s="72"/>
      <c r="B902" s="72"/>
      <c r="C902" s="72"/>
      <c r="E902" s="72"/>
      <c r="F902" s="177"/>
      <c r="G902" s="72"/>
      <c r="H902" s="72"/>
      <c r="I902" s="72"/>
      <c r="J902" s="178"/>
      <c r="L902" s="179"/>
    </row>
    <row r="903" ht="12.5" spans="1:12">
      <c r="A903" s="72"/>
      <c r="B903" s="72"/>
      <c r="C903" s="72"/>
      <c r="E903" s="72"/>
      <c r="F903" s="177"/>
      <c r="G903" s="72"/>
      <c r="H903" s="72"/>
      <c r="I903" s="72"/>
      <c r="J903" s="178"/>
      <c r="L903" s="179"/>
    </row>
    <row r="904" ht="12.5" spans="1:12">
      <c r="A904" s="72"/>
      <c r="B904" s="72"/>
      <c r="C904" s="72"/>
      <c r="E904" s="72"/>
      <c r="F904" s="177"/>
      <c r="G904" s="72"/>
      <c r="H904" s="72"/>
      <c r="I904" s="72"/>
      <c r="J904" s="178"/>
      <c r="L904" s="179"/>
    </row>
    <row r="905" ht="12.5" spans="1:12">
      <c r="A905" s="72"/>
      <c r="B905" s="72"/>
      <c r="C905" s="72"/>
      <c r="E905" s="72"/>
      <c r="F905" s="177"/>
      <c r="G905" s="72"/>
      <c r="H905" s="72"/>
      <c r="I905" s="72"/>
      <c r="J905" s="178"/>
      <c r="L905" s="179"/>
    </row>
    <row r="906" ht="12.5" spans="1:12">
      <c r="A906" s="72"/>
      <c r="B906" s="72"/>
      <c r="C906" s="72"/>
      <c r="E906" s="72"/>
      <c r="F906" s="177"/>
      <c r="G906" s="72"/>
      <c r="H906" s="72"/>
      <c r="I906" s="72"/>
      <c r="J906" s="178"/>
      <c r="L906" s="179"/>
    </row>
    <row r="907" ht="12.5" spans="1:12">
      <c r="A907" s="72"/>
      <c r="B907" s="72"/>
      <c r="C907" s="72"/>
      <c r="E907" s="72"/>
      <c r="F907" s="177"/>
      <c r="G907" s="72"/>
      <c r="H907" s="72"/>
      <c r="I907" s="72"/>
      <c r="J907" s="178"/>
      <c r="L907" s="179"/>
    </row>
    <row r="908" ht="12.5" spans="1:12">
      <c r="A908" s="72"/>
      <c r="B908" s="72"/>
      <c r="C908" s="72"/>
      <c r="E908" s="72"/>
      <c r="F908" s="177"/>
      <c r="G908" s="72"/>
      <c r="H908" s="72"/>
      <c r="I908" s="72"/>
      <c r="J908" s="178"/>
      <c r="L908" s="179"/>
    </row>
    <row r="909" ht="12.5" spans="1:12">
      <c r="A909" s="72"/>
      <c r="B909" s="72"/>
      <c r="C909" s="72"/>
      <c r="E909" s="72"/>
      <c r="F909" s="177"/>
      <c r="G909" s="72"/>
      <c r="H909" s="72"/>
      <c r="I909" s="72"/>
      <c r="J909" s="178"/>
      <c r="L909" s="179"/>
    </row>
    <row r="910" ht="12.5" spans="1:12">
      <c r="A910" s="72"/>
      <c r="B910" s="72"/>
      <c r="C910" s="72"/>
      <c r="E910" s="72"/>
      <c r="F910" s="177"/>
      <c r="G910" s="72"/>
      <c r="H910" s="72"/>
      <c r="I910" s="72"/>
      <c r="J910" s="178"/>
      <c r="L910" s="179"/>
    </row>
    <row r="911" ht="12.5" spans="1:12">
      <c r="A911" s="72"/>
      <c r="B911" s="72"/>
      <c r="C911" s="72"/>
      <c r="E911" s="72"/>
      <c r="F911" s="177"/>
      <c r="G911" s="72"/>
      <c r="H911" s="72"/>
      <c r="I911" s="72"/>
      <c r="J911" s="178"/>
      <c r="L911" s="179"/>
    </row>
    <row r="912" ht="12.5" spans="1:12">
      <c r="A912" s="72"/>
      <c r="B912" s="72"/>
      <c r="C912" s="72"/>
      <c r="E912" s="72"/>
      <c r="F912" s="177"/>
      <c r="G912" s="72"/>
      <c r="H912" s="72"/>
      <c r="I912" s="72"/>
      <c r="J912" s="178"/>
      <c r="L912" s="179"/>
    </row>
    <row r="913" ht="12.5" spans="1:12">
      <c r="A913" s="72"/>
      <c r="B913" s="72"/>
      <c r="C913" s="72"/>
      <c r="E913" s="72"/>
      <c r="F913" s="177"/>
      <c r="G913" s="72"/>
      <c r="H913" s="72"/>
      <c r="I913" s="72"/>
      <c r="J913" s="178"/>
      <c r="L913" s="179"/>
    </row>
    <row r="914" ht="12.5" spans="1:12">
      <c r="A914" s="72"/>
      <c r="B914" s="72"/>
      <c r="C914" s="72"/>
      <c r="E914" s="72"/>
      <c r="F914" s="177"/>
      <c r="G914" s="72"/>
      <c r="H914" s="72"/>
      <c r="I914" s="72"/>
      <c r="J914" s="178"/>
      <c r="L914" s="179"/>
    </row>
    <row r="915" ht="12.5" spans="1:12">
      <c r="A915" s="72"/>
      <c r="B915" s="72"/>
      <c r="C915" s="72"/>
      <c r="E915" s="72"/>
      <c r="F915" s="177"/>
      <c r="G915" s="72"/>
      <c r="H915" s="72"/>
      <c r="I915" s="72"/>
      <c r="J915" s="178"/>
      <c r="L915" s="179"/>
    </row>
    <row r="916" ht="12.5" spans="1:12">
      <c r="A916" s="72"/>
      <c r="B916" s="72"/>
      <c r="C916" s="72"/>
      <c r="E916" s="72"/>
      <c r="F916" s="177"/>
      <c r="G916" s="72"/>
      <c r="H916" s="72"/>
      <c r="I916" s="72"/>
      <c r="J916" s="178"/>
      <c r="L916" s="179"/>
    </row>
    <row r="917" ht="12.5" spans="1:12">
      <c r="A917" s="72"/>
      <c r="B917" s="72"/>
      <c r="C917" s="72"/>
      <c r="E917" s="72"/>
      <c r="F917" s="177"/>
      <c r="G917" s="72"/>
      <c r="H917" s="72"/>
      <c r="I917" s="72"/>
      <c r="J917" s="178"/>
      <c r="L917" s="179"/>
    </row>
    <row r="918" ht="12.5" spans="1:12">
      <c r="A918" s="72"/>
      <c r="B918" s="72"/>
      <c r="C918" s="72"/>
      <c r="E918" s="72"/>
      <c r="F918" s="177"/>
      <c r="G918" s="72"/>
      <c r="H918" s="72"/>
      <c r="I918" s="72"/>
      <c r="J918" s="178"/>
      <c r="L918" s="179"/>
    </row>
    <row r="919" ht="12.5" spans="1:12">
      <c r="A919" s="72"/>
      <c r="B919" s="72"/>
      <c r="C919" s="72"/>
      <c r="E919" s="72"/>
      <c r="F919" s="177"/>
      <c r="G919" s="72"/>
      <c r="H919" s="72"/>
      <c r="I919" s="72"/>
      <c r="J919" s="178"/>
      <c r="L919" s="179"/>
    </row>
    <row r="920" ht="12.5" spans="1:12">
      <c r="A920" s="72"/>
      <c r="B920" s="72"/>
      <c r="C920" s="72"/>
      <c r="E920" s="72"/>
      <c r="F920" s="177"/>
      <c r="G920" s="72"/>
      <c r="H920" s="72"/>
      <c r="I920" s="72"/>
      <c r="J920" s="178"/>
      <c r="L920" s="179"/>
    </row>
    <row r="921" ht="12.5" spans="1:12">
      <c r="A921" s="72"/>
      <c r="B921" s="72"/>
      <c r="C921" s="72"/>
      <c r="E921" s="72"/>
      <c r="F921" s="177"/>
      <c r="G921" s="72"/>
      <c r="H921" s="72"/>
      <c r="I921" s="72"/>
      <c r="J921" s="178"/>
      <c r="L921" s="179"/>
    </row>
    <row r="922" ht="12.5" spans="1:12">
      <c r="A922" s="72"/>
      <c r="B922" s="72"/>
      <c r="C922" s="72"/>
      <c r="E922" s="72"/>
      <c r="F922" s="177"/>
      <c r="G922" s="72"/>
      <c r="H922" s="72"/>
      <c r="I922" s="72"/>
      <c r="J922" s="178"/>
      <c r="L922" s="179"/>
    </row>
    <row r="923" ht="12.5" spans="1:12">
      <c r="A923" s="72"/>
      <c r="B923" s="72"/>
      <c r="C923" s="72"/>
      <c r="E923" s="72"/>
      <c r="F923" s="177"/>
      <c r="G923" s="72"/>
      <c r="H923" s="72"/>
      <c r="I923" s="72"/>
      <c r="J923" s="178"/>
      <c r="L923" s="179"/>
    </row>
    <row r="924" ht="12.5" spans="1:12">
      <c r="A924" s="72"/>
      <c r="B924" s="72"/>
      <c r="C924" s="72"/>
      <c r="E924" s="72"/>
      <c r="F924" s="177"/>
      <c r="G924" s="72"/>
      <c r="H924" s="72"/>
      <c r="I924" s="72"/>
      <c r="J924" s="178"/>
      <c r="L924" s="179"/>
    </row>
    <row r="925" ht="12.5" spans="1:12">
      <c r="A925" s="72"/>
      <c r="B925" s="72"/>
      <c r="C925" s="72"/>
      <c r="E925" s="72"/>
      <c r="F925" s="177"/>
      <c r="G925" s="72"/>
      <c r="H925" s="72"/>
      <c r="I925" s="72"/>
      <c r="J925" s="178"/>
      <c r="L925" s="179"/>
    </row>
    <row r="926" ht="12.5" spans="1:12">
      <c r="A926" s="72"/>
      <c r="B926" s="72"/>
      <c r="C926" s="72"/>
      <c r="E926" s="72"/>
      <c r="F926" s="177"/>
      <c r="G926" s="72"/>
      <c r="H926" s="72"/>
      <c r="I926" s="72"/>
      <c r="J926" s="178"/>
      <c r="L926" s="179"/>
    </row>
    <row r="927" ht="12.5" spans="1:12">
      <c r="A927" s="72"/>
      <c r="B927" s="72"/>
      <c r="C927" s="72"/>
      <c r="E927" s="72"/>
      <c r="F927" s="177"/>
      <c r="G927" s="72"/>
      <c r="H927" s="72"/>
      <c r="I927" s="72"/>
      <c r="J927" s="178"/>
      <c r="L927" s="179"/>
    </row>
    <row r="928" ht="12.5" spans="1:12">
      <c r="A928" s="72"/>
      <c r="B928" s="72"/>
      <c r="C928" s="72"/>
      <c r="E928" s="72"/>
      <c r="F928" s="177"/>
      <c r="G928" s="72"/>
      <c r="H928" s="72"/>
      <c r="I928" s="72"/>
      <c r="J928" s="178"/>
      <c r="L928" s="179"/>
    </row>
    <row r="929" ht="12.5" spans="1:12">
      <c r="A929" s="72"/>
      <c r="B929" s="72"/>
      <c r="C929" s="72"/>
      <c r="E929" s="72"/>
      <c r="F929" s="177"/>
      <c r="G929" s="72"/>
      <c r="H929" s="72"/>
      <c r="I929" s="72"/>
      <c r="J929" s="178"/>
      <c r="L929" s="179"/>
    </row>
    <row r="930" ht="12.5" spans="1:12">
      <c r="A930" s="72"/>
      <c r="B930" s="72"/>
      <c r="C930" s="72"/>
      <c r="E930" s="72"/>
      <c r="F930" s="177"/>
      <c r="G930" s="72"/>
      <c r="H930" s="72"/>
      <c r="I930" s="72"/>
      <c r="J930" s="178"/>
      <c r="L930" s="179"/>
    </row>
    <row r="931" ht="12.5" spans="1:12">
      <c r="A931" s="72"/>
      <c r="B931" s="72"/>
      <c r="C931" s="72"/>
      <c r="E931" s="72"/>
      <c r="F931" s="177"/>
      <c r="G931" s="72"/>
      <c r="H931" s="72"/>
      <c r="I931" s="72"/>
      <c r="J931" s="178"/>
      <c r="L931" s="179"/>
    </row>
    <row r="932" ht="12.5" spans="1:12">
      <c r="A932" s="72"/>
      <c r="B932" s="72"/>
      <c r="C932" s="72"/>
      <c r="E932" s="72"/>
      <c r="F932" s="177"/>
      <c r="G932" s="72"/>
      <c r="H932" s="72"/>
      <c r="I932" s="72"/>
      <c r="J932" s="178"/>
      <c r="L932" s="179"/>
    </row>
    <row r="933" ht="12.5" spans="1:12">
      <c r="A933" s="72"/>
      <c r="B933" s="72"/>
      <c r="C933" s="72"/>
      <c r="E933" s="72"/>
      <c r="F933" s="177"/>
      <c r="G933" s="72"/>
      <c r="H933" s="72"/>
      <c r="I933" s="72"/>
      <c r="J933" s="178"/>
      <c r="L933" s="179"/>
    </row>
    <row r="934" ht="12.5" spans="1:12">
      <c r="A934" s="72"/>
      <c r="B934" s="72"/>
      <c r="C934" s="72"/>
      <c r="E934" s="72"/>
      <c r="F934" s="177"/>
      <c r="G934" s="72"/>
      <c r="H934" s="72"/>
      <c r="I934" s="72"/>
      <c r="J934" s="178"/>
      <c r="L934" s="179"/>
    </row>
    <row r="935" ht="12.5" spans="1:12">
      <c r="A935" s="72"/>
      <c r="B935" s="72"/>
      <c r="C935" s="72"/>
      <c r="E935" s="72"/>
      <c r="F935" s="177"/>
      <c r="G935" s="72"/>
      <c r="H935" s="72"/>
      <c r="I935" s="72"/>
      <c r="J935" s="178"/>
      <c r="L935" s="179"/>
    </row>
    <row r="936" ht="12.5" spans="1:12">
      <c r="A936" s="72"/>
      <c r="B936" s="72"/>
      <c r="C936" s="72"/>
      <c r="E936" s="72"/>
      <c r="F936" s="177"/>
      <c r="G936" s="72"/>
      <c r="H936" s="72"/>
      <c r="I936" s="72"/>
      <c r="J936" s="178"/>
      <c r="L936" s="179"/>
    </row>
    <row r="937" ht="12.5" spans="1:12">
      <c r="A937" s="72"/>
      <c r="B937" s="72"/>
      <c r="C937" s="72"/>
      <c r="E937" s="72"/>
      <c r="F937" s="177"/>
      <c r="G937" s="72"/>
      <c r="H937" s="72"/>
      <c r="I937" s="72"/>
      <c r="J937" s="178"/>
      <c r="L937" s="179"/>
    </row>
    <row r="938" ht="12.5" spans="1:12">
      <c r="A938" s="72"/>
      <c r="B938" s="72"/>
      <c r="C938" s="72"/>
      <c r="E938" s="72"/>
      <c r="F938" s="177"/>
      <c r="G938" s="72"/>
      <c r="H938" s="72"/>
      <c r="I938" s="72"/>
      <c r="J938" s="178"/>
      <c r="L938" s="179"/>
    </row>
    <row r="939" ht="12.5" spans="1:12">
      <c r="A939" s="72"/>
      <c r="B939" s="72"/>
      <c r="C939" s="72"/>
      <c r="E939" s="72"/>
      <c r="F939" s="177"/>
      <c r="G939" s="72"/>
      <c r="H939" s="72"/>
      <c r="I939" s="72"/>
      <c r="J939" s="178"/>
      <c r="L939" s="179"/>
    </row>
    <row r="940" ht="12.5" spans="1:12">
      <c r="A940" s="72"/>
      <c r="B940" s="72"/>
      <c r="C940" s="72"/>
      <c r="E940" s="72"/>
      <c r="F940" s="177"/>
      <c r="G940" s="72"/>
      <c r="H940" s="72"/>
      <c r="I940" s="72"/>
      <c r="J940" s="178"/>
      <c r="L940" s="179"/>
    </row>
    <row r="941" ht="12.5" spans="1:12">
      <c r="A941" s="72"/>
      <c r="B941" s="72"/>
      <c r="C941" s="72"/>
      <c r="E941" s="72"/>
      <c r="F941" s="177"/>
      <c r="G941" s="72"/>
      <c r="H941" s="72"/>
      <c r="I941" s="72"/>
      <c r="J941" s="178"/>
      <c r="L941" s="179"/>
    </row>
    <row r="942" ht="12.5" spans="1:12">
      <c r="A942" s="72"/>
      <c r="B942" s="72"/>
      <c r="C942" s="72"/>
      <c r="E942" s="72"/>
      <c r="F942" s="177"/>
      <c r="G942" s="72"/>
      <c r="H942" s="72"/>
      <c r="I942" s="72"/>
      <c r="J942" s="178"/>
      <c r="L942" s="179"/>
    </row>
    <row r="943" ht="12.5" spans="1:12">
      <c r="A943" s="72"/>
      <c r="B943" s="72"/>
      <c r="C943" s="72"/>
      <c r="E943" s="72"/>
      <c r="F943" s="177"/>
      <c r="G943" s="72"/>
      <c r="H943" s="72"/>
      <c r="I943" s="72"/>
      <c r="J943" s="178"/>
      <c r="L943" s="179"/>
    </row>
    <row r="944" ht="12.5" spans="1:12">
      <c r="A944" s="72"/>
      <c r="B944" s="72"/>
      <c r="C944" s="72"/>
      <c r="E944" s="72"/>
      <c r="F944" s="177"/>
      <c r="G944" s="72"/>
      <c r="H944" s="72"/>
      <c r="I944" s="72"/>
      <c r="J944" s="178"/>
      <c r="L944" s="179"/>
    </row>
    <row r="945" ht="12.5" spans="1:12">
      <c r="A945" s="72"/>
      <c r="B945" s="72"/>
      <c r="C945" s="72"/>
      <c r="E945" s="72"/>
      <c r="F945" s="177"/>
      <c r="G945" s="72"/>
      <c r="H945" s="72"/>
      <c r="I945" s="72"/>
      <c r="J945" s="178"/>
      <c r="L945" s="179"/>
    </row>
    <row r="946" ht="12.5" spans="1:12">
      <c r="A946" s="72"/>
      <c r="B946" s="72"/>
      <c r="C946" s="72"/>
      <c r="E946" s="72"/>
      <c r="F946" s="177"/>
      <c r="G946" s="72"/>
      <c r="H946" s="72"/>
      <c r="I946" s="72"/>
      <c r="J946" s="178"/>
      <c r="L946" s="179"/>
    </row>
    <row r="947" ht="12.5" spans="1:12">
      <c r="A947" s="72"/>
      <c r="B947" s="72"/>
      <c r="C947" s="72"/>
      <c r="E947" s="72"/>
      <c r="F947" s="177"/>
      <c r="G947" s="72"/>
      <c r="H947" s="72"/>
      <c r="I947" s="72"/>
      <c r="J947" s="178"/>
      <c r="L947" s="179"/>
    </row>
    <row r="948" ht="12.5" spans="1:12">
      <c r="A948" s="72"/>
      <c r="B948" s="72"/>
      <c r="C948" s="72"/>
      <c r="E948" s="72"/>
      <c r="F948" s="177"/>
      <c r="G948" s="72"/>
      <c r="H948" s="72"/>
      <c r="I948" s="72"/>
      <c r="J948" s="178"/>
      <c r="L948" s="179"/>
    </row>
    <row r="949" ht="12.5" spans="1:12">
      <c r="A949" s="72"/>
      <c r="B949" s="72"/>
      <c r="C949" s="72"/>
      <c r="E949" s="72"/>
      <c r="F949" s="177"/>
      <c r="G949" s="72"/>
      <c r="H949" s="72"/>
      <c r="I949" s="72"/>
      <c r="J949" s="178"/>
      <c r="L949" s="179"/>
    </row>
    <row r="950" ht="12.5" spans="1:12">
      <c r="A950" s="72"/>
      <c r="B950" s="72"/>
      <c r="C950" s="72"/>
      <c r="E950" s="72"/>
      <c r="F950" s="177"/>
      <c r="G950" s="72"/>
      <c r="H950" s="72"/>
      <c r="I950" s="72"/>
      <c r="J950" s="178"/>
      <c r="L950" s="179"/>
    </row>
    <row r="951" ht="12.5" spans="1:12">
      <c r="A951" s="72"/>
      <c r="B951" s="72"/>
      <c r="C951" s="72"/>
      <c r="E951" s="72"/>
      <c r="F951" s="177"/>
      <c r="G951" s="72"/>
      <c r="H951" s="72"/>
      <c r="I951" s="72"/>
      <c r="J951" s="178"/>
      <c r="L951" s="179"/>
    </row>
    <row r="952" ht="12.5" spans="1:12">
      <c r="A952" s="72"/>
      <c r="B952" s="72"/>
      <c r="C952" s="72"/>
      <c r="E952" s="72"/>
      <c r="F952" s="177"/>
      <c r="G952" s="72"/>
      <c r="H952" s="72"/>
      <c r="I952" s="72"/>
      <c r="J952" s="178"/>
      <c r="L952" s="179"/>
    </row>
    <row r="953" ht="12.5" spans="1:12">
      <c r="A953" s="72"/>
      <c r="B953" s="72"/>
      <c r="C953" s="72"/>
      <c r="E953" s="72"/>
      <c r="F953" s="177"/>
      <c r="G953" s="72"/>
      <c r="H953" s="72"/>
      <c r="I953" s="72"/>
      <c r="J953" s="178"/>
      <c r="L953" s="179"/>
    </row>
    <row r="954" ht="12.5" spans="1:12">
      <c r="A954" s="72"/>
      <c r="B954" s="72"/>
      <c r="C954" s="72"/>
      <c r="E954" s="72"/>
      <c r="F954" s="177"/>
      <c r="G954" s="72"/>
      <c r="H954" s="72"/>
      <c r="I954" s="72"/>
      <c r="J954" s="178"/>
      <c r="L954" s="179"/>
    </row>
    <row r="955" ht="12.5" spans="1:12">
      <c r="A955" s="72"/>
      <c r="B955" s="72"/>
      <c r="C955" s="72"/>
      <c r="E955" s="72"/>
      <c r="F955" s="177"/>
      <c r="G955" s="72"/>
      <c r="H955" s="72"/>
      <c r="I955" s="72"/>
      <c r="J955" s="178"/>
      <c r="L955" s="179"/>
    </row>
    <row r="956" ht="12.5" spans="1:12">
      <c r="A956" s="72"/>
      <c r="B956" s="72"/>
      <c r="C956" s="72"/>
      <c r="E956" s="72"/>
      <c r="F956" s="177"/>
      <c r="G956" s="72"/>
      <c r="H956" s="72"/>
      <c r="I956" s="72"/>
      <c r="J956" s="178"/>
      <c r="L956" s="179"/>
    </row>
    <row r="957" ht="12.5" spans="1:12">
      <c r="A957" s="72"/>
      <c r="B957" s="72"/>
      <c r="C957" s="72"/>
      <c r="E957" s="72"/>
      <c r="F957" s="177"/>
      <c r="G957" s="72"/>
      <c r="H957" s="72"/>
      <c r="I957" s="72"/>
      <c r="J957" s="178"/>
      <c r="L957" s="179"/>
    </row>
    <row r="958" ht="12.5" spans="1:12">
      <c r="A958" s="72"/>
      <c r="B958" s="72"/>
      <c r="C958" s="72"/>
      <c r="E958" s="72"/>
      <c r="F958" s="177"/>
      <c r="G958" s="72"/>
      <c r="H958" s="72"/>
      <c r="I958" s="72"/>
      <c r="J958" s="178"/>
      <c r="L958" s="179"/>
    </row>
    <row r="959" ht="12.5" spans="1:12">
      <c r="A959" s="72"/>
      <c r="B959" s="72"/>
      <c r="C959" s="72"/>
      <c r="E959" s="72"/>
      <c r="F959" s="177"/>
      <c r="G959" s="72"/>
      <c r="H959" s="72"/>
      <c r="I959" s="72"/>
      <c r="J959" s="178"/>
      <c r="L959" s="179"/>
    </row>
    <row r="960" ht="12.5" spans="1:12">
      <c r="A960" s="72"/>
      <c r="B960" s="72"/>
      <c r="C960" s="72"/>
      <c r="E960" s="72"/>
      <c r="F960" s="177"/>
      <c r="G960" s="72"/>
      <c r="H960" s="72"/>
      <c r="I960" s="72"/>
      <c r="J960" s="178"/>
      <c r="L960" s="179"/>
    </row>
    <row r="961" ht="12.5" spans="1:12">
      <c r="A961" s="72"/>
      <c r="B961" s="72"/>
      <c r="C961" s="72"/>
      <c r="E961" s="72"/>
      <c r="F961" s="177"/>
      <c r="G961" s="72"/>
      <c r="H961" s="72"/>
      <c r="I961" s="72"/>
      <c r="J961" s="178"/>
      <c r="L961" s="179"/>
    </row>
    <row r="962" ht="12.5" spans="1:12">
      <c r="A962" s="72"/>
      <c r="B962" s="72"/>
      <c r="C962" s="72"/>
      <c r="E962" s="72"/>
      <c r="F962" s="177"/>
      <c r="G962" s="72"/>
      <c r="H962" s="72"/>
      <c r="I962" s="72"/>
      <c r="J962" s="178"/>
      <c r="L962" s="179"/>
    </row>
    <row r="963" ht="12.5" spans="1:12">
      <c r="A963" s="72"/>
      <c r="B963" s="72"/>
      <c r="C963" s="72"/>
      <c r="E963" s="72"/>
      <c r="F963" s="177"/>
      <c r="G963" s="72"/>
      <c r="H963" s="72"/>
      <c r="I963" s="72"/>
      <c r="J963" s="178"/>
      <c r="L963" s="179"/>
    </row>
    <row r="964" ht="12.5" spans="1:12">
      <c r="A964" s="72"/>
      <c r="B964" s="72"/>
      <c r="C964" s="72"/>
      <c r="E964" s="72"/>
      <c r="F964" s="177"/>
      <c r="G964" s="72"/>
      <c r="H964" s="72"/>
      <c r="I964" s="72"/>
      <c r="J964" s="178"/>
      <c r="L964" s="179"/>
    </row>
    <row r="965" ht="12.5" spans="1:12">
      <c r="A965" s="72"/>
      <c r="B965" s="72"/>
      <c r="C965" s="72"/>
      <c r="E965" s="72"/>
      <c r="F965" s="177"/>
      <c r="G965" s="72"/>
      <c r="H965" s="72"/>
      <c r="I965" s="72"/>
      <c r="J965" s="178"/>
      <c r="L965" s="179"/>
    </row>
    <row r="966" ht="12.5" spans="1:12">
      <c r="A966" s="72"/>
      <c r="B966" s="72"/>
      <c r="C966" s="72"/>
      <c r="E966" s="72"/>
      <c r="F966" s="177"/>
      <c r="G966" s="72"/>
      <c r="H966" s="72"/>
      <c r="I966" s="72"/>
      <c r="J966" s="178"/>
      <c r="L966" s="179"/>
    </row>
    <row r="967" ht="12.5" spans="1:12">
      <c r="A967" s="72"/>
      <c r="B967" s="72"/>
      <c r="C967" s="72"/>
      <c r="E967" s="72"/>
      <c r="F967" s="177"/>
      <c r="G967" s="72"/>
      <c r="H967" s="72"/>
      <c r="I967" s="72"/>
      <c r="J967" s="178"/>
      <c r="L967" s="179"/>
    </row>
    <row r="968" ht="12.5" spans="1:12">
      <c r="A968" s="72"/>
      <c r="B968" s="72"/>
      <c r="C968" s="72"/>
      <c r="E968" s="72"/>
      <c r="F968" s="177"/>
      <c r="G968" s="72"/>
      <c r="H968" s="72"/>
      <c r="I968" s="72"/>
      <c r="J968" s="178"/>
      <c r="L968" s="179"/>
    </row>
    <row r="969" ht="12.5" spans="1:12">
      <c r="A969" s="72"/>
      <c r="B969" s="72"/>
      <c r="C969" s="72"/>
      <c r="E969" s="72"/>
      <c r="F969" s="177"/>
      <c r="G969" s="72"/>
      <c r="H969" s="72"/>
      <c r="I969" s="72"/>
      <c r="J969" s="178"/>
      <c r="L969" s="179"/>
    </row>
    <row r="970" ht="12.5" spans="1:12">
      <c r="A970" s="72"/>
      <c r="B970" s="72"/>
      <c r="C970" s="72"/>
      <c r="E970" s="72"/>
      <c r="F970" s="177"/>
      <c r="G970" s="72"/>
      <c r="H970" s="72"/>
      <c r="I970" s="72"/>
      <c r="J970" s="178"/>
      <c r="L970" s="179"/>
    </row>
    <row r="971" ht="12.5" spans="1:12">
      <c r="A971" s="72"/>
      <c r="B971" s="72"/>
      <c r="C971" s="72"/>
      <c r="E971" s="72"/>
      <c r="F971" s="177"/>
      <c r="G971" s="72"/>
      <c r="H971" s="72"/>
      <c r="I971" s="72"/>
      <c r="J971" s="178"/>
      <c r="L971" s="179"/>
    </row>
    <row r="972" ht="12.5" spans="1:12">
      <c r="A972" s="72"/>
      <c r="B972" s="72"/>
      <c r="C972" s="72"/>
      <c r="E972" s="72"/>
      <c r="F972" s="177"/>
      <c r="G972" s="72"/>
      <c r="H972" s="72"/>
      <c r="I972" s="72"/>
      <c r="J972" s="178"/>
      <c r="L972" s="179"/>
    </row>
    <row r="973" ht="12.5" spans="1:12">
      <c r="A973" s="72"/>
      <c r="B973" s="72"/>
      <c r="C973" s="72"/>
      <c r="E973" s="72"/>
      <c r="F973" s="177"/>
      <c r="G973" s="72"/>
      <c r="H973" s="72"/>
      <c r="I973" s="72"/>
      <c r="J973" s="178"/>
      <c r="L973" s="179"/>
    </row>
    <row r="974" ht="12.5" spans="1:12">
      <c r="A974" s="72"/>
      <c r="B974" s="72"/>
      <c r="C974" s="72"/>
      <c r="E974" s="72"/>
      <c r="F974" s="177"/>
      <c r="G974" s="72"/>
      <c r="H974" s="72"/>
      <c r="I974" s="72"/>
      <c r="J974" s="178"/>
      <c r="L974" s="179"/>
    </row>
    <row r="975" ht="12.5" spans="1:12">
      <c r="A975" s="72"/>
      <c r="B975" s="72"/>
      <c r="C975" s="72"/>
      <c r="E975" s="72"/>
      <c r="F975" s="177"/>
      <c r="G975" s="72"/>
      <c r="H975" s="72"/>
      <c r="I975" s="72"/>
      <c r="J975" s="178"/>
      <c r="L975" s="179"/>
    </row>
    <row r="976" ht="12.5" spans="1:12">
      <c r="A976" s="72"/>
      <c r="B976" s="72"/>
      <c r="C976" s="72"/>
      <c r="E976" s="72"/>
      <c r="F976" s="177"/>
      <c r="G976" s="72"/>
      <c r="H976" s="72"/>
      <c r="I976" s="72"/>
      <c r="J976" s="178"/>
      <c r="L976" s="179"/>
    </row>
    <row r="977" ht="12.5" spans="1:12">
      <c r="A977" s="72"/>
      <c r="B977" s="72"/>
      <c r="C977" s="72"/>
      <c r="E977" s="72"/>
      <c r="F977" s="177"/>
      <c r="G977" s="72"/>
      <c r="H977" s="72"/>
      <c r="I977" s="72"/>
      <c r="J977" s="178"/>
      <c r="L977" s="179"/>
    </row>
    <row r="978" ht="12.5" spans="1:12">
      <c r="A978" s="72"/>
      <c r="B978" s="72"/>
      <c r="C978" s="72"/>
      <c r="E978" s="72"/>
      <c r="F978" s="177"/>
      <c r="G978" s="72"/>
      <c r="H978" s="72"/>
      <c r="I978" s="72"/>
      <c r="J978" s="178"/>
      <c r="L978" s="179"/>
    </row>
    <row r="979" ht="12.5" spans="1:12">
      <c r="A979" s="72"/>
      <c r="B979" s="72"/>
      <c r="C979" s="72"/>
      <c r="E979" s="72"/>
      <c r="F979" s="177"/>
      <c r="G979" s="72"/>
      <c r="H979" s="72"/>
      <c r="I979" s="72"/>
      <c r="J979" s="178"/>
      <c r="L979" s="179"/>
    </row>
    <row r="980" ht="12.5" spans="1:12">
      <c r="A980" s="72"/>
      <c r="B980" s="72"/>
      <c r="C980" s="72"/>
      <c r="E980" s="72"/>
      <c r="F980" s="177"/>
      <c r="G980" s="72"/>
      <c r="H980" s="72"/>
      <c r="I980" s="72"/>
      <c r="J980" s="178"/>
      <c r="L980" s="179"/>
    </row>
    <row r="981" ht="12.5" spans="1:12">
      <c r="A981" s="72"/>
      <c r="B981" s="72"/>
      <c r="C981" s="72"/>
      <c r="E981" s="72"/>
      <c r="F981" s="177"/>
      <c r="G981" s="72"/>
      <c r="H981" s="72"/>
      <c r="I981" s="72"/>
      <c r="J981" s="178"/>
      <c r="L981" s="179"/>
    </row>
    <row r="982" ht="12.5" spans="1:12">
      <c r="A982" s="72"/>
      <c r="B982" s="72"/>
      <c r="C982" s="72"/>
      <c r="E982" s="72"/>
      <c r="F982" s="177"/>
      <c r="G982" s="72"/>
      <c r="H982" s="72"/>
      <c r="I982" s="72"/>
      <c r="J982" s="178"/>
      <c r="L982" s="179"/>
    </row>
    <row r="983" ht="12.5" spans="1:12">
      <c r="A983" s="72"/>
      <c r="B983" s="72"/>
      <c r="C983" s="72"/>
      <c r="E983" s="72"/>
      <c r="F983" s="177"/>
      <c r="G983" s="72"/>
      <c r="H983" s="72"/>
      <c r="I983" s="72"/>
      <c r="J983" s="178"/>
      <c r="L983" s="179"/>
    </row>
    <row r="984" ht="12.5" spans="1:12">
      <c r="A984" s="72"/>
      <c r="B984" s="72"/>
      <c r="C984" s="72"/>
      <c r="E984" s="72"/>
      <c r="F984" s="177"/>
      <c r="G984" s="72"/>
      <c r="H984" s="72"/>
      <c r="I984" s="72"/>
      <c r="J984" s="178"/>
      <c r="L984" s="179"/>
    </row>
    <row r="985" ht="12.5" spans="1:12">
      <c r="A985" s="72"/>
      <c r="B985" s="72"/>
      <c r="C985" s="72"/>
      <c r="E985" s="72"/>
      <c r="F985" s="177"/>
      <c r="G985" s="72"/>
      <c r="H985" s="72"/>
      <c r="I985" s="72"/>
      <c r="J985" s="178"/>
      <c r="L985" s="179"/>
    </row>
    <row r="986" ht="12.5" spans="1:12">
      <c r="A986" s="72"/>
      <c r="B986" s="72"/>
      <c r="C986" s="72"/>
      <c r="E986" s="72"/>
      <c r="F986" s="177"/>
      <c r="G986" s="72"/>
      <c r="H986" s="72"/>
      <c r="I986" s="72"/>
      <c r="J986" s="178"/>
      <c r="L986" s="179"/>
    </row>
    <row r="987" ht="12.5" spans="1:12">
      <c r="A987" s="72"/>
      <c r="B987" s="72"/>
      <c r="C987" s="72"/>
      <c r="E987" s="72"/>
      <c r="F987" s="177"/>
      <c r="G987" s="72"/>
      <c r="H987" s="72"/>
      <c r="I987" s="72"/>
      <c r="J987" s="178"/>
      <c r="L987" s="179"/>
    </row>
    <row r="988" ht="12.5" spans="1:12">
      <c r="A988" s="72"/>
      <c r="B988" s="72"/>
      <c r="C988" s="72"/>
      <c r="E988" s="72"/>
      <c r="F988" s="177"/>
      <c r="G988" s="72"/>
      <c r="H988" s="72"/>
      <c r="I988" s="72"/>
      <c r="J988" s="178"/>
      <c r="L988" s="179"/>
    </row>
    <row r="989" ht="12.5" spans="1:12">
      <c r="A989" s="72"/>
      <c r="B989" s="72"/>
      <c r="C989" s="72"/>
      <c r="E989" s="72"/>
      <c r="F989" s="177"/>
      <c r="G989" s="72"/>
      <c r="H989" s="72"/>
      <c r="I989" s="72"/>
      <c r="J989" s="178"/>
      <c r="L989" s="179"/>
    </row>
    <row r="990" ht="12.5" spans="1:12">
      <c r="A990" s="72"/>
      <c r="B990" s="72"/>
      <c r="C990" s="72"/>
      <c r="E990" s="72"/>
      <c r="F990" s="177"/>
      <c r="G990" s="72"/>
      <c r="H990" s="72"/>
      <c r="I990" s="72"/>
      <c r="J990" s="178"/>
      <c r="L990" s="179"/>
    </row>
    <row r="991" ht="12.5" spans="1:12">
      <c r="A991" s="72"/>
      <c r="B991" s="72"/>
      <c r="C991" s="72"/>
      <c r="E991" s="72"/>
      <c r="F991" s="177"/>
      <c r="G991" s="72"/>
      <c r="H991" s="72"/>
      <c r="I991" s="72"/>
      <c r="J991" s="178"/>
      <c r="L991" s="179"/>
    </row>
    <row r="992" ht="12.5" spans="1:12">
      <c r="A992" s="72"/>
      <c r="B992" s="72"/>
      <c r="C992" s="72"/>
      <c r="E992" s="72"/>
      <c r="F992" s="177"/>
      <c r="G992" s="72"/>
      <c r="H992" s="72"/>
      <c r="I992" s="72"/>
      <c r="J992" s="178"/>
      <c r="L992" s="179"/>
    </row>
    <row r="993" ht="12.5" spans="1:12">
      <c r="A993" s="72"/>
      <c r="B993" s="72"/>
      <c r="C993" s="72"/>
      <c r="E993" s="72"/>
      <c r="F993" s="177"/>
      <c r="G993" s="72"/>
      <c r="H993" s="72"/>
      <c r="I993" s="72"/>
      <c r="J993" s="178"/>
      <c r="L993" s="179"/>
    </row>
    <row r="994" ht="12.5" spans="1:12">
      <c r="A994" s="72"/>
      <c r="B994" s="72"/>
      <c r="C994" s="72"/>
      <c r="E994" s="72"/>
      <c r="F994" s="177"/>
      <c r="G994" s="72"/>
      <c r="H994" s="72"/>
      <c r="I994" s="72"/>
      <c r="J994" s="178"/>
      <c r="L994" s="179"/>
    </row>
    <row r="995" ht="12.5" spans="1:12">
      <c r="A995" s="72"/>
      <c r="B995" s="72"/>
      <c r="C995" s="72"/>
      <c r="E995" s="72"/>
      <c r="F995" s="177"/>
      <c r="G995" s="72"/>
      <c r="H995" s="72"/>
      <c r="I995" s="72"/>
      <c r="J995" s="178"/>
      <c r="L995" s="179"/>
    </row>
    <row r="996" ht="12.5" spans="1:12">
      <c r="A996" s="72"/>
      <c r="B996" s="72"/>
      <c r="C996" s="72"/>
      <c r="E996" s="72"/>
      <c r="F996" s="177"/>
      <c r="G996" s="72"/>
      <c r="H996" s="72"/>
      <c r="I996" s="72"/>
      <c r="J996" s="178"/>
      <c r="L996" s="179"/>
    </row>
    <row r="997" ht="12.5" spans="1:12">
      <c r="A997" s="72"/>
      <c r="B997" s="72"/>
      <c r="C997" s="72"/>
      <c r="E997" s="72"/>
      <c r="F997" s="177"/>
      <c r="G997" s="72"/>
      <c r="H997" s="72"/>
      <c r="I997" s="72"/>
      <c r="J997" s="178"/>
      <c r="L997" s="179"/>
    </row>
    <row r="998" ht="12.5" spans="1:12">
      <c r="A998" s="72"/>
      <c r="B998" s="72"/>
      <c r="C998" s="72"/>
      <c r="E998" s="72"/>
      <c r="F998" s="177"/>
      <c r="G998" s="72"/>
      <c r="H998" s="72"/>
      <c r="I998" s="72"/>
      <c r="J998" s="178"/>
      <c r="L998" s="179"/>
    </row>
    <row r="999" ht="12.5" spans="1:12">
      <c r="A999" s="72"/>
      <c r="B999" s="72"/>
      <c r="C999" s="72"/>
      <c r="E999" s="72"/>
      <c r="F999" s="177"/>
      <c r="G999" s="72"/>
      <c r="H999" s="72"/>
      <c r="I999" s="72"/>
      <c r="J999" s="178"/>
      <c r="L999" s="179"/>
    </row>
    <row r="1000" ht="12.5" spans="1:12">
      <c r="A1000" s="72"/>
      <c r="B1000" s="72"/>
      <c r="C1000" s="72"/>
      <c r="E1000" s="72"/>
      <c r="F1000" s="177"/>
      <c r="G1000" s="72"/>
      <c r="H1000" s="72"/>
      <c r="I1000" s="72"/>
      <c r="J1000" s="178"/>
      <c r="L1000" s="179"/>
    </row>
    <row r="1001" ht="12.5" spans="1:12">
      <c r="A1001" s="72"/>
      <c r="B1001" s="72"/>
      <c r="C1001" s="72"/>
      <c r="E1001" s="72"/>
      <c r="F1001" s="177"/>
      <c r="G1001" s="72"/>
      <c r="H1001" s="72"/>
      <c r="I1001" s="72"/>
      <c r="J1001" s="178"/>
      <c r="L1001" s="179"/>
    </row>
    <row r="1002" ht="12.5" spans="1:12">
      <c r="A1002" s="72"/>
      <c r="B1002" s="72"/>
      <c r="C1002" s="72"/>
      <c r="E1002" s="72"/>
      <c r="F1002" s="177"/>
      <c r="G1002" s="72"/>
      <c r="H1002" s="72"/>
      <c r="I1002" s="72"/>
      <c r="J1002" s="178"/>
      <c r="L1002" s="179"/>
    </row>
    <row r="1003" ht="12.5" spans="1:12">
      <c r="A1003" s="72"/>
      <c r="B1003" s="72"/>
      <c r="C1003" s="72"/>
      <c r="E1003" s="72"/>
      <c r="F1003" s="177"/>
      <c r="G1003" s="72"/>
      <c r="H1003" s="72"/>
      <c r="I1003" s="72"/>
      <c r="J1003" s="178"/>
      <c r="L1003" s="179"/>
    </row>
    <row r="1004" ht="12.5" spans="1:12">
      <c r="A1004" s="72"/>
      <c r="B1004" s="72"/>
      <c r="C1004" s="72"/>
      <c r="E1004" s="72"/>
      <c r="F1004" s="177"/>
      <c r="G1004" s="72"/>
      <c r="H1004" s="72"/>
      <c r="I1004" s="72"/>
      <c r="J1004" s="178"/>
      <c r="L1004" s="179"/>
    </row>
    <row r="1005" ht="12.5" spans="1:12">
      <c r="A1005" s="72"/>
      <c r="B1005" s="72"/>
      <c r="C1005" s="72"/>
      <c r="E1005" s="72"/>
      <c r="F1005" s="177"/>
      <c r="G1005" s="72"/>
      <c r="H1005" s="72"/>
      <c r="I1005" s="72"/>
      <c r="J1005" s="178"/>
      <c r="L1005" s="179"/>
    </row>
    <row r="1006" ht="12.5" spans="1:12">
      <c r="A1006" s="72"/>
      <c r="B1006" s="72"/>
      <c r="C1006" s="72"/>
      <c r="E1006" s="72"/>
      <c r="F1006" s="177"/>
      <c r="G1006" s="72"/>
      <c r="H1006" s="72"/>
      <c r="I1006" s="72"/>
      <c r="J1006" s="178"/>
      <c r="L1006" s="179"/>
    </row>
    <row r="1007" ht="12.5" spans="1:12">
      <c r="A1007" s="72"/>
      <c r="B1007" s="72"/>
      <c r="C1007" s="72"/>
      <c r="E1007" s="72"/>
      <c r="F1007" s="177"/>
      <c r="G1007" s="72"/>
      <c r="H1007" s="72"/>
      <c r="I1007" s="72"/>
      <c r="J1007" s="178"/>
      <c r="L1007" s="179"/>
    </row>
    <row r="1008" ht="12.5" spans="1:12">
      <c r="A1008" s="72"/>
      <c r="B1008" s="72"/>
      <c r="C1008" s="72"/>
      <c r="E1008" s="72"/>
      <c r="F1008" s="177"/>
      <c r="G1008" s="72"/>
      <c r="H1008" s="72"/>
      <c r="I1008" s="72"/>
      <c r="J1008" s="178"/>
      <c r="L1008" s="179"/>
    </row>
    <row r="1009" ht="12.5" spans="1:12">
      <c r="A1009" s="72"/>
      <c r="B1009" s="72"/>
      <c r="C1009" s="72"/>
      <c r="E1009" s="72"/>
      <c r="F1009" s="177"/>
      <c r="G1009" s="72"/>
      <c r="H1009" s="72"/>
      <c r="I1009" s="72"/>
      <c r="J1009" s="178"/>
      <c r="L1009" s="179"/>
    </row>
    <row r="1010" ht="12.5" spans="1:12">
      <c r="A1010" s="72"/>
      <c r="B1010" s="72"/>
      <c r="C1010" s="72"/>
      <c r="E1010" s="72"/>
      <c r="F1010" s="177"/>
      <c r="G1010" s="72"/>
      <c r="H1010" s="72"/>
      <c r="I1010" s="72"/>
      <c r="J1010" s="178"/>
      <c r="L1010" s="179"/>
    </row>
    <row r="1011" ht="12.5" spans="1:12">
      <c r="A1011" s="72"/>
      <c r="B1011" s="72"/>
      <c r="C1011" s="72"/>
      <c r="E1011" s="72"/>
      <c r="F1011" s="177"/>
      <c r="G1011" s="72"/>
      <c r="H1011" s="72"/>
      <c r="I1011" s="72"/>
      <c r="J1011" s="178"/>
      <c r="L1011" s="179"/>
    </row>
    <row r="1012" ht="12.5" spans="1:12">
      <c r="A1012" s="72"/>
      <c r="B1012" s="72"/>
      <c r="C1012" s="72"/>
      <c r="E1012" s="72"/>
      <c r="F1012" s="177"/>
      <c r="G1012" s="72"/>
      <c r="H1012" s="72"/>
      <c r="I1012" s="72"/>
      <c r="J1012" s="178"/>
      <c r="L1012" s="179"/>
    </row>
    <row r="1013" ht="12.5" spans="1:12">
      <c r="A1013" s="72"/>
      <c r="B1013" s="72"/>
      <c r="C1013" s="72"/>
      <c r="E1013" s="72"/>
      <c r="F1013" s="177"/>
      <c r="G1013" s="72"/>
      <c r="H1013" s="72"/>
      <c r="I1013" s="72"/>
      <c r="J1013" s="178"/>
      <c r="L1013" s="179"/>
    </row>
    <row r="1014" ht="12.5" spans="1:12">
      <c r="A1014" s="72"/>
      <c r="B1014" s="72"/>
      <c r="C1014" s="72"/>
      <c r="E1014" s="72"/>
      <c r="F1014" s="177"/>
      <c r="G1014" s="72"/>
      <c r="H1014" s="72"/>
      <c r="I1014" s="72"/>
      <c r="J1014" s="178"/>
      <c r="L1014" s="179"/>
    </row>
    <row r="1015" ht="12.5" spans="1:12">
      <c r="A1015" s="72"/>
      <c r="B1015" s="72"/>
      <c r="C1015" s="72"/>
      <c r="E1015" s="72"/>
      <c r="F1015" s="177"/>
      <c r="G1015" s="72"/>
      <c r="H1015" s="72"/>
      <c r="I1015" s="72"/>
      <c r="J1015" s="178"/>
      <c r="L1015" s="179"/>
    </row>
    <row r="1016" ht="12.5" spans="1:12">
      <c r="A1016" s="72"/>
      <c r="B1016" s="72"/>
      <c r="C1016" s="72"/>
      <c r="E1016" s="72"/>
      <c r="F1016" s="177"/>
      <c r="G1016" s="72"/>
      <c r="H1016" s="72"/>
      <c r="I1016" s="72"/>
      <c r="J1016" s="178"/>
      <c r="L1016" s="179"/>
    </row>
    <row r="1017" ht="12.5" spans="1:12">
      <c r="A1017" s="72"/>
      <c r="B1017" s="72"/>
      <c r="C1017" s="72"/>
      <c r="E1017" s="72"/>
      <c r="F1017" s="177"/>
      <c r="G1017" s="72"/>
      <c r="H1017" s="72"/>
      <c r="I1017" s="72"/>
      <c r="J1017" s="178"/>
      <c r="L1017" s="179"/>
    </row>
    <row r="1018" ht="12.5" spans="1:12">
      <c r="A1018" s="72"/>
      <c r="B1018" s="72"/>
      <c r="C1018" s="72"/>
      <c r="E1018" s="72"/>
      <c r="F1018" s="177"/>
      <c r="G1018" s="72"/>
      <c r="H1018" s="72"/>
      <c r="I1018" s="72"/>
      <c r="J1018" s="178"/>
      <c r="L1018" s="179"/>
    </row>
    <row r="1019" ht="12.5" spans="1:12">
      <c r="A1019" s="72"/>
      <c r="B1019" s="72"/>
      <c r="C1019" s="72"/>
      <c r="E1019" s="72"/>
      <c r="F1019" s="177"/>
      <c r="G1019" s="72"/>
      <c r="H1019" s="72"/>
      <c r="I1019" s="72"/>
      <c r="J1019" s="178"/>
      <c r="L1019" s="179"/>
    </row>
    <row r="1020" ht="12.5" spans="1:12">
      <c r="A1020" s="72"/>
      <c r="B1020" s="72"/>
      <c r="C1020" s="72"/>
      <c r="E1020" s="72"/>
      <c r="F1020" s="177"/>
      <c r="G1020" s="72"/>
      <c r="H1020" s="72"/>
      <c r="I1020" s="72"/>
      <c r="J1020" s="178"/>
      <c r="L1020" s="179"/>
    </row>
    <row r="1021" ht="12.5" spans="1:12">
      <c r="A1021" s="72"/>
      <c r="B1021" s="72"/>
      <c r="C1021" s="72"/>
      <c r="E1021" s="72"/>
      <c r="F1021" s="177"/>
      <c r="G1021" s="72"/>
      <c r="H1021" s="72"/>
      <c r="I1021" s="72"/>
      <c r="J1021" s="178"/>
      <c r="L1021" s="179"/>
    </row>
    <row r="1022" ht="12.5" spans="1:12">
      <c r="A1022" s="72"/>
      <c r="B1022" s="72"/>
      <c r="C1022" s="72"/>
      <c r="E1022" s="72"/>
      <c r="F1022" s="177"/>
      <c r="G1022" s="72"/>
      <c r="H1022" s="72"/>
      <c r="I1022" s="72"/>
      <c r="J1022" s="178"/>
      <c r="L1022" s="179"/>
    </row>
    <row r="1023" ht="12.5" spans="1:12">
      <c r="A1023" s="72"/>
      <c r="B1023" s="72"/>
      <c r="C1023" s="72"/>
      <c r="E1023" s="72"/>
      <c r="F1023" s="177"/>
      <c r="G1023" s="72"/>
      <c r="H1023" s="72"/>
      <c r="I1023" s="72"/>
      <c r="J1023" s="178"/>
      <c r="L1023" s="179"/>
    </row>
    <row r="1024" ht="12.5" spans="1:12">
      <c r="A1024" s="72"/>
      <c r="B1024" s="72"/>
      <c r="C1024" s="72"/>
      <c r="E1024" s="72"/>
      <c r="F1024" s="177"/>
      <c r="G1024" s="72"/>
      <c r="H1024" s="72"/>
      <c r="I1024" s="72"/>
      <c r="J1024" s="178"/>
      <c r="L1024" s="179"/>
    </row>
    <row r="1025" ht="12.5" spans="1:12">
      <c r="A1025" s="72"/>
      <c r="B1025" s="72"/>
      <c r="C1025" s="72"/>
      <c r="E1025" s="72"/>
      <c r="F1025" s="177"/>
      <c r="G1025" s="72"/>
      <c r="H1025" s="72"/>
      <c r="I1025" s="72"/>
      <c r="J1025" s="178"/>
      <c r="L1025" s="179"/>
    </row>
    <row r="1026" ht="12.5" spans="1:12">
      <c r="A1026" s="72"/>
      <c r="B1026" s="72"/>
      <c r="C1026" s="72"/>
      <c r="E1026" s="72"/>
      <c r="F1026" s="177"/>
      <c r="G1026" s="72"/>
      <c r="H1026" s="72"/>
      <c r="I1026" s="72"/>
      <c r="J1026" s="178"/>
      <c r="L1026" s="179"/>
    </row>
    <row r="1027" ht="12.5" spans="1:12">
      <c r="A1027" s="72"/>
      <c r="B1027" s="72"/>
      <c r="C1027" s="72"/>
      <c r="E1027" s="72"/>
      <c r="F1027" s="177"/>
      <c r="G1027" s="72"/>
      <c r="H1027" s="72"/>
      <c r="I1027" s="72"/>
      <c r="J1027" s="178"/>
      <c r="L1027" s="179"/>
    </row>
    <row r="1028" ht="12.5" spans="1:12">
      <c r="A1028" s="72"/>
      <c r="B1028" s="72"/>
      <c r="C1028" s="72"/>
      <c r="E1028" s="72"/>
      <c r="F1028" s="177"/>
      <c r="G1028" s="72"/>
      <c r="H1028" s="72"/>
      <c r="I1028" s="72"/>
      <c r="J1028" s="178"/>
      <c r="L1028" s="179"/>
    </row>
    <row r="1029" ht="12.5" spans="1:12">
      <c r="A1029" s="72"/>
      <c r="B1029" s="72"/>
      <c r="C1029" s="72"/>
      <c r="E1029" s="72"/>
      <c r="F1029" s="177"/>
      <c r="G1029" s="72"/>
      <c r="H1029" s="72"/>
      <c r="I1029" s="72"/>
      <c r="J1029" s="178"/>
      <c r="L1029" s="179"/>
    </row>
    <row r="1030" ht="12.5" spans="1:12">
      <c r="A1030" s="72"/>
      <c r="B1030" s="72"/>
      <c r="C1030" s="72"/>
      <c r="E1030" s="72"/>
      <c r="F1030" s="177"/>
      <c r="G1030" s="72"/>
      <c r="H1030" s="72"/>
      <c r="I1030" s="72"/>
      <c r="J1030" s="178"/>
      <c r="L1030" s="179"/>
    </row>
    <row r="1031" ht="12.5" spans="1:12">
      <c r="A1031" s="72"/>
      <c r="B1031" s="72"/>
      <c r="C1031" s="72"/>
      <c r="E1031" s="72"/>
      <c r="F1031" s="177"/>
      <c r="G1031" s="72"/>
      <c r="H1031" s="72"/>
      <c r="I1031" s="72"/>
      <c r="J1031" s="178"/>
      <c r="L1031" s="179"/>
    </row>
    <row r="1032" ht="12.5" spans="1:12">
      <c r="A1032" s="72"/>
      <c r="B1032" s="72"/>
      <c r="C1032" s="72"/>
      <c r="E1032" s="72"/>
      <c r="F1032" s="177"/>
      <c r="G1032" s="72"/>
      <c r="H1032" s="72"/>
      <c r="I1032" s="72"/>
      <c r="J1032" s="178"/>
      <c r="L1032" s="179"/>
    </row>
    <row r="1033" ht="12.5" spans="1:12">
      <c r="A1033" s="72"/>
      <c r="B1033" s="72"/>
      <c r="C1033" s="72"/>
      <c r="E1033" s="72"/>
      <c r="F1033" s="177"/>
      <c r="G1033" s="72"/>
      <c r="H1033" s="72"/>
      <c r="I1033" s="72"/>
      <c r="J1033" s="178"/>
      <c r="L1033" s="179"/>
    </row>
    <row r="1034" ht="12.5" spans="1:12">
      <c r="A1034" s="72"/>
      <c r="B1034" s="72"/>
      <c r="C1034" s="72"/>
      <c r="E1034" s="72"/>
      <c r="F1034" s="177"/>
      <c r="G1034" s="72"/>
      <c r="H1034" s="72"/>
      <c r="I1034" s="72"/>
      <c r="J1034" s="178"/>
      <c r="L1034" s="179"/>
    </row>
    <row r="1035" ht="12.5" spans="1:12">
      <c r="A1035" s="72"/>
      <c r="B1035" s="72"/>
      <c r="C1035" s="72"/>
      <c r="E1035" s="72"/>
      <c r="F1035" s="177"/>
      <c r="G1035" s="72"/>
      <c r="H1035" s="72"/>
      <c r="I1035" s="72"/>
      <c r="J1035" s="178"/>
      <c r="L1035" s="179"/>
    </row>
    <row r="1036" ht="12.5" spans="1:12">
      <c r="A1036" s="72"/>
      <c r="B1036" s="72"/>
      <c r="C1036" s="72"/>
      <c r="E1036" s="72"/>
      <c r="F1036" s="177"/>
      <c r="G1036" s="72"/>
      <c r="H1036" s="72"/>
      <c r="I1036" s="72"/>
      <c r="J1036" s="178"/>
      <c r="L1036" s="179"/>
    </row>
    <row r="1037" ht="12.5" spans="1:12">
      <c r="A1037" s="72"/>
      <c r="B1037" s="72"/>
      <c r="C1037" s="72"/>
      <c r="E1037" s="72"/>
      <c r="F1037" s="177"/>
      <c r="G1037" s="72"/>
      <c r="H1037" s="72"/>
      <c r="I1037" s="72"/>
      <c r="J1037" s="178"/>
      <c r="L1037" s="179"/>
    </row>
    <row r="1038" ht="12.5" spans="1:12">
      <c r="A1038" s="72"/>
      <c r="B1038" s="72"/>
      <c r="C1038" s="72"/>
      <c r="E1038" s="72"/>
      <c r="F1038" s="177"/>
      <c r="G1038" s="72"/>
      <c r="H1038" s="72"/>
      <c r="I1038" s="72"/>
      <c r="J1038" s="178"/>
      <c r="L1038" s="179"/>
    </row>
    <row r="1039" ht="12.5" spans="1:12">
      <c r="A1039" s="72"/>
      <c r="B1039" s="72"/>
      <c r="C1039" s="72"/>
      <c r="E1039" s="72"/>
      <c r="F1039" s="177"/>
      <c r="G1039" s="72"/>
      <c r="H1039" s="72"/>
      <c r="I1039" s="72"/>
      <c r="J1039" s="178"/>
      <c r="L1039" s="179"/>
    </row>
    <row r="1040" ht="12.5" spans="1:12">
      <c r="A1040" s="72"/>
      <c r="B1040" s="72"/>
      <c r="C1040" s="72"/>
      <c r="E1040" s="72"/>
      <c r="F1040" s="177"/>
      <c r="G1040" s="72"/>
      <c r="H1040" s="72"/>
      <c r="I1040" s="72"/>
      <c r="J1040" s="178"/>
      <c r="L1040" s="179"/>
    </row>
    <row r="1041" ht="12.5" spans="1:12">
      <c r="A1041" s="72"/>
      <c r="B1041" s="72"/>
      <c r="C1041" s="72"/>
      <c r="E1041" s="72"/>
      <c r="F1041" s="177"/>
      <c r="G1041" s="72"/>
      <c r="H1041" s="72"/>
      <c r="I1041" s="72"/>
      <c r="J1041" s="178"/>
      <c r="L1041" s="179"/>
    </row>
    <row r="1042" ht="12.5" spans="1:12">
      <c r="A1042" s="72"/>
      <c r="B1042" s="72"/>
      <c r="C1042" s="72"/>
      <c r="E1042" s="72"/>
      <c r="F1042" s="177"/>
      <c r="G1042" s="72"/>
      <c r="H1042" s="72"/>
      <c r="I1042" s="72"/>
      <c r="J1042" s="178"/>
      <c r="L1042" s="179"/>
    </row>
    <row r="1043" ht="12.5" spans="1:12">
      <c r="A1043" s="72"/>
      <c r="B1043" s="72"/>
      <c r="C1043" s="72"/>
      <c r="E1043" s="72"/>
      <c r="F1043" s="177"/>
      <c r="G1043" s="72"/>
      <c r="H1043" s="72"/>
      <c r="I1043" s="72"/>
      <c r="J1043" s="178"/>
      <c r="L1043" s="179"/>
    </row>
    <row r="1044" ht="12.5" spans="1:12">
      <c r="A1044" s="72"/>
      <c r="B1044" s="72"/>
      <c r="C1044" s="72"/>
      <c r="E1044" s="72"/>
      <c r="F1044" s="177"/>
      <c r="G1044" s="72"/>
      <c r="H1044" s="72"/>
      <c r="I1044" s="72"/>
      <c r="J1044" s="178"/>
      <c r="L1044" s="179"/>
    </row>
    <row r="1045" ht="12.5" spans="1:12">
      <c r="A1045" s="72"/>
      <c r="B1045" s="72"/>
      <c r="C1045" s="72"/>
      <c r="E1045" s="72"/>
      <c r="F1045" s="177"/>
      <c r="G1045" s="72"/>
      <c r="H1045" s="72"/>
      <c r="I1045" s="72"/>
      <c r="J1045" s="178"/>
      <c r="L1045" s="179"/>
    </row>
    <row r="1046" ht="12.5" spans="1:12">
      <c r="A1046" s="72"/>
      <c r="B1046" s="72"/>
      <c r="C1046" s="72"/>
      <c r="E1046" s="72"/>
      <c r="F1046" s="177"/>
      <c r="G1046" s="72"/>
      <c r="H1046" s="72"/>
      <c r="I1046" s="72"/>
      <c r="J1046" s="178"/>
      <c r="L1046" s="179"/>
    </row>
    <row r="1047" ht="12.5" spans="1:12">
      <c r="A1047" s="72"/>
      <c r="B1047" s="72"/>
      <c r="C1047" s="72"/>
      <c r="E1047" s="72"/>
      <c r="F1047" s="177"/>
      <c r="G1047" s="72"/>
      <c r="H1047" s="72"/>
      <c r="I1047" s="72"/>
      <c r="J1047" s="178"/>
      <c r="L1047" s="179"/>
    </row>
    <row r="1048" ht="12.5" spans="1:12">
      <c r="A1048" s="72"/>
      <c r="B1048" s="72"/>
      <c r="C1048" s="72"/>
      <c r="E1048" s="72"/>
      <c r="F1048" s="177"/>
      <c r="G1048" s="72"/>
      <c r="H1048" s="72"/>
      <c r="I1048" s="72"/>
      <c r="J1048" s="178"/>
      <c r="L1048" s="179"/>
    </row>
    <row r="1049" ht="12.5" spans="1:12">
      <c r="A1049" s="72"/>
      <c r="B1049" s="72"/>
      <c r="C1049" s="72"/>
      <c r="E1049" s="72"/>
      <c r="F1049" s="177"/>
      <c r="G1049" s="72"/>
      <c r="H1049" s="72"/>
      <c r="I1049" s="72"/>
      <c r="J1049" s="178"/>
      <c r="L1049" s="179"/>
    </row>
    <row r="1050" ht="12.5" spans="1:12">
      <c r="A1050" s="72"/>
      <c r="B1050" s="72"/>
      <c r="C1050" s="72"/>
      <c r="E1050" s="72"/>
      <c r="F1050" s="177"/>
      <c r="G1050" s="72"/>
      <c r="H1050" s="72"/>
      <c r="I1050" s="72"/>
      <c r="J1050" s="178"/>
      <c r="L1050" s="179"/>
    </row>
    <row r="1051" ht="12.5" spans="1:12">
      <c r="A1051" s="72"/>
      <c r="B1051" s="72"/>
      <c r="C1051" s="72"/>
      <c r="E1051" s="72"/>
      <c r="F1051" s="177"/>
      <c r="G1051" s="72"/>
      <c r="H1051" s="72"/>
      <c r="I1051" s="72"/>
      <c r="J1051" s="178"/>
      <c r="L1051" s="179"/>
    </row>
    <row r="1052" ht="12.5" spans="1:12">
      <c r="A1052" s="72"/>
      <c r="B1052" s="72"/>
      <c r="C1052" s="72"/>
      <c r="E1052" s="72"/>
      <c r="F1052" s="177"/>
      <c r="G1052" s="72"/>
      <c r="H1052" s="72"/>
      <c r="I1052" s="72"/>
      <c r="J1052" s="178"/>
      <c r="L1052" s="179"/>
    </row>
    <row r="1053" ht="12.5" spans="1:12">
      <c r="A1053" s="72"/>
      <c r="B1053" s="72"/>
      <c r="C1053" s="72"/>
      <c r="E1053" s="72"/>
      <c r="F1053" s="177"/>
      <c r="G1053" s="72"/>
      <c r="H1053" s="72"/>
      <c r="I1053" s="72"/>
      <c r="J1053" s="178"/>
      <c r="L1053" s="179"/>
    </row>
    <row r="1054" ht="12.5" spans="1:12">
      <c r="A1054" s="72"/>
      <c r="B1054" s="72"/>
      <c r="C1054" s="72"/>
      <c r="E1054" s="72"/>
      <c r="F1054" s="177"/>
      <c r="G1054" s="72"/>
      <c r="H1054" s="72"/>
      <c r="I1054" s="72"/>
      <c r="J1054" s="178"/>
      <c r="L1054" s="179"/>
    </row>
    <row r="1055" ht="12.5" spans="1:12">
      <c r="A1055" s="72"/>
      <c r="B1055" s="72"/>
      <c r="C1055" s="72"/>
      <c r="E1055" s="72"/>
      <c r="F1055" s="177"/>
      <c r="G1055" s="72"/>
      <c r="H1055" s="72"/>
      <c r="I1055" s="72"/>
      <c r="J1055" s="178"/>
      <c r="L1055" s="179"/>
    </row>
    <row r="1056" ht="12.5" spans="1:12">
      <c r="A1056" s="72"/>
      <c r="B1056" s="72"/>
      <c r="C1056" s="72"/>
      <c r="E1056" s="72"/>
      <c r="F1056" s="177"/>
      <c r="G1056" s="72"/>
      <c r="H1056" s="72"/>
      <c r="I1056" s="72"/>
      <c r="J1056" s="178"/>
      <c r="L1056" s="179"/>
    </row>
    <row r="1057" ht="12.5" spans="1:12">
      <c r="A1057" s="72"/>
      <c r="B1057" s="72"/>
      <c r="C1057" s="72"/>
      <c r="E1057" s="72"/>
      <c r="F1057" s="177"/>
      <c r="G1057" s="72"/>
      <c r="H1057" s="72"/>
      <c r="I1057" s="72"/>
      <c r="J1057" s="178"/>
      <c r="L1057" s="179"/>
    </row>
    <row r="1058" ht="12.5" spans="1:12">
      <c r="A1058" s="72"/>
      <c r="B1058" s="72"/>
      <c r="C1058" s="72"/>
      <c r="E1058" s="72"/>
      <c r="F1058" s="177"/>
      <c r="G1058" s="72"/>
      <c r="H1058" s="72"/>
      <c r="I1058" s="72"/>
      <c r="J1058" s="178"/>
      <c r="L1058" s="179"/>
    </row>
    <row r="1059" ht="12.5" spans="1:12">
      <c r="A1059" s="72"/>
      <c r="B1059" s="72"/>
      <c r="C1059" s="72"/>
      <c r="E1059" s="72"/>
      <c r="F1059" s="177"/>
      <c r="G1059" s="72"/>
      <c r="H1059" s="72"/>
      <c r="I1059" s="72"/>
      <c r="J1059" s="178"/>
      <c r="L1059" s="179"/>
    </row>
    <row r="1060" ht="12.5" spans="1:12">
      <c r="A1060" s="72"/>
      <c r="B1060" s="72"/>
      <c r="C1060" s="72"/>
      <c r="E1060" s="72"/>
      <c r="F1060" s="177"/>
      <c r="G1060" s="72"/>
      <c r="H1060" s="72"/>
      <c r="I1060" s="72"/>
      <c r="J1060" s="178"/>
      <c r="L1060" s="179"/>
    </row>
    <row r="1061" ht="12.5" spans="1:12">
      <c r="A1061" s="72"/>
      <c r="B1061" s="72"/>
      <c r="C1061" s="72"/>
      <c r="E1061" s="72"/>
      <c r="F1061" s="177"/>
      <c r="G1061" s="72"/>
      <c r="H1061" s="72"/>
      <c r="I1061" s="72"/>
      <c r="J1061" s="178"/>
      <c r="L1061" s="179"/>
    </row>
    <row r="1062" ht="12.5" spans="1:12">
      <c r="A1062" s="72"/>
      <c r="B1062" s="72"/>
      <c r="C1062" s="72"/>
      <c r="E1062" s="72"/>
      <c r="F1062" s="177"/>
      <c r="G1062" s="72"/>
      <c r="H1062" s="72"/>
      <c r="I1062" s="72"/>
      <c r="J1062" s="178"/>
      <c r="L1062" s="179"/>
    </row>
    <row r="1063" ht="12.5" spans="1:12">
      <c r="A1063" s="72"/>
      <c r="B1063" s="72"/>
      <c r="C1063" s="72"/>
      <c r="E1063" s="72"/>
      <c r="F1063" s="177"/>
      <c r="G1063" s="72"/>
      <c r="H1063" s="72"/>
      <c r="I1063" s="72"/>
      <c r="J1063" s="178"/>
      <c r="L1063" s="179"/>
    </row>
    <row r="1064" ht="12.5" spans="1:12">
      <c r="A1064" s="72"/>
      <c r="B1064" s="72"/>
      <c r="C1064" s="72"/>
      <c r="E1064" s="72"/>
      <c r="F1064" s="177"/>
      <c r="G1064" s="72"/>
      <c r="H1064" s="72"/>
      <c r="I1064" s="72"/>
      <c r="J1064" s="178"/>
      <c r="L1064" s="179"/>
    </row>
    <row r="1065" ht="12.5" spans="1:12">
      <c r="A1065" s="72"/>
      <c r="B1065" s="72"/>
      <c r="C1065" s="72"/>
      <c r="E1065" s="72"/>
      <c r="F1065" s="177"/>
      <c r="G1065" s="72"/>
      <c r="H1065" s="72"/>
      <c r="I1065" s="72"/>
      <c r="J1065" s="178"/>
      <c r="L1065" s="179"/>
    </row>
    <row r="1066" ht="12.5" spans="1:12">
      <c r="A1066" s="72"/>
      <c r="B1066" s="72"/>
      <c r="C1066" s="72"/>
      <c r="E1066" s="72"/>
      <c r="F1066" s="177"/>
      <c r="G1066" s="72"/>
      <c r="H1066" s="72"/>
      <c r="I1066" s="72"/>
      <c r="J1066" s="178"/>
      <c r="L1066" s="179"/>
    </row>
    <row r="1067" ht="12.5" spans="1:12">
      <c r="A1067" s="72"/>
      <c r="B1067" s="72"/>
      <c r="C1067" s="72"/>
      <c r="E1067" s="72"/>
      <c r="F1067" s="177"/>
      <c r="G1067" s="72"/>
      <c r="H1067" s="72"/>
      <c r="I1067" s="72"/>
      <c r="J1067" s="178"/>
      <c r="L1067" s="179"/>
    </row>
    <row r="1068" ht="12.5" spans="1:12">
      <c r="A1068" s="72"/>
      <c r="B1068" s="72"/>
      <c r="C1068" s="72"/>
      <c r="E1068" s="72"/>
      <c r="F1068" s="177"/>
      <c r="G1068" s="72"/>
      <c r="H1068" s="72"/>
      <c r="I1068" s="72"/>
      <c r="J1068" s="178"/>
      <c r="L1068" s="179"/>
    </row>
    <row r="1069" ht="12.5" spans="1:12">
      <c r="A1069" s="72"/>
      <c r="B1069" s="72"/>
      <c r="C1069" s="72"/>
      <c r="E1069" s="72"/>
      <c r="F1069" s="177"/>
      <c r="G1069" s="72"/>
      <c r="H1069" s="72"/>
      <c r="I1069" s="72"/>
      <c r="J1069" s="178"/>
      <c r="L1069" s="179"/>
    </row>
    <row r="1070" ht="12.5" spans="1:12">
      <c r="A1070" s="72"/>
      <c r="B1070" s="72"/>
      <c r="C1070" s="72"/>
      <c r="E1070" s="72"/>
      <c r="F1070" s="177"/>
      <c r="G1070" s="72"/>
      <c r="H1070" s="72"/>
      <c r="I1070" s="72"/>
      <c r="J1070" s="178"/>
      <c r="L1070" s="179"/>
    </row>
    <row r="1071" ht="12.5" spans="1:12">
      <c r="A1071" s="72"/>
      <c r="B1071" s="72"/>
      <c r="C1071" s="72"/>
      <c r="E1071" s="72"/>
      <c r="F1071" s="177"/>
      <c r="G1071" s="72"/>
      <c r="H1071" s="72"/>
      <c r="I1071" s="72"/>
      <c r="J1071" s="178"/>
      <c r="L1071" s="179"/>
    </row>
    <row r="1072" ht="12.5" spans="1:12">
      <c r="A1072" s="72"/>
      <c r="B1072" s="72"/>
      <c r="C1072" s="72"/>
      <c r="E1072" s="72"/>
      <c r="F1072" s="177"/>
      <c r="G1072" s="72"/>
      <c r="H1072" s="72"/>
      <c r="I1072" s="72"/>
      <c r="J1072" s="178"/>
      <c r="L1072" s="179"/>
    </row>
    <row r="1073" ht="12.5" spans="1:12">
      <c r="A1073" s="72"/>
      <c r="B1073" s="72"/>
      <c r="C1073" s="72"/>
      <c r="E1073" s="72"/>
      <c r="F1073" s="177"/>
      <c r="G1073" s="72"/>
      <c r="H1073" s="72"/>
      <c r="I1073" s="72"/>
      <c r="J1073" s="178"/>
      <c r="L1073" s="179"/>
    </row>
    <row r="1074" ht="12.5" spans="1:12">
      <c r="A1074" s="72"/>
      <c r="B1074" s="72"/>
      <c r="C1074" s="72"/>
      <c r="E1074" s="72"/>
      <c r="F1074" s="177"/>
      <c r="G1074" s="72"/>
      <c r="H1074" s="72"/>
      <c r="I1074" s="72"/>
      <c r="J1074" s="178"/>
      <c r="L1074" s="179"/>
    </row>
  </sheetData>
  <autoFilter xmlns:etc="http://www.wps.cn/officeDocument/2017/etCustomData" ref="A2:V81" etc:filterBottomFollowUsedRange="0">
    <extLst/>
  </autoFilter>
  <mergeCells count="1">
    <mergeCell ref="A1:S1"/>
  </mergeCells>
  <dataValidations count="2">
    <dataValidation type="list" allowBlank="1" showErrorMessage="1" sqref="T4 T8 T12 T14 T16 T18 T21 T23 T25 T27 T33 T40 T42 T44 T46 T48 T51 T53 T55 T57 T59 T61 T63 T69">
      <formula1>"Component missing,Damage,Loose connection,Loose Fitment,Paint Peeloff,Scratches,Sealent Application Issue,Improper Fitment,Wrong Operation,Missing operation,Blow Hole,Rust"</formula1>
    </dataValidation>
    <dataValidation type="list" allowBlank="1" showErrorMessage="1" sqref="U4 U8 U12 U14 U16 U18 U21 U23 U25 U27 U33 U40 U42 U44 U46 U48 U51 U53 U55 U57 U59 U61 U63 U69">
      <formula1>"Assembly Errors,Enclosure issues,Functional issues,Damages,Supplier Issues"</formula1>
    </dataValidation>
  </dataValidation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C1000"/>
  <sheetViews>
    <sheetView workbookViewId="0">
      <selection activeCell="A1" sqref="A1:K1"/>
    </sheetView>
  </sheetViews>
  <sheetFormatPr defaultColWidth="12.6363636363636" defaultRowHeight="15.75" customHeight="1"/>
  <cols>
    <col min="1" max="1" width="2.54545454545455" customWidth="1"/>
    <col min="2" max="2" width="38.9090909090909" customWidth="1"/>
    <col min="3" max="3" width="15" customWidth="1"/>
    <col min="4" max="4" width="13.9090909090909" customWidth="1"/>
    <col min="5" max="5" width="20.0909090909091" customWidth="1"/>
    <col min="6" max="6" width="13" customWidth="1"/>
    <col min="7" max="7" width="20.0909090909091" customWidth="1"/>
    <col min="8" max="8" width="10.0909090909091" customWidth="1"/>
    <col min="9" max="9" width="25.5454545454545" customWidth="1"/>
    <col min="10" max="10" width="21.5454545454545" customWidth="1"/>
    <col min="11" max="11" width="17.5454545454545" customWidth="1"/>
    <col min="12" max="14" width="27.5454545454545" customWidth="1"/>
    <col min="15" max="15" width="15.7272727272727" customWidth="1"/>
    <col min="16" max="16" width="17.2727272727273" customWidth="1"/>
    <col min="17" max="17" width="85.9090909090909" customWidth="1"/>
    <col min="18" max="18" width="17.0909090909091" customWidth="1"/>
    <col min="19" max="19" width="28.3636363636364" customWidth="1"/>
    <col min="20" max="20" width="16.3636363636364" customWidth="1"/>
    <col min="21" max="21" width="27.2727272727273" customWidth="1"/>
    <col min="22" max="22" width="20.0909090909091" customWidth="1"/>
  </cols>
  <sheetData>
    <row r="1" customHeight="1" spans="1:29">
      <c r="A1" s="140" t="s">
        <v>2941</v>
      </c>
      <c r="B1" s="83"/>
      <c r="C1" s="83"/>
      <c r="D1" s="83"/>
      <c r="E1" s="141"/>
      <c r="F1" s="141"/>
      <c r="G1" s="141"/>
      <c r="H1" s="141"/>
      <c r="I1" s="83"/>
      <c r="J1" s="83"/>
      <c r="K1" s="84"/>
      <c r="L1" s="64"/>
      <c r="M1" s="64"/>
      <c r="N1" s="64"/>
      <c r="O1" s="64"/>
      <c r="P1" s="142"/>
      <c r="Q1" s="64"/>
      <c r="R1" s="64"/>
      <c r="S1" s="64"/>
      <c r="T1" s="64"/>
      <c r="U1" s="64"/>
      <c r="V1" s="142"/>
      <c r="W1" s="64"/>
      <c r="X1" s="143"/>
      <c r="Y1" s="143"/>
      <c r="Z1" s="143"/>
      <c r="AA1" s="143"/>
      <c r="AB1" s="143"/>
      <c r="AC1" s="143"/>
    </row>
    <row r="2" customHeight="1" spans="1:29">
      <c r="A2" s="144"/>
      <c r="B2" s="144"/>
      <c r="C2" s="144"/>
      <c r="D2" s="144"/>
      <c r="E2" s="144"/>
      <c r="F2" s="144"/>
      <c r="G2" s="144"/>
      <c r="H2" s="144"/>
      <c r="I2" s="64"/>
      <c r="J2" s="64"/>
      <c r="K2" s="142"/>
      <c r="L2" s="64"/>
      <c r="M2" s="64"/>
      <c r="N2" s="64"/>
      <c r="O2" s="64"/>
      <c r="P2" s="142"/>
      <c r="Q2" s="64"/>
      <c r="R2" s="64"/>
      <c r="S2" s="64"/>
      <c r="T2" s="64"/>
      <c r="U2" s="64"/>
      <c r="V2" s="142"/>
      <c r="W2" s="64"/>
      <c r="X2" s="143"/>
      <c r="Y2" s="143"/>
      <c r="Z2" s="143"/>
      <c r="AA2" s="143"/>
      <c r="AB2" s="143"/>
      <c r="AC2" s="143"/>
    </row>
    <row r="3" customHeight="1" spans="1:29">
      <c r="A3" s="144"/>
      <c r="B3" s="145" t="s">
        <v>12</v>
      </c>
      <c r="C3" s="86" t="s">
        <v>2942</v>
      </c>
      <c r="D3" s="86" t="s">
        <v>2943</v>
      </c>
      <c r="E3" s="145" t="s">
        <v>2944</v>
      </c>
      <c r="F3" s="86" t="s">
        <v>4</v>
      </c>
      <c r="G3" s="145" t="s">
        <v>2945</v>
      </c>
      <c r="I3" s="64"/>
      <c r="J3" s="64"/>
      <c r="K3" s="142"/>
      <c r="L3" s="64"/>
      <c r="M3" s="64"/>
      <c r="N3" s="64"/>
      <c r="O3" s="64"/>
      <c r="P3" s="142"/>
      <c r="Q3" s="64"/>
      <c r="R3" s="64"/>
      <c r="S3" s="64"/>
      <c r="T3" s="64"/>
      <c r="U3" s="64"/>
      <c r="V3" s="142"/>
      <c r="W3" s="64"/>
      <c r="X3" s="143"/>
      <c r="Y3" s="143"/>
      <c r="Z3" s="143"/>
      <c r="AA3" s="143"/>
      <c r="AB3" s="143"/>
      <c r="AC3" s="143"/>
    </row>
    <row r="4" customHeight="1" spans="1:29">
      <c r="A4" s="144"/>
      <c r="B4" s="123" t="s">
        <v>2946</v>
      </c>
      <c r="C4" s="123">
        <f>SUM('UBIU Data'!H3:H60)</f>
        <v>58</v>
      </c>
      <c r="D4" s="123">
        <f>SUM('UBIU Data'!I3:I60)</f>
        <v>32</v>
      </c>
      <c r="E4" s="92">
        <f>D4/C4</f>
        <v>0.551724137931034</v>
      </c>
      <c r="F4" s="123">
        <f>SUM('UBIU Data'!J3:J60)</f>
        <v>26</v>
      </c>
      <c r="G4" s="92">
        <f>F4/C4</f>
        <v>0.448275862068966</v>
      </c>
      <c r="I4" s="64"/>
      <c r="J4" s="64"/>
      <c r="K4" s="142"/>
      <c r="L4" s="64"/>
      <c r="M4" s="64"/>
      <c r="N4" s="64"/>
      <c r="O4" s="64"/>
      <c r="P4" s="142"/>
      <c r="Q4" s="64"/>
      <c r="R4" s="64"/>
      <c r="S4" s="64"/>
      <c r="T4" s="64"/>
      <c r="U4" s="64"/>
      <c r="V4" s="142"/>
      <c r="W4" s="64"/>
      <c r="X4" s="143"/>
      <c r="Y4" s="143"/>
      <c r="Z4" s="143"/>
      <c r="AA4" s="143"/>
      <c r="AB4" s="143"/>
      <c r="AC4" s="143"/>
    </row>
    <row r="5" customHeight="1" spans="1:29">
      <c r="A5" s="144"/>
      <c r="B5" s="144"/>
      <c r="C5" s="144"/>
      <c r="D5" s="144"/>
      <c r="E5" s="144"/>
      <c r="F5" s="144"/>
      <c r="G5" s="144"/>
      <c r="I5" s="64"/>
      <c r="J5" s="64"/>
      <c r="K5" s="142"/>
      <c r="L5" s="64"/>
      <c r="M5" s="64"/>
      <c r="N5" s="64"/>
      <c r="O5" s="64"/>
      <c r="P5" s="142"/>
      <c r="Q5" s="64"/>
      <c r="R5" s="64"/>
      <c r="S5" s="64"/>
      <c r="T5" s="64"/>
      <c r="U5" s="64"/>
      <c r="V5" s="142"/>
      <c r="W5" s="64"/>
      <c r="X5" s="143"/>
      <c r="Y5" s="143"/>
      <c r="Z5" s="143"/>
      <c r="AA5" s="143"/>
      <c r="AB5" s="143"/>
      <c r="AC5" s="143"/>
    </row>
    <row r="6" customHeight="1" spans="1:29">
      <c r="A6" s="144"/>
      <c r="B6" s="144"/>
      <c r="C6" s="144"/>
      <c r="D6" s="144"/>
      <c r="E6" s="144"/>
      <c r="F6" s="144"/>
      <c r="G6" s="144"/>
      <c r="I6" s="64"/>
      <c r="J6" s="64"/>
      <c r="K6" s="142"/>
      <c r="L6" s="64"/>
      <c r="M6" s="64"/>
      <c r="N6" s="64"/>
      <c r="O6" s="64"/>
      <c r="P6" s="142"/>
      <c r="Q6" s="64"/>
      <c r="R6" s="64"/>
      <c r="S6" s="64"/>
      <c r="T6" s="64"/>
      <c r="U6" s="64"/>
      <c r="V6" s="142"/>
      <c r="W6" s="64"/>
      <c r="X6" s="143"/>
      <c r="Y6" s="143"/>
      <c r="Z6" s="143"/>
      <c r="AA6" s="143"/>
      <c r="AB6" s="143"/>
      <c r="AC6" s="143"/>
    </row>
    <row r="7" customHeight="1" spans="1:29">
      <c r="A7" s="64"/>
      <c r="B7" s="146" t="s">
        <v>1534</v>
      </c>
      <c r="C7" s="146" t="s">
        <v>1535</v>
      </c>
      <c r="D7" s="147" t="s">
        <v>1536</v>
      </c>
      <c r="E7" s="147" t="s">
        <v>2944</v>
      </c>
      <c r="F7" s="147" t="s">
        <v>498</v>
      </c>
      <c r="G7" s="148" t="s">
        <v>1537</v>
      </c>
      <c r="I7" s="144"/>
      <c r="J7" s="149"/>
      <c r="K7" s="149"/>
      <c r="L7" s="64"/>
      <c r="M7" s="64"/>
      <c r="N7" s="64"/>
      <c r="O7" s="64"/>
      <c r="P7" s="142"/>
      <c r="Q7" s="64"/>
      <c r="R7" s="64"/>
      <c r="S7" s="64"/>
      <c r="T7" s="64"/>
      <c r="U7" s="64"/>
      <c r="V7" s="142"/>
      <c r="W7" s="64"/>
      <c r="X7" s="143"/>
      <c r="Y7" s="143"/>
      <c r="Z7" s="143"/>
      <c r="AA7" s="143"/>
      <c r="AB7" s="143"/>
      <c r="AC7" s="143"/>
    </row>
    <row r="8" customHeight="1" spans="1:29">
      <c r="A8" s="150"/>
      <c r="B8" s="151" t="s">
        <v>2947</v>
      </c>
      <c r="C8" s="50">
        <f>SUM('UBIU Data'!H3:H40)</f>
        <v>38</v>
      </c>
      <c r="D8" s="50">
        <f>SUM('UBIU Data'!I3:I40)</f>
        <v>21</v>
      </c>
      <c r="E8" s="152">
        <f t="shared" ref="E8:E9" si="0">D8/C8</f>
        <v>0.552631578947368</v>
      </c>
      <c r="F8" s="50">
        <f>SUM('UBIU Data'!J3:J40)</f>
        <v>17</v>
      </c>
      <c r="G8" s="152">
        <f t="shared" ref="G8:G9" si="1">F8/C8</f>
        <v>0.447368421052632</v>
      </c>
      <c r="I8" s="85"/>
      <c r="J8" s="64"/>
      <c r="K8" s="85"/>
      <c r="L8" s="64"/>
      <c r="M8" s="64"/>
      <c r="N8" s="64"/>
      <c r="O8" s="64"/>
      <c r="P8" s="142"/>
      <c r="Q8" s="64"/>
      <c r="R8" s="64"/>
      <c r="S8" s="64"/>
      <c r="T8" s="64"/>
      <c r="U8" s="64"/>
      <c r="V8" s="142"/>
      <c r="W8" s="64"/>
      <c r="X8" s="143"/>
      <c r="Y8" s="143"/>
      <c r="Z8" s="143"/>
      <c r="AA8" s="143"/>
      <c r="AB8" s="143"/>
      <c r="AC8" s="143"/>
    </row>
    <row r="9" customHeight="1" spans="1:29">
      <c r="A9" s="150"/>
      <c r="B9" s="151" t="s">
        <v>2948</v>
      </c>
      <c r="C9" s="50">
        <f>SUM('UBIU Data'!H41:H60)</f>
        <v>20</v>
      </c>
      <c r="D9" s="50">
        <f>SUM('UBIU Data'!I41:I60)</f>
        <v>11</v>
      </c>
      <c r="E9" s="152">
        <f t="shared" si="0"/>
        <v>0.55</v>
      </c>
      <c r="F9" s="50">
        <f>SUM('UBIU Data'!J41:J60)</f>
        <v>9</v>
      </c>
      <c r="G9" s="152">
        <f t="shared" si="1"/>
        <v>0.45</v>
      </c>
      <c r="I9" s="64"/>
      <c r="J9" s="153"/>
      <c r="K9" s="85"/>
      <c r="L9" s="154"/>
      <c r="M9" s="64"/>
      <c r="N9" s="64"/>
      <c r="O9" s="64"/>
      <c r="P9" s="142"/>
      <c r="Q9" s="64"/>
      <c r="R9" s="64"/>
      <c r="S9" s="64"/>
      <c r="T9" s="64"/>
      <c r="U9" s="64"/>
      <c r="V9" s="142"/>
      <c r="W9" s="64"/>
      <c r="X9" s="143"/>
      <c r="Y9" s="143"/>
      <c r="Z9" s="143"/>
      <c r="AA9" s="143"/>
      <c r="AB9" s="143"/>
      <c r="AC9" s="143"/>
    </row>
    <row r="10" customHeight="1" spans="1:29">
      <c r="A10" s="150"/>
      <c r="B10" s="150"/>
      <c r="C10" s="155"/>
      <c r="D10" s="155"/>
      <c r="E10" s="156"/>
      <c r="F10" s="155"/>
      <c r="G10" s="64"/>
      <c r="I10" s="85"/>
      <c r="J10" s="85"/>
      <c r="K10" s="85"/>
      <c r="L10" s="64"/>
      <c r="M10" s="64"/>
      <c r="N10" s="64"/>
      <c r="O10" s="64"/>
      <c r="P10" s="142"/>
      <c r="Q10" s="64"/>
      <c r="R10" s="64"/>
      <c r="S10" s="64"/>
      <c r="T10" s="64"/>
      <c r="U10" s="64"/>
      <c r="V10" s="142"/>
      <c r="W10" s="64"/>
      <c r="X10" s="143"/>
      <c r="Y10" s="143"/>
      <c r="Z10" s="143"/>
      <c r="AA10" s="143"/>
      <c r="AB10" s="143"/>
      <c r="AC10" s="143"/>
    </row>
    <row r="11" customHeight="1" spans="1:29">
      <c r="A11" s="150"/>
      <c r="B11" s="146" t="s">
        <v>7</v>
      </c>
      <c r="C11" s="157" t="s">
        <v>498</v>
      </c>
      <c r="D11" s="158" t="s">
        <v>499</v>
      </c>
      <c r="E11" s="158" t="s">
        <v>11</v>
      </c>
      <c r="F11" s="158" t="s">
        <v>10</v>
      </c>
      <c r="G11" s="64"/>
      <c r="I11" s="85"/>
      <c r="J11" s="85"/>
      <c r="K11" s="64"/>
      <c r="L11" s="64"/>
      <c r="M11" s="64"/>
      <c r="N11" s="64"/>
      <c r="O11" s="64"/>
      <c r="P11" s="142"/>
      <c r="Q11" s="64"/>
      <c r="R11" s="64"/>
      <c r="S11" s="64"/>
      <c r="T11" s="64"/>
      <c r="U11" s="64"/>
      <c r="V11" s="142"/>
      <c r="W11" s="64"/>
      <c r="X11" s="143"/>
      <c r="Y11" s="143"/>
      <c r="Z11" s="143"/>
      <c r="AA11" s="143"/>
      <c r="AB11" s="143"/>
      <c r="AC11" s="143"/>
    </row>
    <row r="12" customHeight="1" spans="1:29">
      <c r="A12" s="150"/>
      <c r="B12" s="151" t="s">
        <v>13</v>
      </c>
      <c r="C12" s="50">
        <v>26</v>
      </c>
      <c r="D12" s="50">
        <v>26</v>
      </c>
      <c r="E12" s="152">
        <f>C12/D12</f>
        <v>1</v>
      </c>
      <c r="F12" s="152">
        <f>D12/D12</f>
        <v>1</v>
      </c>
      <c r="G12" s="64"/>
      <c r="I12" s="64"/>
      <c r="J12" s="64"/>
      <c r="K12" s="64"/>
      <c r="L12" s="64"/>
      <c r="M12" s="64"/>
      <c r="N12" s="64"/>
      <c r="O12" s="64"/>
      <c r="P12" s="142"/>
      <c r="Q12" s="64"/>
      <c r="R12" s="64"/>
      <c r="S12" s="64"/>
      <c r="T12" s="64"/>
      <c r="U12" s="64"/>
      <c r="V12" s="142"/>
      <c r="W12" s="64"/>
      <c r="X12" s="143"/>
      <c r="Y12" s="143"/>
      <c r="Z12" s="143"/>
      <c r="AA12" s="143"/>
      <c r="AB12" s="143"/>
      <c r="AC12" s="143"/>
    </row>
    <row r="13" customHeight="1" spans="1:29">
      <c r="A13" s="150"/>
      <c r="B13" s="150"/>
      <c r="C13" s="155"/>
      <c r="D13" s="155"/>
      <c r="E13" s="156"/>
      <c r="F13" s="155"/>
      <c r="G13" s="64"/>
      <c r="O13" s="64"/>
      <c r="P13" s="142"/>
      <c r="Q13" s="64"/>
      <c r="R13" s="64"/>
      <c r="S13" s="64"/>
      <c r="T13" s="64"/>
      <c r="U13" s="64"/>
      <c r="V13" s="142"/>
      <c r="W13" s="64"/>
      <c r="X13" s="143"/>
      <c r="Y13" s="143"/>
      <c r="Z13" s="143"/>
      <c r="AA13" s="143"/>
      <c r="AB13" s="143"/>
      <c r="AC13" s="143"/>
    </row>
    <row r="14" customHeight="1" spans="1:29">
      <c r="A14" s="150"/>
      <c r="B14" s="157" t="s">
        <v>21</v>
      </c>
      <c r="C14" s="157" t="s">
        <v>2949</v>
      </c>
      <c r="D14" s="158" t="s">
        <v>951</v>
      </c>
      <c r="E14" s="158" t="s">
        <v>24</v>
      </c>
      <c r="F14" s="158" t="s">
        <v>10</v>
      </c>
      <c r="G14" s="64"/>
      <c r="O14" s="64"/>
      <c r="P14" s="142"/>
      <c r="Q14" s="64"/>
      <c r="R14" s="64"/>
      <c r="S14" s="64"/>
      <c r="T14" s="64"/>
      <c r="U14" s="64"/>
      <c r="V14" s="142"/>
      <c r="W14" s="64"/>
      <c r="X14" s="143"/>
      <c r="Y14" s="143"/>
      <c r="Z14" s="143"/>
      <c r="AA14" s="143"/>
      <c r="AB14" s="143"/>
      <c r="AC14" s="143"/>
    </row>
    <row r="15" customHeight="1" spans="1:29">
      <c r="A15" s="150"/>
      <c r="B15" s="151" t="s">
        <v>2176</v>
      </c>
      <c r="C15" s="159">
        <v>11</v>
      </c>
      <c r="D15" s="70">
        <v>11</v>
      </c>
      <c r="E15" s="160">
        <f t="shared" ref="E15:F15" si="2">C15/$D$20</f>
        <v>0.423076923076923</v>
      </c>
      <c r="F15" s="160">
        <f t="shared" si="2"/>
        <v>0.423076923076923</v>
      </c>
      <c r="G15" s="64"/>
      <c r="O15" s="64"/>
      <c r="P15" s="142"/>
      <c r="Q15" s="64"/>
      <c r="R15" s="64"/>
      <c r="S15" s="64"/>
      <c r="T15" s="64"/>
      <c r="U15" s="64"/>
      <c r="V15" s="142"/>
      <c r="W15" s="64"/>
      <c r="X15" s="143"/>
      <c r="Y15" s="143"/>
      <c r="Z15" s="143"/>
      <c r="AA15" s="143"/>
      <c r="AB15" s="143"/>
      <c r="AC15" s="143"/>
    </row>
    <row r="16" customHeight="1" spans="1:29">
      <c r="A16" s="64"/>
      <c r="B16" s="151" t="s">
        <v>25</v>
      </c>
      <c r="C16" s="159">
        <v>5</v>
      </c>
      <c r="D16" s="161">
        <f t="shared" ref="D16:D20" si="3">D15+C16</f>
        <v>16</v>
      </c>
      <c r="E16" s="160">
        <f t="shared" ref="E16:F16" si="4">C16/$D$20</f>
        <v>0.192307692307692</v>
      </c>
      <c r="F16" s="160">
        <f t="shared" si="4"/>
        <v>0.615384615384615</v>
      </c>
      <c r="G16" s="64"/>
      <c r="O16" s="64"/>
      <c r="P16" s="142"/>
      <c r="Q16" s="64"/>
      <c r="R16" s="64"/>
      <c r="S16" s="64"/>
      <c r="T16" s="64"/>
      <c r="U16" s="64"/>
      <c r="V16" s="142"/>
      <c r="W16" s="64"/>
      <c r="X16" s="143"/>
      <c r="Y16" s="143"/>
      <c r="Z16" s="143"/>
      <c r="AA16" s="143"/>
      <c r="AB16" s="143"/>
      <c r="AC16" s="143"/>
    </row>
    <row r="17" customHeight="1" spans="1:29">
      <c r="A17" s="162"/>
      <c r="B17" s="151" t="s">
        <v>510</v>
      </c>
      <c r="C17" s="159">
        <v>4</v>
      </c>
      <c r="D17" s="161">
        <f t="shared" si="3"/>
        <v>20</v>
      </c>
      <c r="E17" s="160">
        <f t="shared" ref="E17:F17" si="5">C17/$D$20</f>
        <v>0.153846153846154</v>
      </c>
      <c r="F17" s="160">
        <f t="shared" si="5"/>
        <v>0.769230769230769</v>
      </c>
      <c r="G17" s="64"/>
      <c r="I17" s="64"/>
      <c r="J17" s="64"/>
      <c r="K17" s="142"/>
      <c r="L17" s="64"/>
      <c r="M17" s="64"/>
      <c r="N17" s="64"/>
      <c r="O17" s="64"/>
      <c r="P17" s="142"/>
      <c r="Q17" s="64"/>
      <c r="R17" s="64"/>
      <c r="S17" s="64"/>
      <c r="T17" s="64"/>
      <c r="U17" s="64"/>
      <c r="V17" s="142"/>
      <c r="W17" s="64"/>
      <c r="X17" s="143"/>
      <c r="Y17" s="143"/>
      <c r="Z17" s="143"/>
      <c r="AA17" s="143"/>
      <c r="AB17" s="143"/>
      <c r="AC17" s="143"/>
    </row>
    <row r="18" customHeight="1" spans="1:29">
      <c r="A18" s="162"/>
      <c r="B18" s="151" t="s">
        <v>512</v>
      </c>
      <c r="C18" s="159">
        <v>3</v>
      </c>
      <c r="D18" s="161">
        <f t="shared" si="3"/>
        <v>23</v>
      </c>
      <c r="E18" s="160">
        <f t="shared" ref="E18:F18" si="6">C18/$D$20</f>
        <v>0.115384615384615</v>
      </c>
      <c r="F18" s="160">
        <f t="shared" si="6"/>
        <v>0.884615384615385</v>
      </c>
      <c r="G18" s="64"/>
      <c r="I18" s="64"/>
      <c r="J18" s="64"/>
      <c r="K18" s="142"/>
      <c r="L18" s="64"/>
      <c r="M18" s="64"/>
      <c r="N18" s="64"/>
      <c r="O18" s="64"/>
      <c r="P18" s="142"/>
      <c r="Q18" s="64"/>
      <c r="R18" s="64"/>
      <c r="S18" s="64"/>
      <c r="T18" s="64"/>
      <c r="U18" s="64"/>
      <c r="V18" s="142"/>
      <c r="W18" s="64"/>
      <c r="X18" s="143"/>
      <c r="Y18" s="143"/>
      <c r="Z18" s="143"/>
      <c r="AA18" s="143"/>
      <c r="AB18" s="143"/>
      <c r="AC18" s="143"/>
    </row>
    <row r="19" customHeight="1" spans="1:29">
      <c r="A19" s="64"/>
      <c r="B19" s="151" t="s">
        <v>113</v>
      </c>
      <c r="C19" s="159">
        <v>2</v>
      </c>
      <c r="D19" s="161">
        <f t="shared" si="3"/>
        <v>25</v>
      </c>
      <c r="E19" s="160">
        <f t="shared" ref="E19:F19" si="7">C19/$D$20</f>
        <v>0.0769230769230769</v>
      </c>
      <c r="F19" s="160">
        <f t="shared" si="7"/>
        <v>0.961538461538462</v>
      </c>
      <c r="G19" s="64"/>
      <c r="I19" s="64"/>
      <c r="J19" s="64"/>
      <c r="K19" s="142"/>
      <c r="L19" s="64"/>
      <c r="M19" s="64"/>
      <c r="N19" s="64"/>
      <c r="O19" s="64"/>
      <c r="P19" s="142"/>
      <c r="Q19" s="64"/>
      <c r="R19" s="64"/>
      <c r="S19" s="64"/>
      <c r="T19" s="64"/>
      <c r="U19" s="64"/>
      <c r="V19" s="142"/>
      <c r="W19" s="64"/>
      <c r="X19" s="143"/>
      <c r="Y19" s="143"/>
      <c r="Z19" s="143"/>
      <c r="AA19" s="143"/>
      <c r="AB19" s="143"/>
      <c r="AC19" s="143"/>
    </row>
    <row r="20" customHeight="1" spans="1:29">
      <c r="A20" s="64"/>
      <c r="B20" s="151" t="s">
        <v>2950</v>
      </c>
      <c r="C20" s="159">
        <v>1</v>
      </c>
      <c r="D20" s="161">
        <f t="shared" si="3"/>
        <v>26</v>
      </c>
      <c r="E20" s="160">
        <f t="shared" ref="E20:F20" si="8">C20/$D$20</f>
        <v>0.0384615384615385</v>
      </c>
      <c r="F20" s="160">
        <f t="shared" si="8"/>
        <v>1</v>
      </c>
      <c r="G20" s="64"/>
      <c r="I20" s="64"/>
      <c r="J20" s="64"/>
      <c r="K20" s="64"/>
      <c r="L20" s="64"/>
      <c r="M20" s="64"/>
      <c r="N20" s="64"/>
      <c r="O20" s="64"/>
      <c r="P20" s="142"/>
      <c r="Q20" s="64"/>
      <c r="R20" s="64"/>
      <c r="S20" s="64"/>
      <c r="T20" s="64"/>
      <c r="U20" s="64"/>
      <c r="V20" s="142"/>
      <c r="W20" s="64"/>
      <c r="X20" s="143"/>
      <c r="Y20" s="143"/>
      <c r="Z20" s="143"/>
      <c r="AA20" s="143"/>
      <c r="AB20" s="143"/>
      <c r="AC20" s="143"/>
    </row>
    <row r="21" customHeight="1" spans="1:29">
      <c r="A21" s="64"/>
      <c r="H21" s="64"/>
      <c r="I21" s="64"/>
      <c r="J21" s="64"/>
      <c r="K21" s="64"/>
      <c r="L21" s="64"/>
      <c r="M21" s="64"/>
      <c r="N21" s="64"/>
      <c r="O21" s="64"/>
      <c r="P21" s="142"/>
      <c r="Q21" s="64"/>
      <c r="R21" s="64"/>
      <c r="S21" s="64"/>
      <c r="T21" s="64"/>
      <c r="U21" s="64"/>
      <c r="V21" s="142"/>
      <c r="W21" s="64"/>
      <c r="X21" s="143"/>
      <c r="Y21" s="143"/>
      <c r="Z21" s="143"/>
      <c r="AA21" s="143"/>
      <c r="AB21" s="143"/>
      <c r="AC21" s="143"/>
    </row>
    <row r="22" customHeight="1" spans="1:29">
      <c r="A22" s="64"/>
      <c r="B22" s="64"/>
      <c r="C22" s="64"/>
      <c r="D22" s="64"/>
      <c r="E22" s="64"/>
      <c r="F22" s="64"/>
      <c r="G22" s="64"/>
      <c r="H22" s="64"/>
      <c r="I22" s="64"/>
      <c r="J22" s="64"/>
      <c r="K22" s="64"/>
      <c r="L22" s="64"/>
      <c r="M22" s="64"/>
      <c r="N22" s="64"/>
      <c r="O22" s="64"/>
      <c r="P22" s="142"/>
      <c r="Q22" s="64"/>
      <c r="R22" s="64"/>
      <c r="S22" s="64"/>
      <c r="T22" s="64"/>
      <c r="U22" s="64"/>
      <c r="V22" s="142"/>
      <c r="W22" s="64"/>
      <c r="X22" s="143"/>
      <c r="Y22" s="143"/>
      <c r="Z22" s="143"/>
      <c r="AA22" s="143"/>
      <c r="AB22" s="143"/>
      <c r="AC22" s="143"/>
    </row>
    <row r="23" customHeight="1" spans="1:29">
      <c r="A23" s="64"/>
      <c r="B23" s="64"/>
      <c r="C23" s="64"/>
      <c r="D23" s="64"/>
      <c r="E23" s="64"/>
      <c r="F23" s="64"/>
      <c r="G23" s="64"/>
      <c r="H23" s="64"/>
      <c r="I23" s="64"/>
      <c r="J23" s="64"/>
      <c r="K23" s="64"/>
      <c r="L23" s="64"/>
      <c r="M23" s="64"/>
      <c r="N23" s="64"/>
      <c r="O23" s="64"/>
      <c r="P23" s="142"/>
      <c r="Q23" s="64"/>
      <c r="R23" s="64"/>
      <c r="S23" s="64"/>
      <c r="T23" s="64"/>
      <c r="U23" s="64"/>
      <c r="V23" s="142"/>
      <c r="W23" s="64"/>
      <c r="X23" s="143"/>
      <c r="Y23" s="143"/>
      <c r="Z23" s="143"/>
      <c r="AA23" s="143"/>
      <c r="AB23" s="143"/>
      <c r="AC23" s="143"/>
    </row>
    <row r="24" customHeight="1" spans="1:29">
      <c r="A24" s="64"/>
      <c r="B24" s="64"/>
      <c r="C24" s="64"/>
      <c r="D24" s="64"/>
      <c r="E24" s="64"/>
      <c r="F24" s="64"/>
      <c r="G24" s="64"/>
      <c r="H24" s="64"/>
      <c r="I24" s="64"/>
      <c r="J24" s="64"/>
      <c r="K24" s="142"/>
      <c r="L24" s="64"/>
      <c r="M24" s="64"/>
      <c r="N24" s="64"/>
      <c r="O24" s="64"/>
      <c r="P24" s="142"/>
      <c r="Q24" s="64"/>
      <c r="R24" s="64"/>
      <c r="S24" s="64"/>
      <c r="T24" s="64"/>
      <c r="U24" s="64"/>
      <c r="V24" s="142"/>
      <c r="W24" s="64"/>
      <c r="X24" s="143"/>
      <c r="Y24" s="143"/>
      <c r="Z24" s="143"/>
      <c r="AA24" s="143"/>
      <c r="AB24" s="143"/>
      <c r="AC24" s="143"/>
    </row>
    <row r="25" customHeight="1" spans="1:29">
      <c r="A25" s="64"/>
      <c r="B25" s="64"/>
      <c r="C25" s="64"/>
      <c r="D25" s="64"/>
      <c r="E25" s="64"/>
      <c r="F25" s="64"/>
      <c r="G25" s="64"/>
      <c r="H25" s="64"/>
      <c r="I25" s="64"/>
      <c r="J25" s="64"/>
      <c r="K25" s="142"/>
      <c r="L25" s="64"/>
      <c r="M25" s="64"/>
      <c r="N25" s="64"/>
      <c r="O25" s="64"/>
      <c r="P25" s="142"/>
      <c r="Q25" s="64"/>
      <c r="R25" s="64"/>
      <c r="S25" s="64"/>
      <c r="T25" s="64"/>
      <c r="U25" s="64"/>
      <c r="V25" s="142"/>
      <c r="W25" s="64"/>
      <c r="X25" s="143"/>
      <c r="Y25" s="143"/>
      <c r="Z25" s="143"/>
      <c r="AA25" s="143"/>
      <c r="AB25" s="143"/>
      <c r="AC25" s="143"/>
    </row>
    <row r="26" customHeight="1" spans="1:29">
      <c r="A26" s="64"/>
      <c r="B26" s="64"/>
      <c r="C26" s="64"/>
      <c r="D26" s="64"/>
      <c r="E26" s="64"/>
      <c r="F26" s="64"/>
      <c r="G26" s="64"/>
      <c r="H26" s="64"/>
      <c r="I26" s="64"/>
      <c r="J26" s="64"/>
      <c r="K26" s="142"/>
      <c r="L26" s="64"/>
      <c r="M26" s="64"/>
      <c r="N26" s="64"/>
      <c r="O26" s="64"/>
      <c r="P26" s="142"/>
      <c r="Q26" s="64"/>
      <c r="R26" s="64"/>
      <c r="S26" s="64"/>
      <c r="T26" s="64"/>
      <c r="U26" s="64"/>
      <c r="V26" s="142"/>
      <c r="W26" s="64"/>
      <c r="X26" s="143"/>
      <c r="Y26" s="143"/>
      <c r="Z26" s="143"/>
      <c r="AA26" s="143"/>
      <c r="AB26" s="143"/>
      <c r="AC26" s="143"/>
    </row>
    <row r="27" customHeight="1" spans="1:29">
      <c r="A27" s="64"/>
      <c r="B27" s="64"/>
      <c r="C27" s="64"/>
      <c r="D27" s="64"/>
      <c r="E27" s="64"/>
      <c r="F27" s="64"/>
      <c r="G27" s="64"/>
      <c r="H27" s="64"/>
      <c r="I27" s="64"/>
      <c r="J27" s="64"/>
      <c r="K27" s="142"/>
      <c r="L27" s="64"/>
      <c r="M27" s="64"/>
      <c r="N27" s="64"/>
      <c r="O27" s="64"/>
      <c r="P27" s="142"/>
      <c r="Q27" s="64"/>
      <c r="R27" s="64"/>
      <c r="S27" s="64"/>
      <c r="T27" s="64"/>
      <c r="U27" s="64"/>
      <c r="V27" s="142"/>
      <c r="W27" s="64"/>
      <c r="X27" s="143"/>
      <c r="Y27" s="143"/>
      <c r="Z27" s="143"/>
      <c r="AA27" s="143"/>
      <c r="AB27" s="143"/>
      <c r="AC27" s="143"/>
    </row>
    <row r="28" customHeight="1" spans="1:29">
      <c r="A28" s="64"/>
      <c r="B28" s="64"/>
      <c r="C28" s="64"/>
      <c r="D28" s="64"/>
      <c r="E28" s="64"/>
      <c r="F28" s="64"/>
      <c r="G28" s="64"/>
      <c r="H28" s="64"/>
      <c r="I28" s="64"/>
      <c r="J28" s="64"/>
      <c r="K28" s="142"/>
      <c r="L28" s="64"/>
      <c r="M28" s="64"/>
      <c r="N28" s="64"/>
      <c r="O28" s="64"/>
      <c r="P28" s="142"/>
      <c r="Q28" s="64"/>
      <c r="R28" s="64"/>
      <c r="S28" s="64"/>
      <c r="T28" s="64"/>
      <c r="U28" s="64"/>
      <c r="V28" s="142"/>
      <c r="W28" s="64"/>
      <c r="X28" s="143"/>
      <c r="Y28" s="143"/>
      <c r="Z28" s="143"/>
      <c r="AA28" s="143"/>
      <c r="AB28" s="143"/>
      <c r="AC28" s="143"/>
    </row>
    <row r="29" customHeight="1" spans="1:29">
      <c r="A29" s="64"/>
      <c r="B29" s="64"/>
      <c r="C29" s="64"/>
      <c r="D29" s="64"/>
      <c r="E29" s="64"/>
      <c r="F29" s="64"/>
      <c r="G29" s="64"/>
      <c r="H29" s="64"/>
      <c r="I29" s="64"/>
      <c r="J29" s="64"/>
      <c r="K29" s="142"/>
      <c r="L29" s="64"/>
      <c r="M29" s="64"/>
      <c r="N29" s="64"/>
      <c r="O29" s="64"/>
      <c r="P29" s="142"/>
      <c r="Q29" s="64"/>
      <c r="R29" s="64"/>
      <c r="S29" s="64"/>
      <c r="T29" s="64"/>
      <c r="U29" s="64"/>
      <c r="V29" s="142"/>
      <c r="W29" s="64"/>
      <c r="X29" s="143"/>
      <c r="Y29" s="143"/>
      <c r="Z29" s="143"/>
      <c r="AA29" s="143"/>
      <c r="AB29" s="143"/>
      <c r="AC29" s="143"/>
    </row>
    <row r="30" customHeight="1" spans="1:29">
      <c r="A30" s="64"/>
      <c r="B30" s="64"/>
      <c r="C30" s="64"/>
      <c r="D30" s="64"/>
      <c r="E30" s="64"/>
      <c r="F30" s="64"/>
      <c r="G30" s="64"/>
      <c r="H30" s="64"/>
      <c r="I30" s="64"/>
      <c r="J30" s="64"/>
      <c r="K30" s="142"/>
      <c r="L30" s="64"/>
      <c r="M30" s="64"/>
      <c r="N30" s="64"/>
      <c r="O30" s="64"/>
      <c r="P30" s="142"/>
      <c r="Q30" s="64"/>
      <c r="R30" s="64"/>
      <c r="S30" s="64"/>
      <c r="T30" s="64"/>
      <c r="U30" s="64"/>
      <c r="V30" s="142"/>
      <c r="W30" s="64"/>
      <c r="X30" s="143"/>
      <c r="Y30" s="143"/>
      <c r="Z30" s="143"/>
      <c r="AA30" s="143"/>
      <c r="AB30" s="143"/>
      <c r="AC30" s="143"/>
    </row>
    <row r="31" customHeight="1" spans="1:29">
      <c r="A31" s="64"/>
      <c r="B31" s="64"/>
      <c r="C31" s="64"/>
      <c r="D31" s="64"/>
      <c r="E31" s="64"/>
      <c r="F31" s="64"/>
      <c r="G31" s="64"/>
      <c r="H31" s="64"/>
      <c r="I31" s="64"/>
      <c r="J31" s="64"/>
      <c r="K31" s="142"/>
      <c r="L31" s="64"/>
      <c r="M31" s="64"/>
      <c r="N31" s="64"/>
      <c r="O31" s="64"/>
      <c r="P31" s="142"/>
      <c r="Q31" s="64"/>
      <c r="R31" s="64"/>
      <c r="S31" s="64"/>
      <c r="T31" s="64"/>
      <c r="U31" s="64"/>
      <c r="V31" s="142"/>
      <c r="W31" s="64"/>
      <c r="X31" s="143"/>
      <c r="Y31" s="143"/>
      <c r="Z31" s="143"/>
      <c r="AA31" s="143"/>
      <c r="AB31" s="143"/>
      <c r="AC31" s="143"/>
    </row>
    <row r="32" customHeight="1" spans="1:29">
      <c r="A32" s="64"/>
      <c r="B32" s="64"/>
      <c r="C32" s="64"/>
      <c r="D32" s="64"/>
      <c r="E32" s="64"/>
      <c r="F32" s="64"/>
      <c r="G32" s="64"/>
      <c r="H32" s="64"/>
      <c r="I32" s="64"/>
      <c r="J32" s="64"/>
      <c r="K32" s="142"/>
      <c r="L32" s="64"/>
      <c r="M32" s="64"/>
      <c r="N32" s="64"/>
      <c r="O32" s="64"/>
      <c r="P32" s="142"/>
      <c r="Q32" s="64"/>
      <c r="R32" s="64"/>
      <c r="S32" s="64"/>
      <c r="T32" s="64"/>
      <c r="U32" s="64"/>
      <c r="V32" s="142"/>
      <c r="W32" s="64"/>
      <c r="X32" s="143"/>
      <c r="Y32" s="143"/>
      <c r="Z32" s="143"/>
      <c r="AA32" s="143"/>
      <c r="AB32" s="143"/>
      <c r="AC32" s="143"/>
    </row>
    <row r="33" customHeight="1" spans="1:29">
      <c r="A33" s="64"/>
      <c r="B33" s="64"/>
      <c r="C33" s="64"/>
      <c r="D33" s="64"/>
      <c r="E33" s="64"/>
      <c r="F33" s="64"/>
      <c r="G33" s="64"/>
      <c r="H33" s="64"/>
      <c r="I33" s="64"/>
      <c r="J33" s="64"/>
      <c r="K33" s="142"/>
      <c r="L33" s="64"/>
      <c r="M33" s="64"/>
      <c r="N33" s="64"/>
      <c r="O33" s="64"/>
      <c r="P33" s="142"/>
      <c r="Q33" s="64"/>
      <c r="R33" s="64"/>
      <c r="S33" s="64"/>
      <c r="T33" s="64"/>
      <c r="U33" s="64"/>
      <c r="V33" s="142"/>
      <c r="W33" s="64"/>
      <c r="X33" s="143"/>
      <c r="Y33" s="143"/>
      <c r="Z33" s="143"/>
      <c r="AA33" s="143"/>
      <c r="AB33" s="143"/>
      <c r="AC33" s="143"/>
    </row>
    <row r="34" customHeight="1" spans="1:29">
      <c r="A34" s="64"/>
      <c r="B34" s="64"/>
      <c r="C34" s="64"/>
      <c r="D34" s="64"/>
      <c r="E34" s="64"/>
      <c r="F34" s="64"/>
      <c r="G34" s="64"/>
      <c r="H34" s="64"/>
      <c r="I34" s="64"/>
      <c r="J34" s="64"/>
      <c r="K34" s="142"/>
      <c r="L34" s="64"/>
      <c r="M34" s="64"/>
      <c r="N34" s="64"/>
      <c r="O34" s="64"/>
      <c r="P34" s="142"/>
      <c r="Q34" s="64"/>
      <c r="R34" s="64"/>
      <c r="S34" s="64"/>
      <c r="T34" s="64"/>
      <c r="U34" s="64"/>
      <c r="V34" s="142"/>
      <c r="W34" s="64"/>
      <c r="X34" s="143"/>
      <c r="Y34" s="143"/>
      <c r="Z34" s="143"/>
      <c r="AA34" s="143"/>
      <c r="AB34" s="143"/>
      <c r="AC34" s="143"/>
    </row>
    <row r="35" customHeight="1" spans="1:29">
      <c r="A35" s="64"/>
      <c r="B35" s="64"/>
      <c r="C35" s="64"/>
      <c r="D35" s="64"/>
      <c r="E35" s="64"/>
      <c r="F35" s="64"/>
      <c r="G35" s="64"/>
      <c r="H35" s="64"/>
      <c r="I35" s="64"/>
      <c r="J35" s="64"/>
      <c r="K35" s="142"/>
      <c r="L35" s="64"/>
      <c r="M35" s="64"/>
      <c r="N35" s="64"/>
      <c r="O35" s="64"/>
      <c r="P35" s="142"/>
      <c r="Q35" s="64"/>
      <c r="R35" s="64"/>
      <c r="S35" s="64"/>
      <c r="T35" s="64"/>
      <c r="U35" s="64"/>
      <c r="V35" s="142"/>
      <c r="W35" s="64"/>
      <c r="X35" s="143"/>
      <c r="Y35" s="143"/>
      <c r="Z35" s="143"/>
      <c r="AA35" s="143"/>
      <c r="AB35" s="143"/>
      <c r="AC35" s="143"/>
    </row>
    <row r="36" customHeight="1" spans="1:29">
      <c r="A36" s="64"/>
      <c r="B36" s="64"/>
      <c r="C36" s="64"/>
      <c r="D36" s="64"/>
      <c r="E36" s="64"/>
      <c r="F36" s="142"/>
      <c r="G36" s="142"/>
      <c r="H36" s="64"/>
      <c r="I36" s="64"/>
      <c r="J36" s="64"/>
      <c r="K36" s="142"/>
      <c r="L36" s="64"/>
      <c r="M36" s="64"/>
      <c r="N36" s="64"/>
      <c r="O36" s="64"/>
      <c r="P36" s="142"/>
      <c r="Q36" s="64"/>
      <c r="R36" s="64"/>
      <c r="S36" s="64"/>
      <c r="T36" s="64"/>
      <c r="U36" s="64"/>
      <c r="V36" s="142"/>
      <c r="W36" s="64"/>
      <c r="X36" s="143"/>
      <c r="Y36" s="143"/>
      <c r="Z36" s="143"/>
      <c r="AA36" s="143"/>
      <c r="AB36" s="143"/>
      <c r="AC36" s="143"/>
    </row>
    <row r="37" customHeight="1" spans="1:29">
      <c r="A37" s="64"/>
      <c r="B37" s="64"/>
      <c r="C37" s="64"/>
      <c r="D37" s="64"/>
      <c r="E37" s="64"/>
      <c r="F37" s="142"/>
      <c r="G37" s="142"/>
      <c r="H37" s="64"/>
      <c r="I37" s="64"/>
      <c r="J37" s="64"/>
      <c r="K37" s="142"/>
      <c r="L37" s="64"/>
      <c r="M37" s="64"/>
      <c r="N37" s="64"/>
      <c r="O37" s="64"/>
      <c r="P37" s="142"/>
      <c r="Q37" s="64"/>
      <c r="R37" s="64"/>
      <c r="S37" s="64"/>
      <c r="T37" s="64"/>
      <c r="U37" s="64"/>
      <c r="V37" s="142"/>
      <c r="W37" s="64"/>
      <c r="X37" s="143"/>
      <c r="Y37" s="143"/>
      <c r="Z37" s="143"/>
      <c r="AA37" s="143"/>
      <c r="AB37" s="143"/>
      <c r="AC37" s="143"/>
    </row>
    <row r="38" customHeight="1" spans="1:29">
      <c r="A38" s="64"/>
      <c r="B38" s="64"/>
      <c r="C38" s="64"/>
      <c r="D38" s="64"/>
      <c r="E38" s="64"/>
      <c r="F38" s="142"/>
      <c r="G38" s="142"/>
      <c r="H38" s="64"/>
      <c r="I38" s="64"/>
      <c r="J38" s="64"/>
      <c r="K38" s="142"/>
      <c r="L38" s="64"/>
      <c r="M38" s="64"/>
      <c r="N38" s="64"/>
      <c r="O38" s="64"/>
      <c r="P38" s="142"/>
      <c r="Q38" s="64"/>
      <c r="R38" s="64"/>
      <c r="S38" s="64"/>
      <c r="T38" s="64"/>
      <c r="U38" s="64"/>
      <c r="V38" s="142"/>
      <c r="W38" s="64"/>
      <c r="X38" s="143"/>
      <c r="Y38" s="143"/>
      <c r="Z38" s="143"/>
      <c r="AA38" s="143"/>
      <c r="AB38" s="143"/>
      <c r="AC38" s="143"/>
    </row>
    <row r="39" customHeight="1" spans="1:29">
      <c r="A39" s="64"/>
      <c r="B39" s="64"/>
      <c r="C39" s="64"/>
      <c r="D39" s="64"/>
      <c r="E39" s="64"/>
      <c r="F39" s="142"/>
      <c r="G39" s="142"/>
      <c r="H39" s="64"/>
      <c r="I39" s="64"/>
      <c r="J39" s="64"/>
      <c r="K39" s="142"/>
      <c r="L39" s="64"/>
      <c r="M39" s="64"/>
      <c r="N39" s="64"/>
      <c r="O39" s="64"/>
      <c r="P39" s="142"/>
      <c r="Q39" s="64"/>
      <c r="R39" s="64"/>
      <c r="S39" s="64"/>
      <c r="T39" s="64"/>
      <c r="U39" s="64"/>
      <c r="V39" s="142"/>
      <c r="W39" s="64"/>
      <c r="X39" s="143"/>
      <c r="Y39" s="143"/>
      <c r="Z39" s="143"/>
      <c r="AA39" s="143"/>
      <c r="AB39" s="143"/>
      <c r="AC39" s="143"/>
    </row>
    <row r="40" customHeight="1" spans="1:29">
      <c r="A40" s="64"/>
      <c r="B40" s="64"/>
      <c r="C40" s="64"/>
      <c r="D40" s="64"/>
      <c r="E40" s="64"/>
      <c r="F40" s="142"/>
      <c r="G40" s="142"/>
      <c r="H40" s="64"/>
      <c r="I40" s="64"/>
      <c r="J40" s="64"/>
      <c r="K40" s="142"/>
      <c r="L40" s="64"/>
      <c r="M40" s="64"/>
      <c r="N40" s="64"/>
      <c r="O40" s="64"/>
      <c r="P40" s="142"/>
      <c r="Q40" s="64"/>
      <c r="R40" s="64"/>
      <c r="S40" s="64"/>
      <c r="T40" s="64"/>
      <c r="U40" s="64"/>
      <c r="V40" s="142"/>
      <c r="W40" s="64"/>
      <c r="X40" s="143"/>
      <c r="Y40" s="143"/>
      <c r="Z40" s="143"/>
      <c r="AA40" s="143"/>
      <c r="AB40" s="143"/>
      <c r="AC40" s="143"/>
    </row>
    <row r="41" customHeight="1" spans="1:29">
      <c r="A41" s="64"/>
      <c r="B41" s="64"/>
      <c r="C41" s="64"/>
      <c r="D41" s="64"/>
      <c r="E41" s="64"/>
      <c r="F41" s="142"/>
      <c r="G41" s="142"/>
      <c r="H41" s="64"/>
      <c r="I41" s="64"/>
      <c r="J41" s="64"/>
      <c r="K41" s="142"/>
      <c r="L41" s="64"/>
      <c r="M41" s="64"/>
      <c r="N41" s="64"/>
      <c r="O41" s="64"/>
      <c r="P41" s="142"/>
      <c r="Q41" s="64"/>
      <c r="R41" s="64"/>
      <c r="S41" s="64"/>
      <c r="T41" s="64"/>
      <c r="U41" s="64"/>
      <c r="V41" s="142"/>
      <c r="W41" s="64"/>
      <c r="X41" s="143"/>
      <c r="Y41" s="143"/>
      <c r="Z41" s="143"/>
      <c r="AA41" s="143"/>
      <c r="AB41" s="143"/>
      <c r="AC41" s="143"/>
    </row>
    <row r="42" customHeight="1" spans="1:29">
      <c r="A42" s="64"/>
      <c r="B42" s="64"/>
      <c r="C42" s="64"/>
      <c r="D42" s="64"/>
      <c r="E42" s="64"/>
      <c r="F42" s="142"/>
      <c r="G42" s="142"/>
      <c r="H42" s="64"/>
      <c r="I42" s="64"/>
      <c r="J42" s="64"/>
      <c r="K42" s="142"/>
      <c r="L42" s="64"/>
      <c r="M42" s="64"/>
      <c r="N42" s="64"/>
      <c r="O42" s="64"/>
      <c r="P42" s="142"/>
      <c r="Q42" s="64"/>
      <c r="R42" s="64"/>
      <c r="S42" s="64"/>
      <c r="T42" s="64"/>
      <c r="U42" s="64"/>
      <c r="V42" s="142"/>
      <c r="W42" s="64"/>
      <c r="X42" s="143"/>
      <c r="Y42" s="143"/>
      <c r="Z42" s="143"/>
      <c r="AA42" s="143"/>
      <c r="AB42" s="143"/>
      <c r="AC42" s="143"/>
    </row>
    <row r="43" customHeight="1" spans="1:29">
      <c r="A43" s="64"/>
      <c r="B43" s="64"/>
      <c r="C43" s="64"/>
      <c r="D43" s="64"/>
      <c r="E43" s="64"/>
      <c r="F43" s="142"/>
      <c r="G43" s="142"/>
      <c r="H43" s="64"/>
      <c r="I43" s="64"/>
      <c r="J43" s="64"/>
      <c r="K43" s="142"/>
      <c r="L43" s="64"/>
      <c r="M43" s="64"/>
      <c r="N43" s="64"/>
      <c r="O43" s="64"/>
      <c r="P43" s="142"/>
      <c r="Q43" s="64"/>
      <c r="R43" s="64"/>
      <c r="S43" s="64"/>
      <c r="T43" s="64"/>
      <c r="U43" s="64"/>
      <c r="V43" s="142"/>
      <c r="W43" s="64"/>
      <c r="X43" s="143"/>
      <c r="Y43" s="143"/>
      <c r="Z43" s="143"/>
      <c r="AA43" s="143"/>
      <c r="AB43" s="143"/>
      <c r="AC43" s="143"/>
    </row>
    <row r="44" customHeight="1" spans="1:29">
      <c r="A44" s="64"/>
      <c r="B44" s="64"/>
      <c r="C44" s="64"/>
      <c r="D44" s="64"/>
      <c r="E44" s="64"/>
      <c r="F44" s="142"/>
      <c r="G44" s="142"/>
      <c r="H44" s="64"/>
      <c r="I44" s="64"/>
      <c r="J44" s="64"/>
      <c r="K44" s="142"/>
      <c r="L44" s="64"/>
      <c r="M44" s="64"/>
      <c r="N44" s="64"/>
      <c r="O44" s="64"/>
      <c r="P44" s="142"/>
      <c r="Q44" s="64"/>
      <c r="R44" s="64"/>
      <c r="S44" s="64"/>
      <c r="T44" s="64"/>
      <c r="U44" s="64"/>
      <c r="V44" s="142"/>
      <c r="W44" s="64"/>
      <c r="X44" s="143"/>
      <c r="Y44" s="143"/>
      <c r="Z44" s="143"/>
      <c r="AA44" s="143"/>
      <c r="AB44" s="143"/>
      <c r="AC44" s="143"/>
    </row>
    <row r="45" customHeight="1" spans="1:29">
      <c r="A45" s="64"/>
      <c r="B45" s="64"/>
      <c r="C45" s="64"/>
      <c r="D45" s="64"/>
      <c r="E45" s="64"/>
      <c r="F45" s="142"/>
      <c r="G45" s="142"/>
      <c r="H45" s="64"/>
      <c r="I45" s="64"/>
      <c r="J45" s="64"/>
      <c r="K45" s="142"/>
      <c r="L45" s="64"/>
      <c r="M45" s="64"/>
      <c r="N45" s="64"/>
      <c r="O45" s="64"/>
      <c r="P45" s="142"/>
      <c r="Q45" s="64"/>
      <c r="R45" s="64"/>
      <c r="S45" s="64"/>
      <c r="T45" s="64"/>
      <c r="U45" s="64"/>
      <c r="V45" s="142"/>
      <c r="W45" s="64"/>
      <c r="X45" s="143"/>
      <c r="Y45" s="143"/>
      <c r="Z45" s="143"/>
      <c r="AA45" s="143"/>
      <c r="AB45" s="143"/>
      <c r="AC45" s="143"/>
    </row>
    <row r="46" customHeight="1" spans="1:29">
      <c r="A46" s="64"/>
      <c r="B46" s="64"/>
      <c r="C46" s="64"/>
      <c r="D46" s="64"/>
      <c r="E46" s="64"/>
      <c r="F46" s="142"/>
      <c r="G46" s="142"/>
      <c r="H46" s="64"/>
      <c r="I46" s="64"/>
      <c r="J46" s="64"/>
      <c r="K46" s="142"/>
      <c r="L46" s="64"/>
      <c r="M46" s="64"/>
      <c r="N46" s="64"/>
      <c r="O46" s="64"/>
      <c r="P46" s="142"/>
      <c r="Q46" s="64"/>
      <c r="R46" s="64"/>
      <c r="S46" s="64"/>
      <c r="T46" s="64"/>
      <c r="U46" s="64"/>
      <c r="V46" s="142"/>
      <c r="W46" s="64"/>
      <c r="X46" s="143"/>
      <c r="Y46" s="143"/>
      <c r="Z46" s="143"/>
      <c r="AA46" s="143"/>
      <c r="AB46" s="143"/>
      <c r="AC46" s="143"/>
    </row>
    <row r="47" customHeight="1" spans="1:29">
      <c r="A47" s="64"/>
      <c r="B47" s="64"/>
      <c r="C47" s="64"/>
      <c r="D47" s="64"/>
      <c r="E47" s="64"/>
      <c r="F47" s="142"/>
      <c r="G47" s="142"/>
      <c r="H47" s="64"/>
      <c r="I47" s="64"/>
      <c r="J47" s="64"/>
      <c r="K47" s="142"/>
      <c r="L47" s="64"/>
      <c r="M47" s="64"/>
      <c r="N47" s="64"/>
      <c r="O47" s="64"/>
      <c r="P47" s="142"/>
      <c r="Q47" s="64"/>
      <c r="R47" s="64"/>
      <c r="S47" s="64"/>
      <c r="T47" s="64"/>
      <c r="U47" s="64"/>
      <c r="V47" s="142"/>
      <c r="W47" s="64"/>
      <c r="X47" s="143"/>
      <c r="Y47" s="143"/>
      <c r="Z47" s="143"/>
      <c r="AA47" s="143"/>
      <c r="AB47" s="143"/>
      <c r="AC47" s="143"/>
    </row>
    <row r="48" customHeight="1" spans="1:29">
      <c r="A48" s="64"/>
      <c r="B48" s="64"/>
      <c r="C48" s="64"/>
      <c r="D48" s="64"/>
      <c r="E48" s="64"/>
      <c r="F48" s="142"/>
      <c r="G48" s="142"/>
      <c r="H48" s="64"/>
      <c r="I48" s="64"/>
      <c r="J48" s="64"/>
      <c r="K48" s="142"/>
      <c r="L48" s="64"/>
      <c r="M48" s="64"/>
      <c r="N48" s="64"/>
      <c r="O48" s="64"/>
      <c r="P48" s="142"/>
      <c r="Q48" s="64"/>
      <c r="R48" s="64"/>
      <c r="S48" s="64"/>
      <c r="T48" s="64"/>
      <c r="U48" s="64"/>
      <c r="V48" s="142"/>
      <c r="W48" s="64"/>
      <c r="X48" s="143"/>
      <c r="Y48" s="143"/>
      <c r="Z48" s="143"/>
      <c r="AA48" s="143"/>
      <c r="AB48" s="143"/>
      <c r="AC48" s="143"/>
    </row>
    <row r="49" customHeight="1" spans="1:29">
      <c r="A49" s="64"/>
      <c r="B49" s="64"/>
      <c r="C49" s="64"/>
      <c r="D49" s="64"/>
      <c r="E49" s="64"/>
      <c r="F49" s="142"/>
      <c r="G49" s="142"/>
      <c r="H49" s="64"/>
      <c r="I49" s="64"/>
      <c r="J49" s="64"/>
      <c r="K49" s="142"/>
      <c r="L49" s="64"/>
      <c r="M49" s="64"/>
      <c r="N49" s="64"/>
      <c r="O49" s="64"/>
      <c r="P49" s="142"/>
      <c r="Q49" s="64"/>
      <c r="R49" s="64"/>
      <c r="S49" s="64"/>
      <c r="T49" s="64"/>
      <c r="U49" s="64"/>
      <c r="V49" s="142"/>
      <c r="W49" s="64"/>
      <c r="X49" s="143"/>
      <c r="Y49" s="143"/>
      <c r="Z49" s="143"/>
      <c r="AA49" s="143"/>
      <c r="AB49" s="143"/>
      <c r="AC49" s="143"/>
    </row>
    <row r="50" customHeight="1" spans="1:29">
      <c r="A50" s="64"/>
      <c r="B50" s="64"/>
      <c r="C50" s="64"/>
      <c r="D50" s="64"/>
      <c r="E50" s="64"/>
      <c r="F50" s="142"/>
      <c r="G50" s="142"/>
      <c r="H50" s="64"/>
      <c r="I50" s="64"/>
      <c r="J50" s="64"/>
      <c r="K50" s="142"/>
      <c r="L50" s="64"/>
      <c r="M50" s="64"/>
      <c r="N50" s="64"/>
      <c r="O50" s="64"/>
      <c r="P50" s="142"/>
      <c r="Q50" s="64"/>
      <c r="R50" s="64"/>
      <c r="S50" s="64"/>
      <c r="T50" s="64"/>
      <c r="U50" s="64"/>
      <c r="V50" s="142"/>
      <c r="W50" s="64"/>
      <c r="X50" s="143"/>
      <c r="Y50" s="143"/>
      <c r="Z50" s="143"/>
      <c r="AA50" s="143"/>
      <c r="AB50" s="143"/>
      <c r="AC50" s="143"/>
    </row>
    <row r="51" customHeight="1" spans="1:29">
      <c r="A51" s="64"/>
      <c r="B51" s="64"/>
      <c r="C51" s="64"/>
      <c r="D51" s="64"/>
      <c r="E51" s="64"/>
      <c r="F51" s="142"/>
      <c r="G51" s="142"/>
      <c r="H51" s="64"/>
      <c r="I51" s="64"/>
      <c r="J51" s="64"/>
      <c r="K51" s="142"/>
      <c r="L51" s="64"/>
      <c r="M51" s="64"/>
      <c r="N51" s="64"/>
      <c r="O51" s="64"/>
      <c r="P51" s="142"/>
      <c r="Q51" s="64"/>
      <c r="R51" s="64"/>
      <c r="S51" s="64"/>
      <c r="T51" s="64"/>
      <c r="U51" s="64"/>
      <c r="V51" s="142"/>
      <c r="W51" s="64"/>
      <c r="X51" s="143"/>
      <c r="Y51" s="143"/>
      <c r="Z51" s="143"/>
      <c r="AA51" s="143"/>
      <c r="AB51" s="143"/>
      <c r="AC51" s="143"/>
    </row>
    <row r="52" customHeight="1" spans="1:29">
      <c r="A52" s="64"/>
      <c r="B52" s="64"/>
      <c r="C52" s="64"/>
      <c r="D52" s="64"/>
      <c r="E52" s="64"/>
      <c r="F52" s="142"/>
      <c r="G52" s="142"/>
      <c r="H52" s="64"/>
      <c r="I52" s="64"/>
      <c r="J52" s="64"/>
      <c r="K52" s="142"/>
      <c r="L52" s="64"/>
      <c r="M52" s="64"/>
      <c r="N52" s="64"/>
      <c r="O52" s="64"/>
      <c r="P52" s="142"/>
      <c r="Q52" s="64"/>
      <c r="R52" s="64"/>
      <c r="S52" s="64"/>
      <c r="T52" s="64"/>
      <c r="U52" s="64"/>
      <c r="V52" s="142"/>
      <c r="W52" s="64"/>
      <c r="X52" s="143"/>
      <c r="Y52" s="143"/>
      <c r="Z52" s="143"/>
      <c r="AA52" s="143"/>
      <c r="AB52" s="143"/>
      <c r="AC52" s="143"/>
    </row>
    <row r="53" customHeight="1" spans="1:29">
      <c r="A53" s="64"/>
      <c r="B53" s="64"/>
      <c r="C53" s="64"/>
      <c r="D53" s="64"/>
      <c r="E53" s="64"/>
      <c r="F53" s="142"/>
      <c r="G53" s="142"/>
      <c r="H53" s="64"/>
      <c r="I53" s="64"/>
      <c r="J53" s="64"/>
      <c r="K53" s="142"/>
      <c r="L53" s="64"/>
      <c r="M53" s="64"/>
      <c r="N53" s="64"/>
      <c r="O53" s="64"/>
      <c r="P53" s="142"/>
      <c r="Q53" s="64"/>
      <c r="R53" s="64"/>
      <c r="S53" s="64"/>
      <c r="T53" s="64"/>
      <c r="U53" s="64"/>
      <c r="V53" s="142"/>
      <c r="W53" s="64"/>
      <c r="X53" s="143"/>
      <c r="Y53" s="143"/>
      <c r="Z53" s="143"/>
      <c r="AA53" s="143"/>
      <c r="AB53" s="143"/>
      <c r="AC53" s="143"/>
    </row>
    <row r="54" customHeight="1" spans="1:29">
      <c r="A54" s="64"/>
      <c r="B54" s="64"/>
      <c r="C54" s="64"/>
      <c r="D54" s="64"/>
      <c r="E54" s="64"/>
      <c r="F54" s="142"/>
      <c r="G54" s="142"/>
      <c r="H54" s="64"/>
      <c r="I54" s="64"/>
      <c r="J54" s="64"/>
      <c r="K54" s="142"/>
      <c r="L54" s="64"/>
      <c r="M54" s="64"/>
      <c r="N54" s="64"/>
      <c r="O54" s="64"/>
      <c r="P54" s="142"/>
      <c r="Q54" s="64"/>
      <c r="R54" s="64"/>
      <c r="S54" s="64"/>
      <c r="T54" s="64"/>
      <c r="U54" s="64"/>
      <c r="V54" s="142"/>
      <c r="W54" s="64"/>
      <c r="X54" s="143"/>
      <c r="Y54" s="143"/>
      <c r="Z54" s="143"/>
      <c r="AA54" s="143"/>
      <c r="AB54" s="143"/>
      <c r="AC54" s="143"/>
    </row>
    <row r="55" customHeight="1" spans="1:29">
      <c r="A55" s="64"/>
      <c r="B55" s="64"/>
      <c r="C55" s="64"/>
      <c r="D55" s="64"/>
      <c r="E55" s="64"/>
      <c r="F55" s="142"/>
      <c r="G55" s="142"/>
      <c r="H55" s="64"/>
      <c r="I55" s="64"/>
      <c r="J55" s="64"/>
      <c r="K55" s="142"/>
      <c r="L55" s="64"/>
      <c r="M55" s="64"/>
      <c r="N55" s="64"/>
      <c r="O55" s="64"/>
      <c r="P55" s="142"/>
      <c r="Q55" s="64"/>
      <c r="R55" s="64"/>
      <c r="S55" s="64"/>
      <c r="T55" s="64"/>
      <c r="U55" s="64"/>
      <c r="V55" s="142"/>
      <c r="W55" s="64"/>
      <c r="X55" s="143"/>
      <c r="Y55" s="143"/>
      <c r="Z55" s="143"/>
      <c r="AA55" s="143"/>
      <c r="AB55" s="143"/>
      <c r="AC55" s="143"/>
    </row>
    <row r="56" customHeight="1" spans="1:29">
      <c r="A56" s="64"/>
      <c r="B56" s="64"/>
      <c r="C56" s="64"/>
      <c r="D56" s="64"/>
      <c r="E56" s="64"/>
      <c r="F56" s="142"/>
      <c r="G56" s="142"/>
      <c r="H56" s="64"/>
      <c r="I56" s="64"/>
      <c r="J56" s="64"/>
      <c r="K56" s="142"/>
      <c r="L56" s="64"/>
      <c r="M56" s="64"/>
      <c r="N56" s="64"/>
      <c r="O56" s="64"/>
      <c r="P56" s="142"/>
      <c r="Q56" s="64"/>
      <c r="R56" s="64"/>
      <c r="S56" s="64"/>
      <c r="T56" s="64"/>
      <c r="U56" s="64"/>
      <c r="V56" s="142"/>
      <c r="W56" s="64"/>
      <c r="X56" s="143"/>
      <c r="Y56" s="143"/>
      <c r="Z56" s="143"/>
      <c r="AA56" s="143"/>
      <c r="AB56" s="143"/>
      <c r="AC56" s="143"/>
    </row>
    <row r="57" customHeight="1" spans="1:29">
      <c r="A57" s="64"/>
      <c r="B57" s="64"/>
      <c r="C57" s="64"/>
      <c r="D57" s="64"/>
      <c r="E57" s="64"/>
      <c r="F57" s="142"/>
      <c r="G57" s="142"/>
      <c r="H57" s="64"/>
      <c r="I57" s="64"/>
      <c r="J57" s="64"/>
      <c r="K57" s="142"/>
      <c r="L57" s="64"/>
      <c r="M57" s="64"/>
      <c r="N57" s="64"/>
      <c r="O57" s="64"/>
      <c r="P57" s="142"/>
      <c r="Q57" s="64"/>
      <c r="R57" s="64"/>
      <c r="S57" s="64"/>
      <c r="T57" s="64"/>
      <c r="U57" s="64"/>
      <c r="V57" s="142"/>
      <c r="W57" s="64"/>
      <c r="X57" s="143"/>
      <c r="Y57" s="143"/>
      <c r="Z57" s="143"/>
      <c r="AA57" s="143"/>
      <c r="AB57" s="143"/>
      <c r="AC57" s="143"/>
    </row>
    <row r="58" customHeight="1" spans="1:29">
      <c r="A58" s="64"/>
      <c r="B58" s="64"/>
      <c r="C58" s="64"/>
      <c r="D58" s="64"/>
      <c r="E58" s="64"/>
      <c r="F58" s="142"/>
      <c r="G58" s="142"/>
      <c r="H58" s="64"/>
      <c r="I58" s="64"/>
      <c r="J58" s="64"/>
      <c r="K58" s="142"/>
      <c r="L58" s="64"/>
      <c r="M58" s="64"/>
      <c r="N58" s="64"/>
      <c r="O58" s="64"/>
      <c r="P58" s="142"/>
      <c r="Q58" s="64"/>
      <c r="R58" s="64"/>
      <c r="S58" s="64"/>
      <c r="T58" s="64"/>
      <c r="U58" s="64"/>
      <c r="V58" s="142"/>
      <c r="W58" s="64"/>
      <c r="X58" s="143"/>
      <c r="Y58" s="143"/>
      <c r="Z58" s="143"/>
      <c r="AA58" s="143"/>
      <c r="AB58" s="143"/>
      <c r="AC58" s="143"/>
    </row>
    <row r="59" customHeight="1" spans="1:29">
      <c r="A59" s="64"/>
      <c r="B59" s="64"/>
      <c r="C59" s="64"/>
      <c r="D59" s="64"/>
      <c r="E59" s="64"/>
      <c r="F59" s="142"/>
      <c r="G59" s="142"/>
      <c r="H59" s="64"/>
      <c r="I59" s="64"/>
      <c r="J59" s="64"/>
      <c r="K59" s="142"/>
      <c r="L59" s="64"/>
      <c r="M59" s="64"/>
      <c r="N59" s="64"/>
      <c r="O59" s="64"/>
      <c r="P59" s="142"/>
      <c r="Q59" s="64"/>
      <c r="R59" s="64"/>
      <c r="S59" s="64"/>
      <c r="T59" s="64"/>
      <c r="U59" s="64"/>
      <c r="V59" s="142"/>
      <c r="W59" s="64"/>
      <c r="X59" s="143"/>
      <c r="Y59" s="143"/>
      <c r="Z59" s="143"/>
      <c r="AA59" s="143"/>
      <c r="AB59" s="143"/>
      <c r="AC59" s="143"/>
    </row>
    <row r="60" customHeight="1" spans="1:29">
      <c r="A60" s="64"/>
      <c r="B60" s="64"/>
      <c r="C60" s="64"/>
      <c r="D60" s="64"/>
      <c r="E60" s="64"/>
      <c r="F60" s="142"/>
      <c r="G60" s="142"/>
      <c r="H60" s="64"/>
      <c r="I60" s="64"/>
      <c r="J60" s="64"/>
      <c r="K60" s="142"/>
      <c r="L60" s="64"/>
      <c r="M60" s="64"/>
      <c r="N60" s="64"/>
      <c r="O60" s="64"/>
      <c r="P60" s="142"/>
      <c r="Q60" s="64"/>
      <c r="R60" s="64"/>
      <c r="S60" s="64"/>
      <c r="T60" s="64"/>
      <c r="U60" s="64"/>
      <c r="V60" s="142"/>
      <c r="W60" s="64"/>
      <c r="X60" s="143"/>
      <c r="Y60" s="143"/>
      <c r="Z60" s="143"/>
      <c r="AA60" s="143"/>
      <c r="AB60" s="143"/>
      <c r="AC60" s="143"/>
    </row>
    <row r="61" customHeight="1" spans="1:29">
      <c r="A61" s="64"/>
      <c r="B61" s="64"/>
      <c r="C61" s="64"/>
      <c r="D61" s="64"/>
      <c r="E61" s="64"/>
      <c r="F61" s="142"/>
      <c r="G61" s="142"/>
      <c r="H61" s="64"/>
      <c r="I61" s="64"/>
      <c r="J61" s="64"/>
      <c r="K61" s="142"/>
      <c r="L61" s="64"/>
      <c r="M61" s="64"/>
      <c r="N61" s="64"/>
      <c r="O61" s="64"/>
      <c r="P61" s="142"/>
      <c r="Q61" s="64"/>
      <c r="R61" s="64"/>
      <c r="S61" s="64"/>
      <c r="T61" s="64"/>
      <c r="U61" s="64"/>
      <c r="V61" s="142"/>
      <c r="W61" s="64"/>
      <c r="X61" s="143"/>
      <c r="Y61" s="143"/>
      <c r="Z61" s="143"/>
      <c r="AA61" s="143"/>
      <c r="AB61" s="143"/>
      <c r="AC61" s="143"/>
    </row>
    <row r="62" customHeight="1" spans="1:29">
      <c r="A62" s="64"/>
      <c r="B62" s="64"/>
      <c r="C62" s="64"/>
      <c r="D62" s="64"/>
      <c r="E62" s="64"/>
      <c r="F62" s="142"/>
      <c r="G62" s="142"/>
      <c r="H62" s="64"/>
      <c r="I62" s="64"/>
      <c r="J62" s="64"/>
      <c r="K62" s="142"/>
      <c r="L62" s="64"/>
      <c r="M62" s="64"/>
      <c r="N62" s="64"/>
      <c r="O62" s="64"/>
      <c r="P62" s="142"/>
      <c r="Q62" s="64"/>
      <c r="R62" s="64"/>
      <c r="S62" s="64"/>
      <c r="T62" s="64"/>
      <c r="U62" s="64"/>
      <c r="V62" s="142"/>
      <c r="W62" s="64"/>
      <c r="X62" s="143"/>
      <c r="Y62" s="143"/>
      <c r="Z62" s="143"/>
      <c r="AA62" s="143"/>
      <c r="AB62" s="143"/>
      <c r="AC62" s="143"/>
    </row>
    <row r="63" customHeight="1" spans="1:29">
      <c r="A63" s="64"/>
      <c r="B63" s="64"/>
      <c r="C63" s="64"/>
      <c r="D63" s="64"/>
      <c r="E63" s="64"/>
      <c r="F63" s="142"/>
      <c r="G63" s="142"/>
      <c r="H63" s="64"/>
      <c r="I63" s="64"/>
      <c r="J63" s="64"/>
      <c r="K63" s="142"/>
      <c r="L63" s="64"/>
      <c r="M63" s="64"/>
      <c r="N63" s="64"/>
      <c r="O63" s="64"/>
      <c r="P63" s="142"/>
      <c r="Q63" s="64"/>
      <c r="R63" s="64"/>
      <c r="S63" s="64"/>
      <c r="T63" s="64"/>
      <c r="U63" s="64"/>
      <c r="V63" s="142"/>
      <c r="W63" s="64"/>
      <c r="X63" s="143"/>
      <c r="Y63" s="143"/>
      <c r="Z63" s="143"/>
      <c r="AA63" s="143"/>
      <c r="AB63" s="143"/>
      <c r="AC63" s="143"/>
    </row>
    <row r="64" customHeight="1" spans="1:29">
      <c r="A64" s="64"/>
      <c r="B64" s="64"/>
      <c r="C64" s="64"/>
      <c r="D64" s="64"/>
      <c r="E64" s="64"/>
      <c r="F64" s="142"/>
      <c r="G64" s="142"/>
      <c r="H64" s="64"/>
      <c r="I64" s="64"/>
      <c r="J64" s="64"/>
      <c r="K64" s="142"/>
      <c r="L64" s="64"/>
      <c r="M64" s="64"/>
      <c r="N64" s="64"/>
      <c r="O64" s="64"/>
      <c r="P64" s="142"/>
      <c r="Q64" s="64"/>
      <c r="R64" s="64"/>
      <c r="S64" s="64"/>
      <c r="T64" s="64"/>
      <c r="U64" s="64"/>
      <c r="V64" s="142"/>
      <c r="W64" s="64"/>
      <c r="X64" s="143"/>
      <c r="Y64" s="143"/>
      <c r="Z64" s="143"/>
      <c r="AA64" s="143"/>
      <c r="AB64" s="143"/>
      <c r="AC64" s="143"/>
    </row>
    <row r="65" customHeight="1" spans="1:29">
      <c r="A65" s="64"/>
      <c r="B65" s="64"/>
      <c r="C65" s="64"/>
      <c r="D65" s="64"/>
      <c r="E65" s="64"/>
      <c r="F65" s="142"/>
      <c r="G65" s="142"/>
      <c r="H65" s="64"/>
      <c r="I65" s="64"/>
      <c r="J65" s="64"/>
      <c r="K65" s="142"/>
      <c r="L65" s="64"/>
      <c r="M65" s="64"/>
      <c r="N65" s="64"/>
      <c r="O65" s="64"/>
      <c r="P65" s="142"/>
      <c r="Q65" s="64"/>
      <c r="R65" s="64"/>
      <c r="S65" s="64"/>
      <c r="T65" s="64"/>
      <c r="U65" s="64"/>
      <c r="V65" s="142"/>
      <c r="W65" s="64"/>
      <c r="X65" s="143"/>
      <c r="Y65" s="143"/>
      <c r="Z65" s="143"/>
      <c r="AA65" s="143"/>
      <c r="AB65" s="143"/>
      <c r="AC65" s="143"/>
    </row>
    <row r="66" customHeight="1" spans="1:29">
      <c r="A66" s="64"/>
      <c r="B66" s="64"/>
      <c r="C66" s="64"/>
      <c r="D66" s="64"/>
      <c r="E66" s="64"/>
      <c r="F66" s="142"/>
      <c r="G66" s="142"/>
      <c r="H66" s="64"/>
      <c r="I66" s="64"/>
      <c r="J66" s="64"/>
      <c r="K66" s="142"/>
      <c r="L66" s="64"/>
      <c r="M66" s="64"/>
      <c r="N66" s="64"/>
      <c r="O66" s="64"/>
      <c r="P66" s="142"/>
      <c r="Q66" s="64"/>
      <c r="R66" s="64"/>
      <c r="S66" s="64"/>
      <c r="T66" s="64"/>
      <c r="U66" s="64"/>
      <c r="V66" s="142"/>
      <c r="W66" s="64"/>
      <c r="X66" s="143"/>
      <c r="Y66" s="143"/>
      <c r="Z66" s="143"/>
      <c r="AA66" s="143"/>
      <c r="AB66" s="143"/>
      <c r="AC66" s="143"/>
    </row>
    <row r="67" customHeight="1" spans="1:29">
      <c r="A67" s="64"/>
      <c r="B67" s="64"/>
      <c r="C67" s="64"/>
      <c r="D67" s="64"/>
      <c r="E67" s="64"/>
      <c r="F67" s="142"/>
      <c r="G67" s="142"/>
      <c r="H67" s="64"/>
      <c r="I67" s="64"/>
      <c r="J67" s="64"/>
      <c r="K67" s="142"/>
      <c r="L67" s="64"/>
      <c r="M67" s="64"/>
      <c r="N67" s="64"/>
      <c r="O67" s="64"/>
      <c r="P67" s="142"/>
      <c r="Q67" s="64"/>
      <c r="R67" s="64"/>
      <c r="S67" s="64"/>
      <c r="T67" s="64"/>
      <c r="U67" s="64"/>
      <c r="V67" s="142"/>
      <c r="W67" s="64"/>
      <c r="X67" s="143"/>
      <c r="Y67" s="143"/>
      <c r="Z67" s="143"/>
      <c r="AA67" s="143"/>
      <c r="AB67" s="143"/>
      <c r="AC67" s="143"/>
    </row>
    <row r="68" customHeight="1" spans="1:29">
      <c r="A68" s="64"/>
      <c r="B68" s="64"/>
      <c r="C68" s="64"/>
      <c r="D68" s="64"/>
      <c r="E68" s="64"/>
      <c r="F68" s="142"/>
      <c r="G68" s="142"/>
      <c r="H68" s="64"/>
      <c r="I68" s="64"/>
      <c r="J68" s="64"/>
      <c r="K68" s="142"/>
      <c r="L68" s="64"/>
      <c r="M68" s="64"/>
      <c r="N68" s="64"/>
      <c r="O68" s="64"/>
      <c r="P68" s="142"/>
      <c r="Q68" s="64"/>
      <c r="R68" s="64"/>
      <c r="S68" s="64"/>
      <c r="T68" s="64"/>
      <c r="U68" s="64"/>
      <c r="V68" s="142"/>
      <c r="W68" s="64"/>
      <c r="X68" s="143"/>
      <c r="Y68" s="143"/>
      <c r="Z68" s="143"/>
      <c r="AA68" s="143"/>
      <c r="AB68" s="143"/>
      <c r="AC68" s="143"/>
    </row>
    <row r="69" customHeight="1" spans="1:29">
      <c r="A69" s="64"/>
      <c r="B69" s="64"/>
      <c r="C69" s="64"/>
      <c r="D69" s="64"/>
      <c r="E69" s="64"/>
      <c r="F69" s="142"/>
      <c r="G69" s="142"/>
      <c r="H69" s="64"/>
      <c r="I69" s="64"/>
      <c r="J69" s="64"/>
      <c r="K69" s="142"/>
      <c r="L69" s="64"/>
      <c r="M69" s="64"/>
      <c r="N69" s="64"/>
      <c r="O69" s="64"/>
      <c r="P69" s="142"/>
      <c r="Q69" s="64"/>
      <c r="R69" s="64"/>
      <c r="S69" s="64"/>
      <c r="T69" s="64"/>
      <c r="U69" s="64"/>
      <c r="V69" s="142"/>
      <c r="W69" s="64"/>
      <c r="X69" s="143"/>
      <c r="Y69" s="143"/>
      <c r="Z69" s="143"/>
      <c r="AA69" s="143"/>
      <c r="AB69" s="143"/>
      <c r="AC69" s="143"/>
    </row>
    <row r="70" customHeight="1" spans="1:29">
      <c r="A70" s="64"/>
      <c r="B70" s="64"/>
      <c r="C70" s="64"/>
      <c r="D70" s="64"/>
      <c r="E70" s="64"/>
      <c r="F70" s="142"/>
      <c r="G70" s="142"/>
      <c r="H70" s="64"/>
      <c r="I70" s="64"/>
      <c r="J70" s="64"/>
      <c r="K70" s="142"/>
      <c r="L70" s="64"/>
      <c r="M70" s="64"/>
      <c r="N70" s="64"/>
      <c r="O70" s="64"/>
      <c r="P70" s="142"/>
      <c r="Q70" s="64"/>
      <c r="R70" s="64"/>
      <c r="S70" s="64"/>
      <c r="T70" s="64"/>
      <c r="U70" s="64"/>
      <c r="V70" s="142"/>
      <c r="W70" s="64"/>
      <c r="X70" s="143"/>
      <c r="Y70" s="143"/>
      <c r="Z70" s="143"/>
      <c r="AA70" s="143"/>
      <c r="AB70" s="143"/>
      <c r="AC70" s="143"/>
    </row>
    <row r="71" customHeight="1" spans="1:29">
      <c r="A71" s="64"/>
      <c r="B71" s="64"/>
      <c r="C71" s="64"/>
      <c r="D71" s="64"/>
      <c r="E71" s="64"/>
      <c r="F71" s="142"/>
      <c r="G71" s="142"/>
      <c r="H71" s="64"/>
      <c r="I71" s="64"/>
      <c r="J71" s="64"/>
      <c r="K71" s="142"/>
      <c r="L71" s="64"/>
      <c r="M71" s="64"/>
      <c r="N71" s="64"/>
      <c r="O71" s="64"/>
      <c r="P71" s="142"/>
      <c r="Q71" s="64"/>
      <c r="R71" s="64"/>
      <c r="S71" s="64"/>
      <c r="T71" s="64"/>
      <c r="U71" s="64"/>
      <c r="V71" s="142"/>
      <c r="W71" s="64"/>
      <c r="X71" s="143"/>
      <c r="Y71" s="143"/>
      <c r="Z71" s="143"/>
      <c r="AA71" s="143"/>
      <c r="AB71" s="143"/>
      <c r="AC71" s="143"/>
    </row>
    <row r="72" customHeight="1" spans="1:29">
      <c r="A72" s="64"/>
      <c r="B72" s="64"/>
      <c r="C72" s="64"/>
      <c r="D72" s="64"/>
      <c r="E72" s="64"/>
      <c r="F72" s="142"/>
      <c r="G72" s="142"/>
      <c r="H72" s="64"/>
      <c r="I72" s="64"/>
      <c r="J72" s="64"/>
      <c r="K72" s="142"/>
      <c r="L72" s="64"/>
      <c r="M72" s="64"/>
      <c r="N72" s="64"/>
      <c r="O72" s="64"/>
      <c r="P72" s="142"/>
      <c r="Q72" s="64"/>
      <c r="R72" s="64"/>
      <c r="S72" s="64"/>
      <c r="T72" s="64"/>
      <c r="U72" s="64"/>
      <c r="V72" s="142"/>
      <c r="W72" s="64"/>
      <c r="X72" s="143"/>
      <c r="Y72" s="143"/>
      <c r="Z72" s="143"/>
      <c r="AA72" s="143"/>
      <c r="AB72" s="143"/>
      <c r="AC72" s="143"/>
    </row>
    <row r="73" customHeight="1" spans="1:29">
      <c r="A73" s="64"/>
      <c r="B73" s="64"/>
      <c r="C73" s="64"/>
      <c r="D73" s="64"/>
      <c r="E73" s="64"/>
      <c r="F73" s="142"/>
      <c r="G73" s="142"/>
      <c r="H73" s="64"/>
      <c r="I73" s="64"/>
      <c r="J73" s="64"/>
      <c r="K73" s="142"/>
      <c r="L73" s="64"/>
      <c r="M73" s="64"/>
      <c r="N73" s="64"/>
      <c r="O73" s="64"/>
      <c r="P73" s="142"/>
      <c r="Q73" s="64"/>
      <c r="R73" s="64"/>
      <c r="S73" s="64"/>
      <c r="T73" s="64"/>
      <c r="U73" s="64"/>
      <c r="V73" s="142"/>
      <c r="W73" s="64"/>
      <c r="X73" s="143"/>
      <c r="Y73" s="143"/>
      <c r="Z73" s="143"/>
      <c r="AA73" s="143"/>
      <c r="AB73" s="143"/>
      <c r="AC73" s="143"/>
    </row>
    <row r="74" customHeight="1" spans="1:29">
      <c r="A74" s="64"/>
      <c r="B74" s="64"/>
      <c r="C74" s="64"/>
      <c r="D74" s="64"/>
      <c r="E74" s="64"/>
      <c r="F74" s="142"/>
      <c r="G74" s="142"/>
      <c r="H74" s="64"/>
      <c r="I74" s="64"/>
      <c r="J74" s="64"/>
      <c r="K74" s="142"/>
      <c r="L74" s="64"/>
      <c r="M74" s="64"/>
      <c r="N74" s="64"/>
      <c r="O74" s="64"/>
      <c r="P74" s="142"/>
      <c r="Q74" s="64"/>
      <c r="R74" s="64"/>
      <c r="S74" s="64"/>
      <c r="T74" s="64"/>
      <c r="U74" s="64"/>
      <c r="V74" s="142"/>
      <c r="W74" s="64"/>
      <c r="X74" s="143"/>
      <c r="Y74" s="143"/>
      <c r="Z74" s="143"/>
      <c r="AA74" s="143"/>
      <c r="AB74" s="143"/>
      <c r="AC74" s="143"/>
    </row>
    <row r="75" customHeight="1" spans="1:29">
      <c r="A75" s="64"/>
      <c r="B75" s="64"/>
      <c r="C75" s="64"/>
      <c r="D75" s="64"/>
      <c r="E75" s="64"/>
      <c r="F75" s="142"/>
      <c r="G75" s="142"/>
      <c r="H75" s="64"/>
      <c r="I75" s="64"/>
      <c r="J75" s="64"/>
      <c r="K75" s="142"/>
      <c r="L75" s="64"/>
      <c r="M75" s="64"/>
      <c r="N75" s="64"/>
      <c r="O75" s="64"/>
      <c r="P75" s="142"/>
      <c r="Q75" s="64"/>
      <c r="R75" s="64"/>
      <c r="S75" s="64"/>
      <c r="T75" s="64"/>
      <c r="U75" s="64"/>
      <c r="V75" s="142"/>
      <c r="W75" s="64"/>
      <c r="X75" s="143"/>
      <c r="Y75" s="143"/>
      <c r="Z75" s="143"/>
      <c r="AA75" s="143"/>
      <c r="AB75" s="143"/>
      <c r="AC75" s="143"/>
    </row>
    <row r="76" customHeight="1" spans="1:29">
      <c r="A76" s="64"/>
      <c r="B76" s="64"/>
      <c r="C76" s="64"/>
      <c r="D76" s="64"/>
      <c r="E76" s="64"/>
      <c r="F76" s="142"/>
      <c r="G76" s="142"/>
      <c r="H76" s="64"/>
      <c r="I76" s="64"/>
      <c r="J76" s="64"/>
      <c r="K76" s="142"/>
      <c r="L76" s="64"/>
      <c r="M76" s="64"/>
      <c r="N76" s="64"/>
      <c r="O76" s="64"/>
      <c r="P76" s="142"/>
      <c r="Q76" s="64"/>
      <c r="R76" s="64"/>
      <c r="S76" s="64"/>
      <c r="T76" s="64"/>
      <c r="U76" s="64"/>
      <c r="V76" s="142"/>
      <c r="W76" s="64"/>
      <c r="X76" s="143"/>
      <c r="Y76" s="143"/>
      <c r="Z76" s="143"/>
      <c r="AA76" s="143"/>
      <c r="AB76" s="143"/>
      <c r="AC76" s="143"/>
    </row>
    <row r="77" customHeight="1" spans="1:29">
      <c r="A77" s="64"/>
      <c r="B77" s="64"/>
      <c r="C77" s="64"/>
      <c r="D77" s="64"/>
      <c r="E77" s="64"/>
      <c r="F77" s="142"/>
      <c r="G77" s="142"/>
      <c r="H77" s="64"/>
      <c r="I77" s="64"/>
      <c r="J77" s="64"/>
      <c r="K77" s="142"/>
      <c r="L77" s="64"/>
      <c r="M77" s="64"/>
      <c r="N77" s="64"/>
      <c r="O77" s="64"/>
      <c r="P77" s="142"/>
      <c r="Q77" s="64"/>
      <c r="R77" s="64"/>
      <c r="S77" s="64"/>
      <c r="T77" s="64"/>
      <c r="U77" s="64"/>
      <c r="V77" s="142"/>
      <c r="W77" s="64"/>
      <c r="X77" s="143"/>
      <c r="Y77" s="143"/>
      <c r="Z77" s="143"/>
      <c r="AA77" s="143"/>
      <c r="AB77" s="143"/>
      <c r="AC77" s="143"/>
    </row>
    <row r="78" customHeight="1" spans="1:29">
      <c r="A78" s="64"/>
      <c r="B78" s="64"/>
      <c r="C78" s="64"/>
      <c r="D78" s="64"/>
      <c r="E78" s="64"/>
      <c r="F78" s="142"/>
      <c r="G78" s="142"/>
      <c r="H78" s="64"/>
      <c r="I78" s="64"/>
      <c r="J78" s="64"/>
      <c r="K78" s="142"/>
      <c r="L78" s="64"/>
      <c r="M78" s="64"/>
      <c r="N78" s="64"/>
      <c r="O78" s="64"/>
      <c r="P78" s="142"/>
      <c r="Q78" s="64"/>
      <c r="R78" s="64"/>
      <c r="S78" s="64"/>
      <c r="T78" s="64"/>
      <c r="U78" s="64"/>
      <c r="V78" s="142"/>
      <c r="W78" s="64"/>
      <c r="X78" s="143"/>
      <c r="Y78" s="143"/>
      <c r="Z78" s="143"/>
      <c r="AA78" s="143"/>
      <c r="AB78" s="143"/>
      <c r="AC78" s="143"/>
    </row>
    <row r="79" customHeight="1" spans="1:29">
      <c r="A79" s="64"/>
      <c r="B79" s="64"/>
      <c r="C79" s="64"/>
      <c r="D79" s="64"/>
      <c r="E79" s="64"/>
      <c r="F79" s="142"/>
      <c r="G79" s="142"/>
      <c r="H79" s="64"/>
      <c r="I79" s="64"/>
      <c r="J79" s="64"/>
      <c r="K79" s="142"/>
      <c r="L79" s="64"/>
      <c r="M79" s="64"/>
      <c r="N79" s="64"/>
      <c r="O79" s="64"/>
      <c r="P79" s="142"/>
      <c r="Q79" s="64"/>
      <c r="R79" s="64"/>
      <c r="S79" s="64"/>
      <c r="T79" s="64"/>
      <c r="U79" s="64"/>
      <c r="V79" s="142"/>
      <c r="W79" s="64"/>
      <c r="X79" s="143"/>
      <c r="Y79" s="143"/>
      <c r="Z79" s="143"/>
      <c r="AA79" s="143"/>
      <c r="AB79" s="143"/>
      <c r="AC79" s="143"/>
    </row>
    <row r="80" customHeight="1" spans="1:29">
      <c r="A80" s="64"/>
      <c r="B80" s="64"/>
      <c r="C80" s="64"/>
      <c r="D80" s="64"/>
      <c r="E80" s="64"/>
      <c r="F80" s="142"/>
      <c r="G80" s="142"/>
      <c r="H80" s="64"/>
      <c r="I80" s="64"/>
      <c r="J80" s="64"/>
      <c r="K80" s="142"/>
      <c r="L80" s="64"/>
      <c r="M80" s="64"/>
      <c r="N80" s="64"/>
      <c r="O80" s="64"/>
      <c r="P80" s="142"/>
      <c r="Q80" s="64"/>
      <c r="R80" s="64"/>
      <c r="S80" s="64"/>
      <c r="T80" s="64"/>
      <c r="U80" s="64"/>
      <c r="V80" s="142"/>
      <c r="W80" s="64"/>
      <c r="X80" s="143"/>
      <c r="Y80" s="143"/>
      <c r="Z80" s="143"/>
      <c r="AA80" s="143"/>
      <c r="AB80" s="143"/>
      <c r="AC80" s="143"/>
    </row>
    <row r="81" customHeight="1" spans="1:29">
      <c r="A81" s="64"/>
      <c r="B81" s="64"/>
      <c r="C81" s="64"/>
      <c r="D81" s="64"/>
      <c r="E81" s="64"/>
      <c r="F81" s="142"/>
      <c r="G81" s="142"/>
      <c r="H81" s="64"/>
      <c r="I81" s="64"/>
      <c r="J81" s="64"/>
      <c r="K81" s="142"/>
      <c r="L81" s="64"/>
      <c r="M81" s="64"/>
      <c r="N81" s="64"/>
      <c r="O81" s="64"/>
      <c r="P81" s="142"/>
      <c r="Q81" s="64"/>
      <c r="R81" s="64"/>
      <c r="S81" s="64"/>
      <c r="T81" s="64"/>
      <c r="U81" s="64"/>
      <c r="V81" s="142"/>
      <c r="W81" s="64"/>
      <c r="X81" s="143"/>
      <c r="Y81" s="143"/>
      <c r="Z81" s="143"/>
      <c r="AA81" s="143"/>
      <c r="AB81" s="143"/>
      <c r="AC81" s="143"/>
    </row>
    <row r="82" customHeight="1" spans="1:29">
      <c r="A82" s="64"/>
      <c r="B82" s="64"/>
      <c r="C82" s="64"/>
      <c r="D82" s="64"/>
      <c r="E82" s="64"/>
      <c r="F82" s="142"/>
      <c r="G82" s="142"/>
      <c r="H82" s="64"/>
      <c r="I82" s="64"/>
      <c r="J82" s="64"/>
      <c r="K82" s="142"/>
      <c r="L82" s="64"/>
      <c r="M82" s="64"/>
      <c r="N82" s="64"/>
      <c r="O82" s="64"/>
      <c r="P82" s="142"/>
      <c r="Q82" s="64"/>
      <c r="R82" s="64"/>
      <c r="S82" s="64"/>
      <c r="T82" s="64"/>
      <c r="U82" s="64"/>
      <c r="V82" s="142"/>
      <c r="W82" s="64"/>
      <c r="X82" s="143"/>
      <c r="Y82" s="143"/>
      <c r="Z82" s="143"/>
      <c r="AA82" s="143"/>
      <c r="AB82" s="143"/>
      <c r="AC82" s="143"/>
    </row>
    <row r="83" customHeight="1" spans="1:29">
      <c r="A83" s="64"/>
      <c r="B83" s="64"/>
      <c r="C83" s="64"/>
      <c r="D83" s="64"/>
      <c r="E83" s="64"/>
      <c r="F83" s="142"/>
      <c r="G83" s="142"/>
      <c r="H83" s="64"/>
      <c r="I83" s="64"/>
      <c r="J83" s="64"/>
      <c r="K83" s="142"/>
      <c r="L83" s="64"/>
      <c r="M83" s="64"/>
      <c r="N83" s="64"/>
      <c r="O83" s="64"/>
      <c r="P83" s="142"/>
      <c r="Q83" s="64"/>
      <c r="R83" s="64"/>
      <c r="S83" s="64"/>
      <c r="T83" s="64"/>
      <c r="U83" s="64"/>
      <c r="V83" s="142"/>
      <c r="W83" s="64"/>
      <c r="X83" s="143"/>
      <c r="Y83" s="143"/>
      <c r="Z83" s="143"/>
      <c r="AA83" s="143"/>
      <c r="AB83" s="143"/>
      <c r="AC83" s="143"/>
    </row>
    <row r="84" customHeight="1" spans="1:29">
      <c r="A84" s="64"/>
      <c r="B84" s="64"/>
      <c r="C84" s="64"/>
      <c r="D84" s="64"/>
      <c r="E84" s="64"/>
      <c r="F84" s="142"/>
      <c r="G84" s="142"/>
      <c r="H84" s="64"/>
      <c r="I84" s="64"/>
      <c r="J84" s="64"/>
      <c r="K84" s="142"/>
      <c r="L84" s="64"/>
      <c r="M84" s="64"/>
      <c r="N84" s="64"/>
      <c r="O84" s="64"/>
      <c r="P84" s="142"/>
      <c r="Q84" s="64"/>
      <c r="R84" s="64"/>
      <c r="S84" s="64"/>
      <c r="T84" s="64"/>
      <c r="U84" s="64"/>
      <c r="V84" s="142"/>
      <c r="W84" s="64"/>
      <c r="X84" s="143"/>
      <c r="Y84" s="143"/>
      <c r="Z84" s="143"/>
      <c r="AA84" s="143"/>
      <c r="AB84" s="143"/>
      <c r="AC84" s="143"/>
    </row>
    <row r="85" customHeight="1" spans="1:29">
      <c r="A85" s="64"/>
      <c r="B85" s="64"/>
      <c r="C85" s="64"/>
      <c r="D85" s="64"/>
      <c r="E85" s="64"/>
      <c r="F85" s="142"/>
      <c r="G85" s="142"/>
      <c r="H85" s="64"/>
      <c r="I85" s="64"/>
      <c r="J85" s="64"/>
      <c r="K85" s="142"/>
      <c r="L85" s="64"/>
      <c r="M85" s="64"/>
      <c r="N85" s="64"/>
      <c r="O85" s="64"/>
      <c r="P85" s="142"/>
      <c r="Q85" s="64"/>
      <c r="R85" s="64"/>
      <c r="S85" s="64"/>
      <c r="T85" s="64"/>
      <c r="U85" s="64"/>
      <c r="V85" s="142"/>
      <c r="W85" s="64"/>
      <c r="X85" s="143"/>
      <c r="Y85" s="143"/>
      <c r="Z85" s="143"/>
      <c r="AA85" s="143"/>
      <c r="AB85" s="143"/>
      <c r="AC85" s="143"/>
    </row>
    <row r="86" customHeight="1" spans="1:29">
      <c r="A86" s="64"/>
      <c r="B86" s="64"/>
      <c r="C86" s="64"/>
      <c r="D86" s="64"/>
      <c r="E86" s="64"/>
      <c r="F86" s="142"/>
      <c r="G86" s="142"/>
      <c r="H86" s="64"/>
      <c r="I86" s="64"/>
      <c r="J86" s="64"/>
      <c r="K86" s="142"/>
      <c r="L86" s="64"/>
      <c r="M86" s="64"/>
      <c r="N86" s="64"/>
      <c r="O86" s="64"/>
      <c r="P86" s="142"/>
      <c r="Q86" s="64"/>
      <c r="R86" s="64"/>
      <c r="S86" s="64"/>
      <c r="T86" s="64"/>
      <c r="U86" s="64"/>
      <c r="V86" s="142"/>
      <c r="W86" s="64"/>
      <c r="X86" s="143"/>
      <c r="Y86" s="143"/>
      <c r="Z86" s="143"/>
      <c r="AA86" s="143"/>
      <c r="AB86" s="143"/>
      <c r="AC86" s="143"/>
    </row>
    <row r="87" customHeight="1" spans="1:29">
      <c r="A87" s="64"/>
      <c r="B87" s="64"/>
      <c r="C87" s="64"/>
      <c r="D87" s="64"/>
      <c r="E87" s="64"/>
      <c r="F87" s="142"/>
      <c r="G87" s="142"/>
      <c r="H87" s="64"/>
      <c r="I87" s="64"/>
      <c r="J87" s="64"/>
      <c r="K87" s="142"/>
      <c r="L87" s="64"/>
      <c r="M87" s="64"/>
      <c r="N87" s="64"/>
      <c r="O87" s="64"/>
      <c r="P87" s="142"/>
      <c r="Q87" s="64"/>
      <c r="R87" s="64"/>
      <c r="S87" s="64"/>
      <c r="T87" s="64"/>
      <c r="U87" s="64"/>
      <c r="V87" s="142"/>
      <c r="W87" s="64"/>
      <c r="X87" s="143"/>
      <c r="Y87" s="143"/>
      <c r="Z87" s="143"/>
      <c r="AA87" s="143"/>
      <c r="AB87" s="143"/>
      <c r="AC87" s="143"/>
    </row>
    <row r="88" customHeight="1" spans="1:29">
      <c r="A88" s="64"/>
      <c r="B88" s="64"/>
      <c r="C88" s="64"/>
      <c r="D88" s="64"/>
      <c r="E88" s="64"/>
      <c r="F88" s="142"/>
      <c r="G88" s="142"/>
      <c r="H88" s="64"/>
      <c r="I88" s="64"/>
      <c r="J88" s="64"/>
      <c r="K88" s="142"/>
      <c r="L88" s="64"/>
      <c r="M88" s="64"/>
      <c r="N88" s="64"/>
      <c r="O88" s="64"/>
      <c r="P88" s="142"/>
      <c r="Q88" s="64"/>
      <c r="R88" s="64"/>
      <c r="S88" s="64"/>
      <c r="T88" s="64"/>
      <c r="U88" s="64"/>
      <c r="V88" s="142"/>
      <c r="W88" s="64"/>
      <c r="X88" s="143"/>
      <c r="Y88" s="143"/>
      <c r="Z88" s="143"/>
      <c r="AA88" s="143"/>
      <c r="AB88" s="143"/>
      <c r="AC88" s="143"/>
    </row>
    <row r="89" customHeight="1" spans="1:29">
      <c r="A89" s="64"/>
      <c r="B89" s="64"/>
      <c r="C89" s="64"/>
      <c r="D89" s="64"/>
      <c r="E89" s="64"/>
      <c r="F89" s="142"/>
      <c r="G89" s="142"/>
      <c r="H89" s="64"/>
      <c r="I89" s="64"/>
      <c r="J89" s="64"/>
      <c r="K89" s="142"/>
      <c r="L89" s="64"/>
      <c r="M89" s="64"/>
      <c r="N89" s="64"/>
      <c r="O89" s="64"/>
      <c r="P89" s="142"/>
      <c r="Q89" s="64"/>
      <c r="R89" s="64"/>
      <c r="S89" s="64"/>
      <c r="T89" s="64"/>
      <c r="U89" s="64"/>
      <c r="V89" s="142"/>
      <c r="W89" s="64"/>
      <c r="X89" s="143"/>
      <c r="Y89" s="143"/>
      <c r="Z89" s="143"/>
      <c r="AA89" s="143"/>
      <c r="AB89" s="143"/>
      <c r="AC89" s="143"/>
    </row>
    <row r="90" customHeight="1" spans="1:29">
      <c r="A90" s="64"/>
      <c r="B90" s="64"/>
      <c r="C90" s="64"/>
      <c r="D90" s="64"/>
      <c r="E90" s="64"/>
      <c r="F90" s="142"/>
      <c r="G90" s="142"/>
      <c r="H90" s="64"/>
      <c r="I90" s="64"/>
      <c r="J90" s="64"/>
      <c r="K90" s="142"/>
      <c r="L90" s="64"/>
      <c r="M90" s="64"/>
      <c r="N90" s="64"/>
      <c r="O90" s="64"/>
      <c r="P90" s="142"/>
      <c r="Q90" s="64"/>
      <c r="R90" s="64"/>
      <c r="S90" s="64"/>
      <c r="T90" s="64"/>
      <c r="U90" s="64"/>
      <c r="V90" s="142"/>
      <c r="W90" s="64"/>
      <c r="X90" s="143"/>
      <c r="Y90" s="143"/>
      <c r="Z90" s="143"/>
      <c r="AA90" s="143"/>
      <c r="AB90" s="143"/>
      <c r="AC90" s="143"/>
    </row>
    <row r="91" customHeight="1" spans="1:29">
      <c r="A91" s="64"/>
      <c r="B91" s="64"/>
      <c r="C91" s="64"/>
      <c r="D91" s="64"/>
      <c r="E91" s="64"/>
      <c r="F91" s="142"/>
      <c r="G91" s="142"/>
      <c r="H91" s="64"/>
      <c r="I91" s="64"/>
      <c r="J91" s="64"/>
      <c r="K91" s="142"/>
      <c r="L91" s="64"/>
      <c r="M91" s="64"/>
      <c r="N91" s="64"/>
      <c r="O91" s="64"/>
      <c r="P91" s="142"/>
      <c r="Q91" s="64"/>
      <c r="R91" s="64"/>
      <c r="S91" s="64"/>
      <c r="T91" s="64"/>
      <c r="U91" s="64"/>
      <c r="V91" s="142"/>
      <c r="W91" s="64"/>
      <c r="X91" s="143"/>
      <c r="Y91" s="143"/>
      <c r="Z91" s="143"/>
      <c r="AA91" s="143"/>
      <c r="AB91" s="143"/>
      <c r="AC91" s="143"/>
    </row>
    <row r="92" customHeight="1" spans="1:29">
      <c r="A92" s="64"/>
      <c r="B92" s="64"/>
      <c r="C92" s="64"/>
      <c r="D92" s="64"/>
      <c r="E92" s="64"/>
      <c r="F92" s="142"/>
      <c r="G92" s="142"/>
      <c r="H92" s="64"/>
      <c r="I92" s="64"/>
      <c r="J92" s="64"/>
      <c r="K92" s="142"/>
      <c r="L92" s="64"/>
      <c r="M92" s="64"/>
      <c r="N92" s="64"/>
      <c r="O92" s="64"/>
      <c r="P92" s="142"/>
      <c r="Q92" s="64"/>
      <c r="R92" s="64"/>
      <c r="S92" s="64"/>
      <c r="T92" s="64"/>
      <c r="U92" s="64"/>
      <c r="V92" s="142"/>
      <c r="W92" s="64"/>
      <c r="X92" s="143"/>
      <c r="Y92" s="143"/>
      <c r="Z92" s="143"/>
      <c r="AA92" s="143"/>
      <c r="AB92" s="143"/>
      <c r="AC92" s="143"/>
    </row>
    <row r="93" customHeight="1" spans="1:29">
      <c r="A93" s="64"/>
      <c r="B93" s="64"/>
      <c r="C93" s="64"/>
      <c r="D93" s="64"/>
      <c r="E93" s="64"/>
      <c r="F93" s="142"/>
      <c r="G93" s="142"/>
      <c r="H93" s="64"/>
      <c r="I93" s="64"/>
      <c r="J93" s="64"/>
      <c r="K93" s="142"/>
      <c r="L93" s="64"/>
      <c r="M93" s="64"/>
      <c r="N93" s="64"/>
      <c r="O93" s="64"/>
      <c r="P93" s="142"/>
      <c r="Q93" s="64"/>
      <c r="R93" s="64"/>
      <c r="S93" s="64"/>
      <c r="T93" s="64"/>
      <c r="U93" s="64"/>
      <c r="V93" s="142"/>
      <c r="W93" s="64"/>
      <c r="X93" s="143"/>
      <c r="Y93" s="143"/>
      <c r="Z93" s="143"/>
      <c r="AA93" s="143"/>
      <c r="AB93" s="143"/>
      <c r="AC93" s="143"/>
    </row>
    <row r="94" customHeight="1" spans="1:29">
      <c r="A94" s="64"/>
      <c r="B94" s="64"/>
      <c r="C94" s="64"/>
      <c r="D94" s="64"/>
      <c r="E94" s="64"/>
      <c r="F94" s="142"/>
      <c r="G94" s="142"/>
      <c r="H94" s="64"/>
      <c r="I94" s="64"/>
      <c r="J94" s="64"/>
      <c r="K94" s="142"/>
      <c r="L94" s="64"/>
      <c r="M94" s="64"/>
      <c r="N94" s="64"/>
      <c r="O94" s="64"/>
      <c r="P94" s="142"/>
      <c r="Q94" s="64"/>
      <c r="R94" s="64"/>
      <c r="S94" s="64"/>
      <c r="T94" s="64"/>
      <c r="U94" s="64"/>
      <c r="V94" s="142"/>
      <c r="W94" s="64"/>
      <c r="X94" s="143"/>
      <c r="Y94" s="143"/>
      <c r="Z94" s="143"/>
      <c r="AA94" s="143"/>
      <c r="AB94" s="143"/>
      <c r="AC94" s="143"/>
    </row>
    <row r="95" customHeight="1" spans="1:29">
      <c r="A95" s="64"/>
      <c r="B95" s="64"/>
      <c r="C95" s="64"/>
      <c r="D95" s="64"/>
      <c r="E95" s="64"/>
      <c r="F95" s="142"/>
      <c r="G95" s="142"/>
      <c r="H95" s="64"/>
      <c r="I95" s="64"/>
      <c r="J95" s="64"/>
      <c r="K95" s="142"/>
      <c r="L95" s="64"/>
      <c r="M95" s="64"/>
      <c r="N95" s="64"/>
      <c r="O95" s="64"/>
      <c r="P95" s="142"/>
      <c r="Q95" s="64"/>
      <c r="R95" s="64"/>
      <c r="S95" s="64"/>
      <c r="T95" s="64"/>
      <c r="U95" s="64"/>
      <c r="V95" s="142"/>
      <c r="W95" s="64"/>
      <c r="X95" s="143"/>
      <c r="Y95" s="143"/>
      <c r="Z95" s="143"/>
      <c r="AA95" s="143"/>
      <c r="AB95" s="143"/>
      <c r="AC95" s="143"/>
    </row>
    <row r="96" customHeight="1" spans="1:29">
      <c r="A96" s="64"/>
      <c r="B96" s="64"/>
      <c r="C96" s="64"/>
      <c r="D96" s="64"/>
      <c r="E96" s="64"/>
      <c r="F96" s="142"/>
      <c r="G96" s="142"/>
      <c r="H96" s="64"/>
      <c r="I96" s="64"/>
      <c r="J96" s="64"/>
      <c r="K96" s="142"/>
      <c r="L96" s="64"/>
      <c r="M96" s="64"/>
      <c r="N96" s="64"/>
      <c r="O96" s="64"/>
      <c r="P96" s="142"/>
      <c r="Q96" s="64"/>
      <c r="R96" s="64"/>
      <c r="S96" s="64"/>
      <c r="T96" s="64"/>
      <c r="U96" s="64"/>
      <c r="V96" s="142"/>
      <c r="W96" s="64"/>
      <c r="X96" s="143"/>
      <c r="Y96" s="143"/>
      <c r="Z96" s="143"/>
      <c r="AA96" s="143"/>
      <c r="AB96" s="143"/>
      <c r="AC96" s="143"/>
    </row>
    <row r="97" customHeight="1" spans="1:29">
      <c r="A97" s="64"/>
      <c r="B97" s="64"/>
      <c r="C97" s="64"/>
      <c r="D97" s="64"/>
      <c r="E97" s="64"/>
      <c r="F97" s="142"/>
      <c r="G97" s="142"/>
      <c r="H97" s="64"/>
      <c r="I97" s="64"/>
      <c r="J97" s="64"/>
      <c r="K97" s="142"/>
      <c r="L97" s="64"/>
      <c r="M97" s="64"/>
      <c r="N97" s="64"/>
      <c r="O97" s="64"/>
      <c r="P97" s="142"/>
      <c r="Q97" s="64"/>
      <c r="R97" s="64"/>
      <c r="S97" s="64"/>
      <c r="T97" s="64"/>
      <c r="U97" s="64"/>
      <c r="V97" s="142"/>
      <c r="W97" s="64"/>
      <c r="X97" s="143"/>
      <c r="Y97" s="143"/>
      <c r="Z97" s="143"/>
      <c r="AA97" s="143"/>
      <c r="AB97" s="143"/>
      <c r="AC97" s="143"/>
    </row>
    <row r="98" customHeight="1" spans="1:29">
      <c r="A98" s="64"/>
      <c r="B98" s="64"/>
      <c r="C98" s="64"/>
      <c r="D98" s="64"/>
      <c r="E98" s="64"/>
      <c r="F98" s="142"/>
      <c r="G98" s="142"/>
      <c r="H98" s="64"/>
      <c r="I98" s="64"/>
      <c r="J98" s="64"/>
      <c r="K98" s="142"/>
      <c r="L98" s="64"/>
      <c r="M98" s="64"/>
      <c r="N98" s="64"/>
      <c r="O98" s="64"/>
      <c r="P98" s="142"/>
      <c r="Q98" s="64"/>
      <c r="R98" s="64"/>
      <c r="S98" s="64"/>
      <c r="T98" s="64"/>
      <c r="U98" s="64"/>
      <c r="V98" s="142"/>
      <c r="W98" s="64"/>
      <c r="X98" s="143"/>
      <c r="Y98" s="143"/>
      <c r="Z98" s="143"/>
      <c r="AA98" s="143"/>
      <c r="AB98" s="143"/>
      <c r="AC98" s="143"/>
    </row>
    <row r="99" customHeight="1" spans="1:29">
      <c r="A99" s="64"/>
      <c r="B99" s="64"/>
      <c r="C99" s="64"/>
      <c r="D99" s="64"/>
      <c r="E99" s="64"/>
      <c r="F99" s="142"/>
      <c r="G99" s="142"/>
      <c r="H99" s="64"/>
      <c r="I99" s="64"/>
      <c r="J99" s="64"/>
      <c r="K99" s="142"/>
      <c r="L99" s="64"/>
      <c r="M99" s="64"/>
      <c r="N99" s="64"/>
      <c r="O99" s="64"/>
      <c r="P99" s="142"/>
      <c r="Q99" s="64"/>
      <c r="R99" s="64"/>
      <c r="S99" s="64"/>
      <c r="T99" s="64"/>
      <c r="U99" s="64"/>
      <c r="V99" s="142"/>
      <c r="W99" s="64"/>
      <c r="X99" s="143"/>
      <c r="Y99" s="143"/>
      <c r="Z99" s="143"/>
      <c r="AA99" s="143"/>
      <c r="AB99" s="143"/>
      <c r="AC99" s="143"/>
    </row>
    <row r="100" customHeight="1" spans="1:29">
      <c r="A100" s="64"/>
      <c r="B100" s="64"/>
      <c r="C100" s="64"/>
      <c r="D100" s="64"/>
      <c r="E100" s="64"/>
      <c r="F100" s="142"/>
      <c r="G100" s="142"/>
      <c r="H100" s="64"/>
      <c r="I100" s="64"/>
      <c r="J100" s="64"/>
      <c r="K100" s="142"/>
      <c r="L100" s="64"/>
      <c r="M100" s="64"/>
      <c r="N100" s="64"/>
      <c r="O100" s="64"/>
      <c r="P100" s="142"/>
      <c r="Q100" s="64"/>
      <c r="R100" s="64"/>
      <c r="S100" s="64"/>
      <c r="T100" s="64"/>
      <c r="U100" s="64"/>
      <c r="V100" s="142"/>
      <c r="W100" s="64"/>
      <c r="X100" s="143"/>
      <c r="Y100" s="143"/>
      <c r="Z100" s="143"/>
      <c r="AA100" s="143"/>
      <c r="AB100" s="143"/>
      <c r="AC100" s="143"/>
    </row>
    <row r="101" customHeight="1" spans="1:29">
      <c r="A101" s="64"/>
      <c r="B101" s="64"/>
      <c r="C101" s="64"/>
      <c r="D101" s="64"/>
      <c r="E101" s="64"/>
      <c r="F101" s="142"/>
      <c r="G101" s="142"/>
      <c r="H101" s="64"/>
      <c r="I101" s="64"/>
      <c r="J101" s="64"/>
      <c r="K101" s="142"/>
      <c r="L101" s="64"/>
      <c r="M101" s="64"/>
      <c r="N101" s="64"/>
      <c r="O101" s="64"/>
      <c r="P101" s="142"/>
      <c r="Q101" s="64"/>
      <c r="R101" s="64"/>
      <c r="S101" s="64"/>
      <c r="T101" s="64"/>
      <c r="U101" s="64"/>
      <c r="V101" s="142"/>
      <c r="W101" s="64"/>
      <c r="X101" s="143"/>
      <c r="Y101" s="143"/>
      <c r="Z101" s="143"/>
      <c r="AA101" s="143"/>
      <c r="AB101" s="143"/>
      <c r="AC101" s="143"/>
    </row>
    <row r="102" customHeight="1" spans="1:29">
      <c r="A102" s="64"/>
      <c r="B102" s="64"/>
      <c r="C102" s="64"/>
      <c r="D102" s="64"/>
      <c r="E102" s="64"/>
      <c r="F102" s="142"/>
      <c r="G102" s="142"/>
      <c r="H102" s="64"/>
      <c r="I102" s="64"/>
      <c r="J102" s="64"/>
      <c r="K102" s="142"/>
      <c r="L102" s="64"/>
      <c r="M102" s="64"/>
      <c r="N102" s="64"/>
      <c r="O102" s="64"/>
      <c r="P102" s="142"/>
      <c r="Q102" s="64"/>
      <c r="R102" s="64"/>
      <c r="S102" s="64"/>
      <c r="T102" s="64"/>
      <c r="U102" s="64"/>
      <c r="V102" s="142"/>
      <c r="W102" s="64"/>
      <c r="X102" s="143"/>
      <c r="Y102" s="143"/>
      <c r="Z102" s="143"/>
      <c r="AA102" s="143"/>
      <c r="AB102" s="143"/>
      <c r="AC102" s="143"/>
    </row>
    <row r="103" customHeight="1" spans="1:29">
      <c r="A103" s="64"/>
      <c r="B103" s="64"/>
      <c r="C103" s="64"/>
      <c r="D103" s="64"/>
      <c r="E103" s="64"/>
      <c r="F103" s="142"/>
      <c r="G103" s="142"/>
      <c r="H103" s="64"/>
      <c r="I103" s="64"/>
      <c r="J103" s="64"/>
      <c r="K103" s="142"/>
      <c r="L103" s="64"/>
      <c r="M103" s="64"/>
      <c r="N103" s="64"/>
      <c r="O103" s="64"/>
      <c r="P103" s="142"/>
      <c r="Q103" s="64"/>
      <c r="R103" s="64"/>
      <c r="S103" s="64"/>
      <c r="T103" s="64"/>
      <c r="U103" s="64"/>
      <c r="V103" s="142"/>
      <c r="W103" s="64"/>
      <c r="X103" s="143"/>
      <c r="Y103" s="143"/>
      <c r="Z103" s="143"/>
      <c r="AA103" s="143"/>
      <c r="AB103" s="143"/>
      <c r="AC103" s="143"/>
    </row>
    <row r="104" customHeight="1" spans="1:29">
      <c r="A104" s="64"/>
      <c r="B104" s="64"/>
      <c r="C104" s="64"/>
      <c r="D104" s="64"/>
      <c r="E104" s="64"/>
      <c r="F104" s="142"/>
      <c r="G104" s="142"/>
      <c r="H104" s="64"/>
      <c r="I104" s="64"/>
      <c r="J104" s="64"/>
      <c r="K104" s="142"/>
      <c r="L104" s="64"/>
      <c r="M104" s="64"/>
      <c r="N104" s="64"/>
      <c r="O104" s="64"/>
      <c r="P104" s="142"/>
      <c r="Q104" s="64"/>
      <c r="R104" s="64"/>
      <c r="S104" s="64"/>
      <c r="T104" s="64"/>
      <c r="U104" s="64"/>
      <c r="V104" s="142"/>
      <c r="W104" s="64"/>
      <c r="X104" s="143"/>
      <c r="Y104" s="143"/>
      <c r="Z104" s="143"/>
      <c r="AA104" s="143"/>
      <c r="AB104" s="143"/>
      <c r="AC104" s="143"/>
    </row>
    <row r="105" customHeight="1" spans="1:29">
      <c r="A105" s="64"/>
      <c r="B105" s="64"/>
      <c r="C105" s="64"/>
      <c r="D105" s="64"/>
      <c r="E105" s="64"/>
      <c r="F105" s="142"/>
      <c r="G105" s="142"/>
      <c r="H105" s="64"/>
      <c r="I105" s="64"/>
      <c r="J105" s="64"/>
      <c r="K105" s="142"/>
      <c r="L105" s="64"/>
      <c r="M105" s="64"/>
      <c r="N105" s="64"/>
      <c r="O105" s="64"/>
      <c r="P105" s="142"/>
      <c r="Q105" s="64"/>
      <c r="R105" s="64"/>
      <c r="S105" s="64"/>
      <c r="T105" s="64"/>
      <c r="U105" s="64"/>
      <c r="V105" s="142"/>
      <c r="W105" s="64"/>
      <c r="X105" s="143"/>
      <c r="Y105" s="143"/>
      <c r="Z105" s="143"/>
      <c r="AA105" s="143"/>
      <c r="AB105" s="143"/>
      <c r="AC105" s="143"/>
    </row>
    <row r="106" customHeight="1" spans="1:29">
      <c r="A106" s="64"/>
      <c r="B106" s="64"/>
      <c r="C106" s="64"/>
      <c r="D106" s="64"/>
      <c r="E106" s="64"/>
      <c r="F106" s="142"/>
      <c r="G106" s="142"/>
      <c r="H106" s="64"/>
      <c r="I106" s="64"/>
      <c r="J106" s="64"/>
      <c r="K106" s="142"/>
      <c r="L106" s="64"/>
      <c r="M106" s="64"/>
      <c r="N106" s="64"/>
      <c r="O106" s="64"/>
      <c r="P106" s="142"/>
      <c r="Q106" s="64"/>
      <c r="R106" s="64"/>
      <c r="S106" s="64"/>
      <c r="T106" s="64"/>
      <c r="U106" s="64"/>
      <c r="V106" s="142"/>
      <c r="W106" s="64"/>
      <c r="X106" s="143"/>
      <c r="Y106" s="143"/>
      <c r="Z106" s="143"/>
      <c r="AA106" s="143"/>
      <c r="AB106" s="143"/>
      <c r="AC106" s="143"/>
    </row>
    <row r="107" customHeight="1" spans="1:29">
      <c r="A107" s="64"/>
      <c r="B107" s="64"/>
      <c r="C107" s="64"/>
      <c r="D107" s="64"/>
      <c r="E107" s="64"/>
      <c r="F107" s="142"/>
      <c r="G107" s="142"/>
      <c r="H107" s="64"/>
      <c r="I107" s="64"/>
      <c r="J107" s="64"/>
      <c r="K107" s="142"/>
      <c r="L107" s="64"/>
      <c r="M107" s="64"/>
      <c r="N107" s="64"/>
      <c r="O107" s="64"/>
      <c r="P107" s="142"/>
      <c r="Q107" s="64"/>
      <c r="R107" s="64"/>
      <c r="S107" s="64"/>
      <c r="T107" s="64"/>
      <c r="U107" s="64"/>
      <c r="V107" s="142"/>
      <c r="W107" s="64"/>
      <c r="X107" s="143"/>
      <c r="Y107" s="143"/>
      <c r="Z107" s="143"/>
      <c r="AA107" s="143"/>
      <c r="AB107" s="143"/>
      <c r="AC107" s="143"/>
    </row>
    <row r="108" customHeight="1" spans="1:29">
      <c r="A108" s="64"/>
      <c r="B108" s="64"/>
      <c r="C108" s="64"/>
      <c r="D108" s="64"/>
      <c r="E108" s="64"/>
      <c r="F108" s="142"/>
      <c r="G108" s="142"/>
      <c r="H108" s="64"/>
      <c r="I108" s="64"/>
      <c r="J108" s="64"/>
      <c r="K108" s="142"/>
      <c r="L108" s="64"/>
      <c r="M108" s="64"/>
      <c r="N108" s="64"/>
      <c r="O108" s="64"/>
      <c r="P108" s="142"/>
      <c r="Q108" s="64"/>
      <c r="R108" s="64"/>
      <c r="S108" s="64"/>
      <c r="T108" s="64"/>
      <c r="U108" s="64"/>
      <c r="V108" s="142"/>
      <c r="W108" s="64"/>
      <c r="X108" s="143"/>
      <c r="Y108" s="143"/>
      <c r="Z108" s="143"/>
      <c r="AA108" s="143"/>
      <c r="AB108" s="143"/>
      <c r="AC108" s="143"/>
    </row>
    <row r="109" customHeight="1" spans="1:29">
      <c r="A109" s="64"/>
      <c r="B109" s="64"/>
      <c r="C109" s="64"/>
      <c r="D109" s="64"/>
      <c r="E109" s="64"/>
      <c r="F109" s="142"/>
      <c r="G109" s="142"/>
      <c r="H109" s="64"/>
      <c r="I109" s="64"/>
      <c r="J109" s="64"/>
      <c r="K109" s="142"/>
      <c r="L109" s="64"/>
      <c r="M109" s="64"/>
      <c r="N109" s="64"/>
      <c r="O109" s="64"/>
      <c r="P109" s="142"/>
      <c r="Q109" s="64"/>
      <c r="R109" s="64"/>
      <c r="S109" s="64"/>
      <c r="T109" s="64"/>
      <c r="U109" s="64"/>
      <c r="V109" s="142"/>
      <c r="W109" s="64"/>
      <c r="X109" s="143"/>
      <c r="Y109" s="143"/>
      <c r="Z109" s="143"/>
      <c r="AA109" s="143"/>
      <c r="AB109" s="143"/>
      <c r="AC109" s="143"/>
    </row>
    <row r="110" customHeight="1" spans="1:29">
      <c r="A110" s="64"/>
      <c r="B110" s="64"/>
      <c r="C110" s="64"/>
      <c r="D110" s="64"/>
      <c r="E110" s="64"/>
      <c r="F110" s="142"/>
      <c r="G110" s="142"/>
      <c r="H110" s="64"/>
      <c r="I110" s="64"/>
      <c r="J110" s="64"/>
      <c r="K110" s="142"/>
      <c r="L110" s="64"/>
      <c r="M110" s="64"/>
      <c r="N110" s="64"/>
      <c r="O110" s="64"/>
      <c r="P110" s="142"/>
      <c r="Q110" s="64"/>
      <c r="R110" s="64"/>
      <c r="S110" s="64"/>
      <c r="T110" s="64"/>
      <c r="U110" s="64"/>
      <c r="V110" s="142"/>
      <c r="W110" s="64"/>
      <c r="X110" s="143"/>
      <c r="Y110" s="143"/>
      <c r="Z110" s="143"/>
      <c r="AA110" s="143"/>
      <c r="AB110" s="143"/>
      <c r="AC110" s="143"/>
    </row>
    <row r="111" customHeight="1" spans="1:29">
      <c r="A111" s="64"/>
      <c r="B111" s="64"/>
      <c r="C111" s="64"/>
      <c r="D111" s="64"/>
      <c r="E111" s="64"/>
      <c r="F111" s="142"/>
      <c r="G111" s="142"/>
      <c r="H111" s="64"/>
      <c r="I111" s="64"/>
      <c r="J111" s="64"/>
      <c r="K111" s="142"/>
      <c r="L111" s="64"/>
      <c r="M111" s="64"/>
      <c r="N111" s="64"/>
      <c r="O111" s="64"/>
      <c r="P111" s="142"/>
      <c r="Q111" s="64"/>
      <c r="R111" s="64"/>
      <c r="S111" s="64"/>
      <c r="T111" s="64"/>
      <c r="U111" s="64"/>
      <c r="V111" s="142"/>
      <c r="W111" s="64"/>
      <c r="X111" s="143"/>
      <c r="Y111" s="143"/>
      <c r="Z111" s="143"/>
      <c r="AA111" s="143"/>
      <c r="AB111" s="143"/>
      <c r="AC111" s="143"/>
    </row>
    <row r="112" customHeight="1" spans="1:29">
      <c r="A112" s="64"/>
      <c r="B112" s="64"/>
      <c r="C112" s="64"/>
      <c r="D112" s="64"/>
      <c r="E112" s="64"/>
      <c r="F112" s="142"/>
      <c r="G112" s="142"/>
      <c r="H112" s="64"/>
      <c r="I112" s="64"/>
      <c r="J112" s="64"/>
      <c r="K112" s="142"/>
      <c r="L112" s="64"/>
      <c r="M112" s="64"/>
      <c r="N112" s="64"/>
      <c r="O112" s="64"/>
      <c r="P112" s="142"/>
      <c r="Q112" s="64"/>
      <c r="R112" s="64"/>
      <c r="S112" s="64"/>
      <c r="T112" s="64"/>
      <c r="U112" s="64"/>
      <c r="V112" s="142"/>
      <c r="W112" s="64"/>
      <c r="X112" s="143"/>
      <c r="Y112" s="143"/>
      <c r="Z112" s="143"/>
      <c r="AA112" s="143"/>
      <c r="AB112" s="143"/>
      <c r="AC112" s="143"/>
    </row>
    <row r="113" customHeight="1" spans="1:29">
      <c r="A113" s="64"/>
      <c r="B113" s="64"/>
      <c r="C113" s="64"/>
      <c r="D113" s="64"/>
      <c r="E113" s="64"/>
      <c r="F113" s="142"/>
      <c r="G113" s="142"/>
      <c r="H113" s="64"/>
      <c r="I113" s="64"/>
      <c r="J113" s="64"/>
      <c r="K113" s="142"/>
      <c r="L113" s="64"/>
      <c r="M113" s="64"/>
      <c r="N113" s="64"/>
      <c r="O113" s="64"/>
      <c r="P113" s="142"/>
      <c r="Q113" s="64"/>
      <c r="R113" s="64"/>
      <c r="S113" s="64"/>
      <c r="T113" s="64"/>
      <c r="U113" s="64"/>
      <c r="V113" s="142"/>
      <c r="W113" s="64"/>
      <c r="X113" s="143"/>
      <c r="Y113" s="143"/>
      <c r="Z113" s="143"/>
      <c r="AA113" s="143"/>
      <c r="AB113" s="143"/>
      <c r="AC113" s="143"/>
    </row>
    <row r="114" customHeight="1" spans="1:29">
      <c r="A114" s="64"/>
      <c r="B114" s="64"/>
      <c r="C114" s="64"/>
      <c r="D114" s="64"/>
      <c r="E114" s="64"/>
      <c r="F114" s="142"/>
      <c r="G114" s="142"/>
      <c r="H114" s="64"/>
      <c r="I114" s="64"/>
      <c r="J114" s="64"/>
      <c r="K114" s="142"/>
      <c r="L114" s="64"/>
      <c r="M114" s="64"/>
      <c r="N114" s="64"/>
      <c r="O114" s="64"/>
      <c r="P114" s="142"/>
      <c r="Q114" s="64"/>
      <c r="R114" s="64"/>
      <c r="S114" s="64"/>
      <c r="T114" s="64"/>
      <c r="U114" s="64"/>
      <c r="V114" s="142"/>
      <c r="W114" s="64"/>
      <c r="X114" s="143"/>
      <c r="Y114" s="143"/>
      <c r="Z114" s="143"/>
      <c r="AA114" s="143"/>
      <c r="AB114" s="143"/>
      <c r="AC114" s="143"/>
    </row>
    <row r="115" customHeight="1" spans="1:29">
      <c r="A115" s="64"/>
      <c r="B115" s="64"/>
      <c r="C115" s="64"/>
      <c r="D115" s="64"/>
      <c r="E115" s="64"/>
      <c r="F115" s="142"/>
      <c r="G115" s="142"/>
      <c r="H115" s="64"/>
      <c r="I115" s="64"/>
      <c r="J115" s="64"/>
      <c r="K115" s="142"/>
      <c r="L115" s="64"/>
      <c r="M115" s="64"/>
      <c r="N115" s="64"/>
      <c r="O115" s="64"/>
      <c r="P115" s="142"/>
      <c r="Q115" s="64"/>
      <c r="R115" s="64"/>
      <c r="S115" s="64"/>
      <c r="T115" s="64"/>
      <c r="U115" s="64"/>
      <c r="V115" s="142"/>
      <c r="W115" s="64"/>
      <c r="X115" s="143"/>
      <c r="Y115" s="143"/>
      <c r="Z115" s="143"/>
      <c r="AA115" s="143"/>
      <c r="AB115" s="143"/>
      <c r="AC115" s="143"/>
    </row>
    <row r="116" customHeight="1" spans="1:29">
      <c r="A116" s="64"/>
      <c r="B116" s="64"/>
      <c r="C116" s="64"/>
      <c r="D116" s="64"/>
      <c r="E116" s="64"/>
      <c r="F116" s="142"/>
      <c r="G116" s="142"/>
      <c r="H116" s="64"/>
      <c r="I116" s="64"/>
      <c r="J116" s="64"/>
      <c r="K116" s="142"/>
      <c r="L116" s="64"/>
      <c r="M116" s="64"/>
      <c r="N116" s="64"/>
      <c r="O116" s="64"/>
      <c r="P116" s="142"/>
      <c r="Q116" s="64"/>
      <c r="R116" s="64"/>
      <c r="S116" s="64"/>
      <c r="T116" s="64"/>
      <c r="U116" s="64"/>
      <c r="V116" s="142"/>
      <c r="W116" s="64"/>
      <c r="X116" s="143"/>
      <c r="Y116" s="143"/>
      <c r="Z116" s="143"/>
      <c r="AA116" s="143"/>
      <c r="AB116" s="143"/>
      <c r="AC116" s="143"/>
    </row>
    <row r="117" customHeight="1" spans="1:29">
      <c r="A117" s="64"/>
      <c r="B117" s="64"/>
      <c r="C117" s="64"/>
      <c r="D117" s="64"/>
      <c r="E117" s="64"/>
      <c r="F117" s="142"/>
      <c r="G117" s="142"/>
      <c r="H117" s="64"/>
      <c r="I117" s="64"/>
      <c r="J117" s="64"/>
      <c r="K117" s="142"/>
      <c r="L117" s="64"/>
      <c r="M117" s="64"/>
      <c r="N117" s="64"/>
      <c r="O117" s="64"/>
      <c r="P117" s="142"/>
      <c r="Q117" s="64"/>
      <c r="R117" s="64"/>
      <c r="S117" s="64"/>
      <c r="T117" s="64"/>
      <c r="U117" s="64"/>
      <c r="V117" s="142"/>
      <c r="W117" s="64"/>
      <c r="X117" s="143"/>
      <c r="Y117" s="143"/>
      <c r="Z117" s="143"/>
      <c r="AA117" s="143"/>
      <c r="AB117" s="143"/>
      <c r="AC117" s="143"/>
    </row>
    <row r="118" customHeight="1" spans="1:29">
      <c r="A118" s="64"/>
      <c r="B118" s="64"/>
      <c r="C118" s="64"/>
      <c r="D118" s="64"/>
      <c r="E118" s="64"/>
      <c r="F118" s="142"/>
      <c r="G118" s="142"/>
      <c r="H118" s="64"/>
      <c r="I118" s="64"/>
      <c r="J118" s="64"/>
      <c r="K118" s="142"/>
      <c r="L118" s="64"/>
      <c r="M118" s="64"/>
      <c r="N118" s="64"/>
      <c r="O118" s="64"/>
      <c r="P118" s="142"/>
      <c r="Q118" s="64"/>
      <c r="R118" s="64"/>
      <c r="S118" s="64"/>
      <c r="T118" s="64"/>
      <c r="U118" s="64"/>
      <c r="V118" s="142"/>
      <c r="W118" s="64"/>
      <c r="X118" s="143"/>
      <c r="Y118" s="143"/>
      <c r="Z118" s="143"/>
      <c r="AA118" s="143"/>
      <c r="AB118" s="143"/>
      <c r="AC118" s="143"/>
    </row>
    <row r="119" customHeight="1" spans="1:29">
      <c r="A119" s="64"/>
      <c r="B119" s="64"/>
      <c r="C119" s="64"/>
      <c r="D119" s="64"/>
      <c r="E119" s="64"/>
      <c r="F119" s="142"/>
      <c r="G119" s="142"/>
      <c r="H119" s="64"/>
      <c r="I119" s="64"/>
      <c r="J119" s="64"/>
      <c r="K119" s="142"/>
      <c r="L119" s="64"/>
      <c r="M119" s="64"/>
      <c r="N119" s="64"/>
      <c r="O119" s="64"/>
      <c r="P119" s="142"/>
      <c r="Q119" s="64"/>
      <c r="R119" s="64"/>
      <c r="S119" s="64"/>
      <c r="T119" s="64"/>
      <c r="U119" s="64"/>
      <c r="V119" s="142"/>
      <c r="W119" s="64"/>
      <c r="X119" s="143"/>
      <c r="Y119" s="143"/>
      <c r="Z119" s="143"/>
      <c r="AA119" s="143"/>
      <c r="AB119" s="143"/>
      <c r="AC119" s="143"/>
    </row>
    <row r="120" customHeight="1" spans="1:29">
      <c r="A120" s="64"/>
      <c r="B120" s="64"/>
      <c r="C120" s="64"/>
      <c r="D120" s="64"/>
      <c r="E120" s="64"/>
      <c r="F120" s="142"/>
      <c r="G120" s="142"/>
      <c r="H120" s="64"/>
      <c r="I120" s="64"/>
      <c r="J120" s="64"/>
      <c r="K120" s="142"/>
      <c r="L120" s="64"/>
      <c r="M120" s="64"/>
      <c r="N120" s="64"/>
      <c r="O120" s="64"/>
      <c r="P120" s="142"/>
      <c r="Q120" s="64"/>
      <c r="R120" s="64"/>
      <c r="S120" s="64"/>
      <c r="T120" s="64"/>
      <c r="U120" s="64"/>
      <c r="V120" s="142"/>
      <c r="W120" s="64"/>
      <c r="X120" s="143"/>
      <c r="Y120" s="143"/>
      <c r="Z120" s="143"/>
      <c r="AA120" s="143"/>
      <c r="AB120" s="143"/>
      <c r="AC120" s="143"/>
    </row>
    <row r="121" customHeight="1" spans="1:29">
      <c r="A121" s="64"/>
      <c r="B121" s="64"/>
      <c r="C121" s="64"/>
      <c r="D121" s="64"/>
      <c r="E121" s="64"/>
      <c r="F121" s="142"/>
      <c r="G121" s="142"/>
      <c r="H121" s="64"/>
      <c r="I121" s="64"/>
      <c r="J121" s="64"/>
      <c r="K121" s="142"/>
      <c r="L121" s="64"/>
      <c r="M121" s="64"/>
      <c r="N121" s="64"/>
      <c r="O121" s="64"/>
      <c r="P121" s="142"/>
      <c r="Q121" s="64"/>
      <c r="R121" s="64"/>
      <c r="S121" s="64"/>
      <c r="T121" s="64"/>
      <c r="U121" s="64"/>
      <c r="V121" s="142"/>
      <c r="W121" s="64"/>
      <c r="X121" s="143"/>
      <c r="Y121" s="143"/>
      <c r="Z121" s="143"/>
      <c r="AA121" s="143"/>
      <c r="AB121" s="143"/>
      <c r="AC121" s="143"/>
    </row>
    <row r="122" customHeight="1" spans="1:29">
      <c r="A122" s="64"/>
      <c r="B122" s="64"/>
      <c r="C122" s="64"/>
      <c r="D122" s="64"/>
      <c r="E122" s="64"/>
      <c r="F122" s="142"/>
      <c r="G122" s="142"/>
      <c r="H122" s="64"/>
      <c r="I122" s="64"/>
      <c r="J122" s="64"/>
      <c r="K122" s="142"/>
      <c r="L122" s="64"/>
      <c r="M122" s="64"/>
      <c r="N122" s="64"/>
      <c r="O122" s="64"/>
      <c r="P122" s="142"/>
      <c r="Q122" s="64"/>
      <c r="R122" s="64"/>
      <c r="S122" s="64"/>
      <c r="T122" s="64"/>
      <c r="U122" s="64"/>
      <c r="V122" s="142"/>
      <c r="W122" s="64"/>
      <c r="X122" s="143"/>
      <c r="Y122" s="143"/>
      <c r="Z122" s="143"/>
      <c r="AA122" s="143"/>
      <c r="AB122" s="143"/>
      <c r="AC122" s="143"/>
    </row>
    <row r="123" customHeight="1" spans="1:29">
      <c r="A123" s="64"/>
      <c r="B123" s="64"/>
      <c r="C123" s="64"/>
      <c r="D123" s="64"/>
      <c r="E123" s="64"/>
      <c r="F123" s="142"/>
      <c r="G123" s="142"/>
      <c r="H123" s="64"/>
      <c r="I123" s="64"/>
      <c r="J123" s="64"/>
      <c r="K123" s="142"/>
      <c r="L123" s="64"/>
      <c r="M123" s="64"/>
      <c r="N123" s="64"/>
      <c r="O123" s="64"/>
      <c r="P123" s="142"/>
      <c r="Q123" s="64"/>
      <c r="R123" s="64"/>
      <c r="S123" s="64"/>
      <c r="T123" s="64"/>
      <c r="U123" s="64"/>
      <c r="V123" s="142"/>
      <c r="W123" s="64"/>
      <c r="X123" s="143"/>
      <c r="Y123" s="143"/>
      <c r="Z123" s="143"/>
      <c r="AA123" s="143"/>
      <c r="AB123" s="143"/>
      <c r="AC123" s="143"/>
    </row>
    <row r="124" customHeight="1" spans="1:29">
      <c r="A124" s="64"/>
      <c r="B124" s="64"/>
      <c r="C124" s="64"/>
      <c r="D124" s="64"/>
      <c r="E124" s="64"/>
      <c r="F124" s="142"/>
      <c r="G124" s="142"/>
      <c r="H124" s="64"/>
      <c r="I124" s="64"/>
      <c r="J124" s="64"/>
      <c r="K124" s="142"/>
      <c r="L124" s="64"/>
      <c r="M124" s="64"/>
      <c r="N124" s="64"/>
      <c r="O124" s="64"/>
      <c r="P124" s="142"/>
      <c r="Q124" s="64"/>
      <c r="R124" s="64"/>
      <c r="S124" s="64"/>
      <c r="T124" s="64"/>
      <c r="U124" s="64"/>
      <c r="V124" s="142"/>
      <c r="W124" s="64"/>
      <c r="X124" s="143"/>
      <c r="Y124" s="143"/>
      <c r="Z124" s="143"/>
      <c r="AA124" s="143"/>
      <c r="AB124" s="143"/>
      <c r="AC124" s="143"/>
    </row>
    <row r="125" customHeight="1" spans="1:29">
      <c r="A125" s="64"/>
      <c r="B125" s="64"/>
      <c r="C125" s="64"/>
      <c r="D125" s="64"/>
      <c r="E125" s="64"/>
      <c r="F125" s="142"/>
      <c r="G125" s="142"/>
      <c r="H125" s="64"/>
      <c r="I125" s="64"/>
      <c r="J125" s="64"/>
      <c r="K125" s="142"/>
      <c r="L125" s="64"/>
      <c r="M125" s="64"/>
      <c r="N125" s="64"/>
      <c r="O125" s="64"/>
      <c r="P125" s="142"/>
      <c r="Q125" s="64"/>
      <c r="R125" s="64"/>
      <c r="S125" s="64"/>
      <c r="T125" s="64"/>
      <c r="U125" s="64"/>
      <c r="V125" s="142"/>
      <c r="W125" s="64"/>
      <c r="X125" s="143"/>
      <c r="Y125" s="143"/>
      <c r="Z125" s="143"/>
      <c r="AA125" s="143"/>
      <c r="AB125" s="143"/>
      <c r="AC125" s="143"/>
    </row>
    <row r="126" customHeight="1" spans="1:29">
      <c r="A126" s="64"/>
      <c r="B126" s="64"/>
      <c r="C126" s="64"/>
      <c r="D126" s="64"/>
      <c r="E126" s="64"/>
      <c r="F126" s="142"/>
      <c r="G126" s="142"/>
      <c r="H126" s="64"/>
      <c r="I126" s="64"/>
      <c r="J126" s="64"/>
      <c r="K126" s="142"/>
      <c r="L126" s="64"/>
      <c r="M126" s="64"/>
      <c r="N126" s="64"/>
      <c r="O126" s="64"/>
      <c r="P126" s="142"/>
      <c r="Q126" s="64"/>
      <c r="R126" s="64"/>
      <c r="S126" s="64"/>
      <c r="T126" s="64"/>
      <c r="U126" s="64"/>
      <c r="V126" s="142"/>
      <c r="W126" s="64"/>
      <c r="X126" s="143"/>
      <c r="Y126" s="143"/>
      <c r="Z126" s="143"/>
      <c r="AA126" s="143"/>
      <c r="AB126" s="143"/>
      <c r="AC126" s="143"/>
    </row>
    <row r="127" customHeight="1" spans="1:29">
      <c r="A127" s="64"/>
      <c r="B127" s="64"/>
      <c r="C127" s="64"/>
      <c r="D127" s="64"/>
      <c r="E127" s="64"/>
      <c r="F127" s="142"/>
      <c r="G127" s="142"/>
      <c r="H127" s="64"/>
      <c r="I127" s="64"/>
      <c r="J127" s="64"/>
      <c r="K127" s="142"/>
      <c r="L127" s="64"/>
      <c r="M127" s="64"/>
      <c r="N127" s="64"/>
      <c r="O127" s="64"/>
      <c r="P127" s="142"/>
      <c r="Q127" s="64"/>
      <c r="R127" s="64"/>
      <c r="S127" s="64"/>
      <c r="T127" s="64"/>
      <c r="U127" s="64"/>
      <c r="V127" s="142"/>
      <c r="W127" s="64"/>
      <c r="X127" s="143"/>
      <c r="Y127" s="143"/>
      <c r="Z127" s="143"/>
      <c r="AA127" s="143"/>
      <c r="AB127" s="143"/>
      <c r="AC127" s="143"/>
    </row>
    <row r="128" customHeight="1" spans="1:29">
      <c r="A128" s="64"/>
      <c r="B128" s="64"/>
      <c r="C128" s="64"/>
      <c r="D128" s="64"/>
      <c r="E128" s="64"/>
      <c r="F128" s="142"/>
      <c r="G128" s="142"/>
      <c r="H128" s="64"/>
      <c r="I128" s="64"/>
      <c r="J128" s="64"/>
      <c r="K128" s="142"/>
      <c r="L128" s="64"/>
      <c r="M128" s="64"/>
      <c r="N128" s="64"/>
      <c r="O128" s="64"/>
      <c r="P128" s="142"/>
      <c r="Q128" s="64"/>
      <c r="R128" s="64"/>
      <c r="S128" s="64"/>
      <c r="T128" s="64"/>
      <c r="U128" s="64"/>
      <c r="V128" s="142"/>
      <c r="W128" s="64"/>
      <c r="X128" s="143"/>
      <c r="Y128" s="143"/>
      <c r="Z128" s="143"/>
      <c r="AA128" s="143"/>
      <c r="AB128" s="143"/>
      <c r="AC128" s="143"/>
    </row>
    <row r="129" customHeight="1" spans="1:29">
      <c r="A129" s="64"/>
      <c r="B129" s="64"/>
      <c r="C129" s="64"/>
      <c r="D129" s="64"/>
      <c r="E129" s="64"/>
      <c r="F129" s="142"/>
      <c r="G129" s="142"/>
      <c r="H129" s="64"/>
      <c r="I129" s="64"/>
      <c r="J129" s="64"/>
      <c r="K129" s="142"/>
      <c r="L129" s="64"/>
      <c r="M129" s="64"/>
      <c r="N129" s="64"/>
      <c r="O129" s="64"/>
      <c r="P129" s="142"/>
      <c r="Q129" s="64"/>
      <c r="R129" s="64"/>
      <c r="S129" s="64"/>
      <c r="T129" s="64"/>
      <c r="U129" s="64"/>
      <c r="V129" s="142"/>
      <c r="W129" s="64"/>
      <c r="X129" s="143"/>
      <c r="Y129" s="143"/>
      <c r="Z129" s="143"/>
      <c r="AA129" s="143"/>
      <c r="AB129" s="143"/>
      <c r="AC129" s="143"/>
    </row>
    <row r="130" customHeight="1" spans="1:29">
      <c r="A130" s="64"/>
      <c r="B130" s="64"/>
      <c r="C130" s="64"/>
      <c r="D130" s="64"/>
      <c r="E130" s="64"/>
      <c r="F130" s="142"/>
      <c r="G130" s="142"/>
      <c r="H130" s="64"/>
      <c r="I130" s="64"/>
      <c r="J130" s="64"/>
      <c r="K130" s="142"/>
      <c r="L130" s="64"/>
      <c r="M130" s="64"/>
      <c r="N130" s="64"/>
      <c r="O130" s="64"/>
      <c r="P130" s="142"/>
      <c r="Q130" s="64"/>
      <c r="R130" s="64"/>
      <c r="S130" s="64"/>
      <c r="T130" s="64"/>
      <c r="U130" s="64"/>
      <c r="V130" s="142"/>
      <c r="W130" s="64"/>
      <c r="X130" s="143"/>
      <c r="Y130" s="143"/>
      <c r="Z130" s="143"/>
      <c r="AA130" s="143"/>
      <c r="AB130" s="143"/>
      <c r="AC130" s="143"/>
    </row>
    <row r="131" customHeight="1" spans="1:29">
      <c r="A131" s="64"/>
      <c r="B131" s="64"/>
      <c r="C131" s="64"/>
      <c r="D131" s="64"/>
      <c r="E131" s="64"/>
      <c r="F131" s="142"/>
      <c r="G131" s="142"/>
      <c r="H131" s="64"/>
      <c r="I131" s="64"/>
      <c r="J131" s="64"/>
      <c r="K131" s="142"/>
      <c r="L131" s="64"/>
      <c r="M131" s="64"/>
      <c r="N131" s="64"/>
      <c r="O131" s="64"/>
      <c r="P131" s="142"/>
      <c r="Q131" s="64"/>
      <c r="R131" s="64"/>
      <c r="S131" s="64"/>
      <c r="T131" s="64"/>
      <c r="U131" s="64"/>
      <c r="V131" s="142"/>
      <c r="W131" s="64"/>
      <c r="X131" s="143"/>
      <c r="Y131" s="143"/>
      <c r="Z131" s="143"/>
      <c r="AA131" s="143"/>
      <c r="AB131" s="143"/>
      <c r="AC131" s="143"/>
    </row>
    <row r="132" customHeight="1" spans="1:29">
      <c r="A132" s="64"/>
      <c r="B132" s="64"/>
      <c r="C132" s="64"/>
      <c r="D132" s="64"/>
      <c r="E132" s="64"/>
      <c r="F132" s="142"/>
      <c r="G132" s="142"/>
      <c r="H132" s="64"/>
      <c r="I132" s="64"/>
      <c r="J132" s="64"/>
      <c r="K132" s="142"/>
      <c r="L132" s="64"/>
      <c r="M132" s="64"/>
      <c r="N132" s="64"/>
      <c r="O132" s="64"/>
      <c r="P132" s="142"/>
      <c r="Q132" s="64"/>
      <c r="R132" s="64"/>
      <c r="S132" s="64"/>
      <c r="T132" s="64"/>
      <c r="U132" s="64"/>
      <c r="V132" s="142"/>
      <c r="W132" s="64"/>
      <c r="X132" s="143"/>
      <c r="Y132" s="143"/>
      <c r="Z132" s="143"/>
      <c r="AA132" s="143"/>
      <c r="AB132" s="143"/>
      <c r="AC132" s="143"/>
    </row>
    <row r="133" customHeight="1" spans="1:29">
      <c r="A133" s="64"/>
      <c r="B133" s="64"/>
      <c r="C133" s="64"/>
      <c r="D133" s="64"/>
      <c r="E133" s="64"/>
      <c r="F133" s="142"/>
      <c r="G133" s="142"/>
      <c r="H133" s="64"/>
      <c r="I133" s="64"/>
      <c r="J133" s="64"/>
      <c r="K133" s="142"/>
      <c r="L133" s="64"/>
      <c r="M133" s="64"/>
      <c r="N133" s="64"/>
      <c r="O133" s="64"/>
      <c r="P133" s="142"/>
      <c r="Q133" s="64"/>
      <c r="R133" s="64"/>
      <c r="S133" s="64"/>
      <c r="T133" s="64"/>
      <c r="U133" s="64"/>
      <c r="V133" s="142"/>
      <c r="W133" s="64"/>
      <c r="X133" s="143"/>
      <c r="Y133" s="143"/>
      <c r="Z133" s="143"/>
      <c r="AA133" s="143"/>
      <c r="AB133" s="143"/>
      <c r="AC133" s="143"/>
    </row>
    <row r="134" customHeight="1" spans="1:29">
      <c r="A134" s="64"/>
      <c r="B134" s="64"/>
      <c r="C134" s="64"/>
      <c r="D134" s="64"/>
      <c r="E134" s="64"/>
      <c r="F134" s="142"/>
      <c r="G134" s="142"/>
      <c r="H134" s="64"/>
      <c r="I134" s="64"/>
      <c r="J134" s="64"/>
      <c r="K134" s="142"/>
      <c r="L134" s="64"/>
      <c r="M134" s="64"/>
      <c r="N134" s="64"/>
      <c r="O134" s="64"/>
      <c r="P134" s="142"/>
      <c r="Q134" s="64"/>
      <c r="R134" s="64"/>
      <c r="S134" s="64"/>
      <c r="T134" s="64"/>
      <c r="U134" s="64"/>
      <c r="V134" s="142"/>
      <c r="W134" s="64"/>
      <c r="X134" s="143"/>
      <c r="Y134" s="143"/>
      <c r="Z134" s="143"/>
      <c r="AA134" s="143"/>
      <c r="AB134" s="143"/>
      <c r="AC134" s="143"/>
    </row>
    <row r="135" customHeight="1" spans="1:29">
      <c r="A135" s="64"/>
      <c r="B135" s="64"/>
      <c r="C135" s="64"/>
      <c r="D135" s="64"/>
      <c r="E135" s="64"/>
      <c r="F135" s="142"/>
      <c r="G135" s="142"/>
      <c r="H135" s="64"/>
      <c r="I135" s="64"/>
      <c r="J135" s="64"/>
      <c r="K135" s="142"/>
      <c r="L135" s="64"/>
      <c r="M135" s="64"/>
      <c r="N135" s="64"/>
      <c r="O135" s="64"/>
      <c r="P135" s="142"/>
      <c r="Q135" s="64"/>
      <c r="R135" s="64"/>
      <c r="S135" s="64"/>
      <c r="T135" s="64"/>
      <c r="U135" s="64"/>
      <c r="V135" s="142"/>
      <c r="W135" s="64"/>
      <c r="X135" s="143"/>
      <c r="Y135" s="143"/>
      <c r="Z135" s="143"/>
      <c r="AA135" s="143"/>
      <c r="AB135" s="143"/>
      <c r="AC135" s="143"/>
    </row>
    <row r="136" customHeight="1" spans="1:29">
      <c r="A136" s="64"/>
      <c r="B136" s="64"/>
      <c r="C136" s="64"/>
      <c r="D136" s="64"/>
      <c r="E136" s="64"/>
      <c r="F136" s="142"/>
      <c r="G136" s="142"/>
      <c r="H136" s="64"/>
      <c r="I136" s="64"/>
      <c r="J136" s="64"/>
      <c r="K136" s="142"/>
      <c r="L136" s="64"/>
      <c r="M136" s="64"/>
      <c r="N136" s="64"/>
      <c r="O136" s="64"/>
      <c r="P136" s="142"/>
      <c r="Q136" s="64"/>
      <c r="R136" s="64"/>
      <c r="S136" s="64"/>
      <c r="T136" s="64"/>
      <c r="U136" s="64"/>
      <c r="V136" s="142"/>
      <c r="W136" s="64"/>
      <c r="X136" s="143"/>
      <c r="Y136" s="143"/>
      <c r="Z136" s="143"/>
      <c r="AA136" s="143"/>
      <c r="AB136" s="143"/>
      <c r="AC136" s="143"/>
    </row>
    <row r="137" customHeight="1" spans="1:29">
      <c r="A137" s="64"/>
      <c r="B137" s="64"/>
      <c r="C137" s="64"/>
      <c r="D137" s="64"/>
      <c r="E137" s="64"/>
      <c r="F137" s="142"/>
      <c r="G137" s="142"/>
      <c r="H137" s="64"/>
      <c r="I137" s="64"/>
      <c r="J137" s="64"/>
      <c r="K137" s="142"/>
      <c r="L137" s="64"/>
      <c r="M137" s="64"/>
      <c r="N137" s="64"/>
      <c r="O137" s="64"/>
      <c r="P137" s="142"/>
      <c r="Q137" s="64"/>
      <c r="R137" s="64"/>
      <c r="S137" s="64"/>
      <c r="T137" s="64"/>
      <c r="U137" s="64"/>
      <c r="V137" s="142"/>
      <c r="W137" s="64"/>
      <c r="X137" s="143"/>
      <c r="Y137" s="143"/>
      <c r="Z137" s="143"/>
      <c r="AA137" s="143"/>
      <c r="AB137" s="143"/>
      <c r="AC137" s="143"/>
    </row>
    <row r="138" customHeight="1" spans="1:29">
      <c r="A138" s="64"/>
      <c r="B138" s="64"/>
      <c r="C138" s="64"/>
      <c r="D138" s="64"/>
      <c r="E138" s="64"/>
      <c r="F138" s="142"/>
      <c r="G138" s="142"/>
      <c r="H138" s="64"/>
      <c r="I138" s="64"/>
      <c r="J138" s="64"/>
      <c r="K138" s="142"/>
      <c r="L138" s="64"/>
      <c r="M138" s="64"/>
      <c r="N138" s="64"/>
      <c r="O138" s="64"/>
      <c r="P138" s="142"/>
      <c r="Q138" s="64"/>
      <c r="R138" s="64"/>
      <c r="S138" s="64"/>
      <c r="T138" s="64"/>
      <c r="U138" s="64"/>
      <c r="V138" s="142"/>
      <c r="W138" s="64"/>
      <c r="X138" s="143"/>
      <c r="Y138" s="143"/>
      <c r="Z138" s="143"/>
      <c r="AA138" s="143"/>
      <c r="AB138" s="143"/>
      <c r="AC138" s="143"/>
    </row>
    <row r="139" customHeight="1" spans="1:29">
      <c r="A139" s="64"/>
      <c r="B139" s="64"/>
      <c r="C139" s="64"/>
      <c r="D139" s="64"/>
      <c r="E139" s="64"/>
      <c r="F139" s="142"/>
      <c r="G139" s="142"/>
      <c r="H139" s="64"/>
      <c r="I139" s="64"/>
      <c r="J139" s="64"/>
      <c r="K139" s="142"/>
      <c r="L139" s="64"/>
      <c r="M139" s="64"/>
      <c r="N139" s="64"/>
      <c r="O139" s="64"/>
      <c r="P139" s="142"/>
      <c r="Q139" s="64"/>
      <c r="R139" s="64"/>
      <c r="S139" s="64"/>
      <c r="T139" s="64"/>
      <c r="U139" s="64"/>
      <c r="V139" s="142"/>
      <c r="W139" s="64"/>
      <c r="X139" s="143"/>
      <c r="Y139" s="143"/>
      <c r="Z139" s="143"/>
      <c r="AA139" s="143"/>
      <c r="AB139" s="143"/>
      <c r="AC139" s="143"/>
    </row>
    <row r="140" customHeight="1" spans="1:29">
      <c r="A140" s="64"/>
      <c r="B140" s="64"/>
      <c r="C140" s="64"/>
      <c r="D140" s="64"/>
      <c r="E140" s="64"/>
      <c r="F140" s="142"/>
      <c r="G140" s="142"/>
      <c r="H140" s="64"/>
      <c r="I140" s="64"/>
      <c r="J140" s="64"/>
      <c r="K140" s="142"/>
      <c r="L140" s="64"/>
      <c r="M140" s="64"/>
      <c r="N140" s="64"/>
      <c r="O140" s="64"/>
      <c r="P140" s="142"/>
      <c r="Q140" s="64"/>
      <c r="R140" s="64"/>
      <c r="S140" s="64"/>
      <c r="T140" s="64"/>
      <c r="U140" s="64"/>
      <c r="V140" s="142"/>
      <c r="W140" s="64"/>
      <c r="X140" s="143"/>
      <c r="Y140" s="143"/>
      <c r="Z140" s="143"/>
      <c r="AA140" s="143"/>
      <c r="AB140" s="143"/>
      <c r="AC140" s="143"/>
    </row>
    <row r="141" customHeight="1" spans="1:29">
      <c r="A141" s="64"/>
      <c r="B141" s="64"/>
      <c r="C141" s="64"/>
      <c r="D141" s="64"/>
      <c r="E141" s="64"/>
      <c r="F141" s="142"/>
      <c r="G141" s="142"/>
      <c r="H141" s="64"/>
      <c r="I141" s="64"/>
      <c r="J141" s="64"/>
      <c r="K141" s="142"/>
      <c r="L141" s="64"/>
      <c r="M141" s="64"/>
      <c r="N141" s="64"/>
      <c r="O141" s="64"/>
      <c r="P141" s="142"/>
      <c r="Q141" s="64"/>
      <c r="R141" s="64"/>
      <c r="S141" s="64"/>
      <c r="T141" s="64"/>
      <c r="U141" s="64"/>
      <c r="V141" s="142"/>
      <c r="W141" s="64"/>
      <c r="X141" s="143"/>
      <c r="Y141" s="143"/>
      <c r="Z141" s="143"/>
      <c r="AA141" s="143"/>
      <c r="AB141" s="143"/>
      <c r="AC141" s="143"/>
    </row>
    <row r="142" customHeight="1" spans="1:29">
      <c r="A142" s="64"/>
      <c r="B142" s="64"/>
      <c r="C142" s="64"/>
      <c r="D142" s="64"/>
      <c r="E142" s="64"/>
      <c r="F142" s="142"/>
      <c r="G142" s="142"/>
      <c r="H142" s="64"/>
      <c r="I142" s="64"/>
      <c r="J142" s="64"/>
      <c r="K142" s="142"/>
      <c r="L142" s="64"/>
      <c r="M142" s="64"/>
      <c r="N142" s="64"/>
      <c r="O142" s="64"/>
      <c r="P142" s="142"/>
      <c r="Q142" s="64"/>
      <c r="R142" s="64"/>
      <c r="S142" s="64"/>
      <c r="T142" s="64"/>
      <c r="U142" s="64"/>
      <c r="V142" s="142"/>
      <c r="W142" s="64"/>
      <c r="X142" s="143"/>
      <c r="Y142" s="143"/>
      <c r="Z142" s="143"/>
      <c r="AA142" s="143"/>
      <c r="AB142" s="143"/>
      <c r="AC142" s="143"/>
    </row>
    <row r="143" customHeight="1" spans="1:29">
      <c r="A143" s="64"/>
      <c r="B143" s="64"/>
      <c r="C143" s="64"/>
      <c r="D143" s="64"/>
      <c r="E143" s="64"/>
      <c r="F143" s="142"/>
      <c r="G143" s="142"/>
      <c r="H143" s="64"/>
      <c r="I143" s="64"/>
      <c r="J143" s="64"/>
      <c r="K143" s="142"/>
      <c r="L143" s="64"/>
      <c r="M143" s="64"/>
      <c r="N143" s="64"/>
      <c r="O143" s="64"/>
      <c r="P143" s="142"/>
      <c r="Q143" s="64"/>
      <c r="R143" s="64"/>
      <c r="S143" s="64"/>
      <c r="T143" s="64"/>
      <c r="U143" s="64"/>
      <c r="V143" s="142"/>
      <c r="W143" s="64"/>
      <c r="X143" s="143"/>
      <c r="Y143" s="143"/>
      <c r="Z143" s="143"/>
      <c r="AA143" s="143"/>
      <c r="AB143" s="143"/>
      <c r="AC143" s="143"/>
    </row>
    <row r="144" customHeight="1" spans="1:29">
      <c r="A144" s="64"/>
      <c r="B144" s="64"/>
      <c r="C144" s="64"/>
      <c r="D144" s="64"/>
      <c r="E144" s="64"/>
      <c r="F144" s="142"/>
      <c r="G144" s="142"/>
      <c r="H144" s="64"/>
      <c r="I144" s="64"/>
      <c r="J144" s="64"/>
      <c r="K144" s="142"/>
      <c r="L144" s="64"/>
      <c r="M144" s="64"/>
      <c r="N144" s="64"/>
      <c r="O144" s="64"/>
      <c r="P144" s="142"/>
      <c r="Q144" s="64"/>
      <c r="R144" s="64"/>
      <c r="S144" s="64"/>
      <c r="T144" s="64"/>
      <c r="U144" s="64"/>
      <c r="V144" s="142"/>
      <c r="W144" s="64"/>
      <c r="X144" s="143"/>
      <c r="Y144" s="143"/>
      <c r="Z144" s="143"/>
      <c r="AA144" s="143"/>
      <c r="AB144" s="143"/>
      <c r="AC144" s="143"/>
    </row>
    <row r="145" customHeight="1" spans="1:29">
      <c r="A145" s="64"/>
      <c r="B145" s="64"/>
      <c r="C145" s="64"/>
      <c r="D145" s="64"/>
      <c r="E145" s="64"/>
      <c r="F145" s="142"/>
      <c r="G145" s="142"/>
      <c r="H145" s="64"/>
      <c r="I145" s="64"/>
      <c r="J145" s="64"/>
      <c r="K145" s="142"/>
      <c r="L145" s="64"/>
      <c r="M145" s="64"/>
      <c r="N145" s="64"/>
      <c r="O145" s="64"/>
      <c r="P145" s="142"/>
      <c r="Q145" s="64"/>
      <c r="R145" s="64"/>
      <c r="S145" s="64"/>
      <c r="T145" s="64"/>
      <c r="U145" s="64"/>
      <c r="V145" s="142"/>
      <c r="W145" s="64"/>
      <c r="X145" s="143"/>
      <c r="Y145" s="143"/>
      <c r="Z145" s="143"/>
      <c r="AA145" s="143"/>
      <c r="AB145" s="143"/>
      <c r="AC145" s="143"/>
    </row>
    <row r="146" customHeight="1" spans="1:29">
      <c r="A146" s="64"/>
      <c r="B146" s="64"/>
      <c r="C146" s="64"/>
      <c r="D146" s="64"/>
      <c r="E146" s="64"/>
      <c r="F146" s="142"/>
      <c r="G146" s="142"/>
      <c r="H146" s="64"/>
      <c r="I146" s="64"/>
      <c r="J146" s="64"/>
      <c r="K146" s="142"/>
      <c r="L146" s="64"/>
      <c r="M146" s="64"/>
      <c r="N146" s="64"/>
      <c r="O146" s="64"/>
      <c r="P146" s="142"/>
      <c r="Q146" s="64"/>
      <c r="R146" s="64"/>
      <c r="S146" s="64"/>
      <c r="T146" s="64"/>
      <c r="U146" s="64"/>
      <c r="V146" s="142"/>
      <c r="W146" s="64"/>
      <c r="X146" s="143"/>
      <c r="Y146" s="143"/>
      <c r="Z146" s="143"/>
      <c r="AA146" s="143"/>
      <c r="AB146" s="143"/>
      <c r="AC146" s="143"/>
    </row>
    <row r="147" customHeight="1" spans="1:29">
      <c r="A147" s="64"/>
      <c r="B147" s="64"/>
      <c r="C147" s="64"/>
      <c r="D147" s="64"/>
      <c r="E147" s="64"/>
      <c r="F147" s="142"/>
      <c r="G147" s="142"/>
      <c r="H147" s="64"/>
      <c r="I147" s="64"/>
      <c r="J147" s="64"/>
      <c r="K147" s="142"/>
      <c r="L147" s="64"/>
      <c r="M147" s="64"/>
      <c r="N147" s="64"/>
      <c r="O147" s="64"/>
      <c r="P147" s="142"/>
      <c r="Q147" s="64"/>
      <c r="R147" s="64"/>
      <c r="S147" s="64"/>
      <c r="T147" s="64"/>
      <c r="U147" s="64"/>
      <c r="V147" s="142"/>
      <c r="W147" s="64"/>
      <c r="X147" s="143"/>
      <c r="Y147" s="143"/>
      <c r="Z147" s="143"/>
      <c r="AA147" s="143"/>
      <c r="AB147" s="143"/>
      <c r="AC147" s="143"/>
    </row>
    <row r="148" customHeight="1" spans="1:29">
      <c r="A148" s="64"/>
      <c r="B148" s="64"/>
      <c r="C148" s="64"/>
      <c r="D148" s="64"/>
      <c r="E148" s="64"/>
      <c r="F148" s="142"/>
      <c r="G148" s="142"/>
      <c r="H148" s="64"/>
      <c r="I148" s="64"/>
      <c r="J148" s="64"/>
      <c r="K148" s="142"/>
      <c r="L148" s="64"/>
      <c r="M148" s="64"/>
      <c r="N148" s="64"/>
      <c r="O148" s="64"/>
      <c r="P148" s="142"/>
      <c r="Q148" s="64"/>
      <c r="R148" s="64"/>
      <c r="S148" s="64"/>
      <c r="T148" s="64"/>
      <c r="U148" s="64"/>
      <c r="V148" s="142"/>
      <c r="W148" s="64"/>
      <c r="X148" s="143"/>
      <c r="Y148" s="143"/>
      <c r="Z148" s="143"/>
      <c r="AA148" s="143"/>
      <c r="AB148" s="143"/>
      <c r="AC148" s="143"/>
    </row>
    <row r="149" customHeight="1" spans="1:29">
      <c r="A149" s="64"/>
      <c r="B149" s="64"/>
      <c r="C149" s="64"/>
      <c r="D149" s="64"/>
      <c r="E149" s="64"/>
      <c r="F149" s="142"/>
      <c r="G149" s="142"/>
      <c r="H149" s="64"/>
      <c r="I149" s="64"/>
      <c r="J149" s="64"/>
      <c r="K149" s="142"/>
      <c r="L149" s="64"/>
      <c r="M149" s="64"/>
      <c r="N149" s="64"/>
      <c r="O149" s="64"/>
      <c r="P149" s="142"/>
      <c r="Q149" s="64"/>
      <c r="R149" s="64"/>
      <c r="S149" s="64"/>
      <c r="T149" s="64"/>
      <c r="U149" s="64"/>
      <c r="V149" s="142"/>
      <c r="W149" s="64"/>
      <c r="X149" s="143"/>
      <c r="Y149" s="143"/>
      <c r="Z149" s="143"/>
      <c r="AA149" s="143"/>
      <c r="AB149" s="143"/>
      <c r="AC149" s="143"/>
    </row>
    <row r="150" customHeight="1" spans="1:29">
      <c r="A150" s="64"/>
      <c r="B150" s="64"/>
      <c r="C150" s="64"/>
      <c r="D150" s="64"/>
      <c r="E150" s="64"/>
      <c r="F150" s="142"/>
      <c r="G150" s="142"/>
      <c r="H150" s="64"/>
      <c r="I150" s="64"/>
      <c r="J150" s="64"/>
      <c r="K150" s="142"/>
      <c r="L150" s="64"/>
      <c r="M150" s="64"/>
      <c r="N150" s="64"/>
      <c r="O150" s="64"/>
      <c r="P150" s="142"/>
      <c r="Q150" s="64"/>
      <c r="R150" s="64"/>
      <c r="S150" s="64"/>
      <c r="T150" s="64"/>
      <c r="U150" s="64"/>
      <c r="V150" s="142"/>
      <c r="W150" s="64"/>
      <c r="X150" s="143"/>
      <c r="Y150" s="143"/>
      <c r="Z150" s="143"/>
      <c r="AA150" s="143"/>
      <c r="AB150" s="143"/>
      <c r="AC150" s="143"/>
    </row>
    <row r="151" customHeight="1" spans="1:29">
      <c r="A151" s="64"/>
      <c r="B151" s="64"/>
      <c r="C151" s="64"/>
      <c r="D151" s="64"/>
      <c r="E151" s="64"/>
      <c r="F151" s="142"/>
      <c r="G151" s="142"/>
      <c r="H151" s="64"/>
      <c r="I151" s="64"/>
      <c r="J151" s="64"/>
      <c r="K151" s="142"/>
      <c r="L151" s="64"/>
      <c r="M151" s="64"/>
      <c r="N151" s="64"/>
      <c r="O151" s="64"/>
      <c r="P151" s="142"/>
      <c r="Q151" s="64"/>
      <c r="R151" s="64"/>
      <c r="S151" s="64"/>
      <c r="T151" s="64"/>
      <c r="U151" s="64"/>
      <c r="V151" s="142"/>
      <c r="W151" s="64"/>
      <c r="X151" s="143"/>
      <c r="Y151" s="143"/>
      <c r="Z151" s="143"/>
      <c r="AA151" s="143"/>
      <c r="AB151" s="143"/>
      <c r="AC151" s="143"/>
    </row>
    <row r="152" customHeight="1" spans="1:29">
      <c r="A152" s="64"/>
      <c r="B152" s="64"/>
      <c r="C152" s="64"/>
      <c r="D152" s="64"/>
      <c r="E152" s="64"/>
      <c r="F152" s="142"/>
      <c r="G152" s="142"/>
      <c r="H152" s="64"/>
      <c r="I152" s="64"/>
      <c r="J152" s="64"/>
      <c r="K152" s="142"/>
      <c r="L152" s="64"/>
      <c r="M152" s="64"/>
      <c r="N152" s="64"/>
      <c r="O152" s="64"/>
      <c r="P152" s="142"/>
      <c r="Q152" s="64"/>
      <c r="R152" s="64"/>
      <c r="S152" s="64"/>
      <c r="T152" s="64"/>
      <c r="U152" s="64"/>
      <c r="V152" s="142"/>
      <c r="W152" s="64"/>
      <c r="X152" s="143"/>
      <c r="Y152" s="143"/>
      <c r="Z152" s="143"/>
      <c r="AA152" s="143"/>
      <c r="AB152" s="143"/>
      <c r="AC152" s="143"/>
    </row>
    <row r="153" customHeight="1" spans="1:29">
      <c r="A153" s="64"/>
      <c r="B153" s="64"/>
      <c r="C153" s="64"/>
      <c r="D153" s="64"/>
      <c r="E153" s="64"/>
      <c r="F153" s="142"/>
      <c r="G153" s="142"/>
      <c r="H153" s="64"/>
      <c r="I153" s="64"/>
      <c r="J153" s="64"/>
      <c r="K153" s="142"/>
      <c r="L153" s="64"/>
      <c r="M153" s="64"/>
      <c r="N153" s="64"/>
      <c r="O153" s="64"/>
      <c r="P153" s="142"/>
      <c r="Q153" s="64"/>
      <c r="R153" s="64"/>
      <c r="S153" s="64"/>
      <c r="T153" s="64"/>
      <c r="U153" s="64"/>
      <c r="V153" s="142"/>
      <c r="W153" s="64"/>
      <c r="X153" s="143"/>
      <c r="Y153" s="143"/>
      <c r="Z153" s="143"/>
      <c r="AA153" s="143"/>
      <c r="AB153" s="143"/>
      <c r="AC153" s="143"/>
    </row>
    <row r="154" customHeight="1" spans="1:29">
      <c r="A154" s="64"/>
      <c r="B154" s="64"/>
      <c r="C154" s="64"/>
      <c r="D154" s="64"/>
      <c r="E154" s="64"/>
      <c r="F154" s="142"/>
      <c r="G154" s="142"/>
      <c r="H154" s="64"/>
      <c r="I154" s="64"/>
      <c r="J154" s="64"/>
      <c r="K154" s="142"/>
      <c r="L154" s="64"/>
      <c r="M154" s="64"/>
      <c r="N154" s="64"/>
      <c r="O154" s="64"/>
      <c r="P154" s="142"/>
      <c r="Q154" s="64"/>
      <c r="R154" s="64"/>
      <c r="S154" s="64"/>
      <c r="T154" s="64"/>
      <c r="U154" s="64"/>
      <c r="V154" s="142"/>
      <c r="W154" s="64"/>
      <c r="X154" s="143"/>
      <c r="Y154" s="143"/>
      <c r="Z154" s="143"/>
      <c r="AA154" s="143"/>
      <c r="AB154" s="143"/>
      <c r="AC154" s="143"/>
    </row>
    <row r="155" customHeight="1" spans="1:29">
      <c r="A155" s="64"/>
      <c r="B155" s="64"/>
      <c r="C155" s="64"/>
      <c r="D155" s="64"/>
      <c r="E155" s="64"/>
      <c r="F155" s="142"/>
      <c r="G155" s="142"/>
      <c r="H155" s="64"/>
      <c r="I155" s="64"/>
      <c r="J155" s="64"/>
      <c r="K155" s="142"/>
      <c r="L155" s="64"/>
      <c r="M155" s="64"/>
      <c r="N155" s="64"/>
      <c r="O155" s="64"/>
      <c r="P155" s="142"/>
      <c r="Q155" s="64"/>
      <c r="R155" s="64"/>
      <c r="S155" s="64"/>
      <c r="T155" s="64"/>
      <c r="U155" s="64"/>
      <c r="V155" s="142"/>
      <c r="W155" s="64"/>
      <c r="X155" s="143"/>
      <c r="Y155" s="143"/>
      <c r="Z155" s="143"/>
      <c r="AA155" s="143"/>
      <c r="AB155" s="143"/>
      <c r="AC155" s="143"/>
    </row>
    <row r="156" customHeight="1" spans="1:29">
      <c r="A156" s="64"/>
      <c r="B156" s="64"/>
      <c r="C156" s="64"/>
      <c r="D156" s="64"/>
      <c r="E156" s="64"/>
      <c r="F156" s="142"/>
      <c r="G156" s="142"/>
      <c r="H156" s="64"/>
      <c r="I156" s="64"/>
      <c r="J156" s="64"/>
      <c r="K156" s="142"/>
      <c r="L156" s="64"/>
      <c r="M156" s="64"/>
      <c r="N156" s="64"/>
      <c r="O156" s="64"/>
      <c r="P156" s="142"/>
      <c r="Q156" s="64"/>
      <c r="R156" s="64"/>
      <c r="S156" s="64"/>
      <c r="T156" s="64"/>
      <c r="U156" s="64"/>
      <c r="V156" s="142"/>
      <c r="W156" s="64"/>
      <c r="X156" s="143"/>
      <c r="Y156" s="143"/>
      <c r="Z156" s="143"/>
      <c r="AA156" s="143"/>
      <c r="AB156" s="143"/>
      <c r="AC156" s="143"/>
    </row>
    <row r="157" customHeight="1" spans="1:29">
      <c r="A157" s="64"/>
      <c r="B157" s="64"/>
      <c r="C157" s="64"/>
      <c r="D157" s="64"/>
      <c r="E157" s="64"/>
      <c r="F157" s="142"/>
      <c r="G157" s="142"/>
      <c r="H157" s="64"/>
      <c r="I157" s="64"/>
      <c r="J157" s="64"/>
      <c r="K157" s="142"/>
      <c r="L157" s="64"/>
      <c r="M157" s="64"/>
      <c r="N157" s="64"/>
      <c r="O157" s="64"/>
      <c r="P157" s="142"/>
      <c r="Q157" s="64"/>
      <c r="R157" s="64"/>
      <c r="S157" s="64"/>
      <c r="T157" s="64"/>
      <c r="U157" s="64"/>
      <c r="V157" s="142"/>
      <c r="W157" s="64"/>
      <c r="X157" s="143"/>
      <c r="Y157" s="143"/>
      <c r="Z157" s="143"/>
      <c r="AA157" s="143"/>
      <c r="AB157" s="143"/>
      <c r="AC157" s="143"/>
    </row>
    <row r="158" customHeight="1" spans="1:29">
      <c r="A158" s="64"/>
      <c r="B158" s="64"/>
      <c r="C158" s="64"/>
      <c r="D158" s="64"/>
      <c r="E158" s="64"/>
      <c r="F158" s="142"/>
      <c r="G158" s="142"/>
      <c r="H158" s="64"/>
      <c r="I158" s="64"/>
      <c r="J158" s="64"/>
      <c r="K158" s="142"/>
      <c r="L158" s="64"/>
      <c r="M158" s="64"/>
      <c r="N158" s="64"/>
      <c r="O158" s="64"/>
      <c r="P158" s="142"/>
      <c r="Q158" s="64"/>
      <c r="R158" s="64"/>
      <c r="S158" s="64"/>
      <c r="T158" s="64"/>
      <c r="U158" s="64"/>
      <c r="V158" s="142"/>
      <c r="W158" s="64"/>
      <c r="X158" s="143"/>
      <c r="Y158" s="143"/>
      <c r="Z158" s="143"/>
      <c r="AA158" s="143"/>
      <c r="AB158" s="143"/>
      <c r="AC158" s="143"/>
    </row>
    <row r="159" customHeight="1" spans="1:29">
      <c r="A159" s="64"/>
      <c r="B159" s="64"/>
      <c r="C159" s="64"/>
      <c r="D159" s="64"/>
      <c r="E159" s="64"/>
      <c r="F159" s="142"/>
      <c r="G159" s="142"/>
      <c r="H159" s="64"/>
      <c r="I159" s="64"/>
      <c r="J159" s="64"/>
      <c r="K159" s="142"/>
      <c r="L159" s="64"/>
      <c r="M159" s="64"/>
      <c r="N159" s="64"/>
      <c r="O159" s="64"/>
      <c r="P159" s="142"/>
      <c r="Q159" s="64"/>
      <c r="R159" s="64"/>
      <c r="S159" s="64"/>
      <c r="T159" s="64"/>
      <c r="U159" s="64"/>
      <c r="V159" s="142"/>
      <c r="W159" s="64"/>
      <c r="X159" s="143"/>
      <c r="Y159" s="143"/>
      <c r="Z159" s="143"/>
      <c r="AA159" s="143"/>
      <c r="AB159" s="143"/>
      <c r="AC159" s="143"/>
    </row>
    <row r="160" customHeight="1" spans="1:29">
      <c r="A160" s="64"/>
      <c r="B160" s="64"/>
      <c r="C160" s="64"/>
      <c r="D160" s="64"/>
      <c r="E160" s="64"/>
      <c r="F160" s="142"/>
      <c r="G160" s="142"/>
      <c r="H160" s="64"/>
      <c r="I160" s="64"/>
      <c r="J160" s="64"/>
      <c r="K160" s="142"/>
      <c r="L160" s="64"/>
      <c r="M160" s="64"/>
      <c r="N160" s="64"/>
      <c r="O160" s="64"/>
      <c r="P160" s="142"/>
      <c r="Q160" s="64"/>
      <c r="R160" s="64"/>
      <c r="S160" s="64"/>
      <c r="T160" s="64"/>
      <c r="U160" s="64"/>
      <c r="V160" s="142"/>
      <c r="W160" s="64"/>
      <c r="X160" s="143"/>
      <c r="Y160" s="143"/>
      <c r="Z160" s="143"/>
      <c r="AA160" s="143"/>
      <c r="AB160" s="143"/>
      <c r="AC160" s="143"/>
    </row>
    <row r="161" customHeight="1" spans="1:29">
      <c r="A161" s="64"/>
      <c r="B161" s="64"/>
      <c r="C161" s="64"/>
      <c r="D161" s="64"/>
      <c r="E161" s="64"/>
      <c r="F161" s="142"/>
      <c r="G161" s="142"/>
      <c r="H161" s="64"/>
      <c r="I161" s="64"/>
      <c r="J161" s="64"/>
      <c r="K161" s="142"/>
      <c r="L161" s="64"/>
      <c r="M161" s="64"/>
      <c r="N161" s="64"/>
      <c r="O161" s="64"/>
      <c r="P161" s="142"/>
      <c r="Q161" s="64"/>
      <c r="R161" s="64"/>
      <c r="S161" s="64"/>
      <c r="T161" s="64"/>
      <c r="U161" s="64"/>
      <c r="V161" s="142"/>
      <c r="W161" s="64"/>
      <c r="X161" s="143"/>
      <c r="Y161" s="143"/>
      <c r="Z161" s="143"/>
      <c r="AA161" s="143"/>
      <c r="AB161" s="143"/>
      <c r="AC161" s="143"/>
    </row>
    <row r="162" customHeight="1" spans="1:29">
      <c r="A162" s="64"/>
      <c r="B162" s="64"/>
      <c r="C162" s="64"/>
      <c r="D162" s="64"/>
      <c r="E162" s="64"/>
      <c r="F162" s="142"/>
      <c r="G162" s="142"/>
      <c r="H162" s="64"/>
      <c r="I162" s="64"/>
      <c r="J162" s="64"/>
      <c r="K162" s="142"/>
      <c r="L162" s="64"/>
      <c r="M162" s="64"/>
      <c r="N162" s="64"/>
      <c r="O162" s="64"/>
      <c r="P162" s="142"/>
      <c r="Q162" s="64"/>
      <c r="R162" s="64"/>
      <c r="S162" s="64"/>
      <c r="T162" s="64"/>
      <c r="U162" s="64"/>
      <c r="V162" s="142"/>
      <c r="W162" s="64"/>
      <c r="X162" s="143"/>
      <c r="Y162" s="143"/>
      <c r="Z162" s="143"/>
      <c r="AA162" s="143"/>
      <c r="AB162" s="143"/>
      <c r="AC162" s="143"/>
    </row>
    <row r="163" customHeight="1" spans="1:29">
      <c r="A163" s="64"/>
      <c r="B163" s="64"/>
      <c r="C163" s="64"/>
      <c r="D163" s="64"/>
      <c r="E163" s="64"/>
      <c r="F163" s="142"/>
      <c r="G163" s="142"/>
      <c r="H163" s="64"/>
      <c r="I163" s="64"/>
      <c r="J163" s="64"/>
      <c r="K163" s="142"/>
      <c r="L163" s="64"/>
      <c r="M163" s="64"/>
      <c r="N163" s="64"/>
      <c r="O163" s="64"/>
      <c r="P163" s="142"/>
      <c r="Q163" s="64"/>
      <c r="R163" s="64"/>
      <c r="S163" s="64"/>
      <c r="T163" s="64"/>
      <c r="U163" s="64"/>
      <c r="V163" s="142"/>
      <c r="W163" s="64"/>
      <c r="X163" s="143"/>
      <c r="Y163" s="143"/>
      <c r="Z163" s="143"/>
      <c r="AA163" s="143"/>
      <c r="AB163" s="143"/>
      <c r="AC163" s="143"/>
    </row>
    <row r="164" customHeight="1" spans="1:29">
      <c r="A164" s="64"/>
      <c r="B164" s="64"/>
      <c r="C164" s="64"/>
      <c r="D164" s="64"/>
      <c r="E164" s="64"/>
      <c r="F164" s="142"/>
      <c r="G164" s="142"/>
      <c r="H164" s="64"/>
      <c r="I164" s="64"/>
      <c r="J164" s="64"/>
      <c r="K164" s="142"/>
      <c r="L164" s="64"/>
      <c r="M164" s="64"/>
      <c r="N164" s="64"/>
      <c r="O164" s="64"/>
      <c r="P164" s="142"/>
      <c r="Q164" s="64"/>
      <c r="R164" s="64"/>
      <c r="S164" s="64"/>
      <c r="T164" s="64"/>
      <c r="U164" s="64"/>
      <c r="V164" s="142"/>
      <c r="W164" s="64"/>
      <c r="X164" s="143"/>
      <c r="Y164" s="143"/>
      <c r="Z164" s="143"/>
      <c r="AA164" s="143"/>
      <c r="AB164" s="143"/>
      <c r="AC164" s="143"/>
    </row>
    <row r="165" customHeight="1" spans="1:29">
      <c r="A165" s="64"/>
      <c r="B165" s="64"/>
      <c r="C165" s="64"/>
      <c r="D165" s="64"/>
      <c r="E165" s="64"/>
      <c r="F165" s="142"/>
      <c r="G165" s="142"/>
      <c r="H165" s="64"/>
      <c r="I165" s="64"/>
      <c r="J165" s="64"/>
      <c r="K165" s="142"/>
      <c r="L165" s="64"/>
      <c r="M165" s="64"/>
      <c r="N165" s="64"/>
      <c r="O165" s="64"/>
      <c r="P165" s="142"/>
      <c r="Q165" s="64"/>
      <c r="R165" s="64"/>
      <c r="S165" s="64"/>
      <c r="T165" s="64"/>
      <c r="U165" s="64"/>
      <c r="V165" s="142"/>
      <c r="W165" s="64"/>
      <c r="X165" s="143"/>
      <c r="Y165" s="143"/>
      <c r="Z165" s="143"/>
      <c r="AA165" s="143"/>
      <c r="AB165" s="143"/>
      <c r="AC165" s="143"/>
    </row>
    <row r="166" customHeight="1" spans="1:29">
      <c r="A166" s="64"/>
      <c r="B166" s="64"/>
      <c r="C166" s="64"/>
      <c r="D166" s="64"/>
      <c r="E166" s="64"/>
      <c r="F166" s="142"/>
      <c r="G166" s="142"/>
      <c r="H166" s="64"/>
      <c r="I166" s="64"/>
      <c r="J166" s="64"/>
      <c r="K166" s="142"/>
      <c r="L166" s="64"/>
      <c r="M166" s="64"/>
      <c r="N166" s="64"/>
      <c r="O166" s="64"/>
      <c r="P166" s="142"/>
      <c r="Q166" s="64"/>
      <c r="R166" s="64"/>
      <c r="S166" s="64"/>
      <c r="T166" s="64"/>
      <c r="U166" s="64"/>
      <c r="V166" s="142"/>
      <c r="W166" s="64"/>
      <c r="X166" s="143"/>
      <c r="Y166" s="143"/>
      <c r="Z166" s="143"/>
      <c r="AA166" s="143"/>
      <c r="AB166" s="143"/>
      <c r="AC166" s="143"/>
    </row>
    <row r="167" customHeight="1" spans="1:29">
      <c r="A167" s="64"/>
      <c r="B167" s="64"/>
      <c r="C167" s="64"/>
      <c r="D167" s="64"/>
      <c r="E167" s="64"/>
      <c r="F167" s="142"/>
      <c r="G167" s="142"/>
      <c r="H167" s="64"/>
      <c r="I167" s="64"/>
      <c r="J167" s="64"/>
      <c r="K167" s="142"/>
      <c r="L167" s="64"/>
      <c r="M167" s="64"/>
      <c r="N167" s="64"/>
      <c r="O167" s="64"/>
      <c r="P167" s="142"/>
      <c r="Q167" s="64"/>
      <c r="R167" s="64"/>
      <c r="S167" s="64"/>
      <c r="T167" s="64"/>
      <c r="U167" s="64"/>
      <c r="V167" s="142"/>
      <c r="W167" s="64"/>
      <c r="X167" s="143"/>
      <c r="Y167" s="143"/>
      <c r="Z167" s="143"/>
      <c r="AA167" s="143"/>
      <c r="AB167" s="143"/>
      <c r="AC167" s="143"/>
    </row>
    <row r="168" customHeight="1" spans="1:29">
      <c r="A168" s="64"/>
      <c r="B168" s="64"/>
      <c r="C168" s="64"/>
      <c r="D168" s="64"/>
      <c r="E168" s="64"/>
      <c r="F168" s="142"/>
      <c r="G168" s="142"/>
      <c r="H168" s="64"/>
      <c r="I168" s="64"/>
      <c r="J168" s="64"/>
      <c r="K168" s="142"/>
      <c r="L168" s="64"/>
      <c r="M168" s="64"/>
      <c r="N168" s="64"/>
      <c r="O168" s="64"/>
      <c r="P168" s="142"/>
      <c r="Q168" s="64"/>
      <c r="R168" s="64"/>
      <c r="S168" s="64"/>
      <c r="T168" s="64"/>
      <c r="U168" s="64"/>
      <c r="V168" s="142"/>
      <c r="W168" s="64"/>
      <c r="X168" s="143"/>
      <c r="Y168" s="143"/>
      <c r="Z168" s="143"/>
      <c r="AA168" s="143"/>
      <c r="AB168" s="143"/>
      <c r="AC168" s="143"/>
    </row>
    <row r="169" customHeight="1" spans="1:29">
      <c r="A169" s="64"/>
      <c r="B169" s="64"/>
      <c r="C169" s="64"/>
      <c r="D169" s="64"/>
      <c r="E169" s="64"/>
      <c r="F169" s="142"/>
      <c r="G169" s="142"/>
      <c r="H169" s="64"/>
      <c r="I169" s="64"/>
      <c r="J169" s="64"/>
      <c r="K169" s="142"/>
      <c r="L169" s="64"/>
      <c r="M169" s="64"/>
      <c r="N169" s="64"/>
      <c r="O169" s="64"/>
      <c r="P169" s="142"/>
      <c r="Q169" s="64"/>
      <c r="R169" s="64"/>
      <c r="S169" s="64"/>
      <c r="T169" s="64"/>
      <c r="U169" s="64"/>
      <c r="V169" s="142"/>
      <c r="W169" s="64"/>
      <c r="X169" s="143"/>
      <c r="Y169" s="143"/>
      <c r="Z169" s="143"/>
      <c r="AA169" s="143"/>
      <c r="AB169" s="143"/>
      <c r="AC169" s="143"/>
    </row>
    <row r="170" customHeight="1" spans="1:29">
      <c r="A170" s="64"/>
      <c r="B170" s="64"/>
      <c r="C170" s="64"/>
      <c r="D170" s="64"/>
      <c r="E170" s="64"/>
      <c r="F170" s="142"/>
      <c r="G170" s="142"/>
      <c r="H170" s="64"/>
      <c r="I170" s="64"/>
      <c r="J170" s="64"/>
      <c r="K170" s="142"/>
      <c r="L170" s="64"/>
      <c r="M170" s="64"/>
      <c r="N170" s="64"/>
      <c r="O170" s="64"/>
      <c r="P170" s="142"/>
      <c r="Q170" s="64"/>
      <c r="R170" s="64"/>
      <c r="S170" s="64"/>
      <c r="T170" s="64"/>
      <c r="U170" s="64"/>
      <c r="V170" s="142"/>
      <c r="W170" s="64"/>
      <c r="X170" s="143"/>
      <c r="Y170" s="143"/>
      <c r="Z170" s="143"/>
      <c r="AA170" s="143"/>
      <c r="AB170" s="143"/>
      <c r="AC170" s="143"/>
    </row>
    <row r="171" customHeight="1" spans="1:29">
      <c r="A171" s="64"/>
      <c r="B171" s="64"/>
      <c r="C171" s="64"/>
      <c r="D171" s="64"/>
      <c r="E171" s="64"/>
      <c r="F171" s="142"/>
      <c r="G171" s="142"/>
      <c r="H171" s="64"/>
      <c r="I171" s="64"/>
      <c r="J171" s="64"/>
      <c r="K171" s="142"/>
      <c r="L171" s="64"/>
      <c r="M171" s="64"/>
      <c r="N171" s="64"/>
      <c r="O171" s="64"/>
      <c r="P171" s="142"/>
      <c r="Q171" s="64"/>
      <c r="R171" s="64"/>
      <c r="S171" s="64"/>
      <c r="T171" s="64"/>
      <c r="U171" s="64"/>
      <c r="V171" s="142"/>
      <c r="W171" s="64"/>
      <c r="X171" s="143"/>
      <c r="Y171" s="143"/>
      <c r="Z171" s="143"/>
      <c r="AA171" s="143"/>
      <c r="AB171" s="143"/>
      <c r="AC171" s="143"/>
    </row>
    <row r="172" customHeight="1" spans="1:29">
      <c r="A172" s="64"/>
      <c r="B172" s="64"/>
      <c r="C172" s="64"/>
      <c r="D172" s="64"/>
      <c r="E172" s="64"/>
      <c r="F172" s="142"/>
      <c r="G172" s="142"/>
      <c r="H172" s="64"/>
      <c r="I172" s="64"/>
      <c r="J172" s="64"/>
      <c r="K172" s="142"/>
      <c r="L172" s="64"/>
      <c r="M172" s="64"/>
      <c r="N172" s="64"/>
      <c r="O172" s="64"/>
      <c r="P172" s="142"/>
      <c r="Q172" s="64"/>
      <c r="R172" s="64"/>
      <c r="S172" s="64"/>
      <c r="T172" s="64"/>
      <c r="U172" s="64"/>
      <c r="V172" s="142"/>
      <c r="W172" s="64"/>
      <c r="X172" s="143"/>
      <c r="Y172" s="143"/>
      <c r="Z172" s="143"/>
      <c r="AA172" s="143"/>
      <c r="AB172" s="143"/>
      <c r="AC172" s="143"/>
    </row>
    <row r="173" customHeight="1" spans="1:29">
      <c r="A173" s="64"/>
      <c r="B173" s="64"/>
      <c r="C173" s="64"/>
      <c r="D173" s="64"/>
      <c r="E173" s="64"/>
      <c r="F173" s="142"/>
      <c r="G173" s="142"/>
      <c r="H173" s="64"/>
      <c r="I173" s="64"/>
      <c r="J173" s="64"/>
      <c r="K173" s="142"/>
      <c r="L173" s="64"/>
      <c r="M173" s="64"/>
      <c r="N173" s="64"/>
      <c r="O173" s="64"/>
      <c r="P173" s="142"/>
      <c r="Q173" s="64"/>
      <c r="R173" s="64"/>
      <c r="S173" s="64"/>
      <c r="T173" s="64"/>
      <c r="U173" s="64"/>
      <c r="V173" s="142"/>
      <c r="W173" s="64"/>
      <c r="X173" s="143"/>
      <c r="Y173" s="143"/>
      <c r="Z173" s="143"/>
      <c r="AA173" s="143"/>
      <c r="AB173" s="143"/>
      <c r="AC173" s="143"/>
    </row>
    <row r="174" customHeight="1" spans="1:29">
      <c r="A174" s="64"/>
      <c r="B174" s="64"/>
      <c r="C174" s="64"/>
      <c r="D174" s="64"/>
      <c r="E174" s="64"/>
      <c r="F174" s="142"/>
      <c r="G174" s="142"/>
      <c r="H174" s="64"/>
      <c r="I174" s="64"/>
      <c r="J174" s="64"/>
      <c r="K174" s="142"/>
      <c r="L174" s="64"/>
      <c r="M174" s="64"/>
      <c r="N174" s="64"/>
      <c r="O174" s="64"/>
      <c r="P174" s="142"/>
      <c r="Q174" s="64"/>
      <c r="R174" s="64"/>
      <c r="S174" s="64"/>
      <c r="T174" s="64"/>
      <c r="U174" s="64"/>
      <c r="V174" s="142"/>
      <c r="W174" s="64"/>
      <c r="X174" s="143"/>
      <c r="Y174" s="143"/>
      <c r="Z174" s="143"/>
      <c r="AA174" s="143"/>
      <c r="AB174" s="143"/>
      <c r="AC174" s="143"/>
    </row>
    <row r="175" customHeight="1" spans="1:29">
      <c r="A175" s="64"/>
      <c r="B175" s="64"/>
      <c r="C175" s="64"/>
      <c r="D175" s="64"/>
      <c r="E175" s="64"/>
      <c r="F175" s="142"/>
      <c r="G175" s="142"/>
      <c r="H175" s="64"/>
      <c r="I175" s="64"/>
      <c r="J175" s="64"/>
      <c r="K175" s="142"/>
      <c r="L175" s="64"/>
      <c r="M175" s="64"/>
      <c r="N175" s="64"/>
      <c r="O175" s="64"/>
      <c r="P175" s="142"/>
      <c r="Q175" s="64"/>
      <c r="R175" s="64"/>
      <c r="S175" s="64"/>
      <c r="T175" s="64"/>
      <c r="U175" s="64"/>
      <c r="V175" s="142"/>
      <c r="W175" s="64"/>
      <c r="X175" s="143"/>
      <c r="Y175" s="143"/>
      <c r="Z175" s="143"/>
      <c r="AA175" s="143"/>
      <c r="AB175" s="143"/>
      <c r="AC175" s="143"/>
    </row>
    <row r="176" customHeight="1" spans="1:29">
      <c r="A176" s="64"/>
      <c r="B176" s="64"/>
      <c r="C176" s="64"/>
      <c r="D176" s="64"/>
      <c r="E176" s="64"/>
      <c r="F176" s="142"/>
      <c r="G176" s="142"/>
      <c r="H176" s="64"/>
      <c r="I176" s="64"/>
      <c r="J176" s="64"/>
      <c r="K176" s="142"/>
      <c r="L176" s="64"/>
      <c r="M176" s="64"/>
      <c r="N176" s="64"/>
      <c r="O176" s="64"/>
      <c r="P176" s="142"/>
      <c r="Q176" s="64"/>
      <c r="R176" s="64"/>
      <c r="S176" s="64"/>
      <c r="T176" s="64"/>
      <c r="U176" s="64"/>
      <c r="V176" s="142"/>
      <c r="W176" s="64"/>
      <c r="X176" s="143"/>
      <c r="Y176" s="143"/>
      <c r="Z176" s="143"/>
      <c r="AA176" s="143"/>
      <c r="AB176" s="143"/>
      <c r="AC176" s="143"/>
    </row>
    <row r="177" customHeight="1" spans="1:29">
      <c r="A177" s="64"/>
      <c r="B177" s="64"/>
      <c r="C177" s="64"/>
      <c r="D177" s="64"/>
      <c r="E177" s="64"/>
      <c r="F177" s="142"/>
      <c r="G177" s="142"/>
      <c r="H177" s="64"/>
      <c r="I177" s="64"/>
      <c r="J177" s="64"/>
      <c r="K177" s="142"/>
      <c r="L177" s="64"/>
      <c r="M177" s="64"/>
      <c r="N177" s="64"/>
      <c r="O177" s="64"/>
      <c r="P177" s="142"/>
      <c r="Q177" s="64"/>
      <c r="R177" s="64"/>
      <c r="S177" s="64"/>
      <c r="T177" s="64"/>
      <c r="U177" s="64"/>
      <c r="V177" s="142"/>
      <c r="W177" s="64"/>
      <c r="X177" s="143"/>
      <c r="Y177" s="143"/>
      <c r="Z177" s="143"/>
      <c r="AA177" s="143"/>
      <c r="AB177" s="143"/>
      <c r="AC177" s="143"/>
    </row>
    <row r="178" customHeight="1" spans="1:29">
      <c r="A178" s="64"/>
      <c r="B178" s="64"/>
      <c r="C178" s="64"/>
      <c r="D178" s="64"/>
      <c r="E178" s="64"/>
      <c r="F178" s="142"/>
      <c r="G178" s="142"/>
      <c r="H178" s="64"/>
      <c r="I178" s="64"/>
      <c r="J178" s="64"/>
      <c r="K178" s="142"/>
      <c r="L178" s="64"/>
      <c r="M178" s="64"/>
      <c r="N178" s="64"/>
      <c r="O178" s="64"/>
      <c r="P178" s="142"/>
      <c r="Q178" s="64"/>
      <c r="R178" s="64"/>
      <c r="S178" s="64"/>
      <c r="T178" s="64"/>
      <c r="U178" s="64"/>
      <c r="V178" s="142"/>
      <c r="W178" s="64"/>
      <c r="X178" s="143"/>
      <c r="Y178" s="143"/>
      <c r="Z178" s="143"/>
      <c r="AA178" s="143"/>
      <c r="AB178" s="143"/>
      <c r="AC178" s="143"/>
    </row>
    <row r="179" customHeight="1" spans="1:29">
      <c r="A179" s="64"/>
      <c r="B179" s="64"/>
      <c r="C179" s="64"/>
      <c r="D179" s="64"/>
      <c r="E179" s="64"/>
      <c r="F179" s="142"/>
      <c r="G179" s="142"/>
      <c r="H179" s="64"/>
      <c r="I179" s="64"/>
      <c r="J179" s="64"/>
      <c r="K179" s="142"/>
      <c r="L179" s="64"/>
      <c r="M179" s="64"/>
      <c r="N179" s="64"/>
      <c r="O179" s="64"/>
      <c r="P179" s="142"/>
      <c r="Q179" s="64"/>
      <c r="R179" s="64"/>
      <c r="S179" s="64"/>
      <c r="T179" s="64"/>
      <c r="U179" s="64"/>
      <c r="V179" s="142"/>
      <c r="W179" s="64"/>
      <c r="X179" s="143"/>
      <c r="Y179" s="143"/>
      <c r="Z179" s="143"/>
      <c r="AA179" s="143"/>
      <c r="AB179" s="143"/>
      <c r="AC179" s="143"/>
    </row>
    <row r="180" customHeight="1" spans="1:29">
      <c r="A180" s="64"/>
      <c r="B180" s="64"/>
      <c r="C180" s="64"/>
      <c r="D180" s="64"/>
      <c r="E180" s="64"/>
      <c r="F180" s="142"/>
      <c r="G180" s="142"/>
      <c r="H180" s="64"/>
      <c r="I180" s="64"/>
      <c r="J180" s="64"/>
      <c r="K180" s="142"/>
      <c r="L180" s="64"/>
      <c r="M180" s="64"/>
      <c r="N180" s="64"/>
      <c r="O180" s="64"/>
      <c r="P180" s="142"/>
      <c r="Q180" s="64"/>
      <c r="R180" s="64"/>
      <c r="S180" s="64"/>
      <c r="T180" s="64"/>
      <c r="U180" s="64"/>
      <c r="V180" s="142"/>
      <c r="W180" s="64"/>
      <c r="X180" s="143"/>
      <c r="Y180" s="143"/>
      <c r="Z180" s="143"/>
      <c r="AA180" s="143"/>
      <c r="AB180" s="143"/>
      <c r="AC180" s="143"/>
    </row>
    <row r="181" customHeight="1" spans="1:29">
      <c r="A181" s="64"/>
      <c r="B181" s="64"/>
      <c r="C181" s="64"/>
      <c r="D181" s="64"/>
      <c r="E181" s="64"/>
      <c r="F181" s="142"/>
      <c r="G181" s="142"/>
      <c r="H181" s="64"/>
      <c r="I181" s="64"/>
      <c r="J181" s="64"/>
      <c r="K181" s="142"/>
      <c r="L181" s="64"/>
      <c r="M181" s="64"/>
      <c r="N181" s="64"/>
      <c r="O181" s="64"/>
      <c r="P181" s="142"/>
      <c r="Q181" s="64"/>
      <c r="R181" s="64"/>
      <c r="S181" s="64"/>
      <c r="T181" s="64"/>
      <c r="U181" s="64"/>
      <c r="V181" s="142"/>
      <c r="W181" s="64"/>
      <c r="X181" s="143"/>
      <c r="Y181" s="143"/>
      <c r="Z181" s="143"/>
      <c r="AA181" s="143"/>
      <c r="AB181" s="143"/>
      <c r="AC181" s="143"/>
    </row>
    <row r="182" customHeight="1" spans="1:29">
      <c r="A182" s="64"/>
      <c r="B182" s="64"/>
      <c r="C182" s="64"/>
      <c r="D182" s="64"/>
      <c r="E182" s="64"/>
      <c r="F182" s="142"/>
      <c r="G182" s="142"/>
      <c r="H182" s="64"/>
      <c r="I182" s="64"/>
      <c r="J182" s="64"/>
      <c r="K182" s="142"/>
      <c r="L182" s="64"/>
      <c r="M182" s="64"/>
      <c r="N182" s="64"/>
      <c r="O182" s="64"/>
      <c r="P182" s="142"/>
      <c r="Q182" s="64"/>
      <c r="R182" s="64"/>
      <c r="S182" s="64"/>
      <c r="T182" s="64"/>
      <c r="U182" s="64"/>
      <c r="V182" s="142"/>
      <c r="W182" s="64"/>
      <c r="X182" s="143"/>
      <c r="Y182" s="143"/>
      <c r="Z182" s="143"/>
      <c r="AA182" s="143"/>
      <c r="AB182" s="143"/>
      <c r="AC182" s="143"/>
    </row>
    <row r="183" customHeight="1" spans="1:29">
      <c r="A183" s="64"/>
      <c r="B183" s="64"/>
      <c r="C183" s="64"/>
      <c r="D183" s="64"/>
      <c r="E183" s="64"/>
      <c r="F183" s="142"/>
      <c r="G183" s="142"/>
      <c r="H183" s="64"/>
      <c r="I183" s="64"/>
      <c r="J183" s="64"/>
      <c r="K183" s="142"/>
      <c r="L183" s="64"/>
      <c r="M183" s="64"/>
      <c r="N183" s="64"/>
      <c r="O183" s="64"/>
      <c r="P183" s="142"/>
      <c r="Q183" s="64"/>
      <c r="R183" s="64"/>
      <c r="S183" s="64"/>
      <c r="T183" s="64"/>
      <c r="U183" s="64"/>
      <c r="V183" s="142"/>
      <c r="W183" s="64"/>
      <c r="X183" s="143"/>
      <c r="Y183" s="143"/>
      <c r="Z183" s="143"/>
      <c r="AA183" s="143"/>
      <c r="AB183" s="143"/>
      <c r="AC183" s="143"/>
    </row>
    <row r="184" customHeight="1" spans="1:29">
      <c r="A184" s="64"/>
      <c r="B184" s="64"/>
      <c r="C184" s="64"/>
      <c r="D184" s="64"/>
      <c r="E184" s="64"/>
      <c r="F184" s="142"/>
      <c r="G184" s="142"/>
      <c r="H184" s="64"/>
      <c r="I184" s="64"/>
      <c r="J184" s="64"/>
      <c r="K184" s="142"/>
      <c r="L184" s="64"/>
      <c r="M184" s="64"/>
      <c r="N184" s="64"/>
      <c r="O184" s="64"/>
      <c r="P184" s="142"/>
      <c r="Q184" s="64"/>
      <c r="R184" s="64"/>
      <c r="S184" s="64"/>
      <c r="T184" s="64"/>
      <c r="U184" s="64"/>
      <c r="V184" s="142"/>
      <c r="W184" s="64"/>
      <c r="X184" s="143"/>
      <c r="Y184" s="143"/>
      <c r="Z184" s="143"/>
      <c r="AA184" s="143"/>
      <c r="AB184" s="143"/>
      <c r="AC184" s="143"/>
    </row>
    <row r="185" customHeight="1" spans="1:29">
      <c r="A185" s="64"/>
      <c r="B185" s="64"/>
      <c r="C185" s="64"/>
      <c r="D185" s="64"/>
      <c r="E185" s="64"/>
      <c r="F185" s="142"/>
      <c r="G185" s="142"/>
      <c r="H185" s="64"/>
      <c r="I185" s="64"/>
      <c r="J185" s="64"/>
      <c r="K185" s="142"/>
      <c r="L185" s="64"/>
      <c r="M185" s="64"/>
      <c r="N185" s="64"/>
      <c r="O185" s="64"/>
      <c r="P185" s="142"/>
      <c r="Q185" s="64"/>
      <c r="R185" s="64"/>
      <c r="S185" s="64"/>
      <c r="T185" s="64"/>
      <c r="U185" s="64"/>
      <c r="V185" s="142"/>
      <c r="W185" s="64"/>
      <c r="X185" s="143"/>
      <c r="Y185" s="143"/>
      <c r="Z185" s="143"/>
      <c r="AA185" s="143"/>
      <c r="AB185" s="143"/>
      <c r="AC185" s="143"/>
    </row>
    <row r="186" customHeight="1" spans="1:29">
      <c r="A186" s="64"/>
      <c r="B186" s="64"/>
      <c r="C186" s="64"/>
      <c r="D186" s="64"/>
      <c r="E186" s="64"/>
      <c r="F186" s="142"/>
      <c r="G186" s="142"/>
      <c r="H186" s="64"/>
      <c r="I186" s="64"/>
      <c r="J186" s="64"/>
      <c r="K186" s="142"/>
      <c r="L186" s="64"/>
      <c r="M186" s="64"/>
      <c r="N186" s="64"/>
      <c r="O186" s="64"/>
      <c r="P186" s="142"/>
      <c r="Q186" s="64"/>
      <c r="R186" s="64"/>
      <c r="S186" s="64"/>
      <c r="T186" s="64"/>
      <c r="U186" s="64"/>
      <c r="V186" s="142"/>
      <c r="W186" s="64"/>
      <c r="X186" s="143"/>
      <c r="Y186" s="143"/>
      <c r="Z186" s="143"/>
      <c r="AA186" s="143"/>
      <c r="AB186" s="143"/>
      <c r="AC186" s="143"/>
    </row>
    <row r="187" customHeight="1" spans="1:29">
      <c r="A187" s="64"/>
      <c r="B187" s="64"/>
      <c r="C187" s="64"/>
      <c r="D187" s="64"/>
      <c r="E187" s="64"/>
      <c r="F187" s="142"/>
      <c r="G187" s="142"/>
      <c r="H187" s="64"/>
      <c r="I187" s="64"/>
      <c r="J187" s="64"/>
      <c r="K187" s="142"/>
      <c r="L187" s="64"/>
      <c r="M187" s="64"/>
      <c r="N187" s="64"/>
      <c r="O187" s="64"/>
      <c r="P187" s="142"/>
      <c r="Q187" s="64"/>
      <c r="R187" s="64"/>
      <c r="S187" s="64"/>
      <c r="T187" s="64"/>
      <c r="U187" s="64"/>
      <c r="V187" s="142"/>
      <c r="W187" s="64"/>
      <c r="X187" s="143"/>
      <c r="Y187" s="143"/>
      <c r="Z187" s="143"/>
      <c r="AA187" s="143"/>
      <c r="AB187" s="143"/>
      <c r="AC187" s="143"/>
    </row>
    <row r="188" customHeight="1" spans="1:29">
      <c r="A188" s="64"/>
      <c r="B188" s="64"/>
      <c r="C188" s="64"/>
      <c r="D188" s="64"/>
      <c r="E188" s="64"/>
      <c r="F188" s="142"/>
      <c r="G188" s="142"/>
      <c r="H188" s="64"/>
      <c r="I188" s="64"/>
      <c r="J188" s="64"/>
      <c r="K188" s="142"/>
      <c r="L188" s="64"/>
      <c r="M188" s="64"/>
      <c r="N188" s="64"/>
      <c r="O188" s="64"/>
      <c r="P188" s="142"/>
      <c r="Q188" s="64"/>
      <c r="R188" s="64"/>
      <c r="S188" s="64"/>
      <c r="T188" s="64"/>
      <c r="U188" s="64"/>
      <c r="V188" s="142"/>
      <c r="W188" s="64"/>
      <c r="X188" s="143"/>
      <c r="Y188" s="143"/>
      <c r="Z188" s="143"/>
      <c r="AA188" s="143"/>
      <c r="AB188" s="143"/>
      <c r="AC188" s="143"/>
    </row>
    <row r="189" customHeight="1" spans="1:29">
      <c r="A189" s="64"/>
      <c r="B189" s="64"/>
      <c r="C189" s="64"/>
      <c r="D189" s="64"/>
      <c r="E189" s="64"/>
      <c r="F189" s="142"/>
      <c r="G189" s="142"/>
      <c r="H189" s="64"/>
      <c r="I189" s="64"/>
      <c r="J189" s="64"/>
      <c r="K189" s="142"/>
      <c r="L189" s="64"/>
      <c r="M189" s="64"/>
      <c r="N189" s="64"/>
      <c r="O189" s="64"/>
      <c r="P189" s="142"/>
      <c r="Q189" s="64"/>
      <c r="R189" s="64"/>
      <c r="S189" s="64"/>
      <c r="T189" s="64"/>
      <c r="U189" s="64"/>
      <c r="V189" s="142"/>
      <c r="W189" s="64"/>
      <c r="X189" s="143"/>
      <c r="Y189" s="143"/>
      <c r="Z189" s="143"/>
      <c r="AA189" s="143"/>
      <c r="AB189" s="143"/>
      <c r="AC189" s="143"/>
    </row>
    <row r="190" customHeight="1" spans="1:29">
      <c r="A190" s="64"/>
      <c r="B190" s="64"/>
      <c r="C190" s="64"/>
      <c r="D190" s="64"/>
      <c r="E190" s="64"/>
      <c r="F190" s="142"/>
      <c r="G190" s="142"/>
      <c r="H190" s="64"/>
      <c r="I190" s="64"/>
      <c r="J190" s="64"/>
      <c r="K190" s="142"/>
      <c r="L190" s="64"/>
      <c r="M190" s="64"/>
      <c r="N190" s="64"/>
      <c r="O190" s="64"/>
      <c r="P190" s="142"/>
      <c r="Q190" s="64"/>
      <c r="R190" s="64"/>
      <c r="S190" s="64"/>
      <c r="T190" s="64"/>
      <c r="U190" s="64"/>
      <c r="V190" s="142"/>
      <c r="W190" s="64"/>
      <c r="X190" s="143"/>
      <c r="Y190" s="143"/>
      <c r="Z190" s="143"/>
      <c r="AA190" s="143"/>
      <c r="AB190" s="143"/>
      <c r="AC190" s="143"/>
    </row>
    <row r="191" customHeight="1" spans="1:29">
      <c r="A191" s="64"/>
      <c r="B191" s="64"/>
      <c r="C191" s="64"/>
      <c r="D191" s="64"/>
      <c r="E191" s="64"/>
      <c r="F191" s="142"/>
      <c r="G191" s="142"/>
      <c r="H191" s="64"/>
      <c r="I191" s="64"/>
      <c r="J191" s="64"/>
      <c r="K191" s="142"/>
      <c r="L191" s="64"/>
      <c r="M191" s="64"/>
      <c r="N191" s="64"/>
      <c r="O191" s="64"/>
      <c r="P191" s="142"/>
      <c r="Q191" s="64"/>
      <c r="R191" s="64"/>
      <c r="S191" s="64"/>
      <c r="T191" s="64"/>
      <c r="U191" s="64"/>
      <c r="V191" s="142"/>
      <c r="W191" s="64"/>
      <c r="X191" s="143"/>
      <c r="Y191" s="143"/>
      <c r="Z191" s="143"/>
      <c r="AA191" s="143"/>
      <c r="AB191" s="143"/>
      <c r="AC191" s="143"/>
    </row>
    <row r="192" customHeight="1" spans="1:29">
      <c r="A192" s="64"/>
      <c r="B192" s="64"/>
      <c r="C192" s="64"/>
      <c r="D192" s="64"/>
      <c r="E192" s="64"/>
      <c r="F192" s="142"/>
      <c r="G192" s="142"/>
      <c r="H192" s="64"/>
      <c r="I192" s="64"/>
      <c r="J192" s="64"/>
      <c r="K192" s="142"/>
      <c r="L192" s="64"/>
      <c r="M192" s="64"/>
      <c r="N192" s="64"/>
      <c r="O192" s="64"/>
      <c r="P192" s="142"/>
      <c r="Q192" s="64"/>
      <c r="R192" s="64"/>
      <c r="S192" s="64"/>
      <c r="T192" s="64"/>
      <c r="U192" s="64"/>
      <c r="V192" s="142"/>
      <c r="W192" s="64"/>
      <c r="X192" s="143"/>
      <c r="Y192" s="143"/>
      <c r="Z192" s="143"/>
      <c r="AA192" s="143"/>
      <c r="AB192" s="143"/>
      <c r="AC192" s="143"/>
    </row>
    <row r="193" customHeight="1" spans="1:29">
      <c r="A193" s="64"/>
      <c r="B193" s="64"/>
      <c r="C193" s="64"/>
      <c r="D193" s="64"/>
      <c r="E193" s="64"/>
      <c r="F193" s="142"/>
      <c r="G193" s="142"/>
      <c r="H193" s="64"/>
      <c r="I193" s="64"/>
      <c r="J193" s="64"/>
      <c r="K193" s="142"/>
      <c r="L193" s="64"/>
      <c r="M193" s="64"/>
      <c r="N193" s="64"/>
      <c r="O193" s="64"/>
      <c r="P193" s="142"/>
      <c r="Q193" s="64"/>
      <c r="R193" s="64"/>
      <c r="S193" s="64"/>
      <c r="T193" s="64"/>
      <c r="U193" s="64"/>
      <c r="V193" s="142"/>
      <c r="W193" s="64"/>
      <c r="X193" s="143"/>
      <c r="Y193" s="143"/>
      <c r="Z193" s="143"/>
      <c r="AA193" s="143"/>
      <c r="AB193" s="143"/>
      <c r="AC193" s="143"/>
    </row>
    <row r="194" customHeight="1" spans="1:29">
      <c r="A194" s="64"/>
      <c r="B194" s="64"/>
      <c r="C194" s="64"/>
      <c r="D194" s="64"/>
      <c r="E194" s="64"/>
      <c r="F194" s="142"/>
      <c r="G194" s="142"/>
      <c r="H194" s="64"/>
      <c r="I194" s="64"/>
      <c r="J194" s="64"/>
      <c r="K194" s="142"/>
      <c r="L194" s="64"/>
      <c r="M194" s="64"/>
      <c r="N194" s="64"/>
      <c r="O194" s="64"/>
      <c r="P194" s="142"/>
      <c r="Q194" s="64"/>
      <c r="R194" s="64"/>
      <c r="S194" s="64"/>
      <c r="T194" s="64"/>
      <c r="U194" s="64"/>
      <c r="V194" s="142"/>
      <c r="W194" s="64"/>
      <c r="X194" s="143"/>
      <c r="Y194" s="143"/>
      <c r="Z194" s="143"/>
      <c r="AA194" s="143"/>
      <c r="AB194" s="143"/>
      <c r="AC194" s="143"/>
    </row>
    <row r="195" customHeight="1" spans="1:29">
      <c r="A195" s="64"/>
      <c r="B195" s="64"/>
      <c r="C195" s="64"/>
      <c r="D195" s="64"/>
      <c r="E195" s="64"/>
      <c r="F195" s="142"/>
      <c r="G195" s="142"/>
      <c r="H195" s="64"/>
      <c r="I195" s="64"/>
      <c r="J195" s="64"/>
      <c r="K195" s="142"/>
      <c r="L195" s="64"/>
      <c r="M195" s="64"/>
      <c r="N195" s="64"/>
      <c r="O195" s="64"/>
      <c r="P195" s="142"/>
      <c r="Q195" s="64"/>
      <c r="R195" s="64"/>
      <c r="S195" s="64"/>
      <c r="T195" s="64"/>
      <c r="U195" s="64"/>
      <c r="V195" s="142"/>
      <c r="W195" s="64"/>
      <c r="X195" s="143"/>
      <c r="Y195" s="143"/>
      <c r="Z195" s="143"/>
      <c r="AA195" s="143"/>
      <c r="AB195" s="143"/>
      <c r="AC195" s="143"/>
    </row>
    <row r="196" customHeight="1" spans="1:29">
      <c r="A196" s="64"/>
      <c r="B196" s="64"/>
      <c r="C196" s="64"/>
      <c r="D196" s="64"/>
      <c r="E196" s="64"/>
      <c r="F196" s="142"/>
      <c r="G196" s="142"/>
      <c r="H196" s="64"/>
      <c r="I196" s="64"/>
      <c r="J196" s="64"/>
      <c r="K196" s="142"/>
      <c r="L196" s="64"/>
      <c r="M196" s="64"/>
      <c r="N196" s="64"/>
      <c r="O196" s="64"/>
      <c r="P196" s="142"/>
      <c r="Q196" s="64"/>
      <c r="R196" s="64"/>
      <c r="S196" s="64"/>
      <c r="T196" s="64"/>
      <c r="U196" s="64"/>
      <c r="V196" s="142"/>
      <c r="W196" s="64"/>
      <c r="X196" s="143"/>
      <c r="Y196" s="143"/>
      <c r="Z196" s="143"/>
      <c r="AA196" s="143"/>
      <c r="AB196" s="143"/>
      <c r="AC196" s="143"/>
    </row>
    <row r="197" customHeight="1" spans="1:29">
      <c r="A197" s="64"/>
      <c r="B197" s="64"/>
      <c r="C197" s="64"/>
      <c r="D197" s="64"/>
      <c r="E197" s="64"/>
      <c r="F197" s="142"/>
      <c r="G197" s="142"/>
      <c r="H197" s="64"/>
      <c r="I197" s="64"/>
      <c r="J197" s="64"/>
      <c r="K197" s="142"/>
      <c r="L197" s="64"/>
      <c r="M197" s="64"/>
      <c r="N197" s="64"/>
      <c r="O197" s="64"/>
      <c r="P197" s="142"/>
      <c r="Q197" s="64"/>
      <c r="R197" s="64"/>
      <c r="S197" s="64"/>
      <c r="T197" s="64"/>
      <c r="U197" s="64"/>
      <c r="V197" s="142"/>
      <c r="W197" s="64"/>
      <c r="X197" s="143"/>
      <c r="Y197" s="143"/>
      <c r="Z197" s="143"/>
      <c r="AA197" s="143"/>
      <c r="AB197" s="143"/>
      <c r="AC197" s="143"/>
    </row>
    <row r="198" customHeight="1" spans="1:29">
      <c r="A198" s="64"/>
      <c r="B198" s="64"/>
      <c r="C198" s="64"/>
      <c r="D198" s="64"/>
      <c r="E198" s="64"/>
      <c r="F198" s="142"/>
      <c r="G198" s="142"/>
      <c r="H198" s="64"/>
      <c r="I198" s="64"/>
      <c r="J198" s="64"/>
      <c r="K198" s="142"/>
      <c r="L198" s="64"/>
      <c r="M198" s="64"/>
      <c r="N198" s="64"/>
      <c r="O198" s="64"/>
      <c r="P198" s="142"/>
      <c r="Q198" s="64"/>
      <c r="R198" s="64"/>
      <c r="S198" s="64"/>
      <c r="T198" s="64"/>
      <c r="U198" s="64"/>
      <c r="V198" s="142"/>
      <c r="W198" s="64"/>
      <c r="X198" s="143"/>
      <c r="Y198" s="143"/>
      <c r="Z198" s="143"/>
      <c r="AA198" s="143"/>
      <c r="AB198" s="143"/>
      <c r="AC198" s="143"/>
    </row>
    <row r="199" customHeight="1" spans="1:29">
      <c r="A199" s="64"/>
      <c r="B199" s="64"/>
      <c r="C199" s="64"/>
      <c r="D199" s="64"/>
      <c r="E199" s="64"/>
      <c r="F199" s="142"/>
      <c r="G199" s="142"/>
      <c r="H199" s="64"/>
      <c r="I199" s="64"/>
      <c r="J199" s="64"/>
      <c r="K199" s="142"/>
      <c r="L199" s="64"/>
      <c r="M199" s="64"/>
      <c r="N199" s="64"/>
      <c r="O199" s="64"/>
      <c r="P199" s="142"/>
      <c r="Q199" s="64"/>
      <c r="R199" s="64"/>
      <c r="S199" s="64"/>
      <c r="T199" s="64"/>
      <c r="U199" s="64"/>
      <c r="V199" s="142"/>
      <c r="W199" s="64"/>
      <c r="X199" s="143"/>
      <c r="Y199" s="143"/>
      <c r="Z199" s="143"/>
      <c r="AA199" s="143"/>
      <c r="AB199" s="143"/>
      <c r="AC199" s="143"/>
    </row>
    <row r="200" customHeight="1" spans="1:29">
      <c r="A200" s="64"/>
      <c r="B200" s="64"/>
      <c r="C200" s="64"/>
      <c r="D200" s="64"/>
      <c r="E200" s="64"/>
      <c r="F200" s="142"/>
      <c r="G200" s="142"/>
      <c r="H200" s="64"/>
      <c r="I200" s="64"/>
      <c r="J200" s="64"/>
      <c r="K200" s="142"/>
      <c r="L200" s="64"/>
      <c r="M200" s="64"/>
      <c r="N200" s="64"/>
      <c r="O200" s="64"/>
      <c r="P200" s="142"/>
      <c r="Q200" s="64"/>
      <c r="R200" s="64"/>
      <c r="S200" s="64"/>
      <c r="T200" s="64"/>
      <c r="U200" s="64"/>
      <c r="V200" s="142"/>
      <c r="W200" s="64"/>
      <c r="X200" s="143"/>
      <c r="Y200" s="143"/>
      <c r="Z200" s="143"/>
      <c r="AA200" s="143"/>
      <c r="AB200" s="143"/>
      <c r="AC200" s="143"/>
    </row>
    <row r="201" customHeight="1" spans="1:29">
      <c r="A201" s="64"/>
      <c r="B201" s="64"/>
      <c r="C201" s="64"/>
      <c r="D201" s="64"/>
      <c r="E201" s="64"/>
      <c r="F201" s="142"/>
      <c r="G201" s="142"/>
      <c r="H201" s="64"/>
      <c r="I201" s="64"/>
      <c r="J201" s="64"/>
      <c r="K201" s="142"/>
      <c r="L201" s="64"/>
      <c r="M201" s="64"/>
      <c r="N201" s="64"/>
      <c r="O201" s="64"/>
      <c r="P201" s="142"/>
      <c r="Q201" s="64"/>
      <c r="R201" s="64"/>
      <c r="S201" s="64"/>
      <c r="T201" s="64"/>
      <c r="U201" s="64"/>
      <c r="V201" s="142"/>
      <c r="W201" s="64"/>
      <c r="X201" s="143"/>
      <c r="Y201" s="143"/>
      <c r="Z201" s="143"/>
      <c r="AA201" s="143"/>
      <c r="AB201" s="143"/>
      <c r="AC201" s="143"/>
    </row>
    <row r="202" customHeight="1" spans="1:29">
      <c r="A202" s="64"/>
      <c r="B202" s="64"/>
      <c r="C202" s="64"/>
      <c r="D202" s="64"/>
      <c r="E202" s="64"/>
      <c r="F202" s="142"/>
      <c r="G202" s="142"/>
      <c r="H202" s="64"/>
      <c r="I202" s="64"/>
      <c r="J202" s="64"/>
      <c r="K202" s="142"/>
      <c r="L202" s="64"/>
      <c r="M202" s="64"/>
      <c r="N202" s="64"/>
      <c r="O202" s="64"/>
      <c r="P202" s="142"/>
      <c r="Q202" s="64"/>
      <c r="R202" s="64"/>
      <c r="S202" s="64"/>
      <c r="T202" s="64"/>
      <c r="U202" s="64"/>
      <c r="V202" s="142"/>
      <c r="W202" s="64"/>
      <c r="X202" s="143"/>
      <c r="Y202" s="143"/>
      <c r="Z202" s="143"/>
      <c r="AA202" s="143"/>
      <c r="AB202" s="143"/>
      <c r="AC202" s="143"/>
    </row>
    <row r="203" customHeight="1" spans="1:29">
      <c r="A203" s="64"/>
      <c r="B203" s="64"/>
      <c r="C203" s="64"/>
      <c r="D203" s="64"/>
      <c r="E203" s="64"/>
      <c r="F203" s="142"/>
      <c r="G203" s="142"/>
      <c r="H203" s="64"/>
      <c r="I203" s="64"/>
      <c r="J203" s="64"/>
      <c r="K203" s="142"/>
      <c r="L203" s="64"/>
      <c r="M203" s="64"/>
      <c r="N203" s="64"/>
      <c r="O203" s="64"/>
      <c r="P203" s="142"/>
      <c r="Q203" s="64"/>
      <c r="R203" s="64"/>
      <c r="S203" s="64"/>
      <c r="T203" s="64"/>
      <c r="U203" s="64"/>
      <c r="V203" s="142"/>
      <c r="W203" s="64"/>
      <c r="X203" s="143"/>
      <c r="Y203" s="143"/>
      <c r="Z203" s="143"/>
      <c r="AA203" s="143"/>
      <c r="AB203" s="143"/>
      <c r="AC203" s="143"/>
    </row>
    <row r="204" customHeight="1" spans="1:29">
      <c r="A204" s="64"/>
      <c r="B204" s="64"/>
      <c r="C204" s="64"/>
      <c r="D204" s="64"/>
      <c r="E204" s="64"/>
      <c r="F204" s="142"/>
      <c r="G204" s="142"/>
      <c r="H204" s="64"/>
      <c r="I204" s="64"/>
      <c r="J204" s="64"/>
      <c r="K204" s="142"/>
      <c r="L204" s="64"/>
      <c r="M204" s="64"/>
      <c r="N204" s="64"/>
      <c r="O204" s="64"/>
      <c r="P204" s="142"/>
      <c r="Q204" s="64"/>
      <c r="R204" s="64"/>
      <c r="S204" s="64"/>
      <c r="T204" s="64"/>
      <c r="U204" s="64"/>
      <c r="V204" s="142"/>
      <c r="W204" s="64"/>
      <c r="X204" s="143"/>
      <c r="Y204" s="143"/>
      <c r="Z204" s="143"/>
      <c r="AA204" s="143"/>
      <c r="AB204" s="143"/>
      <c r="AC204" s="143"/>
    </row>
    <row r="205" customHeight="1" spans="1:29">
      <c r="A205" s="64"/>
      <c r="B205" s="64"/>
      <c r="C205" s="64"/>
      <c r="D205" s="64"/>
      <c r="E205" s="64"/>
      <c r="F205" s="142"/>
      <c r="G205" s="142"/>
      <c r="H205" s="64"/>
      <c r="I205" s="64"/>
      <c r="J205" s="64"/>
      <c r="K205" s="142"/>
      <c r="L205" s="64"/>
      <c r="M205" s="64"/>
      <c r="N205" s="64"/>
      <c r="O205" s="64"/>
      <c r="P205" s="142"/>
      <c r="Q205" s="64"/>
      <c r="R205" s="64"/>
      <c r="S205" s="64"/>
      <c r="T205" s="64"/>
      <c r="U205" s="64"/>
      <c r="V205" s="142"/>
      <c r="W205" s="64"/>
      <c r="X205" s="143"/>
      <c r="Y205" s="143"/>
      <c r="Z205" s="143"/>
      <c r="AA205" s="143"/>
      <c r="AB205" s="143"/>
      <c r="AC205" s="143"/>
    </row>
    <row r="206" customHeight="1" spans="1:29">
      <c r="A206" s="64"/>
      <c r="B206" s="64"/>
      <c r="C206" s="64"/>
      <c r="D206" s="64"/>
      <c r="E206" s="64"/>
      <c r="F206" s="142"/>
      <c r="G206" s="142"/>
      <c r="H206" s="64"/>
      <c r="I206" s="64"/>
      <c r="J206" s="64"/>
      <c r="K206" s="142"/>
      <c r="L206" s="64"/>
      <c r="M206" s="64"/>
      <c r="N206" s="64"/>
      <c r="O206" s="64"/>
      <c r="P206" s="142"/>
      <c r="Q206" s="64"/>
      <c r="R206" s="64"/>
      <c r="S206" s="64"/>
      <c r="T206" s="64"/>
      <c r="U206" s="64"/>
      <c r="V206" s="142"/>
      <c r="W206" s="64"/>
      <c r="X206" s="143"/>
      <c r="Y206" s="143"/>
      <c r="Z206" s="143"/>
      <c r="AA206" s="143"/>
      <c r="AB206" s="143"/>
      <c r="AC206" s="143"/>
    </row>
    <row r="207" customHeight="1" spans="1:29">
      <c r="A207" s="64"/>
      <c r="B207" s="64"/>
      <c r="C207" s="64"/>
      <c r="D207" s="64"/>
      <c r="E207" s="64"/>
      <c r="F207" s="142"/>
      <c r="G207" s="142"/>
      <c r="H207" s="64"/>
      <c r="I207" s="64"/>
      <c r="J207" s="64"/>
      <c r="K207" s="142"/>
      <c r="L207" s="64"/>
      <c r="M207" s="64"/>
      <c r="N207" s="64"/>
      <c r="O207" s="64"/>
      <c r="P207" s="142"/>
      <c r="Q207" s="64"/>
      <c r="R207" s="64"/>
      <c r="S207" s="64"/>
      <c r="T207" s="64"/>
      <c r="U207" s="64"/>
      <c r="V207" s="142"/>
      <c r="W207" s="64"/>
      <c r="X207" s="143"/>
      <c r="Y207" s="143"/>
      <c r="Z207" s="143"/>
      <c r="AA207" s="143"/>
      <c r="AB207" s="143"/>
      <c r="AC207" s="143"/>
    </row>
    <row r="208" customHeight="1" spans="1:29">
      <c r="A208" s="64"/>
      <c r="B208" s="64"/>
      <c r="C208" s="64"/>
      <c r="D208" s="64"/>
      <c r="E208" s="64"/>
      <c r="F208" s="142"/>
      <c r="G208" s="142"/>
      <c r="H208" s="64"/>
      <c r="I208" s="64"/>
      <c r="J208" s="64"/>
      <c r="K208" s="142"/>
      <c r="L208" s="64"/>
      <c r="M208" s="64"/>
      <c r="N208" s="64"/>
      <c r="O208" s="64"/>
      <c r="P208" s="142"/>
      <c r="Q208" s="64"/>
      <c r="R208" s="64"/>
      <c r="S208" s="64"/>
      <c r="T208" s="64"/>
      <c r="U208" s="64"/>
      <c r="V208" s="142"/>
      <c r="W208" s="64"/>
      <c r="X208" s="143"/>
      <c r="Y208" s="143"/>
      <c r="Z208" s="143"/>
      <c r="AA208" s="143"/>
      <c r="AB208" s="143"/>
      <c r="AC208" s="143"/>
    </row>
    <row r="209" customHeight="1" spans="1:29">
      <c r="A209" s="64"/>
      <c r="B209" s="64"/>
      <c r="C209" s="64"/>
      <c r="D209" s="64"/>
      <c r="E209" s="64"/>
      <c r="F209" s="142"/>
      <c r="G209" s="142"/>
      <c r="H209" s="64"/>
      <c r="I209" s="64"/>
      <c r="J209" s="64"/>
      <c r="K209" s="142"/>
      <c r="L209" s="64"/>
      <c r="M209" s="64"/>
      <c r="N209" s="64"/>
      <c r="O209" s="64"/>
      <c r="P209" s="142"/>
      <c r="Q209" s="64"/>
      <c r="R209" s="64"/>
      <c r="S209" s="64"/>
      <c r="T209" s="64"/>
      <c r="U209" s="64"/>
      <c r="V209" s="142"/>
      <c r="W209" s="64"/>
      <c r="X209" s="143"/>
      <c r="Y209" s="143"/>
      <c r="Z209" s="143"/>
      <c r="AA209" s="143"/>
      <c r="AB209" s="143"/>
      <c r="AC209" s="143"/>
    </row>
    <row r="210" customHeight="1" spans="1:29">
      <c r="A210" s="64"/>
      <c r="B210" s="64"/>
      <c r="C210" s="64"/>
      <c r="D210" s="64"/>
      <c r="E210" s="64"/>
      <c r="F210" s="142"/>
      <c r="G210" s="142"/>
      <c r="H210" s="64"/>
      <c r="I210" s="64"/>
      <c r="J210" s="64"/>
      <c r="K210" s="142"/>
      <c r="L210" s="64"/>
      <c r="M210" s="64"/>
      <c r="N210" s="64"/>
      <c r="O210" s="64"/>
      <c r="P210" s="142"/>
      <c r="Q210" s="64"/>
      <c r="R210" s="64"/>
      <c r="S210" s="64"/>
      <c r="T210" s="64"/>
      <c r="U210" s="64"/>
      <c r="V210" s="142"/>
      <c r="W210" s="64"/>
      <c r="X210" s="143"/>
      <c r="Y210" s="143"/>
      <c r="Z210" s="143"/>
      <c r="AA210" s="143"/>
      <c r="AB210" s="143"/>
      <c r="AC210" s="143"/>
    </row>
    <row r="211" customHeight="1" spans="1:29">
      <c r="A211" s="64"/>
      <c r="B211" s="64"/>
      <c r="C211" s="64"/>
      <c r="D211" s="64"/>
      <c r="E211" s="64"/>
      <c r="F211" s="142"/>
      <c r="G211" s="142"/>
      <c r="H211" s="64"/>
      <c r="I211" s="64"/>
      <c r="J211" s="64"/>
      <c r="K211" s="142"/>
      <c r="L211" s="64"/>
      <c r="M211" s="64"/>
      <c r="N211" s="64"/>
      <c r="O211" s="64"/>
      <c r="P211" s="142"/>
      <c r="Q211" s="64"/>
      <c r="R211" s="64"/>
      <c r="S211" s="64"/>
      <c r="T211" s="64"/>
      <c r="U211" s="64"/>
      <c r="V211" s="142"/>
      <c r="W211" s="64"/>
      <c r="X211" s="143"/>
      <c r="Y211" s="143"/>
      <c r="Z211" s="143"/>
      <c r="AA211" s="143"/>
      <c r="AB211" s="143"/>
      <c r="AC211" s="143"/>
    </row>
    <row r="212" customHeight="1" spans="1:29">
      <c r="A212" s="64"/>
      <c r="B212" s="64"/>
      <c r="C212" s="64"/>
      <c r="D212" s="64"/>
      <c r="E212" s="64"/>
      <c r="F212" s="142"/>
      <c r="G212" s="142"/>
      <c r="H212" s="64"/>
      <c r="I212" s="64"/>
      <c r="J212" s="64"/>
      <c r="K212" s="142"/>
      <c r="L212" s="64"/>
      <c r="M212" s="64"/>
      <c r="N212" s="64"/>
      <c r="O212" s="64"/>
      <c r="P212" s="142"/>
      <c r="Q212" s="64"/>
      <c r="R212" s="64"/>
      <c r="S212" s="64"/>
      <c r="T212" s="64"/>
      <c r="U212" s="64"/>
      <c r="V212" s="142"/>
      <c r="W212" s="64"/>
      <c r="X212" s="143"/>
      <c r="Y212" s="143"/>
      <c r="Z212" s="143"/>
      <c r="AA212" s="143"/>
      <c r="AB212" s="143"/>
      <c r="AC212" s="143"/>
    </row>
    <row r="213" customHeight="1" spans="1:29">
      <c r="A213" s="64"/>
      <c r="B213" s="64"/>
      <c r="C213" s="64"/>
      <c r="D213" s="64"/>
      <c r="E213" s="64"/>
      <c r="F213" s="142"/>
      <c r="G213" s="142"/>
      <c r="H213" s="64"/>
      <c r="I213" s="64"/>
      <c r="J213" s="64"/>
      <c r="K213" s="142"/>
      <c r="L213" s="64"/>
      <c r="M213" s="64"/>
      <c r="N213" s="64"/>
      <c r="O213" s="64"/>
      <c r="P213" s="142"/>
      <c r="Q213" s="64"/>
      <c r="R213" s="64"/>
      <c r="S213" s="64"/>
      <c r="T213" s="64"/>
      <c r="U213" s="64"/>
      <c r="V213" s="142"/>
      <c r="W213" s="64"/>
      <c r="X213" s="143"/>
      <c r="Y213" s="143"/>
      <c r="Z213" s="143"/>
      <c r="AA213" s="143"/>
      <c r="AB213" s="143"/>
      <c r="AC213" s="143"/>
    </row>
    <row r="214" customHeight="1" spans="1:29">
      <c r="A214" s="64"/>
      <c r="B214" s="64"/>
      <c r="C214" s="64"/>
      <c r="D214" s="64"/>
      <c r="E214" s="64"/>
      <c r="F214" s="142"/>
      <c r="G214" s="142"/>
      <c r="H214" s="64"/>
      <c r="I214" s="64"/>
      <c r="J214" s="64"/>
      <c r="K214" s="142"/>
      <c r="L214" s="64"/>
      <c r="M214" s="64"/>
      <c r="N214" s="64"/>
      <c r="O214" s="64"/>
      <c r="P214" s="142"/>
      <c r="Q214" s="64"/>
      <c r="R214" s="64"/>
      <c r="S214" s="64"/>
      <c r="T214" s="64"/>
      <c r="U214" s="64"/>
      <c r="V214" s="142"/>
      <c r="W214" s="64"/>
      <c r="X214" s="143"/>
      <c r="Y214" s="143"/>
      <c r="Z214" s="143"/>
      <c r="AA214" s="143"/>
      <c r="AB214" s="143"/>
      <c r="AC214" s="143"/>
    </row>
    <row r="215" customHeight="1" spans="1:29">
      <c r="A215" s="64"/>
      <c r="B215" s="64"/>
      <c r="C215" s="64"/>
      <c r="D215" s="64"/>
      <c r="E215" s="64"/>
      <c r="F215" s="142"/>
      <c r="G215" s="142"/>
      <c r="H215" s="64"/>
      <c r="I215" s="64"/>
      <c r="J215" s="64"/>
      <c r="K215" s="142"/>
      <c r="L215" s="64"/>
      <c r="M215" s="64"/>
      <c r="N215" s="64"/>
      <c r="O215" s="64"/>
      <c r="P215" s="142"/>
      <c r="Q215" s="64"/>
      <c r="R215" s="64"/>
      <c r="S215" s="64"/>
      <c r="T215" s="64"/>
      <c r="U215" s="64"/>
      <c r="V215" s="142"/>
      <c r="W215" s="64"/>
      <c r="X215" s="143"/>
      <c r="Y215" s="143"/>
      <c r="Z215" s="143"/>
      <c r="AA215" s="143"/>
      <c r="AB215" s="143"/>
      <c r="AC215" s="143"/>
    </row>
    <row r="216" customHeight="1" spans="1:29">
      <c r="A216" s="64"/>
      <c r="B216" s="64"/>
      <c r="C216" s="64"/>
      <c r="D216" s="64"/>
      <c r="E216" s="64"/>
      <c r="F216" s="142"/>
      <c r="G216" s="142"/>
      <c r="H216" s="64"/>
      <c r="I216" s="64"/>
      <c r="J216" s="64"/>
      <c r="K216" s="142"/>
      <c r="L216" s="64"/>
      <c r="M216" s="64"/>
      <c r="N216" s="64"/>
      <c r="O216" s="64"/>
      <c r="P216" s="142"/>
      <c r="Q216" s="64"/>
      <c r="R216" s="64"/>
      <c r="S216" s="64"/>
      <c r="T216" s="64"/>
      <c r="U216" s="64"/>
      <c r="V216" s="142"/>
      <c r="W216" s="64"/>
      <c r="X216" s="143"/>
      <c r="Y216" s="143"/>
      <c r="Z216" s="143"/>
      <c r="AA216" s="143"/>
      <c r="AB216" s="143"/>
      <c r="AC216" s="143"/>
    </row>
    <row r="217" customHeight="1" spans="1:29">
      <c r="A217" s="64"/>
      <c r="B217" s="64"/>
      <c r="C217" s="64"/>
      <c r="D217" s="64"/>
      <c r="E217" s="64"/>
      <c r="F217" s="142"/>
      <c r="G217" s="142"/>
      <c r="H217" s="64"/>
      <c r="I217" s="64"/>
      <c r="J217" s="64"/>
      <c r="K217" s="142"/>
      <c r="L217" s="64"/>
      <c r="M217" s="64"/>
      <c r="N217" s="64"/>
      <c r="O217" s="64"/>
      <c r="P217" s="142"/>
      <c r="Q217" s="64"/>
      <c r="R217" s="64"/>
      <c r="S217" s="64"/>
      <c r="T217" s="64"/>
      <c r="U217" s="64"/>
      <c r="V217" s="142"/>
      <c r="W217" s="64"/>
      <c r="X217" s="143"/>
      <c r="Y217" s="143"/>
      <c r="Z217" s="143"/>
      <c r="AA217" s="143"/>
      <c r="AB217" s="143"/>
      <c r="AC217" s="143"/>
    </row>
    <row r="218" customHeight="1" spans="1:29">
      <c r="A218" s="64"/>
      <c r="B218" s="64"/>
      <c r="C218" s="64"/>
      <c r="D218" s="64"/>
      <c r="E218" s="64"/>
      <c r="F218" s="142"/>
      <c r="G218" s="142"/>
      <c r="H218" s="64"/>
      <c r="I218" s="64"/>
      <c r="J218" s="64"/>
      <c r="K218" s="142"/>
      <c r="L218" s="64"/>
      <c r="M218" s="64"/>
      <c r="N218" s="64"/>
      <c r="O218" s="64"/>
      <c r="P218" s="142"/>
      <c r="Q218" s="64"/>
      <c r="R218" s="64"/>
      <c r="S218" s="64"/>
      <c r="T218" s="64"/>
      <c r="U218" s="64"/>
      <c r="V218" s="142"/>
      <c r="W218" s="64"/>
      <c r="X218" s="143"/>
      <c r="Y218" s="143"/>
      <c r="Z218" s="143"/>
      <c r="AA218" s="143"/>
      <c r="AB218" s="143"/>
      <c r="AC218" s="143"/>
    </row>
    <row r="219" customHeight="1" spans="1:29">
      <c r="A219" s="64"/>
      <c r="B219" s="64"/>
      <c r="C219" s="64"/>
      <c r="D219" s="64"/>
      <c r="E219" s="64"/>
      <c r="F219" s="142"/>
      <c r="G219" s="142"/>
      <c r="H219" s="64"/>
      <c r="I219" s="64"/>
      <c r="J219" s="64"/>
      <c r="K219" s="142"/>
      <c r="L219" s="64"/>
      <c r="M219" s="64"/>
      <c r="N219" s="64"/>
      <c r="O219" s="64"/>
      <c r="P219" s="142"/>
      <c r="Q219" s="64"/>
      <c r="R219" s="64"/>
      <c r="S219" s="64"/>
      <c r="T219" s="64"/>
      <c r="U219" s="64"/>
      <c r="V219" s="142"/>
      <c r="W219" s="64"/>
      <c r="X219" s="143"/>
      <c r="Y219" s="143"/>
      <c r="Z219" s="143"/>
      <c r="AA219" s="143"/>
      <c r="AB219" s="143"/>
      <c r="AC219" s="143"/>
    </row>
    <row r="220" customHeight="1" spans="1:29">
      <c r="A220" s="64"/>
      <c r="B220" s="64"/>
      <c r="C220" s="64"/>
      <c r="D220" s="64"/>
      <c r="E220" s="64"/>
      <c r="F220" s="142"/>
      <c r="G220" s="142"/>
      <c r="H220" s="64"/>
      <c r="I220" s="64"/>
      <c r="J220" s="64"/>
      <c r="K220" s="142"/>
      <c r="L220" s="64"/>
      <c r="M220" s="64"/>
      <c r="N220" s="64"/>
      <c r="O220" s="64"/>
      <c r="P220" s="142"/>
      <c r="Q220" s="64"/>
      <c r="R220" s="64"/>
      <c r="S220" s="64"/>
      <c r="T220" s="64"/>
      <c r="U220" s="64"/>
      <c r="V220" s="142"/>
      <c r="W220" s="64"/>
      <c r="X220" s="143"/>
      <c r="Y220" s="143"/>
      <c r="Z220" s="143"/>
      <c r="AA220" s="143"/>
      <c r="AB220" s="143"/>
      <c r="AC220" s="143"/>
    </row>
    <row r="221" customHeight="1" spans="1:29">
      <c r="A221" s="64"/>
      <c r="B221" s="64"/>
      <c r="C221" s="64"/>
      <c r="D221" s="64"/>
      <c r="E221" s="64"/>
      <c r="F221" s="142"/>
      <c r="G221" s="142"/>
      <c r="H221" s="64"/>
      <c r="I221" s="64"/>
      <c r="J221" s="64"/>
      <c r="K221" s="142"/>
      <c r="L221" s="64"/>
      <c r="M221" s="64"/>
      <c r="N221" s="64"/>
      <c r="O221" s="64"/>
      <c r="P221" s="142"/>
      <c r="Q221" s="64"/>
      <c r="R221" s="64"/>
      <c r="S221" s="64"/>
      <c r="T221" s="64"/>
      <c r="U221" s="64"/>
      <c r="V221" s="142"/>
      <c r="W221" s="64"/>
      <c r="X221" s="143"/>
      <c r="Y221" s="143"/>
      <c r="Z221" s="143"/>
      <c r="AA221" s="143"/>
      <c r="AB221" s="143"/>
      <c r="AC221" s="143"/>
    </row>
    <row r="222" customHeight="1" spans="1:29">
      <c r="A222" s="64"/>
      <c r="B222" s="64"/>
      <c r="C222" s="64"/>
      <c r="D222" s="64"/>
      <c r="E222" s="64"/>
      <c r="F222" s="142"/>
      <c r="G222" s="142"/>
      <c r="H222" s="64"/>
      <c r="I222" s="64"/>
      <c r="J222" s="64"/>
      <c r="K222" s="142"/>
      <c r="L222" s="64"/>
      <c r="M222" s="64"/>
      <c r="N222" s="64"/>
      <c r="O222" s="64"/>
      <c r="P222" s="142"/>
      <c r="Q222" s="64"/>
      <c r="R222" s="64"/>
      <c r="S222" s="64"/>
      <c r="T222" s="64"/>
      <c r="U222" s="64"/>
      <c r="V222" s="142"/>
      <c r="W222" s="64"/>
      <c r="X222" s="143"/>
      <c r="Y222" s="143"/>
      <c r="Z222" s="143"/>
      <c r="AA222" s="143"/>
      <c r="AB222" s="143"/>
      <c r="AC222" s="143"/>
    </row>
    <row r="223" customHeight="1" spans="1:29">
      <c r="A223" s="64"/>
      <c r="B223" s="64"/>
      <c r="C223" s="64"/>
      <c r="D223" s="64"/>
      <c r="E223" s="64"/>
      <c r="F223" s="142"/>
      <c r="G223" s="142"/>
      <c r="H223" s="64"/>
      <c r="I223" s="64"/>
      <c r="J223" s="64"/>
      <c r="K223" s="142"/>
      <c r="L223" s="64"/>
      <c r="M223" s="64"/>
      <c r="N223" s="64"/>
      <c r="O223" s="64"/>
      <c r="P223" s="142"/>
      <c r="Q223" s="64"/>
      <c r="R223" s="64"/>
      <c r="S223" s="64"/>
      <c r="T223" s="64"/>
      <c r="U223" s="64"/>
      <c r="V223" s="142"/>
      <c r="W223" s="64"/>
      <c r="X223" s="143"/>
      <c r="Y223" s="143"/>
      <c r="Z223" s="143"/>
      <c r="AA223" s="143"/>
      <c r="AB223" s="143"/>
      <c r="AC223" s="143"/>
    </row>
    <row r="224" customHeight="1" spans="1:29">
      <c r="A224" s="64"/>
      <c r="B224" s="64"/>
      <c r="C224" s="64"/>
      <c r="D224" s="64"/>
      <c r="E224" s="64"/>
      <c r="F224" s="142"/>
      <c r="G224" s="142"/>
      <c r="H224" s="64"/>
      <c r="I224" s="64"/>
      <c r="J224" s="64"/>
      <c r="K224" s="142"/>
      <c r="L224" s="64"/>
      <c r="M224" s="64"/>
      <c r="N224" s="64"/>
      <c r="O224" s="64"/>
      <c r="P224" s="142"/>
      <c r="Q224" s="64"/>
      <c r="R224" s="64"/>
      <c r="S224" s="64"/>
      <c r="T224" s="64"/>
      <c r="U224" s="64"/>
      <c r="V224" s="142"/>
      <c r="W224" s="64"/>
      <c r="X224" s="143"/>
      <c r="Y224" s="143"/>
      <c r="Z224" s="143"/>
      <c r="AA224" s="143"/>
      <c r="AB224" s="143"/>
      <c r="AC224" s="143"/>
    </row>
    <row r="225" customHeight="1" spans="1:29">
      <c r="A225" s="64"/>
      <c r="B225" s="64"/>
      <c r="C225" s="64"/>
      <c r="D225" s="64"/>
      <c r="E225" s="64"/>
      <c r="F225" s="142"/>
      <c r="G225" s="142"/>
      <c r="H225" s="64"/>
      <c r="I225" s="64"/>
      <c r="J225" s="64"/>
      <c r="K225" s="142"/>
      <c r="L225" s="64"/>
      <c r="M225" s="64"/>
      <c r="N225" s="64"/>
      <c r="O225" s="64"/>
      <c r="P225" s="142"/>
      <c r="Q225" s="64"/>
      <c r="R225" s="64"/>
      <c r="S225" s="64"/>
      <c r="T225" s="64"/>
      <c r="U225" s="64"/>
      <c r="V225" s="142"/>
      <c r="W225" s="64"/>
      <c r="X225" s="143"/>
      <c r="Y225" s="143"/>
      <c r="Z225" s="143"/>
      <c r="AA225" s="143"/>
      <c r="AB225" s="143"/>
      <c r="AC225" s="143"/>
    </row>
    <row r="226" customHeight="1" spans="1:29">
      <c r="A226" s="64"/>
      <c r="B226" s="64"/>
      <c r="C226" s="64"/>
      <c r="D226" s="64"/>
      <c r="E226" s="64"/>
      <c r="F226" s="142"/>
      <c r="G226" s="142"/>
      <c r="H226" s="64"/>
      <c r="I226" s="64"/>
      <c r="J226" s="64"/>
      <c r="K226" s="142"/>
      <c r="L226" s="64"/>
      <c r="M226" s="64"/>
      <c r="N226" s="64"/>
      <c r="O226" s="64"/>
      <c r="P226" s="142"/>
      <c r="Q226" s="64"/>
      <c r="R226" s="64"/>
      <c r="S226" s="64"/>
      <c r="T226" s="64"/>
      <c r="U226" s="64"/>
      <c r="V226" s="142"/>
      <c r="W226" s="64"/>
      <c r="X226" s="143"/>
      <c r="Y226" s="143"/>
      <c r="Z226" s="143"/>
      <c r="AA226" s="143"/>
      <c r="AB226" s="143"/>
      <c r="AC226" s="143"/>
    </row>
    <row r="227" customHeight="1" spans="1:29">
      <c r="A227" s="64"/>
      <c r="B227" s="64"/>
      <c r="C227" s="64"/>
      <c r="D227" s="64"/>
      <c r="E227" s="64"/>
      <c r="F227" s="142"/>
      <c r="G227" s="142"/>
      <c r="H227" s="64"/>
      <c r="I227" s="64"/>
      <c r="J227" s="64"/>
      <c r="K227" s="142"/>
      <c r="L227" s="64"/>
      <c r="M227" s="64"/>
      <c r="N227" s="64"/>
      <c r="O227" s="64"/>
      <c r="P227" s="142"/>
      <c r="Q227" s="64"/>
      <c r="R227" s="64"/>
      <c r="S227" s="64"/>
      <c r="T227" s="64"/>
      <c r="U227" s="64"/>
      <c r="V227" s="142"/>
      <c r="W227" s="64"/>
      <c r="X227" s="143"/>
      <c r="Y227" s="143"/>
      <c r="Z227" s="143"/>
      <c r="AA227" s="143"/>
      <c r="AB227" s="143"/>
      <c r="AC227" s="143"/>
    </row>
    <row r="228" customHeight="1" spans="1:29">
      <c r="A228" s="64"/>
      <c r="B228" s="64"/>
      <c r="C228" s="64"/>
      <c r="D228" s="64"/>
      <c r="E228" s="64"/>
      <c r="F228" s="142"/>
      <c r="G228" s="142"/>
      <c r="H228" s="64"/>
      <c r="I228" s="64"/>
      <c r="J228" s="64"/>
      <c r="K228" s="142"/>
      <c r="L228" s="64"/>
      <c r="M228" s="64"/>
      <c r="N228" s="64"/>
      <c r="O228" s="64"/>
      <c r="P228" s="142"/>
      <c r="Q228" s="64"/>
      <c r="R228" s="64"/>
      <c r="S228" s="64"/>
      <c r="T228" s="64"/>
      <c r="U228" s="64"/>
      <c r="V228" s="142"/>
      <c r="W228" s="64"/>
      <c r="X228" s="143"/>
      <c r="Y228" s="143"/>
      <c r="Z228" s="143"/>
      <c r="AA228" s="143"/>
      <c r="AB228" s="143"/>
      <c r="AC228" s="143"/>
    </row>
    <row r="229" customHeight="1" spans="1:29">
      <c r="A229" s="64"/>
      <c r="B229" s="64"/>
      <c r="C229" s="64"/>
      <c r="D229" s="64"/>
      <c r="E229" s="64"/>
      <c r="F229" s="142"/>
      <c r="G229" s="142"/>
      <c r="H229" s="64"/>
      <c r="I229" s="64"/>
      <c r="J229" s="64"/>
      <c r="K229" s="142"/>
      <c r="L229" s="64"/>
      <c r="M229" s="64"/>
      <c r="N229" s="64"/>
      <c r="O229" s="64"/>
      <c r="P229" s="142"/>
      <c r="Q229" s="64"/>
      <c r="R229" s="64"/>
      <c r="S229" s="64"/>
      <c r="T229" s="64"/>
      <c r="U229" s="64"/>
      <c r="V229" s="142"/>
      <c r="W229" s="64"/>
      <c r="X229" s="143"/>
      <c r="Y229" s="143"/>
      <c r="Z229" s="143"/>
      <c r="AA229" s="143"/>
      <c r="AB229" s="143"/>
      <c r="AC229" s="143"/>
    </row>
    <row r="230" customHeight="1" spans="1:29">
      <c r="A230" s="64"/>
      <c r="B230" s="64"/>
      <c r="C230" s="64"/>
      <c r="D230" s="64"/>
      <c r="E230" s="64"/>
      <c r="F230" s="142"/>
      <c r="G230" s="142"/>
      <c r="H230" s="64"/>
      <c r="I230" s="64"/>
      <c r="J230" s="64"/>
      <c r="K230" s="142"/>
      <c r="L230" s="64"/>
      <c r="M230" s="64"/>
      <c r="N230" s="64"/>
      <c r="O230" s="64"/>
      <c r="P230" s="142"/>
      <c r="Q230" s="64"/>
      <c r="R230" s="64"/>
      <c r="S230" s="64"/>
      <c r="T230" s="64"/>
      <c r="U230" s="64"/>
      <c r="V230" s="142"/>
      <c r="W230" s="64"/>
      <c r="X230" s="143"/>
      <c r="Y230" s="143"/>
      <c r="Z230" s="143"/>
      <c r="AA230" s="143"/>
      <c r="AB230" s="143"/>
      <c r="AC230" s="143"/>
    </row>
    <row r="231" customHeight="1" spans="1:29">
      <c r="A231" s="64"/>
      <c r="B231" s="64"/>
      <c r="C231" s="64"/>
      <c r="D231" s="64"/>
      <c r="E231" s="64"/>
      <c r="F231" s="142"/>
      <c r="G231" s="142"/>
      <c r="H231" s="64"/>
      <c r="I231" s="64"/>
      <c r="J231" s="64"/>
      <c r="K231" s="142"/>
      <c r="L231" s="64"/>
      <c r="M231" s="64"/>
      <c r="N231" s="64"/>
      <c r="O231" s="64"/>
      <c r="P231" s="142"/>
      <c r="Q231" s="64"/>
      <c r="R231" s="64"/>
      <c r="S231" s="64"/>
      <c r="T231" s="64"/>
      <c r="U231" s="64"/>
      <c r="V231" s="142"/>
      <c r="W231" s="64"/>
      <c r="X231" s="143"/>
      <c r="Y231" s="143"/>
      <c r="Z231" s="143"/>
      <c r="AA231" s="143"/>
      <c r="AB231" s="143"/>
      <c r="AC231" s="143"/>
    </row>
    <row r="232" customHeight="1" spans="1:29">
      <c r="A232" s="64"/>
      <c r="B232" s="64"/>
      <c r="C232" s="64"/>
      <c r="D232" s="64"/>
      <c r="E232" s="64"/>
      <c r="F232" s="142"/>
      <c r="G232" s="142"/>
      <c r="H232" s="64"/>
      <c r="I232" s="64"/>
      <c r="J232" s="64"/>
      <c r="K232" s="142"/>
      <c r="L232" s="64"/>
      <c r="M232" s="64"/>
      <c r="N232" s="64"/>
      <c r="O232" s="64"/>
      <c r="P232" s="142"/>
      <c r="Q232" s="64"/>
      <c r="R232" s="64"/>
      <c r="S232" s="64"/>
      <c r="T232" s="64"/>
      <c r="U232" s="64"/>
      <c r="V232" s="142"/>
      <c r="W232" s="64"/>
      <c r="X232" s="143"/>
      <c r="Y232" s="143"/>
      <c r="Z232" s="143"/>
      <c r="AA232" s="143"/>
      <c r="AB232" s="143"/>
      <c r="AC232" s="143"/>
    </row>
    <row r="233" customHeight="1" spans="1:29">
      <c r="A233" s="64"/>
      <c r="B233" s="64"/>
      <c r="C233" s="64"/>
      <c r="D233" s="64"/>
      <c r="E233" s="64"/>
      <c r="F233" s="142"/>
      <c r="G233" s="142"/>
      <c r="H233" s="64"/>
      <c r="I233" s="64"/>
      <c r="J233" s="64"/>
      <c r="K233" s="142"/>
      <c r="L233" s="64"/>
      <c r="M233" s="64"/>
      <c r="N233" s="64"/>
      <c r="O233" s="64"/>
      <c r="P233" s="142"/>
      <c r="Q233" s="64"/>
      <c r="R233" s="64"/>
      <c r="S233" s="64"/>
      <c r="T233" s="64"/>
      <c r="U233" s="64"/>
      <c r="V233" s="142"/>
      <c r="W233" s="64"/>
      <c r="X233" s="143"/>
      <c r="Y233" s="143"/>
      <c r="Z233" s="143"/>
      <c r="AA233" s="143"/>
      <c r="AB233" s="143"/>
      <c r="AC233" s="143"/>
    </row>
    <row r="234" customHeight="1" spans="1:29">
      <c r="A234" s="64"/>
      <c r="B234" s="64"/>
      <c r="C234" s="64"/>
      <c r="D234" s="64"/>
      <c r="E234" s="64"/>
      <c r="F234" s="142"/>
      <c r="G234" s="142"/>
      <c r="H234" s="64"/>
      <c r="I234" s="64"/>
      <c r="J234" s="64"/>
      <c r="K234" s="142"/>
      <c r="L234" s="64"/>
      <c r="M234" s="64"/>
      <c r="N234" s="64"/>
      <c r="O234" s="64"/>
      <c r="P234" s="142"/>
      <c r="Q234" s="64"/>
      <c r="R234" s="64"/>
      <c r="S234" s="64"/>
      <c r="T234" s="64"/>
      <c r="U234" s="64"/>
      <c r="V234" s="142"/>
      <c r="W234" s="64"/>
      <c r="X234" s="143"/>
      <c r="Y234" s="143"/>
      <c r="Z234" s="143"/>
      <c r="AA234" s="143"/>
      <c r="AB234" s="143"/>
      <c r="AC234" s="143"/>
    </row>
    <row r="235" customHeight="1" spans="1:29">
      <c r="A235" s="64"/>
      <c r="B235" s="64"/>
      <c r="C235" s="64"/>
      <c r="D235" s="64"/>
      <c r="E235" s="64"/>
      <c r="F235" s="142"/>
      <c r="G235" s="142"/>
      <c r="H235" s="64"/>
      <c r="I235" s="64"/>
      <c r="J235" s="64"/>
      <c r="K235" s="142"/>
      <c r="L235" s="64"/>
      <c r="M235" s="64"/>
      <c r="N235" s="64"/>
      <c r="O235" s="64"/>
      <c r="P235" s="142"/>
      <c r="Q235" s="64"/>
      <c r="R235" s="64"/>
      <c r="S235" s="64"/>
      <c r="T235" s="64"/>
      <c r="U235" s="64"/>
      <c r="V235" s="142"/>
      <c r="W235" s="64"/>
      <c r="X235" s="143"/>
      <c r="Y235" s="143"/>
      <c r="Z235" s="143"/>
      <c r="AA235" s="143"/>
      <c r="AB235" s="143"/>
      <c r="AC235" s="143"/>
    </row>
    <row r="236" customHeight="1" spans="1:29">
      <c r="A236" s="64"/>
      <c r="B236" s="64"/>
      <c r="C236" s="64"/>
      <c r="D236" s="64"/>
      <c r="E236" s="64"/>
      <c r="F236" s="142"/>
      <c r="G236" s="142"/>
      <c r="H236" s="64"/>
      <c r="I236" s="64"/>
      <c r="J236" s="64"/>
      <c r="K236" s="142"/>
      <c r="L236" s="64"/>
      <c r="M236" s="64"/>
      <c r="N236" s="64"/>
      <c r="O236" s="64"/>
      <c r="P236" s="142"/>
      <c r="Q236" s="64"/>
      <c r="R236" s="64"/>
      <c r="S236" s="64"/>
      <c r="T236" s="64"/>
      <c r="U236" s="64"/>
      <c r="V236" s="142"/>
      <c r="W236" s="64"/>
      <c r="X236" s="143"/>
      <c r="Y236" s="143"/>
      <c r="Z236" s="143"/>
      <c r="AA236" s="143"/>
      <c r="AB236" s="143"/>
      <c r="AC236" s="143"/>
    </row>
    <row r="237" customHeight="1" spans="1:29">
      <c r="A237" s="64"/>
      <c r="B237" s="64"/>
      <c r="C237" s="64"/>
      <c r="D237" s="64"/>
      <c r="E237" s="64"/>
      <c r="F237" s="142"/>
      <c r="G237" s="142"/>
      <c r="H237" s="64"/>
      <c r="I237" s="64"/>
      <c r="J237" s="64"/>
      <c r="K237" s="142"/>
      <c r="L237" s="64"/>
      <c r="M237" s="64"/>
      <c r="N237" s="64"/>
      <c r="O237" s="64"/>
      <c r="P237" s="142"/>
      <c r="Q237" s="64"/>
      <c r="R237" s="64"/>
      <c r="S237" s="64"/>
      <c r="T237" s="64"/>
      <c r="U237" s="64"/>
      <c r="V237" s="142"/>
      <c r="W237" s="64"/>
      <c r="X237" s="143"/>
      <c r="Y237" s="143"/>
      <c r="Z237" s="143"/>
      <c r="AA237" s="143"/>
      <c r="AB237" s="143"/>
      <c r="AC237" s="143"/>
    </row>
    <row r="238" customHeight="1" spans="1:29">
      <c r="A238" s="64"/>
      <c r="B238" s="64"/>
      <c r="C238" s="64"/>
      <c r="D238" s="64"/>
      <c r="E238" s="64"/>
      <c r="F238" s="142"/>
      <c r="G238" s="142"/>
      <c r="H238" s="64"/>
      <c r="I238" s="64"/>
      <c r="J238" s="64"/>
      <c r="K238" s="142"/>
      <c r="L238" s="64"/>
      <c r="M238" s="64"/>
      <c r="N238" s="64"/>
      <c r="O238" s="64"/>
      <c r="P238" s="142"/>
      <c r="Q238" s="64"/>
      <c r="R238" s="64"/>
      <c r="S238" s="64"/>
      <c r="T238" s="64"/>
      <c r="U238" s="64"/>
      <c r="V238" s="142"/>
      <c r="W238" s="64"/>
      <c r="X238" s="143"/>
      <c r="Y238" s="143"/>
      <c r="Z238" s="143"/>
      <c r="AA238" s="143"/>
      <c r="AB238" s="143"/>
      <c r="AC238" s="143"/>
    </row>
    <row r="239" customHeight="1" spans="1:29">
      <c r="A239" s="64"/>
      <c r="B239" s="64"/>
      <c r="C239" s="64"/>
      <c r="D239" s="64"/>
      <c r="E239" s="64"/>
      <c r="F239" s="142"/>
      <c r="G239" s="142"/>
      <c r="H239" s="64"/>
      <c r="I239" s="64"/>
      <c r="J239" s="64"/>
      <c r="K239" s="142"/>
      <c r="L239" s="64"/>
      <c r="M239" s="64"/>
      <c r="N239" s="64"/>
      <c r="O239" s="64"/>
      <c r="P239" s="142"/>
      <c r="Q239" s="64"/>
      <c r="R239" s="64"/>
      <c r="S239" s="64"/>
      <c r="T239" s="64"/>
      <c r="U239" s="64"/>
      <c r="V239" s="142"/>
      <c r="W239" s="64"/>
      <c r="X239" s="143"/>
      <c r="Y239" s="143"/>
      <c r="Z239" s="143"/>
      <c r="AA239" s="143"/>
      <c r="AB239" s="143"/>
      <c r="AC239" s="143"/>
    </row>
    <row r="240" customHeight="1" spans="1:29">
      <c r="A240" s="64"/>
      <c r="B240" s="64"/>
      <c r="C240" s="64"/>
      <c r="D240" s="64"/>
      <c r="E240" s="64"/>
      <c r="F240" s="142"/>
      <c r="G240" s="142"/>
      <c r="H240" s="64"/>
      <c r="I240" s="64"/>
      <c r="J240" s="64"/>
      <c r="K240" s="142"/>
      <c r="L240" s="64"/>
      <c r="M240" s="64"/>
      <c r="N240" s="64"/>
      <c r="O240" s="64"/>
      <c r="P240" s="142"/>
      <c r="Q240" s="64"/>
      <c r="R240" s="64"/>
      <c r="S240" s="64"/>
      <c r="T240" s="64"/>
      <c r="U240" s="64"/>
      <c r="V240" s="142"/>
      <c r="W240" s="64"/>
      <c r="X240" s="143"/>
      <c r="Y240" s="143"/>
      <c r="Z240" s="143"/>
      <c r="AA240" s="143"/>
      <c r="AB240" s="143"/>
      <c r="AC240" s="143"/>
    </row>
    <row r="241" customHeight="1" spans="1:29">
      <c r="A241" s="64"/>
      <c r="B241" s="64"/>
      <c r="C241" s="64"/>
      <c r="D241" s="64"/>
      <c r="E241" s="64"/>
      <c r="F241" s="142"/>
      <c r="G241" s="142"/>
      <c r="H241" s="64"/>
      <c r="I241" s="64"/>
      <c r="J241" s="64"/>
      <c r="K241" s="142"/>
      <c r="L241" s="64"/>
      <c r="M241" s="64"/>
      <c r="N241" s="64"/>
      <c r="O241" s="64"/>
      <c r="P241" s="142"/>
      <c r="Q241" s="64"/>
      <c r="R241" s="64"/>
      <c r="S241" s="64"/>
      <c r="T241" s="64"/>
      <c r="U241" s="64"/>
      <c r="V241" s="142"/>
      <c r="W241" s="64"/>
      <c r="X241" s="143"/>
      <c r="Y241" s="143"/>
      <c r="Z241" s="143"/>
      <c r="AA241" s="143"/>
      <c r="AB241" s="143"/>
      <c r="AC241" s="143"/>
    </row>
    <row r="242" customHeight="1" spans="1:29">
      <c r="A242" s="64"/>
      <c r="B242" s="64"/>
      <c r="C242" s="64"/>
      <c r="D242" s="64"/>
      <c r="E242" s="64"/>
      <c r="F242" s="142"/>
      <c r="G242" s="142"/>
      <c r="H242" s="64"/>
      <c r="I242" s="64"/>
      <c r="J242" s="64"/>
      <c r="K242" s="142"/>
      <c r="L242" s="64"/>
      <c r="M242" s="64"/>
      <c r="N242" s="64"/>
      <c r="O242" s="64"/>
      <c r="P242" s="142"/>
      <c r="Q242" s="64"/>
      <c r="R242" s="64"/>
      <c r="S242" s="64"/>
      <c r="T242" s="64"/>
      <c r="U242" s="64"/>
      <c r="V242" s="142"/>
      <c r="W242" s="64"/>
      <c r="X242" s="143"/>
      <c r="Y242" s="143"/>
      <c r="Z242" s="143"/>
      <c r="AA242" s="143"/>
      <c r="AB242" s="143"/>
      <c r="AC242" s="143"/>
    </row>
    <row r="243" customHeight="1" spans="1:29">
      <c r="A243" s="64"/>
      <c r="B243" s="64"/>
      <c r="C243" s="64"/>
      <c r="D243" s="64"/>
      <c r="E243" s="64"/>
      <c r="F243" s="142"/>
      <c r="G243" s="142"/>
      <c r="H243" s="64"/>
      <c r="I243" s="64"/>
      <c r="J243" s="64"/>
      <c r="K243" s="142"/>
      <c r="L243" s="64"/>
      <c r="M243" s="64"/>
      <c r="N243" s="64"/>
      <c r="O243" s="64"/>
      <c r="P243" s="142"/>
      <c r="Q243" s="64"/>
      <c r="R243" s="64"/>
      <c r="S243" s="64"/>
      <c r="T243" s="64"/>
      <c r="U243" s="64"/>
      <c r="V243" s="142"/>
      <c r="W243" s="64"/>
      <c r="X243" s="143"/>
      <c r="Y243" s="143"/>
      <c r="Z243" s="143"/>
      <c r="AA243" s="143"/>
      <c r="AB243" s="143"/>
      <c r="AC243" s="143"/>
    </row>
    <row r="244" customHeight="1" spans="1:29">
      <c r="A244" s="64"/>
      <c r="B244" s="64"/>
      <c r="C244" s="64"/>
      <c r="D244" s="64"/>
      <c r="E244" s="64"/>
      <c r="F244" s="142"/>
      <c r="G244" s="142"/>
      <c r="H244" s="64"/>
      <c r="I244" s="64"/>
      <c r="J244" s="64"/>
      <c r="K244" s="142"/>
      <c r="L244" s="64"/>
      <c r="M244" s="64"/>
      <c r="N244" s="64"/>
      <c r="O244" s="64"/>
      <c r="P244" s="142"/>
      <c r="Q244" s="64"/>
      <c r="R244" s="64"/>
      <c r="S244" s="64"/>
      <c r="T244" s="64"/>
      <c r="U244" s="64"/>
      <c r="V244" s="142"/>
      <c r="W244" s="64"/>
      <c r="X244" s="143"/>
      <c r="Y244" s="143"/>
      <c r="Z244" s="143"/>
      <c r="AA244" s="143"/>
      <c r="AB244" s="143"/>
      <c r="AC244" s="143"/>
    </row>
    <row r="245" customHeight="1" spans="1:29">
      <c r="A245" s="64"/>
      <c r="B245" s="64"/>
      <c r="C245" s="64"/>
      <c r="D245" s="64"/>
      <c r="E245" s="64"/>
      <c r="F245" s="142"/>
      <c r="G245" s="142"/>
      <c r="H245" s="64"/>
      <c r="I245" s="64"/>
      <c r="J245" s="64"/>
      <c r="K245" s="142"/>
      <c r="L245" s="64"/>
      <c r="M245" s="64"/>
      <c r="N245" s="64"/>
      <c r="O245" s="64"/>
      <c r="P245" s="142"/>
      <c r="Q245" s="64"/>
      <c r="R245" s="64"/>
      <c r="S245" s="64"/>
      <c r="T245" s="64"/>
      <c r="U245" s="64"/>
      <c r="V245" s="142"/>
      <c r="W245" s="64"/>
      <c r="X245" s="143"/>
      <c r="Y245" s="143"/>
      <c r="Z245" s="143"/>
      <c r="AA245" s="143"/>
      <c r="AB245" s="143"/>
      <c r="AC245" s="143"/>
    </row>
    <row r="246" customHeight="1" spans="1:29">
      <c r="A246" s="64"/>
      <c r="B246" s="64"/>
      <c r="C246" s="64"/>
      <c r="D246" s="64"/>
      <c r="E246" s="64"/>
      <c r="F246" s="142"/>
      <c r="G246" s="142"/>
      <c r="H246" s="64"/>
      <c r="I246" s="64"/>
      <c r="J246" s="64"/>
      <c r="K246" s="142"/>
      <c r="L246" s="64"/>
      <c r="M246" s="64"/>
      <c r="N246" s="64"/>
      <c r="O246" s="64"/>
      <c r="P246" s="142"/>
      <c r="Q246" s="64"/>
      <c r="R246" s="64"/>
      <c r="S246" s="64"/>
      <c r="T246" s="64"/>
      <c r="U246" s="64"/>
      <c r="V246" s="142"/>
      <c r="W246" s="64"/>
      <c r="X246" s="143"/>
      <c r="Y246" s="143"/>
      <c r="Z246" s="143"/>
      <c r="AA246" s="143"/>
      <c r="AB246" s="143"/>
      <c r="AC246" s="143"/>
    </row>
    <row r="247" customHeight="1" spans="1:29">
      <c r="A247" s="64"/>
      <c r="B247" s="64"/>
      <c r="C247" s="64"/>
      <c r="D247" s="64"/>
      <c r="E247" s="64"/>
      <c r="F247" s="142"/>
      <c r="G247" s="142"/>
      <c r="H247" s="64"/>
      <c r="I247" s="64"/>
      <c r="J247" s="64"/>
      <c r="K247" s="142"/>
      <c r="L247" s="64"/>
      <c r="M247" s="64"/>
      <c r="N247" s="64"/>
      <c r="O247" s="64"/>
      <c r="P247" s="142"/>
      <c r="Q247" s="64"/>
      <c r="R247" s="64"/>
      <c r="S247" s="64"/>
      <c r="T247" s="64"/>
      <c r="U247" s="64"/>
      <c r="V247" s="142"/>
      <c r="W247" s="64"/>
      <c r="X247" s="143"/>
      <c r="Y247" s="143"/>
      <c r="Z247" s="143"/>
      <c r="AA247" s="143"/>
      <c r="AB247" s="143"/>
      <c r="AC247" s="143"/>
    </row>
    <row r="248" customHeight="1" spans="1:29">
      <c r="A248" s="64"/>
      <c r="B248" s="64"/>
      <c r="C248" s="64"/>
      <c r="D248" s="64"/>
      <c r="E248" s="64"/>
      <c r="F248" s="142"/>
      <c r="G248" s="142"/>
      <c r="H248" s="64"/>
      <c r="I248" s="64"/>
      <c r="J248" s="64"/>
      <c r="K248" s="142"/>
      <c r="L248" s="64"/>
      <c r="M248" s="64"/>
      <c r="N248" s="64"/>
      <c r="O248" s="64"/>
      <c r="P248" s="142"/>
      <c r="Q248" s="64"/>
      <c r="R248" s="64"/>
      <c r="S248" s="64"/>
      <c r="T248" s="64"/>
      <c r="U248" s="64"/>
      <c r="V248" s="142"/>
      <c r="W248" s="64"/>
      <c r="X248" s="143"/>
      <c r="Y248" s="143"/>
      <c r="Z248" s="143"/>
      <c r="AA248" s="143"/>
      <c r="AB248" s="143"/>
      <c r="AC248" s="143"/>
    </row>
    <row r="249" customHeight="1" spans="1:29">
      <c r="A249" s="64"/>
      <c r="B249" s="64"/>
      <c r="C249" s="64"/>
      <c r="D249" s="64"/>
      <c r="E249" s="64"/>
      <c r="F249" s="142"/>
      <c r="G249" s="142"/>
      <c r="H249" s="64"/>
      <c r="I249" s="64"/>
      <c r="J249" s="64"/>
      <c r="K249" s="142"/>
      <c r="L249" s="64"/>
      <c r="M249" s="64"/>
      <c r="N249" s="64"/>
      <c r="O249" s="64"/>
      <c r="P249" s="142"/>
      <c r="Q249" s="64"/>
      <c r="R249" s="64"/>
      <c r="S249" s="64"/>
      <c r="T249" s="64"/>
      <c r="U249" s="64"/>
      <c r="V249" s="142"/>
      <c r="W249" s="64"/>
      <c r="X249" s="143"/>
      <c r="Y249" s="143"/>
      <c r="Z249" s="143"/>
      <c r="AA249" s="143"/>
      <c r="AB249" s="143"/>
      <c r="AC249" s="143"/>
    </row>
    <row r="250" customHeight="1" spans="1:29">
      <c r="A250" s="64"/>
      <c r="B250" s="64"/>
      <c r="C250" s="64"/>
      <c r="D250" s="64"/>
      <c r="E250" s="64"/>
      <c r="F250" s="142"/>
      <c r="G250" s="142"/>
      <c r="H250" s="64"/>
      <c r="I250" s="64"/>
      <c r="J250" s="64"/>
      <c r="K250" s="142"/>
      <c r="L250" s="64"/>
      <c r="M250" s="64"/>
      <c r="N250" s="64"/>
      <c r="O250" s="64"/>
      <c r="P250" s="142"/>
      <c r="Q250" s="64"/>
      <c r="R250" s="64"/>
      <c r="S250" s="64"/>
      <c r="T250" s="64"/>
      <c r="U250" s="64"/>
      <c r="V250" s="142"/>
      <c r="W250" s="64"/>
      <c r="X250" s="143"/>
      <c r="Y250" s="143"/>
      <c r="Z250" s="143"/>
      <c r="AA250" s="143"/>
      <c r="AB250" s="143"/>
      <c r="AC250" s="143"/>
    </row>
    <row r="251" customHeight="1" spans="1:29">
      <c r="A251" s="64"/>
      <c r="B251" s="64"/>
      <c r="C251" s="64"/>
      <c r="D251" s="64"/>
      <c r="E251" s="64"/>
      <c r="F251" s="142"/>
      <c r="G251" s="142"/>
      <c r="H251" s="64"/>
      <c r="I251" s="64"/>
      <c r="J251" s="64"/>
      <c r="K251" s="142"/>
      <c r="L251" s="64"/>
      <c r="M251" s="64"/>
      <c r="N251" s="64"/>
      <c r="O251" s="64"/>
      <c r="P251" s="142"/>
      <c r="Q251" s="64"/>
      <c r="R251" s="64"/>
      <c r="S251" s="64"/>
      <c r="T251" s="64"/>
      <c r="U251" s="64"/>
      <c r="V251" s="142"/>
      <c r="W251" s="64"/>
      <c r="X251" s="143"/>
      <c r="Y251" s="143"/>
      <c r="Z251" s="143"/>
      <c r="AA251" s="143"/>
      <c r="AB251" s="143"/>
      <c r="AC251" s="143"/>
    </row>
    <row r="252" customHeight="1" spans="1:29">
      <c r="A252" s="64"/>
      <c r="B252" s="64"/>
      <c r="C252" s="64"/>
      <c r="D252" s="64"/>
      <c r="E252" s="64"/>
      <c r="F252" s="142"/>
      <c r="G252" s="142"/>
      <c r="H252" s="64"/>
      <c r="I252" s="64"/>
      <c r="J252" s="64"/>
      <c r="K252" s="142"/>
      <c r="L252" s="64"/>
      <c r="M252" s="64"/>
      <c r="N252" s="64"/>
      <c r="O252" s="64"/>
      <c r="P252" s="142"/>
      <c r="Q252" s="64"/>
      <c r="R252" s="64"/>
      <c r="S252" s="64"/>
      <c r="T252" s="64"/>
      <c r="U252" s="64"/>
      <c r="V252" s="142"/>
      <c r="W252" s="64"/>
      <c r="X252" s="143"/>
      <c r="Y252" s="143"/>
      <c r="Z252" s="143"/>
      <c r="AA252" s="143"/>
      <c r="AB252" s="143"/>
      <c r="AC252" s="143"/>
    </row>
    <row r="253" customHeight="1" spans="1:29">
      <c r="A253" s="64"/>
      <c r="B253" s="64"/>
      <c r="C253" s="64"/>
      <c r="D253" s="64"/>
      <c r="E253" s="64"/>
      <c r="F253" s="142"/>
      <c r="G253" s="142"/>
      <c r="H253" s="64"/>
      <c r="I253" s="64"/>
      <c r="J253" s="64"/>
      <c r="K253" s="142"/>
      <c r="L253" s="64"/>
      <c r="M253" s="64"/>
      <c r="N253" s="64"/>
      <c r="O253" s="64"/>
      <c r="P253" s="142"/>
      <c r="Q253" s="64"/>
      <c r="R253" s="64"/>
      <c r="S253" s="64"/>
      <c r="T253" s="64"/>
      <c r="U253" s="64"/>
      <c r="V253" s="142"/>
      <c r="W253" s="64"/>
      <c r="X253" s="143"/>
      <c r="Y253" s="143"/>
      <c r="Z253" s="143"/>
      <c r="AA253" s="143"/>
      <c r="AB253" s="143"/>
      <c r="AC253" s="143"/>
    </row>
    <row r="254" customHeight="1" spans="1:29">
      <c r="A254" s="64"/>
      <c r="B254" s="64"/>
      <c r="C254" s="64"/>
      <c r="D254" s="64"/>
      <c r="E254" s="64"/>
      <c r="F254" s="142"/>
      <c r="G254" s="142"/>
      <c r="H254" s="64"/>
      <c r="I254" s="64"/>
      <c r="J254" s="64"/>
      <c r="K254" s="142"/>
      <c r="L254" s="64"/>
      <c r="M254" s="64"/>
      <c r="N254" s="64"/>
      <c r="O254" s="64"/>
      <c r="P254" s="142"/>
      <c r="Q254" s="64"/>
      <c r="R254" s="64"/>
      <c r="S254" s="64"/>
      <c r="T254" s="64"/>
      <c r="U254" s="64"/>
      <c r="V254" s="142"/>
      <c r="W254" s="64"/>
      <c r="X254" s="143"/>
      <c r="Y254" s="143"/>
      <c r="Z254" s="143"/>
      <c r="AA254" s="143"/>
      <c r="AB254" s="143"/>
      <c r="AC254" s="143"/>
    </row>
    <row r="255" customHeight="1" spans="1:29">
      <c r="A255" s="64"/>
      <c r="B255" s="64"/>
      <c r="C255" s="64"/>
      <c r="D255" s="64"/>
      <c r="E255" s="64"/>
      <c r="F255" s="142"/>
      <c r="G255" s="142"/>
      <c r="H255" s="64"/>
      <c r="I255" s="64"/>
      <c r="J255" s="64"/>
      <c r="K255" s="142"/>
      <c r="L255" s="64"/>
      <c r="M255" s="64"/>
      <c r="N255" s="64"/>
      <c r="O255" s="64"/>
      <c r="P255" s="142"/>
      <c r="Q255" s="64"/>
      <c r="R255" s="64"/>
      <c r="S255" s="64"/>
      <c r="T255" s="64"/>
      <c r="U255" s="64"/>
      <c r="V255" s="142"/>
      <c r="W255" s="64"/>
      <c r="X255" s="143"/>
      <c r="Y255" s="143"/>
      <c r="Z255" s="143"/>
      <c r="AA255" s="143"/>
      <c r="AB255" s="143"/>
      <c r="AC255" s="143"/>
    </row>
    <row r="256" customHeight="1" spans="1:29">
      <c r="A256" s="64"/>
      <c r="B256" s="64"/>
      <c r="C256" s="64"/>
      <c r="D256" s="64"/>
      <c r="E256" s="64"/>
      <c r="F256" s="142"/>
      <c r="G256" s="142"/>
      <c r="H256" s="64"/>
      <c r="I256" s="64"/>
      <c r="J256" s="64"/>
      <c r="K256" s="142"/>
      <c r="L256" s="64"/>
      <c r="M256" s="64"/>
      <c r="N256" s="64"/>
      <c r="O256" s="64"/>
      <c r="P256" s="142"/>
      <c r="Q256" s="64"/>
      <c r="R256" s="64"/>
      <c r="S256" s="64"/>
      <c r="T256" s="64"/>
      <c r="U256" s="64"/>
      <c r="V256" s="142"/>
      <c r="W256" s="64"/>
      <c r="X256" s="143"/>
      <c r="Y256" s="143"/>
      <c r="Z256" s="143"/>
      <c r="AA256" s="143"/>
      <c r="AB256" s="143"/>
      <c r="AC256" s="143"/>
    </row>
    <row r="257" customHeight="1" spans="1:29">
      <c r="A257" s="64"/>
      <c r="B257" s="64"/>
      <c r="C257" s="64"/>
      <c r="D257" s="64"/>
      <c r="E257" s="64"/>
      <c r="F257" s="142"/>
      <c r="G257" s="142"/>
      <c r="H257" s="64"/>
      <c r="I257" s="64"/>
      <c r="J257" s="64"/>
      <c r="K257" s="142"/>
      <c r="L257" s="64"/>
      <c r="M257" s="64"/>
      <c r="N257" s="64"/>
      <c r="O257" s="64"/>
      <c r="P257" s="142"/>
      <c r="Q257" s="64"/>
      <c r="R257" s="64"/>
      <c r="S257" s="64"/>
      <c r="T257" s="64"/>
      <c r="U257" s="64"/>
      <c r="V257" s="142"/>
      <c r="W257" s="64"/>
      <c r="X257" s="143"/>
      <c r="Y257" s="143"/>
      <c r="Z257" s="143"/>
      <c r="AA257" s="143"/>
      <c r="AB257" s="143"/>
      <c r="AC257" s="143"/>
    </row>
    <row r="258" customHeight="1" spans="1:29">
      <c r="A258" s="64"/>
      <c r="B258" s="64"/>
      <c r="C258" s="64"/>
      <c r="D258" s="64"/>
      <c r="E258" s="64"/>
      <c r="F258" s="142"/>
      <c r="G258" s="142"/>
      <c r="H258" s="64"/>
      <c r="I258" s="64"/>
      <c r="J258" s="64"/>
      <c r="K258" s="142"/>
      <c r="L258" s="64"/>
      <c r="M258" s="64"/>
      <c r="N258" s="64"/>
      <c r="O258" s="64"/>
      <c r="P258" s="142"/>
      <c r="Q258" s="64"/>
      <c r="R258" s="64"/>
      <c r="S258" s="64"/>
      <c r="T258" s="64"/>
      <c r="U258" s="64"/>
      <c r="V258" s="142"/>
      <c r="W258" s="64"/>
      <c r="X258" s="143"/>
      <c r="Y258" s="143"/>
      <c r="Z258" s="143"/>
      <c r="AA258" s="143"/>
      <c r="AB258" s="143"/>
      <c r="AC258" s="143"/>
    </row>
    <row r="259" customHeight="1" spans="1:29">
      <c r="A259" s="64"/>
      <c r="B259" s="64"/>
      <c r="C259" s="64"/>
      <c r="D259" s="64"/>
      <c r="E259" s="64"/>
      <c r="F259" s="142"/>
      <c r="G259" s="142"/>
      <c r="H259" s="64"/>
      <c r="I259" s="64"/>
      <c r="J259" s="64"/>
      <c r="K259" s="142"/>
      <c r="L259" s="64"/>
      <c r="M259" s="64"/>
      <c r="N259" s="64"/>
      <c r="O259" s="64"/>
      <c r="P259" s="142"/>
      <c r="Q259" s="64"/>
      <c r="R259" s="64"/>
      <c r="S259" s="64"/>
      <c r="T259" s="64"/>
      <c r="U259" s="64"/>
      <c r="V259" s="142"/>
      <c r="W259" s="64"/>
      <c r="X259" s="143"/>
      <c r="Y259" s="143"/>
      <c r="Z259" s="143"/>
      <c r="AA259" s="143"/>
      <c r="AB259" s="143"/>
      <c r="AC259" s="143"/>
    </row>
    <row r="260" customHeight="1" spans="1:29">
      <c r="A260" s="64"/>
      <c r="B260" s="64"/>
      <c r="C260" s="64"/>
      <c r="D260" s="64"/>
      <c r="E260" s="64"/>
      <c r="F260" s="142"/>
      <c r="G260" s="142"/>
      <c r="H260" s="64"/>
      <c r="I260" s="64"/>
      <c r="J260" s="64"/>
      <c r="K260" s="142"/>
      <c r="L260" s="64"/>
      <c r="M260" s="64"/>
      <c r="N260" s="64"/>
      <c r="O260" s="64"/>
      <c r="P260" s="142"/>
      <c r="Q260" s="64"/>
      <c r="R260" s="64"/>
      <c r="S260" s="64"/>
      <c r="T260" s="64"/>
      <c r="U260" s="64"/>
      <c r="V260" s="142"/>
      <c r="W260" s="64"/>
      <c r="X260" s="143"/>
      <c r="Y260" s="143"/>
      <c r="Z260" s="143"/>
      <c r="AA260" s="143"/>
      <c r="AB260" s="143"/>
      <c r="AC260" s="143"/>
    </row>
    <row r="261" customHeight="1" spans="1:29">
      <c r="A261" s="64"/>
      <c r="B261" s="64"/>
      <c r="C261" s="64"/>
      <c r="D261" s="64"/>
      <c r="E261" s="64"/>
      <c r="F261" s="142"/>
      <c r="G261" s="142"/>
      <c r="H261" s="64"/>
      <c r="I261" s="64"/>
      <c r="J261" s="64"/>
      <c r="K261" s="142"/>
      <c r="L261" s="64"/>
      <c r="M261" s="64"/>
      <c r="N261" s="64"/>
      <c r="O261" s="64"/>
      <c r="P261" s="142"/>
      <c r="Q261" s="64"/>
      <c r="R261" s="64"/>
      <c r="S261" s="64"/>
      <c r="T261" s="64"/>
      <c r="U261" s="64"/>
      <c r="V261" s="142"/>
      <c r="W261" s="64"/>
      <c r="X261" s="143"/>
      <c r="Y261" s="143"/>
      <c r="Z261" s="143"/>
      <c r="AA261" s="143"/>
      <c r="AB261" s="143"/>
      <c r="AC261" s="143"/>
    </row>
    <row r="262" customHeight="1" spans="1:29">
      <c r="A262" s="64"/>
      <c r="B262" s="64"/>
      <c r="C262" s="64"/>
      <c r="D262" s="64"/>
      <c r="E262" s="64"/>
      <c r="F262" s="142"/>
      <c r="G262" s="142"/>
      <c r="H262" s="64"/>
      <c r="I262" s="64"/>
      <c r="J262" s="64"/>
      <c r="K262" s="142"/>
      <c r="L262" s="64"/>
      <c r="M262" s="64"/>
      <c r="N262" s="64"/>
      <c r="O262" s="64"/>
      <c r="P262" s="142"/>
      <c r="Q262" s="64"/>
      <c r="R262" s="64"/>
      <c r="S262" s="64"/>
      <c r="T262" s="64"/>
      <c r="U262" s="64"/>
      <c r="V262" s="142"/>
      <c r="W262" s="64"/>
      <c r="X262" s="143"/>
      <c r="Y262" s="143"/>
      <c r="Z262" s="143"/>
      <c r="AA262" s="143"/>
      <c r="AB262" s="143"/>
      <c r="AC262" s="143"/>
    </row>
    <row r="263" customHeight="1" spans="1:29">
      <c r="A263" s="64"/>
      <c r="B263" s="64"/>
      <c r="C263" s="64"/>
      <c r="D263" s="64"/>
      <c r="E263" s="64"/>
      <c r="F263" s="142"/>
      <c r="G263" s="142"/>
      <c r="H263" s="64"/>
      <c r="I263" s="64"/>
      <c r="J263" s="64"/>
      <c r="K263" s="142"/>
      <c r="L263" s="64"/>
      <c r="M263" s="64"/>
      <c r="N263" s="64"/>
      <c r="O263" s="64"/>
      <c r="P263" s="142"/>
      <c r="Q263" s="64"/>
      <c r="R263" s="64"/>
      <c r="S263" s="64"/>
      <c r="T263" s="64"/>
      <c r="U263" s="64"/>
      <c r="V263" s="142"/>
      <c r="W263" s="64"/>
      <c r="X263" s="143"/>
      <c r="Y263" s="143"/>
      <c r="Z263" s="143"/>
      <c r="AA263" s="143"/>
      <c r="AB263" s="143"/>
      <c r="AC263" s="143"/>
    </row>
    <row r="264" customHeight="1" spans="1:29">
      <c r="A264" s="64"/>
      <c r="B264" s="64"/>
      <c r="C264" s="64"/>
      <c r="D264" s="64"/>
      <c r="E264" s="64"/>
      <c r="F264" s="142"/>
      <c r="G264" s="142"/>
      <c r="H264" s="64"/>
      <c r="I264" s="64"/>
      <c r="J264" s="64"/>
      <c r="K264" s="142"/>
      <c r="L264" s="64"/>
      <c r="M264" s="64"/>
      <c r="N264" s="64"/>
      <c r="O264" s="64"/>
      <c r="P264" s="142"/>
      <c r="Q264" s="64"/>
      <c r="R264" s="64"/>
      <c r="S264" s="64"/>
      <c r="T264" s="64"/>
      <c r="U264" s="64"/>
      <c r="V264" s="142"/>
      <c r="W264" s="64"/>
      <c r="X264" s="143"/>
      <c r="Y264" s="143"/>
      <c r="Z264" s="143"/>
      <c r="AA264" s="143"/>
      <c r="AB264" s="143"/>
      <c r="AC264" s="143"/>
    </row>
    <row r="265" customHeight="1" spans="1:29">
      <c r="A265" s="64"/>
      <c r="B265" s="64"/>
      <c r="C265" s="64"/>
      <c r="D265" s="64"/>
      <c r="E265" s="64"/>
      <c r="F265" s="142"/>
      <c r="G265" s="142"/>
      <c r="H265" s="64"/>
      <c r="I265" s="64"/>
      <c r="J265" s="64"/>
      <c r="K265" s="142"/>
      <c r="L265" s="64"/>
      <c r="M265" s="64"/>
      <c r="N265" s="64"/>
      <c r="O265" s="64"/>
      <c r="P265" s="142"/>
      <c r="Q265" s="64"/>
      <c r="R265" s="64"/>
      <c r="S265" s="64"/>
      <c r="T265" s="64"/>
      <c r="U265" s="64"/>
      <c r="V265" s="142"/>
      <c r="W265" s="64"/>
      <c r="X265" s="143"/>
      <c r="Y265" s="143"/>
      <c r="Z265" s="143"/>
      <c r="AA265" s="143"/>
      <c r="AB265" s="143"/>
      <c r="AC265" s="143"/>
    </row>
    <row r="266" customHeight="1" spans="1:29">
      <c r="A266" s="64"/>
      <c r="B266" s="64"/>
      <c r="C266" s="64"/>
      <c r="D266" s="64"/>
      <c r="E266" s="64"/>
      <c r="F266" s="142"/>
      <c r="G266" s="142"/>
      <c r="H266" s="64"/>
      <c r="I266" s="64"/>
      <c r="J266" s="64"/>
      <c r="K266" s="142"/>
      <c r="L266" s="64"/>
      <c r="M266" s="64"/>
      <c r="N266" s="64"/>
      <c r="O266" s="64"/>
      <c r="P266" s="142"/>
      <c r="Q266" s="64"/>
      <c r="R266" s="64"/>
      <c r="S266" s="64"/>
      <c r="T266" s="64"/>
      <c r="U266" s="64"/>
      <c r="V266" s="142"/>
      <c r="W266" s="64"/>
      <c r="X266" s="143"/>
      <c r="Y266" s="143"/>
      <c r="Z266" s="143"/>
      <c r="AA266" s="143"/>
      <c r="AB266" s="143"/>
      <c r="AC266" s="143"/>
    </row>
    <row r="267" customHeight="1" spans="1:29">
      <c r="A267" s="64"/>
      <c r="B267" s="64"/>
      <c r="C267" s="64"/>
      <c r="D267" s="64"/>
      <c r="E267" s="64"/>
      <c r="F267" s="142"/>
      <c r="G267" s="142"/>
      <c r="H267" s="64"/>
      <c r="I267" s="64"/>
      <c r="J267" s="64"/>
      <c r="K267" s="142"/>
      <c r="L267" s="64"/>
      <c r="M267" s="64"/>
      <c r="N267" s="64"/>
      <c r="O267" s="64"/>
      <c r="P267" s="142"/>
      <c r="Q267" s="64"/>
      <c r="R267" s="64"/>
      <c r="S267" s="64"/>
      <c r="T267" s="64"/>
      <c r="U267" s="64"/>
      <c r="V267" s="142"/>
      <c r="W267" s="64"/>
      <c r="X267" s="143"/>
      <c r="Y267" s="143"/>
      <c r="Z267" s="143"/>
      <c r="AA267" s="143"/>
      <c r="AB267" s="143"/>
      <c r="AC267" s="143"/>
    </row>
    <row r="268" customHeight="1" spans="1:29">
      <c r="A268" s="64"/>
      <c r="B268" s="64"/>
      <c r="C268" s="64"/>
      <c r="D268" s="64"/>
      <c r="E268" s="64"/>
      <c r="F268" s="142"/>
      <c r="G268" s="142"/>
      <c r="H268" s="64"/>
      <c r="I268" s="64"/>
      <c r="J268" s="64"/>
      <c r="K268" s="142"/>
      <c r="L268" s="64"/>
      <c r="M268" s="64"/>
      <c r="N268" s="64"/>
      <c r="O268" s="64"/>
      <c r="P268" s="142"/>
      <c r="Q268" s="64"/>
      <c r="R268" s="64"/>
      <c r="S268" s="64"/>
      <c r="T268" s="64"/>
      <c r="U268" s="64"/>
      <c r="V268" s="142"/>
      <c r="W268" s="64"/>
      <c r="X268" s="143"/>
      <c r="Y268" s="143"/>
      <c r="Z268" s="143"/>
      <c r="AA268" s="143"/>
      <c r="AB268" s="143"/>
      <c r="AC268" s="143"/>
    </row>
    <row r="269" customHeight="1" spans="1:29">
      <c r="A269" s="64"/>
      <c r="B269" s="64"/>
      <c r="C269" s="64"/>
      <c r="D269" s="64"/>
      <c r="E269" s="64"/>
      <c r="F269" s="142"/>
      <c r="G269" s="142"/>
      <c r="H269" s="64"/>
      <c r="I269" s="64"/>
      <c r="J269" s="64"/>
      <c r="K269" s="142"/>
      <c r="L269" s="64"/>
      <c r="M269" s="64"/>
      <c r="N269" s="64"/>
      <c r="O269" s="64"/>
      <c r="P269" s="142"/>
      <c r="Q269" s="64"/>
      <c r="R269" s="64"/>
      <c r="S269" s="64"/>
      <c r="T269" s="64"/>
      <c r="U269" s="64"/>
      <c r="V269" s="142"/>
      <c r="W269" s="64"/>
      <c r="X269" s="143"/>
      <c r="Y269" s="143"/>
      <c r="Z269" s="143"/>
      <c r="AA269" s="143"/>
      <c r="AB269" s="143"/>
      <c r="AC269" s="143"/>
    </row>
    <row r="270" customHeight="1" spans="1:29">
      <c r="A270" s="64"/>
      <c r="B270" s="64"/>
      <c r="C270" s="64"/>
      <c r="D270" s="64"/>
      <c r="E270" s="64"/>
      <c r="F270" s="142"/>
      <c r="G270" s="142"/>
      <c r="H270" s="64"/>
      <c r="I270" s="64"/>
      <c r="J270" s="64"/>
      <c r="K270" s="142"/>
      <c r="L270" s="64"/>
      <c r="M270" s="64"/>
      <c r="N270" s="64"/>
      <c r="O270" s="64"/>
      <c r="P270" s="142"/>
      <c r="Q270" s="64"/>
      <c r="R270" s="64"/>
      <c r="S270" s="64"/>
      <c r="T270" s="64"/>
      <c r="U270" s="64"/>
      <c r="V270" s="142"/>
      <c r="W270" s="64"/>
      <c r="X270" s="143"/>
      <c r="Y270" s="143"/>
      <c r="Z270" s="143"/>
      <c r="AA270" s="143"/>
      <c r="AB270" s="143"/>
      <c r="AC270" s="143"/>
    </row>
    <row r="271" customHeight="1" spans="1:29">
      <c r="A271" s="64"/>
      <c r="B271" s="64"/>
      <c r="C271" s="64"/>
      <c r="D271" s="64"/>
      <c r="E271" s="64"/>
      <c r="F271" s="142"/>
      <c r="G271" s="142"/>
      <c r="H271" s="64"/>
      <c r="I271" s="64"/>
      <c r="J271" s="64"/>
      <c r="K271" s="142"/>
      <c r="L271" s="64"/>
      <c r="M271" s="64"/>
      <c r="N271" s="64"/>
      <c r="O271" s="64"/>
      <c r="P271" s="142"/>
      <c r="Q271" s="64"/>
      <c r="R271" s="64"/>
      <c r="S271" s="64"/>
      <c r="T271" s="64"/>
      <c r="U271" s="64"/>
      <c r="V271" s="142"/>
      <c r="W271" s="64"/>
      <c r="X271" s="143"/>
      <c r="Y271" s="143"/>
      <c r="Z271" s="143"/>
      <c r="AA271" s="143"/>
      <c r="AB271" s="143"/>
      <c r="AC271" s="143"/>
    </row>
    <row r="272" customHeight="1" spans="1:29">
      <c r="A272" s="64"/>
      <c r="B272" s="64"/>
      <c r="C272" s="64"/>
      <c r="D272" s="64"/>
      <c r="E272" s="64"/>
      <c r="F272" s="142"/>
      <c r="G272" s="142"/>
      <c r="H272" s="64"/>
      <c r="I272" s="64"/>
      <c r="J272" s="64"/>
      <c r="K272" s="142"/>
      <c r="L272" s="64"/>
      <c r="M272" s="64"/>
      <c r="N272" s="64"/>
      <c r="O272" s="64"/>
      <c r="P272" s="142"/>
      <c r="Q272" s="64"/>
      <c r="R272" s="64"/>
      <c r="S272" s="64"/>
      <c r="T272" s="64"/>
      <c r="U272" s="64"/>
      <c r="V272" s="142"/>
      <c r="W272" s="64"/>
      <c r="X272" s="143"/>
      <c r="Y272" s="143"/>
      <c r="Z272" s="143"/>
      <c r="AA272" s="143"/>
      <c r="AB272" s="143"/>
      <c r="AC272" s="143"/>
    </row>
    <row r="273" customHeight="1" spans="1:29">
      <c r="A273" s="64"/>
      <c r="B273" s="64"/>
      <c r="C273" s="64"/>
      <c r="D273" s="64"/>
      <c r="E273" s="64"/>
      <c r="F273" s="142"/>
      <c r="G273" s="142"/>
      <c r="H273" s="64"/>
      <c r="I273" s="64"/>
      <c r="J273" s="64"/>
      <c r="K273" s="142"/>
      <c r="L273" s="64"/>
      <c r="M273" s="64"/>
      <c r="N273" s="64"/>
      <c r="O273" s="64"/>
      <c r="P273" s="142"/>
      <c r="Q273" s="64"/>
      <c r="R273" s="64"/>
      <c r="S273" s="64"/>
      <c r="T273" s="64"/>
      <c r="U273" s="64"/>
      <c r="V273" s="142"/>
      <c r="W273" s="64"/>
      <c r="X273" s="143"/>
      <c r="Y273" s="143"/>
      <c r="Z273" s="143"/>
      <c r="AA273" s="143"/>
      <c r="AB273" s="143"/>
      <c r="AC273" s="143"/>
    </row>
    <row r="274" customHeight="1" spans="1:29">
      <c r="A274" s="64"/>
      <c r="B274" s="64"/>
      <c r="C274" s="64"/>
      <c r="D274" s="64"/>
      <c r="E274" s="64"/>
      <c r="F274" s="142"/>
      <c r="G274" s="142"/>
      <c r="H274" s="64"/>
      <c r="I274" s="64"/>
      <c r="J274" s="64"/>
      <c r="K274" s="142"/>
      <c r="L274" s="64"/>
      <c r="M274" s="64"/>
      <c r="N274" s="64"/>
      <c r="O274" s="64"/>
      <c r="P274" s="142"/>
      <c r="Q274" s="64"/>
      <c r="R274" s="64"/>
      <c r="S274" s="64"/>
      <c r="T274" s="64"/>
      <c r="U274" s="64"/>
      <c r="V274" s="142"/>
      <c r="W274" s="64"/>
      <c r="X274" s="143"/>
      <c r="Y274" s="143"/>
      <c r="Z274" s="143"/>
      <c r="AA274" s="143"/>
      <c r="AB274" s="143"/>
      <c r="AC274" s="143"/>
    </row>
    <row r="275" customHeight="1" spans="1:29">
      <c r="A275" s="64"/>
      <c r="B275" s="64"/>
      <c r="C275" s="64"/>
      <c r="D275" s="64"/>
      <c r="E275" s="64"/>
      <c r="F275" s="142"/>
      <c r="G275" s="142"/>
      <c r="H275" s="64"/>
      <c r="I275" s="64"/>
      <c r="J275" s="64"/>
      <c r="K275" s="142"/>
      <c r="L275" s="64"/>
      <c r="M275" s="64"/>
      <c r="N275" s="64"/>
      <c r="O275" s="64"/>
      <c r="P275" s="142"/>
      <c r="Q275" s="64"/>
      <c r="R275" s="64"/>
      <c r="S275" s="64"/>
      <c r="T275" s="64"/>
      <c r="U275" s="64"/>
      <c r="V275" s="142"/>
      <c r="W275" s="64"/>
      <c r="X275" s="143"/>
      <c r="Y275" s="143"/>
      <c r="Z275" s="143"/>
      <c r="AA275" s="143"/>
      <c r="AB275" s="143"/>
      <c r="AC275" s="143"/>
    </row>
    <row r="276" customHeight="1" spans="1:29">
      <c r="A276" s="64"/>
      <c r="B276" s="64"/>
      <c r="C276" s="64"/>
      <c r="D276" s="64"/>
      <c r="E276" s="64"/>
      <c r="F276" s="142"/>
      <c r="G276" s="142"/>
      <c r="H276" s="64"/>
      <c r="I276" s="64"/>
      <c r="J276" s="64"/>
      <c r="K276" s="142"/>
      <c r="L276" s="64"/>
      <c r="M276" s="64"/>
      <c r="N276" s="64"/>
      <c r="O276" s="64"/>
      <c r="P276" s="142"/>
      <c r="Q276" s="64"/>
      <c r="R276" s="64"/>
      <c r="S276" s="64"/>
      <c r="T276" s="64"/>
      <c r="U276" s="64"/>
      <c r="V276" s="142"/>
      <c r="W276" s="64"/>
      <c r="X276" s="143"/>
      <c r="Y276" s="143"/>
      <c r="Z276" s="143"/>
      <c r="AA276" s="143"/>
      <c r="AB276" s="143"/>
      <c r="AC276" s="143"/>
    </row>
    <row r="277" customHeight="1" spans="1:29">
      <c r="A277" s="64"/>
      <c r="B277" s="64"/>
      <c r="C277" s="64"/>
      <c r="D277" s="64"/>
      <c r="E277" s="64"/>
      <c r="F277" s="142"/>
      <c r="G277" s="142"/>
      <c r="H277" s="64"/>
      <c r="I277" s="64"/>
      <c r="J277" s="64"/>
      <c r="K277" s="142"/>
      <c r="L277" s="64"/>
      <c r="M277" s="64"/>
      <c r="N277" s="64"/>
      <c r="O277" s="64"/>
      <c r="P277" s="142"/>
      <c r="Q277" s="64"/>
      <c r="R277" s="64"/>
      <c r="S277" s="64"/>
      <c r="T277" s="64"/>
      <c r="U277" s="64"/>
      <c r="V277" s="142"/>
      <c r="W277" s="64"/>
      <c r="X277" s="143"/>
      <c r="Y277" s="143"/>
      <c r="Z277" s="143"/>
      <c r="AA277" s="143"/>
      <c r="AB277" s="143"/>
      <c r="AC277" s="143"/>
    </row>
    <row r="278" customHeight="1" spans="1:29">
      <c r="A278" s="64"/>
      <c r="B278" s="64"/>
      <c r="C278" s="64"/>
      <c r="D278" s="64"/>
      <c r="E278" s="64"/>
      <c r="F278" s="142"/>
      <c r="G278" s="142"/>
      <c r="H278" s="64"/>
      <c r="I278" s="64"/>
      <c r="J278" s="64"/>
      <c r="K278" s="142"/>
      <c r="L278" s="64"/>
      <c r="M278" s="64"/>
      <c r="N278" s="64"/>
      <c r="O278" s="64"/>
      <c r="P278" s="142"/>
      <c r="Q278" s="64"/>
      <c r="R278" s="64"/>
      <c r="S278" s="64"/>
      <c r="T278" s="64"/>
      <c r="U278" s="64"/>
      <c r="V278" s="142"/>
      <c r="W278" s="64"/>
      <c r="X278" s="143"/>
      <c r="Y278" s="143"/>
      <c r="Z278" s="143"/>
      <c r="AA278" s="143"/>
      <c r="AB278" s="143"/>
      <c r="AC278" s="143"/>
    </row>
    <row r="279" customHeight="1" spans="1:29">
      <c r="A279" s="64"/>
      <c r="B279" s="64"/>
      <c r="C279" s="64"/>
      <c r="D279" s="64"/>
      <c r="E279" s="64"/>
      <c r="F279" s="142"/>
      <c r="G279" s="142"/>
      <c r="H279" s="64"/>
      <c r="I279" s="64"/>
      <c r="J279" s="64"/>
      <c r="K279" s="142"/>
      <c r="L279" s="64"/>
      <c r="M279" s="64"/>
      <c r="N279" s="64"/>
      <c r="O279" s="64"/>
      <c r="P279" s="142"/>
      <c r="Q279" s="64"/>
      <c r="R279" s="64"/>
      <c r="S279" s="64"/>
      <c r="T279" s="64"/>
      <c r="U279" s="64"/>
      <c r="V279" s="142"/>
      <c r="W279" s="64"/>
      <c r="X279" s="143"/>
      <c r="Y279" s="143"/>
      <c r="Z279" s="143"/>
      <c r="AA279" s="143"/>
      <c r="AB279" s="143"/>
      <c r="AC279" s="143"/>
    </row>
    <row r="280" customHeight="1" spans="1:29">
      <c r="A280" s="64"/>
      <c r="B280" s="64"/>
      <c r="C280" s="64"/>
      <c r="D280" s="64"/>
      <c r="E280" s="64"/>
      <c r="F280" s="142"/>
      <c r="G280" s="142"/>
      <c r="H280" s="64"/>
      <c r="I280" s="64"/>
      <c r="J280" s="64"/>
      <c r="K280" s="142"/>
      <c r="L280" s="64"/>
      <c r="M280" s="64"/>
      <c r="N280" s="64"/>
      <c r="O280" s="64"/>
      <c r="P280" s="142"/>
      <c r="Q280" s="64"/>
      <c r="R280" s="64"/>
      <c r="S280" s="64"/>
      <c r="T280" s="64"/>
      <c r="U280" s="64"/>
      <c r="V280" s="142"/>
      <c r="W280" s="64"/>
      <c r="X280" s="143"/>
      <c r="Y280" s="143"/>
      <c r="Z280" s="143"/>
      <c r="AA280" s="143"/>
      <c r="AB280" s="143"/>
      <c r="AC280" s="143"/>
    </row>
    <row r="281" customHeight="1" spans="1:29">
      <c r="A281" s="64"/>
      <c r="B281" s="64"/>
      <c r="C281" s="64"/>
      <c r="D281" s="64"/>
      <c r="E281" s="64"/>
      <c r="F281" s="142"/>
      <c r="G281" s="142"/>
      <c r="H281" s="64"/>
      <c r="I281" s="64"/>
      <c r="J281" s="64"/>
      <c r="K281" s="142"/>
      <c r="L281" s="64"/>
      <c r="M281" s="64"/>
      <c r="N281" s="64"/>
      <c r="O281" s="64"/>
      <c r="P281" s="142"/>
      <c r="Q281" s="64"/>
      <c r="R281" s="64"/>
      <c r="S281" s="64"/>
      <c r="T281" s="64"/>
      <c r="U281" s="64"/>
      <c r="V281" s="142"/>
      <c r="W281" s="64"/>
      <c r="X281" s="143"/>
      <c r="Y281" s="143"/>
      <c r="Z281" s="143"/>
      <c r="AA281" s="143"/>
      <c r="AB281" s="143"/>
      <c r="AC281" s="143"/>
    </row>
    <row r="282" customHeight="1" spans="1:29">
      <c r="A282" s="64"/>
      <c r="B282" s="64"/>
      <c r="C282" s="64"/>
      <c r="D282" s="64"/>
      <c r="E282" s="64"/>
      <c r="F282" s="142"/>
      <c r="G282" s="142"/>
      <c r="H282" s="64"/>
      <c r="I282" s="64"/>
      <c r="J282" s="64"/>
      <c r="K282" s="142"/>
      <c r="L282" s="64"/>
      <c r="M282" s="64"/>
      <c r="N282" s="64"/>
      <c r="O282" s="64"/>
      <c r="P282" s="142"/>
      <c r="Q282" s="64"/>
      <c r="R282" s="64"/>
      <c r="S282" s="64"/>
      <c r="T282" s="64"/>
      <c r="U282" s="64"/>
      <c r="V282" s="142"/>
      <c r="W282" s="64"/>
      <c r="X282" s="143"/>
      <c r="Y282" s="143"/>
      <c r="Z282" s="143"/>
      <c r="AA282" s="143"/>
      <c r="AB282" s="143"/>
      <c r="AC282" s="143"/>
    </row>
    <row r="283" customHeight="1" spans="1:29">
      <c r="A283" s="64"/>
      <c r="B283" s="64"/>
      <c r="C283" s="64"/>
      <c r="D283" s="64"/>
      <c r="E283" s="64"/>
      <c r="F283" s="142"/>
      <c r="G283" s="142"/>
      <c r="H283" s="64"/>
      <c r="I283" s="64"/>
      <c r="J283" s="64"/>
      <c r="K283" s="142"/>
      <c r="L283" s="64"/>
      <c r="M283" s="64"/>
      <c r="N283" s="64"/>
      <c r="O283" s="64"/>
      <c r="P283" s="142"/>
      <c r="Q283" s="64"/>
      <c r="R283" s="64"/>
      <c r="S283" s="64"/>
      <c r="T283" s="64"/>
      <c r="U283" s="64"/>
      <c r="V283" s="142"/>
      <c r="W283" s="64"/>
      <c r="X283" s="143"/>
      <c r="Y283" s="143"/>
      <c r="Z283" s="143"/>
      <c r="AA283" s="143"/>
      <c r="AB283" s="143"/>
      <c r="AC283" s="143"/>
    </row>
    <row r="284" customHeight="1" spans="1:29">
      <c r="A284" s="64"/>
      <c r="B284" s="64"/>
      <c r="C284" s="64"/>
      <c r="D284" s="64"/>
      <c r="E284" s="64"/>
      <c r="F284" s="142"/>
      <c r="G284" s="142"/>
      <c r="H284" s="64"/>
      <c r="I284" s="64"/>
      <c r="J284" s="64"/>
      <c r="K284" s="142"/>
      <c r="L284" s="64"/>
      <c r="M284" s="64"/>
      <c r="N284" s="64"/>
      <c r="O284" s="64"/>
      <c r="P284" s="142"/>
      <c r="Q284" s="64"/>
      <c r="R284" s="64"/>
      <c r="S284" s="64"/>
      <c r="T284" s="64"/>
      <c r="U284" s="64"/>
      <c r="V284" s="142"/>
      <c r="W284" s="64"/>
      <c r="X284" s="143"/>
      <c r="Y284" s="143"/>
      <c r="Z284" s="143"/>
      <c r="AA284" s="143"/>
      <c r="AB284" s="143"/>
      <c r="AC284" s="143"/>
    </row>
    <row r="285" customHeight="1" spans="1:29">
      <c r="A285" s="64"/>
      <c r="B285" s="64"/>
      <c r="C285" s="64"/>
      <c r="D285" s="64"/>
      <c r="E285" s="64"/>
      <c r="F285" s="142"/>
      <c r="G285" s="142"/>
      <c r="H285" s="64"/>
      <c r="I285" s="64"/>
      <c r="J285" s="64"/>
      <c r="K285" s="142"/>
      <c r="L285" s="64"/>
      <c r="M285" s="64"/>
      <c r="N285" s="64"/>
      <c r="O285" s="64"/>
      <c r="P285" s="142"/>
      <c r="Q285" s="64"/>
      <c r="R285" s="64"/>
      <c r="S285" s="64"/>
      <c r="T285" s="64"/>
      <c r="U285" s="64"/>
      <c r="V285" s="142"/>
      <c r="W285" s="64"/>
      <c r="X285" s="143"/>
      <c r="Y285" s="143"/>
      <c r="Z285" s="143"/>
      <c r="AA285" s="143"/>
      <c r="AB285" s="143"/>
      <c r="AC285" s="143"/>
    </row>
    <row r="286" customHeight="1" spans="1:29">
      <c r="A286" s="64"/>
      <c r="B286" s="64"/>
      <c r="C286" s="64"/>
      <c r="D286" s="64"/>
      <c r="E286" s="64"/>
      <c r="F286" s="142"/>
      <c r="G286" s="142"/>
      <c r="H286" s="64"/>
      <c r="I286" s="64"/>
      <c r="J286" s="64"/>
      <c r="K286" s="142"/>
      <c r="L286" s="64"/>
      <c r="M286" s="64"/>
      <c r="N286" s="64"/>
      <c r="O286" s="64"/>
      <c r="P286" s="142"/>
      <c r="Q286" s="64"/>
      <c r="R286" s="64"/>
      <c r="S286" s="64"/>
      <c r="T286" s="64"/>
      <c r="U286" s="64"/>
      <c r="V286" s="142"/>
      <c r="W286" s="64"/>
      <c r="X286" s="143"/>
      <c r="Y286" s="143"/>
      <c r="Z286" s="143"/>
      <c r="AA286" s="143"/>
      <c r="AB286" s="143"/>
      <c r="AC286" s="143"/>
    </row>
    <row r="287" customHeight="1" spans="1:29">
      <c r="A287" s="64"/>
      <c r="B287" s="64"/>
      <c r="C287" s="64"/>
      <c r="D287" s="64"/>
      <c r="E287" s="64"/>
      <c r="F287" s="142"/>
      <c r="G287" s="142"/>
      <c r="H287" s="64"/>
      <c r="I287" s="64"/>
      <c r="J287" s="64"/>
      <c r="K287" s="142"/>
      <c r="L287" s="64"/>
      <c r="M287" s="64"/>
      <c r="N287" s="64"/>
      <c r="O287" s="64"/>
      <c r="P287" s="142"/>
      <c r="Q287" s="64"/>
      <c r="R287" s="64"/>
      <c r="S287" s="64"/>
      <c r="T287" s="64"/>
      <c r="U287" s="64"/>
      <c r="V287" s="142"/>
      <c r="W287" s="64"/>
      <c r="X287" s="143"/>
      <c r="Y287" s="143"/>
      <c r="Z287" s="143"/>
      <c r="AA287" s="143"/>
      <c r="AB287" s="143"/>
      <c r="AC287" s="143"/>
    </row>
    <row r="288" customHeight="1" spans="1:29">
      <c r="A288" s="64"/>
      <c r="B288" s="64"/>
      <c r="C288" s="64"/>
      <c r="D288" s="64"/>
      <c r="E288" s="64"/>
      <c r="F288" s="142"/>
      <c r="G288" s="142"/>
      <c r="H288" s="64"/>
      <c r="I288" s="64"/>
      <c r="J288" s="64"/>
      <c r="K288" s="142"/>
      <c r="L288" s="64"/>
      <c r="M288" s="64"/>
      <c r="N288" s="64"/>
      <c r="O288" s="64"/>
      <c r="P288" s="142"/>
      <c r="Q288" s="64"/>
      <c r="R288" s="64"/>
      <c r="S288" s="64"/>
      <c r="T288" s="64"/>
      <c r="U288" s="64"/>
      <c r="V288" s="142"/>
      <c r="W288" s="64"/>
      <c r="X288" s="143"/>
      <c r="Y288" s="143"/>
      <c r="Z288" s="143"/>
      <c r="AA288" s="143"/>
      <c r="AB288" s="143"/>
      <c r="AC288" s="143"/>
    </row>
    <row r="289" customHeight="1" spans="1:29">
      <c r="A289" s="64"/>
      <c r="B289" s="64"/>
      <c r="C289" s="64"/>
      <c r="D289" s="64"/>
      <c r="E289" s="64"/>
      <c r="F289" s="142"/>
      <c r="G289" s="142"/>
      <c r="H289" s="64"/>
      <c r="I289" s="64"/>
      <c r="J289" s="64"/>
      <c r="K289" s="142"/>
      <c r="L289" s="64"/>
      <c r="M289" s="64"/>
      <c r="N289" s="64"/>
      <c r="O289" s="64"/>
      <c r="P289" s="142"/>
      <c r="Q289" s="64"/>
      <c r="R289" s="64"/>
      <c r="S289" s="64"/>
      <c r="T289" s="64"/>
      <c r="U289" s="64"/>
      <c r="V289" s="142"/>
      <c r="W289" s="64"/>
      <c r="X289" s="143"/>
      <c r="Y289" s="143"/>
      <c r="Z289" s="143"/>
      <c r="AA289" s="143"/>
      <c r="AB289" s="143"/>
      <c r="AC289" s="143"/>
    </row>
    <row r="290" customHeight="1" spans="1:29">
      <c r="A290" s="64"/>
      <c r="B290" s="64"/>
      <c r="C290" s="64"/>
      <c r="D290" s="64"/>
      <c r="E290" s="64"/>
      <c r="F290" s="142"/>
      <c r="G290" s="142"/>
      <c r="H290" s="64"/>
      <c r="I290" s="64"/>
      <c r="J290" s="64"/>
      <c r="K290" s="142"/>
      <c r="L290" s="64"/>
      <c r="M290" s="64"/>
      <c r="N290" s="64"/>
      <c r="O290" s="64"/>
      <c r="P290" s="142"/>
      <c r="Q290" s="64"/>
      <c r="R290" s="64"/>
      <c r="S290" s="64"/>
      <c r="T290" s="64"/>
      <c r="U290" s="64"/>
      <c r="V290" s="142"/>
      <c r="W290" s="64"/>
      <c r="X290" s="143"/>
      <c r="Y290" s="143"/>
      <c r="Z290" s="143"/>
      <c r="AA290" s="143"/>
      <c r="AB290" s="143"/>
      <c r="AC290" s="143"/>
    </row>
    <row r="291" customHeight="1" spans="1:29">
      <c r="A291" s="64"/>
      <c r="B291" s="64"/>
      <c r="C291" s="64"/>
      <c r="D291" s="64"/>
      <c r="E291" s="64"/>
      <c r="F291" s="142"/>
      <c r="G291" s="142"/>
      <c r="H291" s="64"/>
      <c r="I291" s="64"/>
      <c r="J291" s="64"/>
      <c r="K291" s="142"/>
      <c r="L291" s="64"/>
      <c r="M291" s="64"/>
      <c r="N291" s="64"/>
      <c r="O291" s="64"/>
      <c r="P291" s="142"/>
      <c r="Q291" s="64"/>
      <c r="R291" s="64"/>
      <c r="S291" s="64"/>
      <c r="T291" s="64"/>
      <c r="U291" s="64"/>
      <c r="V291" s="142"/>
      <c r="W291" s="64"/>
      <c r="X291" s="143"/>
      <c r="Y291" s="143"/>
      <c r="Z291" s="143"/>
      <c r="AA291" s="143"/>
      <c r="AB291" s="143"/>
      <c r="AC291" s="143"/>
    </row>
    <row r="292" customHeight="1" spans="1:29">
      <c r="A292" s="64"/>
      <c r="B292" s="64"/>
      <c r="C292" s="64"/>
      <c r="D292" s="64"/>
      <c r="E292" s="64"/>
      <c r="F292" s="142"/>
      <c r="G292" s="142"/>
      <c r="H292" s="64"/>
      <c r="I292" s="64"/>
      <c r="J292" s="64"/>
      <c r="K292" s="142"/>
      <c r="L292" s="64"/>
      <c r="M292" s="64"/>
      <c r="N292" s="64"/>
      <c r="O292" s="64"/>
      <c r="P292" s="142"/>
      <c r="Q292" s="64"/>
      <c r="R292" s="64"/>
      <c r="S292" s="64"/>
      <c r="T292" s="64"/>
      <c r="U292" s="64"/>
      <c r="V292" s="142"/>
      <c r="W292" s="64"/>
      <c r="X292" s="143"/>
      <c r="Y292" s="143"/>
      <c r="Z292" s="143"/>
      <c r="AA292" s="143"/>
      <c r="AB292" s="143"/>
      <c r="AC292" s="143"/>
    </row>
    <row r="293" customHeight="1" spans="1:29">
      <c r="A293" s="64"/>
      <c r="B293" s="64"/>
      <c r="C293" s="64"/>
      <c r="D293" s="64"/>
      <c r="E293" s="64"/>
      <c r="F293" s="142"/>
      <c r="G293" s="142"/>
      <c r="H293" s="64"/>
      <c r="I293" s="64"/>
      <c r="J293" s="64"/>
      <c r="K293" s="142"/>
      <c r="L293" s="64"/>
      <c r="M293" s="64"/>
      <c r="N293" s="64"/>
      <c r="O293" s="64"/>
      <c r="P293" s="142"/>
      <c r="Q293" s="64"/>
      <c r="R293" s="64"/>
      <c r="S293" s="64"/>
      <c r="T293" s="64"/>
      <c r="U293" s="64"/>
      <c r="V293" s="142"/>
      <c r="W293" s="64"/>
      <c r="X293" s="143"/>
      <c r="Y293" s="143"/>
      <c r="Z293" s="143"/>
      <c r="AA293" s="143"/>
      <c r="AB293" s="143"/>
      <c r="AC293" s="143"/>
    </row>
    <row r="294" customHeight="1" spans="1:29">
      <c r="A294" s="64"/>
      <c r="B294" s="64"/>
      <c r="C294" s="64"/>
      <c r="D294" s="64"/>
      <c r="E294" s="64"/>
      <c r="F294" s="142"/>
      <c r="G294" s="142"/>
      <c r="H294" s="64"/>
      <c r="I294" s="64"/>
      <c r="J294" s="64"/>
      <c r="K294" s="142"/>
      <c r="L294" s="64"/>
      <c r="M294" s="64"/>
      <c r="N294" s="64"/>
      <c r="O294" s="64"/>
      <c r="P294" s="142"/>
      <c r="Q294" s="64"/>
      <c r="R294" s="64"/>
      <c r="S294" s="64"/>
      <c r="T294" s="64"/>
      <c r="U294" s="64"/>
      <c r="V294" s="142"/>
      <c r="W294" s="64"/>
      <c r="X294" s="143"/>
      <c r="Y294" s="143"/>
      <c r="Z294" s="143"/>
      <c r="AA294" s="143"/>
      <c r="AB294" s="143"/>
      <c r="AC294" s="143"/>
    </row>
    <row r="295" customHeight="1" spans="1:29">
      <c r="A295" s="64"/>
      <c r="B295" s="64"/>
      <c r="C295" s="64"/>
      <c r="D295" s="64"/>
      <c r="E295" s="64"/>
      <c r="F295" s="142"/>
      <c r="G295" s="142"/>
      <c r="H295" s="64"/>
      <c r="I295" s="64"/>
      <c r="J295" s="64"/>
      <c r="K295" s="142"/>
      <c r="L295" s="64"/>
      <c r="M295" s="64"/>
      <c r="N295" s="64"/>
      <c r="O295" s="64"/>
      <c r="P295" s="142"/>
      <c r="Q295" s="64"/>
      <c r="R295" s="64"/>
      <c r="S295" s="64"/>
      <c r="T295" s="64"/>
      <c r="U295" s="64"/>
      <c r="V295" s="142"/>
      <c r="W295" s="64"/>
      <c r="X295" s="143"/>
      <c r="Y295" s="143"/>
      <c r="Z295" s="143"/>
      <c r="AA295" s="143"/>
      <c r="AB295" s="143"/>
      <c r="AC295" s="143"/>
    </row>
    <row r="296" customHeight="1" spans="1:29">
      <c r="A296" s="64"/>
      <c r="B296" s="64"/>
      <c r="C296" s="64"/>
      <c r="D296" s="64"/>
      <c r="E296" s="64"/>
      <c r="F296" s="142"/>
      <c r="G296" s="142"/>
      <c r="H296" s="64"/>
      <c r="I296" s="64"/>
      <c r="J296" s="64"/>
      <c r="K296" s="142"/>
      <c r="L296" s="64"/>
      <c r="M296" s="64"/>
      <c r="N296" s="64"/>
      <c r="O296" s="64"/>
      <c r="P296" s="142"/>
      <c r="Q296" s="64"/>
      <c r="R296" s="64"/>
      <c r="S296" s="64"/>
      <c r="T296" s="64"/>
      <c r="U296" s="64"/>
      <c r="V296" s="142"/>
      <c r="W296" s="64"/>
      <c r="X296" s="143"/>
      <c r="Y296" s="143"/>
      <c r="Z296" s="143"/>
      <c r="AA296" s="143"/>
      <c r="AB296" s="143"/>
      <c r="AC296" s="143"/>
    </row>
    <row r="297" customHeight="1" spans="1:29">
      <c r="A297" s="64"/>
      <c r="B297" s="64"/>
      <c r="C297" s="64"/>
      <c r="D297" s="64"/>
      <c r="E297" s="64"/>
      <c r="F297" s="142"/>
      <c r="G297" s="142"/>
      <c r="H297" s="64"/>
      <c r="I297" s="64"/>
      <c r="J297" s="64"/>
      <c r="K297" s="142"/>
      <c r="L297" s="64"/>
      <c r="M297" s="64"/>
      <c r="N297" s="64"/>
      <c r="O297" s="64"/>
      <c r="P297" s="142"/>
      <c r="Q297" s="64"/>
      <c r="R297" s="64"/>
      <c r="S297" s="64"/>
      <c r="T297" s="64"/>
      <c r="U297" s="64"/>
      <c r="V297" s="142"/>
      <c r="W297" s="64"/>
      <c r="X297" s="143"/>
      <c r="Y297" s="143"/>
      <c r="Z297" s="143"/>
      <c r="AA297" s="143"/>
      <c r="AB297" s="143"/>
      <c r="AC297" s="143"/>
    </row>
    <row r="298" customHeight="1" spans="1:29">
      <c r="A298" s="64"/>
      <c r="B298" s="64"/>
      <c r="C298" s="64"/>
      <c r="D298" s="64"/>
      <c r="E298" s="64"/>
      <c r="F298" s="142"/>
      <c r="G298" s="142"/>
      <c r="H298" s="64"/>
      <c r="I298" s="64"/>
      <c r="J298" s="64"/>
      <c r="K298" s="142"/>
      <c r="L298" s="64"/>
      <c r="M298" s="64"/>
      <c r="N298" s="64"/>
      <c r="O298" s="64"/>
      <c r="P298" s="142"/>
      <c r="Q298" s="64"/>
      <c r="R298" s="64"/>
      <c r="S298" s="64"/>
      <c r="T298" s="64"/>
      <c r="U298" s="64"/>
      <c r="V298" s="142"/>
      <c r="W298" s="64"/>
      <c r="X298" s="143"/>
      <c r="Y298" s="143"/>
      <c r="Z298" s="143"/>
      <c r="AA298" s="143"/>
      <c r="AB298" s="143"/>
      <c r="AC298" s="143"/>
    </row>
    <row r="299" customHeight="1" spans="1:29">
      <c r="A299" s="64"/>
      <c r="B299" s="64"/>
      <c r="C299" s="64"/>
      <c r="D299" s="64"/>
      <c r="E299" s="64"/>
      <c r="F299" s="142"/>
      <c r="G299" s="142"/>
      <c r="H299" s="64"/>
      <c r="I299" s="64"/>
      <c r="J299" s="64"/>
      <c r="K299" s="142"/>
      <c r="L299" s="64"/>
      <c r="M299" s="64"/>
      <c r="N299" s="64"/>
      <c r="O299" s="64"/>
      <c r="P299" s="142"/>
      <c r="Q299" s="64"/>
      <c r="R299" s="64"/>
      <c r="S299" s="64"/>
      <c r="T299" s="64"/>
      <c r="U299" s="64"/>
      <c r="V299" s="142"/>
      <c r="W299" s="64"/>
      <c r="X299" s="143"/>
      <c r="Y299" s="143"/>
      <c r="Z299" s="143"/>
      <c r="AA299" s="143"/>
      <c r="AB299" s="143"/>
      <c r="AC299" s="143"/>
    </row>
    <row r="300" customHeight="1" spans="1:29">
      <c r="A300" s="64"/>
      <c r="B300" s="64"/>
      <c r="C300" s="64"/>
      <c r="D300" s="64"/>
      <c r="E300" s="64"/>
      <c r="F300" s="142"/>
      <c r="G300" s="142"/>
      <c r="H300" s="64"/>
      <c r="I300" s="64"/>
      <c r="J300" s="64"/>
      <c r="K300" s="142"/>
      <c r="L300" s="64"/>
      <c r="M300" s="64"/>
      <c r="N300" s="64"/>
      <c r="O300" s="64"/>
      <c r="P300" s="142"/>
      <c r="Q300" s="64"/>
      <c r="R300" s="64"/>
      <c r="S300" s="64"/>
      <c r="T300" s="64"/>
      <c r="U300" s="64"/>
      <c r="V300" s="142"/>
      <c r="W300" s="64"/>
      <c r="X300" s="143"/>
      <c r="Y300" s="143"/>
      <c r="Z300" s="143"/>
      <c r="AA300" s="143"/>
      <c r="AB300" s="143"/>
      <c r="AC300" s="143"/>
    </row>
    <row r="301" customHeight="1" spans="1:29">
      <c r="A301" s="64"/>
      <c r="B301" s="64"/>
      <c r="C301" s="64"/>
      <c r="D301" s="64"/>
      <c r="E301" s="64"/>
      <c r="F301" s="142"/>
      <c r="G301" s="142"/>
      <c r="H301" s="64"/>
      <c r="I301" s="64"/>
      <c r="J301" s="64"/>
      <c r="K301" s="142"/>
      <c r="L301" s="64"/>
      <c r="M301" s="64"/>
      <c r="N301" s="64"/>
      <c r="O301" s="64"/>
      <c r="P301" s="142"/>
      <c r="Q301" s="64"/>
      <c r="R301" s="64"/>
      <c r="S301" s="64"/>
      <c r="T301" s="64"/>
      <c r="U301" s="64"/>
      <c r="V301" s="142"/>
      <c r="W301" s="64"/>
      <c r="X301" s="143"/>
      <c r="Y301" s="143"/>
      <c r="Z301" s="143"/>
      <c r="AA301" s="143"/>
      <c r="AB301" s="143"/>
      <c r="AC301" s="143"/>
    </row>
    <row r="302" customHeight="1" spans="1:29">
      <c r="A302" s="64"/>
      <c r="B302" s="64"/>
      <c r="C302" s="64"/>
      <c r="D302" s="64"/>
      <c r="E302" s="64"/>
      <c r="F302" s="142"/>
      <c r="G302" s="142"/>
      <c r="H302" s="64"/>
      <c r="I302" s="64"/>
      <c r="J302" s="64"/>
      <c r="K302" s="142"/>
      <c r="L302" s="64"/>
      <c r="M302" s="64"/>
      <c r="N302" s="64"/>
      <c r="O302" s="64"/>
      <c r="P302" s="142"/>
      <c r="Q302" s="64"/>
      <c r="R302" s="64"/>
      <c r="S302" s="64"/>
      <c r="T302" s="64"/>
      <c r="U302" s="64"/>
      <c r="V302" s="142"/>
      <c r="W302" s="64"/>
      <c r="X302" s="143"/>
      <c r="Y302" s="143"/>
      <c r="Z302" s="143"/>
      <c r="AA302" s="143"/>
      <c r="AB302" s="143"/>
      <c r="AC302" s="143"/>
    </row>
    <row r="303" customHeight="1" spans="1:29">
      <c r="A303" s="64"/>
      <c r="B303" s="64"/>
      <c r="C303" s="64"/>
      <c r="D303" s="64"/>
      <c r="E303" s="64"/>
      <c r="F303" s="142"/>
      <c r="G303" s="142"/>
      <c r="H303" s="64"/>
      <c r="I303" s="64"/>
      <c r="J303" s="64"/>
      <c r="K303" s="142"/>
      <c r="L303" s="64"/>
      <c r="M303" s="64"/>
      <c r="N303" s="64"/>
      <c r="O303" s="64"/>
      <c r="P303" s="142"/>
      <c r="Q303" s="64"/>
      <c r="R303" s="64"/>
      <c r="S303" s="64"/>
      <c r="T303" s="64"/>
      <c r="U303" s="64"/>
      <c r="V303" s="142"/>
      <c r="W303" s="64"/>
      <c r="X303" s="143"/>
      <c r="Y303" s="143"/>
      <c r="Z303" s="143"/>
      <c r="AA303" s="143"/>
      <c r="AB303" s="143"/>
      <c r="AC303" s="143"/>
    </row>
    <row r="304" customHeight="1" spans="1:29">
      <c r="A304" s="64"/>
      <c r="B304" s="64"/>
      <c r="C304" s="64"/>
      <c r="D304" s="64"/>
      <c r="E304" s="64"/>
      <c r="F304" s="142"/>
      <c r="G304" s="142"/>
      <c r="H304" s="64"/>
      <c r="I304" s="64"/>
      <c r="J304" s="64"/>
      <c r="K304" s="142"/>
      <c r="L304" s="64"/>
      <c r="M304" s="64"/>
      <c r="N304" s="64"/>
      <c r="O304" s="64"/>
      <c r="P304" s="142"/>
      <c r="Q304" s="64"/>
      <c r="R304" s="64"/>
      <c r="S304" s="64"/>
      <c r="T304" s="64"/>
      <c r="U304" s="64"/>
      <c r="V304" s="142"/>
      <c r="W304" s="64"/>
      <c r="X304" s="143"/>
      <c r="Y304" s="143"/>
      <c r="Z304" s="143"/>
      <c r="AA304" s="143"/>
      <c r="AB304" s="143"/>
      <c r="AC304" s="143"/>
    </row>
    <row r="305" customHeight="1" spans="1:29">
      <c r="A305" s="64"/>
      <c r="B305" s="64"/>
      <c r="C305" s="64"/>
      <c r="D305" s="64"/>
      <c r="E305" s="64"/>
      <c r="F305" s="142"/>
      <c r="G305" s="142"/>
      <c r="H305" s="64"/>
      <c r="I305" s="64"/>
      <c r="J305" s="64"/>
      <c r="K305" s="142"/>
      <c r="L305" s="64"/>
      <c r="M305" s="64"/>
      <c r="N305" s="64"/>
      <c r="O305" s="64"/>
      <c r="P305" s="142"/>
      <c r="Q305" s="64"/>
      <c r="R305" s="64"/>
      <c r="S305" s="64"/>
      <c r="T305" s="64"/>
      <c r="U305" s="64"/>
      <c r="V305" s="142"/>
      <c r="W305" s="64"/>
      <c r="X305" s="143"/>
      <c r="Y305" s="143"/>
      <c r="Z305" s="143"/>
      <c r="AA305" s="143"/>
      <c r="AB305" s="143"/>
      <c r="AC305" s="143"/>
    </row>
    <row r="306" customHeight="1" spans="1:29">
      <c r="A306" s="64"/>
      <c r="B306" s="64"/>
      <c r="C306" s="64"/>
      <c r="D306" s="64"/>
      <c r="E306" s="64"/>
      <c r="F306" s="142"/>
      <c r="G306" s="142"/>
      <c r="H306" s="64"/>
      <c r="I306" s="64"/>
      <c r="J306" s="64"/>
      <c r="K306" s="142"/>
      <c r="L306" s="64"/>
      <c r="M306" s="64"/>
      <c r="N306" s="64"/>
      <c r="O306" s="64"/>
      <c r="P306" s="142"/>
      <c r="Q306" s="64"/>
      <c r="R306" s="64"/>
      <c r="S306" s="64"/>
      <c r="T306" s="64"/>
      <c r="U306" s="64"/>
      <c r="V306" s="142"/>
      <c r="W306" s="64"/>
      <c r="X306" s="143"/>
      <c r="Y306" s="143"/>
      <c r="Z306" s="143"/>
      <c r="AA306" s="143"/>
      <c r="AB306" s="143"/>
      <c r="AC306" s="143"/>
    </row>
    <row r="307" customHeight="1" spans="1:29">
      <c r="A307" s="64"/>
      <c r="B307" s="64"/>
      <c r="C307" s="64"/>
      <c r="D307" s="64"/>
      <c r="E307" s="64"/>
      <c r="F307" s="142"/>
      <c r="G307" s="142"/>
      <c r="H307" s="64"/>
      <c r="I307" s="64"/>
      <c r="J307" s="64"/>
      <c r="K307" s="142"/>
      <c r="L307" s="64"/>
      <c r="M307" s="64"/>
      <c r="N307" s="64"/>
      <c r="O307" s="64"/>
      <c r="P307" s="142"/>
      <c r="Q307" s="64"/>
      <c r="R307" s="64"/>
      <c r="S307" s="64"/>
      <c r="T307" s="64"/>
      <c r="U307" s="64"/>
      <c r="V307" s="142"/>
      <c r="W307" s="64"/>
      <c r="X307" s="143"/>
      <c r="Y307" s="143"/>
      <c r="Z307" s="143"/>
      <c r="AA307" s="143"/>
      <c r="AB307" s="143"/>
      <c r="AC307" s="143"/>
    </row>
    <row r="308" customHeight="1" spans="1:29">
      <c r="A308" s="64"/>
      <c r="B308" s="64"/>
      <c r="C308" s="64"/>
      <c r="D308" s="64"/>
      <c r="E308" s="64"/>
      <c r="F308" s="142"/>
      <c r="G308" s="142"/>
      <c r="H308" s="64"/>
      <c r="I308" s="64"/>
      <c r="J308" s="64"/>
      <c r="K308" s="142"/>
      <c r="L308" s="64"/>
      <c r="M308" s="64"/>
      <c r="N308" s="64"/>
      <c r="O308" s="64"/>
      <c r="P308" s="142"/>
      <c r="Q308" s="64"/>
      <c r="R308" s="64"/>
      <c r="S308" s="64"/>
      <c r="T308" s="64"/>
      <c r="U308" s="64"/>
      <c r="V308" s="142"/>
      <c r="W308" s="64"/>
      <c r="X308" s="143"/>
      <c r="Y308" s="143"/>
      <c r="Z308" s="143"/>
      <c r="AA308" s="143"/>
      <c r="AB308" s="143"/>
      <c r="AC308" s="143"/>
    </row>
    <row r="309" customHeight="1" spans="1:29">
      <c r="A309" s="64"/>
      <c r="B309" s="64"/>
      <c r="C309" s="64"/>
      <c r="D309" s="64"/>
      <c r="E309" s="64"/>
      <c r="F309" s="142"/>
      <c r="G309" s="142"/>
      <c r="H309" s="64"/>
      <c r="I309" s="64"/>
      <c r="J309" s="64"/>
      <c r="K309" s="142"/>
      <c r="L309" s="64"/>
      <c r="M309" s="64"/>
      <c r="N309" s="64"/>
      <c r="O309" s="64"/>
      <c r="P309" s="142"/>
      <c r="Q309" s="64"/>
      <c r="R309" s="64"/>
      <c r="S309" s="64"/>
      <c r="T309" s="64"/>
      <c r="U309" s="64"/>
      <c r="V309" s="142"/>
      <c r="W309" s="64"/>
      <c r="X309" s="143"/>
      <c r="Y309" s="143"/>
      <c r="Z309" s="143"/>
      <c r="AA309" s="143"/>
      <c r="AB309" s="143"/>
      <c r="AC309" s="143"/>
    </row>
    <row r="310" customHeight="1" spans="1:29">
      <c r="A310" s="64"/>
      <c r="B310" s="64"/>
      <c r="C310" s="64"/>
      <c r="D310" s="64"/>
      <c r="E310" s="64"/>
      <c r="F310" s="142"/>
      <c r="G310" s="142"/>
      <c r="H310" s="64"/>
      <c r="I310" s="64"/>
      <c r="J310" s="64"/>
      <c r="K310" s="142"/>
      <c r="L310" s="64"/>
      <c r="M310" s="64"/>
      <c r="N310" s="64"/>
      <c r="O310" s="64"/>
      <c r="P310" s="142"/>
      <c r="Q310" s="64"/>
      <c r="R310" s="64"/>
      <c r="S310" s="64"/>
      <c r="T310" s="64"/>
      <c r="U310" s="64"/>
      <c r="V310" s="142"/>
      <c r="W310" s="64"/>
      <c r="X310" s="143"/>
      <c r="Y310" s="143"/>
      <c r="Z310" s="143"/>
      <c r="AA310" s="143"/>
      <c r="AB310" s="143"/>
      <c r="AC310" s="143"/>
    </row>
    <row r="311" customHeight="1" spans="1:29">
      <c r="A311" s="64"/>
      <c r="B311" s="64"/>
      <c r="C311" s="64"/>
      <c r="D311" s="64"/>
      <c r="E311" s="64"/>
      <c r="F311" s="142"/>
      <c r="G311" s="142"/>
      <c r="H311" s="64"/>
      <c r="I311" s="64"/>
      <c r="J311" s="64"/>
      <c r="K311" s="142"/>
      <c r="L311" s="64"/>
      <c r="M311" s="64"/>
      <c r="N311" s="64"/>
      <c r="O311" s="64"/>
      <c r="P311" s="142"/>
      <c r="Q311" s="64"/>
      <c r="R311" s="64"/>
      <c r="S311" s="64"/>
      <c r="T311" s="64"/>
      <c r="U311" s="64"/>
      <c r="V311" s="142"/>
      <c r="W311" s="64"/>
      <c r="X311" s="143"/>
      <c r="Y311" s="143"/>
      <c r="Z311" s="143"/>
      <c r="AA311" s="143"/>
      <c r="AB311" s="143"/>
      <c r="AC311" s="143"/>
    </row>
    <row r="312" customHeight="1" spans="1:29">
      <c r="A312" s="64"/>
      <c r="B312" s="64"/>
      <c r="C312" s="64"/>
      <c r="D312" s="64"/>
      <c r="E312" s="64"/>
      <c r="F312" s="142"/>
      <c r="G312" s="142"/>
      <c r="H312" s="64"/>
      <c r="I312" s="64"/>
      <c r="J312" s="64"/>
      <c r="K312" s="142"/>
      <c r="L312" s="64"/>
      <c r="M312" s="64"/>
      <c r="N312" s="64"/>
      <c r="O312" s="64"/>
      <c r="P312" s="142"/>
      <c r="Q312" s="64"/>
      <c r="R312" s="64"/>
      <c r="S312" s="64"/>
      <c r="T312" s="64"/>
      <c r="U312" s="64"/>
      <c r="V312" s="142"/>
      <c r="W312" s="64"/>
      <c r="X312" s="143"/>
      <c r="Y312" s="143"/>
      <c r="Z312" s="143"/>
      <c r="AA312" s="143"/>
      <c r="AB312" s="143"/>
      <c r="AC312" s="143"/>
    </row>
    <row r="313" customHeight="1" spans="1:29">
      <c r="A313" s="64"/>
      <c r="B313" s="64"/>
      <c r="C313" s="64"/>
      <c r="D313" s="64"/>
      <c r="E313" s="64"/>
      <c r="F313" s="142"/>
      <c r="G313" s="142"/>
      <c r="H313" s="64"/>
      <c r="I313" s="64"/>
      <c r="J313" s="64"/>
      <c r="K313" s="142"/>
      <c r="L313" s="64"/>
      <c r="M313" s="64"/>
      <c r="N313" s="64"/>
      <c r="O313" s="64"/>
      <c r="P313" s="142"/>
      <c r="Q313" s="64"/>
      <c r="R313" s="64"/>
      <c r="S313" s="64"/>
      <c r="T313" s="64"/>
      <c r="U313" s="64"/>
      <c r="V313" s="142"/>
      <c r="W313" s="64"/>
      <c r="X313" s="143"/>
      <c r="Y313" s="143"/>
      <c r="Z313" s="143"/>
      <c r="AA313" s="143"/>
      <c r="AB313" s="143"/>
      <c r="AC313" s="143"/>
    </row>
    <row r="314" customHeight="1" spans="1:29">
      <c r="A314" s="64"/>
      <c r="B314" s="64"/>
      <c r="C314" s="64"/>
      <c r="D314" s="64"/>
      <c r="E314" s="64"/>
      <c r="F314" s="142"/>
      <c r="G314" s="142"/>
      <c r="H314" s="64"/>
      <c r="I314" s="64"/>
      <c r="J314" s="64"/>
      <c r="K314" s="142"/>
      <c r="L314" s="64"/>
      <c r="M314" s="64"/>
      <c r="N314" s="64"/>
      <c r="O314" s="64"/>
      <c r="P314" s="142"/>
      <c r="Q314" s="64"/>
      <c r="R314" s="64"/>
      <c r="S314" s="64"/>
      <c r="T314" s="64"/>
      <c r="U314" s="64"/>
      <c r="V314" s="142"/>
      <c r="W314" s="64"/>
      <c r="X314" s="143"/>
      <c r="Y314" s="143"/>
      <c r="Z314" s="143"/>
      <c r="AA314" s="143"/>
      <c r="AB314" s="143"/>
      <c r="AC314" s="143"/>
    </row>
    <row r="315" customHeight="1" spans="1:29">
      <c r="A315" s="64"/>
      <c r="B315" s="64"/>
      <c r="C315" s="64"/>
      <c r="D315" s="64"/>
      <c r="E315" s="64"/>
      <c r="F315" s="142"/>
      <c r="G315" s="142"/>
      <c r="H315" s="64"/>
      <c r="I315" s="64"/>
      <c r="J315" s="64"/>
      <c r="K315" s="142"/>
      <c r="L315" s="64"/>
      <c r="M315" s="64"/>
      <c r="N315" s="64"/>
      <c r="O315" s="64"/>
      <c r="P315" s="142"/>
      <c r="Q315" s="64"/>
      <c r="R315" s="64"/>
      <c r="S315" s="64"/>
      <c r="T315" s="64"/>
      <c r="U315" s="64"/>
      <c r="V315" s="142"/>
      <c r="W315" s="64"/>
      <c r="X315" s="143"/>
      <c r="Y315" s="143"/>
      <c r="Z315" s="143"/>
      <c r="AA315" s="143"/>
      <c r="AB315" s="143"/>
      <c r="AC315" s="143"/>
    </row>
    <row r="316" customHeight="1" spans="1:29">
      <c r="A316" s="64"/>
      <c r="B316" s="64"/>
      <c r="C316" s="64"/>
      <c r="D316" s="64"/>
      <c r="E316" s="64"/>
      <c r="F316" s="142"/>
      <c r="G316" s="142"/>
      <c r="H316" s="64"/>
      <c r="I316" s="64"/>
      <c r="J316" s="64"/>
      <c r="K316" s="142"/>
      <c r="L316" s="64"/>
      <c r="M316" s="64"/>
      <c r="N316" s="64"/>
      <c r="O316" s="64"/>
      <c r="P316" s="142"/>
      <c r="Q316" s="64"/>
      <c r="R316" s="64"/>
      <c r="S316" s="64"/>
      <c r="T316" s="64"/>
      <c r="U316" s="64"/>
      <c r="V316" s="142"/>
      <c r="W316" s="64"/>
      <c r="X316" s="143"/>
      <c r="Y316" s="143"/>
      <c r="Z316" s="143"/>
      <c r="AA316" s="143"/>
      <c r="AB316" s="143"/>
      <c r="AC316" s="143"/>
    </row>
    <row r="317" customHeight="1" spans="1:29">
      <c r="A317" s="64"/>
      <c r="B317" s="64"/>
      <c r="C317" s="64"/>
      <c r="D317" s="64"/>
      <c r="E317" s="64"/>
      <c r="F317" s="142"/>
      <c r="G317" s="142"/>
      <c r="H317" s="64"/>
      <c r="I317" s="64"/>
      <c r="J317" s="64"/>
      <c r="K317" s="142"/>
      <c r="L317" s="64"/>
      <c r="M317" s="64"/>
      <c r="N317" s="64"/>
      <c r="O317" s="64"/>
      <c r="P317" s="142"/>
      <c r="Q317" s="64"/>
      <c r="R317" s="64"/>
      <c r="S317" s="64"/>
      <c r="T317" s="64"/>
      <c r="U317" s="64"/>
      <c r="V317" s="142"/>
      <c r="W317" s="64"/>
      <c r="X317" s="143"/>
      <c r="Y317" s="143"/>
      <c r="Z317" s="143"/>
      <c r="AA317" s="143"/>
      <c r="AB317" s="143"/>
      <c r="AC317" s="143"/>
    </row>
    <row r="318" customHeight="1" spans="1:29">
      <c r="A318" s="64"/>
      <c r="B318" s="64"/>
      <c r="C318" s="64"/>
      <c r="D318" s="64"/>
      <c r="E318" s="64"/>
      <c r="F318" s="142"/>
      <c r="G318" s="142"/>
      <c r="H318" s="64"/>
      <c r="I318" s="64"/>
      <c r="J318" s="64"/>
      <c r="K318" s="142"/>
      <c r="L318" s="64"/>
      <c r="M318" s="64"/>
      <c r="N318" s="64"/>
      <c r="O318" s="64"/>
      <c r="P318" s="142"/>
      <c r="Q318" s="64"/>
      <c r="R318" s="64"/>
      <c r="S318" s="64"/>
      <c r="T318" s="64"/>
      <c r="U318" s="64"/>
      <c r="V318" s="142"/>
      <c r="W318" s="64"/>
      <c r="X318" s="143"/>
      <c r="Y318" s="143"/>
      <c r="Z318" s="143"/>
      <c r="AA318" s="143"/>
      <c r="AB318" s="143"/>
      <c r="AC318" s="143"/>
    </row>
    <row r="319" customHeight="1" spans="1:29">
      <c r="A319" s="64"/>
      <c r="B319" s="64"/>
      <c r="C319" s="64"/>
      <c r="D319" s="64"/>
      <c r="E319" s="64"/>
      <c r="F319" s="142"/>
      <c r="G319" s="142"/>
      <c r="H319" s="64"/>
      <c r="I319" s="64"/>
      <c r="J319" s="64"/>
      <c r="K319" s="142"/>
      <c r="L319" s="64"/>
      <c r="M319" s="64"/>
      <c r="N319" s="64"/>
      <c r="O319" s="64"/>
      <c r="P319" s="142"/>
      <c r="Q319" s="64"/>
      <c r="R319" s="64"/>
      <c r="S319" s="64"/>
      <c r="T319" s="64"/>
      <c r="U319" s="64"/>
      <c r="V319" s="142"/>
      <c r="W319" s="64"/>
      <c r="X319" s="143"/>
      <c r="Y319" s="143"/>
      <c r="Z319" s="143"/>
      <c r="AA319" s="143"/>
      <c r="AB319" s="143"/>
      <c r="AC319" s="143"/>
    </row>
    <row r="320" customHeight="1" spans="1:29">
      <c r="A320" s="64"/>
      <c r="B320" s="64"/>
      <c r="C320" s="64"/>
      <c r="D320" s="64"/>
      <c r="E320" s="64"/>
      <c r="F320" s="142"/>
      <c r="G320" s="142"/>
      <c r="H320" s="64"/>
      <c r="I320" s="64"/>
      <c r="J320" s="64"/>
      <c r="K320" s="142"/>
      <c r="L320" s="64"/>
      <c r="M320" s="64"/>
      <c r="N320" s="64"/>
      <c r="O320" s="64"/>
      <c r="P320" s="142"/>
      <c r="Q320" s="64"/>
      <c r="R320" s="64"/>
      <c r="S320" s="64"/>
      <c r="T320" s="64"/>
      <c r="U320" s="64"/>
      <c r="V320" s="142"/>
      <c r="W320" s="64"/>
      <c r="X320" s="143"/>
      <c r="Y320" s="143"/>
      <c r="Z320" s="143"/>
      <c r="AA320" s="143"/>
      <c r="AB320" s="143"/>
      <c r="AC320" s="143"/>
    </row>
    <row r="321" customHeight="1" spans="1:29">
      <c r="A321" s="64"/>
      <c r="B321" s="64"/>
      <c r="C321" s="64"/>
      <c r="D321" s="64"/>
      <c r="E321" s="64"/>
      <c r="F321" s="142"/>
      <c r="G321" s="142"/>
      <c r="H321" s="64"/>
      <c r="I321" s="64"/>
      <c r="J321" s="64"/>
      <c r="K321" s="142"/>
      <c r="L321" s="64"/>
      <c r="M321" s="64"/>
      <c r="N321" s="64"/>
      <c r="O321" s="64"/>
      <c r="P321" s="142"/>
      <c r="Q321" s="64"/>
      <c r="R321" s="64"/>
      <c r="S321" s="64"/>
      <c r="T321" s="64"/>
      <c r="U321" s="64"/>
      <c r="V321" s="142"/>
      <c r="W321" s="64"/>
      <c r="X321" s="143"/>
      <c r="Y321" s="143"/>
      <c r="Z321" s="143"/>
      <c r="AA321" s="143"/>
      <c r="AB321" s="143"/>
      <c r="AC321" s="143"/>
    </row>
    <row r="322" customHeight="1" spans="1:29">
      <c r="A322" s="64"/>
      <c r="B322" s="64"/>
      <c r="C322" s="64"/>
      <c r="D322" s="64"/>
      <c r="E322" s="64"/>
      <c r="F322" s="142"/>
      <c r="G322" s="142"/>
      <c r="H322" s="64"/>
      <c r="I322" s="64"/>
      <c r="J322" s="64"/>
      <c r="K322" s="142"/>
      <c r="L322" s="64"/>
      <c r="M322" s="64"/>
      <c r="N322" s="64"/>
      <c r="O322" s="64"/>
      <c r="P322" s="142"/>
      <c r="Q322" s="64"/>
      <c r="R322" s="64"/>
      <c r="S322" s="64"/>
      <c r="T322" s="64"/>
      <c r="U322" s="64"/>
      <c r="V322" s="142"/>
      <c r="W322" s="64"/>
      <c r="X322" s="143"/>
      <c r="Y322" s="143"/>
      <c r="Z322" s="143"/>
      <c r="AA322" s="143"/>
      <c r="AB322" s="143"/>
      <c r="AC322" s="143"/>
    </row>
    <row r="323" customHeight="1" spans="1:29">
      <c r="A323" s="64"/>
      <c r="B323" s="64"/>
      <c r="C323" s="64"/>
      <c r="D323" s="64"/>
      <c r="E323" s="64"/>
      <c r="F323" s="142"/>
      <c r="G323" s="142"/>
      <c r="H323" s="64"/>
      <c r="I323" s="64"/>
      <c r="J323" s="64"/>
      <c r="K323" s="142"/>
      <c r="L323" s="64"/>
      <c r="M323" s="64"/>
      <c r="N323" s="64"/>
      <c r="O323" s="64"/>
      <c r="P323" s="142"/>
      <c r="Q323" s="64"/>
      <c r="R323" s="64"/>
      <c r="S323" s="64"/>
      <c r="T323" s="64"/>
      <c r="U323" s="64"/>
      <c r="V323" s="142"/>
      <c r="W323" s="64"/>
      <c r="X323" s="143"/>
      <c r="Y323" s="143"/>
      <c r="Z323" s="143"/>
      <c r="AA323" s="143"/>
      <c r="AB323" s="143"/>
      <c r="AC323" s="143"/>
    </row>
    <row r="324" customHeight="1" spans="1:29">
      <c r="A324" s="64"/>
      <c r="B324" s="64"/>
      <c r="C324" s="64"/>
      <c r="D324" s="64"/>
      <c r="E324" s="64"/>
      <c r="F324" s="142"/>
      <c r="G324" s="142"/>
      <c r="H324" s="64"/>
      <c r="I324" s="64"/>
      <c r="J324" s="64"/>
      <c r="K324" s="142"/>
      <c r="L324" s="64"/>
      <c r="M324" s="64"/>
      <c r="N324" s="64"/>
      <c r="O324" s="64"/>
      <c r="P324" s="142"/>
      <c r="Q324" s="64"/>
      <c r="R324" s="64"/>
      <c r="S324" s="64"/>
      <c r="T324" s="64"/>
      <c r="U324" s="64"/>
      <c r="V324" s="142"/>
      <c r="W324" s="64"/>
      <c r="X324" s="143"/>
      <c r="Y324" s="143"/>
      <c r="Z324" s="143"/>
      <c r="AA324" s="143"/>
      <c r="AB324" s="143"/>
      <c r="AC324" s="143"/>
    </row>
    <row r="325" customHeight="1" spans="1:29">
      <c r="A325" s="64"/>
      <c r="B325" s="64"/>
      <c r="C325" s="64"/>
      <c r="D325" s="64"/>
      <c r="E325" s="64"/>
      <c r="F325" s="142"/>
      <c r="G325" s="142"/>
      <c r="H325" s="64"/>
      <c r="I325" s="64"/>
      <c r="J325" s="64"/>
      <c r="K325" s="142"/>
      <c r="L325" s="64"/>
      <c r="M325" s="64"/>
      <c r="N325" s="64"/>
      <c r="O325" s="64"/>
      <c r="P325" s="142"/>
      <c r="Q325" s="64"/>
      <c r="R325" s="64"/>
      <c r="S325" s="64"/>
      <c r="T325" s="64"/>
      <c r="U325" s="64"/>
      <c r="V325" s="142"/>
      <c r="W325" s="64"/>
      <c r="X325" s="143"/>
      <c r="Y325" s="143"/>
      <c r="Z325" s="143"/>
      <c r="AA325" s="143"/>
      <c r="AB325" s="143"/>
      <c r="AC325" s="143"/>
    </row>
    <row r="326" customHeight="1" spans="1:29">
      <c r="A326" s="64"/>
      <c r="B326" s="64"/>
      <c r="C326" s="64"/>
      <c r="D326" s="64"/>
      <c r="E326" s="64"/>
      <c r="F326" s="142"/>
      <c r="G326" s="142"/>
      <c r="H326" s="64"/>
      <c r="I326" s="64"/>
      <c r="J326" s="64"/>
      <c r="K326" s="142"/>
      <c r="L326" s="64"/>
      <c r="M326" s="64"/>
      <c r="N326" s="64"/>
      <c r="O326" s="64"/>
      <c r="P326" s="142"/>
      <c r="Q326" s="64"/>
      <c r="R326" s="64"/>
      <c r="S326" s="64"/>
      <c r="T326" s="64"/>
      <c r="U326" s="64"/>
      <c r="V326" s="142"/>
      <c r="W326" s="64"/>
      <c r="X326" s="143"/>
      <c r="Y326" s="143"/>
      <c r="Z326" s="143"/>
      <c r="AA326" s="143"/>
      <c r="AB326" s="143"/>
      <c r="AC326" s="143"/>
    </row>
    <row r="327" customHeight="1" spans="1:29">
      <c r="A327" s="64"/>
      <c r="B327" s="64"/>
      <c r="C327" s="64"/>
      <c r="D327" s="64"/>
      <c r="E327" s="64"/>
      <c r="F327" s="142"/>
      <c r="G327" s="142"/>
      <c r="H327" s="64"/>
      <c r="I327" s="64"/>
      <c r="J327" s="64"/>
      <c r="K327" s="142"/>
      <c r="L327" s="64"/>
      <c r="M327" s="64"/>
      <c r="N327" s="64"/>
      <c r="O327" s="64"/>
      <c r="P327" s="142"/>
      <c r="Q327" s="64"/>
      <c r="R327" s="64"/>
      <c r="S327" s="64"/>
      <c r="T327" s="64"/>
      <c r="U327" s="64"/>
      <c r="V327" s="142"/>
      <c r="W327" s="64"/>
      <c r="X327" s="143"/>
      <c r="Y327" s="143"/>
      <c r="Z327" s="143"/>
      <c r="AA327" s="143"/>
      <c r="AB327" s="143"/>
      <c r="AC327" s="143"/>
    </row>
    <row r="328" customHeight="1" spans="1:29">
      <c r="A328" s="64"/>
      <c r="B328" s="64"/>
      <c r="C328" s="64"/>
      <c r="D328" s="64"/>
      <c r="E328" s="64"/>
      <c r="F328" s="142"/>
      <c r="G328" s="142"/>
      <c r="H328" s="64"/>
      <c r="I328" s="64"/>
      <c r="J328" s="64"/>
      <c r="K328" s="142"/>
      <c r="L328" s="64"/>
      <c r="M328" s="64"/>
      <c r="N328" s="64"/>
      <c r="O328" s="64"/>
      <c r="P328" s="142"/>
      <c r="Q328" s="64"/>
      <c r="R328" s="64"/>
      <c r="S328" s="64"/>
      <c r="T328" s="64"/>
      <c r="U328" s="64"/>
      <c r="V328" s="142"/>
      <c r="W328" s="64"/>
      <c r="X328" s="143"/>
      <c r="Y328" s="143"/>
      <c r="Z328" s="143"/>
      <c r="AA328" s="143"/>
      <c r="AB328" s="143"/>
      <c r="AC328" s="143"/>
    </row>
    <row r="329" customHeight="1" spans="1:29">
      <c r="A329" s="64"/>
      <c r="B329" s="64"/>
      <c r="C329" s="64"/>
      <c r="D329" s="64"/>
      <c r="E329" s="64"/>
      <c r="F329" s="142"/>
      <c r="G329" s="142"/>
      <c r="H329" s="64"/>
      <c r="I329" s="64"/>
      <c r="J329" s="64"/>
      <c r="K329" s="142"/>
      <c r="L329" s="64"/>
      <c r="M329" s="64"/>
      <c r="N329" s="64"/>
      <c r="O329" s="64"/>
      <c r="P329" s="142"/>
      <c r="Q329" s="64"/>
      <c r="R329" s="64"/>
      <c r="S329" s="64"/>
      <c r="T329" s="64"/>
      <c r="U329" s="64"/>
      <c r="V329" s="142"/>
      <c r="W329" s="64"/>
      <c r="X329" s="143"/>
      <c r="Y329" s="143"/>
      <c r="Z329" s="143"/>
      <c r="AA329" s="143"/>
      <c r="AB329" s="143"/>
      <c r="AC329" s="143"/>
    </row>
    <row r="330" customHeight="1" spans="1:29">
      <c r="A330" s="64"/>
      <c r="B330" s="64"/>
      <c r="C330" s="64"/>
      <c r="D330" s="64"/>
      <c r="E330" s="64"/>
      <c r="F330" s="142"/>
      <c r="G330" s="142"/>
      <c r="H330" s="64"/>
      <c r="I330" s="64"/>
      <c r="J330" s="64"/>
      <c r="K330" s="142"/>
      <c r="L330" s="64"/>
      <c r="M330" s="64"/>
      <c r="N330" s="64"/>
      <c r="O330" s="64"/>
      <c r="P330" s="142"/>
      <c r="Q330" s="64"/>
      <c r="R330" s="64"/>
      <c r="S330" s="64"/>
      <c r="T330" s="64"/>
      <c r="U330" s="64"/>
      <c r="V330" s="142"/>
      <c r="W330" s="64"/>
      <c r="X330" s="143"/>
      <c r="Y330" s="143"/>
      <c r="Z330" s="143"/>
      <c r="AA330" s="143"/>
      <c r="AB330" s="143"/>
      <c r="AC330" s="143"/>
    </row>
    <row r="331" customHeight="1" spans="1:29">
      <c r="A331" s="64"/>
      <c r="B331" s="64"/>
      <c r="C331" s="64"/>
      <c r="D331" s="64"/>
      <c r="E331" s="64"/>
      <c r="F331" s="142"/>
      <c r="G331" s="142"/>
      <c r="H331" s="64"/>
      <c r="I331" s="64"/>
      <c r="J331" s="64"/>
      <c r="K331" s="142"/>
      <c r="L331" s="64"/>
      <c r="M331" s="64"/>
      <c r="N331" s="64"/>
      <c r="O331" s="64"/>
      <c r="P331" s="142"/>
      <c r="Q331" s="64"/>
      <c r="R331" s="64"/>
      <c r="S331" s="64"/>
      <c r="T331" s="64"/>
      <c r="U331" s="64"/>
      <c r="V331" s="142"/>
      <c r="W331" s="64"/>
      <c r="X331" s="143"/>
      <c r="Y331" s="143"/>
      <c r="Z331" s="143"/>
      <c r="AA331" s="143"/>
      <c r="AB331" s="143"/>
      <c r="AC331" s="143"/>
    </row>
    <row r="332" customHeight="1" spans="1:29">
      <c r="A332" s="64"/>
      <c r="B332" s="64"/>
      <c r="C332" s="64"/>
      <c r="D332" s="64"/>
      <c r="E332" s="64"/>
      <c r="F332" s="142"/>
      <c r="G332" s="142"/>
      <c r="H332" s="64"/>
      <c r="I332" s="64"/>
      <c r="J332" s="64"/>
      <c r="K332" s="142"/>
      <c r="L332" s="64"/>
      <c r="M332" s="64"/>
      <c r="N332" s="64"/>
      <c r="O332" s="64"/>
      <c r="P332" s="142"/>
      <c r="Q332" s="64"/>
      <c r="R332" s="64"/>
      <c r="S332" s="64"/>
      <c r="T332" s="64"/>
      <c r="U332" s="64"/>
      <c r="V332" s="142"/>
      <c r="W332" s="64"/>
      <c r="X332" s="143"/>
      <c r="Y332" s="143"/>
      <c r="Z332" s="143"/>
      <c r="AA332" s="143"/>
      <c r="AB332" s="143"/>
      <c r="AC332" s="143"/>
    </row>
    <row r="333" customHeight="1" spans="1:29">
      <c r="A333" s="64"/>
      <c r="B333" s="64"/>
      <c r="C333" s="64"/>
      <c r="D333" s="64"/>
      <c r="E333" s="64"/>
      <c r="F333" s="142"/>
      <c r="G333" s="142"/>
      <c r="H333" s="64"/>
      <c r="I333" s="64"/>
      <c r="J333" s="64"/>
      <c r="K333" s="142"/>
      <c r="L333" s="64"/>
      <c r="M333" s="64"/>
      <c r="N333" s="64"/>
      <c r="O333" s="64"/>
      <c r="P333" s="142"/>
      <c r="Q333" s="64"/>
      <c r="R333" s="64"/>
      <c r="S333" s="64"/>
      <c r="T333" s="64"/>
      <c r="U333" s="64"/>
      <c r="V333" s="142"/>
      <c r="W333" s="64"/>
      <c r="X333" s="143"/>
      <c r="Y333" s="143"/>
      <c r="Z333" s="143"/>
      <c r="AA333" s="143"/>
      <c r="AB333" s="143"/>
      <c r="AC333" s="143"/>
    </row>
    <row r="334" customHeight="1" spans="1:29">
      <c r="A334" s="64"/>
      <c r="B334" s="64"/>
      <c r="C334" s="64"/>
      <c r="D334" s="64"/>
      <c r="E334" s="64"/>
      <c r="F334" s="142"/>
      <c r="G334" s="142"/>
      <c r="H334" s="64"/>
      <c r="I334" s="64"/>
      <c r="J334" s="64"/>
      <c r="K334" s="142"/>
      <c r="L334" s="64"/>
      <c r="M334" s="64"/>
      <c r="N334" s="64"/>
      <c r="O334" s="64"/>
      <c r="P334" s="142"/>
      <c r="Q334" s="64"/>
      <c r="R334" s="64"/>
      <c r="S334" s="64"/>
      <c r="T334" s="64"/>
      <c r="U334" s="64"/>
      <c r="V334" s="142"/>
      <c r="W334" s="64"/>
      <c r="X334" s="143"/>
      <c r="Y334" s="143"/>
      <c r="Z334" s="143"/>
      <c r="AA334" s="143"/>
      <c r="AB334" s="143"/>
      <c r="AC334" s="143"/>
    </row>
    <row r="335" customHeight="1" spans="1:29">
      <c r="A335" s="64"/>
      <c r="B335" s="64"/>
      <c r="C335" s="64"/>
      <c r="D335" s="64"/>
      <c r="E335" s="64"/>
      <c r="F335" s="142"/>
      <c r="G335" s="142"/>
      <c r="H335" s="64"/>
      <c r="I335" s="64"/>
      <c r="J335" s="64"/>
      <c r="K335" s="142"/>
      <c r="L335" s="64"/>
      <c r="M335" s="64"/>
      <c r="N335" s="64"/>
      <c r="O335" s="64"/>
      <c r="P335" s="142"/>
      <c r="Q335" s="64"/>
      <c r="R335" s="64"/>
      <c r="S335" s="64"/>
      <c r="T335" s="64"/>
      <c r="U335" s="64"/>
      <c r="V335" s="142"/>
      <c r="W335" s="64"/>
      <c r="X335" s="143"/>
      <c r="Y335" s="143"/>
      <c r="Z335" s="143"/>
      <c r="AA335" s="143"/>
      <c r="AB335" s="143"/>
      <c r="AC335" s="143"/>
    </row>
    <row r="336" customHeight="1" spans="1:29">
      <c r="A336" s="64"/>
      <c r="B336" s="64"/>
      <c r="C336" s="64"/>
      <c r="D336" s="64"/>
      <c r="E336" s="64"/>
      <c r="F336" s="142"/>
      <c r="G336" s="142"/>
      <c r="H336" s="64"/>
      <c r="I336" s="64"/>
      <c r="J336" s="64"/>
      <c r="K336" s="142"/>
      <c r="L336" s="64"/>
      <c r="M336" s="64"/>
      <c r="N336" s="64"/>
      <c r="O336" s="64"/>
      <c r="P336" s="142"/>
      <c r="Q336" s="64"/>
      <c r="R336" s="64"/>
      <c r="S336" s="64"/>
      <c r="T336" s="64"/>
      <c r="U336" s="64"/>
      <c r="V336" s="142"/>
      <c r="W336" s="64"/>
      <c r="X336" s="143"/>
      <c r="Y336" s="143"/>
      <c r="Z336" s="143"/>
      <c r="AA336" s="143"/>
      <c r="AB336" s="143"/>
      <c r="AC336" s="143"/>
    </row>
    <row r="337" customHeight="1" spans="1:29">
      <c r="A337" s="64"/>
      <c r="B337" s="64"/>
      <c r="C337" s="64"/>
      <c r="D337" s="64"/>
      <c r="E337" s="64"/>
      <c r="F337" s="142"/>
      <c r="G337" s="142"/>
      <c r="H337" s="64"/>
      <c r="I337" s="64"/>
      <c r="J337" s="64"/>
      <c r="K337" s="142"/>
      <c r="L337" s="64"/>
      <c r="M337" s="64"/>
      <c r="N337" s="64"/>
      <c r="O337" s="64"/>
      <c r="P337" s="142"/>
      <c r="Q337" s="64"/>
      <c r="R337" s="64"/>
      <c r="S337" s="64"/>
      <c r="T337" s="64"/>
      <c r="U337" s="64"/>
      <c r="V337" s="142"/>
      <c r="W337" s="64"/>
      <c r="X337" s="143"/>
      <c r="Y337" s="143"/>
      <c r="Z337" s="143"/>
      <c r="AA337" s="143"/>
      <c r="AB337" s="143"/>
      <c r="AC337" s="143"/>
    </row>
    <row r="338" customHeight="1" spans="1:29">
      <c r="A338" s="64"/>
      <c r="B338" s="64"/>
      <c r="C338" s="64"/>
      <c r="D338" s="64"/>
      <c r="E338" s="64"/>
      <c r="F338" s="142"/>
      <c r="G338" s="142"/>
      <c r="H338" s="64"/>
      <c r="I338" s="64"/>
      <c r="J338" s="64"/>
      <c r="K338" s="142"/>
      <c r="L338" s="64"/>
      <c r="M338" s="64"/>
      <c r="N338" s="64"/>
      <c r="O338" s="64"/>
      <c r="P338" s="142"/>
      <c r="Q338" s="64"/>
      <c r="R338" s="64"/>
      <c r="S338" s="64"/>
      <c r="T338" s="64"/>
      <c r="U338" s="64"/>
      <c r="V338" s="142"/>
      <c r="W338" s="64"/>
      <c r="X338" s="143"/>
      <c r="Y338" s="143"/>
      <c r="Z338" s="143"/>
      <c r="AA338" s="143"/>
      <c r="AB338" s="143"/>
      <c r="AC338" s="143"/>
    </row>
    <row r="339" customHeight="1" spans="1:29">
      <c r="A339" s="64"/>
      <c r="B339" s="64"/>
      <c r="C339" s="64"/>
      <c r="D339" s="64"/>
      <c r="E339" s="64"/>
      <c r="F339" s="142"/>
      <c r="G339" s="142"/>
      <c r="H339" s="64"/>
      <c r="I339" s="64"/>
      <c r="J339" s="64"/>
      <c r="K339" s="142"/>
      <c r="L339" s="64"/>
      <c r="M339" s="64"/>
      <c r="N339" s="64"/>
      <c r="O339" s="64"/>
      <c r="P339" s="142"/>
      <c r="Q339" s="64"/>
      <c r="R339" s="64"/>
      <c r="S339" s="64"/>
      <c r="T339" s="64"/>
      <c r="U339" s="64"/>
      <c r="V339" s="142"/>
      <c r="W339" s="64"/>
      <c r="X339" s="143"/>
      <c r="Y339" s="143"/>
      <c r="Z339" s="143"/>
      <c r="AA339" s="143"/>
      <c r="AB339" s="143"/>
      <c r="AC339" s="143"/>
    </row>
    <row r="340" customHeight="1" spans="1:29">
      <c r="A340" s="64"/>
      <c r="B340" s="64"/>
      <c r="C340" s="64"/>
      <c r="D340" s="64"/>
      <c r="E340" s="64"/>
      <c r="F340" s="142"/>
      <c r="G340" s="142"/>
      <c r="H340" s="64"/>
      <c r="I340" s="64"/>
      <c r="J340" s="64"/>
      <c r="K340" s="142"/>
      <c r="L340" s="64"/>
      <c r="M340" s="64"/>
      <c r="N340" s="64"/>
      <c r="O340" s="64"/>
      <c r="P340" s="142"/>
      <c r="Q340" s="64"/>
      <c r="R340" s="64"/>
      <c r="S340" s="64"/>
      <c r="T340" s="64"/>
      <c r="U340" s="64"/>
      <c r="V340" s="142"/>
      <c r="W340" s="64"/>
      <c r="X340" s="143"/>
      <c r="Y340" s="143"/>
      <c r="Z340" s="143"/>
      <c r="AA340" s="143"/>
      <c r="AB340" s="143"/>
      <c r="AC340" s="143"/>
    </row>
    <row r="341" customHeight="1" spans="1:29">
      <c r="A341" s="64"/>
      <c r="B341" s="64"/>
      <c r="C341" s="64"/>
      <c r="D341" s="64"/>
      <c r="E341" s="64"/>
      <c r="F341" s="142"/>
      <c r="G341" s="142"/>
      <c r="H341" s="64"/>
      <c r="I341" s="64"/>
      <c r="J341" s="64"/>
      <c r="K341" s="142"/>
      <c r="L341" s="64"/>
      <c r="M341" s="64"/>
      <c r="N341" s="64"/>
      <c r="O341" s="64"/>
      <c r="P341" s="142"/>
      <c r="Q341" s="64"/>
      <c r="R341" s="64"/>
      <c r="S341" s="64"/>
      <c r="T341" s="64"/>
      <c r="U341" s="64"/>
      <c r="V341" s="142"/>
      <c r="W341" s="64"/>
      <c r="X341" s="143"/>
      <c r="Y341" s="143"/>
      <c r="Z341" s="143"/>
      <c r="AA341" s="143"/>
      <c r="AB341" s="143"/>
      <c r="AC341" s="143"/>
    </row>
    <row r="342" customHeight="1" spans="1:29">
      <c r="A342" s="64"/>
      <c r="B342" s="64"/>
      <c r="C342" s="64"/>
      <c r="D342" s="64"/>
      <c r="E342" s="64"/>
      <c r="F342" s="142"/>
      <c r="G342" s="142"/>
      <c r="H342" s="64"/>
      <c r="I342" s="64"/>
      <c r="J342" s="64"/>
      <c r="K342" s="142"/>
      <c r="L342" s="64"/>
      <c r="M342" s="64"/>
      <c r="N342" s="64"/>
      <c r="O342" s="64"/>
      <c r="P342" s="142"/>
      <c r="Q342" s="64"/>
      <c r="R342" s="64"/>
      <c r="S342" s="64"/>
      <c r="T342" s="64"/>
      <c r="U342" s="64"/>
      <c r="V342" s="142"/>
      <c r="W342" s="64"/>
      <c r="X342" s="143"/>
      <c r="Y342" s="143"/>
      <c r="Z342" s="143"/>
      <c r="AA342" s="143"/>
      <c r="AB342" s="143"/>
      <c r="AC342" s="143"/>
    </row>
    <row r="343" customHeight="1" spans="1:29">
      <c r="A343" s="64"/>
      <c r="B343" s="64"/>
      <c r="C343" s="64"/>
      <c r="D343" s="64"/>
      <c r="E343" s="64"/>
      <c r="F343" s="142"/>
      <c r="G343" s="142"/>
      <c r="H343" s="64"/>
      <c r="I343" s="64"/>
      <c r="J343" s="64"/>
      <c r="K343" s="142"/>
      <c r="L343" s="64"/>
      <c r="M343" s="64"/>
      <c r="N343" s="64"/>
      <c r="O343" s="64"/>
      <c r="P343" s="142"/>
      <c r="Q343" s="64"/>
      <c r="R343" s="64"/>
      <c r="S343" s="64"/>
      <c r="T343" s="64"/>
      <c r="U343" s="64"/>
      <c r="V343" s="142"/>
      <c r="W343" s="64"/>
      <c r="X343" s="143"/>
      <c r="Y343" s="143"/>
      <c r="Z343" s="143"/>
      <c r="AA343" s="143"/>
      <c r="AB343" s="143"/>
      <c r="AC343" s="143"/>
    </row>
    <row r="344" customHeight="1" spans="1:29">
      <c r="A344" s="64"/>
      <c r="B344" s="64"/>
      <c r="C344" s="64"/>
      <c r="D344" s="64"/>
      <c r="E344" s="64"/>
      <c r="F344" s="142"/>
      <c r="G344" s="142"/>
      <c r="H344" s="64"/>
      <c r="I344" s="64"/>
      <c r="J344" s="64"/>
      <c r="K344" s="142"/>
      <c r="L344" s="64"/>
      <c r="M344" s="64"/>
      <c r="N344" s="64"/>
      <c r="O344" s="64"/>
      <c r="P344" s="142"/>
      <c r="Q344" s="64"/>
      <c r="R344" s="64"/>
      <c r="S344" s="64"/>
      <c r="T344" s="64"/>
      <c r="U344" s="64"/>
      <c r="V344" s="142"/>
      <c r="W344" s="64"/>
      <c r="X344" s="143"/>
      <c r="Y344" s="143"/>
      <c r="Z344" s="143"/>
      <c r="AA344" s="143"/>
      <c r="AB344" s="143"/>
      <c r="AC344" s="143"/>
    </row>
    <row r="345" customHeight="1" spans="1:29">
      <c r="A345" s="64"/>
      <c r="B345" s="64"/>
      <c r="C345" s="64"/>
      <c r="D345" s="64"/>
      <c r="E345" s="64"/>
      <c r="F345" s="142"/>
      <c r="G345" s="142"/>
      <c r="H345" s="64"/>
      <c r="I345" s="64"/>
      <c r="J345" s="64"/>
      <c r="K345" s="142"/>
      <c r="L345" s="64"/>
      <c r="M345" s="64"/>
      <c r="N345" s="64"/>
      <c r="O345" s="64"/>
      <c r="P345" s="142"/>
      <c r="Q345" s="64"/>
      <c r="R345" s="64"/>
      <c r="S345" s="64"/>
      <c r="T345" s="64"/>
      <c r="U345" s="64"/>
      <c r="V345" s="142"/>
      <c r="W345" s="64"/>
      <c r="X345" s="143"/>
      <c r="Y345" s="143"/>
      <c r="Z345" s="143"/>
      <c r="AA345" s="143"/>
      <c r="AB345" s="143"/>
      <c r="AC345" s="143"/>
    </row>
    <row r="346" customHeight="1" spans="1:29">
      <c r="A346" s="64"/>
      <c r="B346" s="64"/>
      <c r="C346" s="64"/>
      <c r="D346" s="64"/>
      <c r="E346" s="64"/>
      <c r="F346" s="142"/>
      <c r="G346" s="142"/>
      <c r="H346" s="64"/>
      <c r="I346" s="64"/>
      <c r="J346" s="64"/>
      <c r="K346" s="142"/>
      <c r="L346" s="64"/>
      <c r="M346" s="64"/>
      <c r="N346" s="64"/>
      <c r="O346" s="64"/>
      <c r="P346" s="142"/>
      <c r="Q346" s="64"/>
      <c r="R346" s="64"/>
      <c r="S346" s="64"/>
      <c r="T346" s="64"/>
      <c r="U346" s="64"/>
      <c r="V346" s="142"/>
      <c r="W346" s="64"/>
      <c r="X346" s="143"/>
      <c r="Y346" s="143"/>
      <c r="Z346" s="143"/>
      <c r="AA346" s="143"/>
      <c r="AB346" s="143"/>
      <c r="AC346" s="143"/>
    </row>
    <row r="347" customHeight="1" spans="1:29">
      <c r="A347" s="64"/>
      <c r="B347" s="64"/>
      <c r="C347" s="64"/>
      <c r="D347" s="64"/>
      <c r="E347" s="64"/>
      <c r="F347" s="142"/>
      <c r="G347" s="142"/>
      <c r="H347" s="64"/>
      <c r="I347" s="64"/>
      <c r="J347" s="64"/>
      <c r="K347" s="142"/>
      <c r="L347" s="64"/>
      <c r="M347" s="64"/>
      <c r="N347" s="64"/>
      <c r="O347" s="64"/>
      <c r="P347" s="142"/>
      <c r="Q347" s="64"/>
      <c r="R347" s="64"/>
      <c r="S347" s="64"/>
      <c r="T347" s="64"/>
      <c r="U347" s="64"/>
      <c r="V347" s="142"/>
      <c r="W347" s="64"/>
      <c r="X347" s="143"/>
      <c r="Y347" s="143"/>
      <c r="Z347" s="143"/>
      <c r="AA347" s="143"/>
      <c r="AB347" s="143"/>
      <c r="AC347" s="143"/>
    </row>
    <row r="348" customHeight="1" spans="1:29">
      <c r="A348" s="64"/>
      <c r="B348" s="64"/>
      <c r="C348" s="64"/>
      <c r="D348" s="64"/>
      <c r="E348" s="64"/>
      <c r="F348" s="142"/>
      <c r="G348" s="142"/>
      <c r="H348" s="64"/>
      <c r="I348" s="64"/>
      <c r="J348" s="64"/>
      <c r="K348" s="142"/>
      <c r="L348" s="64"/>
      <c r="M348" s="64"/>
      <c r="N348" s="64"/>
      <c r="O348" s="64"/>
      <c r="P348" s="142"/>
      <c r="Q348" s="64"/>
      <c r="R348" s="64"/>
      <c r="S348" s="64"/>
      <c r="T348" s="64"/>
      <c r="U348" s="64"/>
      <c r="V348" s="142"/>
      <c r="W348" s="64"/>
      <c r="X348" s="143"/>
      <c r="Y348" s="143"/>
      <c r="Z348" s="143"/>
      <c r="AA348" s="143"/>
      <c r="AB348" s="143"/>
      <c r="AC348" s="143"/>
    </row>
    <row r="349" customHeight="1" spans="1:29">
      <c r="A349" s="64"/>
      <c r="B349" s="64"/>
      <c r="C349" s="64"/>
      <c r="D349" s="64"/>
      <c r="E349" s="64"/>
      <c r="F349" s="142"/>
      <c r="G349" s="142"/>
      <c r="H349" s="64"/>
      <c r="I349" s="64"/>
      <c r="J349" s="64"/>
      <c r="K349" s="142"/>
      <c r="L349" s="64"/>
      <c r="M349" s="64"/>
      <c r="N349" s="64"/>
      <c r="O349" s="64"/>
      <c r="P349" s="142"/>
      <c r="Q349" s="64"/>
      <c r="R349" s="64"/>
      <c r="S349" s="64"/>
      <c r="T349" s="64"/>
      <c r="U349" s="64"/>
      <c r="V349" s="142"/>
      <c r="W349" s="64"/>
      <c r="X349" s="143"/>
      <c r="Y349" s="143"/>
      <c r="Z349" s="143"/>
      <c r="AA349" s="143"/>
      <c r="AB349" s="143"/>
      <c r="AC349" s="143"/>
    </row>
    <row r="350" customHeight="1" spans="1:29">
      <c r="A350" s="64"/>
      <c r="B350" s="64"/>
      <c r="C350" s="64"/>
      <c r="D350" s="64"/>
      <c r="E350" s="64"/>
      <c r="F350" s="142"/>
      <c r="G350" s="142"/>
      <c r="H350" s="64"/>
      <c r="I350" s="64"/>
      <c r="J350" s="64"/>
      <c r="K350" s="142"/>
      <c r="L350" s="64"/>
      <c r="M350" s="64"/>
      <c r="N350" s="64"/>
      <c r="O350" s="64"/>
      <c r="P350" s="142"/>
      <c r="Q350" s="64"/>
      <c r="R350" s="64"/>
      <c r="S350" s="64"/>
      <c r="T350" s="64"/>
      <c r="U350" s="64"/>
      <c r="V350" s="142"/>
      <c r="W350" s="64"/>
      <c r="X350" s="143"/>
      <c r="Y350" s="143"/>
      <c r="Z350" s="143"/>
      <c r="AA350" s="143"/>
      <c r="AB350" s="143"/>
      <c r="AC350" s="143"/>
    </row>
    <row r="351" customHeight="1" spans="1:29">
      <c r="A351" s="64"/>
      <c r="B351" s="64"/>
      <c r="C351" s="64"/>
      <c r="D351" s="64"/>
      <c r="E351" s="64"/>
      <c r="F351" s="142"/>
      <c r="G351" s="142"/>
      <c r="H351" s="64"/>
      <c r="I351" s="64"/>
      <c r="J351" s="64"/>
      <c r="K351" s="142"/>
      <c r="L351" s="64"/>
      <c r="M351" s="64"/>
      <c r="N351" s="64"/>
      <c r="O351" s="64"/>
      <c r="P351" s="142"/>
      <c r="Q351" s="64"/>
      <c r="R351" s="64"/>
      <c r="S351" s="64"/>
      <c r="T351" s="64"/>
      <c r="U351" s="64"/>
      <c r="V351" s="142"/>
      <c r="W351" s="64"/>
      <c r="X351" s="143"/>
      <c r="Y351" s="143"/>
      <c r="Z351" s="143"/>
      <c r="AA351" s="143"/>
      <c r="AB351" s="143"/>
      <c r="AC351" s="143"/>
    </row>
    <row r="352" customHeight="1" spans="1:29">
      <c r="A352" s="64"/>
      <c r="B352" s="64"/>
      <c r="C352" s="64"/>
      <c r="D352" s="64"/>
      <c r="E352" s="64"/>
      <c r="F352" s="142"/>
      <c r="G352" s="142"/>
      <c r="H352" s="64"/>
      <c r="I352" s="64"/>
      <c r="J352" s="64"/>
      <c r="K352" s="142"/>
      <c r="L352" s="64"/>
      <c r="M352" s="64"/>
      <c r="N352" s="64"/>
      <c r="O352" s="64"/>
      <c r="P352" s="142"/>
      <c r="Q352" s="64"/>
      <c r="R352" s="64"/>
      <c r="S352" s="64"/>
      <c r="T352" s="64"/>
      <c r="U352" s="64"/>
      <c r="V352" s="142"/>
      <c r="W352" s="64"/>
      <c r="X352" s="143"/>
      <c r="Y352" s="143"/>
      <c r="Z352" s="143"/>
      <c r="AA352" s="143"/>
      <c r="AB352" s="143"/>
      <c r="AC352" s="143"/>
    </row>
    <row r="353" customHeight="1" spans="1:29">
      <c r="A353" s="64"/>
      <c r="B353" s="64"/>
      <c r="C353" s="64"/>
      <c r="D353" s="64"/>
      <c r="E353" s="64"/>
      <c r="F353" s="142"/>
      <c r="G353" s="142"/>
      <c r="H353" s="64"/>
      <c r="I353" s="64"/>
      <c r="J353" s="64"/>
      <c r="K353" s="142"/>
      <c r="L353" s="64"/>
      <c r="M353" s="64"/>
      <c r="N353" s="64"/>
      <c r="O353" s="64"/>
      <c r="P353" s="142"/>
      <c r="Q353" s="64"/>
      <c r="R353" s="64"/>
      <c r="S353" s="64"/>
      <c r="T353" s="64"/>
      <c r="U353" s="64"/>
      <c r="V353" s="142"/>
      <c r="W353" s="64"/>
      <c r="X353" s="143"/>
      <c r="Y353" s="143"/>
      <c r="Z353" s="143"/>
      <c r="AA353" s="143"/>
      <c r="AB353" s="143"/>
      <c r="AC353" s="143"/>
    </row>
    <row r="354" customHeight="1" spans="1:29">
      <c r="A354" s="64"/>
      <c r="B354" s="64"/>
      <c r="C354" s="64"/>
      <c r="D354" s="64"/>
      <c r="E354" s="64"/>
      <c r="F354" s="142"/>
      <c r="G354" s="142"/>
      <c r="H354" s="64"/>
      <c r="I354" s="64"/>
      <c r="J354" s="64"/>
      <c r="K354" s="142"/>
      <c r="L354" s="64"/>
      <c r="M354" s="64"/>
      <c r="N354" s="64"/>
      <c r="O354" s="64"/>
      <c r="P354" s="142"/>
      <c r="Q354" s="64"/>
      <c r="R354" s="64"/>
      <c r="S354" s="64"/>
      <c r="T354" s="64"/>
      <c r="U354" s="64"/>
      <c r="V354" s="142"/>
      <c r="W354" s="64"/>
      <c r="X354" s="143"/>
      <c r="Y354" s="143"/>
      <c r="Z354" s="143"/>
      <c r="AA354" s="143"/>
      <c r="AB354" s="143"/>
      <c r="AC354" s="143"/>
    </row>
    <row r="355" customHeight="1" spans="1:29">
      <c r="A355" s="64"/>
      <c r="B355" s="64"/>
      <c r="C355" s="64"/>
      <c r="D355" s="64"/>
      <c r="E355" s="64"/>
      <c r="F355" s="142"/>
      <c r="G355" s="142"/>
      <c r="H355" s="64"/>
      <c r="I355" s="64"/>
      <c r="J355" s="64"/>
      <c r="K355" s="142"/>
      <c r="L355" s="64"/>
      <c r="M355" s="64"/>
      <c r="N355" s="64"/>
      <c r="O355" s="64"/>
      <c r="P355" s="142"/>
      <c r="Q355" s="64"/>
      <c r="R355" s="64"/>
      <c r="S355" s="64"/>
      <c r="T355" s="64"/>
      <c r="U355" s="64"/>
      <c r="V355" s="142"/>
      <c r="W355" s="64"/>
      <c r="X355" s="143"/>
      <c r="Y355" s="143"/>
      <c r="Z355" s="143"/>
      <c r="AA355" s="143"/>
      <c r="AB355" s="143"/>
      <c r="AC355" s="143"/>
    </row>
    <row r="356" customHeight="1" spans="1:29">
      <c r="A356" s="64"/>
      <c r="B356" s="64"/>
      <c r="C356" s="64"/>
      <c r="D356" s="64"/>
      <c r="E356" s="64"/>
      <c r="F356" s="142"/>
      <c r="G356" s="142"/>
      <c r="H356" s="64"/>
      <c r="I356" s="64"/>
      <c r="J356" s="64"/>
      <c r="K356" s="142"/>
      <c r="L356" s="64"/>
      <c r="M356" s="64"/>
      <c r="N356" s="64"/>
      <c r="O356" s="64"/>
      <c r="P356" s="142"/>
      <c r="Q356" s="64"/>
      <c r="R356" s="64"/>
      <c r="S356" s="64"/>
      <c r="T356" s="64"/>
      <c r="U356" s="64"/>
      <c r="V356" s="142"/>
      <c r="W356" s="64"/>
      <c r="X356" s="143"/>
      <c r="Y356" s="143"/>
      <c r="Z356" s="143"/>
      <c r="AA356" s="143"/>
      <c r="AB356" s="143"/>
      <c r="AC356" s="143"/>
    </row>
    <row r="357" customHeight="1" spans="1:29">
      <c r="A357" s="64"/>
      <c r="B357" s="64"/>
      <c r="C357" s="64"/>
      <c r="D357" s="64"/>
      <c r="E357" s="64"/>
      <c r="F357" s="142"/>
      <c r="G357" s="142"/>
      <c r="H357" s="64"/>
      <c r="I357" s="64"/>
      <c r="J357" s="64"/>
      <c r="K357" s="142"/>
      <c r="L357" s="64"/>
      <c r="M357" s="64"/>
      <c r="N357" s="64"/>
      <c r="O357" s="64"/>
      <c r="P357" s="142"/>
      <c r="Q357" s="64"/>
      <c r="R357" s="64"/>
      <c r="S357" s="64"/>
      <c r="T357" s="64"/>
      <c r="U357" s="64"/>
      <c r="V357" s="142"/>
      <c r="W357" s="64"/>
      <c r="X357" s="143"/>
      <c r="Y357" s="143"/>
      <c r="Z357" s="143"/>
      <c r="AA357" s="143"/>
      <c r="AB357" s="143"/>
      <c r="AC357" s="143"/>
    </row>
    <row r="358" customHeight="1" spans="1:29">
      <c r="A358" s="64"/>
      <c r="B358" s="64"/>
      <c r="C358" s="64"/>
      <c r="D358" s="64"/>
      <c r="E358" s="64"/>
      <c r="F358" s="142"/>
      <c r="G358" s="142"/>
      <c r="H358" s="64"/>
      <c r="I358" s="64"/>
      <c r="J358" s="64"/>
      <c r="K358" s="142"/>
      <c r="L358" s="64"/>
      <c r="M358" s="64"/>
      <c r="N358" s="64"/>
      <c r="O358" s="64"/>
      <c r="P358" s="142"/>
      <c r="Q358" s="64"/>
      <c r="R358" s="64"/>
      <c r="S358" s="64"/>
      <c r="T358" s="64"/>
      <c r="U358" s="64"/>
      <c r="V358" s="142"/>
      <c r="W358" s="64"/>
      <c r="X358" s="143"/>
      <c r="Y358" s="143"/>
      <c r="Z358" s="143"/>
      <c r="AA358" s="143"/>
      <c r="AB358" s="143"/>
      <c r="AC358" s="143"/>
    </row>
    <row r="359" customHeight="1" spans="1:29">
      <c r="A359" s="64"/>
      <c r="B359" s="64"/>
      <c r="C359" s="64"/>
      <c r="D359" s="64"/>
      <c r="E359" s="64"/>
      <c r="F359" s="142"/>
      <c r="G359" s="142"/>
      <c r="H359" s="64"/>
      <c r="I359" s="64"/>
      <c r="J359" s="64"/>
      <c r="K359" s="142"/>
      <c r="L359" s="64"/>
      <c r="M359" s="64"/>
      <c r="N359" s="64"/>
      <c r="O359" s="64"/>
      <c r="P359" s="142"/>
      <c r="Q359" s="64"/>
      <c r="R359" s="64"/>
      <c r="S359" s="64"/>
      <c r="T359" s="64"/>
      <c r="U359" s="64"/>
      <c r="V359" s="142"/>
      <c r="W359" s="64"/>
      <c r="X359" s="143"/>
      <c r="Y359" s="143"/>
      <c r="Z359" s="143"/>
      <c r="AA359" s="143"/>
      <c r="AB359" s="143"/>
      <c r="AC359" s="143"/>
    </row>
    <row r="360" customHeight="1" spans="1:29">
      <c r="A360" s="64"/>
      <c r="B360" s="64"/>
      <c r="C360" s="64"/>
      <c r="D360" s="64"/>
      <c r="E360" s="64"/>
      <c r="F360" s="142"/>
      <c r="G360" s="142"/>
      <c r="H360" s="64"/>
      <c r="I360" s="64"/>
      <c r="J360" s="64"/>
      <c r="K360" s="142"/>
      <c r="L360" s="64"/>
      <c r="M360" s="64"/>
      <c r="N360" s="64"/>
      <c r="O360" s="64"/>
      <c r="P360" s="142"/>
      <c r="Q360" s="64"/>
      <c r="R360" s="64"/>
      <c r="S360" s="64"/>
      <c r="T360" s="64"/>
      <c r="U360" s="64"/>
      <c r="V360" s="142"/>
      <c r="W360" s="64"/>
      <c r="X360" s="143"/>
      <c r="Y360" s="143"/>
      <c r="Z360" s="143"/>
      <c r="AA360" s="143"/>
      <c r="AB360" s="143"/>
      <c r="AC360" s="143"/>
    </row>
    <row r="361" customHeight="1" spans="1:29">
      <c r="A361" s="64"/>
      <c r="B361" s="64"/>
      <c r="C361" s="64"/>
      <c r="D361" s="64"/>
      <c r="E361" s="64"/>
      <c r="F361" s="142"/>
      <c r="G361" s="142"/>
      <c r="H361" s="64"/>
      <c r="I361" s="64"/>
      <c r="J361" s="64"/>
      <c r="K361" s="142"/>
      <c r="L361" s="64"/>
      <c r="M361" s="64"/>
      <c r="N361" s="64"/>
      <c r="O361" s="64"/>
      <c r="P361" s="142"/>
      <c r="Q361" s="64"/>
      <c r="R361" s="64"/>
      <c r="S361" s="64"/>
      <c r="T361" s="64"/>
      <c r="U361" s="64"/>
      <c r="V361" s="142"/>
      <c r="W361" s="64"/>
      <c r="X361" s="143"/>
      <c r="Y361" s="143"/>
      <c r="Z361" s="143"/>
      <c r="AA361" s="143"/>
      <c r="AB361" s="143"/>
      <c r="AC361" s="143"/>
    </row>
    <row r="362" customHeight="1" spans="1:29">
      <c r="A362" s="64"/>
      <c r="B362" s="64"/>
      <c r="C362" s="64"/>
      <c r="D362" s="64"/>
      <c r="E362" s="64"/>
      <c r="F362" s="142"/>
      <c r="G362" s="142"/>
      <c r="H362" s="64"/>
      <c r="I362" s="64"/>
      <c r="J362" s="64"/>
      <c r="K362" s="142"/>
      <c r="L362" s="64"/>
      <c r="M362" s="64"/>
      <c r="N362" s="64"/>
      <c r="O362" s="64"/>
      <c r="P362" s="142"/>
      <c r="Q362" s="64"/>
      <c r="R362" s="64"/>
      <c r="S362" s="64"/>
      <c r="T362" s="64"/>
      <c r="U362" s="64"/>
      <c r="V362" s="142"/>
      <c r="W362" s="64"/>
      <c r="X362" s="143"/>
      <c r="Y362" s="143"/>
      <c r="Z362" s="143"/>
      <c r="AA362" s="143"/>
      <c r="AB362" s="143"/>
      <c r="AC362" s="143"/>
    </row>
    <row r="363" customHeight="1" spans="1:29">
      <c r="A363" s="64"/>
      <c r="B363" s="64"/>
      <c r="C363" s="64"/>
      <c r="D363" s="64"/>
      <c r="E363" s="64"/>
      <c r="F363" s="142"/>
      <c r="G363" s="142"/>
      <c r="H363" s="64"/>
      <c r="I363" s="64"/>
      <c r="J363" s="64"/>
      <c r="K363" s="142"/>
      <c r="L363" s="64"/>
      <c r="M363" s="64"/>
      <c r="N363" s="64"/>
      <c r="O363" s="64"/>
      <c r="P363" s="142"/>
      <c r="Q363" s="64"/>
      <c r="R363" s="64"/>
      <c r="S363" s="64"/>
      <c r="T363" s="64"/>
      <c r="U363" s="64"/>
      <c r="V363" s="142"/>
      <c r="W363" s="64"/>
      <c r="X363" s="143"/>
      <c r="Y363" s="143"/>
      <c r="Z363" s="143"/>
      <c r="AA363" s="143"/>
      <c r="AB363" s="143"/>
      <c r="AC363" s="143"/>
    </row>
    <row r="364" customHeight="1" spans="1:29">
      <c r="A364" s="64"/>
      <c r="B364" s="64"/>
      <c r="C364" s="64"/>
      <c r="D364" s="64"/>
      <c r="E364" s="64"/>
      <c r="F364" s="142"/>
      <c r="G364" s="142"/>
      <c r="H364" s="64"/>
      <c r="I364" s="64"/>
      <c r="J364" s="64"/>
      <c r="K364" s="142"/>
      <c r="L364" s="64"/>
      <c r="M364" s="64"/>
      <c r="N364" s="64"/>
      <c r="O364" s="64"/>
      <c r="P364" s="142"/>
      <c r="Q364" s="64"/>
      <c r="R364" s="64"/>
      <c r="S364" s="64"/>
      <c r="T364" s="64"/>
      <c r="U364" s="64"/>
      <c r="V364" s="142"/>
      <c r="W364" s="64"/>
      <c r="X364" s="143"/>
      <c r="Y364" s="143"/>
      <c r="Z364" s="143"/>
      <c r="AA364" s="143"/>
      <c r="AB364" s="143"/>
      <c r="AC364" s="143"/>
    </row>
    <row r="365" customHeight="1" spans="1:29">
      <c r="A365" s="64"/>
      <c r="B365" s="64"/>
      <c r="C365" s="64"/>
      <c r="D365" s="64"/>
      <c r="E365" s="64"/>
      <c r="F365" s="142"/>
      <c r="G365" s="142"/>
      <c r="H365" s="64"/>
      <c r="I365" s="64"/>
      <c r="J365" s="64"/>
      <c r="K365" s="142"/>
      <c r="L365" s="64"/>
      <c r="M365" s="64"/>
      <c r="N365" s="64"/>
      <c r="O365" s="64"/>
      <c r="P365" s="142"/>
      <c r="Q365" s="64"/>
      <c r="R365" s="64"/>
      <c r="S365" s="64"/>
      <c r="T365" s="64"/>
      <c r="U365" s="64"/>
      <c r="V365" s="142"/>
      <c r="W365" s="64"/>
      <c r="X365" s="143"/>
      <c r="Y365" s="143"/>
      <c r="Z365" s="143"/>
      <c r="AA365" s="143"/>
      <c r="AB365" s="143"/>
      <c r="AC365" s="143"/>
    </row>
    <row r="366" customHeight="1" spans="1:29">
      <c r="A366" s="64"/>
      <c r="B366" s="64"/>
      <c r="C366" s="64"/>
      <c r="D366" s="64"/>
      <c r="E366" s="64"/>
      <c r="F366" s="142"/>
      <c r="G366" s="142"/>
      <c r="H366" s="64"/>
      <c r="I366" s="64"/>
      <c r="J366" s="64"/>
      <c r="K366" s="142"/>
      <c r="L366" s="64"/>
      <c r="M366" s="64"/>
      <c r="N366" s="64"/>
      <c r="O366" s="64"/>
      <c r="P366" s="142"/>
      <c r="Q366" s="64"/>
      <c r="R366" s="64"/>
      <c r="S366" s="64"/>
      <c r="T366" s="64"/>
      <c r="U366" s="64"/>
      <c r="V366" s="142"/>
      <c r="W366" s="64"/>
      <c r="X366" s="143"/>
      <c r="Y366" s="143"/>
      <c r="Z366" s="143"/>
      <c r="AA366" s="143"/>
      <c r="AB366" s="143"/>
      <c r="AC366" s="143"/>
    </row>
    <row r="367" customHeight="1" spans="1:29">
      <c r="A367" s="64"/>
      <c r="B367" s="64"/>
      <c r="C367" s="64"/>
      <c r="D367" s="64"/>
      <c r="E367" s="64"/>
      <c r="F367" s="142"/>
      <c r="G367" s="142"/>
      <c r="H367" s="64"/>
      <c r="I367" s="64"/>
      <c r="J367" s="64"/>
      <c r="K367" s="142"/>
      <c r="L367" s="64"/>
      <c r="M367" s="64"/>
      <c r="N367" s="64"/>
      <c r="O367" s="64"/>
      <c r="P367" s="142"/>
      <c r="Q367" s="64"/>
      <c r="R367" s="64"/>
      <c r="S367" s="64"/>
      <c r="T367" s="64"/>
      <c r="U367" s="64"/>
      <c r="V367" s="142"/>
      <c r="W367" s="64"/>
      <c r="X367" s="143"/>
      <c r="Y367" s="143"/>
      <c r="Z367" s="143"/>
      <c r="AA367" s="143"/>
      <c r="AB367" s="143"/>
      <c r="AC367" s="143"/>
    </row>
    <row r="368" customHeight="1" spans="1:29">
      <c r="A368" s="64"/>
      <c r="B368" s="64"/>
      <c r="C368" s="64"/>
      <c r="D368" s="64"/>
      <c r="E368" s="64"/>
      <c r="F368" s="142"/>
      <c r="G368" s="142"/>
      <c r="H368" s="64"/>
      <c r="I368" s="64"/>
      <c r="J368" s="64"/>
      <c r="K368" s="142"/>
      <c r="L368" s="64"/>
      <c r="M368" s="64"/>
      <c r="N368" s="64"/>
      <c r="O368" s="64"/>
      <c r="P368" s="142"/>
      <c r="Q368" s="64"/>
      <c r="R368" s="64"/>
      <c r="S368" s="64"/>
      <c r="T368" s="64"/>
      <c r="U368" s="64"/>
      <c r="V368" s="142"/>
      <c r="W368" s="64"/>
      <c r="X368" s="143"/>
      <c r="Y368" s="143"/>
      <c r="Z368" s="143"/>
      <c r="AA368" s="143"/>
      <c r="AB368" s="143"/>
      <c r="AC368" s="143"/>
    </row>
    <row r="369" customHeight="1" spans="1:29">
      <c r="A369" s="64"/>
      <c r="B369" s="64"/>
      <c r="C369" s="64"/>
      <c r="D369" s="64"/>
      <c r="E369" s="64"/>
      <c r="F369" s="142"/>
      <c r="G369" s="142"/>
      <c r="H369" s="64"/>
      <c r="I369" s="64"/>
      <c r="J369" s="64"/>
      <c r="K369" s="142"/>
      <c r="L369" s="64"/>
      <c r="M369" s="64"/>
      <c r="N369" s="64"/>
      <c r="O369" s="64"/>
      <c r="P369" s="142"/>
      <c r="Q369" s="64"/>
      <c r="R369" s="64"/>
      <c r="S369" s="64"/>
      <c r="T369" s="64"/>
      <c r="U369" s="64"/>
      <c r="V369" s="142"/>
      <c r="W369" s="64"/>
      <c r="X369" s="143"/>
      <c r="Y369" s="143"/>
      <c r="Z369" s="143"/>
      <c r="AA369" s="143"/>
      <c r="AB369" s="143"/>
      <c r="AC369" s="143"/>
    </row>
    <row r="370" customHeight="1" spans="1:29">
      <c r="A370" s="64"/>
      <c r="B370" s="64"/>
      <c r="C370" s="64"/>
      <c r="D370" s="64"/>
      <c r="E370" s="64"/>
      <c r="F370" s="142"/>
      <c r="G370" s="142"/>
      <c r="H370" s="64"/>
      <c r="I370" s="64"/>
      <c r="J370" s="64"/>
      <c r="K370" s="142"/>
      <c r="L370" s="64"/>
      <c r="M370" s="64"/>
      <c r="N370" s="64"/>
      <c r="O370" s="64"/>
      <c r="P370" s="142"/>
      <c r="Q370" s="64"/>
      <c r="R370" s="64"/>
      <c r="S370" s="64"/>
      <c r="T370" s="64"/>
      <c r="U370" s="64"/>
      <c r="V370" s="142"/>
      <c r="W370" s="64"/>
      <c r="X370" s="143"/>
      <c r="Y370" s="143"/>
      <c r="Z370" s="143"/>
      <c r="AA370" s="143"/>
      <c r="AB370" s="143"/>
      <c r="AC370" s="143"/>
    </row>
    <row r="371" customHeight="1" spans="1:29">
      <c r="A371" s="64"/>
      <c r="B371" s="64"/>
      <c r="C371" s="64"/>
      <c r="D371" s="64"/>
      <c r="E371" s="64"/>
      <c r="F371" s="142"/>
      <c r="G371" s="142"/>
      <c r="H371" s="64"/>
      <c r="I371" s="64"/>
      <c r="J371" s="64"/>
      <c r="K371" s="142"/>
      <c r="L371" s="64"/>
      <c r="M371" s="64"/>
      <c r="N371" s="64"/>
      <c r="O371" s="64"/>
      <c r="P371" s="142"/>
      <c r="Q371" s="64"/>
      <c r="R371" s="64"/>
      <c r="S371" s="64"/>
      <c r="T371" s="64"/>
      <c r="U371" s="64"/>
      <c r="V371" s="142"/>
      <c r="W371" s="64"/>
      <c r="X371" s="143"/>
      <c r="Y371" s="143"/>
      <c r="Z371" s="143"/>
      <c r="AA371" s="143"/>
      <c r="AB371" s="143"/>
      <c r="AC371" s="143"/>
    </row>
    <row r="372" customHeight="1" spans="1:29">
      <c r="A372" s="64"/>
      <c r="B372" s="64"/>
      <c r="C372" s="64"/>
      <c r="D372" s="64"/>
      <c r="E372" s="64"/>
      <c r="F372" s="142"/>
      <c r="G372" s="142"/>
      <c r="H372" s="64"/>
      <c r="I372" s="64"/>
      <c r="J372" s="64"/>
      <c r="K372" s="142"/>
      <c r="L372" s="64"/>
      <c r="M372" s="64"/>
      <c r="N372" s="64"/>
      <c r="O372" s="64"/>
      <c r="P372" s="142"/>
      <c r="Q372" s="64"/>
      <c r="R372" s="64"/>
      <c r="S372" s="64"/>
      <c r="T372" s="64"/>
      <c r="U372" s="64"/>
      <c r="V372" s="142"/>
      <c r="W372" s="64"/>
      <c r="X372" s="143"/>
      <c r="Y372" s="143"/>
      <c r="Z372" s="143"/>
      <c r="AA372" s="143"/>
      <c r="AB372" s="143"/>
      <c r="AC372" s="143"/>
    </row>
    <row r="373" customHeight="1" spans="1:29">
      <c r="A373" s="64"/>
      <c r="B373" s="64"/>
      <c r="C373" s="64"/>
      <c r="D373" s="64"/>
      <c r="E373" s="64"/>
      <c r="F373" s="142"/>
      <c r="G373" s="142"/>
      <c r="H373" s="64"/>
      <c r="I373" s="64"/>
      <c r="J373" s="64"/>
      <c r="K373" s="142"/>
      <c r="L373" s="64"/>
      <c r="M373" s="64"/>
      <c r="N373" s="64"/>
      <c r="O373" s="64"/>
      <c r="P373" s="142"/>
      <c r="Q373" s="64"/>
      <c r="R373" s="64"/>
      <c r="S373" s="64"/>
      <c r="T373" s="64"/>
      <c r="U373" s="64"/>
      <c r="V373" s="142"/>
      <c r="W373" s="64"/>
      <c r="X373" s="143"/>
      <c r="Y373" s="143"/>
      <c r="Z373" s="143"/>
      <c r="AA373" s="143"/>
      <c r="AB373" s="143"/>
      <c r="AC373" s="143"/>
    </row>
    <row r="374" customHeight="1" spans="1:29">
      <c r="A374" s="64"/>
      <c r="B374" s="64"/>
      <c r="C374" s="64"/>
      <c r="D374" s="64"/>
      <c r="E374" s="64"/>
      <c r="F374" s="142"/>
      <c r="G374" s="142"/>
      <c r="H374" s="64"/>
      <c r="I374" s="64"/>
      <c r="J374" s="64"/>
      <c r="K374" s="142"/>
      <c r="L374" s="64"/>
      <c r="M374" s="64"/>
      <c r="N374" s="64"/>
      <c r="O374" s="64"/>
      <c r="P374" s="142"/>
      <c r="Q374" s="64"/>
      <c r="R374" s="64"/>
      <c r="S374" s="64"/>
      <c r="T374" s="64"/>
      <c r="U374" s="64"/>
      <c r="V374" s="142"/>
      <c r="W374" s="64"/>
      <c r="X374" s="143"/>
      <c r="Y374" s="143"/>
      <c r="Z374" s="143"/>
      <c r="AA374" s="143"/>
      <c r="AB374" s="143"/>
      <c r="AC374" s="143"/>
    </row>
    <row r="375" customHeight="1" spans="1:29">
      <c r="A375" s="64"/>
      <c r="B375" s="64"/>
      <c r="C375" s="64"/>
      <c r="D375" s="64"/>
      <c r="E375" s="64"/>
      <c r="F375" s="142"/>
      <c r="G375" s="142"/>
      <c r="H375" s="64"/>
      <c r="I375" s="64"/>
      <c r="J375" s="64"/>
      <c r="K375" s="142"/>
      <c r="L375" s="64"/>
      <c r="M375" s="64"/>
      <c r="N375" s="64"/>
      <c r="O375" s="64"/>
      <c r="P375" s="142"/>
      <c r="Q375" s="64"/>
      <c r="R375" s="64"/>
      <c r="S375" s="64"/>
      <c r="T375" s="64"/>
      <c r="U375" s="64"/>
      <c r="V375" s="142"/>
      <c r="W375" s="64"/>
      <c r="X375" s="143"/>
      <c r="Y375" s="143"/>
      <c r="Z375" s="143"/>
      <c r="AA375" s="143"/>
      <c r="AB375" s="143"/>
      <c r="AC375" s="143"/>
    </row>
    <row r="376" customHeight="1" spans="1:29">
      <c r="A376" s="64"/>
      <c r="B376" s="64"/>
      <c r="C376" s="64"/>
      <c r="D376" s="64"/>
      <c r="E376" s="64"/>
      <c r="F376" s="142"/>
      <c r="G376" s="142"/>
      <c r="H376" s="64"/>
      <c r="I376" s="64"/>
      <c r="J376" s="64"/>
      <c r="K376" s="142"/>
      <c r="L376" s="64"/>
      <c r="M376" s="64"/>
      <c r="N376" s="64"/>
      <c r="O376" s="64"/>
      <c r="P376" s="142"/>
      <c r="Q376" s="64"/>
      <c r="R376" s="64"/>
      <c r="S376" s="64"/>
      <c r="T376" s="64"/>
      <c r="U376" s="64"/>
      <c r="V376" s="142"/>
      <c r="W376" s="64"/>
      <c r="X376" s="143"/>
      <c r="Y376" s="143"/>
      <c r="Z376" s="143"/>
      <c r="AA376" s="143"/>
      <c r="AB376" s="143"/>
      <c r="AC376" s="143"/>
    </row>
    <row r="377" customHeight="1" spans="1:29">
      <c r="A377" s="64"/>
      <c r="B377" s="64"/>
      <c r="C377" s="64"/>
      <c r="D377" s="64"/>
      <c r="E377" s="64"/>
      <c r="F377" s="142"/>
      <c r="G377" s="142"/>
      <c r="H377" s="64"/>
      <c r="I377" s="64"/>
      <c r="J377" s="64"/>
      <c r="K377" s="142"/>
      <c r="L377" s="64"/>
      <c r="M377" s="64"/>
      <c r="N377" s="64"/>
      <c r="O377" s="64"/>
      <c r="P377" s="142"/>
      <c r="Q377" s="64"/>
      <c r="R377" s="64"/>
      <c r="S377" s="64"/>
      <c r="T377" s="64"/>
      <c r="U377" s="64"/>
      <c r="V377" s="142"/>
      <c r="W377" s="64"/>
      <c r="X377" s="143"/>
      <c r="Y377" s="143"/>
      <c r="Z377" s="143"/>
      <c r="AA377" s="143"/>
      <c r="AB377" s="143"/>
      <c r="AC377" s="143"/>
    </row>
    <row r="378" customHeight="1" spans="1:29">
      <c r="A378" s="64"/>
      <c r="B378" s="64"/>
      <c r="C378" s="64"/>
      <c r="D378" s="64"/>
      <c r="E378" s="64"/>
      <c r="F378" s="142"/>
      <c r="G378" s="142"/>
      <c r="H378" s="64"/>
      <c r="I378" s="64"/>
      <c r="J378" s="64"/>
      <c r="K378" s="142"/>
      <c r="L378" s="64"/>
      <c r="M378" s="64"/>
      <c r="N378" s="64"/>
      <c r="O378" s="64"/>
      <c r="P378" s="142"/>
      <c r="Q378" s="64"/>
      <c r="R378" s="64"/>
      <c r="S378" s="64"/>
      <c r="T378" s="64"/>
      <c r="U378" s="64"/>
      <c r="V378" s="142"/>
      <c r="W378" s="64"/>
      <c r="X378" s="143"/>
      <c r="Y378" s="143"/>
      <c r="Z378" s="143"/>
      <c r="AA378" s="143"/>
      <c r="AB378" s="143"/>
      <c r="AC378" s="143"/>
    </row>
    <row r="379" customHeight="1" spans="1:29">
      <c r="A379" s="64"/>
      <c r="B379" s="64"/>
      <c r="C379" s="64"/>
      <c r="D379" s="64"/>
      <c r="E379" s="64"/>
      <c r="F379" s="142"/>
      <c r="G379" s="142"/>
      <c r="H379" s="64"/>
      <c r="I379" s="64"/>
      <c r="J379" s="64"/>
      <c r="K379" s="142"/>
      <c r="L379" s="64"/>
      <c r="M379" s="64"/>
      <c r="N379" s="64"/>
      <c r="O379" s="64"/>
      <c r="P379" s="142"/>
      <c r="Q379" s="64"/>
      <c r="R379" s="64"/>
      <c r="S379" s="64"/>
      <c r="T379" s="64"/>
      <c r="U379" s="64"/>
      <c r="V379" s="142"/>
      <c r="W379" s="64"/>
      <c r="X379" s="143"/>
      <c r="Y379" s="143"/>
      <c r="Z379" s="143"/>
      <c r="AA379" s="143"/>
      <c r="AB379" s="143"/>
      <c r="AC379" s="143"/>
    </row>
    <row r="380" customHeight="1" spans="1:29">
      <c r="A380" s="64"/>
      <c r="B380" s="64"/>
      <c r="C380" s="64"/>
      <c r="D380" s="64"/>
      <c r="E380" s="64"/>
      <c r="F380" s="142"/>
      <c r="G380" s="142"/>
      <c r="H380" s="64"/>
      <c r="I380" s="64"/>
      <c r="J380" s="64"/>
      <c r="K380" s="142"/>
      <c r="L380" s="64"/>
      <c r="M380" s="64"/>
      <c r="N380" s="64"/>
      <c r="O380" s="64"/>
      <c r="P380" s="142"/>
      <c r="Q380" s="64"/>
      <c r="R380" s="64"/>
      <c r="S380" s="64"/>
      <c r="T380" s="64"/>
      <c r="U380" s="64"/>
      <c r="V380" s="142"/>
      <c r="W380" s="64"/>
      <c r="X380" s="143"/>
      <c r="Y380" s="143"/>
      <c r="Z380" s="143"/>
      <c r="AA380" s="143"/>
      <c r="AB380" s="143"/>
      <c r="AC380" s="143"/>
    </row>
    <row r="381" customHeight="1" spans="1:29">
      <c r="A381" s="64"/>
      <c r="B381" s="64"/>
      <c r="C381" s="64"/>
      <c r="D381" s="64"/>
      <c r="E381" s="64"/>
      <c r="F381" s="142"/>
      <c r="G381" s="142"/>
      <c r="H381" s="64"/>
      <c r="I381" s="64"/>
      <c r="J381" s="64"/>
      <c r="K381" s="142"/>
      <c r="L381" s="64"/>
      <c r="M381" s="64"/>
      <c r="N381" s="64"/>
      <c r="O381" s="64"/>
      <c r="P381" s="142"/>
      <c r="Q381" s="64"/>
      <c r="R381" s="64"/>
      <c r="S381" s="64"/>
      <c r="T381" s="64"/>
      <c r="U381" s="64"/>
      <c r="V381" s="142"/>
      <c r="W381" s="64"/>
      <c r="X381" s="143"/>
      <c r="Y381" s="143"/>
      <c r="Z381" s="143"/>
      <c r="AA381" s="143"/>
      <c r="AB381" s="143"/>
      <c r="AC381" s="143"/>
    </row>
    <row r="382" customHeight="1" spans="1:29">
      <c r="A382" s="64"/>
      <c r="B382" s="64"/>
      <c r="C382" s="64"/>
      <c r="D382" s="64"/>
      <c r="E382" s="64"/>
      <c r="F382" s="142"/>
      <c r="G382" s="142"/>
      <c r="H382" s="64"/>
      <c r="I382" s="64"/>
      <c r="J382" s="64"/>
      <c r="K382" s="142"/>
      <c r="L382" s="64"/>
      <c r="M382" s="64"/>
      <c r="N382" s="64"/>
      <c r="O382" s="64"/>
      <c r="P382" s="142"/>
      <c r="Q382" s="64"/>
      <c r="R382" s="64"/>
      <c r="S382" s="64"/>
      <c r="T382" s="64"/>
      <c r="U382" s="64"/>
      <c r="V382" s="142"/>
      <c r="W382" s="64"/>
      <c r="X382" s="143"/>
      <c r="Y382" s="143"/>
      <c r="Z382" s="143"/>
      <c r="AA382" s="143"/>
      <c r="AB382" s="143"/>
      <c r="AC382" s="143"/>
    </row>
    <row r="383" customHeight="1" spans="1:29">
      <c r="A383" s="64"/>
      <c r="B383" s="64"/>
      <c r="C383" s="64"/>
      <c r="D383" s="64"/>
      <c r="E383" s="64"/>
      <c r="F383" s="142"/>
      <c r="G383" s="142"/>
      <c r="H383" s="64"/>
      <c r="I383" s="64"/>
      <c r="J383" s="64"/>
      <c r="K383" s="142"/>
      <c r="L383" s="64"/>
      <c r="M383" s="64"/>
      <c r="N383" s="64"/>
      <c r="O383" s="64"/>
      <c r="P383" s="142"/>
      <c r="Q383" s="64"/>
      <c r="R383" s="64"/>
      <c r="S383" s="64"/>
      <c r="T383" s="64"/>
      <c r="U383" s="64"/>
      <c r="V383" s="142"/>
      <c r="W383" s="64"/>
      <c r="X383" s="143"/>
      <c r="Y383" s="143"/>
      <c r="Z383" s="143"/>
      <c r="AA383" s="143"/>
      <c r="AB383" s="143"/>
      <c r="AC383" s="143"/>
    </row>
    <row r="384" customHeight="1" spans="1:29">
      <c r="A384" s="64"/>
      <c r="B384" s="64"/>
      <c r="C384" s="64"/>
      <c r="D384" s="64"/>
      <c r="E384" s="64"/>
      <c r="F384" s="142"/>
      <c r="G384" s="142"/>
      <c r="H384" s="64"/>
      <c r="I384" s="64"/>
      <c r="J384" s="64"/>
      <c r="K384" s="142"/>
      <c r="L384" s="64"/>
      <c r="M384" s="64"/>
      <c r="N384" s="64"/>
      <c r="O384" s="64"/>
      <c r="P384" s="142"/>
      <c r="Q384" s="64"/>
      <c r="R384" s="64"/>
      <c r="S384" s="64"/>
      <c r="T384" s="64"/>
      <c r="U384" s="64"/>
      <c r="V384" s="142"/>
      <c r="W384" s="64"/>
      <c r="X384" s="143"/>
      <c r="Y384" s="143"/>
      <c r="Z384" s="143"/>
      <c r="AA384" s="143"/>
      <c r="AB384" s="143"/>
      <c r="AC384" s="143"/>
    </row>
    <row r="385" customHeight="1" spans="1:29">
      <c r="A385" s="64"/>
      <c r="B385" s="64"/>
      <c r="C385" s="64"/>
      <c r="D385" s="64"/>
      <c r="E385" s="64"/>
      <c r="F385" s="142"/>
      <c r="G385" s="142"/>
      <c r="H385" s="64"/>
      <c r="I385" s="64"/>
      <c r="J385" s="64"/>
      <c r="K385" s="142"/>
      <c r="L385" s="64"/>
      <c r="M385" s="64"/>
      <c r="N385" s="64"/>
      <c r="O385" s="64"/>
      <c r="P385" s="142"/>
      <c r="Q385" s="64"/>
      <c r="R385" s="64"/>
      <c r="S385" s="64"/>
      <c r="T385" s="64"/>
      <c r="U385" s="64"/>
      <c r="V385" s="142"/>
      <c r="W385" s="64"/>
      <c r="X385" s="143"/>
      <c r="Y385" s="143"/>
      <c r="Z385" s="143"/>
      <c r="AA385" s="143"/>
      <c r="AB385" s="143"/>
      <c r="AC385" s="143"/>
    </row>
    <row r="386" customHeight="1" spans="1:29">
      <c r="A386" s="64"/>
      <c r="B386" s="64"/>
      <c r="C386" s="64"/>
      <c r="D386" s="64"/>
      <c r="E386" s="64"/>
      <c r="F386" s="142"/>
      <c r="G386" s="142"/>
      <c r="H386" s="64"/>
      <c r="I386" s="64"/>
      <c r="J386" s="64"/>
      <c r="K386" s="142"/>
      <c r="L386" s="64"/>
      <c r="M386" s="64"/>
      <c r="N386" s="64"/>
      <c r="O386" s="64"/>
      <c r="P386" s="142"/>
      <c r="Q386" s="64"/>
      <c r="R386" s="64"/>
      <c r="S386" s="64"/>
      <c r="T386" s="64"/>
      <c r="U386" s="64"/>
      <c r="V386" s="142"/>
      <c r="W386" s="64"/>
      <c r="X386" s="143"/>
      <c r="Y386" s="143"/>
      <c r="Z386" s="143"/>
      <c r="AA386" s="143"/>
      <c r="AB386" s="143"/>
      <c r="AC386" s="143"/>
    </row>
    <row r="387" customHeight="1" spans="1:29">
      <c r="A387" s="64"/>
      <c r="B387" s="64"/>
      <c r="C387" s="64"/>
      <c r="D387" s="64"/>
      <c r="E387" s="64"/>
      <c r="F387" s="142"/>
      <c r="G387" s="142"/>
      <c r="H387" s="64"/>
      <c r="I387" s="64"/>
      <c r="J387" s="64"/>
      <c r="K387" s="142"/>
      <c r="L387" s="64"/>
      <c r="M387" s="64"/>
      <c r="N387" s="64"/>
      <c r="O387" s="64"/>
      <c r="P387" s="142"/>
      <c r="Q387" s="64"/>
      <c r="R387" s="64"/>
      <c r="S387" s="64"/>
      <c r="T387" s="64"/>
      <c r="U387" s="64"/>
      <c r="V387" s="142"/>
      <c r="W387" s="64"/>
      <c r="X387" s="143"/>
      <c r="Y387" s="143"/>
      <c r="Z387" s="143"/>
      <c r="AA387" s="143"/>
      <c r="AB387" s="143"/>
      <c r="AC387" s="143"/>
    </row>
    <row r="388" customHeight="1" spans="1:29">
      <c r="A388" s="64"/>
      <c r="B388" s="64"/>
      <c r="C388" s="64"/>
      <c r="D388" s="64"/>
      <c r="E388" s="64"/>
      <c r="F388" s="142"/>
      <c r="G388" s="142"/>
      <c r="H388" s="64"/>
      <c r="I388" s="64"/>
      <c r="J388" s="64"/>
      <c r="K388" s="142"/>
      <c r="L388" s="64"/>
      <c r="M388" s="64"/>
      <c r="N388" s="64"/>
      <c r="O388" s="64"/>
      <c r="P388" s="142"/>
      <c r="Q388" s="64"/>
      <c r="R388" s="64"/>
      <c r="S388" s="64"/>
      <c r="T388" s="64"/>
      <c r="U388" s="64"/>
      <c r="V388" s="142"/>
      <c r="W388" s="64"/>
      <c r="X388" s="143"/>
      <c r="Y388" s="143"/>
      <c r="Z388" s="143"/>
      <c r="AA388" s="143"/>
      <c r="AB388" s="143"/>
      <c r="AC388" s="143"/>
    </row>
    <row r="389" customHeight="1" spans="1:29">
      <c r="A389" s="64"/>
      <c r="B389" s="64"/>
      <c r="C389" s="64"/>
      <c r="D389" s="64"/>
      <c r="E389" s="64"/>
      <c r="F389" s="142"/>
      <c r="G389" s="142"/>
      <c r="H389" s="64"/>
      <c r="I389" s="64"/>
      <c r="J389" s="64"/>
      <c r="K389" s="142"/>
      <c r="L389" s="64"/>
      <c r="M389" s="64"/>
      <c r="N389" s="64"/>
      <c r="O389" s="64"/>
      <c r="P389" s="142"/>
      <c r="Q389" s="64"/>
      <c r="R389" s="64"/>
      <c r="S389" s="64"/>
      <c r="T389" s="64"/>
      <c r="U389" s="64"/>
      <c r="V389" s="142"/>
      <c r="W389" s="64"/>
      <c r="X389" s="143"/>
      <c r="Y389" s="143"/>
      <c r="Z389" s="143"/>
      <c r="AA389" s="143"/>
      <c r="AB389" s="143"/>
      <c r="AC389" s="143"/>
    </row>
    <row r="390" customHeight="1" spans="1:29">
      <c r="A390" s="64"/>
      <c r="B390" s="64"/>
      <c r="C390" s="64"/>
      <c r="D390" s="64"/>
      <c r="E390" s="64"/>
      <c r="F390" s="142"/>
      <c r="G390" s="142"/>
      <c r="H390" s="64"/>
      <c r="I390" s="64"/>
      <c r="J390" s="64"/>
      <c r="K390" s="142"/>
      <c r="L390" s="64"/>
      <c r="M390" s="64"/>
      <c r="N390" s="64"/>
      <c r="O390" s="64"/>
      <c r="P390" s="142"/>
      <c r="Q390" s="64"/>
      <c r="R390" s="64"/>
      <c r="S390" s="64"/>
      <c r="T390" s="64"/>
      <c r="U390" s="64"/>
      <c r="V390" s="142"/>
      <c r="W390" s="64"/>
      <c r="X390" s="143"/>
      <c r="Y390" s="143"/>
      <c r="Z390" s="143"/>
      <c r="AA390" s="143"/>
      <c r="AB390" s="143"/>
      <c r="AC390" s="143"/>
    </row>
    <row r="391" customHeight="1" spans="1:29">
      <c r="A391" s="64"/>
      <c r="B391" s="64"/>
      <c r="C391" s="64"/>
      <c r="D391" s="64"/>
      <c r="E391" s="64"/>
      <c r="F391" s="142"/>
      <c r="G391" s="142"/>
      <c r="H391" s="64"/>
      <c r="I391" s="64"/>
      <c r="J391" s="64"/>
      <c r="K391" s="142"/>
      <c r="L391" s="64"/>
      <c r="M391" s="64"/>
      <c r="N391" s="64"/>
      <c r="O391" s="64"/>
      <c r="P391" s="142"/>
      <c r="Q391" s="64"/>
      <c r="R391" s="64"/>
      <c r="S391" s="64"/>
      <c r="T391" s="64"/>
      <c r="U391" s="64"/>
      <c r="V391" s="142"/>
      <c r="W391" s="64"/>
      <c r="X391" s="143"/>
      <c r="Y391" s="143"/>
      <c r="Z391" s="143"/>
      <c r="AA391" s="143"/>
      <c r="AB391" s="143"/>
      <c r="AC391" s="143"/>
    </row>
    <row r="392" customHeight="1" spans="1:29">
      <c r="A392" s="64"/>
      <c r="B392" s="64"/>
      <c r="C392" s="64"/>
      <c r="D392" s="64"/>
      <c r="E392" s="64"/>
      <c r="F392" s="142"/>
      <c r="G392" s="142"/>
      <c r="H392" s="64"/>
      <c r="I392" s="64"/>
      <c r="J392" s="64"/>
      <c r="K392" s="142"/>
      <c r="L392" s="64"/>
      <c r="M392" s="64"/>
      <c r="N392" s="64"/>
      <c r="O392" s="64"/>
      <c r="P392" s="142"/>
      <c r="Q392" s="64"/>
      <c r="R392" s="64"/>
      <c r="S392" s="64"/>
      <c r="T392" s="64"/>
      <c r="U392" s="64"/>
      <c r="V392" s="142"/>
      <c r="W392" s="64"/>
      <c r="X392" s="143"/>
      <c r="Y392" s="143"/>
      <c r="Z392" s="143"/>
      <c r="AA392" s="143"/>
      <c r="AB392" s="143"/>
      <c r="AC392" s="143"/>
    </row>
    <row r="393" customHeight="1" spans="1:29">
      <c r="A393" s="64"/>
      <c r="B393" s="64"/>
      <c r="C393" s="64"/>
      <c r="D393" s="64"/>
      <c r="E393" s="64"/>
      <c r="F393" s="142"/>
      <c r="G393" s="142"/>
      <c r="H393" s="64"/>
      <c r="I393" s="64"/>
      <c r="J393" s="64"/>
      <c r="K393" s="142"/>
      <c r="L393" s="64"/>
      <c r="M393" s="64"/>
      <c r="N393" s="64"/>
      <c r="O393" s="64"/>
      <c r="P393" s="142"/>
      <c r="Q393" s="64"/>
      <c r="R393" s="64"/>
      <c r="S393" s="64"/>
      <c r="T393" s="64"/>
      <c r="U393" s="64"/>
      <c r="V393" s="142"/>
      <c r="W393" s="64"/>
      <c r="X393" s="143"/>
      <c r="Y393" s="143"/>
      <c r="Z393" s="143"/>
      <c r="AA393" s="143"/>
      <c r="AB393" s="143"/>
      <c r="AC393" s="143"/>
    </row>
    <row r="394" customHeight="1" spans="1:29">
      <c r="A394" s="64"/>
      <c r="B394" s="64"/>
      <c r="C394" s="64"/>
      <c r="D394" s="64"/>
      <c r="E394" s="64"/>
      <c r="F394" s="142"/>
      <c r="G394" s="142"/>
      <c r="H394" s="64"/>
      <c r="I394" s="64"/>
      <c r="J394" s="64"/>
      <c r="K394" s="142"/>
      <c r="L394" s="64"/>
      <c r="M394" s="64"/>
      <c r="N394" s="64"/>
      <c r="O394" s="64"/>
      <c r="P394" s="142"/>
      <c r="Q394" s="64"/>
      <c r="R394" s="64"/>
      <c r="S394" s="64"/>
      <c r="T394" s="64"/>
      <c r="U394" s="64"/>
      <c r="V394" s="142"/>
      <c r="W394" s="64"/>
      <c r="X394" s="143"/>
      <c r="Y394" s="143"/>
      <c r="Z394" s="143"/>
      <c r="AA394" s="143"/>
      <c r="AB394" s="143"/>
      <c r="AC394" s="143"/>
    </row>
    <row r="395" customHeight="1" spans="1:29">
      <c r="A395" s="64"/>
      <c r="B395" s="64"/>
      <c r="C395" s="64"/>
      <c r="D395" s="64"/>
      <c r="E395" s="64"/>
      <c r="F395" s="142"/>
      <c r="G395" s="142"/>
      <c r="H395" s="64"/>
      <c r="I395" s="64"/>
      <c r="J395" s="64"/>
      <c r="K395" s="142"/>
      <c r="L395" s="64"/>
      <c r="M395" s="64"/>
      <c r="N395" s="64"/>
      <c r="O395" s="64"/>
      <c r="P395" s="142"/>
      <c r="Q395" s="64"/>
      <c r="R395" s="64"/>
      <c r="S395" s="64"/>
      <c r="T395" s="64"/>
      <c r="U395" s="64"/>
      <c r="V395" s="142"/>
      <c r="W395" s="64"/>
      <c r="X395" s="143"/>
      <c r="Y395" s="143"/>
      <c r="Z395" s="143"/>
      <c r="AA395" s="143"/>
      <c r="AB395" s="143"/>
      <c r="AC395" s="143"/>
    </row>
    <row r="396" customHeight="1" spans="1:29">
      <c r="A396" s="64"/>
      <c r="B396" s="64"/>
      <c r="C396" s="64"/>
      <c r="D396" s="64"/>
      <c r="E396" s="64"/>
      <c r="F396" s="142"/>
      <c r="G396" s="142"/>
      <c r="H396" s="64"/>
      <c r="I396" s="64"/>
      <c r="J396" s="64"/>
      <c r="K396" s="142"/>
      <c r="L396" s="64"/>
      <c r="M396" s="64"/>
      <c r="N396" s="64"/>
      <c r="O396" s="64"/>
      <c r="P396" s="142"/>
      <c r="Q396" s="64"/>
      <c r="R396" s="64"/>
      <c r="S396" s="64"/>
      <c r="T396" s="64"/>
      <c r="U396" s="64"/>
      <c r="V396" s="142"/>
      <c r="W396" s="64"/>
      <c r="X396" s="143"/>
      <c r="Y396" s="143"/>
      <c r="Z396" s="143"/>
      <c r="AA396" s="143"/>
      <c r="AB396" s="143"/>
      <c r="AC396" s="143"/>
    </row>
    <row r="397" customHeight="1" spans="1:29">
      <c r="A397" s="64"/>
      <c r="B397" s="64"/>
      <c r="C397" s="64"/>
      <c r="D397" s="64"/>
      <c r="E397" s="64"/>
      <c r="F397" s="142"/>
      <c r="G397" s="142"/>
      <c r="H397" s="64"/>
      <c r="I397" s="64"/>
      <c r="J397" s="64"/>
      <c r="K397" s="142"/>
      <c r="L397" s="64"/>
      <c r="M397" s="64"/>
      <c r="N397" s="64"/>
      <c r="O397" s="64"/>
      <c r="P397" s="142"/>
      <c r="Q397" s="64"/>
      <c r="R397" s="64"/>
      <c r="S397" s="64"/>
      <c r="T397" s="64"/>
      <c r="U397" s="64"/>
      <c r="V397" s="142"/>
      <c r="W397" s="64"/>
      <c r="X397" s="143"/>
      <c r="Y397" s="143"/>
      <c r="Z397" s="143"/>
      <c r="AA397" s="143"/>
      <c r="AB397" s="143"/>
      <c r="AC397" s="143"/>
    </row>
    <row r="398" customHeight="1" spans="1:29">
      <c r="A398" s="64"/>
      <c r="B398" s="64"/>
      <c r="C398" s="64"/>
      <c r="D398" s="64"/>
      <c r="E398" s="64"/>
      <c r="F398" s="142"/>
      <c r="G398" s="142"/>
      <c r="H398" s="64"/>
      <c r="I398" s="64"/>
      <c r="J398" s="64"/>
      <c r="K398" s="142"/>
      <c r="L398" s="64"/>
      <c r="M398" s="64"/>
      <c r="N398" s="64"/>
      <c r="O398" s="64"/>
      <c r="P398" s="142"/>
      <c r="Q398" s="64"/>
      <c r="R398" s="64"/>
      <c r="S398" s="64"/>
      <c r="T398" s="64"/>
      <c r="U398" s="64"/>
      <c r="V398" s="142"/>
      <c r="W398" s="64"/>
      <c r="X398" s="143"/>
      <c r="Y398" s="143"/>
      <c r="Z398" s="143"/>
      <c r="AA398" s="143"/>
      <c r="AB398" s="143"/>
      <c r="AC398" s="143"/>
    </row>
    <row r="399" customHeight="1" spans="1:29">
      <c r="A399" s="64"/>
      <c r="B399" s="64"/>
      <c r="C399" s="64"/>
      <c r="D399" s="64"/>
      <c r="E399" s="64"/>
      <c r="F399" s="142"/>
      <c r="G399" s="142"/>
      <c r="H399" s="64"/>
      <c r="I399" s="64"/>
      <c r="J399" s="64"/>
      <c r="K399" s="142"/>
      <c r="L399" s="64"/>
      <c r="M399" s="64"/>
      <c r="N399" s="64"/>
      <c r="O399" s="64"/>
      <c r="P399" s="142"/>
      <c r="Q399" s="64"/>
      <c r="R399" s="64"/>
      <c r="S399" s="64"/>
      <c r="T399" s="64"/>
      <c r="U399" s="64"/>
      <c r="V399" s="142"/>
      <c r="W399" s="64"/>
      <c r="X399" s="143"/>
      <c r="Y399" s="143"/>
      <c r="Z399" s="143"/>
      <c r="AA399" s="143"/>
      <c r="AB399" s="143"/>
      <c r="AC399" s="143"/>
    </row>
    <row r="400" customHeight="1" spans="1:29">
      <c r="A400" s="64"/>
      <c r="B400" s="64"/>
      <c r="C400" s="64"/>
      <c r="D400" s="64"/>
      <c r="E400" s="64"/>
      <c r="F400" s="142"/>
      <c r="G400" s="142"/>
      <c r="H400" s="64"/>
      <c r="I400" s="64"/>
      <c r="J400" s="64"/>
      <c r="K400" s="142"/>
      <c r="L400" s="64"/>
      <c r="M400" s="64"/>
      <c r="N400" s="64"/>
      <c r="O400" s="64"/>
      <c r="P400" s="142"/>
      <c r="Q400" s="64"/>
      <c r="R400" s="64"/>
      <c r="S400" s="64"/>
      <c r="T400" s="64"/>
      <c r="U400" s="64"/>
      <c r="V400" s="142"/>
      <c r="W400" s="64"/>
      <c r="X400" s="143"/>
      <c r="Y400" s="143"/>
      <c r="Z400" s="143"/>
      <c r="AA400" s="143"/>
      <c r="AB400" s="143"/>
      <c r="AC400" s="143"/>
    </row>
    <row r="401" customHeight="1" spans="1:29">
      <c r="A401" s="64"/>
      <c r="B401" s="64"/>
      <c r="C401" s="64"/>
      <c r="D401" s="64"/>
      <c r="E401" s="64"/>
      <c r="F401" s="142"/>
      <c r="G401" s="142"/>
      <c r="H401" s="64"/>
      <c r="I401" s="64"/>
      <c r="J401" s="64"/>
      <c r="K401" s="142"/>
      <c r="L401" s="64"/>
      <c r="M401" s="64"/>
      <c r="N401" s="64"/>
      <c r="O401" s="64"/>
      <c r="P401" s="142"/>
      <c r="Q401" s="64"/>
      <c r="R401" s="64"/>
      <c r="S401" s="64"/>
      <c r="T401" s="64"/>
      <c r="U401" s="64"/>
      <c r="V401" s="142"/>
      <c r="W401" s="64"/>
      <c r="X401" s="143"/>
      <c r="Y401" s="143"/>
      <c r="Z401" s="143"/>
      <c r="AA401" s="143"/>
      <c r="AB401" s="143"/>
      <c r="AC401" s="143"/>
    </row>
    <row r="402" customHeight="1" spans="1:29">
      <c r="A402" s="64"/>
      <c r="B402" s="64"/>
      <c r="C402" s="64"/>
      <c r="D402" s="64"/>
      <c r="E402" s="64"/>
      <c r="F402" s="142"/>
      <c r="G402" s="142"/>
      <c r="H402" s="64"/>
      <c r="I402" s="64"/>
      <c r="J402" s="64"/>
      <c r="K402" s="142"/>
      <c r="L402" s="64"/>
      <c r="M402" s="64"/>
      <c r="N402" s="64"/>
      <c r="O402" s="64"/>
      <c r="P402" s="142"/>
      <c r="Q402" s="64"/>
      <c r="R402" s="64"/>
      <c r="S402" s="64"/>
      <c r="T402" s="64"/>
      <c r="U402" s="64"/>
      <c r="V402" s="142"/>
      <c r="W402" s="64"/>
      <c r="X402" s="143"/>
      <c r="Y402" s="143"/>
      <c r="Z402" s="143"/>
      <c r="AA402" s="143"/>
      <c r="AB402" s="143"/>
      <c r="AC402" s="143"/>
    </row>
    <row r="403" customHeight="1" spans="1:29">
      <c r="A403" s="64"/>
      <c r="B403" s="64"/>
      <c r="C403" s="64"/>
      <c r="D403" s="64"/>
      <c r="E403" s="64"/>
      <c r="F403" s="142"/>
      <c r="G403" s="142"/>
      <c r="H403" s="64"/>
      <c r="I403" s="64"/>
      <c r="J403" s="64"/>
      <c r="K403" s="142"/>
      <c r="L403" s="64"/>
      <c r="M403" s="64"/>
      <c r="N403" s="64"/>
      <c r="O403" s="64"/>
      <c r="P403" s="142"/>
      <c r="Q403" s="64"/>
      <c r="R403" s="64"/>
      <c r="S403" s="64"/>
      <c r="T403" s="64"/>
      <c r="U403" s="64"/>
      <c r="V403" s="142"/>
      <c r="W403" s="64"/>
      <c r="X403" s="143"/>
      <c r="Y403" s="143"/>
      <c r="Z403" s="143"/>
      <c r="AA403" s="143"/>
      <c r="AB403" s="143"/>
      <c r="AC403" s="143"/>
    </row>
    <row r="404" customHeight="1" spans="1:29">
      <c r="A404" s="64"/>
      <c r="B404" s="64"/>
      <c r="C404" s="64"/>
      <c r="D404" s="64"/>
      <c r="E404" s="64"/>
      <c r="F404" s="142"/>
      <c r="G404" s="142"/>
      <c r="H404" s="64"/>
      <c r="I404" s="64"/>
      <c r="J404" s="64"/>
      <c r="K404" s="142"/>
      <c r="L404" s="64"/>
      <c r="M404" s="64"/>
      <c r="N404" s="64"/>
      <c r="O404" s="64"/>
      <c r="P404" s="142"/>
      <c r="Q404" s="64"/>
      <c r="R404" s="64"/>
      <c r="S404" s="64"/>
      <c r="T404" s="64"/>
      <c r="U404" s="64"/>
      <c r="V404" s="142"/>
      <c r="W404" s="64"/>
      <c r="X404" s="143"/>
      <c r="Y404" s="143"/>
      <c r="Z404" s="143"/>
      <c r="AA404" s="143"/>
      <c r="AB404" s="143"/>
      <c r="AC404" s="143"/>
    </row>
    <row r="405" customHeight="1" spans="1:29">
      <c r="A405" s="64"/>
      <c r="B405" s="64"/>
      <c r="C405" s="64"/>
      <c r="D405" s="64"/>
      <c r="E405" s="64"/>
      <c r="F405" s="142"/>
      <c r="G405" s="142"/>
      <c r="H405" s="64"/>
      <c r="I405" s="64"/>
      <c r="J405" s="64"/>
      <c r="K405" s="142"/>
      <c r="L405" s="64"/>
      <c r="M405" s="64"/>
      <c r="N405" s="64"/>
      <c r="O405" s="64"/>
      <c r="P405" s="142"/>
      <c r="Q405" s="64"/>
      <c r="R405" s="64"/>
      <c r="S405" s="64"/>
      <c r="T405" s="64"/>
      <c r="U405" s="64"/>
      <c r="V405" s="142"/>
      <c r="W405" s="64"/>
      <c r="X405" s="143"/>
      <c r="Y405" s="143"/>
      <c r="Z405" s="143"/>
      <c r="AA405" s="143"/>
      <c r="AB405" s="143"/>
      <c r="AC405" s="143"/>
    </row>
    <row r="406" customHeight="1" spans="1:29">
      <c r="A406" s="64"/>
      <c r="B406" s="64"/>
      <c r="C406" s="64"/>
      <c r="D406" s="64"/>
      <c r="E406" s="64"/>
      <c r="F406" s="142"/>
      <c r="G406" s="142"/>
      <c r="H406" s="64"/>
      <c r="I406" s="64"/>
      <c r="J406" s="64"/>
      <c r="K406" s="142"/>
      <c r="L406" s="64"/>
      <c r="M406" s="64"/>
      <c r="N406" s="64"/>
      <c r="O406" s="64"/>
      <c r="P406" s="142"/>
      <c r="Q406" s="64"/>
      <c r="R406" s="64"/>
      <c r="S406" s="64"/>
      <c r="T406" s="64"/>
      <c r="U406" s="64"/>
      <c r="V406" s="142"/>
      <c r="W406" s="64"/>
      <c r="X406" s="143"/>
      <c r="Y406" s="143"/>
      <c r="Z406" s="143"/>
      <c r="AA406" s="143"/>
      <c r="AB406" s="143"/>
      <c r="AC406" s="143"/>
    </row>
    <row r="407" customHeight="1" spans="1:29">
      <c r="A407" s="64"/>
      <c r="B407" s="64"/>
      <c r="C407" s="64"/>
      <c r="D407" s="64"/>
      <c r="E407" s="64"/>
      <c r="F407" s="142"/>
      <c r="G407" s="142"/>
      <c r="H407" s="64"/>
      <c r="I407" s="64"/>
      <c r="J407" s="64"/>
      <c r="K407" s="142"/>
      <c r="L407" s="64"/>
      <c r="M407" s="64"/>
      <c r="N407" s="64"/>
      <c r="O407" s="64"/>
      <c r="P407" s="142"/>
      <c r="Q407" s="64"/>
      <c r="R407" s="64"/>
      <c r="S407" s="64"/>
      <c r="T407" s="64"/>
      <c r="U407" s="64"/>
      <c r="V407" s="142"/>
      <c r="W407" s="64"/>
      <c r="X407" s="143"/>
      <c r="Y407" s="143"/>
      <c r="Z407" s="143"/>
      <c r="AA407" s="143"/>
      <c r="AB407" s="143"/>
      <c r="AC407" s="143"/>
    </row>
    <row r="408" customHeight="1" spans="1:29">
      <c r="A408" s="64"/>
      <c r="B408" s="64"/>
      <c r="C408" s="64"/>
      <c r="D408" s="64"/>
      <c r="E408" s="64"/>
      <c r="F408" s="142"/>
      <c r="G408" s="142"/>
      <c r="H408" s="64"/>
      <c r="I408" s="64"/>
      <c r="J408" s="64"/>
      <c r="K408" s="142"/>
      <c r="L408" s="64"/>
      <c r="M408" s="64"/>
      <c r="N408" s="64"/>
      <c r="O408" s="64"/>
      <c r="P408" s="142"/>
      <c r="Q408" s="64"/>
      <c r="R408" s="64"/>
      <c r="S408" s="64"/>
      <c r="T408" s="64"/>
      <c r="U408" s="64"/>
      <c r="V408" s="142"/>
      <c r="W408" s="64"/>
      <c r="X408" s="143"/>
      <c r="Y408" s="143"/>
      <c r="Z408" s="143"/>
      <c r="AA408" s="143"/>
      <c r="AB408" s="143"/>
      <c r="AC408" s="143"/>
    </row>
    <row r="409" customHeight="1" spans="1:29">
      <c r="A409" s="64"/>
      <c r="B409" s="64"/>
      <c r="C409" s="64"/>
      <c r="D409" s="64"/>
      <c r="E409" s="64"/>
      <c r="F409" s="142"/>
      <c r="G409" s="142"/>
      <c r="H409" s="64"/>
      <c r="I409" s="64"/>
      <c r="J409" s="64"/>
      <c r="K409" s="142"/>
      <c r="L409" s="64"/>
      <c r="M409" s="64"/>
      <c r="N409" s="64"/>
      <c r="O409" s="64"/>
      <c r="P409" s="142"/>
      <c r="Q409" s="64"/>
      <c r="R409" s="64"/>
      <c r="S409" s="64"/>
      <c r="T409" s="64"/>
      <c r="U409" s="64"/>
      <c r="V409" s="142"/>
      <c r="W409" s="64"/>
      <c r="X409" s="143"/>
      <c r="Y409" s="143"/>
      <c r="Z409" s="143"/>
      <c r="AA409" s="143"/>
      <c r="AB409" s="143"/>
      <c r="AC409" s="143"/>
    </row>
    <row r="410" customHeight="1" spans="1:29">
      <c r="A410" s="64"/>
      <c r="B410" s="64"/>
      <c r="C410" s="64"/>
      <c r="D410" s="64"/>
      <c r="E410" s="64"/>
      <c r="F410" s="142"/>
      <c r="G410" s="142"/>
      <c r="H410" s="64"/>
      <c r="I410" s="64"/>
      <c r="J410" s="64"/>
      <c r="K410" s="142"/>
      <c r="L410" s="64"/>
      <c r="M410" s="64"/>
      <c r="N410" s="64"/>
      <c r="O410" s="64"/>
      <c r="P410" s="142"/>
      <c r="Q410" s="64"/>
      <c r="R410" s="64"/>
      <c r="S410" s="64"/>
      <c r="T410" s="64"/>
      <c r="U410" s="64"/>
      <c r="V410" s="142"/>
      <c r="W410" s="64"/>
      <c r="X410" s="143"/>
      <c r="Y410" s="143"/>
      <c r="Z410" s="143"/>
      <c r="AA410" s="143"/>
      <c r="AB410" s="143"/>
      <c r="AC410" s="143"/>
    </row>
    <row r="411" customHeight="1" spans="1:29">
      <c r="A411" s="64"/>
      <c r="B411" s="64"/>
      <c r="C411" s="64"/>
      <c r="D411" s="64"/>
      <c r="E411" s="64"/>
      <c r="F411" s="142"/>
      <c r="G411" s="142"/>
      <c r="H411" s="64"/>
      <c r="I411" s="64"/>
      <c r="J411" s="64"/>
      <c r="K411" s="142"/>
      <c r="L411" s="64"/>
      <c r="M411" s="64"/>
      <c r="N411" s="64"/>
      <c r="O411" s="64"/>
      <c r="P411" s="142"/>
      <c r="Q411" s="64"/>
      <c r="R411" s="64"/>
      <c r="S411" s="64"/>
      <c r="T411" s="64"/>
      <c r="U411" s="64"/>
      <c r="V411" s="142"/>
      <c r="W411" s="64"/>
      <c r="X411" s="143"/>
      <c r="Y411" s="143"/>
      <c r="Z411" s="143"/>
      <c r="AA411" s="143"/>
      <c r="AB411" s="143"/>
      <c r="AC411" s="143"/>
    </row>
    <row r="412" customHeight="1" spans="1:29">
      <c r="A412" s="64"/>
      <c r="B412" s="64"/>
      <c r="C412" s="64"/>
      <c r="D412" s="64"/>
      <c r="E412" s="64"/>
      <c r="F412" s="142"/>
      <c r="G412" s="142"/>
      <c r="H412" s="64"/>
      <c r="I412" s="64"/>
      <c r="J412" s="64"/>
      <c r="K412" s="142"/>
      <c r="L412" s="64"/>
      <c r="M412" s="64"/>
      <c r="N412" s="64"/>
      <c r="O412" s="64"/>
      <c r="P412" s="142"/>
      <c r="Q412" s="64"/>
      <c r="R412" s="64"/>
      <c r="S412" s="64"/>
      <c r="T412" s="64"/>
      <c r="U412" s="64"/>
      <c r="V412" s="142"/>
      <c r="W412" s="64"/>
      <c r="X412" s="143"/>
      <c r="Y412" s="143"/>
      <c r="Z412" s="143"/>
      <c r="AA412" s="143"/>
      <c r="AB412" s="143"/>
      <c r="AC412" s="143"/>
    </row>
    <row r="413" customHeight="1" spans="1:29">
      <c r="A413" s="64"/>
      <c r="B413" s="64"/>
      <c r="C413" s="64"/>
      <c r="D413" s="64"/>
      <c r="E413" s="64"/>
      <c r="F413" s="142"/>
      <c r="G413" s="142"/>
      <c r="H413" s="64"/>
      <c r="I413" s="64"/>
      <c r="J413" s="64"/>
      <c r="K413" s="142"/>
      <c r="L413" s="64"/>
      <c r="M413" s="64"/>
      <c r="N413" s="64"/>
      <c r="O413" s="64"/>
      <c r="P413" s="142"/>
      <c r="Q413" s="64"/>
      <c r="R413" s="64"/>
      <c r="S413" s="64"/>
      <c r="T413" s="64"/>
      <c r="U413" s="64"/>
      <c r="V413" s="142"/>
      <c r="W413" s="64"/>
      <c r="X413" s="143"/>
      <c r="Y413" s="143"/>
      <c r="Z413" s="143"/>
      <c r="AA413" s="143"/>
      <c r="AB413" s="143"/>
      <c r="AC413" s="143"/>
    </row>
    <row r="414" customHeight="1" spans="1:29">
      <c r="A414" s="64"/>
      <c r="B414" s="64"/>
      <c r="C414" s="64"/>
      <c r="D414" s="64"/>
      <c r="E414" s="64"/>
      <c r="F414" s="142"/>
      <c r="G414" s="142"/>
      <c r="H414" s="64"/>
      <c r="I414" s="64"/>
      <c r="J414" s="64"/>
      <c r="K414" s="142"/>
      <c r="L414" s="64"/>
      <c r="M414" s="64"/>
      <c r="N414" s="64"/>
      <c r="O414" s="64"/>
      <c r="P414" s="142"/>
      <c r="Q414" s="64"/>
      <c r="R414" s="64"/>
      <c r="S414" s="64"/>
      <c r="T414" s="64"/>
      <c r="U414" s="64"/>
      <c r="V414" s="142"/>
      <c r="W414" s="64"/>
      <c r="X414" s="143"/>
      <c r="Y414" s="143"/>
      <c r="Z414" s="143"/>
      <c r="AA414" s="143"/>
      <c r="AB414" s="143"/>
      <c r="AC414" s="143"/>
    </row>
    <row r="415" customHeight="1" spans="1:29">
      <c r="A415" s="64"/>
      <c r="B415" s="64"/>
      <c r="C415" s="64"/>
      <c r="D415" s="64"/>
      <c r="E415" s="64"/>
      <c r="F415" s="142"/>
      <c r="G415" s="142"/>
      <c r="H415" s="64"/>
      <c r="I415" s="64"/>
      <c r="J415" s="64"/>
      <c r="K415" s="142"/>
      <c r="L415" s="64"/>
      <c r="M415" s="64"/>
      <c r="N415" s="64"/>
      <c r="O415" s="64"/>
      <c r="P415" s="142"/>
      <c r="Q415" s="64"/>
      <c r="R415" s="64"/>
      <c r="S415" s="64"/>
      <c r="T415" s="64"/>
      <c r="U415" s="64"/>
      <c r="V415" s="142"/>
      <c r="W415" s="64"/>
      <c r="X415" s="143"/>
      <c r="Y415" s="143"/>
      <c r="Z415" s="143"/>
      <c r="AA415" s="143"/>
      <c r="AB415" s="143"/>
      <c r="AC415" s="143"/>
    </row>
    <row r="416" customHeight="1" spans="1:29">
      <c r="A416" s="64"/>
      <c r="B416" s="64"/>
      <c r="C416" s="64"/>
      <c r="D416" s="64"/>
      <c r="E416" s="64"/>
      <c r="F416" s="142"/>
      <c r="G416" s="142"/>
      <c r="H416" s="64"/>
      <c r="I416" s="64"/>
      <c r="J416" s="64"/>
      <c r="K416" s="142"/>
      <c r="L416" s="64"/>
      <c r="M416" s="64"/>
      <c r="N416" s="64"/>
      <c r="O416" s="64"/>
      <c r="P416" s="142"/>
      <c r="Q416" s="64"/>
      <c r="R416" s="64"/>
      <c r="S416" s="64"/>
      <c r="T416" s="64"/>
      <c r="U416" s="64"/>
      <c r="V416" s="142"/>
      <c r="W416" s="64"/>
      <c r="X416" s="143"/>
      <c r="Y416" s="143"/>
      <c r="Z416" s="143"/>
      <c r="AA416" s="143"/>
      <c r="AB416" s="143"/>
      <c r="AC416" s="143"/>
    </row>
    <row r="417" customHeight="1" spans="1:29">
      <c r="A417" s="64"/>
      <c r="B417" s="64"/>
      <c r="C417" s="64"/>
      <c r="D417" s="64"/>
      <c r="E417" s="64"/>
      <c r="F417" s="142"/>
      <c r="G417" s="142"/>
      <c r="H417" s="64"/>
      <c r="I417" s="64"/>
      <c r="J417" s="64"/>
      <c r="K417" s="142"/>
      <c r="L417" s="64"/>
      <c r="M417" s="64"/>
      <c r="N417" s="64"/>
      <c r="O417" s="64"/>
      <c r="P417" s="142"/>
      <c r="Q417" s="64"/>
      <c r="R417" s="64"/>
      <c r="S417" s="64"/>
      <c r="T417" s="64"/>
      <c r="U417" s="64"/>
      <c r="V417" s="142"/>
      <c r="W417" s="64"/>
      <c r="X417" s="143"/>
      <c r="Y417" s="143"/>
      <c r="Z417" s="143"/>
      <c r="AA417" s="143"/>
      <c r="AB417" s="143"/>
      <c r="AC417" s="143"/>
    </row>
    <row r="418" customHeight="1" spans="1:29">
      <c r="A418" s="64"/>
      <c r="B418" s="64"/>
      <c r="C418" s="64"/>
      <c r="D418" s="64"/>
      <c r="E418" s="64"/>
      <c r="F418" s="142"/>
      <c r="G418" s="142"/>
      <c r="H418" s="64"/>
      <c r="I418" s="64"/>
      <c r="J418" s="64"/>
      <c r="K418" s="142"/>
      <c r="L418" s="64"/>
      <c r="M418" s="64"/>
      <c r="N418" s="64"/>
      <c r="O418" s="64"/>
      <c r="P418" s="142"/>
      <c r="Q418" s="64"/>
      <c r="R418" s="64"/>
      <c r="S418" s="64"/>
      <c r="T418" s="64"/>
      <c r="U418" s="64"/>
      <c r="V418" s="142"/>
      <c r="W418" s="64"/>
      <c r="X418" s="143"/>
      <c r="Y418" s="143"/>
      <c r="Z418" s="143"/>
      <c r="AA418" s="143"/>
      <c r="AB418" s="143"/>
      <c r="AC418" s="143"/>
    </row>
    <row r="419" customHeight="1" spans="1:29">
      <c r="A419" s="64"/>
      <c r="B419" s="64"/>
      <c r="C419" s="64"/>
      <c r="D419" s="64"/>
      <c r="E419" s="64"/>
      <c r="F419" s="142"/>
      <c r="G419" s="142"/>
      <c r="H419" s="64"/>
      <c r="I419" s="64"/>
      <c r="J419" s="64"/>
      <c r="K419" s="142"/>
      <c r="L419" s="64"/>
      <c r="M419" s="64"/>
      <c r="N419" s="64"/>
      <c r="O419" s="64"/>
      <c r="P419" s="142"/>
      <c r="Q419" s="64"/>
      <c r="R419" s="64"/>
      <c r="S419" s="64"/>
      <c r="T419" s="64"/>
      <c r="U419" s="64"/>
      <c r="V419" s="142"/>
      <c r="W419" s="64"/>
      <c r="X419" s="143"/>
      <c r="Y419" s="143"/>
      <c r="Z419" s="143"/>
      <c r="AA419" s="143"/>
      <c r="AB419" s="143"/>
      <c r="AC419" s="143"/>
    </row>
    <row r="420" customHeight="1" spans="1:29">
      <c r="A420" s="64"/>
      <c r="B420" s="64"/>
      <c r="C420" s="64"/>
      <c r="D420" s="64"/>
      <c r="E420" s="64"/>
      <c r="F420" s="142"/>
      <c r="G420" s="142"/>
      <c r="H420" s="64"/>
      <c r="I420" s="64"/>
      <c r="J420" s="64"/>
      <c r="K420" s="142"/>
      <c r="L420" s="64"/>
      <c r="M420" s="64"/>
      <c r="N420" s="64"/>
      <c r="O420" s="64"/>
      <c r="P420" s="142"/>
      <c r="Q420" s="64"/>
      <c r="R420" s="64"/>
      <c r="S420" s="64"/>
      <c r="T420" s="64"/>
      <c r="U420" s="64"/>
      <c r="V420" s="142"/>
      <c r="W420" s="64"/>
      <c r="X420" s="143"/>
      <c r="Y420" s="143"/>
      <c r="Z420" s="143"/>
      <c r="AA420" s="143"/>
      <c r="AB420" s="143"/>
      <c r="AC420" s="143"/>
    </row>
    <row r="421" customHeight="1" spans="1:29">
      <c r="A421" s="64"/>
      <c r="B421" s="64"/>
      <c r="C421" s="64"/>
      <c r="D421" s="64"/>
      <c r="E421" s="64"/>
      <c r="F421" s="142"/>
      <c r="G421" s="142"/>
      <c r="H421" s="64"/>
      <c r="I421" s="64"/>
      <c r="J421" s="64"/>
      <c r="K421" s="142"/>
      <c r="L421" s="64"/>
      <c r="M421" s="64"/>
      <c r="N421" s="64"/>
      <c r="O421" s="64"/>
      <c r="P421" s="142"/>
      <c r="Q421" s="64"/>
      <c r="R421" s="64"/>
      <c r="S421" s="64"/>
      <c r="T421" s="64"/>
      <c r="U421" s="64"/>
      <c r="V421" s="142"/>
      <c r="W421" s="64"/>
      <c r="X421" s="143"/>
      <c r="Y421" s="143"/>
      <c r="Z421" s="143"/>
      <c r="AA421" s="143"/>
      <c r="AB421" s="143"/>
      <c r="AC421" s="143"/>
    </row>
    <row r="422" customHeight="1" spans="1:29">
      <c r="A422" s="64"/>
      <c r="B422" s="64"/>
      <c r="C422" s="64"/>
      <c r="D422" s="64"/>
      <c r="E422" s="64"/>
      <c r="F422" s="142"/>
      <c r="G422" s="142"/>
      <c r="H422" s="64"/>
      <c r="I422" s="64"/>
      <c r="J422" s="64"/>
      <c r="K422" s="142"/>
      <c r="L422" s="64"/>
      <c r="M422" s="64"/>
      <c r="N422" s="64"/>
      <c r="O422" s="64"/>
      <c r="P422" s="142"/>
      <c r="Q422" s="64"/>
      <c r="R422" s="64"/>
      <c r="S422" s="64"/>
      <c r="T422" s="64"/>
      <c r="U422" s="64"/>
      <c r="V422" s="142"/>
      <c r="W422" s="64"/>
      <c r="X422" s="143"/>
      <c r="Y422" s="143"/>
      <c r="Z422" s="143"/>
      <c r="AA422" s="143"/>
      <c r="AB422" s="143"/>
      <c r="AC422" s="143"/>
    </row>
    <row r="423" customHeight="1" spans="1:29">
      <c r="A423" s="64"/>
      <c r="B423" s="64"/>
      <c r="C423" s="64"/>
      <c r="D423" s="64"/>
      <c r="E423" s="64"/>
      <c r="F423" s="142"/>
      <c r="G423" s="142"/>
      <c r="H423" s="64"/>
      <c r="I423" s="64"/>
      <c r="J423" s="64"/>
      <c r="K423" s="142"/>
      <c r="L423" s="64"/>
      <c r="M423" s="64"/>
      <c r="N423" s="64"/>
      <c r="O423" s="64"/>
      <c r="P423" s="142"/>
      <c r="Q423" s="64"/>
      <c r="R423" s="64"/>
      <c r="S423" s="64"/>
      <c r="T423" s="64"/>
      <c r="U423" s="64"/>
      <c r="V423" s="142"/>
      <c r="W423" s="64"/>
      <c r="X423" s="143"/>
      <c r="Y423" s="143"/>
      <c r="Z423" s="143"/>
      <c r="AA423" s="143"/>
      <c r="AB423" s="143"/>
      <c r="AC423" s="143"/>
    </row>
    <row r="424" customHeight="1" spans="1:29">
      <c r="A424" s="64"/>
      <c r="B424" s="64"/>
      <c r="C424" s="64"/>
      <c r="D424" s="64"/>
      <c r="E424" s="64"/>
      <c r="F424" s="142"/>
      <c r="G424" s="142"/>
      <c r="H424" s="64"/>
      <c r="I424" s="64"/>
      <c r="J424" s="64"/>
      <c r="K424" s="142"/>
      <c r="L424" s="64"/>
      <c r="M424" s="64"/>
      <c r="N424" s="64"/>
      <c r="O424" s="64"/>
      <c r="P424" s="142"/>
      <c r="Q424" s="64"/>
      <c r="R424" s="64"/>
      <c r="S424" s="64"/>
      <c r="T424" s="64"/>
      <c r="U424" s="64"/>
      <c r="V424" s="142"/>
      <c r="W424" s="64"/>
      <c r="X424" s="143"/>
      <c r="Y424" s="143"/>
      <c r="Z424" s="143"/>
      <c r="AA424" s="143"/>
      <c r="AB424" s="143"/>
      <c r="AC424" s="143"/>
    </row>
    <row r="425" customHeight="1" spans="1:29">
      <c r="A425" s="64"/>
      <c r="B425" s="64"/>
      <c r="C425" s="64"/>
      <c r="D425" s="64"/>
      <c r="E425" s="64"/>
      <c r="F425" s="142"/>
      <c r="G425" s="142"/>
      <c r="H425" s="64"/>
      <c r="I425" s="64"/>
      <c r="J425" s="64"/>
      <c r="K425" s="142"/>
      <c r="L425" s="64"/>
      <c r="M425" s="64"/>
      <c r="N425" s="64"/>
      <c r="O425" s="64"/>
      <c r="P425" s="142"/>
      <c r="Q425" s="64"/>
      <c r="R425" s="64"/>
      <c r="S425" s="64"/>
      <c r="T425" s="64"/>
      <c r="U425" s="64"/>
      <c r="V425" s="142"/>
      <c r="W425" s="64"/>
      <c r="X425" s="143"/>
      <c r="Y425" s="143"/>
      <c r="Z425" s="143"/>
      <c r="AA425" s="143"/>
      <c r="AB425" s="143"/>
      <c r="AC425" s="143"/>
    </row>
    <row r="426" customHeight="1" spans="1:29">
      <c r="A426" s="64"/>
      <c r="B426" s="64"/>
      <c r="C426" s="64"/>
      <c r="D426" s="64"/>
      <c r="E426" s="64"/>
      <c r="F426" s="142"/>
      <c r="G426" s="142"/>
      <c r="H426" s="64"/>
      <c r="I426" s="64"/>
      <c r="J426" s="64"/>
      <c r="K426" s="142"/>
      <c r="L426" s="64"/>
      <c r="M426" s="64"/>
      <c r="N426" s="64"/>
      <c r="O426" s="64"/>
      <c r="P426" s="142"/>
      <c r="Q426" s="64"/>
      <c r="R426" s="64"/>
      <c r="S426" s="64"/>
      <c r="T426" s="64"/>
      <c r="U426" s="64"/>
      <c r="V426" s="142"/>
      <c r="W426" s="64"/>
      <c r="X426" s="143"/>
      <c r="Y426" s="143"/>
      <c r="Z426" s="143"/>
      <c r="AA426" s="143"/>
      <c r="AB426" s="143"/>
      <c r="AC426" s="143"/>
    </row>
    <row r="427" customHeight="1" spans="1:29">
      <c r="A427" s="64"/>
      <c r="B427" s="64"/>
      <c r="C427" s="64"/>
      <c r="D427" s="64"/>
      <c r="E427" s="64"/>
      <c r="F427" s="142"/>
      <c r="G427" s="142"/>
      <c r="H427" s="64"/>
      <c r="I427" s="64"/>
      <c r="J427" s="64"/>
      <c r="K427" s="142"/>
      <c r="L427" s="64"/>
      <c r="M427" s="64"/>
      <c r="N427" s="64"/>
      <c r="O427" s="64"/>
      <c r="P427" s="142"/>
      <c r="Q427" s="64"/>
      <c r="R427" s="64"/>
      <c r="S427" s="64"/>
      <c r="T427" s="64"/>
      <c r="U427" s="64"/>
      <c r="V427" s="142"/>
      <c r="W427" s="64"/>
      <c r="X427" s="143"/>
      <c r="Y427" s="143"/>
      <c r="Z427" s="143"/>
      <c r="AA427" s="143"/>
      <c r="AB427" s="143"/>
      <c r="AC427" s="143"/>
    </row>
    <row r="428" customHeight="1" spans="1:29">
      <c r="A428" s="64"/>
      <c r="B428" s="64"/>
      <c r="C428" s="64"/>
      <c r="D428" s="64"/>
      <c r="E428" s="64"/>
      <c r="F428" s="142"/>
      <c r="G428" s="142"/>
      <c r="H428" s="64"/>
      <c r="I428" s="64"/>
      <c r="J428" s="64"/>
      <c r="K428" s="142"/>
      <c r="L428" s="64"/>
      <c r="M428" s="64"/>
      <c r="N428" s="64"/>
      <c r="O428" s="64"/>
      <c r="P428" s="142"/>
      <c r="Q428" s="64"/>
      <c r="R428" s="64"/>
      <c r="S428" s="64"/>
      <c r="T428" s="64"/>
      <c r="U428" s="64"/>
      <c r="V428" s="142"/>
      <c r="W428" s="64"/>
      <c r="X428" s="143"/>
      <c r="Y428" s="143"/>
      <c r="Z428" s="143"/>
      <c r="AA428" s="143"/>
      <c r="AB428" s="143"/>
      <c r="AC428" s="143"/>
    </row>
    <row r="429" customHeight="1" spans="1:29">
      <c r="A429" s="64"/>
      <c r="B429" s="64"/>
      <c r="C429" s="64"/>
      <c r="D429" s="64"/>
      <c r="E429" s="64"/>
      <c r="F429" s="142"/>
      <c r="G429" s="142"/>
      <c r="H429" s="64"/>
      <c r="I429" s="64"/>
      <c r="J429" s="64"/>
      <c r="K429" s="142"/>
      <c r="L429" s="64"/>
      <c r="M429" s="64"/>
      <c r="N429" s="64"/>
      <c r="O429" s="64"/>
      <c r="P429" s="142"/>
      <c r="Q429" s="64"/>
      <c r="R429" s="64"/>
      <c r="S429" s="64"/>
      <c r="T429" s="64"/>
      <c r="U429" s="64"/>
      <c r="V429" s="142"/>
      <c r="W429" s="64"/>
      <c r="X429" s="143"/>
      <c r="Y429" s="143"/>
      <c r="Z429" s="143"/>
      <c r="AA429" s="143"/>
      <c r="AB429" s="143"/>
      <c r="AC429" s="143"/>
    </row>
    <row r="430" customHeight="1" spans="1:29">
      <c r="A430" s="64"/>
      <c r="B430" s="64"/>
      <c r="C430" s="64"/>
      <c r="D430" s="64"/>
      <c r="E430" s="64"/>
      <c r="F430" s="142"/>
      <c r="G430" s="142"/>
      <c r="H430" s="64"/>
      <c r="I430" s="64"/>
      <c r="J430" s="64"/>
      <c r="K430" s="142"/>
      <c r="L430" s="64"/>
      <c r="M430" s="64"/>
      <c r="N430" s="64"/>
      <c r="O430" s="64"/>
      <c r="P430" s="142"/>
      <c r="Q430" s="64"/>
      <c r="R430" s="64"/>
      <c r="S430" s="64"/>
      <c r="T430" s="64"/>
      <c r="U430" s="64"/>
      <c r="V430" s="142"/>
      <c r="W430" s="64"/>
      <c r="X430" s="143"/>
      <c r="Y430" s="143"/>
      <c r="Z430" s="143"/>
      <c r="AA430" s="143"/>
      <c r="AB430" s="143"/>
      <c r="AC430" s="143"/>
    </row>
    <row r="431" customHeight="1" spans="1:29">
      <c r="A431" s="64"/>
      <c r="B431" s="64"/>
      <c r="C431" s="64"/>
      <c r="D431" s="64"/>
      <c r="E431" s="64"/>
      <c r="F431" s="142"/>
      <c r="G431" s="142"/>
      <c r="H431" s="64"/>
      <c r="I431" s="64"/>
      <c r="J431" s="64"/>
      <c r="K431" s="142"/>
      <c r="L431" s="64"/>
      <c r="M431" s="64"/>
      <c r="N431" s="64"/>
      <c r="O431" s="64"/>
      <c r="P431" s="142"/>
      <c r="Q431" s="64"/>
      <c r="R431" s="64"/>
      <c r="S431" s="64"/>
      <c r="T431" s="64"/>
      <c r="U431" s="64"/>
      <c r="V431" s="142"/>
      <c r="W431" s="64"/>
      <c r="X431" s="143"/>
      <c r="Y431" s="143"/>
      <c r="Z431" s="143"/>
      <c r="AA431" s="143"/>
      <c r="AB431" s="143"/>
      <c r="AC431" s="143"/>
    </row>
    <row r="432" customHeight="1" spans="1:29">
      <c r="A432" s="64"/>
      <c r="B432" s="64"/>
      <c r="C432" s="64"/>
      <c r="D432" s="64"/>
      <c r="E432" s="64"/>
      <c r="F432" s="142"/>
      <c r="G432" s="142"/>
      <c r="H432" s="64"/>
      <c r="I432" s="64"/>
      <c r="J432" s="64"/>
      <c r="K432" s="142"/>
      <c r="L432" s="64"/>
      <c r="M432" s="64"/>
      <c r="N432" s="64"/>
      <c r="O432" s="64"/>
      <c r="P432" s="142"/>
      <c r="Q432" s="64"/>
      <c r="R432" s="64"/>
      <c r="S432" s="64"/>
      <c r="T432" s="64"/>
      <c r="U432" s="64"/>
      <c r="V432" s="142"/>
      <c r="W432" s="64"/>
      <c r="X432" s="143"/>
      <c r="Y432" s="143"/>
      <c r="Z432" s="143"/>
      <c r="AA432" s="143"/>
      <c r="AB432" s="143"/>
      <c r="AC432" s="143"/>
    </row>
    <row r="433" customHeight="1" spans="1:29">
      <c r="A433" s="64"/>
      <c r="B433" s="64"/>
      <c r="C433" s="64"/>
      <c r="D433" s="64"/>
      <c r="E433" s="64"/>
      <c r="F433" s="142"/>
      <c r="G433" s="142"/>
      <c r="H433" s="64"/>
      <c r="I433" s="64"/>
      <c r="J433" s="64"/>
      <c r="K433" s="142"/>
      <c r="L433" s="64"/>
      <c r="M433" s="64"/>
      <c r="N433" s="64"/>
      <c r="O433" s="64"/>
      <c r="P433" s="142"/>
      <c r="Q433" s="64"/>
      <c r="R433" s="64"/>
      <c r="S433" s="64"/>
      <c r="T433" s="64"/>
      <c r="U433" s="64"/>
      <c r="V433" s="142"/>
      <c r="W433" s="64"/>
      <c r="X433" s="143"/>
      <c r="Y433" s="143"/>
      <c r="Z433" s="143"/>
      <c r="AA433" s="143"/>
      <c r="AB433" s="143"/>
      <c r="AC433" s="143"/>
    </row>
    <row r="434" customHeight="1" spans="1:29">
      <c r="A434" s="64"/>
      <c r="B434" s="64"/>
      <c r="C434" s="64"/>
      <c r="D434" s="64"/>
      <c r="E434" s="64"/>
      <c r="F434" s="142"/>
      <c r="G434" s="142"/>
      <c r="H434" s="64"/>
      <c r="I434" s="64"/>
      <c r="J434" s="64"/>
      <c r="K434" s="142"/>
      <c r="L434" s="64"/>
      <c r="M434" s="64"/>
      <c r="N434" s="64"/>
      <c r="O434" s="64"/>
      <c r="P434" s="142"/>
      <c r="Q434" s="64"/>
      <c r="R434" s="64"/>
      <c r="S434" s="64"/>
      <c r="T434" s="64"/>
      <c r="U434" s="64"/>
      <c r="V434" s="142"/>
      <c r="W434" s="64"/>
      <c r="X434" s="143"/>
      <c r="Y434" s="143"/>
      <c r="Z434" s="143"/>
      <c r="AA434" s="143"/>
      <c r="AB434" s="143"/>
      <c r="AC434" s="143"/>
    </row>
    <row r="435" customHeight="1" spans="1:29">
      <c r="A435" s="64"/>
      <c r="B435" s="64"/>
      <c r="C435" s="64"/>
      <c r="D435" s="64"/>
      <c r="E435" s="64"/>
      <c r="F435" s="142"/>
      <c r="G435" s="142"/>
      <c r="H435" s="64"/>
      <c r="I435" s="64"/>
      <c r="J435" s="64"/>
      <c r="K435" s="142"/>
      <c r="L435" s="64"/>
      <c r="M435" s="64"/>
      <c r="N435" s="64"/>
      <c r="O435" s="64"/>
      <c r="P435" s="142"/>
      <c r="Q435" s="64"/>
      <c r="R435" s="64"/>
      <c r="S435" s="64"/>
      <c r="T435" s="64"/>
      <c r="U435" s="64"/>
      <c r="V435" s="142"/>
      <c r="W435" s="64"/>
      <c r="X435" s="143"/>
      <c r="Y435" s="143"/>
      <c r="Z435" s="143"/>
      <c r="AA435" s="143"/>
      <c r="AB435" s="143"/>
      <c r="AC435" s="143"/>
    </row>
    <row r="436" customHeight="1" spans="1:29">
      <c r="A436" s="64"/>
      <c r="B436" s="64"/>
      <c r="C436" s="64"/>
      <c r="D436" s="64"/>
      <c r="E436" s="64"/>
      <c r="F436" s="142"/>
      <c r="G436" s="142"/>
      <c r="H436" s="64"/>
      <c r="I436" s="64"/>
      <c r="J436" s="64"/>
      <c r="K436" s="142"/>
      <c r="L436" s="64"/>
      <c r="M436" s="64"/>
      <c r="N436" s="64"/>
      <c r="O436" s="64"/>
      <c r="P436" s="142"/>
      <c r="Q436" s="64"/>
      <c r="R436" s="64"/>
      <c r="S436" s="64"/>
      <c r="T436" s="64"/>
      <c r="U436" s="64"/>
      <c r="V436" s="142"/>
      <c r="W436" s="64"/>
      <c r="X436" s="143"/>
      <c r="Y436" s="143"/>
      <c r="Z436" s="143"/>
      <c r="AA436" s="143"/>
      <c r="AB436" s="143"/>
      <c r="AC436" s="143"/>
    </row>
    <row r="437" customHeight="1" spans="1:29">
      <c r="A437" s="64"/>
      <c r="B437" s="64"/>
      <c r="C437" s="64"/>
      <c r="D437" s="64"/>
      <c r="E437" s="64"/>
      <c r="F437" s="142"/>
      <c r="G437" s="142"/>
      <c r="H437" s="64"/>
      <c r="I437" s="64"/>
      <c r="J437" s="64"/>
      <c r="K437" s="142"/>
      <c r="L437" s="64"/>
      <c r="M437" s="64"/>
      <c r="N437" s="64"/>
      <c r="O437" s="64"/>
      <c r="P437" s="142"/>
      <c r="Q437" s="64"/>
      <c r="R437" s="64"/>
      <c r="S437" s="64"/>
      <c r="T437" s="64"/>
      <c r="U437" s="64"/>
      <c r="V437" s="142"/>
      <c r="W437" s="64"/>
      <c r="X437" s="143"/>
      <c r="Y437" s="143"/>
      <c r="Z437" s="143"/>
      <c r="AA437" s="143"/>
      <c r="AB437" s="143"/>
      <c r="AC437" s="143"/>
    </row>
    <row r="438" customHeight="1" spans="1:29">
      <c r="A438" s="64"/>
      <c r="B438" s="64"/>
      <c r="C438" s="64"/>
      <c r="D438" s="64"/>
      <c r="E438" s="64"/>
      <c r="F438" s="142"/>
      <c r="G438" s="142"/>
      <c r="H438" s="64"/>
      <c r="I438" s="64"/>
      <c r="J438" s="64"/>
      <c r="K438" s="142"/>
      <c r="L438" s="64"/>
      <c r="M438" s="64"/>
      <c r="N438" s="64"/>
      <c r="O438" s="64"/>
      <c r="P438" s="142"/>
      <c r="Q438" s="64"/>
      <c r="R438" s="64"/>
      <c r="S438" s="64"/>
      <c r="T438" s="64"/>
      <c r="U438" s="64"/>
      <c r="V438" s="142"/>
      <c r="W438" s="64"/>
      <c r="X438" s="143"/>
      <c r="Y438" s="143"/>
      <c r="Z438" s="143"/>
      <c r="AA438" s="143"/>
      <c r="AB438" s="143"/>
      <c r="AC438" s="143"/>
    </row>
    <row r="439" customHeight="1" spans="1:29">
      <c r="A439" s="64"/>
      <c r="B439" s="64"/>
      <c r="C439" s="64"/>
      <c r="D439" s="64"/>
      <c r="E439" s="64"/>
      <c r="F439" s="142"/>
      <c r="G439" s="142"/>
      <c r="H439" s="64"/>
      <c r="I439" s="64"/>
      <c r="J439" s="64"/>
      <c r="K439" s="142"/>
      <c r="L439" s="64"/>
      <c r="M439" s="64"/>
      <c r="N439" s="64"/>
      <c r="O439" s="64"/>
      <c r="P439" s="142"/>
      <c r="Q439" s="64"/>
      <c r="R439" s="64"/>
      <c r="S439" s="64"/>
      <c r="T439" s="64"/>
      <c r="U439" s="64"/>
      <c r="V439" s="142"/>
      <c r="W439" s="64"/>
      <c r="X439" s="143"/>
      <c r="Y439" s="143"/>
      <c r="Z439" s="143"/>
      <c r="AA439" s="143"/>
      <c r="AB439" s="143"/>
      <c r="AC439" s="143"/>
    </row>
    <row r="440" customHeight="1" spans="1:29">
      <c r="A440" s="64"/>
      <c r="B440" s="64"/>
      <c r="C440" s="64"/>
      <c r="D440" s="64"/>
      <c r="E440" s="64"/>
      <c r="F440" s="142"/>
      <c r="G440" s="142"/>
      <c r="H440" s="64"/>
      <c r="I440" s="64"/>
      <c r="J440" s="64"/>
      <c r="K440" s="142"/>
      <c r="L440" s="64"/>
      <c r="M440" s="64"/>
      <c r="N440" s="64"/>
      <c r="O440" s="64"/>
      <c r="P440" s="142"/>
      <c r="Q440" s="64"/>
      <c r="R440" s="64"/>
      <c r="S440" s="64"/>
      <c r="T440" s="64"/>
      <c r="U440" s="64"/>
      <c r="V440" s="142"/>
      <c r="W440" s="64"/>
      <c r="X440" s="143"/>
      <c r="Y440" s="143"/>
      <c r="Z440" s="143"/>
      <c r="AA440" s="143"/>
      <c r="AB440" s="143"/>
      <c r="AC440" s="143"/>
    </row>
    <row r="441" customHeight="1" spans="1:29">
      <c r="A441" s="64"/>
      <c r="B441" s="64"/>
      <c r="C441" s="64"/>
      <c r="D441" s="64"/>
      <c r="E441" s="64"/>
      <c r="F441" s="142"/>
      <c r="G441" s="142"/>
      <c r="H441" s="64"/>
      <c r="I441" s="64"/>
      <c r="J441" s="64"/>
      <c r="K441" s="142"/>
      <c r="L441" s="64"/>
      <c r="M441" s="64"/>
      <c r="N441" s="64"/>
      <c r="O441" s="64"/>
      <c r="P441" s="142"/>
      <c r="Q441" s="64"/>
      <c r="R441" s="64"/>
      <c r="S441" s="64"/>
      <c r="T441" s="64"/>
      <c r="U441" s="64"/>
      <c r="V441" s="142"/>
      <c r="W441" s="64"/>
      <c r="X441" s="143"/>
      <c r="Y441" s="143"/>
      <c r="Z441" s="143"/>
      <c r="AA441" s="143"/>
      <c r="AB441" s="143"/>
      <c r="AC441" s="143"/>
    </row>
    <row r="442" customHeight="1" spans="1:29">
      <c r="A442" s="64"/>
      <c r="B442" s="64"/>
      <c r="C442" s="64"/>
      <c r="D442" s="64"/>
      <c r="E442" s="64"/>
      <c r="F442" s="142"/>
      <c r="G442" s="142"/>
      <c r="H442" s="64"/>
      <c r="I442" s="64"/>
      <c r="J442" s="64"/>
      <c r="K442" s="142"/>
      <c r="L442" s="64"/>
      <c r="M442" s="64"/>
      <c r="N442" s="64"/>
      <c r="O442" s="64"/>
      <c r="P442" s="142"/>
      <c r="Q442" s="64"/>
      <c r="R442" s="64"/>
      <c r="S442" s="64"/>
      <c r="T442" s="64"/>
      <c r="U442" s="64"/>
      <c r="V442" s="142"/>
      <c r="W442" s="64"/>
      <c r="X442" s="143"/>
      <c r="Y442" s="143"/>
      <c r="Z442" s="143"/>
      <c r="AA442" s="143"/>
      <c r="AB442" s="143"/>
      <c r="AC442" s="143"/>
    </row>
    <row r="443" customHeight="1" spans="1:29">
      <c r="A443" s="64"/>
      <c r="B443" s="64"/>
      <c r="C443" s="64"/>
      <c r="D443" s="64"/>
      <c r="E443" s="64"/>
      <c r="F443" s="142"/>
      <c r="G443" s="142"/>
      <c r="H443" s="64"/>
      <c r="I443" s="64"/>
      <c r="J443" s="64"/>
      <c r="K443" s="142"/>
      <c r="L443" s="64"/>
      <c r="M443" s="64"/>
      <c r="N443" s="64"/>
      <c r="O443" s="64"/>
      <c r="P443" s="142"/>
      <c r="Q443" s="64"/>
      <c r="R443" s="64"/>
      <c r="S443" s="64"/>
      <c r="T443" s="64"/>
      <c r="U443" s="64"/>
      <c r="V443" s="142"/>
      <c r="W443" s="64"/>
      <c r="X443" s="143"/>
      <c r="Y443" s="143"/>
      <c r="Z443" s="143"/>
      <c r="AA443" s="143"/>
      <c r="AB443" s="143"/>
      <c r="AC443" s="143"/>
    </row>
    <row r="444" customHeight="1" spans="1:29">
      <c r="A444" s="64"/>
      <c r="B444" s="64"/>
      <c r="C444" s="64"/>
      <c r="D444" s="64"/>
      <c r="E444" s="64"/>
      <c r="F444" s="142"/>
      <c r="G444" s="142"/>
      <c r="H444" s="64"/>
      <c r="I444" s="64"/>
      <c r="J444" s="64"/>
      <c r="K444" s="142"/>
      <c r="L444" s="64"/>
      <c r="M444" s="64"/>
      <c r="N444" s="64"/>
      <c r="O444" s="64"/>
      <c r="P444" s="142"/>
      <c r="Q444" s="64"/>
      <c r="R444" s="64"/>
      <c r="S444" s="64"/>
      <c r="T444" s="64"/>
      <c r="U444" s="64"/>
      <c r="V444" s="142"/>
      <c r="W444" s="64"/>
      <c r="X444" s="143"/>
      <c r="Y444" s="143"/>
      <c r="Z444" s="143"/>
      <c r="AA444" s="143"/>
      <c r="AB444" s="143"/>
      <c r="AC444" s="143"/>
    </row>
    <row r="445" customHeight="1" spans="1:29">
      <c r="A445" s="64"/>
      <c r="B445" s="64"/>
      <c r="C445" s="64"/>
      <c r="D445" s="64"/>
      <c r="E445" s="64"/>
      <c r="F445" s="142"/>
      <c r="G445" s="142"/>
      <c r="H445" s="64"/>
      <c r="I445" s="64"/>
      <c r="J445" s="64"/>
      <c r="K445" s="142"/>
      <c r="L445" s="64"/>
      <c r="M445" s="64"/>
      <c r="N445" s="64"/>
      <c r="O445" s="64"/>
      <c r="P445" s="142"/>
      <c r="Q445" s="64"/>
      <c r="R445" s="64"/>
      <c r="S445" s="64"/>
      <c r="T445" s="64"/>
      <c r="U445" s="64"/>
      <c r="V445" s="142"/>
      <c r="W445" s="64"/>
      <c r="X445" s="143"/>
      <c r="Y445" s="143"/>
      <c r="Z445" s="143"/>
      <c r="AA445" s="143"/>
      <c r="AB445" s="143"/>
      <c r="AC445" s="143"/>
    </row>
    <row r="446" customHeight="1" spans="1:29">
      <c r="A446" s="64"/>
      <c r="B446" s="64"/>
      <c r="C446" s="64"/>
      <c r="D446" s="64"/>
      <c r="E446" s="64"/>
      <c r="F446" s="142"/>
      <c r="G446" s="142"/>
      <c r="H446" s="64"/>
      <c r="I446" s="64"/>
      <c r="J446" s="64"/>
      <c r="K446" s="142"/>
      <c r="L446" s="64"/>
      <c r="M446" s="64"/>
      <c r="N446" s="64"/>
      <c r="O446" s="64"/>
      <c r="P446" s="142"/>
      <c r="Q446" s="64"/>
      <c r="R446" s="64"/>
      <c r="S446" s="64"/>
      <c r="T446" s="64"/>
      <c r="U446" s="64"/>
      <c r="V446" s="142"/>
      <c r="W446" s="64"/>
      <c r="X446" s="143"/>
      <c r="Y446" s="143"/>
      <c r="Z446" s="143"/>
      <c r="AA446" s="143"/>
      <c r="AB446" s="143"/>
      <c r="AC446" s="143"/>
    </row>
    <row r="447" customHeight="1" spans="1:29">
      <c r="A447" s="64"/>
      <c r="B447" s="64"/>
      <c r="C447" s="64"/>
      <c r="D447" s="64"/>
      <c r="E447" s="64"/>
      <c r="F447" s="142"/>
      <c r="G447" s="142"/>
      <c r="H447" s="64"/>
      <c r="I447" s="64"/>
      <c r="J447" s="64"/>
      <c r="K447" s="142"/>
      <c r="L447" s="64"/>
      <c r="M447" s="64"/>
      <c r="N447" s="64"/>
      <c r="O447" s="64"/>
      <c r="P447" s="142"/>
      <c r="Q447" s="64"/>
      <c r="R447" s="64"/>
      <c r="S447" s="64"/>
      <c r="T447" s="64"/>
      <c r="U447" s="64"/>
      <c r="V447" s="142"/>
      <c r="W447" s="64"/>
      <c r="X447" s="143"/>
      <c r="Y447" s="143"/>
      <c r="Z447" s="143"/>
      <c r="AA447" s="143"/>
      <c r="AB447" s="143"/>
      <c r="AC447" s="143"/>
    </row>
    <row r="448" customHeight="1" spans="1:29">
      <c r="A448" s="64"/>
      <c r="B448" s="64"/>
      <c r="C448" s="64"/>
      <c r="D448" s="64"/>
      <c r="E448" s="64"/>
      <c r="F448" s="142"/>
      <c r="G448" s="142"/>
      <c r="H448" s="64"/>
      <c r="I448" s="64"/>
      <c r="J448" s="64"/>
      <c r="K448" s="142"/>
      <c r="L448" s="64"/>
      <c r="M448" s="64"/>
      <c r="N448" s="64"/>
      <c r="O448" s="64"/>
      <c r="P448" s="142"/>
      <c r="Q448" s="64"/>
      <c r="R448" s="64"/>
      <c r="S448" s="64"/>
      <c r="T448" s="64"/>
      <c r="U448" s="64"/>
      <c r="V448" s="142"/>
      <c r="W448" s="64"/>
      <c r="X448" s="143"/>
      <c r="Y448" s="143"/>
      <c r="Z448" s="143"/>
      <c r="AA448" s="143"/>
      <c r="AB448" s="143"/>
      <c r="AC448" s="143"/>
    </row>
    <row r="449" customHeight="1" spans="1:29">
      <c r="A449" s="64"/>
      <c r="B449" s="64"/>
      <c r="C449" s="64"/>
      <c r="D449" s="64"/>
      <c r="E449" s="64"/>
      <c r="F449" s="142"/>
      <c r="G449" s="142"/>
      <c r="H449" s="64"/>
      <c r="I449" s="64"/>
      <c r="J449" s="64"/>
      <c r="K449" s="142"/>
      <c r="L449" s="64"/>
      <c r="M449" s="64"/>
      <c r="N449" s="64"/>
      <c r="O449" s="64"/>
      <c r="P449" s="142"/>
      <c r="Q449" s="64"/>
      <c r="R449" s="64"/>
      <c r="S449" s="64"/>
      <c r="T449" s="64"/>
      <c r="U449" s="64"/>
      <c r="V449" s="142"/>
      <c r="W449" s="64"/>
      <c r="X449" s="143"/>
      <c r="Y449" s="143"/>
      <c r="Z449" s="143"/>
      <c r="AA449" s="143"/>
      <c r="AB449" s="143"/>
      <c r="AC449" s="143"/>
    </row>
    <row r="450" customHeight="1" spans="1:29">
      <c r="A450" s="64"/>
      <c r="B450" s="64"/>
      <c r="C450" s="64"/>
      <c r="D450" s="64"/>
      <c r="E450" s="64"/>
      <c r="F450" s="142"/>
      <c r="G450" s="142"/>
      <c r="H450" s="64"/>
      <c r="I450" s="64"/>
      <c r="J450" s="64"/>
      <c r="K450" s="142"/>
      <c r="L450" s="64"/>
      <c r="M450" s="64"/>
      <c r="N450" s="64"/>
      <c r="O450" s="64"/>
      <c r="P450" s="142"/>
      <c r="Q450" s="64"/>
      <c r="R450" s="64"/>
      <c r="S450" s="64"/>
      <c r="T450" s="64"/>
      <c r="U450" s="64"/>
      <c r="V450" s="142"/>
      <c r="W450" s="64"/>
      <c r="X450" s="143"/>
      <c r="Y450" s="143"/>
      <c r="Z450" s="143"/>
      <c r="AA450" s="143"/>
      <c r="AB450" s="143"/>
      <c r="AC450" s="143"/>
    </row>
    <row r="451" customHeight="1" spans="1:29">
      <c r="A451" s="64"/>
      <c r="B451" s="64"/>
      <c r="C451" s="64"/>
      <c r="D451" s="64"/>
      <c r="E451" s="64"/>
      <c r="F451" s="142"/>
      <c r="G451" s="142"/>
      <c r="H451" s="64"/>
      <c r="I451" s="64"/>
      <c r="J451" s="64"/>
      <c r="K451" s="142"/>
      <c r="L451" s="64"/>
      <c r="M451" s="64"/>
      <c r="N451" s="64"/>
      <c r="O451" s="64"/>
      <c r="P451" s="142"/>
      <c r="Q451" s="64"/>
      <c r="R451" s="64"/>
      <c r="S451" s="64"/>
      <c r="T451" s="64"/>
      <c r="U451" s="64"/>
      <c r="V451" s="142"/>
      <c r="W451" s="64"/>
      <c r="X451" s="143"/>
      <c r="Y451" s="143"/>
      <c r="Z451" s="143"/>
      <c r="AA451" s="143"/>
      <c r="AB451" s="143"/>
      <c r="AC451" s="143"/>
    </row>
    <row r="452" customHeight="1" spans="1:29">
      <c r="A452" s="64"/>
      <c r="B452" s="64"/>
      <c r="C452" s="64"/>
      <c r="D452" s="64"/>
      <c r="E452" s="64"/>
      <c r="F452" s="142"/>
      <c r="G452" s="142"/>
      <c r="H452" s="64"/>
      <c r="I452" s="64"/>
      <c r="J452" s="64"/>
      <c r="K452" s="142"/>
      <c r="L452" s="64"/>
      <c r="M452" s="64"/>
      <c r="N452" s="64"/>
      <c r="O452" s="64"/>
      <c r="P452" s="142"/>
      <c r="Q452" s="64"/>
      <c r="R452" s="64"/>
      <c r="S452" s="64"/>
      <c r="T452" s="64"/>
      <c r="U452" s="64"/>
      <c r="V452" s="142"/>
      <c r="W452" s="64"/>
      <c r="X452" s="143"/>
      <c r="Y452" s="143"/>
      <c r="Z452" s="143"/>
      <c r="AA452" s="143"/>
      <c r="AB452" s="143"/>
      <c r="AC452" s="143"/>
    </row>
    <row r="453" customHeight="1" spans="1:29">
      <c r="A453" s="64"/>
      <c r="B453" s="64"/>
      <c r="C453" s="64"/>
      <c r="D453" s="64"/>
      <c r="E453" s="64"/>
      <c r="F453" s="142"/>
      <c r="G453" s="142"/>
      <c r="H453" s="64"/>
      <c r="I453" s="64"/>
      <c r="J453" s="64"/>
      <c r="K453" s="142"/>
      <c r="L453" s="64"/>
      <c r="M453" s="64"/>
      <c r="N453" s="64"/>
      <c r="O453" s="64"/>
      <c r="P453" s="142"/>
      <c r="Q453" s="64"/>
      <c r="R453" s="64"/>
      <c r="S453" s="64"/>
      <c r="T453" s="64"/>
      <c r="U453" s="64"/>
      <c r="V453" s="142"/>
      <c r="W453" s="64"/>
      <c r="X453" s="143"/>
      <c r="Y453" s="143"/>
      <c r="Z453" s="143"/>
      <c r="AA453" s="143"/>
      <c r="AB453" s="143"/>
      <c r="AC453" s="143"/>
    </row>
    <row r="454" customHeight="1" spans="1:29">
      <c r="A454" s="64"/>
      <c r="B454" s="64"/>
      <c r="C454" s="64"/>
      <c r="D454" s="64"/>
      <c r="E454" s="64"/>
      <c r="F454" s="142"/>
      <c r="G454" s="142"/>
      <c r="H454" s="64"/>
      <c r="I454" s="64"/>
      <c r="J454" s="64"/>
      <c r="K454" s="142"/>
      <c r="L454" s="64"/>
      <c r="M454" s="64"/>
      <c r="N454" s="64"/>
      <c r="O454" s="64"/>
      <c r="P454" s="142"/>
      <c r="Q454" s="64"/>
      <c r="R454" s="64"/>
      <c r="S454" s="64"/>
      <c r="T454" s="64"/>
      <c r="U454" s="64"/>
      <c r="V454" s="142"/>
      <c r="W454" s="64"/>
      <c r="X454" s="143"/>
      <c r="Y454" s="143"/>
      <c r="Z454" s="143"/>
      <c r="AA454" s="143"/>
      <c r="AB454" s="143"/>
      <c r="AC454" s="143"/>
    </row>
    <row r="455" customHeight="1" spans="1:29">
      <c r="A455" s="64"/>
      <c r="B455" s="64"/>
      <c r="C455" s="64"/>
      <c r="D455" s="64"/>
      <c r="E455" s="64"/>
      <c r="F455" s="142"/>
      <c r="G455" s="142"/>
      <c r="H455" s="64"/>
      <c r="I455" s="64"/>
      <c r="J455" s="64"/>
      <c r="K455" s="142"/>
      <c r="L455" s="64"/>
      <c r="M455" s="64"/>
      <c r="N455" s="64"/>
      <c r="O455" s="64"/>
      <c r="P455" s="142"/>
      <c r="Q455" s="64"/>
      <c r="R455" s="64"/>
      <c r="S455" s="64"/>
      <c r="T455" s="64"/>
      <c r="U455" s="64"/>
      <c r="V455" s="142"/>
      <c r="W455" s="64"/>
      <c r="X455" s="143"/>
      <c r="Y455" s="143"/>
      <c r="Z455" s="143"/>
      <c r="AA455" s="143"/>
      <c r="AB455" s="143"/>
      <c r="AC455" s="143"/>
    </row>
    <row r="456" customHeight="1" spans="1:29">
      <c r="A456" s="64"/>
      <c r="B456" s="64"/>
      <c r="C456" s="64"/>
      <c r="D456" s="64"/>
      <c r="E456" s="64"/>
      <c r="F456" s="142"/>
      <c r="G456" s="142"/>
      <c r="H456" s="64"/>
      <c r="I456" s="64"/>
      <c r="J456" s="64"/>
      <c r="K456" s="142"/>
      <c r="L456" s="64"/>
      <c r="M456" s="64"/>
      <c r="N456" s="64"/>
      <c r="O456" s="64"/>
      <c r="P456" s="142"/>
      <c r="Q456" s="64"/>
      <c r="R456" s="64"/>
      <c r="S456" s="64"/>
      <c r="T456" s="64"/>
      <c r="U456" s="64"/>
      <c r="V456" s="142"/>
      <c r="W456" s="64"/>
      <c r="X456" s="143"/>
      <c r="Y456" s="143"/>
      <c r="Z456" s="143"/>
      <c r="AA456" s="143"/>
      <c r="AB456" s="143"/>
      <c r="AC456" s="143"/>
    </row>
    <row r="457" customHeight="1" spans="1:29">
      <c r="A457" s="64"/>
      <c r="B457" s="64"/>
      <c r="C457" s="64"/>
      <c r="D457" s="64"/>
      <c r="E457" s="64"/>
      <c r="F457" s="142"/>
      <c r="G457" s="142"/>
      <c r="H457" s="64"/>
      <c r="I457" s="64"/>
      <c r="J457" s="64"/>
      <c r="K457" s="142"/>
      <c r="L457" s="64"/>
      <c r="M457" s="64"/>
      <c r="N457" s="64"/>
      <c r="O457" s="64"/>
      <c r="P457" s="142"/>
      <c r="Q457" s="64"/>
      <c r="R457" s="64"/>
      <c r="S457" s="64"/>
      <c r="T457" s="64"/>
      <c r="U457" s="64"/>
      <c r="V457" s="142"/>
      <c r="W457" s="64"/>
      <c r="X457" s="143"/>
      <c r="Y457" s="143"/>
      <c r="Z457" s="143"/>
      <c r="AA457" s="143"/>
      <c r="AB457" s="143"/>
      <c r="AC457" s="143"/>
    </row>
    <row r="458" customHeight="1" spans="1:29">
      <c r="A458" s="64"/>
      <c r="B458" s="64"/>
      <c r="C458" s="64"/>
      <c r="D458" s="64"/>
      <c r="E458" s="64"/>
      <c r="F458" s="142"/>
      <c r="G458" s="142"/>
      <c r="H458" s="64"/>
      <c r="I458" s="64"/>
      <c r="J458" s="64"/>
      <c r="K458" s="142"/>
      <c r="L458" s="64"/>
      <c r="M458" s="64"/>
      <c r="N458" s="64"/>
      <c r="O458" s="64"/>
      <c r="P458" s="142"/>
      <c r="Q458" s="64"/>
      <c r="R458" s="64"/>
      <c r="S458" s="64"/>
      <c r="T458" s="64"/>
      <c r="U458" s="64"/>
      <c r="V458" s="142"/>
      <c r="W458" s="64"/>
      <c r="X458" s="143"/>
      <c r="Y458" s="143"/>
      <c r="Z458" s="143"/>
      <c r="AA458" s="143"/>
      <c r="AB458" s="143"/>
      <c r="AC458" s="143"/>
    </row>
    <row r="459" customHeight="1" spans="1:29">
      <c r="A459" s="64"/>
      <c r="B459" s="64"/>
      <c r="C459" s="64"/>
      <c r="D459" s="64"/>
      <c r="E459" s="64"/>
      <c r="F459" s="142"/>
      <c r="G459" s="142"/>
      <c r="H459" s="64"/>
      <c r="I459" s="64"/>
      <c r="J459" s="64"/>
      <c r="K459" s="142"/>
      <c r="L459" s="64"/>
      <c r="M459" s="64"/>
      <c r="N459" s="64"/>
      <c r="O459" s="64"/>
      <c r="P459" s="142"/>
      <c r="Q459" s="64"/>
      <c r="R459" s="64"/>
      <c r="S459" s="64"/>
      <c r="T459" s="64"/>
      <c r="U459" s="64"/>
      <c r="V459" s="142"/>
      <c r="W459" s="64"/>
      <c r="X459" s="143"/>
      <c r="Y459" s="143"/>
      <c r="Z459" s="143"/>
      <c r="AA459" s="143"/>
      <c r="AB459" s="143"/>
      <c r="AC459" s="143"/>
    </row>
    <row r="460" customHeight="1" spans="1:29">
      <c r="A460" s="64"/>
      <c r="B460" s="64"/>
      <c r="C460" s="64"/>
      <c r="D460" s="64"/>
      <c r="E460" s="64"/>
      <c r="F460" s="142"/>
      <c r="G460" s="142"/>
      <c r="H460" s="64"/>
      <c r="I460" s="64"/>
      <c r="J460" s="64"/>
      <c r="K460" s="142"/>
      <c r="L460" s="64"/>
      <c r="M460" s="64"/>
      <c r="N460" s="64"/>
      <c r="O460" s="64"/>
      <c r="P460" s="142"/>
      <c r="Q460" s="64"/>
      <c r="R460" s="64"/>
      <c r="S460" s="64"/>
      <c r="T460" s="64"/>
      <c r="U460" s="64"/>
      <c r="V460" s="142"/>
      <c r="W460" s="64"/>
      <c r="X460" s="143"/>
      <c r="Y460" s="143"/>
      <c r="Z460" s="143"/>
      <c r="AA460" s="143"/>
      <c r="AB460" s="143"/>
      <c r="AC460" s="143"/>
    </row>
    <row r="461" customHeight="1" spans="1:29">
      <c r="A461" s="64"/>
      <c r="B461" s="64"/>
      <c r="C461" s="64"/>
      <c r="D461" s="64"/>
      <c r="E461" s="64"/>
      <c r="F461" s="142"/>
      <c r="G461" s="142"/>
      <c r="H461" s="64"/>
      <c r="I461" s="64"/>
      <c r="J461" s="64"/>
      <c r="K461" s="142"/>
      <c r="L461" s="64"/>
      <c r="M461" s="64"/>
      <c r="N461" s="64"/>
      <c r="O461" s="64"/>
      <c r="P461" s="142"/>
      <c r="Q461" s="64"/>
      <c r="R461" s="64"/>
      <c r="S461" s="64"/>
      <c r="T461" s="64"/>
      <c r="U461" s="64"/>
      <c r="V461" s="142"/>
      <c r="W461" s="64"/>
      <c r="X461" s="143"/>
      <c r="Y461" s="143"/>
      <c r="Z461" s="143"/>
      <c r="AA461" s="143"/>
      <c r="AB461" s="143"/>
      <c r="AC461" s="143"/>
    </row>
    <row r="462" customHeight="1" spans="1:29">
      <c r="A462" s="64"/>
      <c r="B462" s="64"/>
      <c r="C462" s="64"/>
      <c r="D462" s="64"/>
      <c r="E462" s="64"/>
      <c r="F462" s="142"/>
      <c r="G462" s="142"/>
      <c r="H462" s="64"/>
      <c r="I462" s="64"/>
      <c r="J462" s="64"/>
      <c r="K462" s="142"/>
      <c r="L462" s="64"/>
      <c r="M462" s="64"/>
      <c r="N462" s="64"/>
      <c r="O462" s="64"/>
      <c r="P462" s="142"/>
      <c r="Q462" s="64"/>
      <c r="R462" s="64"/>
      <c r="S462" s="64"/>
      <c r="T462" s="64"/>
      <c r="U462" s="64"/>
      <c r="V462" s="142"/>
      <c r="W462" s="64"/>
      <c r="X462" s="143"/>
      <c r="Y462" s="143"/>
      <c r="Z462" s="143"/>
      <c r="AA462" s="143"/>
      <c r="AB462" s="143"/>
      <c r="AC462" s="143"/>
    </row>
    <row r="463" customHeight="1" spans="1:29">
      <c r="A463" s="64"/>
      <c r="B463" s="64"/>
      <c r="C463" s="64"/>
      <c r="D463" s="64"/>
      <c r="E463" s="64"/>
      <c r="F463" s="142"/>
      <c r="G463" s="142"/>
      <c r="H463" s="64"/>
      <c r="I463" s="64"/>
      <c r="J463" s="64"/>
      <c r="K463" s="142"/>
      <c r="L463" s="64"/>
      <c r="M463" s="64"/>
      <c r="N463" s="64"/>
      <c r="O463" s="64"/>
      <c r="P463" s="142"/>
      <c r="Q463" s="64"/>
      <c r="R463" s="64"/>
      <c r="S463" s="64"/>
      <c r="T463" s="64"/>
      <c r="U463" s="64"/>
      <c r="V463" s="142"/>
      <c r="W463" s="64"/>
      <c r="X463" s="143"/>
      <c r="Y463" s="143"/>
      <c r="Z463" s="143"/>
      <c r="AA463" s="143"/>
      <c r="AB463" s="143"/>
      <c r="AC463" s="143"/>
    </row>
    <row r="464" customHeight="1" spans="1:29">
      <c r="A464" s="64"/>
      <c r="B464" s="64"/>
      <c r="C464" s="64"/>
      <c r="D464" s="64"/>
      <c r="E464" s="64"/>
      <c r="F464" s="142"/>
      <c r="G464" s="142"/>
      <c r="H464" s="64"/>
      <c r="I464" s="64"/>
      <c r="J464" s="64"/>
      <c r="K464" s="142"/>
      <c r="L464" s="64"/>
      <c r="M464" s="64"/>
      <c r="N464" s="64"/>
      <c r="O464" s="64"/>
      <c r="P464" s="142"/>
      <c r="Q464" s="64"/>
      <c r="R464" s="64"/>
      <c r="S464" s="64"/>
      <c r="T464" s="64"/>
      <c r="U464" s="64"/>
      <c r="V464" s="142"/>
      <c r="W464" s="64"/>
      <c r="X464" s="143"/>
      <c r="Y464" s="143"/>
      <c r="Z464" s="143"/>
      <c r="AA464" s="143"/>
      <c r="AB464" s="143"/>
      <c r="AC464" s="143"/>
    </row>
    <row r="465" customHeight="1" spans="1:29">
      <c r="A465" s="64"/>
      <c r="B465" s="64"/>
      <c r="C465" s="64"/>
      <c r="D465" s="64"/>
      <c r="E465" s="64"/>
      <c r="F465" s="142"/>
      <c r="G465" s="142"/>
      <c r="H465" s="64"/>
      <c r="I465" s="64"/>
      <c r="J465" s="64"/>
      <c r="K465" s="142"/>
      <c r="L465" s="64"/>
      <c r="M465" s="64"/>
      <c r="N465" s="64"/>
      <c r="O465" s="64"/>
      <c r="P465" s="142"/>
      <c r="Q465" s="64"/>
      <c r="R465" s="64"/>
      <c r="S465" s="64"/>
      <c r="T465" s="64"/>
      <c r="U465" s="64"/>
      <c r="V465" s="142"/>
      <c r="W465" s="64"/>
      <c r="X465" s="143"/>
      <c r="Y465" s="143"/>
      <c r="Z465" s="143"/>
      <c r="AA465" s="143"/>
      <c r="AB465" s="143"/>
      <c r="AC465" s="143"/>
    </row>
    <row r="466" customHeight="1" spans="1:29">
      <c r="A466" s="64"/>
      <c r="B466" s="64"/>
      <c r="C466" s="64"/>
      <c r="D466" s="64"/>
      <c r="E466" s="64"/>
      <c r="F466" s="142"/>
      <c r="G466" s="142"/>
      <c r="H466" s="64"/>
      <c r="I466" s="64"/>
      <c r="J466" s="64"/>
      <c r="K466" s="142"/>
      <c r="L466" s="64"/>
      <c r="M466" s="64"/>
      <c r="N466" s="64"/>
      <c r="O466" s="64"/>
      <c r="P466" s="142"/>
      <c r="Q466" s="64"/>
      <c r="R466" s="64"/>
      <c r="S466" s="64"/>
      <c r="T466" s="64"/>
      <c r="U466" s="64"/>
      <c r="V466" s="142"/>
      <c r="W466" s="64"/>
      <c r="X466" s="143"/>
      <c r="Y466" s="143"/>
      <c r="Z466" s="143"/>
      <c r="AA466" s="143"/>
      <c r="AB466" s="143"/>
      <c r="AC466" s="143"/>
    </row>
    <row r="467" customHeight="1" spans="1:29">
      <c r="A467" s="64"/>
      <c r="B467" s="64"/>
      <c r="C467" s="64"/>
      <c r="D467" s="64"/>
      <c r="E467" s="64"/>
      <c r="F467" s="142"/>
      <c r="G467" s="142"/>
      <c r="H467" s="64"/>
      <c r="I467" s="64"/>
      <c r="J467" s="64"/>
      <c r="K467" s="142"/>
      <c r="L467" s="64"/>
      <c r="M467" s="64"/>
      <c r="N467" s="64"/>
      <c r="O467" s="64"/>
      <c r="P467" s="142"/>
      <c r="Q467" s="64"/>
      <c r="R467" s="64"/>
      <c r="S467" s="64"/>
      <c r="T467" s="64"/>
      <c r="U467" s="64"/>
      <c r="V467" s="142"/>
      <c r="W467" s="64"/>
      <c r="X467" s="143"/>
      <c r="Y467" s="143"/>
      <c r="Z467" s="143"/>
      <c r="AA467" s="143"/>
      <c r="AB467" s="143"/>
      <c r="AC467" s="143"/>
    </row>
    <row r="468" customHeight="1" spans="1:29">
      <c r="A468" s="64"/>
      <c r="B468" s="64"/>
      <c r="C468" s="64"/>
      <c r="D468" s="64"/>
      <c r="E468" s="64"/>
      <c r="F468" s="142"/>
      <c r="G468" s="142"/>
      <c r="H468" s="64"/>
      <c r="I468" s="64"/>
      <c r="J468" s="64"/>
      <c r="K468" s="142"/>
      <c r="L468" s="64"/>
      <c r="M468" s="64"/>
      <c r="N468" s="64"/>
      <c r="O468" s="64"/>
      <c r="P468" s="142"/>
      <c r="Q468" s="64"/>
      <c r="R468" s="64"/>
      <c r="S468" s="64"/>
      <c r="T468" s="64"/>
      <c r="U468" s="64"/>
      <c r="V468" s="142"/>
      <c r="W468" s="64"/>
      <c r="X468" s="143"/>
      <c r="Y468" s="143"/>
      <c r="Z468" s="143"/>
      <c r="AA468" s="143"/>
      <c r="AB468" s="143"/>
      <c r="AC468" s="143"/>
    </row>
    <row r="469" customHeight="1" spans="1:29">
      <c r="A469" s="64"/>
      <c r="B469" s="64"/>
      <c r="C469" s="64"/>
      <c r="D469" s="64"/>
      <c r="E469" s="64"/>
      <c r="F469" s="142"/>
      <c r="G469" s="142"/>
      <c r="H469" s="64"/>
      <c r="I469" s="64"/>
      <c r="J469" s="64"/>
      <c r="K469" s="142"/>
      <c r="L469" s="64"/>
      <c r="M469" s="64"/>
      <c r="N469" s="64"/>
      <c r="O469" s="64"/>
      <c r="P469" s="142"/>
      <c r="Q469" s="64"/>
      <c r="R469" s="64"/>
      <c r="S469" s="64"/>
      <c r="T469" s="64"/>
      <c r="U469" s="64"/>
      <c r="V469" s="142"/>
      <c r="W469" s="64"/>
      <c r="X469" s="143"/>
      <c r="Y469" s="143"/>
      <c r="Z469" s="143"/>
      <c r="AA469" s="143"/>
      <c r="AB469" s="143"/>
      <c r="AC469" s="143"/>
    </row>
    <row r="470" customHeight="1" spans="1:29">
      <c r="A470" s="64"/>
      <c r="B470" s="64"/>
      <c r="C470" s="64"/>
      <c r="D470" s="64"/>
      <c r="E470" s="64"/>
      <c r="F470" s="142"/>
      <c r="G470" s="142"/>
      <c r="H470" s="64"/>
      <c r="I470" s="64"/>
      <c r="J470" s="64"/>
      <c r="K470" s="142"/>
      <c r="L470" s="64"/>
      <c r="M470" s="64"/>
      <c r="N470" s="64"/>
      <c r="O470" s="64"/>
      <c r="P470" s="142"/>
      <c r="Q470" s="64"/>
      <c r="R470" s="64"/>
      <c r="S470" s="64"/>
      <c r="T470" s="64"/>
      <c r="U470" s="64"/>
      <c r="V470" s="142"/>
      <c r="W470" s="64"/>
      <c r="X470" s="143"/>
      <c r="Y470" s="143"/>
      <c r="Z470" s="143"/>
      <c r="AA470" s="143"/>
      <c r="AB470" s="143"/>
      <c r="AC470" s="143"/>
    </row>
    <row r="471" customHeight="1" spans="1:29">
      <c r="A471" s="64"/>
      <c r="B471" s="64"/>
      <c r="C471" s="64"/>
      <c r="D471" s="64"/>
      <c r="E471" s="64"/>
      <c r="F471" s="142"/>
      <c r="G471" s="142"/>
      <c r="H471" s="64"/>
      <c r="I471" s="64"/>
      <c r="J471" s="64"/>
      <c r="K471" s="142"/>
      <c r="L471" s="64"/>
      <c r="M471" s="64"/>
      <c r="N471" s="64"/>
      <c r="O471" s="64"/>
      <c r="P471" s="142"/>
      <c r="Q471" s="64"/>
      <c r="R471" s="64"/>
      <c r="S471" s="64"/>
      <c r="T471" s="64"/>
      <c r="U471" s="64"/>
      <c r="V471" s="142"/>
      <c r="W471" s="64"/>
      <c r="X471" s="143"/>
      <c r="Y471" s="143"/>
      <c r="Z471" s="143"/>
      <c r="AA471" s="143"/>
      <c r="AB471" s="143"/>
      <c r="AC471" s="143"/>
    </row>
    <row r="472" customHeight="1" spans="1:29">
      <c r="A472" s="64"/>
      <c r="B472" s="64"/>
      <c r="C472" s="64"/>
      <c r="D472" s="64"/>
      <c r="E472" s="64"/>
      <c r="F472" s="142"/>
      <c r="G472" s="142"/>
      <c r="H472" s="64"/>
      <c r="I472" s="64"/>
      <c r="J472" s="64"/>
      <c r="K472" s="142"/>
      <c r="L472" s="64"/>
      <c r="M472" s="64"/>
      <c r="N472" s="64"/>
      <c r="O472" s="64"/>
      <c r="P472" s="142"/>
      <c r="Q472" s="64"/>
      <c r="R472" s="64"/>
      <c r="S472" s="64"/>
      <c r="T472" s="64"/>
      <c r="U472" s="64"/>
      <c r="V472" s="142"/>
      <c r="W472" s="64"/>
      <c r="X472" s="143"/>
      <c r="Y472" s="143"/>
      <c r="Z472" s="143"/>
      <c r="AA472" s="143"/>
      <c r="AB472" s="143"/>
      <c r="AC472" s="143"/>
    </row>
    <row r="473" customHeight="1" spans="1:29">
      <c r="A473" s="64"/>
      <c r="B473" s="64"/>
      <c r="C473" s="64"/>
      <c r="D473" s="64"/>
      <c r="E473" s="64"/>
      <c r="F473" s="142"/>
      <c r="G473" s="142"/>
      <c r="H473" s="64"/>
      <c r="I473" s="64"/>
      <c r="J473" s="64"/>
      <c r="K473" s="142"/>
      <c r="L473" s="64"/>
      <c r="M473" s="64"/>
      <c r="N473" s="64"/>
      <c r="O473" s="64"/>
      <c r="P473" s="142"/>
      <c r="Q473" s="64"/>
      <c r="R473" s="64"/>
      <c r="S473" s="64"/>
      <c r="T473" s="64"/>
      <c r="U473" s="64"/>
      <c r="V473" s="142"/>
      <c r="W473" s="64"/>
      <c r="X473" s="143"/>
      <c r="Y473" s="143"/>
      <c r="Z473" s="143"/>
      <c r="AA473" s="143"/>
      <c r="AB473" s="143"/>
      <c r="AC473" s="143"/>
    </row>
    <row r="474" customHeight="1" spans="1:29">
      <c r="A474" s="64"/>
      <c r="B474" s="64"/>
      <c r="C474" s="64"/>
      <c r="D474" s="64"/>
      <c r="E474" s="64"/>
      <c r="F474" s="142"/>
      <c r="G474" s="142"/>
      <c r="H474" s="64"/>
      <c r="I474" s="64"/>
      <c r="J474" s="64"/>
      <c r="K474" s="142"/>
      <c r="L474" s="64"/>
      <c r="M474" s="64"/>
      <c r="N474" s="64"/>
      <c r="O474" s="64"/>
      <c r="P474" s="142"/>
      <c r="Q474" s="64"/>
      <c r="R474" s="64"/>
      <c r="S474" s="64"/>
      <c r="T474" s="64"/>
      <c r="U474" s="64"/>
      <c r="V474" s="142"/>
      <c r="W474" s="64"/>
      <c r="X474" s="143"/>
      <c r="Y474" s="143"/>
      <c r="Z474" s="143"/>
      <c r="AA474" s="143"/>
      <c r="AB474" s="143"/>
      <c r="AC474" s="143"/>
    </row>
    <row r="475" customHeight="1" spans="1:29">
      <c r="A475" s="64"/>
      <c r="B475" s="64"/>
      <c r="C475" s="64"/>
      <c r="D475" s="64"/>
      <c r="E475" s="64"/>
      <c r="F475" s="142"/>
      <c r="G475" s="142"/>
      <c r="H475" s="64"/>
      <c r="I475" s="64"/>
      <c r="J475" s="64"/>
      <c r="K475" s="142"/>
      <c r="L475" s="64"/>
      <c r="M475" s="64"/>
      <c r="N475" s="64"/>
      <c r="O475" s="64"/>
      <c r="P475" s="142"/>
      <c r="Q475" s="64"/>
      <c r="R475" s="64"/>
      <c r="S475" s="64"/>
      <c r="T475" s="64"/>
      <c r="U475" s="64"/>
      <c r="V475" s="142"/>
      <c r="W475" s="64"/>
      <c r="X475" s="143"/>
      <c r="Y475" s="143"/>
      <c r="Z475" s="143"/>
      <c r="AA475" s="143"/>
      <c r="AB475" s="143"/>
      <c r="AC475" s="143"/>
    </row>
    <row r="476" customHeight="1" spans="1:29">
      <c r="A476" s="64"/>
      <c r="B476" s="64"/>
      <c r="C476" s="64"/>
      <c r="D476" s="64"/>
      <c r="E476" s="64"/>
      <c r="F476" s="142"/>
      <c r="G476" s="142"/>
      <c r="H476" s="64"/>
      <c r="I476" s="64"/>
      <c r="J476" s="64"/>
      <c r="K476" s="142"/>
      <c r="L476" s="64"/>
      <c r="M476" s="64"/>
      <c r="N476" s="64"/>
      <c r="O476" s="64"/>
      <c r="P476" s="142"/>
      <c r="Q476" s="64"/>
      <c r="R476" s="64"/>
      <c r="S476" s="64"/>
      <c r="T476" s="64"/>
      <c r="U476" s="64"/>
      <c r="V476" s="142"/>
      <c r="W476" s="64"/>
      <c r="X476" s="143"/>
      <c r="Y476" s="143"/>
      <c r="Z476" s="143"/>
      <c r="AA476" s="143"/>
      <c r="AB476" s="143"/>
      <c r="AC476" s="143"/>
    </row>
    <row r="477" customHeight="1" spans="1:29">
      <c r="A477" s="64"/>
      <c r="B477" s="64"/>
      <c r="C477" s="64"/>
      <c r="D477" s="64"/>
      <c r="E477" s="64"/>
      <c r="F477" s="142"/>
      <c r="G477" s="142"/>
      <c r="H477" s="64"/>
      <c r="I477" s="64"/>
      <c r="J477" s="64"/>
      <c r="K477" s="142"/>
      <c r="L477" s="64"/>
      <c r="M477" s="64"/>
      <c r="N477" s="64"/>
      <c r="O477" s="64"/>
      <c r="P477" s="142"/>
      <c r="Q477" s="64"/>
      <c r="R477" s="64"/>
      <c r="S477" s="64"/>
      <c r="T477" s="64"/>
      <c r="U477" s="64"/>
      <c r="V477" s="142"/>
      <c r="W477" s="64"/>
      <c r="X477" s="143"/>
      <c r="Y477" s="143"/>
      <c r="Z477" s="143"/>
      <c r="AA477" s="143"/>
      <c r="AB477" s="143"/>
      <c r="AC477" s="143"/>
    </row>
    <row r="478" customHeight="1" spans="1:29">
      <c r="A478" s="64"/>
      <c r="B478" s="64"/>
      <c r="C478" s="64"/>
      <c r="D478" s="64"/>
      <c r="E478" s="64"/>
      <c r="F478" s="142"/>
      <c r="G478" s="142"/>
      <c r="H478" s="64"/>
      <c r="I478" s="64"/>
      <c r="J478" s="64"/>
      <c r="K478" s="142"/>
      <c r="L478" s="64"/>
      <c r="M478" s="64"/>
      <c r="N478" s="64"/>
      <c r="O478" s="64"/>
      <c r="P478" s="142"/>
      <c r="Q478" s="64"/>
      <c r="R478" s="64"/>
      <c r="S478" s="64"/>
      <c r="T478" s="64"/>
      <c r="U478" s="64"/>
      <c r="V478" s="142"/>
      <c r="W478" s="64"/>
      <c r="X478" s="143"/>
      <c r="Y478" s="143"/>
      <c r="Z478" s="143"/>
      <c r="AA478" s="143"/>
      <c r="AB478" s="143"/>
      <c r="AC478" s="143"/>
    </row>
    <row r="479" customHeight="1" spans="1:29">
      <c r="A479" s="64"/>
      <c r="B479" s="64"/>
      <c r="C479" s="64"/>
      <c r="D479" s="64"/>
      <c r="E479" s="64"/>
      <c r="F479" s="142"/>
      <c r="G479" s="142"/>
      <c r="H479" s="64"/>
      <c r="I479" s="64"/>
      <c r="J479" s="64"/>
      <c r="K479" s="142"/>
      <c r="L479" s="64"/>
      <c r="M479" s="64"/>
      <c r="N479" s="64"/>
      <c r="O479" s="64"/>
      <c r="P479" s="142"/>
      <c r="Q479" s="64"/>
      <c r="R479" s="64"/>
      <c r="S479" s="64"/>
      <c r="T479" s="64"/>
      <c r="U479" s="64"/>
      <c r="V479" s="142"/>
      <c r="W479" s="64"/>
      <c r="X479" s="143"/>
      <c r="Y479" s="143"/>
      <c r="Z479" s="143"/>
      <c r="AA479" s="143"/>
      <c r="AB479" s="143"/>
      <c r="AC479" s="143"/>
    </row>
    <row r="480" customHeight="1" spans="1:29">
      <c r="A480" s="64"/>
      <c r="B480" s="64"/>
      <c r="C480" s="64"/>
      <c r="D480" s="64"/>
      <c r="E480" s="64"/>
      <c r="F480" s="142"/>
      <c r="G480" s="142"/>
      <c r="H480" s="64"/>
      <c r="I480" s="64"/>
      <c r="J480" s="64"/>
      <c r="K480" s="142"/>
      <c r="L480" s="64"/>
      <c r="M480" s="64"/>
      <c r="N480" s="64"/>
      <c r="O480" s="64"/>
      <c r="P480" s="142"/>
      <c r="Q480" s="64"/>
      <c r="R480" s="64"/>
      <c r="S480" s="64"/>
      <c r="T480" s="64"/>
      <c r="U480" s="64"/>
      <c r="V480" s="142"/>
      <c r="W480" s="64"/>
      <c r="X480" s="143"/>
      <c r="Y480" s="143"/>
      <c r="Z480" s="143"/>
      <c r="AA480" s="143"/>
      <c r="AB480" s="143"/>
      <c r="AC480" s="143"/>
    </row>
    <row r="481" customHeight="1" spans="1:29">
      <c r="A481" s="64"/>
      <c r="B481" s="64"/>
      <c r="C481" s="64"/>
      <c r="D481" s="64"/>
      <c r="E481" s="64"/>
      <c r="F481" s="142"/>
      <c r="G481" s="142"/>
      <c r="H481" s="64"/>
      <c r="I481" s="64"/>
      <c r="J481" s="64"/>
      <c r="K481" s="142"/>
      <c r="L481" s="64"/>
      <c r="M481" s="64"/>
      <c r="N481" s="64"/>
      <c r="O481" s="64"/>
      <c r="P481" s="142"/>
      <c r="Q481" s="64"/>
      <c r="R481" s="64"/>
      <c r="S481" s="64"/>
      <c r="T481" s="64"/>
      <c r="U481" s="64"/>
      <c r="V481" s="142"/>
      <c r="W481" s="64"/>
      <c r="X481" s="143"/>
      <c r="Y481" s="143"/>
      <c r="Z481" s="143"/>
      <c r="AA481" s="143"/>
      <c r="AB481" s="143"/>
      <c r="AC481" s="143"/>
    </row>
    <row r="482" customHeight="1" spans="1:29">
      <c r="A482" s="64"/>
      <c r="B482" s="64"/>
      <c r="C482" s="64"/>
      <c r="D482" s="64"/>
      <c r="E482" s="64"/>
      <c r="F482" s="142"/>
      <c r="G482" s="142"/>
      <c r="H482" s="64"/>
      <c r="I482" s="64"/>
      <c r="J482" s="64"/>
      <c r="K482" s="142"/>
      <c r="L482" s="64"/>
      <c r="M482" s="64"/>
      <c r="N482" s="64"/>
      <c r="O482" s="64"/>
      <c r="P482" s="142"/>
      <c r="Q482" s="64"/>
      <c r="R482" s="64"/>
      <c r="S482" s="64"/>
      <c r="T482" s="64"/>
      <c r="U482" s="64"/>
      <c r="V482" s="142"/>
      <c r="W482" s="64"/>
      <c r="X482" s="143"/>
      <c r="Y482" s="143"/>
      <c r="Z482" s="143"/>
      <c r="AA482" s="143"/>
      <c r="AB482" s="143"/>
      <c r="AC482" s="143"/>
    </row>
    <row r="483" customHeight="1" spans="1:29">
      <c r="A483" s="64"/>
      <c r="B483" s="64"/>
      <c r="C483" s="64"/>
      <c r="D483" s="64"/>
      <c r="E483" s="64"/>
      <c r="F483" s="142"/>
      <c r="G483" s="142"/>
      <c r="H483" s="64"/>
      <c r="I483" s="64"/>
      <c r="J483" s="64"/>
      <c r="K483" s="142"/>
      <c r="L483" s="64"/>
      <c r="M483" s="64"/>
      <c r="N483" s="64"/>
      <c r="O483" s="64"/>
      <c r="P483" s="142"/>
      <c r="Q483" s="64"/>
      <c r="R483" s="64"/>
      <c r="S483" s="64"/>
      <c r="T483" s="64"/>
      <c r="U483" s="64"/>
      <c r="V483" s="142"/>
      <c r="W483" s="64"/>
      <c r="X483" s="143"/>
      <c r="Y483" s="143"/>
      <c r="Z483" s="143"/>
      <c r="AA483" s="143"/>
      <c r="AB483" s="143"/>
      <c r="AC483" s="143"/>
    </row>
    <row r="484" customHeight="1" spans="1:29">
      <c r="A484" s="64"/>
      <c r="B484" s="64"/>
      <c r="C484" s="64"/>
      <c r="D484" s="64"/>
      <c r="E484" s="64"/>
      <c r="F484" s="142"/>
      <c r="G484" s="142"/>
      <c r="H484" s="64"/>
      <c r="I484" s="64"/>
      <c r="J484" s="64"/>
      <c r="K484" s="142"/>
      <c r="L484" s="64"/>
      <c r="M484" s="64"/>
      <c r="N484" s="64"/>
      <c r="O484" s="64"/>
      <c r="P484" s="142"/>
      <c r="Q484" s="64"/>
      <c r="R484" s="64"/>
      <c r="S484" s="64"/>
      <c r="T484" s="64"/>
      <c r="U484" s="64"/>
      <c r="V484" s="142"/>
      <c r="W484" s="64"/>
      <c r="X484" s="143"/>
      <c r="Y484" s="143"/>
      <c r="Z484" s="143"/>
      <c r="AA484" s="143"/>
      <c r="AB484" s="143"/>
      <c r="AC484" s="143"/>
    </row>
    <row r="485" customHeight="1" spans="1:29">
      <c r="A485" s="64"/>
      <c r="B485" s="64"/>
      <c r="C485" s="64"/>
      <c r="D485" s="64"/>
      <c r="E485" s="64"/>
      <c r="F485" s="142"/>
      <c r="G485" s="142"/>
      <c r="H485" s="64"/>
      <c r="I485" s="64"/>
      <c r="J485" s="64"/>
      <c r="K485" s="142"/>
      <c r="L485" s="64"/>
      <c r="M485" s="64"/>
      <c r="N485" s="64"/>
      <c r="O485" s="64"/>
      <c r="P485" s="142"/>
      <c r="Q485" s="64"/>
      <c r="R485" s="64"/>
      <c r="S485" s="64"/>
      <c r="T485" s="64"/>
      <c r="U485" s="64"/>
      <c r="V485" s="142"/>
      <c r="W485" s="64"/>
      <c r="X485" s="143"/>
      <c r="Y485" s="143"/>
      <c r="Z485" s="143"/>
      <c r="AA485" s="143"/>
      <c r="AB485" s="143"/>
      <c r="AC485" s="143"/>
    </row>
    <row r="486" customHeight="1" spans="1:29">
      <c r="A486" s="64"/>
      <c r="B486" s="64"/>
      <c r="C486" s="64"/>
      <c r="D486" s="64"/>
      <c r="E486" s="64"/>
      <c r="F486" s="142"/>
      <c r="G486" s="142"/>
      <c r="H486" s="64"/>
      <c r="I486" s="64"/>
      <c r="J486" s="64"/>
      <c r="K486" s="142"/>
      <c r="L486" s="64"/>
      <c r="M486" s="64"/>
      <c r="N486" s="64"/>
      <c r="O486" s="64"/>
      <c r="P486" s="142"/>
      <c r="Q486" s="64"/>
      <c r="R486" s="64"/>
      <c r="S486" s="64"/>
      <c r="T486" s="64"/>
      <c r="U486" s="64"/>
      <c r="V486" s="142"/>
      <c r="W486" s="64"/>
      <c r="X486" s="143"/>
      <c r="Y486" s="143"/>
      <c r="Z486" s="143"/>
      <c r="AA486" s="143"/>
      <c r="AB486" s="143"/>
      <c r="AC486" s="143"/>
    </row>
    <row r="487" customHeight="1" spans="1:29">
      <c r="A487" s="64"/>
      <c r="B487" s="64"/>
      <c r="C487" s="64"/>
      <c r="D487" s="64"/>
      <c r="E487" s="64"/>
      <c r="F487" s="142"/>
      <c r="G487" s="142"/>
      <c r="H487" s="64"/>
      <c r="I487" s="64"/>
      <c r="J487" s="64"/>
      <c r="K487" s="142"/>
      <c r="L487" s="64"/>
      <c r="M487" s="64"/>
      <c r="N487" s="64"/>
      <c r="O487" s="64"/>
      <c r="P487" s="142"/>
      <c r="Q487" s="64"/>
      <c r="R487" s="64"/>
      <c r="S487" s="64"/>
      <c r="T487" s="64"/>
      <c r="U487" s="64"/>
      <c r="V487" s="142"/>
      <c r="W487" s="64"/>
      <c r="X487" s="143"/>
      <c r="Y487" s="143"/>
      <c r="Z487" s="143"/>
      <c r="AA487" s="143"/>
      <c r="AB487" s="143"/>
      <c r="AC487" s="143"/>
    </row>
    <row r="488" customHeight="1" spans="1:29">
      <c r="A488" s="64"/>
      <c r="B488" s="64"/>
      <c r="C488" s="64"/>
      <c r="D488" s="64"/>
      <c r="E488" s="64"/>
      <c r="F488" s="142"/>
      <c r="G488" s="142"/>
      <c r="H488" s="64"/>
      <c r="I488" s="64"/>
      <c r="J488" s="64"/>
      <c r="K488" s="142"/>
      <c r="L488" s="64"/>
      <c r="M488" s="64"/>
      <c r="N488" s="64"/>
      <c r="O488" s="64"/>
      <c r="P488" s="142"/>
      <c r="Q488" s="64"/>
      <c r="R488" s="64"/>
      <c r="S488" s="64"/>
      <c r="T488" s="64"/>
      <c r="U488" s="64"/>
      <c r="V488" s="142"/>
      <c r="W488" s="64"/>
      <c r="X488" s="143"/>
      <c r="Y488" s="143"/>
      <c r="Z488" s="143"/>
      <c r="AA488" s="143"/>
      <c r="AB488" s="143"/>
      <c r="AC488" s="143"/>
    </row>
    <row r="489" customHeight="1" spans="1:29">
      <c r="A489" s="64"/>
      <c r="B489" s="64"/>
      <c r="C489" s="64"/>
      <c r="D489" s="64"/>
      <c r="E489" s="64"/>
      <c r="F489" s="142"/>
      <c r="G489" s="142"/>
      <c r="H489" s="64"/>
      <c r="I489" s="64"/>
      <c r="J489" s="64"/>
      <c r="K489" s="142"/>
      <c r="L489" s="64"/>
      <c r="M489" s="64"/>
      <c r="N489" s="64"/>
      <c r="O489" s="64"/>
      <c r="P489" s="142"/>
      <c r="Q489" s="64"/>
      <c r="R489" s="64"/>
      <c r="S489" s="64"/>
      <c r="T489" s="64"/>
      <c r="U489" s="64"/>
      <c r="V489" s="142"/>
      <c r="W489" s="64"/>
      <c r="X489" s="143"/>
      <c r="Y489" s="143"/>
      <c r="Z489" s="143"/>
      <c r="AA489" s="143"/>
      <c r="AB489" s="143"/>
      <c r="AC489" s="143"/>
    </row>
    <row r="490" customHeight="1" spans="1:29">
      <c r="A490" s="64"/>
      <c r="B490" s="64"/>
      <c r="C490" s="64"/>
      <c r="D490" s="64"/>
      <c r="E490" s="64"/>
      <c r="F490" s="142"/>
      <c r="G490" s="142"/>
      <c r="H490" s="64"/>
      <c r="I490" s="64"/>
      <c r="J490" s="64"/>
      <c r="K490" s="142"/>
      <c r="L490" s="64"/>
      <c r="M490" s="64"/>
      <c r="N490" s="64"/>
      <c r="O490" s="64"/>
      <c r="P490" s="142"/>
      <c r="Q490" s="64"/>
      <c r="R490" s="64"/>
      <c r="S490" s="64"/>
      <c r="T490" s="64"/>
      <c r="U490" s="64"/>
      <c r="V490" s="142"/>
      <c r="W490" s="64"/>
      <c r="X490" s="143"/>
      <c r="Y490" s="143"/>
      <c r="Z490" s="143"/>
      <c r="AA490" s="143"/>
      <c r="AB490" s="143"/>
      <c r="AC490" s="143"/>
    </row>
    <row r="491" customHeight="1" spans="1:29">
      <c r="A491" s="64"/>
      <c r="B491" s="64"/>
      <c r="C491" s="64"/>
      <c r="D491" s="64"/>
      <c r="E491" s="64"/>
      <c r="F491" s="142"/>
      <c r="G491" s="142"/>
      <c r="H491" s="64"/>
      <c r="I491" s="64"/>
      <c r="J491" s="64"/>
      <c r="K491" s="142"/>
      <c r="L491" s="64"/>
      <c r="M491" s="64"/>
      <c r="N491" s="64"/>
      <c r="O491" s="64"/>
      <c r="P491" s="142"/>
      <c r="Q491" s="64"/>
      <c r="R491" s="64"/>
      <c r="S491" s="64"/>
      <c r="T491" s="64"/>
      <c r="U491" s="64"/>
      <c r="V491" s="142"/>
      <c r="W491" s="64"/>
      <c r="X491" s="143"/>
      <c r="Y491" s="143"/>
      <c r="Z491" s="143"/>
      <c r="AA491" s="143"/>
      <c r="AB491" s="143"/>
      <c r="AC491" s="143"/>
    </row>
    <row r="492" customHeight="1" spans="1:29">
      <c r="A492" s="64"/>
      <c r="B492" s="64"/>
      <c r="C492" s="64"/>
      <c r="D492" s="64"/>
      <c r="E492" s="64"/>
      <c r="F492" s="142"/>
      <c r="G492" s="142"/>
      <c r="H492" s="64"/>
      <c r="I492" s="64"/>
      <c r="J492" s="64"/>
      <c r="K492" s="142"/>
      <c r="L492" s="64"/>
      <c r="M492" s="64"/>
      <c r="N492" s="64"/>
      <c r="O492" s="64"/>
      <c r="P492" s="142"/>
      <c r="Q492" s="64"/>
      <c r="R492" s="64"/>
      <c r="S492" s="64"/>
      <c r="T492" s="64"/>
      <c r="U492" s="64"/>
      <c r="V492" s="142"/>
      <c r="W492" s="64"/>
      <c r="X492" s="143"/>
      <c r="Y492" s="143"/>
      <c r="Z492" s="143"/>
      <c r="AA492" s="143"/>
      <c r="AB492" s="143"/>
      <c r="AC492" s="143"/>
    </row>
    <row r="493" customHeight="1" spans="1:29">
      <c r="A493" s="64"/>
      <c r="B493" s="64"/>
      <c r="C493" s="64"/>
      <c r="D493" s="64"/>
      <c r="E493" s="64"/>
      <c r="F493" s="142"/>
      <c r="G493" s="142"/>
      <c r="H493" s="64"/>
      <c r="I493" s="64"/>
      <c r="J493" s="64"/>
      <c r="K493" s="142"/>
      <c r="L493" s="64"/>
      <c r="M493" s="64"/>
      <c r="N493" s="64"/>
      <c r="O493" s="64"/>
      <c r="P493" s="142"/>
      <c r="Q493" s="64"/>
      <c r="R493" s="64"/>
      <c r="S493" s="64"/>
      <c r="T493" s="64"/>
      <c r="U493" s="64"/>
      <c r="V493" s="142"/>
      <c r="W493" s="64"/>
      <c r="X493" s="143"/>
      <c r="Y493" s="143"/>
      <c r="Z493" s="143"/>
      <c r="AA493" s="143"/>
      <c r="AB493" s="143"/>
      <c r="AC493" s="143"/>
    </row>
    <row r="494" customHeight="1" spans="1:29">
      <c r="A494" s="64"/>
      <c r="B494" s="64"/>
      <c r="C494" s="64"/>
      <c r="D494" s="64"/>
      <c r="E494" s="64"/>
      <c r="F494" s="142"/>
      <c r="G494" s="142"/>
      <c r="H494" s="64"/>
      <c r="I494" s="64"/>
      <c r="J494" s="64"/>
      <c r="K494" s="142"/>
      <c r="L494" s="64"/>
      <c r="M494" s="64"/>
      <c r="N494" s="64"/>
      <c r="O494" s="64"/>
      <c r="P494" s="142"/>
      <c r="Q494" s="64"/>
      <c r="R494" s="64"/>
      <c r="S494" s="64"/>
      <c r="T494" s="64"/>
      <c r="U494" s="64"/>
      <c r="V494" s="142"/>
      <c r="W494" s="64"/>
      <c r="X494" s="143"/>
      <c r="Y494" s="143"/>
      <c r="Z494" s="143"/>
      <c r="AA494" s="143"/>
      <c r="AB494" s="143"/>
      <c r="AC494" s="143"/>
    </row>
    <row r="495" customHeight="1" spans="1:29">
      <c r="A495" s="64"/>
      <c r="B495" s="64"/>
      <c r="C495" s="64"/>
      <c r="D495" s="64"/>
      <c r="E495" s="64"/>
      <c r="F495" s="142"/>
      <c r="G495" s="142"/>
      <c r="H495" s="64"/>
      <c r="I495" s="64"/>
      <c r="J495" s="64"/>
      <c r="K495" s="142"/>
      <c r="L495" s="64"/>
      <c r="M495" s="64"/>
      <c r="N495" s="64"/>
      <c r="O495" s="64"/>
      <c r="P495" s="142"/>
      <c r="Q495" s="64"/>
      <c r="R495" s="64"/>
      <c r="S495" s="64"/>
      <c r="T495" s="64"/>
      <c r="U495" s="64"/>
      <c r="V495" s="142"/>
      <c r="W495" s="64"/>
      <c r="X495" s="143"/>
      <c r="Y495" s="143"/>
      <c r="Z495" s="143"/>
      <c r="AA495" s="143"/>
      <c r="AB495" s="143"/>
      <c r="AC495" s="143"/>
    </row>
    <row r="496" customHeight="1" spans="1:29">
      <c r="A496" s="64"/>
      <c r="B496" s="64"/>
      <c r="C496" s="64"/>
      <c r="D496" s="64"/>
      <c r="E496" s="64"/>
      <c r="F496" s="142"/>
      <c r="G496" s="142"/>
      <c r="H496" s="64"/>
      <c r="I496" s="64"/>
      <c r="J496" s="64"/>
      <c r="K496" s="142"/>
      <c r="L496" s="64"/>
      <c r="M496" s="64"/>
      <c r="N496" s="64"/>
      <c r="O496" s="64"/>
      <c r="P496" s="142"/>
      <c r="Q496" s="64"/>
      <c r="R496" s="64"/>
      <c r="S496" s="64"/>
      <c r="T496" s="64"/>
      <c r="U496" s="64"/>
      <c r="V496" s="142"/>
      <c r="W496" s="64"/>
      <c r="X496" s="143"/>
      <c r="Y496" s="143"/>
      <c r="Z496" s="143"/>
      <c r="AA496" s="143"/>
      <c r="AB496" s="143"/>
      <c r="AC496" s="143"/>
    </row>
    <row r="497" customHeight="1" spans="1:29">
      <c r="A497" s="64"/>
      <c r="B497" s="64"/>
      <c r="C497" s="64"/>
      <c r="D497" s="64"/>
      <c r="E497" s="64"/>
      <c r="F497" s="142"/>
      <c r="G497" s="142"/>
      <c r="H497" s="64"/>
      <c r="I497" s="64"/>
      <c r="J497" s="64"/>
      <c r="K497" s="142"/>
      <c r="L497" s="64"/>
      <c r="M497" s="64"/>
      <c r="N497" s="64"/>
      <c r="O497" s="64"/>
      <c r="P497" s="142"/>
      <c r="Q497" s="64"/>
      <c r="R497" s="64"/>
      <c r="S497" s="64"/>
      <c r="T497" s="64"/>
      <c r="U497" s="64"/>
      <c r="V497" s="142"/>
      <c r="W497" s="64"/>
      <c r="X497" s="143"/>
      <c r="Y497" s="143"/>
      <c r="Z497" s="143"/>
      <c r="AA497" s="143"/>
      <c r="AB497" s="143"/>
      <c r="AC497" s="143"/>
    </row>
    <row r="498" customHeight="1" spans="1:29">
      <c r="A498" s="64"/>
      <c r="B498" s="64"/>
      <c r="C498" s="64"/>
      <c r="D498" s="64"/>
      <c r="E498" s="64"/>
      <c r="F498" s="142"/>
      <c r="G498" s="142"/>
      <c r="H498" s="64"/>
      <c r="I498" s="64"/>
      <c r="J498" s="64"/>
      <c r="K498" s="142"/>
      <c r="L498" s="64"/>
      <c r="M498" s="64"/>
      <c r="N498" s="64"/>
      <c r="O498" s="64"/>
      <c r="P498" s="142"/>
      <c r="Q498" s="64"/>
      <c r="R498" s="64"/>
      <c r="S498" s="64"/>
      <c r="T498" s="64"/>
      <c r="U498" s="64"/>
      <c r="V498" s="142"/>
      <c r="W498" s="64"/>
      <c r="X498" s="143"/>
      <c r="Y498" s="143"/>
      <c r="Z498" s="143"/>
      <c r="AA498" s="143"/>
      <c r="AB498" s="143"/>
      <c r="AC498" s="143"/>
    </row>
    <row r="499" customHeight="1" spans="1:29">
      <c r="A499" s="64"/>
      <c r="B499" s="64"/>
      <c r="C499" s="64"/>
      <c r="D499" s="64"/>
      <c r="E499" s="64"/>
      <c r="F499" s="142"/>
      <c r="G499" s="142"/>
      <c r="H499" s="64"/>
      <c r="I499" s="64"/>
      <c r="J499" s="64"/>
      <c r="K499" s="142"/>
      <c r="L499" s="64"/>
      <c r="M499" s="64"/>
      <c r="N499" s="64"/>
      <c r="O499" s="64"/>
      <c r="P499" s="142"/>
      <c r="Q499" s="64"/>
      <c r="R499" s="64"/>
      <c r="S499" s="64"/>
      <c r="T499" s="64"/>
      <c r="U499" s="64"/>
      <c r="V499" s="142"/>
      <c r="W499" s="64"/>
      <c r="X499" s="143"/>
      <c r="Y499" s="143"/>
      <c r="Z499" s="143"/>
      <c r="AA499" s="143"/>
      <c r="AB499" s="143"/>
      <c r="AC499" s="143"/>
    </row>
    <row r="500" customHeight="1" spans="1:29">
      <c r="A500" s="64"/>
      <c r="B500" s="64"/>
      <c r="C500" s="64"/>
      <c r="D500" s="64"/>
      <c r="E500" s="64"/>
      <c r="F500" s="142"/>
      <c r="G500" s="142"/>
      <c r="H500" s="64"/>
      <c r="I500" s="64"/>
      <c r="J500" s="64"/>
      <c r="K500" s="142"/>
      <c r="L500" s="64"/>
      <c r="M500" s="64"/>
      <c r="N500" s="64"/>
      <c r="O500" s="64"/>
      <c r="P500" s="142"/>
      <c r="Q500" s="64"/>
      <c r="R500" s="64"/>
      <c r="S500" s="64"/>
      <c r="T500" s="64"/>
      <c r="U500" s="64"/>
      <c r="V500" s="142"/>
      <c r="W500" s="64"/>
      <c r="X500" s="143"/>
      <c r="Y500" s="143"/>
      <c r="Z500" s="143"/>
      <c r="AA500" s="143"/>
      <c r="AB500" s="143"/>
      <c r="AC500" s="143"/>
    </row>
    <row r="501" customHeight="1" spans="1:29">
      <c r="A501" s="64"/>
      <c r="B501" s="64"/>
      <c r="C501" s="64"/>
      <c r="D501" s="64"/>
      <c r="E501" s="64"/>
      <c r="F501" s="142"/>
      <c r="G501" s="142"/>
      <c r="H501" s="64"/>
      <c r="I501" s="64"/>
      <c r="J501" s="64"/>
      <c r="K501" s="142"/>
      <c r="L501" s="64"/>
      <c r="M501" s="64"/>
      <c r="N501" s="64"/>
      <c r="O501" s="64"/>
      <c r="P501" s="142"/>
      <c r="Q501" s="64"/>
      <c r="R501" s="64"/>
      <c r="S501" s="64"/>
      <c r="T501" s="64"/>
      <c r="U501" s="64"/>
      <c r="V501" s="142"/>
      <c r="W501" s="64"/>
      <c r="X501" s="143"/>
      <c r="Y501" s="143"/>
      <c r="Z501" s="143"/>
      <c r="AA501" s="143"/>
      <c r="AB501" s="143"/>
      <c r="AC501" s="143"/>
    </row>
    <row r="502" customHeight="1" spans="1:29">
      <c r="A502" s="64"/>
      <c r="B502" s="64"/>
      <c r="C502" s="64"/>
      <c r="D502" s="64"/>
      <c r="E502" s="64"/>
      <c r="F502" s="142"/>
      <c r="G502" s="142"/>
      <c r="H502" s="64"/>
      <c r="I502" s="64"/>
      <c r="J502" s="64"/>
      <c r="K502" s="142"/>
      <c r="L502" s="64"/>
      <c r="M502" s="64"/>
      <c r="N502" s="64"/>
      <c r="O502" s="64"/>
      <c r="P502" s="142"/>
      <c r="Q502" s="64"/>
      <c r="R502" s="64"/>
      <c r="S502" s="64"/>
      <c r="T502" s="64"/>
      <c r="U502" s="64"/>
      <c r="V502" s="142"/>
      <c r="W502" s="64"/>
      <c r="X502" s="143"/>
      <c r="Y502" s="143"/>
      <c r="Z502" s="143"/>
      <c r="AA502" s="143"/>
      <c r="AB502" s="143"/>
      <c r="AC502" s="143"/>
    </row>
    <row r="503" customHeight="1" spans="1:29">
      <c r="A503" s="64"/>
      <c r="B503" s="64"/>
      <c r="C503" s="64"/>
      <c r="D503" s="64"/>
      <c r="E503" s="64"/>
      <c r="F503" s="142"/>
      <c r="G503" s="142"/>
      <c r="H503" s="64"/>
      <c r="I503" s="64"/>
      <c r="J503" s="64"/>
      <c r="K503" s="142"/>
      <c r="L503" s="64"/>
      <c r="M503" s="64"/>
      <c r="N503" s="64"/>
      <c r="O503" s="64"/>
      <c r="P503" s="142"/>
      <c r="Q503" s="64"/>
      <c r="R503" s="64"/>
      <c r="S503" s="64"/>
      <c r="T503" s="64"/>
      <c r="U503" s="64"/>
      <c r="V503" s="142"/>
      <c r="W503" s="64"/>
      <c r="X503" s="143"/>
      <c r="Y503" s="143"/>
      <c r="Z503" s="143"/>
      <c r="AA503" s="143"/>
      <c r="AB503" s="143"/>
      <c r="AC503" s="143"/>
    </row>
    <row r="504" customHeight="1" spans="1:29">
      <c r="A504" s="64"/>
      <c r="B504" s="64"/>
      <c r="C504" s="64"/>
      <c r="D504" s="64"/>
      <c r="E504" s="64"/>
      <c r="F504" s="142"/>
      <c r="G504" s="142"/>
      <c r="H504" s="64"/>
      <c r="I504" s="64"/>
      <c r="J504" s="64"/>
      <c r="K504" s="142"/>
      <c r="L504" s="64"/>
      <c r="M504" s="64"/>
      <c r="N504" s="64"/>
      <c r="O504" s="64"/>
      <c r="P504" s="142"/>
      <c r="Q504" s="64"/>
      <c r="R504" s="64"/>
      <c r="S504" s="64"/>
      <c r="T504" s="64"/>
      <c r="U504" s="64"/>
      <c r="V504" s="142"/>
      <c r="W504" s="64"/>
      <c r="X504" s="143"/>
      <c r="Y504" s="143"/>
      <c r="Z504" s="143"/>
      <c r="AA504" s="143"/>
      <c r="AB504" s="143"/>
      <c r="AC504" s="143"/>
    </row>
    <row r="505" customHeight="1" spans="1:29">
      <c r="A505" s="64"/>
      <c r="B505" s="64"/>
      <c r="C505" s="64"/>
      <c r="D505" s="64"/>
      <c r="E505" s="64"/>
      <c r="F505" s="142"/>
      <c r="G505" s="142"/>
      <c r="H505" s="64"/>
      <c r="I505" s="64"/>
      <c r="J505" s="64"/>
      <c r="K505" s="142"/>
      <c r="L505" s="64"/>
      <c r="M505" s="64"/>
      <c r="N505" s="64"/>
      <c r="O505" s="64"/>
      <c r="P505" s="142"/>
      <c r="Q505" s="64"/>
      <c r="R505" s="64"/>
      <c r="S505" s="64"/>
      <c r="T505" s="64"/>
      <c r="U505" s="64"/>
      <c r="V505" s="142"/>
      <c r="W505" s="64"/>
      <c r="X505" s="143"/>
      <c r="Y505" s="143"/>
      <c r="Z505" s="143"/>
      <c r="AA505" s="143"/>
      <c r="AB505" s="143"/>
      <c r="AC505" s="143"/>
    </row>
    <row r="506" customHeight="1" spans="1:29">
      <c r="A506" s="64"/>
      <c r="B506" s="64"/>
      <c r="C506" s="64"/>
      <c r="D506" s="64"/>
      <c r="E506" s="64"/>
      <c r="F506" s="142"/>
      <c r="G506" s="142"/>
      <c r="H506" s="64"/>
      <c r="I506" s="64"/>
      <c r="J506" s="64"/>
      <c r="K506" s="142"/>
      <c r="L506" s="64"/>
      <c r="M506" s="64"/>
      <c r="N506" s="64"/>
      <c r="O506" s="64"/>
      <c r="P506" s="142"/>
      <c r="Q506" s="64"/>
      <c r="R506" s="64"/>
      <c r="S506" s="64"/>
      <c r="T506" s="64"/>
      <c r="U506" s="64"/>
      <c r="V506" s="142"/>
      <c r="W506" s="64"/>
      <c r="X506" s="143"/>
      <c r="Y506" s="143"/>
      <c r="Z506" s="143"/>
      <c r="AA506" s="143"/>
      <c r="AB506" s="143"/>
      <c r="AC506" s="143"/>
    </row>
    <row r="507" customHeight="1" spans="1:29">
      <c r="A507" s="64"/>
      <c r="B507" s="64"/>
      <c r="C507" s="64"/>
      <c r="D507" s="64"/>
      <c r="E507" s="64"/>
      <c r="F507" s="142"/>
      <c r="G507" s="142"/>
      <c r="H507" s="64"/>
      <c r="I507" s="64"/>
      <c r="J507" s="64"/>
      <c r="K507" s="142"/>
      <c r="L507" s="64"/>
      <c r="M507" s="64"/>
      <c r="N507" s="64"/>
      <c r="O507" s="64"/>
      <c r="P507" s="142"/>
      <c r="Q507" s="64"/>
      <c r="R507" s="64"/>
      <c r="S507" s="64"/>
      <c r="T507" s="64"/>
      <c r="U507" s="64"/>
      <c r="V507" s="142"/>
      <c r="W507" s="64"/>
      <c r="X507" s="143"/>
      <c r="Y507" s="143"/>
      <c r="Z507" s="143"/>
      <c r="AA507" s="143"/>
      <c r="AB507" s="143"/>
      <c r="AC507" s="143"/>
    </row>
    <row r="508" customHeight="1" spans="1:29">
      <c r="A508" s="64"/>
      <c r="B508" s="64"/>
      <c r="C508" s="64"/>
      <c r="D508" s="64"/>
      <c r="E508" s="64"/>
      <c r="F508" s="142"/>
      <c r="G508" s="142"/>
      <c r="H508" s="64"/>
      <c r="I508" s="64"/>
      <c r="J508" s="64"/>
      <c r="K508" s="142"/>
      <c r="L508" s="64"/>
      <c r="M508" s="64"/>
      <c r="N508" s="64"/>
      <c r="O508" s="64"/>
      <c r="P508" s="142"/>
      <c r="Q508" s="64"/>
      <c r="R508" s="64"/>
      <c r="S508" s="64"/>
      <c r="T508" s="64"/>
      <c r="U508" s="64"/>
      <c r="V508" s="142"/>
      <c r="W508" s="64"/>
      <c r="X508" s="143"/>
      <c r="Y508" s="143"/>
      <c r="Z508" s="143"/>
      <c r="AA508" s="143"/>
      <c r="AB508" s="143"/>
      <c r="AC508" s="143"/>
    </row>
    <row r="509" customHeight="1" spans="1:29">
      <c r="A509" s="64"/>
      <c r="B509" s="64"/>
      <c r="C509" s="64"/>
      <c r="D509" s="64"/>
      <c r="E509" s="64"/>
      <c r="F509" s="142"/>
      <c r="G509" s="142"/>
      <c r="H509" s="64"/>
      <c r="I509" s="64"/>
      <c r="J509" s="64"/>
      <c r="K509" s="142"/>
      <c r="L509" s="64"/>
      <c r="M509" s="64"/>
      <c r="N509" s="64"/>
      <c r="O509" s="64"/>
      <c r="P509" s="142"/>
      <c r="Q509" s="64"/>
      <c r="R509" s="64"/>
      <c r="S509" s="64"/>
      <c r="T509" s="64"/>
      <c r="U509" s="64"/>
      <c r="V509" s="142"/>
      <c r="W509" s="64"/>
      <c r="X509" s="143"/>
      <c r="Y509" s="143"/>
      <c r="Z509" s="143"/>
      <c r="AA509" s="143"/>
      <c r="AB509" s="143"/>
      <c r="AC509" s="143"/>
    </row>
    <row r="510" customHeight="1" spans="1:29">
      <c r="A510" s="64"/>
      <c r="B510" s="64"/>
      <c r="C510" s="64"/>
      <c r="D510" s="64"/>
      <c r="E510" s="64"/>
      <c r="F510" s="142"/>
      <c r="G510" s="142"/>
      <c r="H510" s="64"/>
      <c r="I510" s="64"/>
      <c r="J510" s="64"/>
      <c r="K510" s="142"/>
      <c r="L510" s="64"/>
      <c r="M510" s="64"/>
      <c r="N510" s="64"/>
      <c r="O510" s="64"/>
      <c r="P510" s="142"/>
      <c r="Q510" s="64"/>
      <c r="R510" s="64"/>
      <c r="S510" s="64"/>
      <c r="T510" s="64"/>
      <c r="U510" s="64"/>
      <c r="V510" s="142"/>
      <c r="W510" s="64"/>
      <c r="X510" s="143"/>
      <c r="Y510" s="143"/>
      <c r="Z510" s="143"/>
      <c r="AA510" s="143"/>
      <c r="AB510" s="143"/>
      <c r="AC510" s="143"/>
    </row>
    <row r="511" customHeight="1" spans="1:29">
      <c r="A511" s="64"/>
      <c r="B511" s="64"/>
      <c r="C511" s="64"/>
      <c r="D511" s="64"/>
      <c r="E511" s="64"/>
      <c r="F511" s="142"/>
      <c r="G511" s="142"/>
      <c r="H511" s="64"/>
      <c r="I511" s="64"/>
      <c r="J511" s="64"/>
      <c r="K511" s="142"/>
      <c r="L511" s="64"/>
      <c r="M511" s="64"/>
      <c r="N511" s="64"/>
      <c r="O511" s="64"/>
      <c r="P511" s="142"/>
      <c r="Q511" s="64"/>
      <c r="R511" s="64"/>
      <c r="S511" s="64"/>
      <c r="T511" s="64"/>
      <c r="U511" s="64"/>
      <c r="V511" s="142"/>
      <c r="W511" s="64"/>
      <c r="X511" s="143"/>
      <c r="Y511" s="143"/>
      <c r="Z511" s="143"/>
      <c r="AA511" s="143"/>
      <c r="AB511" s="143"/>
      <c r="AC511" s="143"/>
    </row>
    <row r="512" customHeight="1" spans="1:29">
      <c r="A512" s="64"/>
      <c r="B512" s="64"/>
      <c r="C512" s="64"/>
      <c r="D512" s="64"/>
      <c r="E512" s="64"/>
      <c r="F512" s="142"/>
      <c r="G512" s="142"/>
      <c r="H512" s="64"/>
      <c r="I512" s="64"/>
      <c r="J512" s="64"/>
      <c r="K512" s="142"/>
      <c r="L512" s="64"/>
      <c r="M512" s="64"/>
      <c r="N512" s="64"/>
      <c r="O512" s="64"/>
      <c r="P512" s="142"/>
      <c r="Q512" s="64"/>
      <c r="R512" s="64"/>
      <c r="S512" s="64"/>
      <c r="T512" s="64"/>
      <c r="U512" s="64"/>
      <c r="V512" s="142"/>
      <c r="W512" s="64"/>
      <c r="X512" s="143"/>
      <c r="Y512" s="143"/>
      <c r="Z512" s="143"/>
      <c r="AA512" s="143"/>
      <c r="AB512" s="143"/>
      <c r="AC512" s="143"/>
    </row>
    <row r="513" customHeight="1" spans="1:29">
      <c r="A513" s="64"/>
      <c r="B513" s="64"/>
      <c r="C513" s="64"/>
      <c r="D513" s="64"/>
      <c r="E513" s="64"/>
      <c r="F513" s="142"/>
      <c r="G513" s="142"/>
      <c r="H513" s="64"/>
      <c r="I513" s="64"/>
      <c r="J513" s="64"/>
      <c r="K513" s="142"/>
      <c r="L513" s="64"/>
      <c r="M513" s="64"/>
      <c r="N513" s="64"/>
      <c r="O513" s="64"/>
      <c r="P513" s="142"/>
      <c r="Q513" s="64"/>
      <c r="R513" s="64"/>
      <c r="S513" s="64"/>
      <c r="T513" s="64"/>
      <c r="U513" s="64"/>
      <c r="V513" s="142"/>
      <c r="W513" s="64"/>
      <c r="X513" s="143"/>
      <c r="Y513" s="143"/>
      <c r="Z513" s="143"/>
      <c r="AA513" s="143"/>
      <c r="AB513" s="143"/>
      <c r="AC513" s="143"/>
    </row>
    <row r="514" customHeight="1" spans="1:29">
      <c r="A514" s="64"/>
      <c r="B514" s="64"/>
      <c r="C514" s="64"/>
      <c r="D514" s="64"/>
      <c r="E514" s="64"/>
      <c r="F514" s="142"/>
      <c r="G514" s="142"/>
      <c r="H514" s="64"/>
      <c r="I514" s="64"/>
      <c r="J514" s="64"/>
      <c r="K514" s="142"/>
      <c r="L514" s="64"/>
      <c r="M514" s="64"/>
      <c r="N514" s="64"/>
      <c r="O514" s="64"/>
      <c r="P514" s="142"/>
      <c r="Q514" s="64"/>
      <c r="R514" s="64"/>
      <c r="S514" s="64"/>
      <c r="T514" s="64"/>
      <c r="U514" s="64"/>
      <c r="V514" s="142"/>
      <c r="W514" s="64"/>
      <c r="X514" s="143"/>
      <c r="Y514" s="143"/>
      <c r="Z514" s="143"/>
      <c r="AA514" s="143"/>
      <c r="AB514" s="143"/>
      <c r="AC514" s="143"/>
    </row>
    <row r="515" customHeight="1" spans="1:29">
      <c r="A515" s="64"/>
      <c r="B515" s="64"/>
      <c r="C515" s="64"/>
      <c r="D515" s="64"/>
      <c r="E515" s="64"/>
      <c r="F515" s="142"/>
      <c r="G515" s="142"/>
      <c r="H515" s="64"/>
      <c r="I515" s="64"/>
      <c r="J515" s="64"/>
      <c r="K515" s="142"/>
      <c r="L515" s="64"/>
      <c r="M515" s="64"/>
      <c r="N515" s="64"/>
      <c r="O515" s="64"/>
      <c r="P515" s="142"/>
      <c r="Q515" s="64"/>
      <c r="R515" s="64"/>
      <c r="S515" s="64"/>
      <c r="T515" s="64"/>
      <c r="U515" s="64"/>
      <c r="V515" s="142"/>
      <c r="W515" s="64"/>
      <c r="X515" s="143"/>
      <c r="Y515" s="143"/>
      <c r="Z515" s="143"/>
      <c r="AA515" s="143"/>
      <c r="AB515" s="143"/>
      <c r="AC515" s="143"/>
    </row>
    <row r="516" customHeight="1" spans="1:29">
      <c r="A516" s="64"/>
      <c r="B516" s="64"/>
      <c r="C516" s="64"/>
      <c r="D516" s="64"/>
      <c r="E516" s="64"/>
      <c r="F516" s="142"/>
      <c r="G516" s="142"/>
      <c r="H516" s="64"/>
      <c r="I516" s="64"/>
      <c r="J516" s="64"/>
      <c r="K516" s="142"/>
      <c r="L516" s="64"/>
      <c r="M516" s="64"/>
      <c r="N516" s="64"/>
      <c r="O516" s="64"/>
      <c r="P516" s="142"/>
      <c r="Q516" s="64"/>
      <c r="R516" s="64"/>
      <c r="S516" s="64"/>
      <c r="T516" s="64"/>
      <c r="U516" s="64"/>
      <c r="V516" s="142"/>
      <c r="W516" s="64"/>
      <c r="X516" s="143"/>
      <c r="Y516" s="143"/>
      <c r="Z516" s="143"/>
      <c r="AA516" s="143"/>
      <c r="AB516" s="143"/>
      <c r="AC516" s="143"/>
    </row>
    <row r="517" customHeight="1" spans="1:29">
      <c r="A517" s="64"/>
      <c r="B517" s="64"/>
      <c r="C517" s="64"/>
      <c r="D517" s="64"/>
      <c r="E517" s="64"/>
      <c r="F517" s="142"/>
      <c r="G517" s="142"/>
      <c r="H517" s="64"/>
      <c r="I517" s="64"/>
      <c r="J517" s="64"/>
      <c r="K517" s="142"/>
      <c r="L517" s="64"/>
      <c r="M517" s="64"/>
      <c r="N517" s="64"/>
      <c r="O517" s="64"/>
      <c r="P517" s="142"/>
      <c r="Q517" s="64"/>
      <c r="R517" s="64"/>
      <c r="S517" s="64"/>
      <c r="T517" s="64"/>
      <c r="U517" s="64"/>
      <c r="V517" s="142"/>
      <c r="W517" s="64"/>
      <c r="X517" s="143"/>
      <c r="Y517" s="143"/>
      <c r="Z517" s="143"/>
      <c r="AA517" s="143"/>
      <c r="AB517" s="143"/>
      <c r="AC517" s="143"/>
    </row>
    <row r="518" customHeight="1" spans="1:29">
      <c r="A518" s="64"/>
      <c r="B518" s="64"/>
      <c r="C518" s="64"/>
      <c r="D518" s="64"/>
      <c r="E518" s="64"/>
      <c r="F518" s="142"/>
      <c r="G518" s="142"/>
      <c r="H518" s="64"/>
      <c r="I518" s="64"/>
      <c r="J518" s="64"/>
      <c r="K518" s="142"/>
      <c r="L518" s="64"/>
      <c r="M518" s="64"/>
      <c r="N518" s="64"/>
      <c r="O518" s="64"/>
      <c r="P518" s="142"/>
      <c r="Q518" s="64"/>
      <c r="R518" s="64"/>
      <c r="S518" s="64"/>
      <c r="T518" s="64"/>
      <c r="U518" s="64"/>
      <c r="V518" s="142"/>
      <c r="W518" s="64"/>
      <c r="X518" s="143"/>
      <c r="Y518" s="143"/>
      <c r="Z518" s="143"/>
      <c r="AA518" s="143"/>
      <c r="AB518" s="143"/>
      <c r="AC518" s="143"/>
    </row>
    <row r="519" customHeight="1" spans="1:29">
      <c r="A519" s="64"/>
      <c r="B519" s="64"/>
      <c r="C519" s="64"/>
      <c r="D519" s="64"/>
      <c r="E519" s="64"/>
      <c r="F519" s="142"/>
      <c r="G519" s="142"/>
      <c r="H519" s="64"/>
      <c r="I519" s="64"/>
      <c r="J519" s="64"/>
      <c r="K519" s="142"/>
      <c r="L519" s="64"/>
      <c r="M519" s="64"/>
      <c r="N519" s="64"/>
      <c r="O519" s="64"/>
      <c r="P519" s="142"/>
      <c r="Q519" s="64"/>
      <c r="R519" s="64"/>
      <c r="S519" s="64"/>
      <c r="T519" s="64"/>
      <c r="U519" s="64"/>
      <c r="V519" s="142"/>
      <c r="W519" s="64"/>
      <c r="X519" s="143"/>
      <c r="Y519" s="143"/>
      <c r="Z519" s="143"/>
      <c r="AA519" s="143"/>
      <c r="AB519" s="143"/>
      <c r="AC519" s="143"/>
    </row>
    <row r="520" customHeight="1" spans="1:29">
      <c r="A520" s="64"/>
      <c r="B520" s="64"/>
      <c r="C520" s="64"/>
      <c r="D520" s="64"/>
      <c r="E520" s="64"/>
      <c r="F520" s="142"/>
      <c r="G520" s="142"/>
      <c r="H520" s="64"/>
      <c r="I520" s="64"/>
      <c r="J520" s="64"/>
      <c r="K520" s="142"/>
      <c r="L520" s="64"/>
      <c r="M520" s="64"/>
      <c r="N520" s="64"/>
      <c r="O520" s="64"/>
      <c r="P520" s="142"/>
      <c r="Q520" s="64"/>
      <c r="R520" s="64"/>
      <c r="S520" s="64"/>
      <c r="T520" s="64"/>
      <c r="U520" s="64"/>
      <c r="V520" s="142"/>
      <c r="W520" s="64"/>
      <c r="X520" s="143"/>
      <c r="Y520" s="143"/>
      <c r="Z520" s="143"/>
      <c r="AA520" s="143"/>
      <c r="AB520" s="143"/>
      <c r="AC520" s="143"/>
    </row>
    <row r="521" customHeight="1" spans="1:29">
      <c r="A521" s="64"/>
      <c r="B521" s="64"/>
      <c r="C521" s="64"/>
      <c r="D521" s="64"/>
      <c r="E521" s="64"/>
      <c r="F521" s="142"/>
      <c r="G521" s="142"/>
      <c r="H521" s="64"/>
      <c r="I521" s="64"/>
      <c r="J521" s="64"/>
      <c r="K521" s="142"/>
      <c r="L521" s="64"/>
      <c r="M521" s="64"/>
      <c r="N521" s="64"/>
      <c r="O521" s="64"/>
      <c r="P521" s="142"/>
      <c r="Q521" s="64"/>
      <c r="R521" s="64"/>
      <c r="S521" s="64"/>
      <c r="T521" s="64"/>
      <c r="U521" s="64"/>
      <c r="V521" s="142"/>
      <c r="W521" s="64"/>
      <c r="X521" s="143"/>
      <c r="Y521" s="143"/>
      <c r="Z521" s="143"/>
      <c r="AA521" s="143"/>
      <c r="AB521" s="143"/>
      <c r="AC521" s="143"/>
    </row>
    <row r="522" customHeight="1" spans="1:29">
      <c r="A522" s="64"/>
      <c r="B522" s="64"/>
      <c r="C522" s="64"/>
      <c r="D522" s="64"/>
      <c r="E522" s="64"/>
      <c r="F522" s="142"/>
      <c r="G522" s="142"/>
      <c r="H522" s="64"/>
      <c r="I522" s="64"/>
      <c r="J522" s="64"/>
      <c r="K522" s="142"/>
      <c r="L522" s="64"/>
      <c r="M522" s="64"/>
      <c r="N522" s="64"/>
      <c r="O522" s="64"/>
      <c r="P522" s="142"/>
      <c r="Q522" s="64"/>
      <c r="R522" s="64"/>
      <c r="S522" s="64"/>
      <c r="T522" s="64"/>
      <c r="U522" s="64"/>
      <c r="V522" s="142"/>
      <c r="W522" s="64"/>
      <c r="X522" s="143"/>
      <c r="Y522" s="143"/>
      <c r="Z522" s="143"/>
      <c r="AA522" s="143"/>
      <c r="AB522" s="143"/>
      <c r="AC522" s="143"/>
    </row>
    <row r="523" customHeight="1" spans="1:29">
      <c r="A523" s="64"/>
      <c r="B523" s="64"/>
      <c r="C523" s="64"/>
      <c r="D523" s="64"/>
      <c r="E523" s="64"/>
      <c r="F523" s="142"/>
      <c r="G523" s="142"/>
      <c r="H523" s="64"/>
      <c r="I523" s="64"/>
      <c r="J523" s="64"/>
      <c r="K523" s="142"/>
      <c r="L523" s="64"/>
      <c r="M523" s="64"/>
      <c r="N523" s="64"/>
      <c r="O523" s="64"/>
      <c r="P523" s="142"/>
      <c r="Q523" s="64"/>
      <c r="R523" s="64"/>
      <c r="S523" s="64"/>
      <c r="T523" s="64"/>
      <c r="U523" s="64"/>
      <c r="V523" s="142"/>
      <c r="W523" s="64"/>
      <c r="X523" s="143"/>
      <c r="Y523" s="143"/>
      <c r="Z523" s="143"/>
      <c r="AA523" s="143"/>
      <c r="AB523" s="143"/>
      <c r="AC523" s="143"/>
    </row>
    <row r="524" customHeight="1" spans="1:29">
      <c r="A524" s="64"/>
      <c r="B524" s="64"/>
      <c r="C524" s="64"/>
      <c r="D524" s="64"/>
      <c r="E524" s="64"/>
      <c r="F524" s="142"/>
      <c r="G524" s="142"/>
      <c r="H524" s="64"/>
      <c r="I524" s="64"/>
      <c r="J524" s="64"/>
      <c r="K524" s="142"/>
      <c r="L524" s="64"/>
      <c r="M524" s="64"/>
      <c r="N524" s="64"/>
      <c r="O524" s="64"/>
      <c r="P524" s="142"/>
      <c r="Q524" s="64"/>
      <c r="R524" s="64"/>
      <c r="S524" s="64"/>
      <c r="T524" s="64"/>
      <c r="U524" s="64"/>
      <c r="V524" s="142"/>
      <c r="W524" s="64"/>
      <c r="X524" s="143"/>
      <c r="Y524" s="143"/>
      <c r="Z524" s="143"/>
      <c r="AA524" s="143"/>
      <c r="AB524" s="143"/>
      <c r="AC524" s="143"/>
    </row>
    <row r="525" customHeight="1" spans="1:29">
      <c r="A525" s="64"/>
      <c r="B525" s="64"/>
      <c r="C525" s="64"/>
      <c r="D525" s="64"/>
      <c r="E525" s="64"/>
      <c r="F525" s="142"/>
      <c r="G525" s="142"/>
      <c r="H525" s="64"/>
      <c r="I525" s="64"/>
      <c r="J525" s="64"/>
      <c r="K525" s="142"/>
      <c r="L525" s="64"/>
      <c r="M525" s="64"/>
      <c r="N525" s="64"/>
      <c r="O525" s="64"/>
      <c r="P525" s="142"/>
      <c r="Q525" s="64"/>
      <c r="R525" s="64"/>
      <c r="S525" s="64"/>
      <c r="T525" s="64"/>
      <c r="U525" s="64"/>
      <c r="V525" s="142"/>
      <c r="W525" s="64"/>
      <c r="X525" s="143"/>
      <c r="Y525" s="143"/>
      <c r="Z525" s="143"/>
      <c r="AA525" s="143"/>
      <c r="AB525" s="143"/>
      <c r="AC525" s="143"/>
    </row>
    <row r="526" customHeight="1" spans="1:29">
      <c r="A526" s="64"/>
      <c r="B526" s="64"/>
      <c r="C526" s="64"/>
      <c r="D526" s="64"/>
      <c r="E526" s="64"/>
      <c r="F526" s="142"/>
      <c r="G526" s="142"/>
      <c r="H526" s="64"/>
      <c r="I526" s="64"/>
      <c r="J526" s="64"/>
      <c r="K526" s="142"/>
      <c r="L526" s="64"/>
      <c r="M526" s="64"/>
      <c r="N526" s="64"/>
      <c r="O526" s="64"/>
      <c r="P526" s="142"/>
      <c r="Q526" s="64"/>
      <c r="R526" s="64"/>
      <c r="S526" s="64"/>
      <c r="T526" s="64"/>
      <c r="U526" s="64"/>
      <c r="V526" s="142"/>
      <c r="W526" s="64"/>
      <c r="X526" s="143"/>
      <c r="Y526" s="143"/>
      <c r="Z526" s="143"/>
      <c r="AA526" s="143"/>
      <c r="AB526" s="143"/>
      <c r="AC526" s="143"/>
    </row>
    <row r="527" customHeight="1" spans="1:29">
      <c r="A527" s="64"/>
      <c r="B527" s="64"/>
      <c r="C527" s="64"/>
      <c r="D527" s="64"/>
      <c r="E527" s="64"/>
      <c r="F527" s="142"/>
      <c r="G527" s="142"/>
      <c r="H527" s="64"/>
      <c r="I527" s="64"/>
      <c r="J527" s="64"/>
      <c r="K527" s="142"/>
      <c r="L527" s="64"/>
      <c r="M527" s="64"/>
      <c r="N527" s="64"/>
      <c r="O527" s="64"/>
      <c r="P527" s="142"/>
      <c r="Q527" s="64"/>
      <c r="R527" s="64"/>
      <c r="S527" s="64"/>
      <c r="T527" s="64"/>
      <c r="U527" s="64"/>
      <c r="V527" s="142"/>
      <c r="W527" s="64"/>
      <c r="X527" s="143"/>
      <c r="Y527" s="143"/>
      <c r="Z527" s="143"/>
      <c r="AA527" s="143"/>
      <c r="AB527" s="143"/>
      <c r="AC527" s="143"/>
    </row>
    <row r="528" customHeight="1" spans="1:29">
      <c r="A528" s="64"/>
      <c r="B528" s="64"/>
      <c r="C528" s="64"/>
      <c r="D528" s="64"/>
      <c r="E528" s="64"/>
      <c r="F528" s="142"/>
      <c r="G528" s="142"/>
      <c r="H528" s="64"/>
      <c r="I528" s="64"/>
      <c r="J528" s="64"/>
      <c r="K528" s="142"/>
      <c r="L528" s="64"/>
      <c r="M528" s="64"/>
      <c r="N528" s="64"/>
      <c r="O528" s="64"/>
      <c r="P528" s="142"/>
      <c r="Q528" s="64"/>
      <c r="R528" s="64"/>
      <c r="S528" s="64"/>
      <c r="T528" s="64"/>
      <c r="U528" s="64"/>
      <c r="V528" s="142"/>
      <c r="W528" s="64"/>
      <c r="X528" s="143"/>
      <c r="Y528" s="143"/>
      <c r="Z528" s="143"/>
      <c r="AA528" s="143"/>
      <c r="AB528" s="143"/>
      <c r="AC528" s="143"/>
    </row>
    <row r="529" customHeight="1" spans="1:29">
      <c r="A529" s="64"/>
      <c r="B529" s="64"/>
      <c r="C529" s="64"/>
      <c r="D529" s="64"/>
      <c r="E529" s="64"/>
      <c r="F529" s="142"/>
      <c r="G529" s="142"/>
      <c r="H529" s="64"/>
      <c r="I529" s="64"/>
      <c r="J529" s="64"/>
      <c r="K529" s="142"/>
      <c r="L529" s="64"/>
      <c r="M529" s="64"/>
      <c r="N529" s="64"/>
      <c r="O529" s="64"/>
      <c r="P529" s="142"/>
      <c r="Q529" s="64"/>
      <c r="R529" s="64"/>
      <c r="S529" s="64"/>
      <c r="T529" s="64"/>
      <c r="U529" s="64"/>
      <c r="V529" s="142"/>
      <c r="W529" s="64"/>
      <c r="X529" s="143"/>
      <c r="Y529" s="143"/>
      <c r="Z529" s="143"/>
      <c r="AA529" s="143"/>
      <c r="AB529" s="143"/>
      <c r="AC529" s="143"/>
    </row>
    <row r="530" customHeight="1" spans="1:29">
      <c r="A530" s="64"/>
      <c r="B530" s="64"/>
      <c r="C530" s="64"/>
      <c r="D530" s="64"/>
      <c r="E530" s="64"/>
      <c r="F530" s="142"/>
      <c r="G530" s="142"/>
      <c r="H530" s="64"/>
      <c r="I530" s="64"/>
      <c r="J530" s="64"/>
      <c r="K530" s="142"/>
      <c r="L530" s="64"/>
      <c r="M530" s="64"/>
      <c r="N530" s="64"/>
      <c r="O530" s="64"/>
      <c r="P530" s="142"/>
      <c r="Q530" s="64"/>
      <c r="R530" s="64"/>
      <c r="S530" s="64"/>
      <c r="T530" s="64"/>
      <c r="U530" s="64"/>
      <c r="V530" s="142"/>
      <c r="W530" s="64"/>
      <c r="X530" s="143"/>
      <c r="Y530" s="143"/>
      <c r="Z530" s="143"/>
      <c r="AA530" s="143"/>
      <c r="AB530" s="143"/>
      <c r="AC530" s="143"/>
    </row>
    <row r="531" customHeight="1" spans="1:29">
      <c r="A531" s="64"/>
      <c r="B531" s="64"/>
      <c r="C531" s="64"/>
      <c r="D531" s="64"/>
      <c r="E531" s="64"/>
      <c r="F531" s="142"/>
      <c r="G531" s="142"/>
      <c r="H531" s="64"/>
      <c r="I531" s="64"/>
      <c r="J531" s="64"/>
      <c r="K531" s="142"/>
      <c r="L531" s="64"/>
      <c r="M531" s="64"/>
      <c r="N531" s="64"/>
      <c r="O531" s="64"/>
      <c r="P531" s="142"/>
      <c r="Q531" s="64"/>
      <c r="R531" s="64"/>
      <c r="S531" s="64"/>
      <c r="T531" s="64"/>
      <c r="U531" s="64"/>
      <c r="V531" s="142"/>
      <c r="W531" s="64"/>
      <c r="X531" s="143"/>
      <c r="Y531" s="143"/>
      <c r="Z531" s="143"/>
      <c r="AA531" s="143"/>
      <c r="AB531" s="143"/>
      <c r="AC531" s="143"/>
    </row>
    <row r="532" customHeight="1" spans="1:29">
      <c r="A532" s="64"/>
      <c r="B532" s="64"/>
      <c r="C532" s="64"/>
      <c r="D532" s="64"/>
      <c r="E532" s="64"/>
      <c r="F532" s="142"/>
      <c r="G532" s="142"/>
      <c r="H532" s="64"/>
      <c r="I532" s="64"/>
      <c r="J532" s="64"/>
      <c r="K532" s="142"/>
      <c r="L532" s="64"/>
      <c r="M532" s="64"/>
      <c r="N532" s="64"/>
      <c r="O532" s="64"/>
      <c r="P532" s="142"/>
      <c r="Q532" s="64"/>
      <c r="R532" s="64"/>
      <c r="S532" s="64"/>
      <c r="T532" s="64"/>
      <c r="U532" s="64"/>
      <c r="V532" s="142"/>
      <c r="W532" s="64"/>
      <c r="X532" s="143"/>
      <c r="Y532" s="143"/>
      <c r="Z532" s="143"/>
      <c r="AA532" s="143"/>
      <c r="AB532" s="143"/>
      <c r="AC532" s="143"/>
    </row>
    <row r="533" customHeight="1" spans="1:29">
      <c r="A533" s="64"/>
      <c r="B533" s="64"/>
      <c r="C533" s="64"/>
      <c r="D533" s="64"/>
      <c r="E533" s="64"/>
      <c r="F533" s="142"/>
      <c r="G533" s="142"/>
      <c r="H533" s="64"/>
      <c r="I533" s="64"/>
      <c r="J533" s="64"/>
      <c r="K533" s="142"/>
      <c r="L533" s="64"/>
      <c r="M533" s="64"/>
      <c r="N533" s="64"/>
      <c r="O533" s="64"/>
      <c r="P533" s="142"/>
      <c r="Q533" s="64"/>
      <c r="R533" s="64"/>
      <c r="S533" s="64"/>
      <c r="T533" s="64"/>
      <c r="U533" s="64"/>
      <c r="V533" s="142"/>
      <c r="W533" s="64"/>
      <c r="X533" s="143"/>
      <c r="Y533" s="143"/>
      <c r="Z533" s="143"/>
      <c r="AA533" s="143"/>
      <c r="AB533" s="143"/>
      <c r="AC533" s="143"/>
    </row>
    <row r="534" customHeight="1" spans="1:29">
      <c r="A534" s="64"/>
      <c r="B534" s="64"/>
      <c r="C534" s="64"/>
      <c r="D534" s="64"/>
      <c r="E534" s="64"/>
      <c r="F534" s="142"/>
      <c r="G534" s="142"/>
      <c r="H534" s="64"/>
      <c r="I534" s="64"/>
      <c r="J534" s="64"/>
      <c r="K534" s="142"/>
      <c r="L534" s="64"/>
      <c r="M534" s="64"/>
      <c r="N534" s="64"/>
      <c r="O534" s="64"/>
      <c r="P534" s="142"/>
      <c r="Q534" s="64"/>
      <c r="R534" s="64"/>
      <c r="S534" s="64"/>
      <c r="T534" s="64"/>
      <c r="U534" s="64"/>
      <c r="V534" s="142"/>
      <c r="W534" s="64"/>
      <c r="X534" s="143"/>
      <c r="Y534" s="143"/>
      <c r="Z534" s="143"/>
      <c r="AA534" s="143"/>
      <c r="AB534" s="143"/>
      <c r="AC534" s="143"/>
    </row>
    <row r="535" customHeight="1" spans="1:29">
      <c r="A535" s="64"/>
      <c r="B535" s="64"/>
      <c r="C535" s="64"/>
      <c r="D535" s="64"/>
      <c r="E535" s="64"/>
      <c r="F535" s="142"/>
      <c r="G535" s="142"/>
      <c r="H535" s="64"/>
      <c r="I535" s="64"/>
      <c r="J535" s="64"/>
      <c r="K535" s="142"/>
      <c r="L535" s="64"/>
      <c r="M535" s="64"/>
      <c r="N535" s="64"/>
      <c r="O535" s="64"/>
      <c r="P535" s="142"/>
      <c r="Q535" s="64"/>
      <c r="R535" s="64"/>
      <c r="S535" s="64"/>
      <c r="T535" s="64"/>
      <c r="U535" s="64"/>
      <c r="V535" s="142"/>
      <c r="W535" s="64"/>
      <c r="X535" s="143"/>
      <c r="Y535" s="143"/>
      <c r="Z535" s="143"/>
      <c r="AA535" s="143"/>
      <c r="AB535" s="143"/>
      <c r="AC535" s="143"/>
    </row>
    <row r="536" customHeight="1" spans="1:29">
      <c r="A536" s="64"/>
      <c r="B536" s="64"/>
      <c r="C536" s="64"/>
      <c r="D536" s="64"/>
      <c r="E536" s="64"/>
      <c r="F536" s="142"/>
      <c r="G536" s="142"/>
      <c r="H536" s="64"/>
      <c r="I536" s="64"/>
      <c r="J536" s="64"/>
      <c r="K536" s="142"/>
      <c r="L536" s="64"/>
      <c r="M536" s="64"/>
      <c r="N536" s="64"/>
      <c r="O536" s="64"/>
      <c r="P536" s="142"/>
      <c r="Q536" s="64"/>
      <c r="R536" s="64"/>
      <c r="S536" s="64"/>
      <c r="T536" s="64"/>
      <c r="U536" s="64"/>
      <c r="V536" s="142"/>
      <c r="W536" s="64"/>
      <c r="X536" s="143"/>
      <c r="Y536" s="143"/>
      <c r="Z536" s="143"/>
      <c r="AA536" s="143"/>
      <c r="AB536" s="143"/>
      <c r="AC536" s="143"/>
    </row>
    <row r="537" customHeight="1" spans="1:29">
      <c r="A537" s="64"/>
      <c r="B537" s="64"/>
      <c r="C537" s="64"/>
      <c r="D537" s="64"/>
      <c r="E537" s="64"/>
      <c r="F537" s="142"/>
      <c r="G537" s="142"/>
      <c r="H537" s="64"/>
      <c r="I537" s="64"/>
      <c r="J537" s="64"/>
      <c r="K537" s="142"/>
      <c r="L537" s="64"/>
      <c r="M537" s="64"/>
      <c r="N537" s="64"/>
      <c r="O537" s="64"/>
      <c r="P537" s="142"/>
      <c r="Q537" s="64"/>
      <c r="R537" s="64"/>
      <c r="S537" s="64"/>
      <c r="T537" s="64"/>
      <c r="U537" s="64"/>
      <c r="V537" s="142"/>
      <c r="W537" s="64"/>
      <c r="X537" s="143"/>
      <c r="Y537" s="143"/>
      <c r="Z537" s="143"/>
      <c r="AA537" s="143"/>
      <c r="AB537" s="143"/>
      <c r="AC537" s="143"/>
    </row>
    <row r="538" customHeight="1" spans="1:29">
      <c r="A538" s="64"/>
      <c r="B538" s="64"/>
      <c r="C538" s="64"/>
      <c r="D538" s="64"/>
      <c r="E538" s="64"/>
      <c r="F538" s="142"/>
      <c r="G538" s="142"/>
      <c r="H538" s="64"/>
      <c r="I538" s="64"/>
      <c r="J538" s="64"/>
      <c r="K538" s="142"/>
      <c r="L538" s="64"/>
      <c r="M538" s="64"/>
      <c r="N538" s="64"/>
      <c r="O538" s="64"/>
      <c r="P538" s="142"/>
      <c r="Q538" s="64"/>
      <c r="R538" s="64"/>
      <c r="S538" s="64"/>
      <c r="T538" s="64"/>
      <c r="U538" s="64"/>
      <c r="V538" s="142"/>
      <c r="W538" s="64"/>
      <c r="X538" s="143"/>
      <c r="Y538" s="143"/>
      <c r="Z538" s="143"/>
      <c r="AA538" s="143"/>
      <c r="AB538" s="143"/>
      <c r="AC538" s="143"/>
    </row>
    <row r="539" customHeight="1" spans="1:29">
      <c r="A539" s="64"/>
      <c r="B539" s="64"/>
      <c r="C539" s="64"/>
      <c r="D539" s="64"/>
      <c r="E539" s="64"/>
      <c r="F539" s="142"/>
      <c r="G539" s="142"/>
      <c r="H539" s="64"/>
      <c r="I539" s="64"/>
      <c r="J539" s="64"/>
      <c r="K539" s="142"/>
      <c r="L539" s="64"/>
      <c r="M539" s="64"/>
      <c r="N539" s="64"/>
      <c r="O539" s="64"/>
      <c r="P539" s="142"/>
      <c r="Q539" s="64"/>
      <c r="R539" s="64"/>
      <c r="S539" s="64"/>
      <c r="T539" s="64"/>
      <c r="U539" s="64"/>
      <c r="V539" s="142"/>
      <c r="W539" s="64"/>
      <c r="X539" s="143"/>
      <c r="Y539" s="143"/>
      <c r="Z539" s="143"/>
      <c r="AA539" s="143"/>
      <c r="AB539" s="143"/>
      <c r="AC539" s="143"/>
    </row>
    <row r="540" customHeight="1" spans="1:29">
      <c r="A540" s="64"/>
      <c r="B540" s="64"/>
      <c r="C540" s="64"/>
      <c r="D540" s="64"/>
      <c r="E540" s="64"/>
      <c r="F540" s="142"/>
      <c r="G540" s="142"/>
      <c r="H540" s="64"/>
      <c r="I540" s="64"/>
      <c r="J540" s="64"/>
      <c r="K540" s="142"/>
      <c r="L540" s="64"/>
      <c r="M540" s="64"/>
      <c r="N540" s="64"/>
      <c r="O540" s="64"/>
      <c r="P540" s="142"/>
      <c r="Q540" s="64"/>
      <c r="R540" s="64"/>
      <c r="S540" s="64"/>
      <c r="T540" s="64"/>
      <c r="U540" s="64"/>
      <c r="V540" s="142"/>
      <c r="W540" s="64"/>
      <c r="X540" s="143"/>
      <c r="Y540" s="143"/>
      <c r="Z540" s="143"/>
      <c r="AA540" s="143"/>
      <c r="AB540" s="143"/>
      <c r="AC540" s="143"/>
    </row>
    <row r="541" customHeight="1" spans="1:29">
      <c r="A541" s="64"/>
      <c r="B541" s="64"/>
      <c r="C541" s="64"/>
      <c r="D541" s="64"/>
      <c r="E541" s="64"/>
      <c r="F541" s="142"/>
      <c r="G541" s="142"/>
      <c r="H541" s="64"/>
      <c r="I541" s="64"/>
      <c r="J541" s="64"/>
      <c r="K541" s="142"/>
      <c r="L541" s="64"/>
      <c r="M541" s="64"/>
      <c r="N541" s="64"/>
      <c r="O541" s="64"/>
      <c r="P541" s="142"/>
      <c r="Q541" s="64"/>
      <c r="R541" s="64"/>
      <c r="S541" s="64"/>
      <c r="T541" s="64"/>
      <c r="U541" s="64"/>
      <c r="V541" s="142"/>
      <c r="W541" s="64"/>
      <c r="X541" s="143"/>
      <c r="Y541" s="143"/>
      <c r="Z541" s="143"/>
      <c r="AA541" s="143"/>
      <c r="AB541" s="143"/>
      <c r="AC541" s="143"/>
    </row>
    <row r="542" customHeight="1" spans="1:29">
      <c r="A542" s="64"/>
      <c r="B542" s="64"/>
      <c r="C542" s="64"/>
      <c r="D542" s="64"/>
      <c r="E542" s="64"/>
      <c r="F542" s="142"/>
      <c r="G542" s="142"/>
      <c r="H542" s="64"/>
      <c r="I542" s="64"/>
      <c r="J542" s="64"/>
      <c r="K542" s="142"/>
      <c r="L542" s="64"/>
      <c r="M542" s="64"/>
      <c r="N542" s="64"/>
      <c r="O542" s="64"/>
      <c r="P542" s="142"/>
      <c r="Q542" s="64"/>
      <c r="R542" s="64"/>
      <c r="S542" s="64"/>
      <c r="T542" s="64"/>
      <c r="U542" s="64"/>
      <c r="V542" s="142"/>
      <c r="W542" s="64"/>
      <c r="X542" s="143"/>
      <c r="Y542" s="143"/>
      <c r="Z542" s="143"/>
      <c r="AA542" s="143"/>
      <c r="AB542" s="143"/>
      <c r="AC542" s="143"/>
    </row>
    <row r="543" customHeight="1" spans="1:29">
      <c r="A543" s="64"/>
      <c r="B543" s="64"/>
      <c r="C543" s="64"/>
      <c r="D543" s="64"/>
      <c r="E543" s="64"/>
      <c r="F543" s="142"/>
      <c r="G543" s="142"/>
      <c r="H543" s="64"/>
      <c r="I543" s="64"/>
      <c r="J543" s="64"/>
      <c r="K543" s="142"/>
      <c r="L543" s="64"/>
      <c r="M543" s="64"/>
      <c r="N543" s="64"/>
      <c r="O543" s="64"/>
      <c r="P543" s="142"/>
      <c r="Q543" s="64"/>
      <c r="R543" s="64"/>
      <c r="S543" s="64"/>
      <c r="T543" s="64"/>
      <c r="U543" s="64"/>
      <c r="V543" s="142"/>
      <c r="W543" s="64"/>
      <c r="X543" s="143"/>
      <c r="Y543" s="143"/>
      <c r="Z543" s="143"/>
      <c r="AA543" s="143"/>
      <c r="AB543" s="143"/>
      <c r="AC543" s="143"/>
    </row>
    <row r="544" customHeight="1" spans="1:29">
      <c r="A544" s="64"/>
      <c r="B544" s="64"/>
      <c r="C544" s="64"/>
      <c r="D544" s="64"/>
      <c r="E544" s="64"/>
      <c r="F544" s="142"/>
      <c r="G544" s="142"/>
      <c r="H544" s="64"/>
      <c r="I544" s="64"/>
      <c r="J544" s="64"/>
      <c r="K544" s="142"/>
      <c r="L544" s="64"/>
      <c r="M544" s="64"/>
      <c r="N544" s="64"/>
      <c r="O544" s="64"/>
      <c r="P544" s="142"/>
      <c r="Q544" s="64"/>
      <c r="R544" s="64"/>
      <c r="S544" s="64"/>
      <c r="T544" s="64"/>
      <c r="U544" s="64"/>
      <c r="V544" s="142"/>
      <c r="W544" s="64"/>
      <c r="X544" s="143"/>
      <c r="Y544" s="143"/>
      <c r="Z544" s="143"/>
      <c r="AA544" s="143"/>
      <c r="AB544" s="143"/>
      <c r="AC544" s="143"/>
    </row>
    <row r="545" customHeight="1" spans="1:29">
      <c r="A545" s="64"/>
      <c r="B545" s="64"/>
      <c r="C545" s="64"/>
      <c r="D545" s="64"/>
      <c r="E545" s="64"/>
      <c r="F545" s="142"/>
      <c r="G545" s="142"/>
      <c r="H545" s="64"/>
      <c r="I545" s="64"/>
      <c r="J545" s="64"/>
      <c r="K545" s="142"/>
      <c r="L545" s="64"/>
      <c r="M545" s="64"/>
      <c r="N545" s="64"/>
      <c r="O545" s="64"/>
      <c r="P545" s="142"/>
      <c r="Q545" s="64"/>
      <c r="R545" s="64"/>
      <c r="S545" s="64"/>
      <c r="T545" s="64"/>
      <c r="U545" s="64"/>
      <c r="V545" s="142"/>
      <c r="W545" s="64"/>
      <c r="X545" s="143"/>
      <c r="Y545" s="143"/>
      <c r="Z545" s="143"/>
      <c r="AA545" s="143"/>
      <c r="AB545" s="143"/>
      <c r="AC545" s="143"/>
    </row>
    <row r="546" customHeight="1" spans="1:29">
      <c r="A546" s="64"/>
      <c r="B546" s="64"/>
      <c r="C546" s="64"/>
      <c r="D546" s="64"/>
      <c r="E546" s="64"/>
      <c r="F546" s="142"/>
      <c r="G546" s="142"/>
      <c r="H546" s="64"/>
      <c r="I546" s="64"/>
      <c r="J546" s="64"/>
      <c r="K546" s="142"/>
      <c r="L546" s="64"/>
      <c r="M546" s="64"/>
      <c r="N546" s="64"/>
      <c r="O546" s="64"/>
      <c r="P546" s="142"/>
      <c r="Q546" s="64"/>
      <c r="R546" s="64"/>
      <c r="S546" s="64"/>
      <c r="T546" s="64"/>
      <c r="U546" s="64"/>
      <c r="V546" s="142"/>
      <c r="W546" s="64"/>
      <c r="X546" s="143"/>
      <c r="Y546" s="143"/>
      <c r="Z546" s="143"/>
      <c r="AA546" s="143"/>
      <c r="AB546" s="143"/>
      <c r="AC546" s="143"/>
    </row>
    <row r="547" customHeight="1" spans="1:29">
      <c r="A547" s="64"/>
      <c r="B547" s="64"/>
      <c r="C547" s="64"/>
      <c r="D547" s="64"/>
      <c r="E547" s="64"/>
      <c r="F547" s="142"/>
      <c r="G547" s="142"/>
      <c r="H547" s="64"/>
      <c r="I547" s="64"/>
      <c r="J547" s="64"/>
      <c r="K547" s="142"/>
      <c r="L547" s="64"/>
      <c r="M547" s="64"/>
      <c r="N547" s="64"/>
      <c r="O547" s="64"/>
      <c r="P547" s="142"/>
      <c r="Q547" s="64"/>
      <c r="R547" s="64"/>
      <c r="S547" s="64"/>
      <c r="T547" s="64"/>
      <c r="U547" s="64"/>
      <c r="V547" s="142"/>
      <c r="W547" s="64"/>
      <c r="X547" s="143"/>
      <c r="Y547" s="143"/>
      <c r="Z547" s="143"/>
      <c r="AA547" s="143"/>
      <c r="AB547" s="143"/>
      <c r="AC547" s="143"/>
    </row>
    <row r="548" customHeight="1" spans="1:29">
      <c r="A548" s="64"/>
      <c r="B548" s="64"/>
      <c r="C548" s="64"/>
      <c r="D548" s="64"/>
      <c r="E548" s="64"/>
      <c r="F548" s="142"/>
      <c r="G548" s="142"/>
      <c r="H548" s="64"/>
      <c r="I548" s="64"/>
      <c r="J548" s="64"/>
      <c r="K548" s="142"/>
      <c r="L548" s="64"/>
      <c r="M548" s="64"/>
      <c r="N548" s="64"/>
      <c r="O548" s="64"/>
      <c r="P548" s="142"/>
      <c r="Q548" s="64"/>
      <c r="R548" s="64"/>
      <c r="S548" s="64"/>
      <c r="T548" s="64"/>
      <c r="U548" s="64"/>
      <c r="V548" s="142"/>
      <c r="W548" s="64"/>
      <c r="X548" s="143"/>
      <c r="Y548" s="143"/>
      <c r="Z548" s="143"/>
      <c r="AA548" s="143"/>
      <c r="AB548" s="143"/>
      <c r="AC548" s="143"/>
    </row>
    <row r="549" customHeight="1" spans="1:29">
      <c r="A549" s="64"/>
      <c r="B549" s="64"/>
      <c r="C549" s="64"/>
      <c r="D549" s="64"/>
      <c r="E549" s="64"/>
      <c r="F549" s="142"/>
      <c r="G549" s="142"/>
      <c r="H549" s="64"/>
      <c r="I549" s="64"/>
      <c r="J549" s="64"/>
      <c r="K549" s="142"/>
      <c r="L549" s="64"/>
      <c r="M549" s="64"/>
      <c r="N549" s="64"/>
      <c r="O549" s="64"/>
      <c r="P549" s="142"/>
      <c r="Q549" s="64"/>
      <c r="R549" s="64"/>
      <c r="S549" s="64"/>
      <c r="T549" s="64"/>
      <c r="U549" s="64"/>
      <c r="V549" s="142"/>
      <c r="W549" s="64"/>
      <c r="X549" s="143"/>
      <c r="Y549" s="143"/>
      <c r="Z549" s="143"/>
      <c r="AA549" s="143"/>
      <c r="AB549" s="143"/>
      <c r="AC549" s="143"/>
    </row>
    <row r="550" customHeight="1" spans="1:29">
      <c r="A550" s="64"/>
      <c r="B550" s="64"/>
      <c r="C550" s="64"/>
      <c r="D550" s="64"/>
      <c r="E550" s="64"/>
      <c r="F550" s="142"/>
      <c r="G550" s="142"/>
      <c r="H550" s="64"/>
      <c r="I550" s="64"/>
      <c r="J550" s="64"/>
      <c r="K550" s="142"/>
      <c r="L550" s="64"/>
      <c r="M550" s="64"/>
      <c r="N550" s="64"/>
      <c r="O550" s="64"/>
      <c r="P550" s="142"/>
      <c r="Q550" s="64"/>
      <c r="R550" s="64"/>
      <c r="S550" s="64"/>
      <c r="T550" s="64"/>
      <c r="U550" s="64"/>
      <c r="V550" s="142"/>
      <c r="W550" s="64"/>
      <c r="X550" s="143"/>
      <c r="Y550" s="143"/>
      <c r="Z550" s="143"/>
      <c r="AA550" s="143"/>
      <c r="AB550" s="143"/>
      <c r="AC550" s="143"/>
    </row>
    <row r="551" customHeight="1" spans="1:29">
      <c r="A551" s="64"/>
      <c r="B551" s="64"/>
      <c r="C551" s="64"/>
      <c r="D551" s="64"/>
      <c r="E551" s="64"/>
      <c r="F551" s="142"/>
      <c r="G551" s="142"/>
      <c r="H551" s="64"/>
      <c r="I551" s="64"/>
      <c r="J551" s="64"/>
      <c r="K551" s="142"/>
      <c r="L551" s="64"/>
      <c r="M551" s="64"/>
      <c r="N551" s="64"/>
      <c r="O551" s="64"/>
      <c r="P551" s="142"/>
      <c r="Q551" s="64"/>
      <c r="R551" s="64"/>
      <c r="S551" s="64"/>
      <c r="T551" s="64"/>
      <c r="U551" s="64"/>
      <c r="V551" s="142"/>
      <c r="W551" s="64"/>
      <c r="X551" s="143"/>
      <c r="Y551" s="143"/>
      <c r="Z551" s="143"/>
      <c r="AA551" s="143"/>
      <c r="AB551" s="143"/>
      <c r="AC551" s="143"/>
    </row>
    <row r="552" customHeight="1" spans="1:29">
      <c r="A552" s="64"/>
      <c r="B552" s="64"/>
      <c r="C552" s="64"/>
      <c r="D552" s="64"/>
      <c r="E552" s="64"/>
      <c r="F552" s="142"/>
      <c r="G552" s="142"/>
      <c r="H552" s="64"/>
      <c r="I552" s="64"/>
      <c r="J552" s="64"/>
      <c r="K552" s="142"/>
      <c r="L552" s="64"/>
      <c r="M552" s="64"/>
      <c r="N552" s="64"/>
      <c r="O552" s="64"/>
      <c r="P552" s="142"/>
      <c r="Q552" s="64"/>
      <c r="R552" s="64"/>
      <c r="S552" s="64"/>
      <c r="T552" s="64"/>
      <c r="U552" s="64"/>
      <c r="V552" s="142"/>
      <c r="W552" s="64"/>
      <c r="X552" s="143"/>
      <c r="Y552" s="143"/>
      <c r="Z552" s="143"/>
      <c r="AA552" s="143"/>
      <c r="AB552" s="143"/>
      <c r="AC552" s="143"/>
    </row>
    <row r="553" customHeight="1" spans="1:29">
      <c r="A553" s="64"/>
      <c r="B553" s="64"/>
      <c r="C553" s="64"/>
      <c r="D553" s="64"/>
      <c r="E553" s="64"/>
      <c r="F553" s="142"/>
      <c r="G553" s="142"/>
      <c r="H553" s="64"/>
      <c r="I553" s="64"/>
      <c r="J553" s="64"/>
      <c r="K553" s="142"/>
      <c r="L553" s="64"/>
      <c r="M553" s="64"/>
      <c r="N553" s="64"/>
      <c r="O553" s="64"/>
      <c r="P553" s="142"/>
      <c r="Q553" s="64"/>
      <c r="R553" s="64"/>
      <c r="S553" s="64"/>
      <c r="T553" s="64"/>
      <c r="U553" s="64"/>
      <c r="V553" s="142"/>
      <c r="W553" s="64"/>
      <c r="X553" s="143"/>
      <c r="Y553" s="143"/>
      <c r="Z553" s="143"/>
      <c r="AA553" s="143"/>
      <c r="AB553" s="143"/>
      <c r="AC553" s="143"/>
    </row>
    <row r="554" customHeight="1" spans="1:29">
      <c r="A554" s="64"/>
      <c r="B554" s="64"/>
      <c r="C554" s="64"/>
      <c r="D554" s="64"/>
      <c r="E554" s="64"/>
      <c r="F554" s="142"/>
      <c r="G554" s="142"/>
      <c r="H554" s="64"/>
      <c r="I554" s="64"/>
      <c r="J554" s="64"/>
      <c r="K554" s="142"/>
      <c r="L554" s="64"/>
      <c r="M554" s="64"/>
      <c r="N554" s="64"/>
      <c r="O554" s="64"/>
      <c r="P554" s="142"/>
      <c r="Q554" s="64"/>
      <c r="R554" s="64"/>
      <c r="S554" s="64"/>
      <c r="T554" s="64"/>
      <c r="U554" s="64"/>
      <c r="V554" s="142"/>
      <c r="W554" s="64"/>
      <c r="X554" s="143"/>
      <c r="Y554" s="143"/>
      <c r="Z554" s="143"/>
      <c r="AA554" s="143"/>
      <c r="AB554" s="143"/>
      <c r="AC554" s="143"/>
    </row>
    <row r="555" customHeight="1" spans="1:29">
      <c r="A555" s="64"/>
      <c r="B555" s="64"/>
      <c r="C555" s="64"/>
      <c r="D555" s="64"/>
      <c r="E555" s="64"/>
      <c r="F555" s="142"/>
      <c r="G555" s="142"/>
      <c r="H555" s="64"/>
      <c r="I555" s="64"/>
      <c r="J555" s="64"/>
      <c r="K555" s="142"/>
      <c r="L555" s="64"/>
      <c r="M555" s="64"/>
      <c r="N555" s="64"/>
      <c r="O555" s="64"/>
      <c r="P555" s="142"/>
      <c r="Q555" s="64"/>
      <c r="R555" s="64"/>
      <c r="S555" s="64"/>
      <c r="T555" s="64"/>
      <c r="U555" s="64"/>
      <c r="V555" s="142"/>
      <c r="W555" s="64"/>
      <c r="X555" s="143"/>
      <c r="Y555" s="143"/>
      <c r="Z555" s="143"/>
      <c r="AA555" s="143"/>
      <c r="AB555" s="143"/>
      <c r="AC555" s="143"/>
    </row>
    <row r="556" customHeight="1" spans="1:29">
      <c r="A556" s="64"/>
      <c r="B556" s="64"/>
      <c r="C556" s="64"/>
      <c r="D556" s="64"/>
      <c r="E556" s="64"/>
      <c r="F556" s="142"/>
      <c r="G556" s="142"/>
      <c r="H556" s="64"/>
      <c r="I556" s="64"/>
      <c r="J556" s="64"/>
      <c r="K556" s="142"/>
      <c r="L556" s="64"/>
      <c r="M556" s="64"/>
      <c r="N556" s="64"/>
      <c r="O556" s="64"/>
      <c r="P556" s="142"/>
      <c r="Q556" s="64"/>
      <c r="R556" s="64"/>
      <c r="S556" s="64"/>
      <c r="T556" s="64"/>
      <c r="U556" s="64"/>
      <c r="V556" s="142"/>
      <c r="W556" s="64"/>
      <c r="X556" s="143"/>
      <c r="Y556" s="143"/>
      <c r="Z556" s="143"/>
      <c r="AA556" s="143"/>
      <c r="AB556" s="143"/>
      <c r="AC556" s="143"/>
    </row>
    <row r="557" customHeight="1" spans="1:29">
      <c r="A557" s="64"/>
      <c r="B557" s="64"/>
      <c r="C557" s="64"/>
      <c r="D557" s="64"/>
      <c r="E557" s="64"/>
      <c r="F557" s="142"/>
      <c r="G557" s="142"/>
      <c r="H557" s="64"/>
      <c r="I557" s="64"/>
      <c r="J557" s="64"/>
      <c r="K557" s="142"/>
      <c r="L557" s="64"/>
      <c r="M557" s="64"/>
      <c r="N557" s="64"/>
      <c r="O557" s="64"/>
      <c r="P557" s="142"/>
      <c r="Q557" s="64"/>
      <c r="R557" s="64"/>
      <c r="S557" s="64"/>
      <c r="T557" s="64"/>
      <c r="U557" s="64"/>
      <c r="V557" s="142"/>
      <c r="W557" s="64"/>
      <c r="X557" s="143"/>
      <c r="Y557" s="143"/>
      <c r="Z557" s="143"/>
      <c r="AA557" s="143"/>
      <c r="AB557" s="143"/>
      <c r="AC557" s="143"/>
    </row>
    <row r="558" customHeight="1" spans="1:29">
      <c r="A558" s="64"/>
      <c r="B558" s="64"/>
      <c r="C558" s="64"/>
      <c r="D558" s="64"/>
      <c r="E558" s="64"/>
      <c r="F558" s="142"/>
      <c r="G558" s="142"/>
      <c r="H558" s="64"/>
      <c r="I558" s="64"/>
      <c r="J558" s="64"/>
      <c r="K558" s="142"/>
      <c r="L558" s="64"/>
      <c r="M558" s="64"/>
      <c r="N558" s="64"/>
      <c r="O558" s="64"/>
      <c r="P558" s="142"/>
      <c r="Q558" s="64"/>
      <c r="R558" s="64"/>
      <c r="S558" s="64"/>
      <c r="T558" s="64"/>
      <c r="U558" s="64"/>
      <c r="V558" s="142"/>
      <c r="W558" s="64"/>
      <c r="X558" s="143"/>
      <c r="Y558" s="143"/>
      <c r="Z558" s="143"/>
      <c r="AA558" s="143"/>
      <c r="AB558" s="143"/>
      <c r="AC558" s="143"/>
    </row>
    <row r="559" customHeight="1" spans="1:29">
      <c r="A559" s="64"/>
      <c r="B559" s="64"/>
      <c r="C559" s="64"/>
      <c r="D559" s="64"/>
      <c r="E559" s="64"/>
      <c r="F559" s="142"/>
      <c r="G559" s="142"/>
      <c r="H559" s="64"/>
      <c r="I559" s="64"/>
      <c r="J559" s="64"/>
      <c r="K559" s="142"/>
      <c r="L559" s="64"/>
      <c r="M559" s="64"/>
      <c r="N559" s="64"/>
      <c r="O559" s="64"/>
      <c r="P559" s="142"/>
      <c r="Q559" s="64"/>
      <c r="R559" s="64"/>
      <c r="S559" s="64"/>
      <c r="T559" s="64"/>
      <c r="U559" s="64"/>
      <c r="V559" s="142"/>
      <c r="W559" s="64"/>
      <c r="X559" s="143"/>
      <c r="Y559" s="143"/>
      <c r="Z559" s="143"/>
      <c r="AA559" s="143"/>
      <c r="AB559" s="143"/>
      <c r="AC559" s="143"/>
    </row>
    <row r="560" customHeight="1" spans="1:29">
      <c r="A560" s="64"/>
      <c r="B560" s="64"/>
      <c r="C560" s="64"/>
      <c r="D560" s="64"/>
      <c r="E560" s="64"/>
      <c r="F560" s="142"/>
      <c r="G560" s="142"/>
      <c r="H560" s="64"/>
      <c r="I560" s="64"/>
      <c r="J560" s="64"/>
      <c r="K560" s="142"/>
      <c r="L560" s="64"/>
      <c r="M560" s="64"/>
      <c r="N560" s="64"/>
      <c r="O560" s="64"/>
      <c r="P560" s="142"/>
      <c r="Q560" s="64"/>
      <c r="R560" s="64"/>
      <c r="S560" s="64"/>
      <c r="T560" s="64"/>
      <c r="U560" s="64"/>
      <c r="V560" s="142"/>
      <c r="W560" s="64"/>
      <c r="X560" s="143"/>
      <c r="Y560" s="143"/>
      <c r="Z560" s="143"/>
      <c r="AA560" s="143"/>
      <c r="AB560" s="143"/>
      <c r="AC560" s="143"/>
    </row>
    <row r="561" customHeight="1" spans="1:29">
      <c r="A561" s="64"/>
      <c r="B561" s="64"/>
      <c r="C561" s="64"/>
      <c r="D561" s="64"/>
      <c r="E561" s="64"/>
      <c r="F561" s="142"/>
      <c r="G561" s="142"/>
      <c r="H561" s="64"/>
      <c r="I561" s="64"/>
      <c r="J561" s="64"/>
      <c r="K561" s="142"/>
      <c r="L561" s="64"/>
      <c r="M561" s="64"/>
      <c r="N561" s="64"/>
      <c r="O561" s="64"/>
      <c r="P561" s="142"/>
      <c r="Q561" s="64"/>
      <c r="R561" s="64"/>
      <c r="S561" s="64"/>
      <c r="T561" s="64"/>
      <c r="U561" s="64"/>
      <c r="V561" s="142"/>
      <c r="W561" s="64"/>
      <c r="X561" s="143"/>
      <c r="Y561" s="143"/>
      <c r="Z561" s="143"/>
      <c r="AA561" s="143"/>
      <c r="AB561" s="143"/>
      <c r="AC561" s="143"/>
    </row>
    <row r="562" customHeight="1" spans="1:29">
      <c r="A562" s="64"/>
      <c r="B562" s="64"/>
      <c r="C562" s="64"/>
      <c r="D562" s="64"/>
      <c r="E562" s="64"/>
      <c r="F562" s="142"/>
      <c r="G562" s="142"/>
      <c r="H562" s="64"/>
      <c r="I562" s="64"/>
      <c r="J562" s="64"/>
      <c r="K562" s="142"/>
      <c r="L562" s="64"/>
      <c r="M562" s="64"/>
      <c r="N562" s="64"/>
      <c r="O562" s="64"/>
      <c r="P562" s="142"/>
      <c r="Q562" s="64"/>
      <c r="R562" s="64"/>
      <c r="S562" s="64"/>
      <c r="T562" s="64"/>
      <c r="U562" s="64"/>
      <c r="V562" s="142"/>
      <c r="W562" s="64"/>
      <c r="X562" s="143"/>
      <c r="Y562" s="143"/>
      <c r="Z562" s="143"/>
      <c r="AA562" s="143"/>
      <c r="AB562" s="143"/>
      <c r="AC562" s="143"/>
    </row>
    <row r="563" customHeight="1" spans="1:29">
      <c r="A563" s="64"/>
      <c r="B563" s="64"/>
      <c r="C563" s="64"/>
      <c r="D563" s="64"/>
      <c r="E563" s="64"/>
      <c r="F563" s="142"/>
      <c r="G563" s="142"/>
      <c r="H563" s="64"/>
      <c r="I563" s="64"/>
      <c r="J563" s="64"/>
      <c r="K563" s="142"/>
      <c r="L563" s="64"/>
      <c r="M563" s="64"/>
      <c r="N563" s="64"/>
      <c r="O563" s="64"/>
      <c r="P563" s="142"/>
      <c r="Q563" s="64"/>
      <c r="R563" s="64"/>
      <c r="S563" s="64"/>
      <c r="T563" s="64"/>
      <c r="U563" s="64"/>
      <c r="V563" s="142"/>
      <c r="W563" s="64"/>
      <c r="X563" s="143"/>
      <c r="Y563" s="143"/>
      <c r="Z563" s="143"/>
      <c r="AA563" s="143"/>
      <c r="AB563" s="143"/>
      <c r="AC563" s="143"/>
    </row>
    <row r="564" customHeight="1" spans="1:29">
      <c r="A564" s="64"/>
      <c r="B564" s="64"/>
      <c r="C564" s="64"/>
      <c r="D564" s="64"/>
      <c r="E564" s="64"/>
      <c r="F564" s="142"/>
      <c r="G564" s="142"/>
      <c r="H564" s="64"/>
      <c r="I564" s="64"/>
      <c r="J564" s="64"/>
      <c r="K564" s="142"/>
      <c r="L564" s="64"/>
      <c r="M564" s="64"/>
      <c r="N564" s="64"/>
      <c r="O564" s="64"/>
      <c r="P564" s="142"/>
      <c r="Q564" s="64"/>
      <c r="R564" s="64"/>
      <c r="S564" s="64"/>
      <c r="T564" s="64"/>
      <c r="U564" s="64"/>
      <c r="V564" s="142"/>
      <c r="W564" s="64"/>
      <c r="X564" s="143"/>
      <c r="Y564" s="143"/>
      <c r="Z564" s="143"/>
      <c r="AA564" s="143"/>
      <c r="AB564" s="143"/>
      <c r="AC564" s="143"/>
    </row>
    <row r="565" customHeight="1" spans="1:29">
      <c r="A565" s="64"/>
      <c r="B565" s="64"/>
      <c r="C565" s="64"/>
      <c r="D565" s="64"/>
      <c r="E565" s="64"/>
      <c r="F565" s="142"/>
      <c r="G565" s="142"/>
      <c r="H565" s="64"/>
      <c r="I565" s="64"/>
      <c r="J565" s="64"/>
      <c r="K565" s="142"/>
      <c r="L565" s="64"/>
      <c r="M565" s="64"/>
      <c r="N565" s="64"/>
      <c r="O565" s="64"/>
      <c r="P565" s="142"/>
      <c r="Q565" s="64"/>
      <c r="R565" s="64"/>
      <c r="S565" s="64"/>
      <c r="T565" s="64"/>
      <c r="U565" s="64"/>
      <c r="V565" s="142"/>
      <c r="W565" s="64"/>
      <c r="X565" s="143"/>
      <c r="Y565" s="143"/>
      <c r="Z565" s="143"/>
      <c r="AA565" s="143"/>
      <c r="AB565" s="143"/>
      <c r="AC565" s="143"/>
    </row>
    <row r="566" customHeight="1" spans="1:29">
      <c r="A566" s="64"/>
      <c r="B566" s="64"/>
      <c r="C566" s="64"/>
      <c r="D566" s="64"/>
      <c r="E566" s="64"/>
      <c r="F566" s="142"/>
      <c r="G566" s="142"/>
      <c r="H566" s="64"/>
      <c r="I566" s="64"/>
      <c r="J566" s="64"/>
      <c r="K566" s="142"/>
      <c r="L566" s="64"/>
      <c r="M566" s="64"/>
      <c r="N566" s="64"/>
      <c r="O566" s="64"/>
      <c r="P566" s="142"/>
      <c r="Q566" s="64"/>
      <c r="R566" s="64"/>
      <c r="S566" s="64"/>
      <c r="T566" s="64"/>
      <c r="U566" s="64"/>
      <c r="V566" s="142"/>
      <c r="W566" s="64"/>
      <c r="X566" s="143"/>
      <c r="Y566" s="143"/>
      <c r="Z566" s="143"/>
      <c r="AA566" s="143"/>
      <c r="AB566" s="143"/>
      <c r="AC566" s="143"/>
    </row>
    <row r="567" customHeight="1" spans="1:29">
      <c r="A567" s="64"/>
      <c r="B567" s="64"/>
      <c r="C567" s="64"/>
      <c r="D567" s="64"/>
      <c r="E567" s="64"/>
      <c r="F567" s="142"/>
      <c r="G567" s="142"/>
      <c r="H567" s="64"/>
      <c r="I567" s="64"/>
      <c r="J567" s="64"/>
      <c r="K567" s="142"/>
      <c r="L567" s="64"/>
      <c r="M567" s="64"/>
      <c r="N567" s="64"/>
      <c r="O567" s="64"/>
      <c r="P567" s="142"/>
      <c r="Q567" s="64"/>
      <c r="R567" s="64"/>
      <c r="S567" s="64"/>
      <c r="T567" s="64"/>
      <c r="U567" s="64"/>
      <c r="V567" s="142"/>
      <c r="W567" s="64"/>
      <c r="X567" s="143"/>
      <c r="Y567" s="143"/>
      <c r="Z567" s="143"/>
      <c r="AA567" s="143"/>
      <c r="AB567" s="143"/>
      <c r="AC567" s="143"/>
    </row>
    <row r="568" customHeight="1" spans="1:29">
      <c r="A568" s="64"/>
      <c r="B568" s="64"/>
      <c r="C568" s="64"/>
      <c r="D568" s="64"/>
      <c r="E568" s="64"/>
      <c r="F568" s="142"/>
      <c r="G568" s="142"/>
      <c r="H568" s="64"/>
      <c r="I568" s="64"/>
      <c r="J568" s="64"/>
      <c r="K568" s="142"/>
      <c r="L568" s="64"/>
      <c r="M568" s="64"/>
      <c r="N568" s="64"/>
      <c r="O568" s="64"/>
      <c r="P568" s="142"/>
      <c r="Q568" s="64"/>
      <c r="R568" s="64"/>
      <c r="S568" s="64"/>
      <c r="T568" s="64"/>
      <c r="U568" s="64"/>
      <c r="V568" s="142"/>
      <c r="W568" s="64"/>
      <c r="X568" s="143"/>
      <c r="Y568" s="143"/>
      <c r="Z568" s="143"/>
      <c r="AA568" s="143"/>
      <c r="AB568" s="143"/>
      <c r="AC568" s="143"/>
    </row>
    <row r="569" customHeight="1" spans="1:29">
      <c r="A569" s="64"/>
      <c r="B569" s="64"/>
      <c r="C569" s="64"/>
      <c r="D569" s="64"/>
      <c r="E569" s="64"/>
      <c r="F569" s="142"/>
      <c r="G569" s="142"/>
      <c r="H569" s="64"/>
      <c r="I569" s="64"/>
      <c r="J569" s="64"/>
      <c r="K569" s="142"/>
      <c r="L569" s="64"/>
      <c r="M569" s="64"/>
      <c r="N569" s="64"/>
      <c r="O569" s="64"/>
      <c r="P569" s="142"/>
      <c r="Q569" s="64"/>
      <c r="R569" s="64"/>
      <c r="S569" s="64"/>
      <c r="T569" s="64"/>
      <c r="U569" s="64"/>
      <c r="V569" s="142"/>
      <c r="W569" s="64"/>
      <c r="X569" s="143"/>
      <c r="Y569" s="143"/>
      <c r="Z569" s="143"/>
      <c r="AA569" s="143"/>
      <c r="AB569" s="143"/>
      <c r="AC569" s="143"/>
    </row>
    <row r="570" customHeight="1" spans="1:29">
      <c r="A570" s="64"/>
      <c r="B570" s="64"/>
      <c r="C570" s="64"/>
      <c r="D570" s="64"/>
      <c r="E570" s="64"/>
      <c r="F570" s="142"/>
      <c r="G570" s="142"/>
      <c r="H570" s="64"/>
      <c r="I570" s="64"/>
      <c r="J570" s="64"/>
      <c r="K570" s="142"/>
      <c r="L570" s="64"/>
      <c r="M570" s="64"/>
      <c r="N570" s="64"/>
      <c r="O570" s="64"/>
      <c r="P570" s="142"/>
      <c r="Q570" s="64"/>
      <c r="R570" s="64"/>
      <c r="S570" s="64"/>
      <c r="T570" s="64"/>
      <c r="U570" s="64"/>
      <c r="V570" s="142"/>
      <c r="W570" s="64"/>
      <c r="X570" s="143"/>
      <c r="Y570" s="143"/>
      <c r="Z570" s="143"/>
      <c r="AA570" s="143"/>
      <c r="AB570" s="143"/>
      <c r="AC570" s="143"/>
    </row>
    <row r="571" customHeight="1" spans="1:29">
      <c r="A571" s="64"/>
      <c r="B571" s="64"/>
      <c r="C571" s="64"/>
      <c r="D571" s="64"/>
      <c r="E571" s="64"/>
      <c r="F571" s="142"/>
      <c r="G571" s="142"/>
      <c r="H571" s="64"/>
      <c r="I571" s="64"/>
      <c r="J571" s="64"/>
      <c r="K571" s="142"/>
      <c r="L571" s="64"/>
      <c r="M571" s="64"/>
      <c r="N571" s="64"/>
      <c r="O571" s="64"/>
      <c r="P571" s="142"/>
      <c r="Q571" s="64"/>
      <c r="R571" s="64"/>
      <c r="S571" s="64"/>
      <c r="T571" s="64"/>
      <c r="U571" s="64"/>
      <c r="V571" s="142"/>
      <c r="W571" s="64"/>
      <c r="X571" s="143"/>
      <c r="Y571" s="143"/>
      <c r="Z571" s="143"/>
      <c r="AA571" s="143"/>
      <c r="AB571" s="143"/>
      <c r="AC571" s="143"/>
    </row>
    <row r="572" customHeight="1" spans="1:29">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row>
    <row r="573" customHeight="1" spans="1:29">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row>
    <row r="574" customHeight="1" spans="1:29">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row>
    <row r="575" customHeight="1" spans="1:29">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row>
    <row r="576" customHeight="1" spans="1:29">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row>
    <row r="577" customHeight="1" spans="1:29">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row>
    <row r="578" customHeight="1" spans="1:29">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row>
    <row r="579" customHeight="1" spans="1:2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row>
    <row r="580" customHeight="1" spans="1:29">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row>
    <row r="581" customHeight="1" spans="1:29">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row>
    <row r="582" customHeight="1" spans="1:29">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row>
    <row r="583" customHeight="1" spans="1:29">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row>
    <row r="584" customHeight="1" spans="1:29">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row>
    <row r="585" customHeight="1" spans="1:29">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row>
    <row r="586" customHeight="1" spans="1:29">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row>
    <row r="587" customHeight="1" spans="1:29">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row>
    <row r="588" customHeight="1" spans="1:29">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row>
    <row r="589" customHeight="1" spans="1:2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row>
    <row r="590" customHeight="1" spans="1:29">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row>
    <row r="591" customHeight="1" spans="1:29">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row>
    <row r="592" customHeight="1" spans="1:29">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row>
    <row r="593" customHeight="1" spans="1:29">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row>
    <row r="594" customHeight="1" spans="1:29">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row>
    <row r="595" customHeight="1" spans="1:29">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row>
    <row r="596" customHeight="1" spans="1:29">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row>
    <row r="597" customHeight="1" spans="1:29">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row>
    <row r="598" customHeight="1" spans="1:29">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row>
    <row r="599" customHeight="1" spans="1:2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row>
    <row r="600" customHeight="1" spans="1:29">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row>
    <row r="601" customHeight="1" spans="1:29">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row>
    <row r="602" customHeight="1" spans="1:29">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row>
    <row r="603" customHeight="1" spans="1:29">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row>
    <row r="604" customHeight="1" spans="1:29">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row>
    <row r="605" customHeight="1" spans="1:29">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row>
    <row r="606" customHeight="1" spans="1:29">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row>
    <row r="607" customHeight="1" spans="1:29">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row>
    <row r="608" customHeight="1" spans="1:29">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row>
    <row r="609" customHeight="1" spans="1:2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row>
    <row r="610" customHeight="1" spans="1:29">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row>
    <row r="611" customHeight="1" spans="1:29">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row>
    <row r="612" customHeight="1" spans="1:29">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row>
    <row r="613" customHeight="1" spans="1:29">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row>
    <row r="614" customHeight="1" spans="1:29">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row>
    <row r="615" customHeight="1" spans="1:29">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row>
    <row r="616" customHeight="1" spans="1:29">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row>
    <row r="617" customHeight="1" spans="1:29">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row>
    <row r="618" customHeight="1" spans="1:29">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row>
    <row r="619" customHeight="1" spans="1:2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row>
    <row r="620" customHeight="1" spans="1:29">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row>
    <row r="621" customHeight="1" spans="1:29">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row>
    <row r="622" customHeight="1" spans="1:29">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row>
    <row r="623" customHeight="1" spans="1:29">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row>
    <row r="624" customHeight="1" spans="1:29">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row>
    <row r="625" customHeight="1" spans="1:29">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row>
    <row r="626" customHeight="1" spans="1:29">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row>
    <row r="627" customHeight="1" spans="1:29">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row>
    <row r="628" customHeight="1" spans="1:29">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row>
    <row r="629" customHeight="1" spans="1: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row>
    <row r="630" customHeight="1" spans="1:29">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row>
    <row r="631" customHeight="1" spans="1:29">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row>
    <row r="632" customHeight="1" spans="1:29">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row>
    <row r="633" customHeight="1" spans="1:29">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row>
    <row r="634" customHeight="1" spans="1:29">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row>
    <row r="635" customHeight="1" spans="1:29">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row>
    <row r="636" customHeight="1" spans="1:29">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row>
    <row r="637" customHeight="1" spans="1:29">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row>
    <row r="638" customHeight="1" spans="1:29">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row>
    <row r="639" customHeight="1" spans="1:2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row>
    <row r="640" customHeight="1" spans="1:29">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row>
    <row r="641" customHeight="1" spans="1:29">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row>
    <row r="642" customHeight="1" spans="1:29">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row>
    <row r="643" customHeight="1" spans="1:29">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row>
    <row r="644" customHeight="1" spans="1:29">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row>
    <row r="645" customHeight="1" spans="1:29">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row>
    <row r="646" customHeight="1" spans="1:29">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row>
    <row r="647" customHeight="1" spans="1:29">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row>
    <row r="648" customHeight="1" spans="1:29">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row>
    <row r="649" customHeight="1" spans="1:2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row>
    <row r="650" customHeight="1" spans="1:29">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row>
    <row r="651" customHeight="1" spans="1:29">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row>
    <row r="652" customHeight="1" spans="1:29">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row>
    <row r="653" customHeight="1" spans="1:29">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row>
    <row r="654" customHeight="1" spans="1:29">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row>
    <row r="655" customHeight="1" spans="1:29">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row>
    <row r="656" customHeight="1" spans="1:29">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row>
    <row r="657" customHeight="1" spans="1:29">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row>
    <row r="658" customHeight="1" spans="1:29">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row>
    <row r="659" customHeight="1" spans="1:2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row>
    <row r="660" customHeight="1" spans="1:29">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row>
    <row r="661" customHeight="1" spans="1:29">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row>
    <row r="662" customHeight="1" spans="1:29">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row>
    <row r="663" customHeight="1" spans="1:29">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row>
    <row r="664" customHeight="1" spans="1:29">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row>
    <row r="665" customHeight="1" spans="1:29">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row>
    <row r="666" customHeight="1" spans="1:29">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row>
    <row r="667" customHeight="1" spans="1:29">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row>
    <row r="668" customHeight="1" spans="1:29">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row>
    <row r="669" customHeight="1" spans="1:2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row>
    <row r="670" customHeight="1" spans="1:29">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row>
    <row r="671" customHeight="1" spans="1:29">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row>
    <row r="672" customHeight="1" spans="1:29">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row>
    <row r="673" customHeight="1" spans="1:29">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row>
    <row r="674" customHeight="1" spans="1:29">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row>
    <row r="675" customHeight="1" spans="1:29">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row>
    <row r="676" customHeight="1" spans="1:29">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row>
    <row r="677" customHeight="1" spans="1:29">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row>
    <row r="678" customHeight="1" spans="1:29">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row>
    <row r="679" customHeight="1" spans="1:2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row>
    <row r="680" customHeight="1" spans="1:29">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row>
    <row r="681" customHeight="1" spans="1:29">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row>
    <row r="682" customHeight="1" spans="1:29">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row>
    <row r="683" customHeight="1" spans="1:29">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row>
    <row r="684" customHeight="1" spans="1:29">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row>
    <row r="685" customHeight="1" spans="1:29">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row>
    <row r="686" customHeight="1" spans="1:29">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row>
    <row r="687" customHeight="1" spans="1:29">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row>
    <row r="688" customHeight="1" spans="1:29">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row>
    <row r="689" customHeight="1" spans="1:2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row>
    <row r="690" customHeight="1" spans="1:29">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row>
    <row r="691" customHeight="1" spans="1:29">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row>
    <row r="692" customHeight="1" spans="1:29">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row>
    <row r="693" customHeight="1" spans="1:29">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row>
    <row r="694" customHeight="1" spans="1:29">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row>
    <row r="695" customHeight="1" spans="1:29">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row>
    <row r="696" customHeight="1" spans="1:29">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row>
    <row r="697" customHeight="1" spans="1:29">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row>
    <row r="698" customHeight="1" spans="1:29">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row>
    <row r="699" customHeight="1" spans="1:2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row>
    <row r="700" customHeight="1" spans="1:29">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row>
    <row r="701" customHeight="1" spans="1:29">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row>
    <row r="702" customHeight="1" spans="1:29">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row>
    <row r="703" customHeight="1" spans="1:29">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row>
    <row r="704" customHeight="1" spans="1:29">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row>
    <row r="705" customHeight="1" spans="1:29">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row>
    <row r="706" customHeight="1" spans="1:29">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row>
    <row r="707" customHeight="1" spans="1:29">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row>
    <row r="708" customHeight="1" spans="1:29">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row>
    <row r="709" customHeight="1" spans="1:2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row>
    <row r="710" customHeight="1" spans="1:29">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row>
    <row r="711" customHeight="1" spans="1:29">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row>
    <row r="712" customHeight="1" spans="1:29">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row>
    <row r="713" customHeight="1" spans="1:29">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row>
    <row r="714" customHeight="1" spans="1:29">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row>
    <row r="715" customHeight="1" spans="1:29">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row>
    <row r="716" customHeight="1" spans="1:29">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row>
    <row r="717" customHeight="1" spans="1:29">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row>
    <row r="718" customHeight="1" spans="1:29">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row>
    <row r="719" customHeight="1" spans="1:2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row>
    <row r="720" customHeight="1" spans="1:29">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row>
    <row r="721" customHeight="1" spans="1:29">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row>
    <row r="722" customHeight="1" spans="1:29">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row>
    <row r="723" customHeight="1" spans="1:29">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row>
    <row r="724" customHeight="1" spans="1:29">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row>
    <row r="725" customHeight="1" spans="1:29">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row>
    <row r="726" customHeight="1" spans="1:29">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row>
    <row r="727" customHeight="1" spans="1:29">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row>
    <row r="728" customHeight="1" spans="1:29">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row>
    <row r="729" customHeight="1" spans="1: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row>
    <row r="730" customHeight="1" spans="1:29">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row>
    <row r="731" customHeight="1" spans="1:29">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row>
    <row r="732" customHeight="1" spans="1:29">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row>
    <row r="733" customHeight="1" spans="1:29">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row>
    <row r="734" customHeight="1" spans="1:29">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row>
    <row r="735" customHeight="1" spans="1:29">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row>
    <row r="736" customHeight="1" spans="1:29">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row>
    <row r="737" customHeight="1" spans="1:29">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row>
    <row r="738" customHeight="1" spans="1:29">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row>
    <row r="739" customHeight="1" spans="1:2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row>
    <row r="740" customHeight="1" spans="1:29">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row>
    <row r="741" customHeight="1" spans="1:29">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row>
    <row r="742" customHeight="1" spans="1:29">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row>
    <row r="743" customHeight="1" spans="1:29">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row>
    <row r="744" customHeight="1" spans="1:29">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row>
    <row r="745" customHeight="1" spans="1:29">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row>
    <row r="746" customHeight="1" spans="1:29">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row>
    <row r="747" customHeight="1" spans="1:29">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row>
    <row r="748" customHeight="1" spans="1:29">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row>
    <row r="749" customHeight="1" spans="1:2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row>
    <row r="750" customHeight="1" spans="1:29">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row>
    <row r="751" customHeight="1" spans="1:29">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row>
    <row r="752" customHeight="1" spans="1:29">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row>
    <row r="753" customHeight="1" spans="1:29">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row>
    <row r="754" customHeight="1" spans="1:29">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row>
    <row r="755" customHeight="1" spans="1:29">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row>
    <row r="756" customHeight="1" spans="1:29">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row>
    <row r="757" customHeight="1" spans="1:29">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row>
    <row r="758" customHeight="1" spans="1:29">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row>
    <row r="759" customHeight="1" spans="1:2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row>
    <row r="760" customHeight="1" spans="1:29">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row>
    <row r="761" customHeight="1" spans="1:29">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row>
    <row r="762" customHeight="1" spans="1:29">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row>
    <row r="763" customHeight="1" spans="1:29">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row>
    <row r="764" customHeight="1" spans="1:29">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row>
    <row r="765" customHeight="1" spans="1:29">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row>
    <row r="766" customHeight="1" spans="1:29">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row>
    <row r="767" customHeight="1" spans="1:29">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row>
    <row r="768" customHeight="1" spans="1:29">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row>
    <row r="769" customHeight="1" spans="1:2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row>
    <row r="770" customHeight="1" spans="1:29">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row>
    <row r="771" customHeight="1" spans="1:29">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row>
    <row r="772" customHeight="1" spans="1:29">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row>
    <row r="773" customHeight="1" spans="1:29">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row>
    <row r="774" customHeight="1" spans="1:29">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row>
    <row r="775" customHeight="1" spans="1:29">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row>
    <row r="776" customHeight="1" spans="1:29">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row>
    <row r="777" customHeight="1" spans="1:29">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row>
    <row r="778" customHeight="1" spans="1:29">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row>
    <row r="779" customHeight="1" spans="1:2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row>
    <row r="780" customHeight="1" spans="1:29">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row>
    <row r="781" customHeight="1" spans="1:29">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row>
    <row r="782" customHeight="1" spans="1:29">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row>
    <row r="783" customHeight="1" spans="1:29">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row>
    <row r="784" customHeight="1" spans="1:29">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row>
    <row r="785" customHeight="1" spans="1:29">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row>
    <row r="786" customHeight="1" spans="1:29">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row>
    <row r="787" customHeight="1" spans="1:29">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row>
    <row r="788" customHeight="1" spans="1:29">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row>
    <row r="789" customHeight="1" spans="1:2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row>
    <row r="790" customHeight="1" spans="1:29">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row>
    <row r="791" customHeight="1" spans="1:29">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row>
    <row r="792" customHeight="1" spans="1:29">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row>
    <row r="793" customHeight="1" spans="1:29">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row>
    <row r="794" customHeight="1" spans="1:29">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row>
    <row r="795" customHeight="1" spans="1:29">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row>
    <row r="796" customHeight="1" spans="1:29">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row>
    <row r="797" customHeight="1" spans="1:29">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row>
    <row r="798" customHeight="1" spans="1:29">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row>
    <row r="799" customHeight="1" spans="1:2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row>
    <row r="800" customHeight="1" spans="1:29">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row>
    <row r="801" customHeight="1" spans="1:29">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row>
    <row r="802" customHeight="1" spans="1:29">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row>
    <row r="803" customHeight="1" spans="1:29">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row>
    <row r="804" customHeight="1" spans="1:29">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row>
    <row r="805" customHeight="1" spans="1:29">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row>
    <row r="806" customHeight="1" spans="1:29">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row>
    <row r="807" customHeight="1" spans="1:29">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row>
    <row r="808" customHeight="1" spans="1:29">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row>
    <row r="809" customHeight="1" spans="1:2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row>
    <row r="810" customHeight="1" spans="1:29">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row>
    <row r="811" customHeight="1" spans="1:29">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row>
    <row r="812" customHeight="1" spans="1:29">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row>
    <row r="813" customHeight="1" spans="1:29">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row>
    <row r="814" customHeight="1" spans="1:29">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row>
    <row r="815" customHeight="1" spans="1:29">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row>
    <row r="816" customHeight="1" spans="1:29">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row>
    <row r="817" customHeight="1" spans="1:29">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row>
    <row r="818" customHeight="1" spans="1:29">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row>
    <row r="819" customHeight="1" spans="1:2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row>
    <row r="820" customHeight="1" spans="1:29">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row>
    <row r="821" customHeight="1" spans="1:29">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row>
    <row r="822" customHeight="1" spans="1:29">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row>
    <row r="823" customHeight="1" spans="1:29">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row>
    <row r="824" customHeight="1" spans="1:29">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row>
    <row r="825" customHeight="1" spans="1:29">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row>
    <row r="826" customHeight="1" spans="1:29">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row>
    <row r="827" customHeight="1" spans="1:29">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row>
    <row r="828" customHeight="1" spans="1:29">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row>
    <row r="829" customHeight="1" spans="1: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row>
    <row r="830" customHeight="1" spans="1:29">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row>
    <row r="831" customHeight="1" spans="1:29">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row>
    <row r="832" customHeight="1" spans="1:29">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row>
    <row r="833" customHeight="1" spans="1:29">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row>
    <row r="834" customHeight="1" spans="1:29">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row>
    <row r="835" customHeight="1" spans="1:29">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row>
    <row r="836" customHeight="1" spans="1:29">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row>
    <row r="837" customHeight="1" spans="1:29">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row>
    <row r="838" customHeight="1" spans="1:29">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row>
    <row r="839" customHeight="1" spans="1:2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row>
    <row r="840" customHeight="1" spans="1:29">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row>
    <row r="841" customHeight="1" spans="1:29">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row>
    <row r="842" customHeight="1" spans="1:29">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row>
    <row r="843" customHeight="1" spans="1:29">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row>
    <row r="844" customHeight="1" spans="1:29">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row>
    <row r="845" customHeight="1" spans="1:29">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row>
    <row r="846" customHeight="1" spans="1:29">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row>
    <row r="847" customHeight="1" spans="1:29">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row>
    <row r="848" customHeight="1" spans="1:29">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row>
    <row r="849" customHeight="1" spans="1:2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row>
    <row r="850" customHeight="1" spans="1:29">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row>
    <row r="851" customHeight="1" spans="1:29">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row>
    <row r="852" customHeight="1" spans="1:29">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row>
    <row r="853" customHeight="1" spans="1:29">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row>
    <row r="854" customHeight="1" spans="1:29">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row>
    <row r="855" customHeight="1" spans="1:29">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row>
    <row r="856" customHeight="1" spans="1:29">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row>
    <row r="857" customHeight="1" spans="1:29">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row>
    <row r="858" customHeight="1" spans="1:29">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row>
    <row r="859" customHeight="1" spans="1:2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row>
    <row r="860" customHeight="1" spans="1:29">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row>
    <row r="861" customHeight="1" spans="1:29">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row>
    <row r="862" customHeight="1" spans="1:29">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row>
    <row r="863" customHeight="1" spans="1:29">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row>
    <row r="864" customHeight="1" spans="1:29">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row>
    <row r="865" customHeight="1" spans="1:29">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row>
    <row r="866" customHeight="1" spans="1:29">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row>
    <row r="867" customHeight="1" spans="1:29">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row>
    <row r="868" customHeight="1" spans="1:29">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row>
    <row r="869" customHeight="1" spans="1:2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row>
    <row r="870" customHeight="1" spans="1:29">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row>
    <row r="871" customHeight="1" spans="1:29">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row>
    <row r="872" customHeight="1" spans="1:29">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row>
    <row r="873" customHeight="1" spans="1:29">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row>
    <row r="874" customHeight="1" spans="1:29">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row>
    <row r="875" customHeight="1" spans="1:29">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row>
    <row r="876" customHeight="1" spans="1:29">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row>
    <row r="877" customHeight="1" spans="1:29">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row>
    <row r="878" customHeight="1" spans="1:29">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row>
    <row r="879" customHeight="1" spans="1:2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row>
    <row r="880" customHeight="1" spans="1:29">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row>
    <row r="881" customHeight="1" spans="1:29">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row>
    <row r="882" customHeight="1" spans="1:29">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row>
    <row r="883" customHeight="1" spans="1:29">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row>
    <row r="884" customHeight="1" spans="1:29">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row>
    <row r="885" customHeight="1" spans="1:29">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row>
    <row r="886" customHeight="1" spans="1:29">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row>
    <row r="887" customHeight="1" spans="1:29">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row>
    <row r="888" customHeight="1" spans="1:29">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row>
    <row r="889" customHeight="1" spans="1:2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row>
    <row r="890" customHeight="1" spans="1:29">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row>
    <row r="891" customHeight="1" spans="1:29">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row>
    <row r="892" customHeight="1" spans="1:29">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row>
    <row r="893" customHeight="1" spans="1:29">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row>
    <row r="894" customHeight="1" spans="1:29">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row>
    <row r="895" customHeight="1" spans="1:29">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row>
    <row r="896" customHeight="1" spans="1:29">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row>
    <row r="897" customHeight="1" spans="1:29">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row>
    <row r="898" customHeight="1" spans="1:29">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row>
    <row r="899" customHeight="1" spans="1:2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row>
    <row r="900" customHeight="1" spans="1:29">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row>
    <row r="901" customHeight="1" spans="1:29">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row>
    <row r="902" customHeight="1" spans="1:29">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row>
    <row r="903" customHeight="1" spans="1:29">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row>
    <row r="904" customHeight="1" spans="1:29">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row>
    <row r="905" customHeight="1" spans="1:29">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row>
    <row r="906" customHeight="1" spans="1:29">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row>
    <row r="907" customHeight="1" spans="1:29">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row>
    <row r="908" customHeight="1" spans="1:29">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row>
    <row r="909" customHeight="1" spans="1:2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row>
    <row r="910" customHeight="1" spans="1:29">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row>
    <row r="911" customHeight="1" spans="1:29">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row>
    <row r="912" customHeight="1" spans="1:29">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row>
    <row r="913" customHeight="1" spans="1:29">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row>
    <row r="914" customHeight="1" spans="1:29">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row>
    <row r="915" customHeight="1" spans="1:29">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row>
    <row r="916" customHeight="1" spans="1:29">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row>
    <row r="917" customHeight="1" spans="1:29">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row>
    <row r="918" customHeight="1" spans="1:29">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row>
    <row r="919" customHeight="1" spans="1:2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row>
    <row r="920" customHeight="1" spans="1:29">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row>
    <row r="921" customHeight="1" spans="1:29">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row>
    <row r="922" customHeight="1" spans="1:29">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row>
    <row r="923" customHeight="1" spans="1:29">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row>
    <row r="924" customHeight="1" spans="1:29">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row>
    <row r="925" customHeight="1" spans="1:29">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row>
    <row r="926" customHeight="1" spans="1:29">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row>
    <row r="927" customHeight="1" spans="1:29">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row>
    <row r="928" customHeight="1" spans="1:29">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row>
    <row r="929" customHeight="1" spans="1: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row>
    <row r="930" customHeight="1" spans="1:29">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row>
    <row r="931" customHeight="1" spans="1:29">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row>
    <row r="932" customHeight="1" spans="1:29">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row>
    <row r="933" customHeight="1" spans="1:29">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row>
    <row r="934" customHeight="1" spans="1:29">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row>
    <row r="935" customHeight="1" spans="1:29">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row>
    <row r="936" customHeight="1" spans="1:29">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row>
    <row r="937" customHeight="1" spans="1:29">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row>
    <row r="938" customHeight="1" spans="1:29">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row>
    <row r="939" customHeight="1" spans="1:2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row>
    <row r="940" customHeight="1" spans="1:29">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row>
    <row r="941" customHeight="1" spans="1:29">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row>
    <row r="942" customHeight="1" spans="1:29">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row>
    <row r="943" customHeight="1" spans="1:29">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row>
    <row r="944" customHeight="1" spans="1:29">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row>
    <row r="945" customHeight="1" spans="1:29">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row>
    <row r="946" customHeight="1" spans="1:29">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row>
    <row r="947" customHeight="1" spans="1:29">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row>
    <row r="948" customHeight="1" spans="1:29">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row>
    <row r="949" customHeight="1" spans="1:2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row>
    <row r="950" customHeight="1" spans="1:29">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row>
    <row r="951" customHeight="1" spans="1:29">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row>
    <row r="952" customHeight="1" spans="1:29">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row>
    <row r="953" customHeight="1" spans="1:29">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row>
    <row r="954" customHeight="1" spans="1:29">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row>
    <row r="955" customHeight="1" spans="1:29">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row>
    <row r="956" customHeight="1" spans="1:29">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row>
    <row r="957" customHeight="1" spans="1:29">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row>
    <row r="958" customHeight="1" spans="1:29">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row>
    <row r="959" customHeight="1" spans="1:2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row>
    <row r="960" customHeight="1" spans="1:29">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row>
    <row r="961" customHeight="1" spans="1:29">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row>
    <row r="962" customHeight="1" spans="1:29">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row>
    <row r="963" customHeight="1" spans="1:29">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row>
    <row r="964" customHeight="1" spans="1:29">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row>
    <row r="965" customHeight="1" spans="1:29">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row>
    <row r="966" customHeight="1" spans="1:29">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row>
    <row r="967" customHeight="1" spans="1:29">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row>
    <row r="968" customHeight="1" spans="1:29">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row>
    <row r="969" customHeight="1" spans="1:2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row>
    <row r="970" customHeight="1" spans="1:29">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row>
    <row r="971" customHeight="1" spans="1:29">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row>
    <row r="972" customHeight="1" spans="1:29">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row>
    <row r="973" customHeight="1" spans="1:29">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row>
    <row r="974" customHeight="1" spans="1:29">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row>
    <row r="975" customHeight="1" spans="1:29">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row>
    <row r="976" customHeight="1" spans="1:29">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row>
    <row r="977" customHeight="1" spans="1:29">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row>
    <row r="978" customHeight="1" spans="1:29">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row>
    <row r="979" customHeight="1" spans="1:2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row>
    <row r="980" customHeight="1" spans="1:29">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row>
    <row r="981" customHeight="1" spans="1:29">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row>
    <row r="982" customHeight="1" spans="1:29">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row>
    <row r="983" customHeight="1" spans="1:29">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row>
    <row r="984" customHeight="1" spans="1:29">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row>
    <row r="985" customHeight="1" spans="1:29">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row>
    <row r="986" customHeight="1" spans="1:29">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row>
    <row r="987" customHeight="1" spans="1:29">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row>
    <row r="988" customHeight="1" spans="1:29">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row>
    <row r="989" customHeight="1" spans="1:2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row>
    <row r="990" customHeight="1" spans="1:29">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row>
    <row r="991" customHeight="1" spans="1:29">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row>
    <row r="992" customHeight="1" spans="1:29">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row>
    <row r="993" customHeight="1" spans="1:29">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row>
    <row r="994" customHeight="1" spans="1:29">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row>
    <row r="995" customHeight="1" spans="1:29">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row>
    <row r="996" customHeight="1" spans="1:29">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row>
    <row r="997" customHeight="1" spans="1:29">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row>
    <row r="998" customHeight="1" spans="1:29">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row>
    <row r="999" customHeight="1" spans="1:2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row>
    <row r="1000" customHeight="1" spans="1:29">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row>
  </sheetData>
  <mergeCells count="1">
    <mergeCell ref="A1:K1"/>
  </mergeCells>
  <pageMargins left="0.75" right="0.75" top="1" bottom="1" header="0.5" footer="0.5"/>
  <headerFooter/>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V1024"/>
  <sheetViews>
    <sheetView workbookViewId="0">
      <pane ySplit="2" topLeftCell="A3" activePane="bottomLeft" state="frozen"/>
      <selection/>
      <selection pane="bottomLeft" activeCell="B4" sqref="B4"/>
    </sheetView>
  </sheetViews>
  <sheetFormatPr defaultColWidth="12.6363636363636" defaultRowHeight="15.75" customHeight="1"/>
  <cols>
    <col min="1" max="1" width="4.27272727272727" customWidth="1"/>
    <col min="2" max="2" width="15.7272727272727" customWidth="1"/>
    <col min="3" max="3" width="18.3636363636364" customWidth="1"/>
    <col min="4" max="4" width="17.6363636363636" customWidth="1"/>
    <col min="5" max="5" width="38.9090909090909" customWidth="1"/>
    <col min="6" max="6" width="14.2727272727273" customWidth="1"/>
    <col min="7" max="7" width="19.9090909090909" customWidth="1"/>
    <col min="8" max="8" width="15" customWidth="1"/>
    <col min="9" max="9" width="13.7272727272727" customWidth="1"/>
    <col min="10" max="10" width="12.5454545454545" customWidth="1"/>
    <col min="11" max="11" width="81.0909090909091" customWidth="1"/>
    <col min="12" max="12" width="39.5454545454545" customWidth="1"/>
    <col min="13" max="13" width="43.5454545454545" customWidth="1"/>
    <col min="14" max="14" width="15.7272727272727" customWidth="1"/>
    <col min="15" max="15" width="12.0909090909091" customWidth="1"/>
    <col min="16" max="16" width="33.3636363636364" customWidth="1"/>
    <col min="17" max="17" width="17.2727272727273" customWidth="1"/>
    <col min="18" max="18" width="11.0909090909091" customWidth="1"/>
    <col min="19" max="19" width="22.3636363636364" customWidth="1"/>
    <col min="20" max="20" width="28.3636363636364" customWidth="1"/>
    <col min="21" max="21" width="22.0909090909091" customWidth="1"/>
    <col min="22" max="22" width="40.6363636363636" customWidth="1"/>
  </cols>
  <sheetData>
    <row r="1" customHeight="1" spans="1:22">
      <c r="A1" s="128" t="s">
        <v>2951</v>
      </c>
    </row>
    <row r="2" customHeight="1" spans="1:22">
      <c r="A2" s="129" t="s">
        <v>2952</v>
      </c>
      <c r="B2" s="129" t="s">
        <v>1543</v>
      </c>
      <c r="C2" s="129" t="s">
        <v>44</v>
      </c>
      <c r="D2" s="130" t="s">
        <v>1544</v>
      </c>
      <c r="E2" s="129" t="s">
        <v>2953</v>
      </c>
      <c r="F2" s="129" t="s">
        <v>45</v>
      </c>
      <c r="G2" s="129" t="s">
        <v>51</v>
      </c>
      <c r="H2" s="129" t="s">
        <v>1545</v>
      </c>
      <c r="I2" s="129" t="s">
        <v>1546</v>
      </c>
      <c r="J2" s="129" t="s">
        <v>1547</v>
      </c>
      <c r="K2" s="129" t="s">
        <v>1548</v>
      </c>
      <c r="L2" s="131" t="s">
        <v>53</v>
      </c>
      <c r="M2" s="131" t="s">
        <v>54</v>
      </c>
      <c r="N2" s="129" t="s">
        <v>55</v>
      </c>
      <c r="O2" s="130" t="s">
        <v>56</v>
      </c>
      <c r="P2" s="131" t="s">
        <v>57</v>
      </c>
      <c r="Q2" s="129" t="s">
        <v>58</v>
      </c>
      <c r="R2" s="130" t="s">
        <v>59</v>
      </c>
      <c r="S2" s="132" t="s">
        <v>60</v>
      </c>
      <c r="T2" s="129" t="s">
        <v>61</v>
      </c>
      <c r="U2" s="129" t="s">
        <v>62</v>
      </c>
      <c r="V2" s="129" t="s">
        <v>63</v>
      </c>
    </row>
    <row r="3" customHeight="1" spans="1:22">
      <c r="A3" s="24">
        <v>1</v>
      </c>
      <c r="B3" s="37" t="s">
        <v>64</v>
      </c>
      <c r="C3" s="24" t="s">
        <v>2863</v>
      </c>
      <c r="D3" s="27">
        <v>46148</v>
      </c>
      <c r="E3" s="28" t="s">
        <v>2947</v>
      </c>
      <c r="F3" s="28">
        <v>6000041244</v>
      </c>
      <c r="G3" s="675" t="s">
        <v>2954</v>
      </c>
      <c r="H3" s="24">
        <v>1</v>
      </c>
      <c r="I3" s="24">
        <v>1</v>
      </c>
      <c r="J3" s="24">
        <v>0</v>
      </c>
      <c r="K3" s="32" t="s">
        <v>66</v>
      </c>
      <c r="L3" s="32"/>
      <c r="M3" s="32"/>
      <c r="N3" s="133" t="s">
        <v>2955</v>
      </c>
      <c r="O3" s="69">
        <f t="shared" ref="O3:O47" si="0">D3+1</f>
        <v>46149</v>
      </c>
      <c r="P3" s="34"/>
      <c r="Q3" s="133" t="s">
        <v>2955</v>
      </c>
      <c r="R3" s="134">
        <f t="shared" ref="R3:R47" si="1">D3+1</f>
        <v>46149</v>
      </c>
      <c r="S3" s="135" t="s">
        <v>68</v>
      </c>
      <c r="T3" s="135"/>
      <c r="U3" s="135"/>
      <c r="V3" s="34"/>
    </row>
    <row r="4" customHeight="1" spans="1:22">
      <c r="A4" s="24">
        <v>2</v>
      </c>
      <c r="B4" s="37" t="s">
        <v>64</v>
      </c>
      <c r="C4" s="24" t="s">
        <v>2863</v>
      </c>
      <c r="D4" s="27">
        <v>46148</v>
      </c>
      <c r="E4" s="136" t="s">
        <v>2947</v>
      </c>
      <c r="F4" s="28">
        <v>6000041244</v>
      </c>
      <c r="G4" s="676" t="s">
        <v>2956</v>
      </c>
      <c r="H4" s="24">
        <v>1</v>
      </c>
      <c r="I4" s="24">
        <v>1</v>
      </c>
      <c r="J4" s="24">
        <v>0</v>
      </c>
      <c r="K4" s="32" t="s">
        <v>66</v>
      </c>
      <c r="L4" s="32"/>
      <c r="M4" s="32"/>
      <c r="N4" s="133" t="s">
        <v>2955</v>
      </c>
      <c r="O4" s="69">
        <f t="shared" si="0"/>
        <v>46149</v>
      </c>
      <c r="P4" s="34"/>
      <c r="Q4" s="133" t="s">
        <v>2955</v>
      </c>
      <c r="R4" s="134">
        <f t="shared" si="1"/>
        <v>46149</v>
      </c>
      <c r="S4" s="34" t="s">
        <v>68</v>
      </c>
      <c r="T4" s="34"/>
      <c r="U4" s="34"/>
      <c r="V4" s="34"/>
    </row>
    <row r="5" customHeight="1" spans="1:22">
      <c r="A5" s="24">
        <v>3</v>
      </c>
      <c r="B5" s="37" t="s">
        <v>64</v>
      </c>
      <c r="C5" s="24" t="s">
        <v>2863</v>
      </c>
      <c r="D5" s="27">
        <v>46148</v>
      </c>
      <c r="E5" s="28" t="s">
        <v>2947</v>
      </c>
      <c r="F5" s="28">
        <v>6000041244</v>
      </c>
      <c r="G5" s="675" t="s">
        <v>2957</v>
      </c>
      <c r="H5" s="24">
        <v>1</v>
      </c>
      <c r="I5" s="24">
        <v>1</v>
      </c>
      <c r="J5" s="24">
        <v>0</v>
      </c>
      <c r="K5" s="32" t="s">
        <v>66</v>
      </c>
      <c r="L5" s="32"/>
      <c r="M5" s="32"/>
      <c r="N5" s="133" t="s">
        <v>2955</v>
      </c>
      <c r="O5" s="69">
        <f t="shared" si="0"/>
        <v>46149</v>
      </c>
      <c r="P5" s="34"/>
      <c r="Q5" s="133" t="s">
        <v>2955</v>
      </c>
      <c r="R5" s="134">
        <f t="shared" si="1"/>
        <v>46149</v>
      </c>
      <c r="S5" s="34" t="s">
        <v>68</v>
      </c>
      <c r="T5" s="34"/>
      <c r="U5" s="34"/>
      <c r="V5" s="34"/>
    </row>
    <row r="6" customHeight="1" spans="1:22">
      <c r="A6" s="24">
        <v>4</v>
      </c>
      <c r="B6" s="37" t="s">
        <v>64</v>
      </c>
      <c r="C6" s="24" t="s">
        <v>2863</v>
      </c>
      <c r="D6" s="27">
        <v>46148</v>
      </c>
      <c r="E6" s="136" t="s">
        <v>2947</v>
      </c>
      <c r="F6" s="28">
        <v>6000041244</v>
      </c>
      <c r="G6" s="676" t="s">
        <v>2958</v>
      </c>
      <c r="H6" s="24">
        <v>1</v>
      </c>
      <c r="I6" s="24">
        <v>1</v>
      </c>
      <c r="J6" s="24">
        <v>0</v>
      </c>
      <c r="K6" s="32" t="s">
        <v>66</v>
      </c>
      <c r="L6" s="32"/>
      <c r="M6" s="32"/>
      <c r="N6" s="133" t="s">
        <v>2955</v>
      </c>
      <c r="O6" s="69">
        <f t="shared" si="0"/>
        <v>46149</v>
      </c>
      <c r="P6" s="34"/>
      <c r="Q6" s="133" t="s">
        <v>2955</v>
      </c>
      <c r="R6" s="134">
        <f t="shared" si="1"/>
        <v>46149</v>
      </c>
      <c r="S6" s="34" t="s">
        <v>68</v>
      </c>
      <c r="T6" s="34"/>
      <c r="U6" s="34"/>
      <c r="V6" s="34"/>
    </row>
    <row r="7" customHeight="1" spans="1:22">
      <c r="A7" s="24">
        <v>5</v>
      </c>
      <c r="B7" s="37" t="s">
        <v>64</v>
      </c>
      <c r="C7" s="24" t="s">
        <v>2863</v>
      </c>
      <c r="D7" s="27">
        <v>46148</v>
      </c>
      <c r="E7" s="28" t="s">
        <v>2947</v>
      </c>
      <c r="F7" s="28">
        <v>6000041244</v>
      </c>
      <c r="G7" s="675" t="s">
        <v>2959</v>
      </c>
      <c r="H7" s="24">
        <v>1</v>
      </c>
      <c r="I7" s="24">
        <v>1</v>
      </c>
      <c r="J7" s="24">
        <v>0</v>
      </c>
      <c r="K7" s="32" t="s">
        <v>66</v>
      </c>
      <c r="L7" s="32"/>
      <c r="M7" s="32"/>
      <c r="N7" s="32" t="s">
        <v>2955</v>
      </c>
      <c r="O7" s="27">
        <f t="shared" si="0"/>
        <v>46149</v>
      </c>
      <c r="P7" s="32"/>
      <c r="Q7" s="133" t="s">
        <v>2955</v>
      </c>
      <c r="R7" s="134">
        <f t="shared" si="1"/>
        <v>46149</v>
      </c>
      <c r="S7" s="34" t="s">
        <v>68</v>
      </c>
      <c r="T7" s="34"/>
      <c r="U7" s="34"/>
      <c r="V7" s="34"/>
    </row>
    <row r="8" customHeight="1" spans="1:22">
      <c r="A8" s="24">
        <v>6</v>
      </c>
      <c r="B8" s="37" t="s">
        <v>64</v>
      </c>
      <c r="C8" s="24" t="s">
        <v>2863</v>
      </c>
      <c r="D8" s="27">
        <v>46228</v>
      </c>
      <c r="E8" s="24" t="s">
        <v>2947</v>
      </c>
      <c r="F8" s="28">
        <v>6000041244</v>
      </c>
      <c r="G8" s="677" t="s">
        <v>2960</v>
      </c>
      <c r="H8" s="24">
        <v>1</v>
      </c>
      <c r="I8" s="24">
        <v>0</v>
      </c>
      <c r="J8" s="24">
        <v>1</v>
      </c>
      <c r="K8" s="44" t="s">
        <v>2961</v>
      </c>
      <c r="L8" s="32"/>
      <c r="M8" s="32"/>
      <c r="N8" s="32" t="s">
        <v>2955</v>
      </c>
      <c r="O8" s="27">
        <f t="shared" si="0"/>
        <v>46229</v>
      </c>
      <c r="P8" s="32"/>
      <c r="Q8" s="133" t="s">
        <v>2955</v>
      </c>
      <c r="R8" s="134">
        <f t="shared" si="1"/>
        <v>46229</v>
      </c>
      <c r="S8" s="34" t="s">
        <v>68</v>
      </c>
      <c r="T8" s="34" t="s">
        <v>2176</v>
      </c>
      <c r="U8" s="34" t="s">
        <v>13</v>
      </c>
      <c r="V8" s="34"/>
    </row>
    <row r="9" customHeight="1" spans="1:22">
      <c r="A9" s="24">
        <v>7</v>
      </c>
      <c r="B9" s="37" t="s">
        <v>64</v>
      </c>
      <c r="C9" s="24" t="s">
        <v>2863</v>
      </c>
      <c r="D9" s="27">
        <v>46228</v>
      </c>
      <c r="E9" s="24" t="s">
        <v>2947</v>
      </c>
      <c r="F9" s="28">
        <v>6000041244</v>
      </c>
      <c r="G9" s="677" t="s">
        <v>2962</v>
      </c>
      <c r="H9" s="24">
        <v>1</v>
      </c>
      <c r="I9" s="24">
        <v>0</v>
      </c>
      <c r="J9" s="24">
        <v>1</v>
      </c>
      <c r="K9" s="44" t="s">
        <v>2963</v>
      </c>
      <c r="L9" s="32"/>
      <c r="M9" s="32"/>
      <c r="N9" s="32" t="s">
        <v>2955</v>
      </c>
      <c r="O9" s="27">
        <f t="shared" si="0"/>
        <v>46229</v>
      </c>
      <c r="P9" s="32"/>
      <c r="Q9" s="133" t="s">
        <v>2955</v>
      </c>
      <c r="R9" s="134">
        <f t="shared" si="1"/>
        <v>46229</v>
      </c>
      <c r="S9" s="34" t="s">
        <v>68</v>
      </c>
      <c r="T9" s="34" t="s">
        <v>25</v>
      </c>
      <c r="U9" s="34" t="s">
        <v>13</v>
      </c>
      <c r="V9" s="34"/>
    </row>
    <row r="10" customHeight="1" spans="1:22">
      <c r="A10" s="24">
        <v>8</v>
      </c>
      <c r="B10" s="37" t="s">
        <v>64</v>
      </c>
      <c r="C10" s="24" t="s">
        <v>2863</v>
      </c>
      <c r="D10" s="27">
        <v>46228</v>
      </c>
      <c r="E10" s="24" t="s">
        <v>2947</v>
      </c>
      <c r="F10" s="28">
        <v>6000041244</v>
      </c>
      <c r="G10" s="677" t="s">
        <v>2964</v>
      </c>
      <c r="H10" s="24">
        <v>1</v>
      </c>
      <c r="I10" s="24">
        <v>1</v>
      </c>
      <c r="J10" s="24">
        <v>0</v>
      </c>
      <c r="K10" s="32" t="s">
        <v>66</v>
      </c>
      <c r="L10" s="32"/>
      <c r="M10" s="32"/>
      <c r="N10" s="32" t="s">
        <v>2955</v>
      </c>
      <c r="O10" s="27">
        <f t="shared" si="0"/>
        <v>46229</v>
      </c>
      <c r="P10" s="32"/>
      <c r="Q10" s="133" t="s">
        <v>2955</v>
      </c>
      <c r="R10" s="134">
        <f t="shared" si="1"/>
        <v>46229</v>
      </c>
      <c r="S10" s="34" t="s">
        <v>68</v>
      </c>
      <c r="T10" s="34"/>
      <c r="U10" s="34"/>
      <c r="V10" s="34"/>
    </row>
    <row r="11" customHeight="1" spans="1:22">
      <c r="A11" s="24">
        <v>9</v>
      </c>
      <c r="B11" s="37" t="s">
        <v>64</v>
      </c>
      <c r="C11" s="24" t="s">
        <v>2863</v>
      </c>
      <c r="D11" s="27">
        <v>46228</v>
      </c>
      <c r="E11" s="24" t="s">
        <v>2947</v>
      </c>
      <c r="F11" s="28">
        <v>6000041244</v>
      </c>
      <c r="G11" s="677" t="s">
        <v>2965</v>
      </c>
      <c r="H11" s="24">
        <v>1</v>
      </c>
      <c r="I11" s="24">
        <v>0</v>
      </c>
      <c r="J11" s="24">
        <v>1</v>
      </c>
      <c r="K11" s="44" t="s">
        <v>2966</v>
      </c>
      <c r="L11" s="32"/>
      <c r="M11" s="32"/>
      <c r="N11" s="32" t="s">
        <v>2955</v>
      </c>
      <c r="O11" s="27">
        <f t="shared" si="0"/>
        <v>46229</v>
      </c>
      <c r="P11" s="32"/>
      <c r="Q11" s="133" t="s">
        <v>2955</v>
      </c>
      <c r="R11" s="134">
        <f t="shared" si="1"/>
        <v>46229</v>
      </c>
      <c r="S11" s="34" t="s">
        <v>68</v>
      </c>
      <c r="T11" s="34" t="s">
        <v>510</v>
      </c>
      <c r="U11" s="34" t="s">
        <v>13</v>
      </c>
      <c r="V11" s="34"/>
    </row>
    <row r="12" customHeight="1" spans="1:22">
      <c r="A12" s="24">
        <v>9</v>
      </c>
      <c r="B12" s="37" t="s">
        <v>64</v>
      </c>
      <c r="C12" s="24" t="s">
        <v>2863</v>
      </c>
      <c r="D12" s="27">
        <v>46228</v>
      </c>
      <c r="E12" s="24" t="s">
        <v>2947</v>
      </c>
      <c r="F12" s="28">
        <v>6000041244</v>
      </c>
      <c r="G12" s="677" t="s">
        <v>2965</v>
      </c>
      <c r="H12" s="24">
        <v>1</v>
      </c>
      <c r="I12" s="24">
        <v>0</v>
      </c>
      <c r="J12" s="24">
        <v>1</v>
      </c>
      <c r="K12" s="44" t="s">
        <v>2967</v>
      </c>
      <c r="L12" s="32"/>
      <c r="M12" s="32"/>
      <c r="N12" s="32" t="s">
        <v>2955</v>
      </c>
      <c r="O12" s="27">
        <f t="shared" si="0"/>
        <v>46229</v>
      </c>
      <c r="P12" s="32"/>
      <c r="Q12" s="133" t="s">
        <v>2955</v>
      </c>
      <c r="R12" s="134">
        <f t="shared" si="1"/>
        <v>46229</v>
      </c>
      <c r="S12" s="34" t="s">
        <v>68</v>
      </c>
      <c r="T12" s="34" t="s">
        <v>2176</v>
      </c>
      <c r="U12" s="34" t="s">
        <v>13</v>
      </c>
      <c r="V12" s="34"/>
    </row>
    <row r="13" customHeight="1" spans="1:22">
      <c r="A13" s="24">
        <v>10</v>
      </c>
      <c r="B13" s="37" t="s">
        <v>64</v>
      </c>
      <c r="C13" s="24" t="s">
        <v>2863</v>
      </c>
      <c r="D13" s="27">
        <v>46228</v>
      </c>
      <c r="E13" s="24" t="s">
        <v>2947</v>
      </c>
      <c r="F13" s="28">
        <v>6000041244</v>
      </c>
      <c r="G13" s="677" t="s">
        <v>2968</v>
      </c>
      <c r="H13" s="24">
        <v>1</v>
      </c>
      <c r="I13" s="24">
        <v>1</v>
      </c>
      <c r="J13" s="24">
        <v>0</v>
      </c>
      <c r="K13" s="32" t="s">
        <v>66</v>
      </c>
      <c r="L13" s="32"/>
      <c r="M13" s="32"/>
      <c r="N13" s="32" t="s">
        <v>2955</v>
      </c>
      <c r="O13" s="27">
        <f t="shared" si="0"/>
        <v>46229</v>
      </c>
      <c r="P13" s="32"/>
      <c r="Q13" s="133" t="s">
        <v>2955</v>
      </c>
      <c r="R13" s="134">
        <f t="shared" si="1"/>
        <v>46229</v>
      </c>
      <c r="S13" s="34" t="s">
        <v>68</v>
      </c>
      <c r="T13" s="34"/>
      <c r="U13" s="34"/>
      <c r="V13" s="34"/>
    </row>
    <row r="14" customHeight="1" spans="1:22">
      <c r="A14" s="24">
        <v>11</v>
      </c>
      <c r="B14" s="37" t="s">
        <v>64</v>
      </c>
      <c r="C14" s="24" t="s">
        <v>2863</v>
      </c>
      <c r="D14" s="27">
        <v>46228</v>
      </c>
      <c r="E14" s="24" t="s">
        <v>2947</v>
      </c>
      <c r="F14" s="28">
        <v>6000041244</v>
      </c>
      <c r="G14" s="677" t="s">
        <v>2969</v>
      </c>
      <c r="H14" s="24">
        <v>1</v>
      </c>
      <c r="I14" s="24">
        <v>0</v>
      </c>
      <c r="J14" s="24">
        <v>1</v>
      </c>
      <c r="K14" s="44" t="s">
        <v>2970</v>
      </c>
      <c r="L14" s="32"/>
      <c r="M14" s="32"/>
      <c r="N14" s="32" t="s">
        <v>2955</v>
      </c>
      <c r="O14" s="27">
        <f t="shared" si="0"/>
        <v>46229</v>
      </c>
      <c r="P14" s="32"/>
      <c r="Q14" s="133" t="s">
        <v>2955</v>
      </c>
      <c r="R14" s="134">
        <f t="shared" si="1"/>
        <v>46229</v>
      </c>
      <c r="S14" s="34" t="s">
        <v>68</v>
      </c>
      <c r="T14" s="34" t="s">
        <v>2176</v>
      </c>
      <c r="U14" s="34" t="s">
        <v>13</v>
      </c>
      <c r="V14" s="34"/>
    </row>
    <row r="15" customHeight="1" spans="1:22">
      <c r="A15" s="24">
        <v>12</v>
      </c>
      <c r="B15" s="37" t="s">
        <v>64</v>
      </c>
      <c r="C15" s="24" t="s">
        <v>2863</v>
      </c>
      <c r="D15" s="27">
        <v>46228</v>
      </c>
      <c r="E15" s="24" t="s">
        <v>2947</v>
      </c>
      <c r="F15" s="28">
        <v>6000041244</v>
      </c>
      <c r="G15" s="677" t="s">
        <v>2971</v>
      </c>
      <c r="H15" s="24">
        <v>1</v>
      </c>
      <c r="I15" s="24">
        <v>1</v>
      </c>
      <c r="J15" s="24">
        <v>0</v>
      </c>
      <c r="K15" s="32" t="s">
        <v>66</v>
      </c>
      <c r="L15" s="32"/>
      <c r="M15" s="32"/>
      <c r="N15" s="32" t="s">
        <v>2955</v>
      </c>
      <c r="O15" s="27">
        <f t="shared" si="0"/>
        <v>46229</v>
      </c>
      <c r="P15" s="32"/>
      <c r="Q15" s="133" t="s">
        <v>2955</v>
      </c>
      <c r="R15" s="134">
        <f t="shared" si="1"/>
        <v>46229</v>
      </c>
      <c r="S15" s="34" t="s">
        <v>68</v>
      </c>
      <c r="T15" s="34"/>
      <c r="U15" s="34"/>
      <c r="V15" s="34"/>
    </row>
    <row r="16" customHeight="1" spans="1:22">
      <c r="A16" s="24">
        <v>13</v>
      </c>
      <c r="B16" s="37" t="s">
        <v>64</v>
      </c>
      <c r="C16" s="24" t="s">
        <v>2863</v>
      </c>
      <c r="D16" s="27">
        <v>46229</v>
      </c>
      <c r="E16" s="24" t="s">
        <v>2947</v>
      </c>
      <c r="F16" s="28">
        <v>6000041244</v>
      </c>
      <c r="G16" s="677" t="s">
        <v>2972</v>
      </c>
      <c r="H16" s="24">
        <v>1</v>
      </c>
      <c r="I16" s="24">
        <v>1</v>
      </c>
      <c r="J16" s="24">
        <v>0</v>
      </c>
      <c r="K16" s="32" t="s">
        <v>66</v>
      </c>
      <c r="L16" s="32"/>
      <c r="M16" s="32"/>
      <c r="N16" s="32" t="s">
        <v>2955</v>
      </c>
      <c r="O16" s="27">
        <f t="shared" si="0"/>
        <v>46230</v>
      </c>
      <c r="P16" s="32"/>
      <c r="Q16" s="133" t="s">
        <v>2955</v>
      </c>
      <c r="R16" s="134">
        <f t="shared" si="1"/>
        <v>46230</v>
      </c>
      <c r="S16" s="34" t="s">
        <v>68</v>
      </c>
      <c r="T16" s="34"/>
      <c r="U16" s="34"/>
      <c r="V16" s="34"/>
    </row>
    <row r="17" customHeight="1" spans="1:22">
      <c r="A17" s="24">
        <v>14</v>
      </c>
      <c r="B17" s="37" t="s">
        <v>64</v>
      </c>
      <c r="C17" s="24" t="s">
        <v>2863</v>
      </c>
      <c r="D17" s="27">
        <v>46229</v>
      </c>
      <c r="E17" s="24" t="s">
        <v>2947</v>
      </c>
      <c r="F17" s="28">
        <v>6000041244</v>
      </c>
      <c r="G17" s="24">
        <v>516302001025049</v>
      </c>
      <c r="H17" s="28">
        <v>1</v>
      </c>
      <c r="I17" s="28">
        <v>1</v>
      </c>
      <c r="J17" s="28">
        <v>0</v>
      </c>
      <c r="K17" s="32" t="s">
        <v>66</v>
      </c>
      <c r="L17" s="32"/>
      <c r="M17" s="32"/>
      <c r="N17" s="32" t="s">
        <v>2955</v>
      </c>
      <c r="O17" s="27">
        <f t="shared" si="0"/>
        <v>46230</v>
      </c>
      <c r="P17" s="32"/>
      <c r="Q17" s="133" t="s">
        <v>2955</v>
      </c>
      <c r="R17" s="134">
        <f t="shared" si="1"/>
        <v>46230</v>
      </c>
      <c r="S17" s="34" t="s">
        <v>68</v>
      </c>
      <c r="T17" s="34"/>
      <c r="U17" s="34"/>
      <c r="V17" s="34"/>
    </row>
    <row r="18" customHeight="1" spans="1:22">
      <c r="A18" s="24">
        <v>15</v>
      </c>
      <c r="B18" s="37" t="s">
        <v>64</v>
      </c>
      <c r="C18" s="24" t="s">
        <v>2863</v>
      </c>
      <c r="D18" s="27">
        <v>46229</v>
      </c>
      <c r="E18" s="24" t="s">
        <v>2947</v>
      </c>
      <c r="F18" s="28">
        <v>6000041244</v>
      </c>
      <c r="G18" s="24">
        <v>516302001025028</v>
      </c>
      <c r="H18" s="28">
        <v>1</v>
      </c>
      <c r="I18" s="28">
        <v>1</v>
      </c>
      <c r="J18" s="28">
        <v>0</v>
      </c>
      <c r="K18" s="32" t="s">
        <v>66</v>
      </c>
      <c r="L18" s="32"/>
      <c r="M18" s="32"/>
      <c r="N18" s="32" t="s">
        <v>2955</v>
      </c>
      <c r="O18" s="27">
        <f t="shared" si="0"/>
        <v>46230</v>
      </c>
      <c r="P18" s="32"/>
      <c r="Q18" s="133" t="s">
        <v>2955</v>
      </c>
      <c r="R18" s="134">
        <f t="shared" si="1"/>
        <v>46230</v>
      </c>
      <c r="S18" s="34" t="s">
        <v>68</v>
      </c>
      <c r="T18" s="34"/>
      <c r="U18" s="34"/>
      <c r="V18" s="34"/>
    </row>
    <row r="19" customHeight="1" spans="1:22">
      <c r="A19" s="24">
        <v>16</v>
      </c>
      <c r="B19" s="37" t="s">
        <v>64</v>
      </c>
      <c r="C19" s="24" t="s">
        <v>2863</v>
      </c>
      <c r="D19" s="27">
        <v>46229</v>
      </c>
      <c r="E19" s="24" t="s">
        <v>2947</v>
      </c>
      <c r="F19" s="28">
        <v>6000041244</v>
      </c>
      <c r="G19" s="24">
        <v>516302001025078</v>
      </c>
      <c r="H19" s="28">
        <v>1</v>
      </c>
      <c r="I19" s="24">
        <v>0</v>
      </c>
      <c r="J19" s="28">
        <v>1</v>
      </c>
      <c r="K19" s="44" t="s">
        <v>2973</v>
      </c>
      <c r="L19" s="32"/>
      <c r="M19" s="32"/>
      <c r="N19" s="32" t="s">
        <v>2955</v>
      </c>
      <c r="O19" s="27">
        <f t="shared" si="0"/>
        <v>46230</v>
      </c>
      <c r="P19" s="32"/>
      <c r="Q19" s="133" t="s">
        <v>2955</v>
      </c>
      <c r="R19" s="134">
        <f t="shared" si="1"/>
        <v>46230</v>
      </c>
      <c r="S19" s="34" t="s">
        <v>68</v>
      </c>
      <c r="T19" s="34" t="s">
        <v>2176</v>
      </c>
      <c r="U19" s="34" t="s">
        <v>13</v>
      </c>
      <c r="V19" s="34"/>
    </row>
    <row r="20" customHeight="1" spans="1:22">
      <c r="A20" s="24">
        <v>16</v>
      </c>
      <c r="B20" s="37" t="s">
        <v>64</v>
      </c>
      <c r="C20" s="24" t="s">
        <v>2863</v>
      </c>
      <c r="D20" s="27">
        <v>46229</v>
      </c>
      <c r="E20" s="24" t="s">
        <v>2947</v>
      </c>
      <c r="F20" s="28">
        <v>6000041244</v>
      </c>
      <c r="G20" s="24">
        <v>516302001025078</v>
      </c>
      <c r="H20" s="28">
        <v>1</v>
      </c>
      <c r="I20" s="24">
        <v>0</v>
      </c>
      <c r="J20" s="28">
        <v>1</v>
      </c>
      <c r="K20" s="44" t="s">
        <v>2974</v>
      </c>
      <c r="L20" s="32"/>
      <c r="M20" s="32"/>
      <c r="N20" s="32" t="s">
        <v>2955</v>
      </c>
      <c r="O20" s="27">
        <f t="shared" si="0"/>
        <v>46230</v>
      </c>
      <c r="P20" s="32"/>
      <c r="Q20" s="133" t="s">
        <v>2955</v>
      </c>
      <c r="R20" s="134">
        <f t="shared" si="1"/>
        <v>46230</v>
      </c>
      <c r="S20" s="34" t="s">
        <v>68</v>
      </c>
      <c r="T20" s="34" t="s">
        <v>2950</v>
      </c>
      <c r="U20" s="34" t="s">
        <v>13</v>
      </c>
      <c r="V20" s="34"/>
    </row>
    <row r="21" customHeight="1" spans="1:22">
      <c r="A21" s="24">
        <v>17</v>
      </c>
      <c r="B21" s="37" t="s">
        <v>64</v>
      </c>
      <c r="C21" s="24" t="s">
        <v>2863</v>
      </c>
      <c r="D21" s="27">
        <v>46229</v>
      </c>
      <c r="E21" s="24" t="s">
        <v>2947</v>
      </c>
      <c r="F21" s="28">
        <v>6000041244</v>
      </c>
      <c r="G21" s="24">
        <v>516302001025001</v>
      </c>
      <c r="H21" s="28">
        <v>1</v>
      </c>
      <c r="I21" s="28">
        <v>1</v>
      </c>
      <c r="J21" s="28">
        <v>0</v>
      </c>
      <c r="K21" s="32" t="s">
        <v>66</v>
      </c>
      <c r="L21" s="32"/>
      <c r="M21" s="32"/>
      <c r="N21" s="32" t="s">
        <v>2955</v>
      </c>
      <c r="O21" s="27">
        <f t="shared" si="0"/>
        <v>46230</v>
      </c>
      <c r="P21" s="32"/>
      <c r="Q21" s="133" t="s">
        <v>2955</v>
      </c>
      <c r="R21" s="134">
        <f t="shared" si="1"/>
        <v>46230</v>
      </c>
      <c r="S21" s="34" t="s">
        <v>68</v>
      </c>
      <c r="T21" s="34"/>
      <c r="U21" s="34"/>
      <c r="V21" s="34"/>
    </row>
    <row r="22" customHeight="1" spans="1:22">
      <c r="A22" s="24">
        <v>18</v>
      </c>
      <c r="B22" s="37" t="s">
        <v>64</v>
      </c>
      <c r="C22" s="24" t="s">
        <v>2863</v>
      </c>
      <c r="D22" s="27">
        <v>46229</v>
      </c>
      <c r="E22" s="24" t="s">
        <v>2947</v>
      </c>
      <c r="F22" s="28">
        <v>6000041244</v>
      </c>
      <c r="G22" s="24">
        <v>516302001025043</v>
      </c>
      <c r="H22" s="28">
        <v>1</v>
      </c>
      <c r="I22" s="28">
        <v>1</v>
      </c>
      <c r="J22" s="28">
        <v>0</v>
      </c>
      <c r="K22" s="32" t="s">
        <v>66</v>
      </c>
      <c r="L22" s="32"/>
      <c r="M22" s="32"/>
      <c r="N22" s="32" t="s">
        <v>2955</v>
      </c>
      <c r="O22" s="27">
        <f t="shared" si="0"/>
        <v>46230</v>
      </c>
      <c r="P22" s="32"/>
      <c r="Q22" s="133" t="s">
        <v>2955</v>
      </c>
      <c r="R22" s="134">
        <f t="shared" si="1"/>
        <v>46230</v>
      </c>
      <c r="S22" s="34" t="s">
        <v>68</v>
      </c>
      <c r="T22" s="34"/>
      <c r="U22" s="34"/>
      <c r="V22" s="34"/>
    </row>
    <row r="23" customHeight="1" spans="1:22">
      <c r="A23" s="24">
        <v>19</v>
      </c>
      <c r="B23" s="37" t="s">
        <v>64</v>
      </c>
      <c r="C23" s="24" t="s">
        <v>2863</v>
      </c>
      <c r="D23" s="27">
        <v>46229</v>
      </c>
      <c r="E23" s="24" t="s">
        <v>2947</v>
      </c>
      <c r="F23" s="28">
        <v>6000041244</v>
      </c>
      <c r="G23" s="24">
        <v>516302001025047</v>
      </c>
      <c r="H23" s="28">
        <v>1</v>
      </c>
      <c r="I23" s="28">
        <v>1</v>
      </c>
      <c r="J23" s="28">
        <v>0</v>
      </c>
      <c r="K23" s="32" t="s">
        <v>66</v>
      </c>
      <c r="L23" s="32"/>
      <c r="M23" s="32"/>
      <c r="N23" s="32" t="s">
        <v>2955</v>
      </c>
      <c r="O23" s="27">
        <f t="shared" si="0"/>
        <v>46230</v>
      </c>
      <c r="P23" s="32"/>
      <c r="Q23" s="133" t="s">
        <v>2955</v>
      </c>
      <c r="R23" s="134">
        <f t="shared" si="1"/>
        <v>46230</v>
      </c>
      <c r="S23" s="34" t="s">
        <v>68</v>
      </c>
      <c r="T23" s="34"/>
      <c r="U23" s="34"/>
      <c r="V23" s="34"/>
    </row>
    <row r="24" customHeight="1" spans="1:22">
      <c r="A24" s="24">
        <v>20</v>
      </c>
      <c r="B24" s="37" t="s">
        <v>64</v>
      </c>
      <c r="C24" s="24" t="s">
        <v>2863</v>
      </c>
      <c r="D24" s="27">
        <v>46229</v>
      </c>
      <c r="E24" s="24" t="s">
        <v>2947</v>
      </c>
      <c r="F24" s="28">
        <v>6000041244</v>
      </c>
      <c r="G24" s="24">
        <v>516302001025035</v>
      </c>
      <c r="H24" s="28">
        <v>1</v>
      </c>
      <c r="I24" s="24">
        <v>0</v>
      </c>
      <c r="J24" s="28">
        <v>1</v>
      </c>
      <c r="K24" s="44" t="s">
        <v>2975</v>
      </c>
      <c r="L24" s="32"/>
      <c r="M24" s="32"/>
      <c r="N24" s="32" t="s">
        <v>2955</v>
      </c>
      <c r="O24" s="27">
        <f t="shared" si="0"/>
        <v>46230</v>
      </c>
      <c r="P24" s="32"/>
      <c r="Q24" s="133" t="s">
        <v>2955</v>
      </c>
      <c r="R24" s="134">
        <f t="shared" si="1"/>
        <v>46230</v>
      </c>
      <c r="S24" s="34" t="s">
        <v>68</v>
      </c>
      <c r="T24" s="34" t="s">
        <v>512</v>
      </c>
      <c r="U24" s="34" t="s">
        <v>13</v>
      </c>
      <c r="V24" s="34"/>
    </row>
    <row r="25" customHeight="1" spans="1:22">
      <c r="A25" s="24">
        <v>21</v>
      </c>
      <c r="B25" s="37" t="s">
        <v>64</v>
      </c>
      <c r="C25" s="24" t="s">
        <v>2863</v>
      </c>
      <c r="D25" s="27">
        <v>46229</v>
      </c>
      <c r="E25" s="24" t="s">
        <v>2947</v>
      </c>
      <c r="F25" s="28">
        <v>6000041244</v>
      </c>
      <c r="G25" s="24">
        <v>516302001025080</v>
      </c>
      <c r="H25" s="28">
        <v>1</v>
      </c>
      <c r="I25" s="28">
        <v>1</v>
      </c>
      <c r="J25" s="28">
        <v>0</v>
      </c>
      <c r="K25" s="32" t="s">
        <v>66</v>
      </c>
      <c r="L25" s="32"/>
      <c r="M25" s="32"/>
      <c r="N25" s="32" t="s">
        <v>2955</v>
      </c>
      <c r="O25" s="27">
        <f t="shared" si="0"/>
        <v>46230</v>
      </c>
      <c r="P25" s="32"/>
      <c r="Q25" s="133" t="s">
        <v>2955</v>
      </c>
      <c r="R25" s="134">
        <f t="shared" si="1"/>
        <v>46230</v>
      </c>
      <c r="S25" s="34" t="s">
        <v>68</v>
      </c>
      <c r="T25" s="34"/>
      <c r="U25" s="34"/>
      <c r="V25" s="34"/>
    </row>
    <row r="26" customHeight="1" spans="1:22">
      <c r="A26" s="24">
        <v>22</v>
      </c>
      <c r="B26" s="37" t="s">
        <v>64</v>
      </c>
      <c r="C26" s="24" t="s">
        <v>2863</v>
      </c>
      <c r="D26" s="27">
        <v>46229</v>
      </c>
      <c r="E26" s="24" t="s">
        <v>2947</v>
      </c>
      <c r="F26" s="28">
        <v>6000041244</v>
      </c>
      <c r="G26" s="24">
        <v>516302001025025</v>
      </c>
      <c r="H26" s="28">
        <v>1</v>
      </c>
      <c r="I26" s="24">
        <v>0</v>
      </c>
      <c r="J26" s="28">
        <v>1</v>
      </c>
      <c r="K26" s="44" t="s">
        <v>2976</v>
      </c>
      <c r="L26" s="32"/>
      <c r="M26" s="32"/>
      <c r="N26" s="32" t="s">
        <v>2955</v>
      </c>
      <c r="O26" s="27">
        <f t="shared" si="0"/>
        <v>46230</v>
      </c>
      <c r="P26" s="32"/>
      <c r="Q26" s="133" t="s">
        <v>2955</v>
      </c>
      <c r="R26" s="134">
        <f t="shared" si="1"/>
        <v>46230</v>
      </c>
      <c r="S26" s="34" t="s">
        <v>68</v>
      </c>
      <c r="T26" s="34" t="s">
        <v>510</v>
      </c>
      <c r="U26" s="34" t="s">
        <v>13</v>
      </c>
      <c r="V26" s="34"/>
    </row>
    <row r="27" customHeight="1" spans="1:22">
      <c r="A27" s="24">
        <v>22</v>
      </c>
      <c r="B27" s="37" t="s">
        <v>64</v>
      </c>
      <c r="C27" s="24" t="s">
        <v>2863</v>
      </c>
      <c r="D27" s="27">
        <v>46229</v>
      </c>
      <c r="E27" s="24" t="s">
        <v>2947</v>
      </c>
      <c r="F27" s="28">
        <v>6000041244</v>
      </c>
      <c r="G27" s="24">
        <v>516302001025025</v>
      </c>
      <c r="H27" s="28">
        <v>1</v>
      </c>
      <c r="I27" s="24">
        <v>0</v>
      </c>
      <c r="J27" s="28">
        <v>1</v>
      </c>
      <c r="K27" s="44" t="s">
        <v>2977</v>
      </c>
      <c r="L27" s="32"/>
      <c r="M27" s="32"/>
      <c r="N27" s="32" t="s">
        <v>2955</v>
      </c>
      <c r="O27" s="27">
        <f t="shared" si="0"/>
        <v>46230</v>
      </c>
      <c r="P27" s="32"/>
      <c r="Q27" s="133" t="s">
        <v>2955</v>
      </c>
      <c r="R27" s="134">
        <f t="shared" si="1"/>
        <v>46230</v>
      </c>
      <c r="S27" s="34" t="s">
        <v>68</v>
      </c>
      <c r="T27" s="34" t="s">
        <v>25</v>
      </c>
      <c r="U27" s="34" t="s">
        <v>13</v>
      </c>
      <c r="V27" s="34"/>
    </row>
    <row r="28" customHeight="1" spans="1:22">
      <c r="A28" s="24">
        <v>23</v>
      </c>
      <c r="B28" s="37" t="s">
        <v>64</v>
      </c>
      <c r="C28" s="24" t="s">
        <v>2863</v>
      </c>
      <c r="D28" s="27">
        <v>46229</v>
      </c>
      <c r="E28" s="24" t="s">
        <v>2947</v>
      </c>
      <c r="F28" s="28">
        <v>6000041244</v>
      </c>
      <c r="G28" s="24">
        <v>516302001025065</v>
      </c>
      <c r="H28" s="28">
        <v>1</v>
      </c>
      <c r="I28" s="28">
        <v>1</v>
      </c>
      <c r="J28" s="28">
        <v>0</v>
      </c>
      <c r="K28" s="32" t="s">
        <v>66</v>
      </c>
      <c r="L28" s="32"/>
      <c r="M28" s="32"/>
      <c r="N28" s="32" t="s">
        <v>2955</v>
      </c>
      <c r="O28" s="27">
        <f t="shared" si="0"/>
        <v>46230</v>
      </c>
      <c r="P28" s="32"/>
      <c r="Q28" s="133" t="s">
        <v>2955</v>
      </c>
      <c r="R28" s="134">
        <f t="shared" si="1"/>
        <v>46230</v>
      </c>
      <c r="S28" s="34" t="s">
        <v>68</v>
      </c>
      <c r="T28" s="34"/>
      <c r="U28" s="34"/>
      <c r="V28" s="34"/>
    </row>
    <row r="29" customHeight="1" spans="1:22">
      <c r="A29" s="24">
        <v>24</v>
      </c>
      <c r="B29" s="37" t="s">
        <v>64</v>
      </c>
      <c r="C29" s="24" t="s">
        <v>2863</v>
      </c>
      <c r="D29" s="27">
        <v>46229</v>
      </c>
      <c r="E29" s="24" t="s">
        <v>2947</v>
      </c>
      <c r="F29" s="28">
        <v>6000041244</v>
      </c>
      <c r="G29" s="24">
        <v>516302001025069</v>
      </c>
      <c r="H29" s="28">
        <v>1</v>
      </c>
      <c r="I29" s="24">
        <v>0</v>
      </c>
      <c r="J29" s="28">
        <v>1</v>
      </c>
      <c r="K29" s="44" t="s">
        <v>2978</v>
      </c>
      <c r="L29" s="32"/>
      <c r="M29" s="32"/>
      <c r="N29" s="32" t="s">
        <v>2955</v>
      </c>
      <c r="O29" s="27">
        <f t="shared" si="0"/>
        <v>46230</v>
      </c>
      <c r="P29" s="32"/>
      <c r="Q29" s="133" t="s">
        <v>2955</v>
      </c>
      <c r="R29" s="134">
        <f t="shared" si="1"/>
        <v>46230</v>
      </c>
      <c r="S29" s="34" t="s">
        <v>68</v>
      </c>
      <c r="T29" s="34" t="s">
        <v>2176</v>
      </c>
      <c r="U29" s="34" t="s">
        <v>13</v>
      </c>
      <c r="V29" s="34"/>
    </row>
    <row r="30" customHeight="1" spans="1:22">
      <c r="A30" s="24">
        <v>25</v>
      </c>
      <c r="B30" s="37" t="s">
        <v>64</v>
      </c>
      <c r="C30" s="24" t="s">
        <v>2863</v>
      </c>
      <c r="D30" s="27">
        <v>46229</v>
      </c>
      <c r="E30" s="24" t="s">
        <v>2947</v>
      </c>
      <c r="F30" s="28">
        <v>6000041244</v>
      </c>
      <c r="G30" s="24">
        <v>516302001025085</v>
      </c>
      <c r="H30" s="28">
        <v>1</v>
      </c>
      <c r="I30" s="24">
        <v>0</v>
      </c>
      <c r="J30" s="28">
        <v>1</v>
      </c>
      <c r="K30" s="44" t="s">
        <v>2979</v>
      </c>
      <c r="L30" s="32"/>
      <c r="M30" s="32"/>
      <c r="N30" s="32" t="s">
        <v>2955</v>
      </c>
      <c r="O30" s="27">
        <f t="shared" si="0"/>
        <v>46230</v>
      </c>
      <c r="P30" s="32"/>
      <c r="Q30" s="133" t="s">
        <v>2955</v>
      </c>
      <c r="R30" s="134">
        <f t="shared" si="1"/>
        <v>46230</v>
      </c>
      <c r="S30" s="34" t="s">
        <v>68</v>
      </c>
      <c r="T30" s="34" t="s">
        <v>2176</v>
      </c>
      <c r="U30" s="34" t="s">
        <v>13</v>
      </c>
      <c r="V30" s="34"/>
    </row>
    <row r="31" customHeight="1" spans="1:22">
      <c r="A31" s="24">
        <v>26</v>
      </c>
      <c r="B31" s="37" t="s">
        <v>64</v>
      </c>
      <c r="C31" s="28" t="s">
        <v>2863</v>
      </c>
      <c r="D31" s="41">
        <v>46230</v>
      </c>
      <c r="E31" s="28" t="s">
        <v>2947</v>
      </c>
      <c r="F31" s="28">
        <v>6000041244</v>
      </c>
      <c r="G31" s="675" t="s">
        <v>2980</v>
      </c>
      <c r="H31" s="28">
        <v>1</v>
      </c>
      <c r="I31" s="28">
        <v>0</v>
      </c>
      <c r="J31" s="28">
        <v>1</v>
      </c>
      <c r="K31" s="44" t="s">
        <v>2981</v>
      </c>
      <c r="L31" s="44"/>
      <c r="M31" s="44"/>
      <c r="N31" s="44" t="s">
        <v>2955</v>
      </c>
      <c r="O31" s="27">
        <f t="shared" si="0"/>
        <v>46231</v>
      </c>
      <c r="P31" s="32"/>
      <c r="Q31" s="133" t="s">
        <v>2955</v>
      </c>
      <c r="R31" s="134">
        <f t="shared" si="1"/>
        <v>46231</v>
      </c>
      <c r="S31" s="34" t="s">
        <v>68</v>
      </c>
      <c r="T31" s="34" t="s">
        <v>2176</v>
      </c>
      <c r="U31" s="34" t="s">
        <v>13</v>
      </c>
      <c r="V31" s="34"/>
    </row>
    <row r="32" customHeight="1" spans="1:22">
      <c r="A32" s="24">
        <v>27</v>
      </c>
      <c r="B32" s="37" t="s">
        <v>64</v>
      </c>
      <c r="C32" s="136" t="s">
        <v>2863</v>
      </c>
      <c r="D32" s="137">
        <v>46230</v>
      </c>
      <c r="E32" s="136" t="s">
        <v>2947</v>
      </c>
      <c r="F32" s="28">
        <v>6000041244</v>
      </c>
      <c r="G32" s="136">
        <v>516302001025058</v>
      </c>
      <c r="H32" s="136">
        <v>1</v>
      </c>
      <c r="I32" s="136">
        <v>0</v>
      </c>
      <c r="J32" s="136">
        <v>1</v>
      </c>
      <c r="K32" s="44" t="s">
        <v>2982</v>
      </c>
      <c r="L32" s="47"/>
      <c r="M32" s="47"/>
      <c r="N32" s="47" t="s">
        <v>2955</v>
      </c>
      <c r="O32" s="27">
        <f t="shared" si="0"/>
        <v>46231</v>
      </c>
      <c r="P32" s="32"/>
      <c r="Q32" s="133" t="s">
        <v>2955</v>
      </c>
      <c r="R32" s="134">
        <f t="shared" si="1"/>
        <v>46231</v>
      </c>
      <c r="S32" s="34" t="s">
        <v>68</v>
      </c>
      <c r="T32" s="34" t="s">
        <v>2176</v>
      </c>
      <c r="U32" s="34" t="s">
        <v>13</v>
      </c>
      <c r="V32" s="34"/>
    </row>
    <row r="33" customHeight="1" spans="1:22">
      <c r="A33" s="24">
        <v>28</v>
      </c>
      <c r="B33" s="37" t="s">
        <v>64</v>
      </c>
      <c r="C33" s="28" t="s">
        <v>2863</v>
      </c>
      <c r="D33" s="41">
        <v>46230</v>
      </c>
      <c r="E33" s="28" t="s">
        <v>2947</v>
      </c>
      <c r="F33" s="28">
        <v>6000041244</v>
      </c>
      <c r="G33" s="28">
        <v>516302001025044</v>
      </c>
      <c r="H33" s="28">
        <v>1</v>
      </c>
      <c r="I33" s="28">
        <v>1</v>
      </c>
      <c r="J33" s="28">
        <v>0</v>
      </c>
      <c r="K33" s="44" t="s">
        <v>66</v>
      </c>
      <c r="L33" s="44"/>
      <c r="M33" s="44"/>
      <c r="N33" s="44" t="s">
        <v>2955</v>
      </c>
      <c r="O33" s="27">
        <f t="shared" si="0"/>
        <v>46231</v>
      </c>
      <c r="P33" s="32"/>
      <c r="Q33" s="133" t="s">
        <v>2955</v>
      </c>
      <c r="R33" s="134">
        <f t="shared" si="1"/>
        <v>46231</v>
      </c>
      <c r="S33" s="34" t="s">
        <v>68</v>
      </c>
      <c r="T33" s="34"/>
      <c r="U33" s="34"/>
      <c r="V33" s="34"/>
    </row>
    <row r="34" customHeight="1" spans="1:22">
      <c r="A34" s="24">
        <v>29</v>
      </c>
      <c r="B34" s="37" t="s">
        <v>64</v>
      </c>
      <c r="C34" s="136" t="s">
        <v>2863</v>
      </c>
      <c r="D34" s="137">
        <v>46230</v>
      </c>
      <c r="E34" s="136" t="s">
        <v>2947</v>
      </c>
      <c r="F34" s="28">
        <v>6000041244</v>
      </c>
      <c r="G34" s="136">
        <v>516302001025068</v>
      </c>
      <c r="H34" s="136">
        <v>1</v>
      </c>
      <c r="I34" s="136">
        <v>1</v>
      </c>
      <c r="J34" s="136">
        <v>0</v>
      </c>
      <c r="K34" s="47" t="s">
        <v>66</v>
      </c>
      <c r="L34" s="47"/>
      <c r="M34" s="47"/>
      <c r="N34" s="47" t="s">
        <v>2955</v>
      </c>
      <c r="O34" s="27">
        <f t="shared" si="0"/>
        <v>46231</v>
      </c>
      <c r="P34" s="32"/>
      <c r="Q34" s="133" t="s">
        <v>2955</v>
      </c>
      <c r="R34" s="134">
        <f t="shared" si="1"/>
        <v>46231</v>
      </c>
      <c r="S34" s="34" t="s">
        <v>68</v>
      </c>
      <c r="T34" s="34"/>
      <c r="U34" s="34"/>
      <c r="V34" s="34"/>
    </row>
    <row r="35" customHeight="1" spans="1:22">
      <c r="A35" s="24">
        <v>30</v>
      </c>
      <c r="B35" s="37" t="s">
        <v>64</v>
      </c>
      <c r="C35" s="28" t="s">
        <v>2863</v>
      </c>
      <c r="D35" s="41">
        <v>46230</v>
      </c>
      <c r="E35" s="28" t="s">
        <v>2947</v>
      </c>
      <c r="F35" s="28">
        <v>6000041244</v>
      </c>
      <c r="G35" s="28">
        <v>516302001025090</v>
      </c>
      <c r="H35" s="28">
        <v>1</v>
      </c>
      <c r="I35" s="28">
        <v>0</v>
      </c>
      <c r="J35" s="28">
        <v>1</v>
      </c>
      <c r="K35" s="64" t="s">
        <v>2983</v>
      </c>
      <c r="L35" s="44" t="s">
        <v>2984</v>
      </c>
      <c r="M35" s="44"/>
      <c r="N35" s="44" t="s">
        <v>2955</v>
      </c>
      <c r="O35" s="27">
        <f t="shared" si="0"/>
        <v>46231</v>
      </c>
      <c r="P35" s="32"/>
      <c r="Q35" s="133" t="s">
        <v>2955</v>
      </c>
      <c r="R35" s="134">
        <f t="shared" si="1"/>
        <v>46231</v>
      </c>
      <c r="S35" s="34" t="s">
        <v>68</v>
      </c>
      <c r="T35" s="34" t="s">
        <v>510</v>
      </c>
      <c r="U35" s="34" t="s">
        <v>13</v>
      </c>
      <c r="V35" s="34"/>
    </row>
    <row r="36" customHeight="1" spans="1:22">
      <c r="A36" s="24">
        <v>30</v>
      </c>
      <c r="B36" s="37" t="s">
        <v>64</v>
      </c>
      <c r="C36" s="136" t="s">
        <v>2863</v>
      </c>
      <c r="D36" s="137">
        <v>46230</v>
      </c>
      <c r="E36" s="136" t="s">
        <v>2947</v>
      </c>
      <c r="F36" s="28">
        <v>6000041244</v>
      </c>
      <c r="G36" s="136">
        <v>516302001025090</v>
      </c>
      <c r="H36" s="136">
        <v>1</v>
      </c>
      <c r="I36" s="136">
        <v>0</v>
      </c>
      <c r="J36" s="136">
        <v>1</v>
      </c>
      <c r="K36" s="44" t="s">
        <v>2985</v>
      </c>
      <c r="L36" s="47"/>
      <c r="M36" s="47"/>
      <c r="N36" s="47" t="s">
        <v>2955</v>
      </c>
      <c r="O36" s="27">
        <f t="shared" si="0"/>
        <v>46231</v>
      </c>
      <c r="P36" s="32"/>
      <c r="Q36" s="133" t="s">
        <v>2955</v>
      </c>
      <c r="R36" s="134">
        <f t="shared" si="1"/>
        <v>46231</v>
      </c>
      <c r="S36" s="34" t="s">
        <v>68</v>
      </c>
      <c r="T36" s="34" t="s">
        <v>113</v>
      </c>
      <c r="U36" s="34" t="s">
        <v>13</v>
      </c>
      <c r="V36" s="34"/>
    </row>
    <row r="37" customHeight="1" spans="1:22">
      <c r="A37" s="24">
        <v>31</v>
      </c>
      <c r="B37" s="37" t="s">
        <v>64</v>
      </c>
      <c r="C37" s="28" t="s">
        <v>2863</v>
      </c>
      <c r="D37" s="41">
        <v>46230</v>
      </c>
      <c r="E37" s="28" t="s">
        <v>2947</v>
      </c>
      <c r="F37" s="28">
        <v>6000041244</v>
      </c>
      <c r="G37" s="28">
        <v>516302001025089</v>
      </c>
      <c r="H37" s="28">
        <v>1</v>
      </c>
      <c r="I37" s="28">
        <v>1</v>
      </c>
      <c r="J37" s="28">
        <v>0</v>
      </c>
      <c r="K37" s="44" t="s">
        <v>66</v>
      </c>
      <c r="L37" s="44"/>
      <c r="M37" s="44"/>
      <c r="N37" s="44" t="s">
        <v>2955</v>
      </c>
      <c r="O37" s="27">
        <f t="shared" si="0"/>
        <v>46231</v>
      </c>
      <c r="P37" s="32"/>
      <c r="Q37" s="133" t="s">
        <v>2955</v>
      </c>
      <c r="R37" s="134">
        <f t="shared" si="1"/>
        <v>46231</v>
      </c>
      <c r="S37" s="34" t="s">
        <v>68</v>
      </c>
      <c r="T37" s="34"/>
      <c r="U37" s="34"/>
      <c r="V37" s="34"/>
    </row>
    <row r="38" customHeight="1" spans="1:22">
      <c r="A38" s="24">
        <v>32</v>
      </c>
      <c r="B38" s="37" t="s">
        <v>64</v>
      </c>
      <c r="C38" s="136" t="s">
        <v>2863</v>
      </c>
      <c r="D38" s="137">
        <v>46230</v>
      </c>
      <c r="E38" s="136" t="s">
        <v>2947</v>
      </c>
      <c r="F38" s="28">
        <v>6000041244</v>
      </c>
      <c r="G38" s="136">
        <v>516302001025086</v>
      </c>
      <c r="H38" s="136">
        <v>1</v>
      </c>
      <c r="I38" s="136">
        <v>1</v>
      </c>
      <c r="J38" s="136">
        <v>0</v>
      </c>
      <c r="K38" s="47" t="s">
        <v>66</v>
      </c>
      <c r="L38" s="47"/>
      <c r="M38" s="47"/>
      <c r="N38" s="47" t="s">
        <v>2955</v>
      </c>
      <c r="O38" s="27">
        <f t="shared" si="0"/>
        <v>46231</v>
      </c>
      <c r="P38" s="32"/>
      <c r="Q38" s="133" t="s">
        <v>2955</v>
      </c>
      <c r="R38" s="134">
        <f t="shared" si="1"/>
        <v>46231</v>
      </c>
      <c r="S38" s="34" t="s">
        <v>68</v>
      </c>
      <c r="T38" s="34"/>
      <c r="U38" s="34"/>
      <c r="V38" s="34"/>
    </row>
    <row r="39" customHeight="1" spans="1:22">
      <c r="A39" s="24">
        <v>33</v>
      </c>
      <c r="B39" s="37" t="s">
        <v>64</v>
      </c>
      <c r="C39" s="28" t="s">
        <v>2863</v>
      </c>
      <c r="D39" s="41">
        <v>46230</v>
      </c>
      <c r="E39" s="28" t="s">
        <v>2947</v>
      </c>
      <c r="F39" s="28">
        <v>6000041244</v>
      </c>
      <c r="G39" s="28">
        <v>516302001025037</v>
      </c>
      <c r="H39" s="28">
        <v>1</v>
      </c>
      <c r="I39" s="28">
        <v>1</v>
      </c>
      <c r="J39" s="28">
        <v>0</v>
      </c>
      <c r="K39" s="44" t="s">
        <v>66</v>
      </c>
      <c r="L39" s="44"/>
      <c r="M39" s="44"/>
      <c r="N39" s="44" t="s">
        <v>2955</v>
      </c>
      <c r="O39" s="27">
        <f t="shared" si="0"/>
        <v>46231</v>
      </c>
      <c r="P39" s="32"/>
      <c r="Q39" s="133" t="s">
        <v>2955</v>
      </c>
      <c r="R39" s="134">
        <f t="shared" si="1"/>
        <v>46231</v>
      </c>
      <c r="S39" s="34" t="s">
        <v>68</v>
      </c>
      <c r="T39" s="34"/>
      <c r="U39" s="34"/>
      <c r="V39" s="34"/>
    </row>
    <row r="40" customHeight="1" spans="1:22">
      <c r="A40" s="24">
        <v>34</v>
      </c>
      <c r="B40" s="37" t="s">
        <v>64</v>
      </c>
      <c r="C40" s="136" t="s">
        <v>2863</v>
      </c>
      <c r="D40" s="137">
        <v>46230</v>
      </c>
      <c r="E40" s="136" t="s">
        <v>2947</v>
      </c>
      <c r="F40" s="28">
        <v>6000041244</v>
      </c>
      <c r="G40" s="136">
        <v>516302001025059</v>
      </c>
      <c r="H40" s="136">
        <v>1</v>
      </c>
      <c r="I40" s="136">
        <v>0</v>
      </c>
      <c r="J40" s="136">
        <v>1</v>
      </c>
      <c r="K40" s="44" t="s">
        <v>2986</v>
      </c>
      <c r="L40" s="47"/>
      <c r="M40" s="47"/>
      <c r="N40" s="47" t="s">
        <v>2955</v>
      </c>
      <c r="O40" s="27">
        <f t="shared" si="0"/>
        <v>46231</v>
      </c>
      <c r="P40" s="32"/>
      <c r="Q40" s="133" t="s">
        <v>2955</v>
      </c>
      <c r="R40" s="134">
        <f t="shared" si="1"/>
        <v>46231</v>
      </c>
      <c r="S40" s="34" t="s">
        <v>68</v>
      </c>
      <c r="T40" s="34" t="s">
        <v>2176</v>
      </c>
      <c r="U40" s="34" t="s">
        <v>13</v>
      </c>
      <c r="V40" s="34"/>
    </row>
    <row r="41" customHeight="1" spans="1:22">
      <c r="A41" s="24">
        <v>35</v>
      </c>
      <c r="B41" s="37" t="s">
        <v>64</v>
      </c>
      <c r="C41" s="28" t="s">
        <v>2863</v>
      </c>
      <c r="D41" s="41">
        <v>46292</v>
      </c>
      <c r="E41" s="28" t="s">
        <v>2948</v>
      </c>
      <c r="F41" s="28">
        <v>6000041243</v>
      </c>
      <c r="G41" s="28">
        <v>516306000926001</v>
      </c>
      <c r="H41" s="28">
        <v>1</v>
      </c>
      <c r="I41" s="28">
        <v>0</v>
      </c>
      <c r="J41" s="28">
        <v>1</v>
      </c>
      <c r="K41" s="44" t="s">
        <v>2987</v>
      </c>
      <c r="L41" s="44"/>
      <c r="M41" s="44"/>
      <c r="N41" s="44" t="s">
        <v>2955</v>
      </c>
      <c r="O41" s="27">
        <f t="shared" si="0"/>
        <v>46293</v>
      </c>
      <c r="P41" s="32"/>
      <c r="Q41" s="133" t="s">
        <v>2955</v>
      </c>
      <c r="R41" s="134">
        <f t="shared" si="1"/>
        <v>46293</v>
      </c>
      <c r="S41" s="34" t="s">
        <v>68</v>
      </c>
      <c r="T41" s="34" t="s">
        <v>510</v>
      </c>
      <c r="U41" s="34" t="s">
        <v>13</v>
      </c>
      <c r="V41" s="34"/>
    </row>
    <row r="42" customHeight="1" spans="1:22">
      <c r="A42" s="24">
        <v>36</v>
      </c>
      <c r="B42" s="37" t="s">
        <v>64</v>
      </c>
      <c r="C42" s="136" t="s">
        <v>2863</v>
      </c>
      <c r="D42" s="137">
        <v>46292</v>
      </c>
      <c r="E42" s="136" t="s">
        <v>2948</v>
      </c>
      <c r="F42" s="136">
        <v>6000041243</v>
      </c>
      <c r="G42" s="136">
        <v>516306000926002</v>
      </c>
      <c r="H42" s="136">
        <v>1</v>
      </c>
      <c r="I42" s="136">
        <v>1</v>
      </c>
      <c r="J42" s="136">
        <v>0</v>
      </c>
      <c r="K42" s="47" t="s">
        <v>66</v>
      </c>
      <c r="L42" s="47"/>
      <c r="M42" s="47"/>
      <c r="N42" s="47" t="s">
        <v>2955</v>
      </c>
      <c r="O42" s="27">
        <f t="shared" si="0"/>
        <v>46293</v>
      </c>
      <c r="P42" s="34"/>
      <c r="Q42" s="133" t="s">
        <v>2955</v>
      </c>
      <c r="R42" s="134">
        <f t="shared" si="1"/>
        <v>46293</v>
      </c>
      <c r="S42" s="34" t="s">
        <v>68</v>
      </c>
      <c r="T42" s="34"/>
      <c r="U42" s="34"/>
      <c r="V42" s="34"/>
    </row>
    <row r="43" customHeight="1" spans="1:22">
      <c r="A43" s="24">
        <v>37</v>
      </c>
      <c r="B43" s="37" t="s">
        <v>64</v>
      </c>
      <c r="C43" s="28" t="s">
        <v>2863</v>
      </c>
      <c r="D43" s="41">
        <v>46292</v>
      </c>
      <c r="E43" s="28" t="s">
        <v>2948</v>
      </c>
      <c r="F43" s="28">
        <v>6000041243</v>
      </c>
      <c r="G43" s="28">
        <v>516306000926003</v>
      </c>
      <c r="H43" s="28">
        <v>1</v>
      </c>
      <c r="I43" s="28">
        <v>1</v>
      </c>
      <c r="J43" s="28">
        <v>0</v>
      </c>
      <c r="K43" s="44" t="s">
        <v>66</v>
      </c>
      <c r="L43" s="44"/>
      <c r="M43" s="44"/>
      <c r="N43" s="44" t="s">
        <v>2955</v>
      </c>
      <c r="O43" s="27">
        <f t="shared" si="0"/>
        <v>46293</v>
      </c>
      <c r="P43" s="34"/>
      <c r="Q43" s="133" t="s">
        <v>2955</v>
      </c>
      <c r="R43" s="134">
        <f t="shared" si="1"/>
        <v>46293</v>
      </c>
      <c r="S43" s="34" t="s">
        <v>68</v>
      </c>
      <c r="T43" s="34"/>
      <c r="U43" s="34"/>
      <c r="V43" s="34"/>
    </row>
    <row r="44" customHeight="1" spans="1:22">
      <c r="A44" s="24">
        <v>38</v>
      </c>
      <c r="B44" s="37" t="s">
        <v>64</v>
      </c>
      <c r="C44" s="136" t="s">
        <v>2863</v>
      </c>
      <c r="D44" s="137">
        <v>46292</v>
      </c>
      <c r="E44" s="136" t="s">
        <v>2948</v>
      </c>
      <c r="F44" s="136">
        <v>6000041243</v>
      </c>
      <c r="G44" s="136">
        <v>516306000926004</v>
      </c>
      <c r="H44" s="136">
        <v>1</v>
      </c>
      <c r="I44" s="136">
        <v>1</v>
      </c>
      <c r="J44" s="136">
        <v>0</v>
      </c>
      <c r="K44" s="47" t="s">
        <v>66</v>
      </c>
      <c r="L44" s="47"/>
      <c r="M44" s="47"/>
      <c r="N44" s="47" t="s">
        <v>2955</v>
      </c>
      <c r="O44" s="27">
        <f t="shared" si="0"/>
        <v>46293</v>
      </c>
      <c r="P44" s="34"/>
      <c r="Q44" s="133" t="s">
        <v>2955</v>
      </c>
      <c r="R44" s="134">
        <f t="shared" si="1"/>
        <v>46293</v>
      </c>
      <c r="S44" s="34" t="s">
        <v>68</v>
      </c>
      <c r="T44" s="34"/>
      <c r="U44" s="34"/>
      <c r="V44" s="34"/>
    </row>
    <row r="45" customHeight="1" spans="1:22">
      <c r="A45" s="24">
        <v>39</v>
      </c>
      <c r="B45" s="37" t="s">
        <v>64</v>
      </c>
      <c r="C45" s="28" t="s">
        <v>2863</v>
      </c>
      <c r="D45" s="41">
        <v>46292</v>
      </c>
      <c r="E45" s="28" t="s">
        <v>2948</v>
      </c>
      <c r="F45" s="28">
        <v>6000041243</v>
      </c>
      <c r="G45" s="28">
        <v>516306000926005</v>
      </c>
      <c r="H45" s="28">
        <v>1</v>
      </c>
      <c r="I45" s="28">
        <v>1</v>
      </c>
      <c r="J45" s="28">
        <v>0</v>
      </c>
      <c r="K45" s="44" t="s">
        <v>66</v>
      </c>
      <c r="L45" s="44"/>
      <c r="M45" s="44"/>
      <c r="N45" s="44" t="s">
        <v>2955</v>
      </c>
      <c r="O45" s="27">
        <f t="shared" si="0"/>
        <v>46293</v>
      </c>
      <c r="P45" s="34"/>
      <c r="Q45" s="133" t="s">
        <v>2955</v>
      </c>
      <c r="R45" s="134">
        <f t="shared" si="1"/>
        <v>46293</v>
      </c>
      <c r="S45" s="34" t="s">
        <v>68</v>
      </c>
      <c r="T45" s="34"/>
      <c r="U45" s="34"/>
      <c r="V45" s="34"/>
    </row>
    <row r="46" customHeight="1" spans="1:22">
      <c r="A46" s="24">
        <v>40</v>
      </c>
      <c r="B46" s="37" t="s">
        <v>64</v>
      </c>
      <c r="C46" s="136" t="s">
        <v>2863</v>
      </c>
      <c r="D46" s="137">
        <v>46292</v>
      </c>
      <c r="E46" s="136" t="s">
        <v>2948</v>
      </c>
      <c r="F46" s="136">
        <v>6000041243</v>
      </c>
      <c r="G46" s="136">
        <v>516306000926006</v>
      </c>
      <c r="H46" s="136">
        <v>1</v>
      </c>
      <c r="I46" s="136">
        <v>1</v>
      </c>
      <c r="J46" s="136">
        <v>0</v>
      </c>
      <c r="K46" s="47" t="s">
        <v>66</v>
      </c>
      <c r="L46" s="47"/>
      <c r="M46" s="47"/>
      <c r="N46" s="47" t="s">
        <v>2955</v>
      </c>
      <c r="O46" s="27">
        <f t="shared" si="0"/>
        <v>46293</v>
      </c>
      <c r="P46" s="34"/>
      <c r="Q46" s="133" t="s">
        <v>2955</v>
      </c>
      <c r="R46" s="134">
        <f t="shared" si="1"/>
        <v>46293</v>
      </c>
      <c r="S46" s="34" t="s">
        <v>68</v>
      </c>
      <c r="T46" s="34"/>
      <c r="U46" s="34"/>
      <c r="V46" s="34"/>
    </row>
    <row r="47" customHeight="1" spans="1:22">
      <c r="A47" s="24">
        <v>41</v>
      </c>
      <c r="B47" s="37" t="s">
        <v>64</v>
      </c>
      <c r="C47" s="28" t="s">
        <v>2863</v>
      </c>
      <c r="D47" s="41">
        <v>46292</v>
      </c>
      <c r="E47" s="28" t="s">
        <v>2948</v>
      </c>
      <c r="F47" s="28">
        <v>6000041243</v>
      </c>
      <c r="G47" s="28">
        <v>516306000926007</v>
      </c>
      <c r="H47" s="28">
        <v>1</v>
      </c>
      <c r="I47" s="28">
        <v>0</v>
      </c>
      <c r="J47" s="28">
        <v>1</v>
      </c>
      <c r="K47" s="44" t="s">
        <v>2988</v>
      </c>
      <c r="L47" s="44"/>
      <c r="M47" s="44"/>
      <c r="N47" s="44" t="s">
        <v>2955</v>
      </c>
      <c r="O47" s="27">
        <f t="shared" si="0"/>
        <v>46293</v>
      </c>
      <c r="P47" s="34"/>
      <c r="Q47" s="133" t="s">
        <v>2955</v>
      </c>
      <c r="R47" s="134">
        <f t="shared" si="1"/>
        <v>46293</v>
      </c>
      <c r="S47" s="34" t="s">
        <v>68</v>
      </c>
      <c r="T47" s="34" t="s">
        <v>2176</v>
      </c>
      <c r="U47" s="34" t="s">
        <v>13</v>
      </c>
      <c r="V47" s="34"/>
    </row>
    <row r="48" customHeight="1" spans="1:22">
      <c r="A48" s="24"/>
      <c r="B48" s="37" t="s">
        <v>64</v>
      </c>
      <c r="C48" s="136" t="s">
        <v>2989</v>
      </c>
      <c r="D48" s="137">
        <v>46295</v>
      </c>
      <c r="E48" s="136" t="s">
        <v>2948</v>
      </c>
      <c r="F48" s="136">
        <v>6000041243</v>
      </c>
      <c r="G48" s="136">
        <v>516306000926008</v>
      </c>
      <c r="H48" s="136">
        <v>1</v>
      </c>
      <c r="I48" s="136">
        <v>1</v>
      </c>
      <c r="J48" s="136">
        <v>0</v>
      </c>
      <c r="K48" s="47" t="s">
        <v>66</v>
      </c>
      <c r="L48" s="47"/>
      <c r="M48" s="47"/>
      <c r="N48" s="47" t="s">
        <v>2955</v>
      </c>
      <c r="O48" s="27">
        <v>46295</v>
      </c>
      <c r="P48" s="34"/>
      <c r="Q48" s="133" t="s">
        <v>2955</v>
      </c>
      <c r="R48" s="27">
        <v>46295</v>
      </c>
      <c r="S48" s="34" t="s">
        <v>68</v>
      </c>
      <c r="T48" s="34"/>
      <c r="U48" s="34"/>
    </row>
    <row r="49" customHeight="1" spans="1:22">
      <c r="A49" s="24">
        <v>42</v>
      </c>
      <c r="B49" s="37" t="s">
        <v>64</v>
      </c>
      <c r="C49" s="28" t="s">
        <v>2989</v>
      </c>
      <c r="D49" s="41">
        <v>46295</v>
      </c>
      <c r="E49" s="28" t="s">
        <v>2948</v>
      </c>
      <c r="F49" s="28">
        <v>6000041243</v>
      </c>
      <c r="G49" s="28">
        <v>516306000926009</v>
      </c>
      <c r="H49" s="28">
        <v>1</v>
      </c>
      <c r="I49" s="28">
        <v>0</v>
      </c>
      <c r="J49" s="28">
        <v>1</v>
      </c>
      <c r="K49" s="44" t="s">
        <v>2990</v>
      </c>
      <c r="L49" s="44"/>
      <c r="M49" s="44"/>
      <c r="N49" s="44" t="s">
        <v>2955</v>
      </c>
      <c r="O49" s="27">
        <v>46295</v>
      </c>
      <c r="P49" s="34"/>
      <c r="Q49" s="133" t="s">
        <v>2955</v>
      </c>
      <c r="R49" s="27">
        <v>46295</v>
      </c>
      <c r="S49" s="34" t="s">
        <v>68</v>
      </c>
      <c r="T49" s="34" t="s">
        <v>25</v>
      </c>
      <c r="U49" s="34" t="s">
        <v>13</v>
      </c>
    </row>
    <row r="50" customHeight="1" spans="1:22">
      <c r="A50" s="24">
        <v>43</v>
      </c>
      <c r="B50" s="37" t="s">
        <v>64</v>
      </c>
      <c r="C50" s="136" t="s">
        <v>2991</v>
      </c>
      <c r="D50" s="137">
        <v>46295</v>
      </c>
      <c r="E50" s="136" t="s">
        <v>2948</v>
      </c>
      <c r="F50" s="136">
        <v>6000041243</v>
      </c>
      <c r="G50" s="136">
        <v>516306000926010</v>
      </c>
      <c r="H50" s="136">
        <v>1</v>
      </c>
      <c r="I50" s="136">
        <v>0</v>
      </c>
      <c r="J50" s="136">
        <v>1</v>
      </c>
      <c r="K50" s="47" t="s">
        <v>2992</v>
      </c>
      <c r="L50" s="47"/>
      <c r="M50" s="47"/>
      <c r="N50" s="47" t="s">
        <v>2955</v>
      </c>
      <c r="O50" s="27">
        <v>46295</v>
      </c>
      <c r="P50" s="34"/>
      <c r="Q50" s="133" t="s">
        <v>2955</v>
      </c>
      <c r="R50" s="27">
        <v>46295</v>
      </c>
      <c r="S50" s="34" t="s">
        <v>68</v>
      </c>
      <c r="T50" s="34" t="s">
        <v>512</v>
      </c>
      <c r="U50" s="34" t="s">
        <v>13</v>
      </c>
    </row>
    <row r="51" customHeight="1" spans="1:22">
      <c r="A51" s="24">
        <v>44</v>
      </c>
      <c r="B51" s="37" t="s">
        <v>64</v>
      </c>
      <c r="C51" s="28" t="s">
        <v>2989</v>
      </c>
      <c r="D51" s="41">
        <v>46295</v>
      </c>
      <c r="E51" s="28" t="s">
        <v>2948</v>
      </c>
      <c r="F51" s="28">
        <v>6000041243</v>
      </c>
      <c r="G51" s="28">
        <v>516306000926011</v>
      </c>
      <c r="H51" s="28">
        <v>1</v>
      </c>
      <c r="I51" s="28">
        <v>0</v>
      </c>
      <c r="J51" s="28">
        <v>1</v>
      </c>
      <c r="K51" s="44" t="s">
        <v>2993</v>
      </c>
      <c r="L51" s="44"/>
      <c r="M51" s="44"/>
      <c r="N51" s="44" t="s">
        <v>2955</v>
      </c>
      <c r="O51" s="27">
        <v>46295</v>
      </c>
      <c r="P51" s="34"/>
      <c r="Q51" s="133" t="s">
        <v>2955</v>
      </c>
      <c r="R51" s="27">
        <v>46295</v>
      </c>
      <c r="S51" s="34" t="s">
        <v>68</v>
      </c>
      <c r="T51" s="34" t="s">
        <v>512</v>
      </c>
      <c r="U51" s="34" t="s">
        <v>13</v>
      </c>
    </row>
    <row r="52" customHeight="1" spans="1:22">
      <c r="A52" s="24">
        <v>45</v>
      </c>
      <c r="B52" s="37" t="s">
        <v>64</v>
      </c>
      <c r="C52" s="136" t="s">
        <v>2991</v>
      </c>
      <c r="D52" s="137">
        <v>46295</v>
      </c>
      <c r="E52" s="136" t="s">
        <v>2948</v>
      </c>
      <c r="F52" s="136">
        <v>6000041243</v>
      </c>
      <c r="G52" s="136">
        <v>516306000926012</v>
      </c>
      <c r="H52" s="136">
        <v>1</v>
      </c>
      <c r="I52" s="136">
        <v>0</v>
      </c>
      <c r="J52" s="136">
        <v>1</v>
      </c>
      <c r="K52" s="47" t="s">
        <v>2994</v>
      </c>
      <c r="L52" s="47"/>
      <c r="M52" s="47"/>
      <c r="N52" s="47" t="s">
        <v>2955</v>
      </c>
      <c r="O52" s="27">
        <v>46295</v>
      </c>
      <c r="P52" s="34"/>
      <c r="Q52" s="133" t="s">
        <v>2955</v>
      </c>
      <c r="R52" s="27">
        <v>46295</v>
      </c>
      <c r="S52" s="34" t="s">
        <v>68</v>
      </c>
      <c r="T52" s="34" t="s">
        <v>113</v>
      </c>
      <c r="U52" s="34" t="s">
        <v>13</v>
      </c>
    </row>
    <row r="53" customHeight="1" spans="1:22">
      <c r="A53" s="24">
        <v>46</v>
      </c>
      <c r="B53" s="37" t="s">
        <v>64</v>
      </c>
      <c r="C53" s="28" t="s">
        <v>2989</v>
      </c>
      <c r="D53" s="41">
        <v>46295</v>
      </c>
      <c r="E53" s="28" t="s">
        <v>2948</v>
      </c>
      <c r="F53" s="28">
        <v>6000041243</v>
      </c>
      <c r="G53" s="28">
        <v>516306000926013</v>
      </c>
      <c r="H53" s="28">
        <v>1</v>
      </c>
      <c r="I53" s="28">
        <v>0</v>
      </c>
      <c r="J53" s="28">
        <v>1</v>
      </c>
      <c r="K53" s="44" t="s">
        <v>2995</v>
      </c>
      <c r="L53" s="44"/>
      <c r="M53" s="44"/>
      <c r="N53" s="44" t="s">
        <v>2955</v>
      </c>
      <c r="O53" s="27">
        <v>46295</v>
      </c>
      <c r="P53" s="34"/>
      <c r="Q53" s="133" t="s">
        <v>2955</v>
      </c>
      <c r="R53" s="27">
        <v>46295</v>
      </c>
      <c r="S53" s="34" t="s">
        <v>68</v>
      </c>
      <c r="T53" s="34" t="s">
        <v>2176</v>
      </c>
      <c r="U53" s="34" t="s">
        <v>13</v>
      </c>
    </row>
    <row r="54" customHeight="1" spans="1:22">
      <c r="A54" s="24">
        <v>47</v>
      </c>
      <c r="B54" s="37" t="s">
        <v>64</v>
      </c>
      <c r="C54" s="136" t="s">
        <v>2991</v>
      </c>
      <c r="D54" s="137">
        <v>46295</v>
      </c>
      <c r="E54" s="136" t="s">
        <v>2948</v>
      </c>
      <c r="F54" s="136">
        <v>6000041243</v>
      </c>
      <c r="G54" s="136">
        <v>516306000926014</v>
      </c>
      <c r="H54" s="136">
        <v>1</v>
      </c>
      <c r="I54" s="136">
        <v>1</v>
      </c>
      <c r="J54" s="136">
        <v>0</v>
      </c>
      <c r="K54" s="47" t="s">
        <v>66</v>
      </c>
      <c r="L54" s="47"/>
      <c r="M54" s="47"/>
      <c r="N54" s="47" t="s">
        <v>2955</v>
      </c>
      <c r="O54" s="27">
        <v>46295</v>
      </c>
      <c r="P54" s="34"/>
      <c r="Q54" s="133" t="s">
        <v>2955</v>
      </c>
      <c r="R54" s="27">
        <v>46295</v>
      </c>
      <c r="S54" s="34" t="s">
        <v>68</v>
      </c>
      <c r="T54" s="34"/>
      <c r="U54" s="34"/>
    </row>
    <row r="55" customHeight="1" spans="1:22">
      <c r="A55" s="24">
        <v>48</v>
      </c>
      <c r="B55" s="37" t="s">
        <v>64</v>
      </c>
      <c r="C55" s="28" t="s">
        <v>2989</v>
      </c>
      <c r="D55" s="41">
        <v>46295</v>
      </c>
      <c r="E55" s="28" t="s">
        <v>2948</v>
      </c>
      <c r="F55" s="28">
        <v>6000041243</v>
      </c>
      <c r="G55" s="28">
        <v>516306000926015</v>
      </c>
      <c r="H55" s="28">
        <v>1</v>
      </c>
      <c r="I55" s="28">
        <v>1</v>
      </c>
      <c r="J55" s="28">
        <v>0</v>
      </c>
      <c r="K55" s="44" t="s">
        <v>66</v>
      </c>
      <c r="L55" s="44"/>
      <c r="M55" s="44"/>
      <c r="N55" s="44" t="s">
        <v>2955</v>
      </c>
      <c r="O55" s="27">
        <v>46295</v>
      </c>
      <c r="P55" s="34"/>
      <c r="Q55" s="133" t="s">
        <v>2955</v>
      </c>
      <c r="R55" s="27">
        <v>46295</v>
      </c>
      <c r="S55" s="34" t="s">
        <v>68</v>
      </c>
      <c r="T55" s="34"/>
      <c r="U55" s="34"/>
    </row>
    <row r="56" customHeight="1" spans="1:22">
      <c r="A56" s="24">
        <v>49</v>
      </c>
      <c r="B56" s="37" t="s">
        <v>64</v>
      </c>
      <c r="C56" s="136" t="s">
        <v>2989</v>
      </c>
      <c r="D56" s="137">
        <v>46295</v>
      </c>
      <c r="E56" s="136" t="s">
        <v>2948</v>
      </c>
      <c r="F56" s="136">
        <v>6000041243</v>
      </c>
      <c r="G56" s="136">
        <v>516306000926016</v>
      </c>
      <c r="H56" s="136">
        <v>1</v>
      </c>
      <c r="I56" s="136">
        <v>1</v>
      </c>
      <c r="J56" s="136">
        <v>0</v>
      </c>
      <c r="K56" s="47" t="s">
        <v>66</v>
      </c>
      <c r="L56" s="47"/>
      <c r="M56" s="47"/>
      <c r="N56" s="47" t="s">
        <v>2955</v>
      </c>
      <c r="O56" s="27">
        <v>46295</v>
      </c>
      <c r="P56" s="34"/>
      <c r="Q56" s="133" t="s">
        <v>2955</v>
      </c>
      <c r="R56" s="27">
        <v>46295</v>
      </c>
      <c r="S56" s="34" t="s">
        <v>68</v>
      </c>
      <c r="T56" s="34"/>
      <c r="U56" s="34"/>
    </row>
    <row r="57" customHeight="1" spans="1:22">
      <c r="A57" s="24">
        <v>50</v>
      </c>
      <c r="B57" s="37" t="s">
        <v>64</v>
      </c>
      <c r="C57" s="28" t="s">
        <v>2989</v>
      </c>
      <c r="D57" s="41">
        <v>46295</v>
      </c>
      <c r="E57" s="28" t="s">
        <v>2948</v>
      </c>
      <c r="F57" s="28">
        <v>6000041243</v>
      </c>
      <c r="G57" s="28">
        <v>516306000926017</v>
      </c>
      <c r="H57" s="28">
        <v>1</v>
      </c>
      <c r="I57" s="28">
        <v>1</v>
      </c>
      <c r="J57" s="28">
        <v>0</v>
      </c>
      <c r="K57" s="44" t="s">
        <v>66</v>
      </c>
      <c r="L57" s="44"/>
      <c r="M57" s="44"/>
      <c r="N57" s="44" t="s">
        <v>2955</v>
      </c>
      <c r="O57" s="27">
        <v>46295</v>
      </c>
      <c r="P57" s="34"/>
      <c r="Q57" s="133" t="s">
        <v>2955</v>
      </c>
      <c r="R57" s="27">
        <v>46295</v>
      </c>
      <c r="S57" s="34" t="s">
        <v>68</v>
      </c>
      <c r="T57" s="34"/>
      <c r="U57" s="34"/>
    </row>
    <row r="58" customHeight="1" spans="1:22">
      <c r="A58" s="24">
        <v>51</v>
      </c>
      <c r="B58" s="37" t="s">
        <v>64</v>
      </c>
      <c r="C58" s="136" t="s">
        <v>2991</v>
      </c>
      <c r="D58" s="137">
        <v>46295</v>
      </c>
      <c r="E58" s="136" t="s">
        <v>2948</v>
      </c>
      <c r="F58" s="136">
        <v>6000041243</v>
      </c>
      <c r="G58" s="136">
        <v>516306000926018</v>
      </c>
      <c r="H58" s="136">
        <v>1</v>
      </c>
      <c r="I58" s="136">
        <v>0</v>
      </c>
      <c r="J58" s="136">
        <v>1</v>
      </c>
      <c r="K58" s="47" t="s">
        <v>2996</v>
      </c>
      <c r="L58" s="47"/>
      <c r="M58" s="47"/>
      <c r="N58" s="47" t="s">
        <v>2955</v>
      </c>
      <c r="O58" s="27">
        <v>46295</v>
      </c>
      <c r="P58" s="34"/>
      <c r="Q58" s="133" t="s">
        <v>2955</v>
      </c>
      <c r="R58" s="27">
        <v>46295</v>
      </c>
      <c r="S58" s="34" t="s">
        <v>68</v>
      </c>
      <c r="T58" s="34" t="s">
        <v>25</v>
      </c>
      <c r="U58" s="34" t="s">
        <v>13</v>
      </c>
    </row>
    <row r="59" customHeight="1" spans="1:22">
      <c r="A59" s="24">
        <v>52</v>
      </c>
      <c r="B59" s="37" t="s">
        <v>64</v>
      </c>
      <c r="C59" s="28" t="s">
        <v>2991</v>
      </c>
      <c r="D59" s="41">
        <v>46295</v>
      </c>
      <c r="E59" s="28" t="s">
        <v>2948</v>
      </c>
      <c r="F59" s="28">
        <v>6000041243</v>
      </c>
      <c r="G59" s="28">
        <v>516306000926019</v>
      </c>
      <c r="H59" s="28">
        <v>1</v>
      </c>
      <c r="I59" s="28">
        <v>1</v>
      </c>
      <c r="J59" s="28">
        <v>0</v>
      </c>
      <c r="K59" s="138" t="s">
        <v>2412</v>
      </c>
      <c r="L59" s="44"/>
      <c r="M59" s="44"/>
      <c r="N59" s="44" t="s">
        <v>2955</v>
      </c>
      <c r="O59" s="27">
        <v>46295</v>
      </c>
      <c r="P59" s="34"/>
      <c r="Q59" s="133" t="s">
        <v>2955</v>
      </c>
      <c r="R59" s="27">
        <v>46295</v>
      </c>
      <c r="S59" s="34" t="s">
        <v>68</v>
      </c>
      <c r="T59" s="34"/>
      <c r="U59" s="34"/>
      <c r="V59" s="34"/>
    </row>
    <row r="60" customHeight="1" spans="1:22">
      <c r="A60" s="24">
        <v>53</v>
      </c>
      <c r="B60" s="37" t="s">
        <v>64</v>
      </c>
      <c r="C60" s="136" t="s">
        <v>2989</v>
      </c>
      <c r="D60" s="137">
        <v>46295</v>
      </c>
      <c r="E60" s="136" t="s">
        <v>2948</v>
      </c>
      <c r="F60" s="136">
        <v>6000041243</v>
      </c>
      <c r="G60" s="136">
        <v>516306000926020</v>
      </c>
      <c r="H60" s="136">
        <v>1</v>
      </c>
      <c r="I60" s="136">
        <v>0</v>
      </c>
      <c r="J60" s="136">
        <v>1</v>
      </c>
      <c r="K60" s="47" t="s">
        <v>2990</v>
      </c>
      <c r="L60" s="47"/>
      <c r="M60" s="47"/>
      <c r="N60" s="47" t="s">
        <v>2955</v>
      </c>
      <c r="O60" s="27">
        <v>46295</v>
      </c>
      <c r="P60" s="34"/>
      <c r="Q60" s="133" t="s">
        <v>2955</v>
      </c>
      <c r="R60" s="27">
        <v>46295</v>
      </c>
      <c r="S60" s="34" t="s">
        <v>68</v>
      </c>
      <c r="T60" s="34" t="s">
        <v>25</v>
      </c>
      <c r="U60" s="34" t="s">
        <v>13</v>
      </c>
      <c r="V60" s="34"/>
    </row>
    <row r="61" customHeight="1" spans="1:22">
      <c r="A61" s="24">
        <v>54</v>
      </c>
      <c r="B61" s="37" t="s">
        <v>64</v>
      </c>
      <c r="C61" s="28" t="s">
        <v>2989</v>
      </c>
      <c r="D61" s="41">
        <v>46298</v>
      </c>
      <c r="E61" s="28" t="s">
        <v>2948</v>
      </c>
      <c r="F61" s="28">
        <v>6000041243</v>
      </c>
      <c r="G61" s="28">
        <v>516306001026001</v>
      </c>
      <c r="H61" s="28">
        <v>1</v>
      </c>
      <c r="I61" s="28">
        <v>1</v>
      </c>
      <c r="J61" s="28">
        <v>0</v>
      </c>
      <c r="K61" s="44" t="s">
        <v>66</v>
      </c>
      <c r="L61" s="44"/>
      <c r="M61" s="44"/>
      <c r="N61" s="44" t="s">
        <v>2955</v>
      </c>
      <c r="O61" s="69">
        <v>46298</v>
      </c>
      <c r="P61" s="34"/>
      <c r="Q61" s="133" t="s">
        <v>2955</v>
      </c>
      <c r="R61" s="69">
        <v>46298</v>
      </c>
      <c r="S61" s="34" t="s">
        <v>68</v>
      </c>
      <c r="T61" s="34"/>
      <c r="U61" s="34"/>
      <c r="V61" s="34"/>
    </row>
    <row r="62" customHeight="1" spans="1:22">
      <c r="A62" s="24">
        <v>55</v>
      </c>
      <c r="B62" s="37" t="s">
        <v>64</v>
      </c>
      <c r="C62" s="24" t="s">
        <v>2989</v>
      </c>
      <c r="D62" s="27">
        <v>46298</v>
      </c>
      <c r="E62" s="24" t="s">
        <v>2948</v>
      </c>
      <c r="F62" s="28">
        <v>6000041243</v>
      </c>
      <c r="G62" s="136">
        <v>516306001026002</v>
      </c>
      <c r="H62" s="28">
        <v>1</v>
      </c>
      <c r="I62" s="24">
        <v>1</v>
      </c>
      <c r="J62" s="28">
        <v>0</v>
      </c>
      <c r="K62" s="44" t="s">
        <v>66</v>
      </c>
      <c r="L62" s="34"/>
      <c r="M62" s="34"/>
      <c r="N62" s="32" t="s">
        <v>2955</v>
      </c>
      <c r="O62" s="69">
        <v>46298</v>
      </c>
      <c r="P62" s="34"/>
      <c r="Q62" s="133" t="s">
        <v>2955</v>
      </c>
      <c r="R62" s="69">
        <v>46298</v>
      </c>
      <c r="S62" s="34" t="s">
        <v>68</v>
      </c>
      <c r="T62" s="34"/>
      <c r="U62" s="34"/>
      <c r="V62" s="34"/>
    </row>
    <row r="63" customHeight="1" spans="1:22">
      <c r="A63" s="24">
        <v>56</v>
      </c>
      <c r="B63" s="37" t="s">
        <v>64</v>
      </c>
      <c r="C63" s="24" t="s">
        <v>2989</v>
      </c>
      <c r="D63" s="27">
        <v>46298</v>
      </c>
      <c r="E63" s="24" t="s">
        <v>2948</v>
      </c>
      <c r="F63" s="28">
        <v>6000041243</v>
      </c>
      <c r="G63" s="136">
        <v>516306001026003</v>
      </c>
      <c r="H63" s="37">
        <v>1</v>
      </c>
      <c r="I63" s="37">
        <v>0</v>
      </c>
      <c r="J63" s="37">
        <v>1</v>
      </c>
      <c r="K63" s="34" t="s">
        <v>2997</v>
      </c>
      <c r="L63" s="34"/>
      <c r="M63" s="34"/>
      <c r="N63" s="32" t="s">
        <v>2955</v>
      </c>
      <c r="O63" s="69">
        <v>46298</v>
      </c>
      <c r="P63" s="34"/>
      <c r="Q63" s="133" t="s">
        <v>2955</v>
      </c>
      <c r="R63" s="69">
        <v>46298</v>
      </c>
      <c r="S63" s="34" t="s">
        <v>68</v>
      </c>
      <c r="T63" s="34" t="s">
        <v>2998</v>
      </c>
      <c r="U63" s="34" t="s">
        <v>13</v>
      </c>
      <c r="V63" s="34"/>
    </row>
    <row r="64" customHeight="1" spans="1:22">
      <c r="A64" s="24">
        <v>57</v>
      </c>
      <c r="B64" s="37" t="s">
        <v>64</v>
      </c>
      <c r="C64" s="24" t="s">
        <v>2989</v>
      </c>
      <c r="D64" s="27">
        <v>46298</v>
      </c>
      <c r="E64" s="24" t="s">
        <v>2948</v>
      </c>
      <c r="F64" s="28">
        <v>6000041243</v>
      </c>
      <c r="G64" s="136">
        <v>516306001026004</v>
      </c>
      <c r="H64" s="28">
        <v>1</v>
      </c>
      <c r="I64" s="24">
        <v>1</v>
      </c>
      <c r="J64" s="28">
        <v>0</v>
      </c>
      <c r="K64" s="44" t="s">
        <v>66</v>
      </c>
      <c r="L64" s="34"/>
      <c r="M64" s="34"/>
      <c r="N64" s="32" t="s">
        <v>2955</v>
      </c>
      <c r="O64" s="69">
        <v>46298</v>
      </c>
      <c r="P64" s="34"/>
      <c r="Q64" s="133" t="s">
        <v>2955</v>
      </c>
      <c r="R64" s="69">
        <v>46298</v>
      </c>
      <c r="S64" s="34" t="s">
        <v>68</v>
      </c>
      <c r="T64" s="34"/>
      <c r="U64" s="34"/>
      <c r="V64" s="34"/>
    </row>
    <row r="65" customHeight="1" spans="1:22">
      <c r="A65" s="24">
        <v>58</v>
      </c>
      <c r="B65" s="37" t="s">
        <v>64</v>
      </c>
      <c r="C65" s="24" t="s">
        <v>2989</v>
      </c>
      <c r="D65" s="27">
        <v>46298</v>
      </c>
      <c r="E65" s="24" t="s">
        <v>2948</v>
      </c>
      <c r="F65" s="28">
        <v>6000041243</v>
      </c>
      <c r="G65" s="136">
        <v>516306001026005</v>
      </c>
      <c r="H65" s="28">
        <v>1</v>
      </c>
      <c r="I65" s="24">
        <v>1</v>
      </c>
      <c r="J65" s="28">
        <v>0</v>
      </c>
      <c r="K65" s="44" t="s">
        <v>66</v>
      </c>
      <c r="L65" s="34"/>
      <c r="M65" s="34"/>
      <c r="N65" s="32" t="s">
        <v>2955</v>
      </c>
      <c r="O65" s="69">
        <v>46298</v>
      </c>
      <c r="P65" s="34"/>
      <c r="Q65" s="133" t="s">
        <v>2955</v>
      </c>
      <c r="R65" s="69">
        <v>46298</v>
      </c>
      <c r="S65" s="34" t="s">
        <v>68</v>
      </c>
      <c r="T65" s="34"/>
      <c r="U65" s="34"/>
      <c r="V65" s="34"/>
    </row>
    <row r="66" customHeight="1" spans="1:22">
      <c r="A66" s="24">
        <v>59</v>
      </c>
      <c r="B66" s="37" t="s">
        <v>64</v>
      </c>
      <c r="C66" s="24" t="s">
        <v>2989</v>
      </c>
      <c r="D66" s="27">
        <v>46298</v>
      </c>
      <c r="E66" s="24" t="s">
        <v>2948</v>
      </c>
      <c r="F66" s="28">
        <v>6000041243</v>
      </c>
      <c r="G66" s="136">
        <v>516306001026006</v>
      </c>
      <c r="H66" s="28">
        <v>1</v>
      </c>
      <c r="I66" s="24">
        <v>1</v>
      </c>
      <c r="J66" s="28">
        <v>0</v>
      </c>
      <c r="K66" s="44" t="s">
        <v>66</v>
      </c>
      <c r="L66" s="34"/>
      <c r="M66" s="34"/>
      <c r="N66" s="32" t="s">
        <v>2955</v>
      </c>
      <c r="O66" s="69">
        <v>46298</v>
      </c>
      <c r="P66" s="34"/>
      <c r="Q66" s="133" t="s">
        <v>2955</v>
      </c>
      <c r="R66" s="69">
        <v>46298</v>
      </c>
      <c r="S66" s="34" t="s">
        <v>68</v>
      </c>
      <c r="T66" s="34"/>
      <c r="U66" s="34"/>
      <c r="V66" s="34"/>
    </row>
    <row r="67" customHeight="1" spans="1:22">
      <c r="A67" s="24">
        <v>60</v>
      </c>
      <c r="B67" s="37" t="s">
        <v>64</v>
      </c>
      <c r="C67" s="24" t="s">
        <v>2989</v>
      </c>
      <c r="D67" s="27">
        <v>46298</v>
      </c>
      <c r="E67" s="24" t="s">
        <v>2948</v>
      </c>
      <c r="F67" s="28">
        <v>6000041243</v>
      </c>
      <c r="G67" s="136">
        <v>516306001026007</v>
      </c>
      <c r="H67" s="28"/>
      <c r="I67" s="24"/>
      <c r="J67" s="28"/>
      <c r="K67" s="44" t="s">
        <v>2999</v>
      </c>
      <c r="L67" s="34"/>
      <c r="M67" s="34"/>
      <c r="N67" s="32" t="s">
        <v>2955</v>
      </c>
      <c r="O67" s="69">
        <v>46298</v>
      </c>
      <c r="P67" s="34"/>
      <c r="Q67" s="133" t="s">
        <v>2955</v>
      </c>
      <c r="R67" s="69">
        <v>46298</v>
      </c>
      <c r="S67" s="34" t="s">
        <v>68</v>
      </c>
      <c r="T67" s="34" t="s">
        <v>25</v>
      </c>
      <c r="U67" s="34" t="s">
        <v>13</v>
      </c>
      <c r="V67" s="34"/>
    </row>
    <row r="68" customHeight="1" spans="1:22">
      <c r="A68" s="24">
        <v>61</v>
      </c>
      <c r="B68" s="37" t="s">
        <v>64</v>
      </c>
      <c r="C68" s="24" t="s">
        <v>2989</v>
      </c>
      <c r="D68" s="27">
        <v>46298</v>
      </c>
      <c r="E68" s="24" t="s">
        <v>2948</v>
      </c>
      <c r="F68" s="28">
        <v>6000041243</v>
      </c>
      <c r="G68" s="136">
        <v>516306001026008</v>
      </c>
      <c r="H68" s="28">
        <v>1</v>
      </c>
      <c r="I68" s="24">
        <v>1</v>
      </c>
      <c r="J68" s="28">
        <v>0</v>
      </c>
      <c r="K68" s="44" t="s">
        <v>66</v>
      </c>
      <c r="L68" s="34"/>
      <c r="M68" s="34"/>
      <c r="N68" s="32" t="s">
        <v>2955</v>
      </c>
      <c r="O68" s="69">
        <v>46298</v>
      </c>
      <c r="P68" s="34"/>
      <c r="Q68" s="133" t="s">
        <v>2955</v>
      </c>
      <c r="R68" s="69">
        <v>46298</v>
      </c>
      <c r="S68" s="34" t="s">
        <v>68</v>
      </c>
      <c r="T68" s="34"/>
      <c r="U68" s="34"/>
      <c r="V68" s="34"/>
    </row>
    <row r="69" customHeight="1" spans="1:22">
      <c r="A69" s="24">
        <v>62</v>
      </c>
      <c r="B69" s="37" t="s">
        <v>64</v>
      </c>
      <c r="C69" s="24" t="s">
        <v>2989</v>
      </c>
      <c r="D69" s="27">
        <v>46298</v>
      </c>
      <c r="E69" s="24" t="s">
        <v>2948</v>
      </c>
      <c r="F69" s="28">
        <v>6000041243</v>
      </c>
      <c r="G69" s="136">
        <v>516306001026009</v>
      </c>
      <c r="H69" s="28">
        <v>1</v>
      </c>
      <c r="I69" s="24">
        <v>1</v>
      </c>
      <c r="J69" s="28">
        <v>0</v>
      </c>
      <c r="K69" s="44" t="s">
        <v>66</v>
      </c>
      <c r="L69" s="34"/>
      <c r="M69" s="34"/>
      <c r="N69" s="32" t="s">
        <v>2955</v>
      </c>
      <c r="O69" s="69">
        <v>46298</v>
      </c>
      <c r="P69" s="34"/>
      <c r="Q69" s="133" t="s">
        <v>2955</v>
      </c>
      <c r="R69" s="69">
        <v>46298</v>
      </c>
      <c r="S69" s="34" t="s">
        <v>68</v>
      </c>
      <c r="T69" s="34"/>
      <c r="U69" s="34"/>
      <c r="V69" s="34"/>
    </row>
    <row r="70" customHeight="1" spans="1:22">
      <c r="A70" s="24">
        <v>63</v>
      </c>
      <c r="B70" s="37" t="s">
        <v>64</v>
      </c>
      <c r="C70" s="24" t="s">
        <v>2989</v>
      </c>
      <c r="D70" s="27">
        <v>46298</v>
      </c>
      <c r="E70" s="24" t="s">
        <v>2948</v>
      </c>
      <c r="F70" s="28">
        <v>6000041243</v>
      </c>
      <c r="G70" s="136">
        <v>516306001026010</v>
      </c>
      <c r="H70" s="34"/>
      <c r="I70" s="34"/>
      <c r="J70" s="34"/>
      <c r="K70" s="34" t="s">
        <v>3000</v>
      </c>
      <c r="L70" s="34"/>
      <c r="M70" s="34"/>
      <c r="N70" s="32" t="s">
        <v>2955</v>
      </c>
      <c r="O70" s="69">
        <v>46298</v>
      </c>
      <c r="P70" s="34"/>
      <c r="Q70" s="133" t="s">
        <v>2955</v>
      </c>
      <c r="R70" s="69">
        <v>46298</v>
      </c>
      <c r="S70" s="34" t="s">
        <v>68</v>
      </c>
      <c r="T70" s="34" t="s">
        <v>2998</v>
      </c>
      <c r="U70" s="34" t="s">
        <v>13</v>
      </c>
      <c r="V70" s="34"/>
    </row>
    <row r="71" customHeight="1" spans="1:22">
      <c r="A71" s="24">
        <v>64</v>
      </c>
      <c r="B71" s="37" t="s">
        <v>64</v>
      </c>
      <c r="C71" s="24" t="s">
        <v>2989</v>
      </c>
      <c r="D71" s="27">
        <v>46298</v>
      </c>
      <c r="E71" s="24" t="s">
        <v>2948</v>
      </c>
      <c r="F71" s="28">
        <v>6000041243</v>
      </c>
      <c r="G71" s="136">
        <v>516306001026011</v>
      </c>
      <c r="H71" s="28">
        <v>1</v>
      </c>
      <c r="I71" s="24">
        <v>1</v>
      </c>
      <c r="J71" s="28">
        <v>0</v>
      </c>
      <c r="K71" s="44" t="s">
        <v>66</v>
      </c>
      <c r="L71" s="34"/>
      <c r="M71" s="34"/>
      <c r="N71" s="32" t="s">
        <v>2955</v>
      </c>
      <c r="O71" s="69">
        <v>46298</v>
      </c>
      <c r="P71" s="34"/>
      <c r="Q71" s="133" t="s">
        <v>2955</v>
      </c>
      <c r="R71" s="69">
        <v>46298</v>
      </c>
      <c r="S71" s="34" t="s">
        <v>68</v>
      </c>
      <c r="T71" s="34"/>
      <c r="U71" s="34"/>
      <c r="V71" s="34"/>
    </row>
    <row r="72" customHeight="1" spans="1:22">
      <c r="A72" s="24">
        <v>65</v>
      </c>
      <c r="B72" s="37" t="s">
        <v>64</v>
      </c>
      <c r="C72" s="24" t="s">
        <v>2989</v>
      </c>
      <c r="D72" s="27">
        <v>46298</v>
      </c>
      <c r="E72" s="24" t="s">
        <v>2948</v>
      </c>
      <c r="F72" s="28">
        <v>6000041243</v>
      </c>
      <c r="G72" s="136">
        <v>516306001026012</v>
      </c>
      <c r="H72" s="28">
        <v>1</v>
      </c>
      <c r="I72" s="24">
        <v>1</v>
      </c>
      <c r="J72" s="28">
        <v>0</v>
      </c>
      <c r="K72" s="44" t="s">
        <v>66</v>
      </c>
      <c r="L72" s="34"/>
      <c r="M72" s="34"/>
      <c r="N72" s="32" t="s">
        <v>2955</v>
      </c>
      <c r="O72" s="69">
        <v>46298</v>
      </c>
      <c r="P72" s="34"/>
      <c r="Q72" s="133" t="s">
        <v>2955</v>
      </c>
      <c r="R72" s="69">
        <v>46298</v>
      </c>
      <c r="S72" s="34" t="s">
        <v>68</v>
      </c>
      <c r="T72" s="34"/>
      <c r="U72" s="34"/>
      <c r="V72" s="34"/>
    </row>
    <row r="73" customHeight="1" spans="1:22">
      <c r="A73" s="24">
        <v>66</v>
      </c>
      <c r="B73" s="37" t="s">
        <v>64</v>
      </c>
      <c r="C73" s="24" t="s">
        <v>2989</v>
      </c>
      <c r="D73" s="27">
        <v>46298</v>
      </c>
      <c r="E73" s="24" t="s">
        <v>2948</v>
      </c>
      <c r="F73" s="28">
        <v>6000041243</v>
      </c>
      <c r="G73" s="136">
        <v>516306001026013</v>
      </c>
      <c r="H73" s="28">
        <v>1</v>
      </c>
      <c r="I73" s="24">
        <v>1</v>
      </c>
      <c r="J73" s="28">
        <v>0</v>
      </c>
      <c r="K73" s="44" t="s">
        <v>66</v>
      </c>
      <c r="L73" s="34"/>
      <c r="M73" s="34"/>
      <c r="N73" s="32" t="s">
        <v>2955</v>
      </c>
      <c r="O73" s="69">
        <v>46298</v>
      </c>
      <c r="P73" s="34"/>
      <c r="Q73" s="133" t="s">
        <v>2955</v>
      </c>
      <c r="R73" s="69">
        <v>46298</v>
      </c>
      <c r="S73" s="34" t="s">
        <v>68</v>
      </c>
      <c r="T73" s="34"/>
      <c r="U73" s="34"/>
      <c r="V73" s="34"/>
    </row>
    <row r="74" customHeight="1" spans="1:22">
      <c r="A74" s="37"/>
      <c r="B74" s="37"/>
      <c r="C74" s="34"/>
      <c r="D74" s="115"/>
      <c r="E74" s="34"/>
      <c r="F74" s="34"/>
      <c r="G74" s="37"/>
      <c r="H74" s="34"/>
      <c r="I74" s="34"/>
      <c r="J74" s="34"/>
      <c r="K74" s="34"/>
      <c r="L74" s="34"/>
      <c r="M74" s="34"/>
      <c r="N74" s="32"/>
      <c r="O74" s="69"/>
      <c r="P74" s="34"/>
      <c r="Q74" s="34"/>
      <c r="R74" s="69"/>
      <c r="S74" s="34"/>
      <c r="T74" s="34"/>
      <c r="U74" s="34"/>
      <c r="V74" s="34"/>
    </row>
    <row r="75" customHeight="1" spans="1:22">
      <c r="A75" s="37"/>
      <c r="B75" s="37"/>
      <c r="C75" s="34"/>
      <c r="D75" s="115"/>
      <c r="E75" s="34"/>
      <c r="F75" s="34"/>
      <c r="G75" s="37"/>
      <c r="H75" s="34"/>
      <c r="I75" s="34"/>
      <c r="J75" s="34"/>
      <c r="K75" s="34"/>
      <c r="L75" s="34"/>
      <c r="M75" s="34"/>
      <c r="N75" s="34"/>
      <c r="O75" s="69"/>
      <c r="P75" s="34"/>
      <c r="Q75" s="34"/>
      <c r="R75" s="69"/>
      <c r="S75" s="34"/>
      <c r="T75" s="34"/>
      <c r="U75" s="34"/>
      <c r="V75" s="34"/>
    </row>
    <row r="76" customHeight="1" spans="1:22">
      <c r="A76" s="37"/>
      <c r="B76" s="37"/>
      <c r="C76" s="34"/>
      <c r="D76" s="115"/>
      <c r="E76" s="34"/>
      <c r="F76" s="34"/>
      <c r="G76" s="37"/>
      <c r="H76" s="34"/>
      <c r="I76" s="34"/>
      <c r="J76" s="34"/>
      <c r="K76" s="34"/>
      <c r="L76" s="34"/>
      <c r="M76" s="34"/>
      <c r="N76" s="34"/>
      <c r="O76" s="69"/>
      <c r="P76" s="34"/>
      <c r="Q76" s="34"/>
      <c r="R76" s="69"/>
      <c r="S76" s="34"/>
      <c r="T76" s="34"/>
      <c r="U76" s="34"/>
      <c r="V76" s="34"/>
    </row>
    <row r="77" customHeight="1" spans="1:22">
      <c r="A77" s="37"/>
      <c r="B77" s="37"/>
      <c r="C77" s="34"/>
      <c r="D77" s="115"/>
      <c r="E77" s="34"/>
      <c r="F77" s="34"/>
      <c r="G77" s="37"/>
      <c r="H77" s="34"/>
      <c r="I77" s="34"/>
      <c r="J77" s="34"/>
      <c r="K77" s="34"/>
      <c r="L77" s="34"/>
      <c r="M77" s="34"/>
      <c r="N77" s="34"/>
      <c r="O77" s="69"/>
      <c r="P77" s="34"/>
      <c r="Q77" s="34"/>
      <c r="R77" s="69"/>
      <c r="S77" s="34"/>
      <c r="T77" s="34"/>
      <c r="U77" s="34"/>
      <c r="V77" s="34"/>
    </row>
    <row r="78" customHeight="1" spans="1:22">
      <c r="A78" s="37"/>
      <c r="B78" s="37"/>
      <c r="C78" s="34"/>
      <c r="D78" s="115"/>
      <c r="E78" s="34"/>
      <c r="F78" s="34"/>
      <c r="G78" s="37"/>
      <c r="H78" s="34"/>
      <c r="I78" s="34"/>
      <c r="J78" s="34"/>
      <c r="K78" s="34"/>
      <c r="L78" s="34"/>
      <c r="M78" s="34"/>
      <c r="N78" s="34"/>
      <c r="O78" s="69"/>
      <c r="P78" s="34"/>
      <c r="Q78" s="34"/>
      <c r="R78" s="69"/>
      <c r="S78" s="34"/>
      <c r="T78" s="34"/>
      <c r="U78" s="34"/>
      <c r="V78" s="34"/>
    </row>
    <row r="79" customHeight="1" spans="1:22">
      <c r="A79" s="37"/>
      <c r="B79" s="37"/>
      <c r="C79" s="34"/>
      <c r="D79" s="115"/>
      <c r="E79" s="34"/>
      <c r="F79" s="34"/>
      <c r="G79" s="37"/>
      <c r="H79" s="34"/>
      <c r="I79" s="34"/>
      <c r="J79" s="34"/>
      <c r="K79" s="34"/>
      <c r="L79" s="34"/>
      <c r="M79" s="34"/>
      <c r="N79" s="34"/>
      <c r="O79" s="69"/>
      <c r="P79" s="34"/>
      <c r="Q79" s="34"/>
      <c r="R79" s="69"/>
      <c r="S79" s="34"/>
      <c r="T79" s="34"/>
      <c r="U79" s="34"/>
      <c r="V79" s="34"/>
    </row>
    <row r="80" customHeight="1" spans="1:22">
      <c r="A80" s="37"/>
      <c r="B80" s="37"/>
      <c r="C80" s="34"/>
      <c r="D80" s="115"/>
      <c r="E80" s="34"/>
      <c r="F80" s="34"/>
      <c r="G80" s="37"/>
      <c r="H80" s="34"/>
      <c r="I80" s="34"/>
      <c r="J80" s="34"/>
      <c r="K80" s="34"/>
      <c r="L80" s="34"/>
      <c r="M80" s="34"/>
      <c r="N80" s="34"/>
      <c r="O80" s="69"/>
      <c r="P80" s="34"/>
      <c r="Q80" s="34"/>
      <c r="R80" s="69"/>
      <c r="S80" s="34"/>
      <c r="T80" s="34"/>
      <c r="U80" s="34"/>
      <c r="V80" s="34"/>
    </row>
    <row r="81" customHeight="1" spans="1:22">
      <c r="A81" s="37"/>
      <c r="B81" s="37"/>
      <c r="C81" s="34"/>
      <c r="D81" s="115"/>
      <c r="E81" s="34"/>
      <c r="F81" s="34"/>
      <c r="G81" s="37"/>
      <c r="H81" s="34"/>
      <c r="I81" s="34"/>
      <c r="J81" s="34"/>
      <c r="K81" s="34"/>
      <c r="L81" s="34"/>
      <c r="M81" s="34"/>
      <c r="N81" s="34"/>
      <c r="O81" s="69"/>
      <c r="P81" s="34"/>
      <c r="Q81" s="34"/>
      <c r="R81" s="69"/>
      <c r="S81" s="34"/>
      <c r="T81" s="34"/>
      <c r="U81" s="34"/>
      <c r="V81" s="34"/>
    </row>
    <row r="82" customHeight="1" spans="1:22">
      <c r="A82" s="37"/>
      <c r="B82" s="37"/>
      <c r="C82" s="34"/>
      <c r="D82" s="115"/>
      <c r="E82" s="34"/>
      <c r="F82" s="34"/>
      <c r="G82" s="37"/>
      <c r="H82" s="34"/>
      <c r="I82" s="34"/>
      <c r="J82" s="34"/>
      <c r="K82" s="34"/>
      <c r="L82" s="34"/>
      <c r="M82" s="34"/>
      <c r="N82" s="34"/>
      <c r="O82" s="69"/>
      <c r="P82" s="34"/>
      <c r="Q82" s="34"/>
      <c r="R82" s="69"/>
      <c r="S82" s="34"/>
      <c r="T82" s="34"/>
      <c r="U82" s="34"/>
      <c r="V82" s="34"/>
    </row>
    <row r="83" customHeight="1" spans="1:22">
      <c r="A83" s="72"/>
      <c r="B83" s="72"/>
      <c r="D83" s="119"/>
      <c r="G83" s="72"/>
      <c r="O83" s="139"/>
      <c r="R83" s="139"/>
    </row>
    <row r="84" customHeight="1" spans="1:22">
      <c r="A84" s="72"/>
      <c r="B84" s="72"/>
      <c r="D84" s="119"/>
      <c r="G84" s="72"/>
      <c r="O84" s="139"/>
      <c r="R84" s="139"/>
    </row>
    <row r="85" customHeight="1" spans="1:22">
      <c r="A85" s="72"/>
      <c r="B85" s="72"/>
      <c r="D85" s="119"/>
      <c r="G85" s="72"/>
      <c r="O85" s="139"/>
      <c r="R85" s="139"/>
    </row>
    <row r="86" customHeight="1" spans="1:22">
      <c r="A86" s="72"/>
      <c r="B86" s="72"/>
      <c r="D86" s="119"/>
      <c r="G86" s="72"/>
      <c r="O86" s="139"/>
      <c r="R86" s="139"/>
    </row>
    <row r="87" customHeight="1" spans="1:22">
      <c r="A87" s="72"/>
      <c r="B87" s="72"/>
      <c r="D87" s="119"/>
      <c r="G87" s="72"/>
      <c r="O87" s="139"/>
      <c r="R87" s="139"/>
    </row>
    <row r="88" customHeight="1" spans="1:22">
      <c r="A88" s="72"/>
      <c r="B88" s="72"/>
      <c r="D88" s="119"/>
      <c r="G88" s="72"/>
      <c r="O88" s="139"/>
      <c r="R88" s="139"/>
    </row>
    <row r="89" customHeight="1" spans="1:22">
      <c r="A89" s="72"/>
      <c r="B89" s="72"/>
      <c r="D89" s="119"/>
      <c r="G89" s="72"/>
      <c r="O89" s="139"/>
      <c r="R89" s="139"/>
    </row>
    <row r="90" customHeight="1" spans="1:22">
      <c r="A90" s="72"/>
      <c r="B90" s="72"/>
      <c r="D90" s="119"/>
      <c r="G90" s="72"/>
      <c r="O90" s="139"/>
      <c r="R90" s="139"/>
    </row>
    <row r="91" customHeight="1" spans="1:22">
      <c r="A91" s="72"/>
      <c r="B91" s="72"/>
      <c r="D91" s="119"/>
      <c r="G91" s="72"/>
      <c r="O91" s="139"/>
      <c r="R91" s="139"/>
    </row>
    <row r="92" customHeight="1" spans="1:22">
      <c r="A92" s="72"/>
      <c r="B92" s="72"/>
      <c r="D92" s="119"/>
      <c r="G92" s="72"/>
      <c r="O92" s="139"/>
      <c r="R92" s="139"/>
    </row>
    <row r="93" customHeight="1" spans="1:22">
      <c r="A93" s="72"/>
      <c r="B93" s="72"/>
      <c r="D93" s="119"/>
      <c r="G93" s="72"/>
      <c r="O93" s="139"/>
      <c r="R93" s="139"/>
    </row>
    <row r="94" customHeight="1" spans="1:22">
      <c r="A94" s="72"/>
      <c r="B94" s="72"/>
      <c r="D94" s="119"/>
      <c r="G94" s="72"/>
      <c r="O94" s="139"/>
      <c r="R94" s="139"/>
    </row>
    <row r="95" customHeight="1" spans="1:22">
      <c r="A95" s="72"/>
      <c r="B95" s="72"/>
      <c r="D95" s="119"/>
      <c r="G95" s="72"/>
      <c r="O95" s="139"/>
      <c r="R95" s="139"/>
    </row>
    <row r="96" customHeight="1" spans="1:22">
      <c r="A96" s="72"/>
      <c r="B96" s="72"/>
      <c r="D96" s="119"/>
      <c r="G96" s="72"/>
      <c r="O96" s="139"/>
      <c r="R96" s="139"/>
    </row>
    <row r="97" customHeight="1" spans="1:18">
      <c r="A97" s="72"/>
      <c r="B97" s="72"/>
      <c r="D97" s="119"/>
      <c r="G97" s="72"/>
      <c r="O97" s="139"/>
      <c r="R97" s="139"/>
    </row>
    <row r="98" customHeight="1" spans="1:18">
      <c r="A98" s="72"/>
      <c r="B98" s="72"/>
      <c r="D98" s="119"/>
      <c r="G98" s="72"/>
      <c r="O98" s="139"/>
      <c r="R98" s="139"/>
    </row>
    <row r="99" customHeight="1" spans="1:18">
      <c r="A99" s="72"/>
      <c r="B99" s="72"/>
      <c r="D99" s="119"/>
      <c r="G99" s="72"/>
      <c r="O99" s="139"/>
      <c r="R99" s="139"/>
    </row>
    <row r="100" customHeight="1" spans="1:18">
      <c r="A100" s="72"/>
      <c r="B100" s="72"/>
      <c r="D100" s="119"/>
      <c r="G100" s="72"/>
      <c r="O100" s="139"/>
      <c r="R100" s="139"/>
    </row>
    <row r="101" customHeight="1" spans="1:18">
      <c r="A101" s="72"/>
      <c r="B101" s="72"/>
      <c r="D101" s="119"/>
      <c r="G101" s="72"/>
      <c r="O101" s="139"/>
      <c r="R101" s="139"/>
    </row>
    <row r="102" customHeight="1" spans="1:18">
      <c r="A102" s="72"/>
      <c r="B102" s="72"/>
      <c r="D102" s="119"/>
      <c r="G102" s="72"/>
      <c r="O102" s="139"/>
      <c r="R102" s="139"/>
    </row>
    <row r="103" customHeight="1" spans="1:18">
      <c r="A103" s="72"/>
      <c r="B103" s="72"/>
      <c r="D103" s="119"/>
      <c r="G103" s="72"/>
      <c r="O103" s="139"/>
      <c r="R103" s="139"/>
    </row>
    <row r="104" customHeight="1" spans="1:18">
      <c r="A104" s="72"/>
      <c r="B104" s="72"/>
      <c r="D104" s="119"/>
      <c r="G104" s="72"/>
      <c r="O104" s="139"/>
      <c r="R104" s="139"/>
    </row>
    <row r="105" customHeight="1" spans="1:18">
      <c r="A105" s="72"/>
      <c r="B105" s="72"/>
      <c r="D105" s="119"/>
      <c r="G105" s="72"/>
      <c r="O105" s="139"/>
      <c r="R105" s="139"/>
    </row>
    <row r="106" customHeight="1" spans="1:18">
      <c r="A106" s="72"/>
      <c r="B106" s="72"/>
      <c r="D106" s="119"/>
      <c r="G106" s="72"/>
      <c r="O106" s="139"/>
      <c r="R106" s="139"/>
    </row>
    <row r="107" customHeight="1" spans="1:18">
      <c r="A107" s="72"/>
      <c r="B107" s="72"/>
      <c r="D107" s="119"/>
      <c r="G107" s="72"/>
      <c r="O107" s="139"/>
      <c r="R107" s="139"/>
    </row>
    <row r="108" customHeight="1" spans="1:18">
      <c r="A108" s="72"/>
      <c r="B108" s="72"/>
      <c r="D108" s="119"/>
      <c r="G108" s="72"/>
      <c r="O108" s="139"/>
      <c r="R108" s="139"/>
    </row>
    <row r="109" customHeight="1" spans="1:18">
      <c r="A109" s="72"/>
      <c r="B109" s="72"/>
      <c r="D109" s="119"/>
      <c r="G109" s="72"/>
      <c r="O109" s="139"/>
      <c r="R109" s="139"/>
    </row>
    <row r="110" customHeight="1" spans="1:18">
      <c r="A110" s="72"/>
      <c r="B110" s="72"/>
      <c r="D110" s="119"/>
      <c r="G110" s="72"/>
      <c r="O110" s="139"/>
      <c r="R110" s="139"/>
    </row>
    <row r="111" customHeight="1" spans="1:18">
      <c r="A111" s="72"/>
      <c r="B111" s="72"/>
      <c r="D111" s="119"/>
      <c r="G111" s="72"/>
      <c r="O111" s="139"/>
      <c r="R111" s="139"/>
    </row>
    <row r="112" customHeight="1" spans="1:18">
      <c r="A112" s="72"/>
      <c r="B112" s="72"/>
      <c r="D112" s="119"/>
      <c r="G112" s="72"/>
      <c r="O112" s="139"/>
      <c r="R112" s="139"/>
    </row>
    <row r="113" customHeight="1" spans="1:18">
      <c r="A113" s="72"/>
      <c r="B113" s="72"/>
      <c r="D113" s="119"/>
      <c r="G113" s="72"/>
      <c r="O113" s="139"/>
      <c r="R113" s="139"/>
    </row>
    <row r="114" customHeight="1" spans="1:18">
      <c r="A114" s="72"/>
      <c r="B114" s="72"/>
      <c r="D114" s="119"/>
      <c r="G114" s="72"/>
      <c r="O114" s="139"/>
      <c r="R114" s="139"/>
    </row>
    <row r="115" customHeight="1" spans="1:18">
      <c r="A115" s="72"/>
      <c r="B115" s="72"/>
      <c r="D115" s="119"/>
      <c r="G115" s="72"/>
      <c r="O115" s="139"/>
      <c r="R115" s="139"/>
    </row>
    <row r="116" customHeight="1" spans="1:18">
      <c r="A116" s="72"/>
      <c r="B116" s="72"/>
      <c r="D116" s="119"/>
      <c r="G116" s="72"/>
      <c r="O116" s="139"/>
      <c r="R116" s="139"/>
    </row>
    <row r="117" customHeight="1" spans="1:18">
      <c r="A117" s="72"/>
      <c r="B117" s="72"/>
      <c r="D117" s="119"/>
      <c r="G117" s="72"/>
      <c r="O117" s="139"/>
      <c r="R117" s="139"/>
    </row>
    <row r="118" customHeight="1" spans="1:18">
      <c r="A118" s="72"/>
      <c r="B118" s="72"/>
      <c r="D118" s="119"/>
      <c r="G118" s="72"/>
      <c r="O118" s="139"/>
      <c r="R118" s="139"/>
    </row>
    <row r="119" customHeight="1" spans="1:18">
      <c r="A119" s="72"/>
      <c r="B119" s="72"/>
      <c r="D119" s="119"/>
      <c r="G119" s="72"/>
      <c r="O119" s="139"/>
      <c r="R119" s="139"/>
    </row>
    <row r="120" customHeight="1" spans="1:18">
      <c r="A120" s="72"/>
      <c r="B120" s="72"/>
      <c r="D120" s="119"/>
      <c r="G120" s="72"/>
      <c r="O120" s="139"/>
      <c r="R120" s="139"/>
    </row>
    <row r="121" customHeight="1" spans="1:18">
      <c r="A121" s="72"/>
      <c r="B121" s="72"/>
      <c r="D121" s="119"/>
      <c r="G121" s="72"/>
      <c r="O121" s="139"/>
      <c r="R121" s="139"/>
    </row>
    <row r="122" customHeight="1" spans="1:18">
      <c r="A122" s="72"/>
      <c r="B122" s="72"/>
      <c r="D122" s="119"/>
      <c r="G122" s="72"/>
      <c r="O122" s="139"/>
      <c r="R122" s="139"/>
    </row>
    <row r="123" customHeight="1" spans="1:18">
      <c r="A123" s="72"/>
      <c r="B123" s="72"/>
      <c r="D123" s="119"/>
      <c r="G123" s="72"/>
      <c r="O123" s="139"/>
      <c r="R123" s="139"/>
    </row>
    <row r="124" customHeight="1" spans="1:18">
      <c r="A124" s="72"/>
      <c r="B124" s="72"/>
      <c r="D124" s="119"/>
      <c r="G124" s="72"/>
      <c r="O124" s="139"/>
      <c r="R124" s="139"/>
    </row>
    <row r="125" customHeight="1" spans="1:18">
      <c r="A125" s="72"/>
      <c r="B125" s="72"/>
      <c r="D125" s="119"/>
      <c r="G125" s="72"/>
      <c r="O125" s="139"/>
      <c r="R125" s="139"/>
    </row>
    <row r="126" customHeight="1" spans="1:18">
      <c r="A126" s="72"/>
      <c r="B126" s="72"/>
      <c r="D126" s="119"/>
      <c r="G126" s="72"/>
      <c r="O126" s="139"/>
      <c r="R126" s="139"/>
    </row>
    <row r="127" customHeight="1" spans="1:18">
      <c r="A127" s="72"/>
      <c r="B127" s="72"/>
      <c r="D127" s="119"/>
      <c r="G127" s="72"/>
      <c r="O127" s="139"/>
      <c r="R127" s="139"/>
    </row>
    <row r="128" customHeight="1" spans="1:18">
      <c r="A128" s="72"/>
      <c r="B128" s="72"/>
      <c r="D128" s="119"/>
      <c r="G128" s="72"/>
      <c r="O128" s="139"/>
      <c r="R128" s="139"/>
    </row>
    <row r="129" customHeight="1" spans="1:18">
      <c r="A129" s="72"/>
      <c r="B129" s="72"/>
      <c r="D129" s="119"/>
      <c r="G129" s="72"/>
      <c r="O129" s="139"/>
      <c r="R129" s="139"/>
    </row>
    <row r="130" customHeight="1" spans="1:18">
      <c r="A130" s="72"/>
      <c r="B130" s="72"/>
      <c r="D130" s="119"/>
      <c r="G130" s="72"/>
      <c r="O130" s="139"/>
      <c r="R130" s="139"/>
    </row>
    <row r="131" customHeight="1" spans="1:18">
      <c r="A131" s="72"/>
      <c r="B131" s="72"/>
      <c r="D131" s="119"/>
      <c r="G131" s="72"/>
      <c r="O131" s="139"/>
      <c r="R131" s="139"/>
    </row>
    <row r="132" customHeight="1" spans="1:18">
      <c r="A132" s="72"/>
      <c r="B132" s="72"/>
      <c r="D132" s="119"/>
      <c r="G132" s="72"/>
      <c r="O132" s="139"/>
      <c r="R132" s="139"/>
    </row>
    <row r="133" customHeight="1" spans="1:18">
      <c r="A133" s="72"/>
      <c r="B133" s="72"/>
      <c r="D133" s="119"/>
      <c r="G133" s="72"/>
      <c r="O133" s="139"/>
      <c r="R133" s="139"/>
    </row>
    <row r="134" customHeight="1" spans="1:18">
      <c r="A134" s="72"/>
      <c r="B134" s="72"/>
      <c r="D134" s="119"/>
      <c r="G134" s="72"/>
      <c r="O134" s="139"/>
      <c r="R134" s="139"/>
    </row>
    <row r="135" customHeight="1" spans="1:18">
      <c r="A135" s="72"/>
      <c r="B135" s="72"/>
      <c r="D135" s="119"/>
      <c r="G135" s="72"/>
      <c r="O135" s="139"/>
      <c r="R135" s="139"/>
    </row>
    <row r="136" customHeight="1" spans="1:18">
      <c r="A136" s="72"/>
      <c r="B136" s="72"/>
      <c r="D136" s="119"/>
      <c r="G136" s="72"/>
      <c r="O136" s="139"/>
      <c r="R136" s="139"/>
    </row>
    <row r="137" customHeight="1" spans="1:18">
      <c r="A137" s="72"/>
      <c r="B137" s="72"/>
      <c r="D137" s="119"/>
      <c r="G137" s="72"/>
      <c r="O137" s="139"/>
      <c r="R137" s="139"/>
    </row>
    <row r="138" customHeight="1" spans="1:18">
      <c r="A138" s="72"/>
      <c r="B138" s="72"/>
      <c r="D138" s="119"/>
      <c r="G138" s="72"/>
      <c r="O138" s="139"/>
      <c r="R138" s="139"/>
    </row>
    <row r="139" customHeight="1" spans="1:18">
      <c r="A139" s="72"/>
      <c r="B139" s="72"/>
      <c r="D139" s="119"/>
      <c r="G139" s="72"/>
      <c r="O139" s="139"/>
      <c r="R139" s="139"/>
    </row>
    <row r="140" customHeight="1" spans="1:18">
      <c r="A140" s="72"/>
      <c r="B140" s="72"/>
      <c r="D140" s="119"/>
      <c r="G140" s="72"/>
      <c r="O140" s="139"/>
      <c r="R140" s="139"/>
    </row>
    <row r="141" customHeight="1" spans="1:18">
      <c r="A141" s="72"/>
      <c r="B141" s="72"/>
      <c r="D141" s="119"/>
      <c r="G141" s="72"/>
      <c r="O141" s="139"/>
      <c r="R141" s="139"/>
    </row>
    <row r="142" customHeight="1" spans="1:18">
      <c r="A142" s="72"/>
      <c r="B142" s="72"/>
      <c r="D142" s="119"/>
      <c r="G142" s="72"/>
      <c r="O142" s="139"/>
      <c r="R142" s="139"/>
    </row>
    <row r="143" customHeight="1" spans="1:18">
      <c r="A143" s="72"/>
      <c r="B143" s="72"/>
      <c r="D143" s="119"/>
      <c r="G143" s="72"/>
      <c r="O143" s="139"/>
      <c r="R143" s="139"/>
    </row>
    <row r="144" customHeight="1" spans="1:18">
      <c r="A144" s="72"/>
      <c r="B144" s="72"/>
      <c r="D144" s="119"/>
      <c r="G144" s="72"/>
      <c r="O144" s="139"/>
      <c r="R144" s="139"/>
    </row>
    <row r="145" customHeight="1" spans="1:18">
      <c r="A145" s="72"/>
      <c r="B145" s="72"/>
      <c r="D145" s="119"/>
      <c r="G145" s="72"/>
      <c r="O145" s="139"/>
      <c r="R145" s="139"/>
    </row>
    <row r="146" customHeight="1" spans="1:18">
      <c r="A146" s="72"/>
      <c r="B146" s="72"/>
      <c r="D146" s="119"/>
      <c r="G146" s="72"/>
      <c r="O146" s="139"/>
      <c r="R146" s="139"/>
    </row>
    <row r="147" customHeight="1" spans="1:18">
      <c r="A147" s="72"/>
      <c r="B147" s="72"/>
      <c r="D147" s="119"/>
      <c r="G147" s="72"/>
      <c r="O147" s="139"/>
      <c r="R147" s="139"/>
    </row>
    <row r="148" customHeight="1" spans="1:18">
      <c r="A148" s="72"/>
      <c r="B148" s="72"/>
      <c r="D148" s="119"/>
      <c r="G148" s="72"/>
      <c r="O148" s="139"/>
      <c r="R148" s="139"/>
    </row>
    <row r="149" customHeight="1" spans="1:18">
      <c r="A149" s="72"/>
      <c r="B149" s="72"/>
      <c r="D149" s="119"/>
      <c r="G149" s="72"/>
      <c r="O149" s="139"/>
      <c r="R149" s="139"/>
    </row>
    <row r="150" customHeight="1" spans="1:18">
      <c r="A150" s="72"/>
      <c r="B150" s="72"/>
      <c r="D150" s="119"/>
      <c r="G150" s="72"/>
      <c r="O150" s="139"/>
      <c r="R150" s="139"/>
    </row>
    <row r="151" customHeight="1" spans="1:18">
      <c r="A151" s="72"/>
      <c r="B151" s="72"/>
      <c r="D151" s="119"/>
      <c r="G151" s="72"/>
      <c r="O151" s="139"/>
      <c r="R151" s="139"/>
    </row>
    <row r="152" customHeight="1" spans="1:18">
      <c r="A152" s="72"/>
      <c r="B152" s="72"/>
      <c r="D152" s="119"/>
      <c r="G152" s="72"/>
      <c r="O152" s="139"/>
      <c r="R152" s="139"/>
    </row>
    <row r="153" customHeight="1" spans="1:18">
      <c r="A153" s="72"/>
      <c r="B153" s="72"/>
      <c r="D153" s="119"/>
      <c r="G153" s="72"/>
      <c r="O153" s="139"/>
      <c r="R153" s="139"/>
    </row>
    <row r="154" customHeight="1" spans="1:18">
      <c r="A154" s="72"/>
      <c r="B154" s="72"/>
      <c r="D154" s="119"/>
      <c r="G154" s="72"/>
      <c r="O154" s="139"/>
      <c r="R154" s="139"/>
    </row>
    <row r="155" customHeight="1" spans="1:18">
      <c r="A155" s="72"/>
      <c r="B155" s="72"/>
      <c r="D155" s="119"/>
      <c r="G155" s="72"/>
      <c r="O155" s="139"/>
      <c r="R155" s="139"/>
    </row>
    <row r="156" customHeight="1" spans="1:18">
      <c r="A156" s="72"/>
      <c r="B156" s="72"/>
      <c r="D156" s="119"/>
      <c r="G156" s="72"/>
      <c r="O156" s="139"/>
      <c r="R156" s="139"/>
    </row>
    <row r="157" customHeight="1" spans="1:18">
      <c r="A157" s="72"/>
      <c r="B157" s="72"/>
      <c r="D157" s="119"/>
      <c r="G157" s="72"/>
      <c r="O157" s="139"/>
      <c r="R157" s="139"/>
    </row>
    <row r="158" customHeight="1" spans="1:18">
      <c r="A158" s="72"/>
      <c r="B158" s="72"/>
      <c r="D158" s="119"/>
      <c r="G158" s="72"/>
      <c r="O158" s="139"/>
      <c r="R158" s="139"/>
    </row>
    <row r="159" customHeight="1" spans="1:18">
      <c r="A159" s="72"/>
      <c r="B159" s="72"/>
      <c r="D159" s="119"/>
      <c r="G159" s="72"/>
      <c r="O159" s="139"/>
      <c r="R159" s="139"/>
    </row>
    <row r="160" customHeight="1" spans="1:18">
      <c r="A160" s="72"/>
      <c r="B160" s="72"/>
      <c r="D160" s="119"/>
      <c r="G160" s="72"/>
      <c r="O160" s="139"/>
      <c r="R160" s="139"/>
    </row>
    <row r="161" customHeight="1" spans="1:18">
      <c r="A161" s="72"/>
      <c r="B161" s="72"/>
      <c r="D161" s="119"/>
      <c r="G161" s="72"/>
      <c r="O161" s="139"/>
      <c r="R161" s="139"/>
    </row>
    <row r="162" customHeight="1" spans="1:18">
      <c r="A162" s="72"/>
      <c r="B162" s="72"/>
      <c r="D162" s="119"/>
      <c r="G162" s="72"/>
      <c r="O162" s="139"/>
      <c r="R162" s="139"/>
    </row>
    <row r="163" customHeight="1" spans="1:18">
      <c r="A163" s="72"/>
      <c r="B163" s="72"/>
      <c r="D163" s="119"/>
      <c r="G163" s="72"/>
      <c r="O163" s="139"/>
      <c r="R163" s="139"/>
    </row>
    <row r="164" customHeight="1" spans="1:18">
      <c r="A164" s="72"/>
      <c r="B164" s="72"/>
      <c r="D164" s="119"/>
      <c r="G164" s="72"/>
      <c r="O164" s="139"/>
      <c r="R164" s="139"/>
    </row>
    <row r="165" customHeight="1" spans="1:18">
      <c r="A165" s="72"/>
      <c r="B165" s="72"/>
      <c r="D165" s="119"/>
      <c r="G165" s="72"/>
      <c r="O165" s="139"/>
      <c r="R165" s="139"/>
    </row>
    <row r="166" customHeight="1" spans="1:18">
      <c r="A166" s="72"/>
      <c r="B166" s="72"/>
      <c r="D166" s="119"/>
      <c r="G166" s="72"/>
      <c r="O166" s="139"/>
      <c r="R166" s="139"/>
    </row>
    <row r="167" customHeight="1" spans="1:18">
      <c r="A167" s="72"/>
      <c r="B167" s="72"/>
      <c r="D167" s="119"/>
      <c r="G167" s="72"/>
      <c r="O167" s="139"/>
      <c r="R167" s="139"/>
    </row>
    <row r="168" customHeight="1" spans="1:18">
      <c r="A168" s="72"/>
      <c r="B168" s="72"/>
      <c r="D168" s="119"/>
      <c r="G168" s="72"/>
      <c r="O168" s="139"/>
      <c r="R168" s="139"/>
    </row>
    <row r="169" customHeight="1" spans="1:18">
      <c r="A169" s="72"/>
      <c r="B169" s="72"/>
      <c r="D169" s="119"/>
      <c r="G169" s="72"/>
      <c r="O169" s="139"/>
      <c r="R169" s="139"/>
    </row>
    <row r="170" customHeight="1" spans="1:18">
      <c r="A170" s="72"/>
      <c r="B170" s="72"/>
      <c r="D170" s="119"/>
      <c r="G170" s="72"/>
      <c r="O170" s="139"/>
      <c r="R170" s="139"/>
    </row>
    <row r="171" customHeight="1" spans="1:18">
      <c r="A171" s="72"/>
      <c r="B171" s="72"/>
      <c r="D171" s="119"/>
      <c r="G171" s="72"/>
      <c r="O171" s="139"/>
      <c r="R171" s="139"/>
    </row>
    <row r="172" customHeight="1" spans="1:18">
      <c r="A172" s="72"/>
      <c r="B172" s="72"/>
      <c r="D172" s="119"/>
      <c r="G172" s="72"/>
      <c r="O172" s="139"/>
      <c r="R172" s="139"/>
    </row>
    <row r="173" customHeight="1" spans="1:18">
      <c r="A173" s="72"/>
      <c r="B173" s="72"/>
      <c r="D173" s="119"/>
      <c r="G173" s="72"/>
      <c r="O173" s="139"/>
      <c r="R173" s="139"/>
    </row>
    <row r="174" customHeight="1" spans="1:18">
      <c r="A174" s="72"/>
      <c r="B174" s="72"/>
      <c r="D174" s="119"/>
      <c r="G174" s="72"/>
      <c r="O174" s="139"/>
      <c r="R174" s="139"/>
    </row>
    <row r="175" customHeight="1" spans="1:18">
      <c r="A175" s="72"/>
      <c r="B175" s="72"/>
      <c r="D175" s="119"/>
      <c r="G175" s="72"/>
      <c r="O175" s="139"/>
      <c r="R175" s="139"/>
    </row>
    <row r="176" customHeight="1" spans="1:18">
      <c r="A176" s="72"/>
      <c r="B176" s="72"/>
      <c r="D176" s="119"/>
      <c r="G176" s="72"/>
      <c r="O176" s="139"/>
      <c r="R176" s="139"/>
    </row>
    <row r="177" customHeight="1" spans="1:18">
      <c r="A177" s="72"/>
      <c r="B177" s="72"/>
      <c r="D177" s="119"/>
      <c r="G177" s="72"/>
      <c r="O177" s="139"/>
      <c r="R177" s="139"/>
    </row>
    <row r="178" customHeight="1" spans="1:18">
      <c r="A178" s="72"/>
      <c r="B178" s="72"/>
      <c r="D178" s="119"/>
      <c r="G178" s="72"/>
      <c r="O178" s="139"/>
      <c r="R178" s="139"/>
    </row>
    <row r="179" customHeight="1" spans="1:18">
      <c r="A179" s="72"/>
      <c r="B179" s="72"/>
      <c r="D179" s="119"/>
      <c r="G179" s="72"/>
      <c r="O179" s="139"/>
      <c r="R179" s="139"/>
    </row>
    <row r="180" customHeight="1" spans="1:18">
      <c r="A180" s="72"/>
      <c r="B180" s="72"/>
      <c r="D180" s="119"/>
      <c r="G180" s="72"/>
      <c r="O180" s="139"/>
      <c r="R180" s="139"/>
    </row>
    <row r="181" customHeight="1" spans="1:18">
      <c r="A181" s="72"/>
      <c r="B181" s="72"/>
      <c r="D181" s="119"/>
      <c r="G181" s="72"/>
      <c r="O181" s="139"/>
      <c r="R181" s="139"/>
    </row>
    <row r="182" customHeight="1" spans="1:18">
      <c r="A182" s="72"/>
      <c r="B182" s="72"/>
      <c r="D182" s="119"/>
      <c r="G182" s="72"/>
      <c r="O182" s="139"/>
      <c r="R182" s="139"/>
    </row>
    <row r="183" customHeight="1" spans="1:18">
      <c r="A183" s="72"/>
      <c r="B183" s="72"/>
      <c r="D183" s="119"/>
      <c r="G183" s="72"/>
      <c r="O183" s="139"/>
      <c r="R183" s="139"/>
    </row>
    <row r="184" customHeight="1" spans="1:18">
      <c r="A184" s="72"/>
      <c r="B184" s="72"/>
      <c r="D184" s="119"/>
      <c r="G184" s="72"/>
      <c r="O184" s="139"/>
      <c r="R184" s="139"/>
    </row>
    <row r="185" customHeight="1" spans="1:18">
      <c r="A185" s="72"/>
      <c r="B185" s="72"/>
      <c r="D185" s="119"/>
      <c r="G185" s="72"/>
      <c r="O185" s="139"/>
      <c r="R185" s="139"/>
    </row>
    <row r="186" customHeight="1" spans="1:18">
      <c r="A186" s="72"/>
      <c r="B186" s="72"/>
      <c r="D186" s="119"/>
      <c r="G186" s="72"/>
      <c r="O186" s="139"/>
      <c r="R186" s="139"/>
    </row>
    <row r="187" customHeight="1" spans="1:18">
      <c r="A187" s="72"/>
      <c r="B187" s="72"/>
      <c r="D187" s="119"/>
      <c r="G187" s="72"/>
      <c r="O187" s="139"/>
      <c r="R187" s="139"/>
    </row>
    <row r="188" customHeight="1" spans="1:18">
      <c r="A188" s="72"/>
      <c r="B188" s="72"/>
      <c r="D188" s="119"/>
      <c r="G188" s="72"/>
      <c r="O188" s="139"/>
      <c r="R188" s="139"/>
    </row>
    <row r="189" customHeight="1" spans="1:18">
      <c r="A189" s="72"/>
      <c r="B189" s="72"/>
      <c r="D189" s="119"/>
      <c r="G189" s="72"/>
      <c r="O189" s="139"/>
      <c r="R189" s="139"/>
    </row>
    <row r="190" customHeight="1" spans="1:18">
      <c r="A190" s="72"/>
      <c r="B190" s="72"/>
      <c r="D190" s="119"/>
      <c r="G190" s="72"/>
      <c r="O190" s="139"/>
      <c r="R190" s="139"/>
    </row>
    <row r="191" customHeight="1" spans="1:18">
      <c r="A191" s="72"/>
      <c r="B191" s="72"/>
      <c r="D191" s="119"/>
      <c r="G191" s="72"/>
      <c r="O191" s="139"/>
      <c r="R191" s="139"/>
    </row>
    <row r="192" customHeight="1" spans="1:18">
      <c r="A192" s="72"/>
      <c r="B192" s="72"/>
      <c r="D192" s="119"/>
      <c r="G192" s="72"/>
      <c r="O192" s="139"/>
      <c r="R192" s="139"/>
    </row>
    <row r="193" customHeight="1" spans="1:18">
      <c r="A193" s="72"/>
      <c r="B193" s="72"/>
      <c r="D193" s="119"/>
      <c r="G193" s="72"/>
      <c r="O193" s="139"/>
      <c r="R193" s="139"/>
    </row>
    <row r="194" customHeight="1" spans="1:18">
      <c r="A194" s="72"/>
      <c r="B194" s="72"/>
      <c r="D194" s="119"/>
      <c r="G194" s="72"/>
      <c r="O194" s="139"/>
      <c r="R194" s="139"/>
    </row>
    <row r="195" customHeight="1" spans="1:18">
      <c r="A195" s="72"/>
      <c r="B195" s="72"/>
      <c r="D195" s="119"/>
      <c r="G195" s="72"/>
      <c r="O195" s="139"/>
      <c r="R195" s="139"/>
    </row>
    <row r="196" customHeight="1" spans="1:18">
      <c r="A196" s="72"/>
      <c r="B196" s="72"/>
      <c r="D196" s="119"/>
      <c r="G196" s="72"/>
      <c r="O196" s="139"/>
      <c r="R196" s="139"/>
    </row>
    <row r="197" customHeight="1" spans="1:18">
      <c r="A197" s="72"/>
      <c r="B197" s="72"/>
      <c r="D197" s="119"/>
      <c r="G197" s="72"/>
      <c r="O197" s="139"/>
      <c r="R197" s="139"/>
    </row>
    <row r="198" customHeight="1" spans="1:18">
      <c r="A198" s="72"/>
      <c r="B198" s="72"/>
      <c r="D198" s="119"/>
      <c r="G198" s="72"/>
      <c r="O198" s="139"/>
      <c r="R198" s="139"/>
    </row>
    <row r="199" customHeight="1" spans="1:18">
      <c r="A199" s="72"/>
      <c r="B199" s="72"/>
      <c r="D199" s="119"/>
      <c r="G199" s="72"/>
      <c r="O199" s="139"/>
      <c r="R199" s="139"/>
    </row>
    <row r="200" customHeight="1" spans="1:18">
      <c r="A200" s="72"/>
      <c r="B200" s="72"/>
      <c r="D200" s="119"/>
      <c r="G200" s="72"/>
      <c r="O200" s="139"/>
      <c r="R200" s="139"/>
    </row>
    <row r="201" customHeight="1" spans="1:18">
      <c r="A201" s="72"/>
      <c r="B201" s="72"/>
      <c r="D201" s="119"/>
      <c r="G201" s="72"/>
      <c r="O201" s="139"/>
      <c r="R201" s="139"/>
    </row>
    <row r="202" customHeight="1" spans="1:18">
      <c r="A202" s="72"/>
      <c r="B202" s="72"/>
      <c r="D202" s="119"/>
      <c r="G202" s="72"/>
      <c r="O202" s="139"/>
      <c r="R202" s="139"/>
    </row>
    <row r="203" customHeight="1" spans="1:18">
      <c r="A203" s="72"/>
      <c r="B203" s="72"/>
      <c r="D203" s="119"/>
      <c r="G203" s="72"/>
      <c r="O203" s="139"/>
      <c r="R203" s="139"/>
    </row>
    <row r="204" customHeight="1" spans="1:18">
      <c r="A204" s="72"/>
      <c r="B204" s="72"/>
      <c r="D204" s="119"/>
      <c r="G204" s="72"/>
      <c r="O204" s="139"/>
      <c r="R204" s="139"/>
    </row>
    <row r="205" customHeight="1" spans="1:18">
      <c r="A205" s="72"/>
      <c r="B205" s="72"/>
      <c r="D205" s="119"/>
      <c r="G205" s="72"/>
      <c r="O205" s="139"/>
      <c r="R205" s="139"/>
    </row>
    <row r="206" customHeight="1" spans="1:18">
      <c r="A206" s="72"/>
      <c r="B206" s="72"/>
      <c r="D206" s="119"/>
      <c r="G206" s="72"/>
      <c r="O206" s="139"/>
      <c r="R206" s="139"/>
    </row>
    <row r="207" customHeight="1" spans="1:18">
      <c r="A207" s="72"/>
      <c r="B207" s="72"/>
      <c r="D207" s="119"/>
      <c r="G207" s="72"/>
      <c r="O207" s="139"/>
      <c r="R207" s="139"/>
    </row>
    <row r="208" customHeight="1" spans="1:18">
      <c r="A208" s="72"/>
      <c r="B208" s="72"/>
      <c r="D208" s="119"/>
      <c r="G208" s="72"/>
      <c r="O208" s="139"/>
      <c r="R208" s="139"/>
    </row>
    <row r="209" customHeight="1" spans="1:18">
      <c r="A209" s="72"/>
      <c r="B209" s="72"/>
      <c r="D209" s="119"/>
      <c r="G209" s="72"/>
      <c r="O209" s="139"/>
      <c r="R209" s="139"/>
    </row>
    <row r="210" customHeight="1" spans="1:18">
      <c r="A210" s="72"/>
      <c r="B210" s="72"/>
      <c r="D210" s="119"/>
      <c r="G210" s="72"/>
      <c r="O210" s="139"/>
      <c r="R210" s="139"/>
    </row>
    <row r="211" customHeight="1" spans="1:18">
      <c r="A211" s="72"/>
      <c r="B211" s="72"/>
      <c r="D211" s="119"/>
      <c r="G211" s="72"/>
      <c r="O211" s="139"/>
      <c r="R211" s="139"/>
    </row>
    <row r="212" customHeight="1" spans="1:18">
      <c r="A212" s="72"/>
      <c r="B212" s="72"/>
      <c r="D212" s="119"/>
      <c r="G212" s="72"/>
      <c r="O212" s="139"/>
      <c r="R212" s="139"/>
    </row>
    <row r="213" customHeight="1" spans="1:18">
      <c r="A213" s="72"/>
      <c r="B213" s="72"/>
      <c r="D213" s="119"/>
      <c r="G213" s="72"/>
      <c r="O213" s="139"/>
      <c r="R213" s="139"/>
    </row>
    <row r="214" customHeight="1" spans="1:18">
      <c r="A214" s="72"/>
      <c r="B214" s="72"/>
      <c r="D214" s="119"/>
      <c r="G214" s="72"/>
      <c r="O214" s="139"/>
      <c r="R214" s="139"/>
    </row>
    <row r="215" customHeight="1" spans="1:18">
      <c r="A215" s="72"/>
      <c r="B215" s="72"/>
      <c r="D215" s="119"/>
      <c r="G215" s="72"/>
      <c r="O215" s="139"/>
      <c r="R215" s="139"/>
    </row>
    <row r="216" customHeight="1" spans="1:18">
      <c r="A216" s="72"/>
      <c r="B216" s="72"/>
      <c r="D216" s="119"/>
      <c r="G216" s="72"/>
      <c r="O216" s="139"/>
      <c r="R216" s="139"/>
    </row>
    <row r="217" customHeight="1" spans="1:18">
      <c r="A217" s="72"/>
      <c r="B217" s="72"/>
      <c r="D217" s="119"/>
      <c r="G217" s="72"/>
      <c r="O217" s="139"/>
      <c r="R217" s="139"/>
    </row>
    <row r="218" customHeight="1" spans="1:18">
      <c r="A218" s="72"/>
      <c r="B218" s="72"/>
      <c r="D218" s="119"/>
      <c r="G218" s="72"/>
      <c r="O218" s="139"/>
      <c r="R218" s="139"/>
    </row>
    <row r="219" customHeight="1" spans="1:18">
      <c r="A219" s="72"/>
      <c r="B219" s="72"/>
      <c r="D219" s="119"/>
      <c r="G219" s="72"/>
      <c r="O219" s="139"/>
      <c r="R219" s="139"/>
    </row>
    <row r="220" customHeight="1" spans="1:18">
      <c r="A220" s="72"/>
      <c r="B220" s="72"/>
      <c r="D220" s="119"/>
      <c r="G220" s="72"/>
      <c r="O220" s="139"/>
      <c r="R220" s="139"/>
    </row>
    <row r="221" customHeight="1" spans="1:18">
      <c r="A221" s="72"/>
      <c r="B221" s="72"/>
      <c r="D221" s="119"/>
      <c r="G221" s="72"/>
      <c r="O221" s="139"/>
      <c r="R221" s="139"/>
    </row>
    <row r="222" customHeight="1" spans="1:18">
      <c r="A222" s="72"/>
      <c r="B222" s="72"/>
      <c r="D222" s="119"/>
      <c r="G222" s="72"/>
      <c r="O222" s="139"/>
      <c r="R222" s="139"/>
    </row>
    <row r="223" customHeight="1" spans="1:18">
      <c r="A223" s="72"/>
      <c r="B223" s="72"/>
      <c r="D223" s="119"/>
      <c r="G223" s="72"/>
      <c r="O223" s="139"/>
      <c r="R223" s="139"/>
    </row>
    <row r="224" customHeight="1" spans="1:18">
      <c r="A224" s="72"/>
      <c r="B224" s="72"/>
      <c r="D224" s="119"/>
      <c r="G224" s="72"/>
      <c r="O224" s="139"/>
      <c r="R224" s="139"/>
    </row>
    <row r="225" customHeight="1" spans="1:18">
      <c r="A225" s="72"/>
      <c r="B225" s="72"/>
      <c r="D225" s="119"/>
      <c r="G225" s="72"/>
      <c r="O225" s="139"/>
      <c r="R225" s="139"/>
    </row>
    <row r="226" customHeight="1" spans="1:18">
      <c r="A226" s="72"/>
      <c r="B226" s="72"/>
      <c r="D226" s="119"/>
      <c r="G226" s="72"/>
      <c r="O226" s="139"/>
      <c r="R226" s="139"/>
    </row>
    <row r="227" customHeight="1" spans="1:18">
      <c r="A227" s="72"/>
      <c r="B227" s="72"/>
      <c r="D227" s="119"/>
      <c r="G227" s="72"/>
      <c r="O227" s="139"/>
      <c r="R227" s="139"/>
    </row>
    <row r="228" customHeight="1" spans="1:18">
      <c r="A228" s="72"/>
      <c r="B228" s="72"/>
      <c r="D228" s="119"/>
      <c r="G228" s="72"/>
      <c r="O228" s="139"/>
      <c r="R228" s="139"/>
    </row>
    <row r="229" customHeight="1" spans="1:18">
      <c r="A229" s="72"/>
      <c r="B229" s="72"/>
      <c r="D229" s="119"/>
      <c r="G229" s="72"/>
      <c r="O229" s="139"/>
      <c r="R229" s="139"/>
    </row>
    <row r="230" customHeight="1" spans="1:18">
      <c r="A230" s="72"/>
      <c r="B230" s="72"/>
      <c r="D230" s="119"/>
      <c r="G230" s="72"/>
      <c r="O230" s="139"/>
      <c r="R230" s="139"/>
    </row>
    <row r="231" customHeight="1" spans="1:18">
      <c r="A231" s="72"/>
      <c r="B231" s="72"/>
      <c r="D231" s="119"/>
      <c r="G231" s="72"/>
      <c r="O231" s="139"/>
      <c r="R231" s="139"/>
    </row>
    <row r="232" customHeight="1" spans="1:18">
      <c r="A232" s="72"/>
      <c r="B232" s="72"/>
      <c r="D232" s="119"/>
      <c r="G232" s="72"/>
      <c r="O232" s="139"/>
      <c r="R232" s="139"/>
    </row>
    <row r="233" customHeight="1" spans="1:18">
      <c r="A233" s="72"/>
      <c r="B233" s="72"/>
      <c r="D233" s="119"/>
      <c r="G233" s="72"/>
      <c r="O233" s="139"/>
      <c r="R233" s="139"/>
    </row>
    <row r="234" customHeight="1" spans="1:18">
      <c r="A234" s="72"/>
      <c r="B234" s="72"/>
      <c r="D234" s="119"/>
      <c r="G234" s="72"/>
      <c r="O234" s="139"/>
      <c r="R234" s="139"/>
    </row>
    <row r="235" customHeight="1" spans="1:18">
      <c r="A235" s="72"/>
      <c r="B235" s="72"/>
      <c r="D235" s="119"/>
      <c r="G235" s="72"/>
      <c r="O235" s="139"/>
      <c r="R235" s="139"/>
    </row>
    <row r="236" customHeight="1" spans="1:18">
      <c r="A236" s="72"/>
      <c r="B236" s="72"/>
      <c r="D236" s="119"/>
      <c r="G236" s="72"/>
      <c r="O236" s="139"/>
      <c r="R236" s="139"/>
    </row>
    <row r="237" customHeight="1" spans="1:18">
      <c r="A237" s="72"/>
      <c r="B237" s="72"/>
      <c r="D237" s="119"/>
      <c r="G237" s="72"/>
      <c r="O237" s="139"/>
      <c r="R237" s="139"/>
    </row>
    <row r="238" customHeight="1" spans="1:18">
      <c r="A238" s="72"/>
      <c r="B238" s="72"/>
      <c r="D238" s="119"/>
      <c r="G238" s="72"/>
      <c r="O238" s="139"/>
      <c r="R238" s="139"/>
    </row>
    <row r="239" customHeight="1" spans="1:18">
      <c r="A239" s="72"/>
      <c r="B239" s="72"/>
      <c r="D239" s="119"/>
      <c r="G239" s="72"/>
      <c r="O239" s="139"/>
      <c r="R239" s="139"/>
    </row>
    <row r="240" customHeight="1" spans="1:18">
      <c r="A240" s="72"/>
      <c r="B240" s="72"/>
      <c r="D240" s="119"/>
      <c r="G240" s="72"/>
      <c r="O240" s="139"/>
      <c r="R240" s="139"/>
    </row>
    <row r="241" customHeight="1" spans="1:18">
      <c r="A241" s="72"/>
      <c r="B241" s="72"/>
      <c r="D241" s="119"/>
      <c r="G241" s="72"/>
      <c r="O241" s="139"/>
      <c r="R241" s="139"/>
    </row>
    <row r="242" customHeight="1" spans="1:18">
      <c r="A242" s="72"/>
      <c r="B242" s="72"/>
      <c r="D242" s="119"/>
      <c r="G242" s="72"/>
      <c r="O242" s="139"/>
      <c r="R242" s="139"/>
    </row>
    <row r="243" customHeight="1" spans="1:18">
      <c r="A243" s="72"/>
      <c r="B243" s="72"/>
      <c r="D243" s="119"/>
      <c r="G243" s="72"/>
      <c r="O243" s="139"/>
      <c r="R243" s="139"/>
    </row>
    <row r="244" customHeight="1" spans="1:18">
      <c r="A244" s="72"/>
      <c r="B244" s="72"/>
      <c r="D244" s="119"/>
      <c r="G244" s="72"/>
      <c r="O244" s="139"/>
      <c r="R244" s="139"/>
    </row>
    <row r="245" customHeight="1" spans="1:18">
      <c r="A245" s="72"/>
      <c r="B245" s="72"/>
      <c r="D245" s="119"/>
      <c r="G245" s="72"/>
      <c r="O245" s="139"/>
      <c r="R245" s="139"/>
    </row>
    <row r="246" customHeight="1" spans="1:18">
      <c r="A246" s="72"/>
      <c r="B246" s="72"/>
      <c r="D246" s="119"/>
      <c r="G246" s="72"/>
      <c r="O246" s="139"/>
      <c r="R246" s="139"/>
    </row>
    <row r="247" customHeight="1" spans="1:18">
      <c r="A247" s="72"/>
      <c r="B247" s="72"/>
      <c r="D247" s="119"/>
      <c r="G247" s="72"/>
      <c r="O247" s="139"/>
      <c r="R247" s="139"/>
    </row>
    <row r="248" customHeight="1" spans="1:18">
      <c r="A248" s="72"/>
      <c r="B248" s="72"/>
      <c r="D248" s="119"/>
      <c r="G248" s="72"/>
      <c r="O248" s="139"/>
      <c r="R248" s="139"/>
    </row>
    <row r="249" customHeight="1" spans="1:18">
      <c r="A249" s="72"/>
      <c r="B249" s="72"/>
      <c r="D249" s="119"/>
      <c r="G249" s="72"/>
      <c r="O249" s="139"/>
      <c r="R249" s="139"/>
    </row>
    <row r="250" customHeight="1" spans="1:18">
      <c r="A250" s="72"/>
      <c r="B250" s="72"/>
      <c r="D250" s="119"/>
      <c r="G250" s="72"/>
      <c r="O250" s="139"/>
      <c r="R250" s="139"/>
    </row>
    <row r="251" customHeight="1" spans="1:18">
      <c r="A251" s="72"/>
      <c r="B251" s="72"/>
      <c r="D251" s="119"/>
      <c r="G251" s="72"/>
      <c r="O251" s="139"/>
      <c r="R251" s="139"/>
    </row>
    <row r="252" customHeight="1" spans="1:18">
      <c r="A252" s="72"/>
      <c r="B252" s="72"/>
      <c r="D252" s="119"/>
      <c r="G252" s="72"/>
      <c r="O252" s="139"/>
      <c r="R252" s="139"/>
    </row>
    <row r="253" customHeight="1" spans="1:18">
      <c r="A253" s="72"/>
      <c r="B253" s="72"/>
      <c r="D253" s="119"/>
      <c r="G253" s="72"/>
      <c r="O253" s="139"/>
      <c r="R253" s="139"/>
    </row>
    <row r="254" customHeight="1" spans="1:18">
      <c r="A254" s="72"/>
      <c r="B254" s="72"/>
      <c r="D254" s="119"/>
      <c r="G254" s="72"/>
      <c r="O254" s="139"/>
      <c r="R254" s="139"/>
    </row>
    <row r="255" customHeight="1" spans="1:18">
      <c r="A255" s="72"/>
      <c r="B255" s="72"/>
      <c r="D255" s="119"/>
      <c r="G255" s="72"/>
      <c r="O255" s="139"/>
      <c r="R255" s="139"/>
    </row>
    <row r="256" customHeight="1" spans="1:18">
      <c r="A256" s="72"/>
      <c r="B256" s="72"/>
      <c r="D256" s="119"/>
      <c r="G256" s="72"/>
      <c r="O256" s="139"/>
      <c r="R256" s="139"/>
    </row>
    <row r="257" customHeight="1" spans="1:18">
      <c r="A257" s="72"/>
      <c r="B257" s="72"/>
      <c r="D257" s="119"/>
      <c r="G257" s="72"/>
      <c r="O257" s="139"/>
      <c r="R257" s="139"/>
    </row>
    <row r="258" customHeight="1" spans="1:18">
      <c r="A258" s="72"/>
      <c r="B258" s="72"/>
      <c r="D258" s="119"/>
      <c r="G258" s="72"/>
      <c r="O258" s="139"/>
      <c r="R258" s="139"/>
    </row>
    <row r="259" customHeight="1" spans="1:18">
      <c r="A259" s="72"/>
      <c r="B259" s="72"/>
      <c r="D259" s="119"/>
      <c r="G259" s="72"/>
      <c r="O259" s="139"/>
      <c r="R259" s="139"/>
    </row>
    <row r="260" customHeight="1" spans="1:18">
      <c r="A260" s="72"/>
      <c r="B260" s="72"/>
      <c r="D260" s="119"/>
      <c r="G260" s="72"/>
      <c r="O260" s="139"/>
      <c r="R260" s="139"/>
    </row>
    <row r="261" customHeight="1" spans="1:18">
      <c r="A261" s="72"/>
      <c r="B261" s="72"/>
      <c r="D261" s="119"/>
      <c r="G261" s="72"/>
      <c r="O261" s="139"/>
      <c r="R261" s="139"/>
    </row>
    <row r="262" customHeight="1" spans="1:18">
      <c r="A262" s="72"/>
      <c r="B262" s="72"/>
      <c r="D262" s="119"/>
      <c r="G262" s="72"/>
      <c r="O262" s="139"/>
      <c r="R262" s="139"/>
    </row>
    <row r="263" customHeight="1" spans="1:18">
      <c r="A263" s="72"/>
      <c r="B263" s="72"/>
      <c r="D263" s="119"/>
      <c r="G263" s="72"/>
      <c r="O263" s="139"/>
      <c r="R263" s="139"/>
    </row>
    <row r="264" customHeight="1" spans="1:18">
      <c r="A264" s="72"/>
      <c r="B264" s="72"/>
      <c r="D264" s="119"/>
      <c r="G264" s="72"/>
      <c r="O264" s="139"/>
      <c r="R264" s="139"/>
    </row>
    <row r="265" customHeight="1" spans="1:18">
      <c r="A265" s="72"/>
      <c r="B265" s="72"/>
      <c r="D265" s="119"/>
      <c r="G265" s="72"/>
      <c r="O265" s="139"/>
      <c r="R265" s="139"/>
    </row>
    <row r="266" customHeight="1" spans="1:18">
      <c r="A266" s="72"/>
      <c r="B266" s="72"/>
      <c r="D266" s="119"/>
      <c r="G266" s="72"/>
      <c r="O266" s="139"/>
      <c r="R266" s="139"/>
    </row>
    <row r="267" customHeight="1" spans="1:18">
      <c r="A267" s="72"/>
      <c r="B267" s="72"/>
      <c r="D267" s="119"/>
      <c r="G267" s="72"/>
      <c r="O267" s="139"/>
      <c r="R267" s="139"/>
    </row>
    <row r="268" customHeight="1" spans="1:18">
      <c r="A268" s="72"/>
      <c r="B268" s="72"/>
      <c r="D268" s="119"/>
      <c r="G268" s="72"/>
      <c r="O268" s="139"/>
      <c r="R268" s="139"/>
    </row>
    <row r="269" customHeight="1" spans="1:18">
      <c r="A269" s="72"/>
      <c r="B269" s="72"/>
      <c r="D269" s="119"/>
      <c r="G269" s="72"/>
      <c r="O269" s="139"/>
      <c r="R269" s="139"/>
    </row>
    <row r="270" customHeight="1" spans="1:18">
      <c r="A270" s="72"/>
      <c r="B270" s="72"/>
      <c r="D270" s="119"/>
      <c r="G270" s="72"/>
      <c r="O270" s="139"/>
      <c r="R270" s="139"/>
    </row>
    <row r="271" customHeight="1" spans="1:18">
      <c r="A271" s="72"/>
      <c r="B271" s="72"/>
      <c r="D271" s="119"/>
      <c r="G271" s="72"/>
      <c r="O271" s="139"/>
      <c r="R271" s="139"/>
    </row>
    <row r="272" customHeight="1" spans="1:18">
      <c r="A272" s="72"/>
      <c r="B272" s="72"/>
      <c r="D272" s="119"/>
      <c r="G272" s="72"/>
      <c r="O272" s="139"/>
      <c r="R272" s="139"/>
    </row>
    <row r="273" customHeight="1" spans="1:18">
      <c r="A273" s="72"/>
      <c r="B273" s="72"/>
      <c r="D273" s="119"/>
      <c r="G273" s="72"/>
      <c r="O273" s="139"/>
      <c r="R273" s="139"/>
    </row>
    <row r="274" customHeight="1" spans="1:18">
      <c r="A274" s="72"/>
      <c r="B274" s="72"/>
      <c r="D274" s="119"/>
      <c r="G274" s="72"/>
      <c r="O274" s="139"/>
      <c r="R274" s="139"/>
    </row>
    <row r="275" customHeight="1" spans="1:18">
      <c r="A275" s="72"/>
      <c r="B275" s="72"/>
      <c r="D275" s="119"/>
      <c r="G275" s="72"/>
      <c r="O275" s="139"/>
      <c r="R275" s="139"/>
    </row>
    <row r="276" customHeight="1" spans="1:18">
      <c r="A276" s="72"/>
      <c r="B276" s="72"/>
      <c r="D276" s="119"/>
      <c r="G276" s="72"/>
      <c r="O276" s="139"/>
      <c r="R276" s="139"/>
    </row>
    <row r="277" customHeight="1" spans="1:18">
      <c r="A277" s="72"/>
      <c r="B277" s="72"/>
      <c r="D277" s="119"/>
      <c r="G277" s="72"/>
      <c r="O277" s="139"/>
      <c r="R277" s="139"/>
    </row>
    <row r="278" customHeight="1" spans="1:18">
      <c r="A278" s="72"/>
      <c r="B278" s="72"/>
      <c r="D278" s="119"/>
      <c r="G278" s="72"/>
      <c r="O278" s="139"/>
      <c r="R278" s="139"/>
    </row>
    <row r="279" customHeight="1" spans="1:18">
      <c r="A279" s="72"/>
      <c r="B279" s="72"/>
      <c r="D279" s="119"/>
      <c r="G279" s="72"/>
      <c r="O279" s="139"/>
      <c r="R279" s="139"/>
    </row>
    <row r="280" customHeight="1" spans="1:18">
      <c r="A280" s="72"/>
      <c r="B280" s="72"/>
      <c r="D280" s="119"/>
      <c r="G280" s="72"/>
      <c r="O280" s="139"/>
      <c r="R280" s="139"/>
    </row>
    <row r="281" customHeight="1" spans="1:18">
      <c r="A281" s="72"/>
      <c r="B281" s="72"/>
      <c r="D281" s="119"/>
      <c r="G281" s="72"/>
      <c r="O281" s="139"/>
      <c r="R281" s="139"/>
    </row>
    <row r="282" customHeight="1" spans="1:18">
      <c r="A282" s="72"/>
      <c r="B282" s="72"/>
      <c r="D282" s="119"/>
      <c r="G282" s="72"/>
      <c r="O282" s="139"/>
      <c r="R282" s="139"/>
    </row>
    <row r="283" customHeight="1" spans="1:18">
      <c r="A283" s="72"/>
      <c r="B283" s="72"/>
      <c r="D283" s="119"/>
      <c r="G283" s="72"/>
      <c r="O283" s="139"/>
      <c r="R283" s="139"/>
    </row>
    <row r="284" customHeight="1" spans="1:18">
      <c r="A284" s="72"/>
      <c r="B284" s="72"/>
      <c r="D284" s="119"/>
      <c r="G284" s="72"/>
      <c r="O284" s="139"/>
      <c r="R284" s="139"/>
    </row>
    <row r="285" customHeight="1" spans="1:18">
      <c r="A285" s="72"/>
      <c r="B285" s="72"/>
      <c r="D285" s="119"/>
      <c r="G285" s="72"/>
      <c r="O285" s="139"/>
      <c r="R285" s="139"/>
    </row>
    <row r="286" customHeight="1" spans="1:18">
      <c r="A286" s="72"/>
      <c r="B286" s="72"/>
      <c r="D286" s="119"/>
      <c r="G286" s="72"/>
      <c r="O286" s="139"/>
      <c r="R286" s="139"/>
    </row>
    <row r="287" customHeight="1" spans="1:18">
      <c r="A287" s="72"/>
      <c r="B287" s="72"/>
      <c r="D287" s="119"/>
      <c r="G287" s="72"/>
      <c r="O287" s="139"/>
      <c r="R287" s="139"/>
    </row>
    <row r="288" customHeight="1" spans="1:18">
      <c r="A288" s="72"/>
      <c r="B288" s="72"/>
      <c r="D288" s="119"/>
      <c r="G288" s="72"/>
      <c r="O288" s="139"/>
      <c r="R288" s="139"/>
    </row>
    <row r="289" customHeight="1" spans="1:18">
      <c r="A289" s="72"/>
      <c r="B289" s="72"/>
      <c r="D289" s="119"/>
      <c r="G289" s="72"/>
      <c r="O289" s="139"/>
      <c r="R289" s="139"/>
    </row>
    <row r="290" customHeight="1" spans="1:18">
      <c r="A290" s="72"/>
      <c r="B290" s="72"/>
      <c r="D290" s="119"/>
      <c r="G290" s="72"/>
      <c r="O290" s="139"/>
      <c r="R290" s="139"/>
    </row>
    <row r="291" customHeight="1" spans="1:18">
      <c r="A291" s="72"/>
      <c r="B291" s="72"/>
      <c r="D291" s="119"/>
      <c r="G291" s="72"/>
      <c r="O291" s="139"/>
      <c r="R291" s="139"/>
    </row>
    <row r="292" customHeight="1" spans="1:18">
      <c r="A292" s="72"/>
      <c r="B292" s="72"/>
      <c r="D292" s="119"/>
      <c r="G292" s="72"/>
      <c r="O292" s="139"/>
      <c r="R292" s="139"/>
    </row>
    <row r="293" customHeight="1" spans="1:18">
      <c r="A293" s="72"/>
      <c r="B293" s="72"/>
      <c r="D293" s="119"/>
      <c r="G293" s="72"/>
      <c r="O293" s="139"/>
      <c r="R293" s="139"/>
    </row>
    <row r="294" customHeight="1" spans="1:18">
      <c r="A294" s="72"/>
      <c r="B294" s="72"/>
      <c r="D294" s="119"/>
      <c r="G294" s="72"/>
      <c r="O294" s="139"/>
      <c r="R294" s="139"/>
    </row>
    <row r="295" customHeight="1" spans="1:18">
      <c r="A295" s="72"/>
      <c r="B295" s="72"/>
      <c r="D295" s="119"/>
      <c r="G295" s="72"/>
      <c r="O295" s="139"/>
      <c r="R295" s="139"/>
    </row>
    <row r="296" customHeight="1" spans="1:18">
      <c r="A296" s="72"/>
      <c r="B296" s="72"/>
      <c r="D296" s="119"/>
      <c r="G296" s="72"/>
      <c r="O296" s="139"/>
      <c r="R296" s="139"/>
    </row>
    <row r="297" customHeight="1" spans="1:18">
      <c r="A297" s="72"/>
      <c r="B297" s="72"/>
      <c r="D297" s="119"/>
      <c r="G297" s="72"/>
      <c r="O297" s="139"/>
      <c r="R297" s="139"/>
    </row>
    <row r="298" customHeight="1" spans="1:18">
      <c r="A298" s="72"/>
      <c r="B298" s="72"/>
      <c r="D298" s="119"/>
      <c r="G298" s="72"/>
      <c r="O298" s="139"/>
      <c r="R298" s="139"/>
    </row>
    <row r="299" customHeight="1" spans="1:18">
      <c r="A299" s="72"/>
      <c r="B299" s="72"/>
      <c r="D299" s="119"/>
      <c r="G299" s="72"/>
      <c r="O299" s="139"/>
      <c r="R299" s="139"/>
    </row>
    <row r="300" customHeight="1" spans="1:18">
      <c r="A300" s="72"/>
      <c r="B300" s="72"/>
      <c r="D300" s="119"/>
      <c r="G300" s="72"/>
      <c r="O300" s="139"/>
      <c r="R300" s="139"/>
    </row>
    <row r="301" customHeight="1" spans="1:18">
      <c r="A301" s="72"/>
      <c r="B301" s="72"/>
      <c r="D301" s="119"/>
      <c r="G301" s="72"/>
      <c r="O301" s="139"/>
      <c r="R301" s="139"/>
    </row>
    <row r="302" customHeight="1" spans="1:18">
      <c r="A302" s="72"/>
      <c r="B302" s="72"/>
      <c r="D302" s="119"/>
      <c r="G302" s="72"/>
      <c r="O302" s="139"/>
      <c r="R302" s="139"/>
    </row>
    <row r="303" customHeight="1" spans="1:18">
      <c r="A303" s="72"/>
      <c r="B303" s="72"/>
      <c r="D303" s="119"/>
      <c r="G303" s="72"/>
      <c r="O303" s="139"/>
      <c r="R303" s="139"/>
    </row>
    <row r="304" customHeight="1" spans="1:18">
      <c r="A304" s="72"/>
      <c r="B304" s="72"/>
      <c r="D304" s="119"/>
      <c r="G304" s="72"/>
      <c r="O304" s="139"/>
      <c r="R304" s="139"/>
    </row>
    <row r="305" customHeight="1" spans="1:18">
      <c r="A305" s="72"/>
      <c r="B305" s="72"/>
      <c r="D305" s="119"/>
      <c r="G305" s="72"/>
      <c r="O305" s="139"/>
      <c r="R305" s="139"/>
    </row>
    <row r="306" customHeight="1" spans="1:18">
      <c r="A306" s="72"/>
      <c r="B306" s="72"/>
      <c r="D306" s="119"/>
      <c r="G306" s="72"/>
      <c r="O306" s="139"/>
      <c r="R306" s="139"/>
    </row>
    <row r="307" customHeight="1" spans="1:18">
      <c r="A307" s="72"/>
      <c r="B307" s="72"/>
      <c r="D307" s="119"/>
      <c r="G307" s="72"/>
      <c r="O307" s="139"/>
      <c r="R307" s="139"/>
    </row>
    <row r="308" customHeight="1" spans="1:18">
      <c r="A308" s="72"/>
      <c r="B308" s="72"/>
      <c r="D308" s="119"/>
      <c r="G308" s="72"/>
      <c r="O308" s="139"/>
      <c r="R308" s="139"/>
    </row>
    <row r="309" customHeight="1" spans="1:18">
      <c r="A309" s="72"/>
      <c r="B309" s="72"/>
      <c r="D309" s="119"/>
      <c r="G309" s="72"/>
      <c r="O309" s="139"/>
      <c r="R309" s="139"/>
    </row>
    <row r="310" customHeight="1" spans="1:18">
      <c r="A310" s="72"/>
      <c r="B310" s="72"/>
      <c r="D310" s="119"/>
      <c r="G310" s="72"/>
      <c r="O310" s="139"/>
      <c r="R310" s="139"/>
    </row>
    <row r="311" customHeight="1" spans="1:18">
      <c r="A311" s="72"/>
      <c r="B311" s="72"/>
      <c r="D311" s="119"/>
      <c r="G311" s="72"/>
      <c r="O311" s="139"/>
      <c r="R311" s="139"/>
    </row>
    <row r="312" customHeight="1" spans="1:18">
      <c r="A312" s="72"/>
      <c r="B312" s="72"/>
      <c r="D312" s="119"/>
      <c r="G312" s="72"/>
      <c r="O312" s="139"/>
      <c r="R312" s="139"/>
    </row>
    <row r="313" customHeight="1" spans="1:18">
      <c r="A313" s="72"/>
      <c r="B313" s="72"/>
      <c r="D313" s="119"/>
      <c r="G313" s="72"/>
      <c r="O313" s="139"/>
      <c r="R313" s="139"/>
    </row>
    <row r="314" customHeight="1" spans="1:18">
      <c r="A314" s="72"/>
      <c r="B314" s="72"/>
      <c r="D314" s="119"/>
      <c r="G314" s="72"/>
      <c r="O314" s="139"/>
      <c r="R314" s="139"/>
    </row>
    <row r="315" customHeight="1" spans="1:18">
      <c r="A315" s="72"/>
      <c r="B315" s="72"/>
      <c r="D315" s="119"/>
      <c r="G315" s="72"/>
      <c r="O315" s="139"/>
      <c r="R315" s="139"/>
    </row>
    <row r="316" customHeight="1" spans="1:18">
      <c r="A316" s="72"/>
      <c r="B316" s="72"/>
      <c r="D316" s="119"/>
      <c r="G316" s="72"/>
      <c r="O316" s="139"/>
      <c r="R316" s="139"/>
    </row>
    <row r="317" customHeight="1" spans="1:18">
      <c r="A317" s="72"/>
      <c r="B317" s="72"/>
      <c r="D317" s="119"/>
      <c r="G317" s="72"/>
      <c r="O317" s="139"/>
      <c r="R317" s="139"/>
    </row>
    <row r="318" customHeight="1" spans="1:18">
      <c r="A318" s="72"/>
      <c r="B318" s="72"/>
      <c r="D318" s="119"/>
      <c r="G318" s="72"/>
      <c r="O318" s="139"/>
      <c r="R318" s="139"/>
    </row>
    <row r="319" customHeight="1" spans="1:18">
      <c r="A319" s="72"/>
      <c r="B319" s="72"/>
      <c r="D319" s="119"/>
      <c r="G319" s="72"/>
      <c r="O319" s="139"/>
      <c r="R319" s="139"/>
    </row>
    <row r="320" customHeight="1" spans="1:18">
      <c r="A320" s="72"/>
      <c r="B320" s="72"/>
      <c r="D320" s="119"/>
      <c r="G320" s="72"/>
      <c r="O320" s="139"/>
      <c r="R320" s="139"/>
    </row>
    <row r="321" customHeight="1" spans="1:18">
      <c r="A321" s="72"/>
      <c r="B321" s="72"/>
      <c r="D321" s="119"/>
      <c r="G321" s="72"/>
      <c r="O321" s="139"/>
      <c r="R321" s="139"/>
    </row>
    <row r="322" customHeight="1" spans="1:18">
      <c r="A322" s="72"/>
      <c r="B322" s="72"/>
      <c r="D322" s="119"/>
      <c r="G322" s="72"/>
      <c r="O322" s="139"/>
      <c r="R322" s="139"/>
    </row>
    <row r="323" customHeight="1" spans="1:18">
      <c r="A323" s="72"/>
      <c r="B323" s="72"/>
      <c r="D323" s="119"/>
      <c r="G323" s="72"/>
      <c r="O323" s="139"/>
      <c r="R323" s="139"/>
    </row>
    <row r="324" customHeight="1" spans="1:18">
      <c r="A324" s="72"/>
      <c r="B324" s="72"/>
      <c r="D324" s="119"/>
      <c r="G324" s="72"/>
      <c r="O324" s="139"/>
      <c r="R324" s="139"/>
    </row>
    <row r="325" customHeight="1" spans="1:18">
      <c r="A325" s="72"/>
      <c r="B325" s="72"/>
      <c r="D325" s="119"/>
      <c r="G325" s="72"/>
      <c r="O325" s="139"/>
      <c r="R325" s="139"/>
    </row>
    <row r="326" customHeight="1" spans="1:18">
      <c r="A326" s="72"/>
      <c r="B326" s="72"/>
      <c r="D326" s="119"/>
      <c r="G326" s="72"/>
      <c r="O326" s="139"/>
      <c r="R326" s="139"/>
    </row>
    <row r="327" customHeight="1" spans="1:18">
      <c r="A327" s="72"/>
      <c r="B327" s="72"/>
      <c r="D327" s="119"/>
      <c r="G327" s="72"/>
      <c r="O327" s="139"/>
      <c r="R327" s="139"/>
    </row>
    <row r="328" customHeight="1" spans="1:18">
      <c r="A328" s="72"/>
      <c r="B328" s="72"/>
      <c r="D328" s="119"/>
      <c r="G328" s="72"/>
      <c r="O328" s="139"/>
      <c r="R328" s="139"/>
    </row>
    <row r="329" customHeight="1" spans="1:18">
      <c r="A329" s="72"/>
      <c r="B329" s="72"/>
      <c r="D329" s="119"/>
      <c r="G329" s="72"/>
      <c r="O329" s="139"/>
      <c r="R329" s="139"/>
    </row>
    <row r="330" customHeight="1" spans="1:18">
      <c r="A330" s="72"/>
      <c r="B330" s="72"/>
      <c r="D330" s="119"/>
      <c r="G330" s="72"/>
      <c r="O330" s="139"/>
      <c r="R330" s="139"/>
    </row>
    <row r="331" customHeight="1" spans="1:18">
      <c r="A331" s="72"/>
      <c r="B331" s="72"/>
      <c r="D331" s="119"/>
      <c r="G331" s="72"/>
      <c r="O331" s="139"/>
      <c r="R331" s="139"/>
    </row>
    <row r="332" customHeight="1" spans="1:18">
      <c r="A332" s="72"/>
      <c r="B332" s="72"/>
      <c r="D332" s="119"/>
      <c r="G332" s="72"/>
      <c r="O332" s="139"/>
      <c r="R332" s="139"/>
    </row>
    <row r="333" customHeight="1" spans="1:18">
      <c r="A333" s="72"/>
      <c r="B333" s="72"/>
      <c r="D333" s="119"/>
      <c r="G333" s="72"/>
      <c r="O333" s="139"/>
      <c r="R333" s="139"/>
    </row>
    <row r="334" customHeight="1" spans="1:18">
      <c r="A334" s="72"/>
      <c r="B334" s="72"/>
      <c r="D334" s="119"/>
      <c r="G334" s="72"/>
      <c r="O334" s="139"/>
      <c r="R334" s="139"/>
    </row>
    <row r="335" customHeight="1" spans="1:18">
      <c r="A335" s="72"/>
      <c r="B335" s="72"/>
      <c r="D335" s="119"/>
      <c r="G335" s="72"/>
      <c r="O335" s="139"/>
      <c r="R335" s="139"/>
    </row>
    <row r="336" customHeight="1" spans="1:18">
      <c r="A336" s="72"/>
      <c r="B336" s="72"/>
      <c r="D336" s="119"/>
      <c r="G336" s="72"/>
      <c r="O336" s="139"/>
      <c r="R336" s="139"/>
    </row>
    <row r="337" customHeight="1" spans="1:18">
      <c r="A337" s="72"/>
      <c r="B337" s="72"/>
      <c r="D337" s="119"/>
      <c r="G337" s="72"/>
      <c r="O337" s="139"/>
      <c r="R337" s="139"/>
    </row>
    <row r="338" customHeight="1" spans="1:18">
      <c r="A338" s="72"/>
      <c r="B338" s="72"/>
      <c r="D338" s="119"/>
      <c r="G338" s="72"/>
      <c r="O338" s="139"/>
      <c r="R338" s="139"/>
    </row>
    <row r="339" customHeight="1" spans="1:18">
      <c r="A339" s="72"/>
      <c r="B339" s="72"/>
      <c r="D339" s="119"/>
      <c r="G339" s="72"/>
      <c r="O339" s="139"/>
      <c r="R339" s="139"/>
    </row>
    <row r="340" customHeight="1" spans="1:18">
      <c r="A340" s="72"/>
      <c r="B340" s="72"/>
      <c r="D340" s="119"/>
      <c r="G340" s="72"/>
      <c r="O340" s="139"/>
      <c r="R340" s="139"/>
    </row>
    <row r="341" customHeight="1" spans="1:18">
      <c r="A341" s="72"/>
      <c r="B341" s="72"/>
      <c r="D341" s="119"/>
      <c r="G341" s="72"/>
      <c r="O341" s="139"/>
      <c r="R341" s="139"/>
    </row>
    <row r="342" customHeight="1" spans="1:18">
      <c r="A342" s="72"/>
      <c r="B342" s="72"/>
      <c r="D342" s="119"/>
      <c r="G342" s="72"/>
      <c r="O342" s="139"/>
      <c r="R342" s="139"/>
    </row>
    <row r="343" customHeight="1" spans="1:18">
      <c r="A343" s="72"/>
      <c r="B343" s="72"/>
      <c r="D343" s="119"/>
      <c r="G343" s="72"/>
      <c r="O343" s="139"/>
      <c r="R343" s="139"/>
    </row>
    <row r="344" customHeight="1" spans="1:18">
      <c r="A344" s="72"/>
      <c r="B344" s="72"/>
      <c r="D344" s="119"/>
      <c r="G344" s="72"/>
      <c r="O344" s="139"/>
      <c r="R344" s="139"/>
    </row>
    <row r="345" customHeight="1" spans="1:18">
      <c r="A345" s="72"/>
      <c r="B345" s="72"/>
      <c r="D345" s="119"/>
      <c r="G345" s="72"/>
      <c r="O345" s="139"/>
      <c r="R345" s="139"/>
    </row>
    <row r="346" customHeight="1" spans="1:18">
      <c r="A346" s="72"/>
      <c r="B346" s="72"/>
      <c r="D346" s="119"/>
      <c r="G346" s="72"/>
      <c r="O346" s="139"/>
      <c r="R346" s="139"/>
    </row>
    <row r="347" customHeight="1" spans="1:18">
      <c r="A347" s="72"/>
      <c r="B347" s="72"/>
      <c r="D347" s="119"/>
      <c r="G347" s="72"/>
      <c r="O347" s="139"/>
      <c r="R347" s="139"/>
    </row>
    <row r="348" customHeight="1" spans="1:18">
      <c r="A348" s="72"/>
      <c r="B348" s="72"/>
      <c r="D348" s="119"/>
      <c r="G348" s="72"/>
      <c r="O348" s="139"/>
      <c r="R348" s="139"/>
    </row>
    <row r="349" customHeight="1" spans="1:18">
      <c r="A349" s="72"/>
      <c r="B349" s="72"/>
      <c r="D349" s="119"/>
      <c r="G349" s="72"/>
      <c r="O349" s="139"/>
      <c r="R349" s="139"/>
    </row>
    <row r="350" customHeight="1" spans="1:18">
      <c r="A350" s="72"/>
      <c r="B350" s="72"/>
      <c r="D350" s="119"/>
      <c r="G350" s="72"/>
      <c r="O350" s="139"/>
      <c r="R350" s="139"/>
    </row>
    <row r="351" customHeight="1" spans="1:18">
      <c r="A351" s="72"/>
      <c r="B351" s="72"/>
      <c r="D351" s="119"/>
      <c r="G351" s="72"/>
      <c r="O351" s="139"/>
      <c r="R351" s="139"/>
    </row>
    <row r="352" customHeight="1" spans="1:18">
      <c r="A352" s="72"/>
      <c r="B352" s="72"/>
      <c r="D352" s="119"/>
      <c r="G352" s="72"/>
      <c r="O352" s="139"/>
      <c r="R352" s="139"/>
    </row>
    <row r="353" customHeight="1" spans="1:18">
      <c r="A353" s="72"/>
      <c r="B353" s="72"/>
      <c r="D353" s="119"/>
      <c r="G353" s="72"/>
      <c r="O353" s="139"/>
      <c r="R353" s="139"/>
    </row>
    <row r="354" customHeight="1" spans="1:18">
      <c r="A354" s="72"/>
      <c r="B354" s="72"/>
      <c r="D354" s="119"/>
      <c r="G354" s="72"/>
      <c r="O354" s="139"/>
      <c r="R354" s="139"/>
    </row>
    <row r="355" customHeight="1" spans="1:18">
      <c r="A355" s="72"/>
      <c r="B355" s="72"/>
      <c r="D355" s="119"/>
      <c r="G355" s="72"/>
      <c r="O355" s="139"/>
      <c r="R355" s="139"/>
    </row>
    <row r="356" customHeight="1" spans="1:18">
      <c r="A356" s="72"/>
      <c r="B356" s="72"/>
      <c r="D356" s="119"/>
      <c r="G356" s="72"/>
      <c r="O356" s="139"/>
      <c r="R356" s="139"/>
    </row>
    <row r="357" customHeight="1" spans="1:18">
      <c r="A357" s="72"/>
      <c r="B357" s="72"/>
      <c r="D357" s="119"/>
      <c r="G357" s="72"/>
      <c r="O357" s="139"/>
      <c r="R357" s="139"/>
    </row>
    <row r="358" customHeight="1" spans="1:18">
      <c r="A358" s="72"/>
      <c r="B358" s="72"/>
      <c r="D358" s="119"/>
      <c r="G358" s="72"/>
      <c r="O358" s="139"/>
      <c r="R358" s="139"/>
    </row>
    <row r="359" customHeight="1" spans="1:18">
      <c r="A359" s="72"/>
      <c r="B359" s="72"/>
      <c r="D359" s="119"/>
      <c r="G359" s="72"/>
      <c r="O359" s="139"/>
      <c r="R359" s="139"/>
    </row>
    <row r="360" customHeight="1" spans="1:18">
      <c r="A360" s="72"/>
      <c r="B360" s="72"/>
      <c r="D360" s="119"/>
      <c r="G360" s="72"/>
      <c r="O360" s="139"/>
      <c r="R360" s="139"/>
    </row>
    <row r="361" customHeight="1" spans="1:18">
      <c r="A361" s="72"/>
      <c r="B361" s="72"/>
      <c r="D361" s="119"/>
      <c r="G361" s="72"/>
      <c r="O361" s="139"/>
      <c r="R361" s="139"/>
    </row>
    <row r="362" customHeight="1" spans="1:18">
      <c r="A362" s="72"/>
      <c r="B362" s="72"/>
      <c r="D362" s="119"/>
      <c r="G362" s="72"/>
      <c r="O362" s="139"/>
      <c r="R362" s="139"/>
    </row>
    <row r="363" customHeight="1" spans="1:18">
      <c r="A363" s="72"/>
      <c r="B363" s="72"/>
      <c r="D363" s="119"/>
      <c r="G363" s="72"/>
      <c r="O363" s="139"/>
      <c r="R363" s="139"/>
    </row>
    <row r="364" customHeight="1" spans="1:18">
      <c r="A364" s="72"/>
      <c r="B364" s="72"/>
      <c r="D364" s="119"/>
      <c r="G364" s="72"/>
      <c r="O364" s="139"/>
      <c r="R364" s="139"/>
    </row>
    <row r="365" customHeight="1" spans="1:18">
      <c r="A365" s="72"/>
      <c r="B365" s="72"/>
      <c r="D365" s="119"/>
      <c r="G365" s="72"/>
      <c r="O365" s="139"/>
      <c r="R365" s="139"/>
    </row>
    <row r="366" customHeight="1" spans="1:18">
      <c r="A366" s="72"/>
      <c r="B366" s="72"/>
      <c r="D366" s="119"/>
      <c r="G366" s="72"/>
      <c r="O366" s="139"/>
      <c r="R366" s="139"/>
    </row>
    <row r="367" customHeight="1" spans="1:18">
      <c r="A367" s="72"/>
      <c r="B367" s="72"/>
      <c r="D367" s="119"/>
      <c r="G367" s="72"/>
      <c r="O367" s="139"/>
      <c r="R367" s="139"/>
    </row>
    <row r="368" customHeight="1" spans="1:18">
      <c r="A368" s="72"/>
      <c r="B368" s="72"/>
      <c r="D368" s="119"/>
      <c r="G368" s="72"/>
      <c r="O368" s="139"/>
      <c r="R368" s="139"/>
    </row>
    <row r="369" customHeight="1" spans="1:18">
      <c r="A369" s="72"/>
      <c r="B369" s="72"/>
      <c r="D369" s="119"/>
      <c r="G369" s="72"/>
      <c r="O369" s="139"/>
      <c r="R369" s="139"/>
    </row>
    <row r="370" customHeight="1" spans="1:18">
      <c r="A370" s="72"/>
      <c r="B370" s="72"/>
      <c r="D370" s="119"/>
      <c r="G370" s="72"/>
      <c r="O370" s="139"/>
      <c r="R370" s="139"/>
    </row>
    <row r="371" customHeight="1" spans="1:18">
      <c r="A371" s="72"/>
      <c r="B371" s="72"/>
      <c r="D371" s="119"/>
      <c r="G371" s="72"/>
      <c r="O371" s="139"/>
      <c r="R371" s="139"/>
    </row>
    <row r="372" customHeight="1" spans="1:18">
      <c r="A372" s="72"/>
      <c r="B372" s="72"/>
      <c r="D372" s="119"/>
      <c r="G372" s="72"/>
      <c r="O372" s="139"/>
      <c r="R372" s="139"/>
    </row>
    <row r="373" customHeight="1" spans="1:18">
      <c r="A373" s="72"/>
      <c r="B373" s="72"/>
      <c r="D373" s="119"/>
      <c r="G373" s="72"/>
      <c r="O373" s="139"/>
      <c r="R373" s="139"/>
    </row>
    <row r="374" customHeight="1" spans="1:18">
      <c r="A374" s="72"/>
      <c r="B374" s="72"/>
      <c r="D374" s="119"/>
      <c r="G374" s="72"/>
      <c r="O374" s="139"/>
      <c r="R374" s="139"/>
    </row>
    <row r="375" customHeight="1" spans="1:18">
      <c r="A375" s="72"/>
      <c r="B375" s="72"/>
      <c r="D375" s="119"/>
      <c r="G375" s="72"/>
      <c r="O375" s="139"/>
      <c r="R375" s="139"/>
    </row>
    <row r="376" customHeight="1" spans="1:18">
      <c r="A376" s="72"/>
      <c r="B376" s="72"/>
      <c r="D376" s="119"/>
      <c r="G376" s="72"/>
      <c r="O376" s="139"/>
      <c r="R376" s="139"/>
    </row>
    <row r="377" customHeight="1" spans="1:18">
      <c r="A377" s="72"/>
      <c r="B377" s="72"/>
      <c r="D377" s="119"/>
      <c r="G377" s="72"/>
      <c r="O377" s="139"/>
      <c r="R377" s="139"/>
    </row>
    <row r="378" customHeight="1" spans="1:18">
      <c r="A378" s="72"/>
      <c r="B378" s="72"/>
      <c r="D378" s="119"/>
      <c r="G378" s="72"/>
      <c r="O378" s="139"/>
      <c r="R378" s="139"/>
    </row>
    <row r="379" customHeight="1" spans="1:18">
      <c r="A379" s="72"/>
      <c r="B379" s="72"/>
      <c r="D379" s="119"/>
      <c r="G379" s="72"/>
      <c r="O379" s="139"/>
      <c r="R379" s="139"/>
    </row>
    <row r="380" customHeight="1" spans="1:18">
      <c r="A380" s="72"/>
      <c r="B380" s="72"/>
      <c r="D380" s="119"/>
      <c r="G380" s="72"/>
      <c r="O380" s="139"/>
      <c r="R380" s="139"/>
    </row>
    <row r="381" customHeight="1" spans="1:18">
      <c r="A381" s="72"/>
      <c r="B381" s="72"/>
      <c r="D381" s="119"/>
      <c r="G381" s="72"/>
      <c r="O381" s="139"/>
      <c r="R381" s="139"/>
    </row>
    <row r="382" customHeight="1" spans="1:18">
      <c r="A382" s="72"/>
      <c r="B382" s="72"/>
      <c r="D382" s="119"/>
      <c r="G382" s="72"/>
      <c r="O382" s="139"/>
      <c r="R382" s="139"/>
    </row>
    <row r="383" customHeight="1" spans="1:18">
      <c r="A383" s="72"/>
      <c r="B383" s="72"/>
      <c r="D383" s="119"/>
      <c r="G383" s="72"/>
      <c r="O383" s="139"/>
      <c r="R383" s="139"/>
    </row>
    <row r="384" customHeight="1" spans="1:18">
      <c r="A384" s="72"/>
      <c r="B384" s="72"/>
      <c r="D384" s="119"/>
      <c r="G384" s="72"/>
      <c r="O384" s="139"/>
      <c r="R384" s="139"/>
    </row>
    <row r="385" customHeight="1" spans="1:18">
      <c r="A385" s="72"/>
      <c r="B385" s="72"/>
      <c r="D385" s="119"/>
      <c r="G385" s="72"/>
      <c r="O385" s="139"/>
      <c r="R385" s="139"/>
    </row>
    <row r="386" customHeight="1" spans="1:18">
      <c r="A386" s="72"/>
      <c r="B386" s="72"/>
      <c r="D386" s="119"/>
      <c r="G386" s="72"/>
      <c r="O386" s="139"/>
      <c r="R386" s="139"/>
    </row>
    <row r="387" customHeight="1" spans="1:18">
      <c r="A387" s="72"/>
      <c r="B387" s="72"/>
      <c r="D387" s="119"/>
      <c r="G387" s="72"/>
      <c r="O387" s="139"/>
      <c r="R387" s="139"/>
    </row>
    <row r="388" customHeight="1" spans="1:18">
      <c r="A388" s="72"/>
      <c r="B388" s="72"/>
      <c r="D388" s="119"/>
      <c r="G388" s="72"/>
      <c r="O388" s="139"/>
      <c r="R388" s="139"/>
    </row>
    <row r="389" customHeight="1" spans="1:18">
      <c r="A389" s="72"/>
      <c r="B389" s="72"/>
      <c r="D389" s="119"/>
      <c r="G389" s="72"/>
      <c r="O389" s="139"/>
      <c r="R389" s="139"/>
    </row>
    <row r="390" customHeight="1" spans="1:18">
      <c r="A390" s="72"/>
      <c r="B390" s="72"/>
      <c r="D390" s="119"/>
      <c r="G390" s="72"/>
      <c r="O390" s="139"/>
      <c r="R390" s="139"/>
    </row>
    <row r="391" customHeight="1" spans="1:18">
      <c r="A391" s="72"/>
      <c r="B391" s="72"/>
      <c r="D391" s="119"/>
      <c r="G391" s="72"/>
      <c r="O391" s="139"/>
      <c r="R391" s="139"/>
    </row>
    <row r="392" customHeight="1" spans="1:18">
      <c r="A392" s="72"/>
      <c r="B392" s="72"/>
      <c r="D392" s="119"/>
      <c r="G392" s="72"/>
      <c r="O392" s="139"/>
      <c r="R392" s="139"/>
    </row>
    <row r="393" customHeight="1" spans="1:18">
      <c r="A393" s="72"/>
      <c r="B393" s="72"/>
      <c r="D393" s="119"/>
      <c r="G393" s="72"/>
      <c r="O393" s="139"/>
      <c r="R393" s="139"/>
    </row>
    <row r="394" customHeight="1" spans="1:18">
      <c r="A394" s="72"/>
      <c r="B394" s="72"/>
      <c r="D394" s="119"/>
      <c r="G394" s="72"/>
      <c r="O394" s="139"/>
      <c r="R394" s="139"/>
    </row>
    <row r="395" customHeight="1" spans="1:18">
      <c r="A395" s="72"/>
      <c r="B395" s="72"/>
      <c r="D395" s="119"/>
      <c r="G395" s="72"/>
      <c r="O395" s="139"/>
      <c r="R395" s="139"/>
    </row>
    <row r="396" customHeight="1" spans="1:18">
      <c r="A396" s="72"/>
      <c r="B396" s="72"/>
      <c r="D396" s="119"/>
      <c r="G396" s="72"/>
      <c r="O396" s="139"/>
      <c r="R396" s="139"/>
    </row>
    <row r="397" customHeight="1" spans="1:18">
      <c r="A397" s="72"/>
      <c r="B397" s="72"/>
      <c r="D397" s="119"/>
      <c r="G397" s="72"/>
      <c r="O397" s="139"/>
      <c r="R397" s="139"/>
    </row>
    <row r="398" customHeight="1" spans="1:18">
      <c r="A398" s="72"/>
      <c r="B398" s="72"/>
      <c r="D398" s="119"/>
      <c r="G398" s="72"/>
      <c r="O398" s="139"/>
      <c r="R398" s="139"/>
    </row>
    <row r="399" customHeight="1" spans="1:18">
      <c r="A399" s="72"/>
      <c r="B399" s="72"/>
      <c r="D399" s="119"/>
      <c r="G399" s="72"/>
      <c r="O399" s="139"/>
      <c r="R399" s="139"/>
    </row>
    <row r="400" customHeight="1" spans="1:18">
      <c r="A400" s="72"/>
      <c r="B400" s="72"/>
      <c r="D400" s="119"/>
      <c r="G400" s="72"/>
      <c r="O400" s="139"/>
      <c r="R400" s="139"/>
    </row>
    <row r="401" customHeight="1" spans="1:18">
      <c r="A401" s="72"/>
      <c r="B401" s="72"/>
      <c r="D401" s="119"/>
      <c r="G401" s="72"/>
      <c r="O401" s="139"/>
      <c r="R401" s="139"/>
    </row>
    <row r="402" customHeight="1" spans="1:18">
      <c r="A402" s="72"/>
      <c r="B402" s="72"/>
      <c r="D402" s="119"/>
      <c r="G402" s="72"/>
      <c r="O402" s="139"/>
      <c r="R402" s="139"/>
    </row>
    <row r="403" customHeight="1" spans="1:18">
      <c r="A403" s="72"/>
      <c r="B403" s="72"/>
      <c r="D403" s="119"/>
      <c r="G403" s="72"/>
      <c r="O403" s="139"/>
      <c r="R403" s="139"/>
    </row>
    <row r="404" customHeight="1" spans="1:18">
      <c r="A404" s="72"/>
      <c r="B404" s="72"/>
      <c r="D404" s="119"/>
      <c r="G404" s="72"/>
      <c r="O404" s="139"/>
      <c r="R404" s="139"/>
    </row>
    <row r="405" customHeight="1" spans="1:18">
      <c r="A405" s="72"/>
      <c r="B405" s="72"/>
      <c r="D405" s="119"/>
      <c r="G405" s="72"/>
      <c r="O405" s="139"/>
      <c r="R405" s="139"/>
    </row>
    <row r="406" customHeight="1" spans="1:18">
      <c r="A406" s="72"/>
      <c r="B406" s="72"/>
      <c r="D406" s="119"/>
      <c r="G406" s="72"/>
      <c r="O406" s="139"/>
      <c r="R406" s="139"/>
    </row>
    <row r="407" customHeight="1" spans="1:18">
      <c r="A407" s="72"/>
      <c r="B407" s="72"/>
      <c r="D407" s="119"/>
      <c r="G407" s="72"/>
      <c r="O407" s="139"/>
      <c r="R407" s="139"/>
    </row>
    <row r="408" customHeight="1" spans="1:18">
      <c r="A408" s="72"/>
      <c r="B408" s="72"/>
      <c r="D408" s="119"/>
      <c r="G408" s="72"/>
      <c r="O408" s="139"/>
      <c r="R408" s="139"/>
    </row>
    <row r="409" customHeight="1" spans="1:18">
      <c r="A409" s="72"/>
      <c r="B409" s="72"/>
      <c r="D409" s="119"/>
      <c r="G409" s="72"/>
      <c r="O409" s="139"/>
      <c r="R409" s="139"/>
    </row>
    <row r="410" customHeight="1" spans="1:18">
      <c r="A410" s="72"/>
      <c r="B410" s="72"/>
      <c r="D410" s="119"/>
      <c r="G410" s="72"/>
      <c r="O410" s="139"/>
      <c r="R410" s="139"/>
    </row>
    <row r="411" customHeight="1" spans="1:18">
      <c r="A411" s="72"/>
      <c r="B411" s="72"/>
      <c r="D411" s="119"/>
      <c r="G411" s="72"/>
      <c r="O411" s="139"/>
      <c r="R411" s="139"/>
    </row>
    <row r="412" customHeight="1" spans="1:18">
      <c r="A412" s="72"/>
      <c r="B412" s="72"/>
      <c r="D412" s="119"/>
      <c r="G412" s="72"/>
      <c r="O412" s="139"/>
      <c r="R412" s="139"/>
    </row>
    <row r="413" customHeight="1" spans="1:18">
      <c r="A413" s="72"/>
      <c r="B413" s="72"/>
      <c r="D413" s="119"/>
      <c r="G413" s="72"/>
      <c r="O413" s="139"/>
      <c r="R413" s="139"/>
    </row>
    <row r="414" customHeight="1" spans="1:18">
      <c r="A414" s="72"/>
      <c r="B414" s="72"/>
      <c r="D414" s="119"/>
      <c r="G414" s="72"/>
      <c r="O414" s="139"/>
      <c r="R414" s="139"/>
    </row>
    <row r="415" customHeight="1" spans="1:18">
      <c r="A415" s="72"/>
      <c r="B415" s="72"/>
      <c r="D415" s="119"/>
      <c r="G415" s="72"/>
      <c r="O415" s="139"/>
      <c r="R415" s="139"/>
    </row>
    <row r="416" customHeight="1" spans="1:18">
      <c r="A416" s="72"/>
      <c r="B416" s="72"/>
      <c r="D416" s="119"/>
      <c r="G416" s="72"/>
      <c r="O416" s="139"/>
      <c r="R416" s="139"/>
    </row>
    <row r="417" customHeight="1" spans="1:18">
      <c r="A417" s="72"/>
      <c r="B417" s="72"/>
      <c r="D417" s="119"/>
      <c r="G417" s="72"/>
      <c r="O417" s="139"/>
      <c r="R417" s="139"/>
    </row>
    <row r="418" customHeight="1" spans="1:18">
      <c r="A418" s="72"/>
      <c r="B418" s="72"/>
      <c r="D418" s="119"/>
      <c r="G418" s="72"/>
      <c r="O418" s="139"/>
      <c r="R418" s="139"/>
    </row>
    <row r="419" customHeight="1" spans="1:18">
      <c r="A419" s="72"/>
      <c r="B419" s="72"/>
      <c r="D419" s="119"/>
      <c r="G419" s="72"/>
      <c r="O419" s="139"/>
      <c r="R419" s="139"/>
    </row>
    <row r="420" customHeight="1" spans="1:18">
      <c r="A420" s="72"/>
      <c r="B420" s="72"/>
      <c r="D420" s="119"/>
      <c r="G420" s="72"/>
      <c r="O420" s="139"/>
      <c r="R420" s="139"/>
    </row>
    <row r="421" customHeight="1" spans="1:18">
      <c r="A421" s="72"/>
      <c r="B421" s="72"/>
      <c r="D421" s="119"/>
      <c r="G421" s="72"/>
      <c r="O421" s="139"/>
      <c r="R421" s="139"/>
    </row>
    <row r="422" customHeight="1" spans="1:18">
      <c r="A422" s="72"/>
      <c r="B422" s="72"/>
      <c r="D422" s="119"/>
      <c r="G422" s="72"/>
      <c r="O422" s="139"/>
      <c r="R422" s="139"/>
    </row>
    <row r="423" customHeight="1" spans="1:18">
      <c r="A423" s="72"/>
      <c r="B423" s="72"/>
      <c r="D423" s="119"/>
      <c r="G423" s="72"/>
      <c r="O423" s="139"/>
      <c r="R423" s="139"/>
    </row>
    <row r="424" customHeight="1" spans="1:18">
      <c r="A424" s="72"/>
      <c r="B424" s="72"/>
      <c r="D424" s="119"/>
      <c r="G424" s="72"/>
      <c r="O424" s="139"/>
      <c r="R424" s="139"/>
    </row>
    <row r="425" customHeight="1" spans="1:18">
      <c r="A425" s="72"/>
      <c r="B425" s="72"/>
      <c r="D425" s="119"/>
      <c r="G425" s="72"/>
      <c r="O425" s="139"/>
      <c r="R425" s="139"/>
    </row>
    <row r="426" customHeight="1" spans="1:18">
      <c r="A426" s="72"/>
      <c r="B426" s="72"/>
      <c r="D426" s="119"/>
      <c r="G426" s="72"/>
      <c r="O426" s="139"/>
      <c r="R426" s="139"/>
    </row>
    <row r="427" customHeight="1" spans="1:18">
      <c r="A427" s="72"/>
      <c r="B427" s="72"/>
      <c r="D427" s="119"/>
      <c r="G427" s="72"/>
      <c r="O427" s="139"/>
      <c r="R427" s="139"/>
    </row>
    <row r="428" customHeight="1" spans="1:18">
      <c r="A428" s="72"/>
      <c r="B428" s="72"/>
      <c r="D428" s="119"/>
      <c r="G428" s="72"/>
      <c r="O428" s="139"/>
      <c r="R428" s="139"/>
    </row>
    <row r="429" customHeight="1" spans="1:18">
      <c r="A429" s="72"/>
      <c r="B429" s="72"/>
      <c r="D429" s="119"/>
      <c r="G429" s="72"/>
      <c r="O429" s="139"/>
      <c r="R429" s="139"/>
    </row>
    <row r="430" customHeight="1" spans="1:18">
      <c r="A430" s="72"/>
      <c r="B430" s="72"/>
      <c r="D430" s="119"/>
      <c r="G430" s="72"/>
      <c r="O430" s="139"/>
      <c r="R430" s="139"/>
    </row>
    <row r="431" customHeight="1" spans="1:18">
      <c r="A431" s="72"/>
      <c r="B431" s="72"/>
      <c r="D431" s="119"/>
      <c r="G431" s="72"/>
      <c r="O431" s="139"/>
      <c r="R431" s="139"/>
    </row>
    <row r="432" customHeight="1" spans="1:18">
      <c r="A432" s="72"/>
      <c r="B432" s="72"/>
      <c r="D432" s="119"/>
      <c r="G432" s="72"/>
      <c r="O432" s="139"/>
      <c r="R432" s="139"/>
    </row>
    <row r="433" customHeight="1" spans="1:18">
      <c r="A433" s="72"/>
      <c r="B433" s="72"/>
      <c r="D433" s="119"/>
      <c r="G433" s="72"/>
      <c r="O433" s="139"/>
      <c r="R433" s="139"/>
    </row>
    <row r="434" customHeight="1" spans="1:18">
      <c r="A434" s="72"/>
      <c r="B434" s="72"/>
      <c r="D434" s="119"/>
      <c r="G434" s="72"/>
      <c r="O434" s="139"/>
      <c r="R434" s="139"/>
    </row>
    <row r="435" customHeight="1" spans="1:18">
      <c r="A435" s="72"/>
      <c r="B435" s="72"/>
      <c r="D435" s="119"/>
      <c r="G435" s="72"/>
      <c r="O435" s="139"/>
      <c r="R435" s="139"/>
    </row>
    <row r="436" customHeight="1" spans="1:18">
      <c r="A436" s="72"/>
      <c r="B436" s="72"/>
      <c r="D436" s="119"/>
      <c r="G436" s="72"/>
      <c r="O436" s="139"/>
      <c r="R436" s="139"/>
    </row>
    <row r="437" customHeight="1" spans="1:18">
      <c r="A437" s="72"/>
      <c r="B437" s="72"/>
      <c r="D437" s="119"/>
      <c r="G437" s="72"/>
      <c r="O437" s="139"/>
      <c r="R437" s="139"/>
    </row>
    <row r="438" customHeight="1" spans="1:18">
      <c r="A438" s="72"/>
      <c r="B438" s="72"/>
      <c r="D438" s="119"/>
      <c r="G438" s="72"/>
      <c r="O438" s="139"/>
      <c r="R438" s="139"/>
    </row>
    <row r="439" customHeight="1" spans="1:18">
      <c r="A439" s="72"/>
      <c r="B439" s="72"/>
      <c r="D439" s="119"/>
      <c r="G439" s="72"/>
      <c r="O439" s="139"/>
      <c r="R439" s="139"/>
    </row>
    <row r="440" customHeight="1" spans="1:18">
      <c r="A440" s="72"/>
      <c r="B440" s="72"/>
      <c r="D440" s="119"/>
      <c r="G440" s="72"/>
      <c r="O440" s="139"/>
      <c r="R440" s="139"/>
    </row>
    <row r="441" customHeight="1" spans="1:18">
      <c r="A441" s="72"/>
      <c r="B441" s="72"/>
      <c r="D441" s="119"/>
      <c r="G441" s="72"/>
      <c r="O441" s="139"/>
      <c r="R441" s="139"/>
    </row>
    <row r="442" customHeight="1" spans="1:18">
      <c r="A442" s="72"/>
      <c r="B442" s="72"/>
      <c r="D442" s="119"/>
      <c r="G442" s="72"/>
      <c r="O442" s="139"/>
      <c r="R442" s="139"/>
    </row>
    <row r="443" customHeight="1" spans="1:18">
      <c r="A443" s="72"/>
      <c r="B443" s="72"/>
      <c r="D443" s="119"/>
      <c r="G443" s="72"/>
      <c r="O443" s="139"/>
      <c r="R443" s="139"/>
    </row>
    <row r="444" customHeight="1" spans="1:18">
      <c r="A444" s="72"/>
      <c r="B444" s="72"/>
      <c r="D444" s="119"/>
      <c r="G444" s="72"/>
      <c r="O444" s="139"/>
      <c r="R444" s="139"/>
    </row>
    <row r="445" customHeight="1" spans="1:18">
      <c r="A445" s="72"/>
      <c r="B445" s="72"/>
      <c r="D445" s="119"/>
      <c r="G445" s="72"/>
      <c r="O445" s="139"/>
      <c r="R445" s="139"/>
    </row>
    <row r="446" customHeight="1" spans="1:18">
      <c r="A446" s="72"/>
      <c r="B446" s="72"/>
      <c r="D446" s="119"/>
      <c r="G446" s="72"/>
      <c r="O446" s="139"/>
      <c r="R446" s="139"/>
    </row>
    <row r="447" customHeight="1" spans="1:18">
      <c r="A447" s="72"/>
      <c r="B447" s="72"/>
      <c r="D447" s="119"/>
      <c r="G447" s="72"/>
      <c r="O447" s="139"/>
      <c r="R447" s="139"/>
    </row>
    <row r="448" customHeight="1" spans="1:18">
      <c r="A448" s="72"/>
      <c r="B448" s="72"/>
      <c r="D448" s="119"/>
      <c r="G448" s="72"/>
      <c r="O448" s="139"/>
      <c r="R448" s="139"/>
    </row>
    <row r="449" customHeight="1" spans="1:18">
      <c r="A449" s="72"/>
      <c r="B449" s="72"/>
      <c r="D449" s="119"/>
      <c r="G449" s="72"/>
      <c r="O449" s="139"/>
      <c r="R449" s="139"/>
    </row>
    <row r="450" customHeight="1" spans="1:18">
      <c r="A450" s="72"/>
      <c r="B450" s="72"/>
      <c r="D450" s="119"/>
      <c r="G450" s="72"/>
      <c r="O450" s="139"/>
      <c r="R450" s="139"/>
    </row>
    <row r="451" customHeight="1" spans="1:18">
      <c r="A451" s="72"/>
      <c r="B451" s="72"/>
      <c r="D451" s="119"/>
      <c r="G451" s="72"/>
      <c r="O451" s="139"/>
      <c r="R451" s="139"/>
    </row>
    <row r="452" customHeight="1" spans="1:18">
      <c r="A452" s="72"/>
      <c r="B452" s="72"/>
      <c r="D452" s="119"/>
      <c r="G452" s="72"/>
      <c r="O452" s="139"/>
      <c r="R452" s="139"/>
    </row>
    <row r="453" customHeight="1" spans="1:18">
      <c r="A453" s="72"/>
      <c r="B453" s="72"/>
      <c r="D453" s="119"/>
      <c r="G453" s="72"/>
      <c r="O453" s="139"/>
      <c r="R453" s="139"/>
    </row>
    <row r="454" customHeight="1" spans="1:18">
      <c r="A454" s="72"/>
      <c r="B454" s="72"/>
      <c r="D454" s="119"/>
      <c r="G454" s="72"/>
      <c r="O454" s="139"/>
      <c r="R454" s="139"/>
    </row>
    <row r="455" customHeight="1" spans="1:18">
      <c r="A455" s="72"/>
      <c r="B455" s="72"/>
      <c r="D455" s="119"/>
      <c r="G455" s="72"/>
      <c r="O455" s="139"/>
      <c r="R455" s="139"/>
    </row>
    <row r="456" customHeight="1" spans="1:18">
      <c r="A456" s="72"/>
      <c r="B456" s="72"/>
      <c r="D456" s="119"/>
      <c r="G456" s="72"/>
      <c r="O456" s="139"/>
      <c r="R456" s="139"/>
    </row>
    <row r="457" customHeight="1" spans="1:18">
      <c r="A457" s="72"/>
      <c r="B457" s="72"/>
      <c r="D457" s="119"/>
      <c r="G457" s="72"/>
      <c r="O457" s="139"/>
      <c r="R457" s="139"/>
    </row>
    <row r="458" customHeight="1" spans="1:18">
      <c r="A458" s="72"/>
      <c r="B458" s="72"/>
      <c r="D458" s="119"/>
      <c r="G458" s="72"/>
      <c r="O458" s="139"/>
      <c r="R458" s="139"/>
    </row>
    <row r="459" customHeight="1" spans="1:18">
      <c r="A459" s="72"/>
      <c r="B459" s="72"/>
      <c r="D459" s="119"/>
      <c r="G459" s="72"/>
      <c r="O459" s="139"/>
      <c r="R459" s="139"/>
    </row>
    <row r="460" customHeight="1" spans="1:18">
      <c r="A460" s="72"/>
      <c r="B460" s="72"/>
      <c r="D460" s="119"/>
      <c r="G460" s="72"/>
      <c r="O460" s="139"/>
      <c r="R460" s="139"/>
    </row>
    <row r="461" customHeight="1" spans="1:18">
      <c r="A461" s="72"/>
      <c r="B461" s="72"/>
      <c r="D461" s="119"/>
      <c r="G461" s="72"/>
      <c r="O461" s="139"/>
      <c r="R461" s="139"/>
    </row>
    <row r="462" customHeight="1" spans="1:18">
      <c r="A462" s="72"/>
      <c r="B462" s="72"/>
      <c r="D462" s="119"/>
      <c r="G462" s="72"/>
      <c r="O462" s="139"/>
      <c r="R462" s="139"/>
    </row>
    <row r="463" customHeight="1" spans="1:18">
      <c r="A463" s="72"/>
      <c r="B463" s="72"/>
      <c r="D463" s="119"/>
      <c r="G463" s="72"/>
      <c r="O463" s="139"/>
      <c r="R463" s="139"/>
    </row>
    <row r="464" customHeight="1" spans="1:18">
      <c r="A464" s="72"/>
      <c r="B464" s="72"/>
      <c r="D464" s="119"/>
      <c r="G464" s="72"/>
      <c r="O464" s="139"/>
      <c r="R464" s="139"/>
    </row>
    <row r="465" customHeight="1" spans="1:18">
      <c r="A465" s="72"/>
      <c r="B465" s="72"/>
      <c r="D465" s="119"/>
      <c r="G465" s="72"/>
      <c r="O465" s="139"/>
      <c r="R465" s="139"/>
    </row>
    <row r="466" customHeight="1" spans="1:18">
      <c r="A466" s="72"/>
      <c r="B466" s="72"/>
      <c r="D466" s="119"/>
      <c r="G466" s="72"/>
      <c r="O466" s="139"/>
      <c r="R466" s="139"/>
    </row>
    <row r="467" customHeight="1" spans="1:18">
      <c r="A467" s="72"/>
      <c r="B467" s="72"/>
      <c r="D467" s="119"/>
      <c r="G467" s="72"/>
      <c r="O467" s="139"/>
      <c r="R467" s="139"/>
    </row>
    <row r="468" customHeight="1" spans="1:18">
      <c r="A468" s="72"/>
      <c r="B468" s="72"/>
      <c r="D468" s="119"/>
      <c r="G468" s="72"/>
      <c r="O468" s="139"/>
      <c r="R468" s="139"/>
    </row>
    <row r="469" customHeight="1" spans="1:18">
      <c r="A469" s="72"/>
      <c r="B469" s="72"/>
      <c r="D469" s="119"/>
      <c r="G469" s="72"/>
      <c r="O469" s="139"/>
      <c r="R469" s="139"/>
    </row>
    <row r="470" customHeight="1" spans="1:18">
      <c r="A470" s="72"/>
      <c r="B470" s="72"/>
      <c r="D470" s="119"/>
      <c r="G470" s="72"/>
      <c r="O470" s="139"/>
      <c r="R470" s="139"/>
    </row>
    <row r="471" customHeight="1" spans="1:18">
      <c r="A471" s="72"/>
      <c r="B471" s="72"/>
      <c r="D471" s="119"/>
      <c r="G471" s="72"/>
      <c r="O471" s="139"/>
      <c r="R471" s="139"/>
    </row>
    <row r="472" customHeight="1" spans="1:18">
      <c r="A472" s="72"/>
      <c r="B472" s="72"/>
      <c r="D472" s="119"/>
      <c r="G472" s="72"/>
      <c r="O472" s="139"/>
      <c r="R472" s="139"/>
    </row>
    <row r="473" customHeight="1" spans="1:18">
      <c r="A473" s="72"/>
      <c r="B473" s="72"/>
      <c r="D473" s="119"/>
      <c r="G473" s="72"/>
      <c r="O473" s="139"/>
      <c r="R473" s="139"/>
    </row>
    <row r="474" customHeight="1" spans="1:18">
      <c r="A474" s="72"/>
      <c r="B474" s="72"/>
      <c r="D474" s="119"/>
      <c r="G474" s="72"/>
      <c r="O474" s="139"/>
      <c r="R474" s="139"/>
    </row>
    <row r="475" customHeight="1" spans="1:18">
      <c r="A475" s="72"/>
      <c r="B475" s="72"/>
      <c r="D475" s="119"/>
      <c r="G475" s="72"/>
      <c r="O475" s="139"/>
      <c r="R475" s="139"/>
    </row>
    <row r="476" customHeight="1" spans="1:18">
      <c r="A476" s="72"/>
      <c r="B476" s="72"/>
      <c r="D476" s="119"/>
      <c r="G476" s="72"/>
      <c r="O476" s="139"/>
      <c r="R476" s="139"/>
    </row>
    <row r="477" customHeight="1" spans="1:18">
      <c r="A477" s="72"/>
      <c r="B477" s="72"/>
      <c r="D477" s="119"/>
      <c r="G477" s="72"/>
      <c r="O477" s="139"/>
      <c r="R477" s="139"/>
    </row>
    <row r="478" customHeight="1" spans="1:18">
      <c r="A478" s="72"/>
      <c r="B478" s="72"/>
      <c r="D478" s="119"/>
      <c r="G478" s="72"/>
      <c r="O478" s="139"/>
      <c r="R478" s="139"/>
    </row>
    <row r="479" customHeight="1" spans="1:18">
      <c r="A479" s="72"/>
      <c r="B479" s="72"/>
      <c r="D479" s="119"/>
      <c r="G479" s="72"/>
      <c r="O479" s="139"/>
      <c r="R479" s="139"/>
    </row>
    <row r="480" customHeight="1" spans="1:18">
      <c r="A480" s="72"/>
      <c r="B480" s="72"/>
      <c r="D480" s="119"/>
      <c r="G480" s="72"/>
      <c r="O480" s="139"/>
      <c r="R480" s="139"/>
    </row>
    <row r="481" customHeight="1" spans="1:18">
      <c r="A481" s="72"/>
      <c r="B481" s="72"/>
      <c r="D481" s="119"/>
      <c r="G481" s="72"/>
      <c r="O481" s="139"/>
      <c r="R481" s="139"/>
    </row>
    <row r="482" customHeight="1" spans="1:18">
      <c r="A482" s="72"/>
      <c r="B482" s="72"/>
      <c r="D482" s="119"/>
      <c r="G482" s="72"/>
      <c r="O482" s="139"/>
      <c r="R482" s="139"/>
    </row>
    <row r="483" customHeight="1" spans="1:18">
      <c r="A483" s="72"/>
      <c r="B483" s="72"/>
      <c r="D483" s="119"/>
      <c r="G483" s="72"/>
      <c r="O483" s="139"/>
      <c r="R483" s="139"/>
    </row>
    <row r="484" customHeight="1" spans="1:18">
      <c r="A484" s="72"/>
      <c r="B484" s="72"/>
      <c r="D484" s="119"/>
      <c r="G484" s="72"/>
      <c r="O484" s="139"/>
      <c r="R484" s="139"/>
    </row>
    <row r="485" customHeight="1" spans="1:18">
      <c r="A485" s="72"/>
      <c r="B485" s="72"/>
      <c r="D485" s="119"/>
      <c r="G485" s="72"/>
      <c r="O485" s="139"/>
      <c r="R485" s="139"/>
    </row>
    <row r="486" customHeight="1" spans="1:18">
      <c r="A486" s="72"/>
      <c r="B486" s="72"/>
      <c r="D486" s="119"/>
      <c r="G486" s="72"/>
      <c r="O486" s="139"/>
      <c r="R486" s="139"/>
    </row>
    <row r="487" customHeight="1" spans="1:18">
      <c r="A487" s="72"/>
      <c r="B487" s="72"/>
      <c r="D487" s="119"/>
      <c r="G487" s="72"/>
      <c r="O487" s="139"/>
      <c r="R487" s="139"/>
    </row>
    <row r="488" customHeight="1" spans="1:18">
      <c r="A488" s="72"/>
      <c r="B488" s="72"/>
      <c r="D488" s="119"/>
      <c r="G488" s="72"/>
      <c r="O488" s="139"/>
      <c r="R488" s="139"/>
    </row>
    <row r="489" customHeight="1" spans="1:18">
      <c r="A489" s="72"/>
      <c r="B489" s="72"/>
      <c r="D489" s="119"/>
      <c r="G489" s="72"/>
      <c r="O489" s="139"/>
      <c r="R489" s="139"/>
    </row>
    <row r="490" customHeight="1" spans="1:18">
      <c r="A490" s="72"/>
      <c r="B490" s="72"/>
      <c r="D490" s="119"/>
      <c r="G490" s="72"/>
      <c r="O490" s="139"/>
      <c r="R490" s="139"/>
    </row>
    <row r="491" customHeight="1" spans="1:18">
      <c r="A491" s="72"/>
      <c r="B491" s="72"/>
      <c r="D491" s="119"/>
      <c r="G491" s="72"/>
      <c r="O491" s="139"/>
      <c r="R491" s="139"/>
    </row>
    <row r="492" customHeight="1" spans="1:18">
      <c r="A492" s="72"/>
      <c r="B492" s="72"/>
      <c r="D492" s="119"/>
      <c r="G492" s="72"/>
      <c r="O492" s="139"/>
      <c r="R492" s="139"/>
    </row>
    <row r="493" customHeight="1" spans="1:18">
      <c r="A493" s="72"/>
      <c r="B493" s="72"/>
      <c r="D493" s="119"/>
      <c r="G493" s="72"/>
      <c r="O493" s="139"/>
      <c r="R493" s="139"/>
    </row>
    <row r="494" customHeight="1" spans="1:18">
      <c r="A494" s="72"/>
      <c r="B494" s="72"/>
      <c r="D494" s="119"/>
      <c r="G494" s="72"/>
      <c r="O494" s="139"/>
      <c r="R494" s="139"/>
    </row>
    <row r="495" customHeight="1" spans="1:18">
      <c r="A495" s="72"/>
      <c r="B495" s="72"/>
      <c r="D495" s="119"/>
      <c r="G495" s="72"/>
      <c r="O495" s="139"/>
      <c r="R495" s="139"/>
    </row>
    <row r="496" customHeight="1" spans="1:18">
      <c r="A496" s="72"/>
      <c r="B496" s="72"/>
      <c r="D496" s="119"/>
      <c r="G496" s="72"/>
      <c r="O496" s="139"/>
      <c r="R496" s="139"/>
    </row>
    <row r="497" customHeight="1" spans="1:18">
      <c r="A497" s="72"/>
      <c r="B497" s="72"/>
      <c r="D497" s="119"/>
      <c r="G497" s="72"/>
      <c r="O497" s="139"/>
      <c r="R497" s="139"/>
    </row>
    <row r="498" customHeight="1" spans="1:18">
      <c r="A498" s="72"/>
      <c r="B498" s="72"/>
      <c r="D498" s="119"/>
      <c r="G498" s="72"/>
      <c r="O498" s="139"/>
      <c r="R498" s="139"/>
    </row>
    <row r="499" customHeight="1" spans="1:18">
      <c r="A499" s="72"/>
      <c r="B499" s="72"/>
      <c r="D499" s="119"/>
      <c r="G499" s="72"/>
      <c r="O499" s="139"/>
      <c r="R499" s="139"/>
    </row>
    <row r="500" customHeight="1" spans="1:18">
      <c r="A500" s="72"/>
      <c r="B500" s="72"/>
      <c r="D500" s="119"/>
      <c r="G500" s="72"/>
      <c r="O500" s="139"/>
      <c r="R500" s="139"/>
    </row>
    <row r="501" customHeight="1" spans="1:18">
      <c r="A501" s="72"/>
      <c r="B501" s="72"/>
      <c r="D501" s="119"/>
      <c r="G501" s="72"/>
      <c r="O501" s="139"/>
      <c r="R501" s="139"/>
    </row>
    <row r="502" customHeight="1" spans="1:18">
      <c r="A502" s="72"/>
      <c r="B502" s="72"/>
      <c r="D502" s="119"/>
      <c r="G502" s="72"/>
      <c r="O502" s="139"/>
      <c r="R502" s="139"/>
    </row>
    <row r="503" customHeight="1" spans="1:18">
      <c r="A503" s="72"/>
      <c r="B503" s="72"/>
      <c r="D503" s="119"/>
      <c r="G503" s="72"/>
      <c r="O503" s="139"/>
      <c r="R503" s="139"/>
    </row>
    <row r="504" customHeight="1" spans="1:18">
      <c r="A504" s="72"/>
      <c r="B504" s="72"/>
      <c r="D504" s="119"/>
      <c r="G504" s="72"/>
      <c r="O504" s="139"/>
      <c r="R504" s="139"/>
    </row>
    <row r="505" customHeight="1" spans="1:18">
      <c r="A505" s="72"/>
      <c r="B505" s="72"/>
      <c r="D505" s="119"/>
      <c r="G505" s="72"/>
      <c r="O505" s="139"/>
      <c r="R505" s="139"/>
    </row>
    <row r="506" customHeight="1" spans="1:18">
      <c r="A506" s="72"/>
      <c r="B506" s="72"/>
      <c r="D506" s="119"/>
      <c r="G506" s="72"/>
      <c r="O506" s="139"/>
      <c r="R506" s="139"/>
    </row>
    <row r="507" customHeight="1" spans="1:18">
      <c r="A507" s="72"/>
      <c r="B507" s="72"/>
      <c r="D507" s="119"/>
      <c r="G507" s="72"/>
      <c r="O507" s="139"/>
      <c r="R507" s="139"/>
    </row>
    <row r="508" customHeight="1" spans="1:18">
      <c r="A508" s="72"/>
      <c r="B508" s="72"/>
      <c r="D508" s="119"/>
      <c r="G508" s="72"/>
      <c r="O508" s="139"/>
      <c r="R508" s="139"/>
    </row>
    <row r="509" customHeight="1" spans="1:18">
      <c r="A509" s="72"/>
      <c r="B509" s="72"/>
      <c r="D509" s="119"/>
      <c r="G509" s="72"/>
      <c r="O509" s="139"/>
      <c r="R509" s="139"/>
    </row>
    <row r="510" customHeight="1" spans="1:18">
      <c r="A510" s="72"/>
      <c r="B510" s="72"/>
      <c r="D510" s="119"/>
      <c r="G510" s="72"/>
      <c r="O510" s="139"/>
      <c r="R510" s="139"/>
    </row>
    <row r="511" customHeight="1" spans="1:18">
      <c r="A511" s="72"/>
      <c r="B511" s="72"/>
      <c r="D511" s="119"/>
      <c r="G511" s="72"/>
      <c r="O511" s="139"/>
      <c r="R511" s="139"/>
    </row>
    <row r="512" customHeight="1" spans="1:18">
      <c r="A512" s="72"/>
      <c r="B512" s="72"/>
      <c r="D512" s="119"/>
      <c r="G512" s="72"/>
      <c r="O512" s="139"/>
      <c r="R512" s="139"/>
    </row>
    <row r="513" customHeight="1" spans="1:18">
      <c r="A513" s="72"/>
      <c r="B513" s="72"/>
      <c r="D513" s="119"/>
      <c r="G513" s="72"/>
      <c r="O513" s="139"/>
      <c r="R513" s="139"/>
    </row>
    <row r="514" customHeight="1" spans="1:18">
      <c r="A514" s="72"/>
      <c r="B514" s="72"/>
      <c r="D514" s="119"/>
      <c r="G514" s="72"/>
      <c r="O514" s="139"/>
      <c r="R514" s="139"/>
    </row>
    <row r="515" customHeight="1" spans="1:18">
      <c r="A515" s="72"/>
      <c r="B515" s="72"/>
      <c r="D515" s="119"/>
      <c r="G515" s="72"/>
      <c r="O515" s="139"/>
      <c r="R515" s="139"/>
    </row>
    <row r="516" customHeight="1" spans="1:18">
      <c r="A516" s="72"/>
      <c r="B516" s="72"/>
      <c r="D516" s="119"/>
      <c r="G516" s="72"/>
      <c r="O516" s="139"/>
      <c r="R516" s="139"/>
    </row>
    <row r="517" customHeight="1" spans="1:18">
      <c r="A517" s="72"/>
      <c r="B517" s="72"/>
      <c r="D517" s="119"/>
      <c r="G517" s="72"/>
      <c r="O517" s="139"/>
      <c r="R517" s="139"/>
    </row>
    <row r="518" customHeight="1" spans="1:18">
      <c r="A518" s="72"/>
      <c r="B518" s="72"/>
      <c r="D518" s="119"/>
      <c r="G518" s="72"/>
      <c r="O518" s="139"/>
      <c r="R518" s="139"/>
    </row>
    <row r="519" customHeight="1" spans="1:18">
      <c r="A519" s="72"/>
      <c r="B519" s="72"/>
      <c r="D519" s="119"/>
      <c r="G519" s="72"/>
      <c r="O519" s="139"/>
      <c r="R519" s="139"/>
    </row>
    <row r="520" customHeight="1" spans="1:18">
      <c r="A520" s="72"/>
      <c r="B520" s="72"/>
      <c r="D520" s="119"/>
      <c r="G520" s="72"/>
      <c r="O520" s="139"/>
      <c r="R520" s="139"/>
    </row>
    <row r="521" customHeight="1" spans="1:18">
      <c r="A521" s="72"/>
      <c r="B521" s="72"/>
      <c r="D521" s="119"/>
      <c r="G521" s="72"/>
      <c r="O521" s="139"/>
      <c r="R521" s="139"/>
    </row>
    <row r="522" customHeight="1" spans="1:18">
      <c r="A522" s="72"/>
      <c r="B522" s="72"/>
      <c r="D522" s="119"/>
      <c r="G522" s="72"/>
      <c r="O522" s="139"/>
      <c r="R522" s="139"/>
    </row>
    <row r="523" customHeight="1" spans="1:18">
      <c r="A523" s="72"/>
      <c r="B523" s="72"/>
      <c r="D523" s="119"/>
      <c r="G523" s="72"/>
      <c r="O523" s="139"/>
      <c r="R523" s="139"/>
    </row>
    <row r="524" customHeight="1" spans="1:18">
      <c r="A524" s="72"/>
      <c r="B524" s="72"/>
      <c r="D524" s="119"/>
      <c r="G524" s="72"/>
      <c r="O524" s="139"/>
      <c r="R524" s="139"/>
    </row>
    <row r="525" customHeight="1" spans="1:18">
      <c r="A525" s="72"/>
      <c r="B525" s="72"/>
      <c r="D525" s="119"/>
      <c r="G525" s="72"/>
      <c r="O525" s="139"/>
      <c r="R525" s="139"/>
    </row>
    <row r="526" customHeight="1" spans="1:18">
      <c r="A526" s="72"/>
      <c r="B526" s="72"/>
      <c r="D526" s="119"/>
      <c r="G526" s="72"/>
      <c r="O526" s="139"/>
      <c r="R526" s="139"/>
    </row>
    <row r="527" customHeight="1" spans="1:18">
      <c r="A527" s="72"/>
      <c r="B527" s="72"/>
      <c r="D527" s="119"/>
      <c r="G527" s="72"/>
      <c r="O527" s="139"/>
      <c r="R527" s="139"/>
    </row>
    <row r="528" customHeight="1" spans="1:18">
      <c r="A528" s="72"/>
      <c r="B528" s="72"/>
      <c r="D528" s="119"/>
      <c r="G528" s="72"/>
      <c r="O528" s="139"/>
      <c r="R528" s="139"/>
    </row>
    <row r="529" customHeight="1" spans="1:18">
      <c r="A529" s="72"/>
      <c r="B529" s="72"/>
      <c r="D529" s="119"/>
      <c r="G529" s="72"/>
      <c r="O529" s="139"/>
      <c r="R529" s="139"/>
    </row>
    <row r="530" customHeight="1" spans="1:18">
      <c r="A530" s="72"/>
      <c r="B530" s="72"/>
      <c r="D530" s="119"/>
      <c r="G530" s="72"/>
      <c r="O530" s="139"/>
      <c r="R530" s="139"/>
    </row>
    <row r="531" customHeight="1" spans="1:18">
      <c r="A531" s="72"/>
      <c r="B531" s="72"/>
      <c r="D531" s="119"/>
      <c r="G531" s="72"/>
      <c r="O531" s="139"/>
      <c r="R531" s="139"/>
    </row>
    <row r="532" customHeight="1" spans="1:18">
      <c r="A532" s="72"/>
      <c r="B532" s="72"/>
      <c r="D532" s="119"/>
      <c r="G532" s="72"/>
      <c r="O532" s="139"/>
      <c r="R532" s="139"/>
    </row>
    <row r="533" customHeight="1" spans="1:18">
      <c r="A533" s="72"/>
      <c r="B533" s="72"/>
      <c r="D533" s="119"/>
      <c r="G533" s="72"/>
      <c r="O533" s="139"/>
      <c r="R533" s="139"/>
    </row>
    <row r="534" customHeight="1" spans="1:18">
      <c r="A534" s="72"/>
      <c r="B534" s="72"/>
      <c r="D534" s="119"/>
      <c r="G534" s="72"/>
      <c r="O534" s="139"/>
      <c r="R534" s="139"/>
    </row>
    <row r="535" customHeight="1" spans="1:18">
      <c r="A535" s="72"/>
      <c r="B535" s="72"/>
      <c r="D535" s="119"/>
      <c r="G535" s="72"/>
      <c r="O535" s="139"/>
      <c r="R535" s="139"/>
    </row>
    <row r="536" customHeight="1" spans="1:18">
      <c r="A536" s="72"/>
      <c r="B536" s="72"/>
      <c r="D536" s="119"/>
      <c r="G536" s="72"/>
      <c r="O536" s="139"/>
      <c r="R536" s="139"/>
    </row>
    <row r="537" customHeight="1" spans="1:18">
      <c r="A537" s="72"/>
      <c r="B537" s="72"/>
      <c r="D537" s="119"/>
      <c r="G537" s="72"/>
      <c r="O537" s="139"/>
      <c r="R537" s="139"/>
    </row>
    <row r="538" customHeight="1" spans="1:18">
      <c r="A538" s="72"/>
      <c r="B538" s="72"/>
      <c r="D538" s="119"/>
      <c r="G538" s="72"/>
      <c r="O538" s="139"/>
      <c r="R538" s="139"/>
    </row>
    <row r="539" customHeight="1" spans="1:18">
      <c r="A539" s="72"/>
      <c r="B539" s="72"/>
      <c r="D539" s="119"/>
      <c r="G539" s="72"/>
      <c r="O539" s="139"/>
      <c r="R539" s="139"/>
    </row>
    <row r="540" customHeight="1" spans="1:18">
      <c r="A540" s="72"/>
      <c r="B540" s="72"/>
      <c r="D540" s="119"/>
      <c r="G540" s="72"/>
      <c r="O540" s="139"/>
      <c r="R540" s="139"/>
    </row>
    <row r="541" customHeight="1" spans="1:18">
      <c r="A541" s="72"/>
      <c r="B541" s="72"/>
      <c r="D541" s="119"/>
      <c r="G541" s="72"/>
      <c r="O541" s="139"/>
      <c r="R541" s="139"/>
    </row>
    <row r="542" customHeight="1" spans="1:18">
      <c r="A542" s="72"/>
      <c r="B542" s="72"/>
      <c r="D542" s="119"/>
      <c r="G542" s="72"/>
      <c r="O542" s="139"/>
      <c r="R542" s="139"/>
    </row>
    <row r="543" customHeight="1" spans="1:18">
      <c r="A543" s="72"/>
      <c r="B543" s="72"/>
      <c r="D543" s="119"/>
      <c r="G543" s="72"/>
      <c r="O543" s="139"/>
      <c r="R543" s="139"/>
    </row>
    <row r="544" customHeight="1" spans="1:18">
      <c r="A544" s="72"/>
      <c r="B544" s="72"/>
      <c r="D544" s="119"/>
      <c r="G544" s="72"/>
      <c r="O544" s="139"/>
      <c r="R544" s="139"/>
    </row>
    <row r="545" customHeight="1" spans="1:18">
      <c r="A545" s="72"/>
      <c r="B545" s="72"/>
      <c r="D545" s="119"/>
      <c r="G545" s="72"/>
      <c r="O545" s="139"/>
      <c r="R545" s="139"/>
    </row>
    <row r="546" customHeight="1" spans="1:18">
      <c r="A546" s="72"/>
      <c r="B546" s="72"/>
      <c r="D546" s="119"/>
      <c r="G546" s="72"/>
      <c r="O546" s="139"/>
      <c r="R546" s="139"/>
    </row>
    <row r="547" customHeight="1" spans="1:18">
      <c r="A547" s="72"/>
      <c r="B547" s="72"/>
      <c r="D547" s="119"/>
      <c r="G547" s="72"/>
      <c r="O547" s="139"/>
      <c r="R547" s="139"/>
    </row>
    <row r="548" customHeight="1" spans="1:18">
      <c r="A548" s="72"/>
      <c r="B548" s="72"/>
      <c r="D548" s="119"/>
      <c r="G548" s="72"/>
      <c r="O548" s="139"/>
      <c r="R548" s="139"/>
    </row>
    <row r="549" customHeight="1" spans="1:18">
      <c r="A549" s="72"/>
      <c r="B549" s="72"/>
      <c r="D549" s="119"/>
      <c r="G549" s="72"/>
      <c r="O549" s="139"/>
      <c r="R549" s="139"/>
    </row>
    <row r="550" customHeight="1" spans="1:18">
      <c r="A550" s="72"/>
      <c r="B550" s="72"/>
      <c r="D550" s="119"/>
      <c r="G550" s="72"/>
      <c r="O550" s="139"/>
      <c r="R550" s="139"/>
    </row>
    <row r="551" customHeight="1" spans="1:18">
      <c r="A551" s="72"/>
      <c r="B551" s="72"/>
      <c r="D551" s="119"/>
      <c r="G551" s="72"/>
      <c r="O551" s="139"/>
      <c r="R551" s="139"/>
    </row>
    <row r="552" customHeight="1" spans="1:18">
      <c r="A552" s="72"/>
      <c r="B552" s="72"/>
      <c r="D552" s="119"/>
      <c r="G552" s="72"/>
      <c r="O552" s="139"/>
      <c r="R552" s="139"/>
    </row>
    <row r="553" customHeight="1" spans="1:18">
      <c r="A553" s="72"/>
      <c r="B553" s="72"/>
      <c r="D553" s="119"/>
      <c r="G553" s="72"/>
      <c r="O553" s="139"/>
      <c r="R553" s="139"/>
    </row>
    <row r="554" customHeight="1" spans="1:18">
      <c r="A554" s="72"/>
      <c r="B554" s="72"/>
      <c r="D554" s="119"/>
      <c r="G554" s="72"/>
      <c r="O554" s="139"/>
      <c r="R554" s="139"/>
    </row>
    <row r="555" customHeight="1" spans="1:18">
      <c r="A555" s="72"/>
      <c r="B555" s="72"/>
      <c r="D555" s="119"/>
      <c r="G555" s="72"/>
      <c r="O555" s="139"/>
      <c r="R555" s="139"/>
    </row>
    <row r="556" customHeight="1" spans="1:18">
      <c r="A556" s="72"/>
      <c r="B556" s="72"/>
      <c r="D556" s="119"/>
      <c r="G556" s="72"/>
      <c r="O556" s="139"/>
      <c r="R556" s="139"/>
    </row>
    <row r="557" customHeight="1" spans="1:18">
      <c r="A557" s="72"/>
      <c r="B557" s="72"/>
      <c r="D557" s="119"/>
      <c r="G557" s="72"/>
      <c r="O557" s="139"/>
      <c r="R557" s="139"/>
    </row>
    <row r="558" customHeight="1" spans="1:18">
      <c r="A558" s="72"/>
      <c r="B558" s="72"/>
      <c r="D558" s="119"/>
      <c r="G558" s="72"/>
      <c r="O558" s="139"/>
      <c r="R558" s="139"/>
    </row>
    <row r="559" customHeight="1" spans="1:18">
      <c r="A559" s="72"/>
      <c r="B559" s="72"/>
      <c r="D559" s="119"/>
      <c r="G559" s="72"/>
      <c r="O559" s="139"/>
      <c r="R559" s="139"/>
    </row>
    <row r="560" customHeight="1" spans="1:18">
      <c r="A560" s="72"/>
      <c r="B560" s="72"/>
      <c r="D560" s="119"/>
      <c r="G560" s="72"/>
      <c r="O560" s="139"/>
      <c r="R560" s="139"/>
    </row>
    <row r="561" customHeight="1" spans="1:18">
      <c r="A561" s="72"/>
      <c r="B561" s="72"/>
      <c r="D561" s="119"/>
      <c r="G561" s="72"/>
      <c r="O561" s="139"/>
      <c r="R561" s="139"/>
    </row>
    <row r="562" customHeight="1" spans="1:18">
      <c r="A562" s="72"/>
      <c r="B562" s="72"/>
      <c r="D562" s="119"/>
      <c r="G562" s="72"/>
      <c r="O562" s="139"/>
      <c r="R562" s="139"/>
    </row>
    <row r="563" customHeight="1" spans="1:18">
      <c r="A563" s="72"/>
      <c r="B563" s="72"/>
      <c r="D563" s="119"/>
      <c r="G563" s="72"/>
      <c r="O563" s="139"/>
      <c r="R563" s="139"/>
    </row>
    <row r="564" customHeight="1" spans="1:18">
      <c r="A564" s="72"/>
      <c r="B564" s="72"/>
      <c r="D564" s="119"/>
      <c r="G564" s="72"/>
      <c r="O564" s="139"/>
      <c r="R564" s="139"/>
    </row>
    <row r="565" customHeight="1" spans="1:18">
      <c r="A565" s="72"/>
      <c r="B565" s="72"/>
      <c r="D565" s="119"/>
      <c r="G565" s="72"/>
      <c r="O565" s="139"/>
      <c r="R565" s="139"/>
    </row>
    <row r="566" customHeight="1" spans="1:18">
      <c r="A566" s="72"/>
      <c r="B566" s="72"/>
      <c r="D566" s="119"/>
      <c r="G566" s="72"/>
      <c r="O566" s="139"/>
      <c r="R566" s="139"/>
    </row>
    <row r="567" customHeight="1" spans="1:18">
      <c r="A567" s="72"/>
      <c r="B567" s="72"/>
      <c r="D567" s="119"/>
      <c r="G567" s="72"/>
      <c r="O567" s="139"/>
      <c r="R567" s="139"/>
    </row>
    <row r="568" customHeight="1" spans="1:18">
      <c r="A568" s="72"/>
      <c r="B568" s="72"/>
      <c r="D568" s="119"/>
      <c r="G568" s="72"/>
      <c r="O568" s="139"/>
      <c r="R568" s="139"/>
    </row>
    <row r="569" customHeight="1" spans="1:18">
      <c r="A569" s="72"/>
      <c r="B569" s="72"/>
      <c r="D569" s="119"/>
      <c r="G569" s="72"/>
      <c r="O569" s="139"/>
      <c r="R569" s="139"/>
    </row>
    <row r="570" customHeight="1" spans="1:18">
      <c r="A570" s="72"/>
      <c r="B570" s="72"/>
      <c r="D570" s="119"/>
      <c r="G570" s="72"/>
      <c r="O570" s="139"/>
      <c r="R570" s="139"/>
    </row>
    <row r="571" customHeight="1" spans="1:18">
      <c r="A571" s="72"/>
      <c r="B571" s="72"/>
      <c r="D571" s="119"/>
      <c r="G571" s="72"/>
      <c r="O571" s="139"/>
      <c r="R571" s="139"/>
    </row>
    <row r="572" customHeight="1" spans="1:18">
      <c r="A572" s="72"/>
      <c r="B572" s="72"/>
      <c r="D572" s="119"/>
      <c r="G572" s="72"/>
      <c r="O572" s="139"/>
      <c r="R572" s="139"/>
    </row>
    <row r="573" customHeight="1" spans="1:18">
      <c r="A573" s="72"/>
      <c r="B573" s="72"/>
      <c r="D573" s="119"/>
      <c r="G573" s="72"/>
      <c r="O573" s="139"/>
      <c r="R573" s="139"/>
    </row>
    <row r="574" customHeight="1" spans="1:18">
      <c r="A574" s="72"/>
      <c r="B574" s="72"/>
      <c r="D574" s="119"/>
      <c r="G574" s="72"/>
      <c r="O574" s="139"/>
      <c r="R574" s="139"/>
    </row>
    <row r="575" customHeight="1" spans="1:18">
      <c r="A575" s="72"/>
      <c r="B575" s="72"/>
      <c r="D575" s="119"/>
      <c r="G575" s="72"/>
      <c r="O575" s="139"/>
      <c r="R575" s="139"/>
    </row>
    <row r="576" customHeight="1" spans="1:18">
      <c r="A576" s="72"/>
      <c r="B576" s="72"/>
      <c r="D576" s="119"/>
      <c r="G576" s="72"/>
      <c r="O576" s="139"/>
      <c r="R576" s="139"/>
    </row>
    <row r="577" customHeight="1" spans="1:18">
      <c r="A577" s="72"/>
      <c r="B577" s="72"/>
      <c r="D577" s="119"/>
      <c r="G577" s="72"/>
      <c r="O577" s="139"/>
      <c r="R577" s="139"/>
    </row>
    <row r="578" customHeight="1" spans="1:18">
      <c r="A578" s="72"/>
      <c r="B578" s="72"/>
      <c r="D578" s="119"/>
      <c r="G578" s="72"/>
      <c r="O578" s="139"/>
      <c r="R578" s="139"/>
    </row>
    <row r="579" customHeight="1" spans="1:18">
      <c r="A579" s="72"/>
      <c r="B579" s="72"/>
      <c r="D579" s="119"/>
      <c r="G579" s="72"/>
      <c r="O579" s="139"/>
      <c r="R579" s="139"/>
    </row>
    <row r="580" customHeight="1" spans="1:18">
      <c r="A580" s="72"/>
      <c r="B580" s="72"/>
      <c r="D580" s="119"/>
      <c r="G580" s="72"/>
      <c r="O580" s="139"/>
      <c r="R580" s="139"/>
    </row>
    <row r="581" customHeight="1" spans="1:18">
      <c r="A581" s="72"/>
      <c r="B581" s="72"/>
      <c r="D581" s="119"/>
      <c r="G581" s="72"/>
      <c r="O581" s="139"/>
      <c r="R581" s="139"/>
    </row>
    <row r="582" customHeight="1" spans="1:18">
      <c r="A582" s="72"/>
      <c r="B582" s="72"/>
      <c r="D582" s="119"/>
      <c r="G582" s="72"/>
      <c r="O582" s="139"/>
      <c r="R582" s="139"/>
    </row>
    <row r="583" customHeight="1" spans="1:18">
      <c r="A583" s="72"/>
      <c r="B583" s="72"/>
      <c r="D583" s="119"/>
      <c r="G583" s="72"/>
      <c r="O583" s="139"/>
      <c r="R583" s="139"/>
    </row>
    <row r="584" customHeight="1" spans="1:18">
      <c r="A584" s="72"/>
      <c r="B584" s="72"/>
      <c r="D584" s="119"/>
      <c r="G584" s="72"/>
      <c r="O584" s="139"/>
      <c r="R584" s="139"/>
    </row>
    <row r="585" customHeight="1" spans="1:18">
      <c r="A585" s="72"/>
      <c r="B585" s="72"/>
      <c r="D585" s="119"/>
      <c r="G585" s="72"/>
      <c r="O585" s="139"/>
      <c r="R585" s="139"/>
    </row>
    <row r="586" customHeight="1" spans="1:18">
      <c r="A586" s="72"/>
      <c r="B586" s="72"/>
      <c r="D586" s="119"/>
      <c r="G586" s="72"/>
      <c r="O586" s="139"/>
      <c r="R586" s="139"/>
    </row>
    <row r="587" customHeight="1" spans="1:18">
      <c r="A587" s="72"/>
      <c r="B587" s="72"/>
      <c r="D587" s="119"/>
      <c r="G587" s="72"/>
      <c r="O587" s="139"/>
      <c r="R587" s="139"/>
    </row>
    <row r="588" customHeight="1" spans="1:18">
      <c r="A588" s="72"/>
      <c r="B588" s="72"/>
      <c r="D588" s="119"/>
      <c r="G588" s="72"/>
      <c r="O588" s="139"/>
      <c r="R588" s="139"/>
    </row>
    <row r="589" customHeight="1" spans="1:18">
      <c r="A589" s="72"/>
      <c r="B589" s="72"/>
      <c r="D589" s="119"/>
      <c r="G589" s="72"/>
      <c r="O589" s="139"/>
      <c r="R589" s="139"/>
    </row>
    <row r="590" customHeight="1" spans="1:18">
      <c r="A590" s="72"/>
      <c r="B590" s="72"/>
      <c r="D590" s="119"/>
      <c r="G590" s="72"/>
      <c r="O590" s="139"/>
      <c r="R590" s="139"/>
    </row>
    <row r="591" customHeight="1" spans="1:18">
      <c r="A591" s="72"/>
      <c r="B591" s="72"/>
      <c r="D591" s="119"/>
      <c r="G591" s="72"/>
      <c r="O591" s="139"/>
      <c r="R591" s="139"/>
    </row>
    <row r="592" customHeight="1" spans="1:18">
      <c r="A592" s="72"/>
      <c r="B592" s="72"/>
      <c r="D592" s="119"/>
      <c r="G592" s="72"/>
      <c r="O592" s="139"/>
      <c r="R592" s="139"/>
    </row>
    <row r="593" customHeight="1" spans="1:18">
      <c r="A593" s="72"/>
      <c r="B593" s="72"/>
      <c r="D593" s="119"/>
      <c r="G593" s="72"/>
      <c r="O593" s="139"/>
      <c r="R593" s="139"/>
    </row>
    <row r="594" customHeight="1" spans="1:18">
      <c r="A594" s="72"/>
      <c r="B594" s="72"/>
      <c r="D594" s="119"/>
      <c r="G594" s="72"/>
      <c r="O594" s="139"/>
      <c r="R594" s="139"/>
    </row>
    <row r="595" customHeight="1" spans="1:18">
      <c r="A595" s="72"/>
      <c r="B595" s="72"/>
      <c r="D595" s="119"/>
      <c r="G595" s="72"/>
      <c r="O595" s="139"/>
      <c r="R595" s="139"/>
    </row>
    <row r="596" customHeight="1" spans="1:18">
      <c r="A596" s="72"/>
      <c r="B596" s="72"/>
      <c r="D596" s="119"/>
      <c r="G596" s="72"/>
      <c r="O596" s="139"/>
      <c r="R596" s="139"/>
    </row>
    <row r="597" customHeight="1" spans="1:18">
      <c r="A597" s="72"/>
      <c r="B597" s="72"/>
      <c r="D597" s="119"/>
      <c r="G597" s="72"/>
      <c r="O597" s="139"/>
      <c r="R597" s="139"/>
    </row>
    <row r="598" customHeight="1" spans="1:18">
      <c r="A598" s="72"/>
      <c r="B598" s="72"/>
      <c r="D598" s="119"/>
      <c r="G598" s="72"/>
      <c r="O598" s="139"/>
      <c r="R598" s="139"/>
    </row>
    <row r="599" customHeight="1" spans="1:18">
      <c r="A599" s="72"/>
      <c r="B599" s="72"/>
      <c r="D599" s="119"/>
      <c r="G599" s="72"/>
      <c r="O599" s="139"/>
      <c r="R599" s="139"/>
    </row>
    <row r="600" customHeight="1" spans="1:18">
      <c r="A600" s="72"/>
      <c r="B600" s="72"/>
      <c r="D600" s="119"/>
      <c r="G600" s="72"/>
      <c r="O600" s="139"/>
      <c r="R600" s="139"/>
    </row>
    <row r="601" customHeight="1" spans="1:18">
      <c r="A601" s="72"/>
      <c r="B601" s="72"/>
      <c r="D601" s="119"/>
      <c r="G601" s="72"/>
      <c r="O601" s="139"/>
      <c r="R601" s="139"/>
    </row>
    <row r="602" customHeight="1" spans="1:18">
      <c r="A602" s="72"/>
      <c r="B602" s="72"/>
      <c r="D602" s="119"/>
      <c r="G602" s="72"/>
      <c r="O602" s="139"/>
      <c r="R602" s="139"/>
    </row>
    <row r="603" customHeight="1" spans="1:18">
      <c r="A603" s="72"/>
      <c r="B603" s="72"/>
      <c r="D603" s="119"/>
      <c r="G603" s="72"/>
      <c r="O603" s="139"/>
      <c r="R603" s="139"/>
    </row>
    <row r="604" customHeight="1" spans="1:18">
      <c r="A604" s="72"/>
      <c r="B604" s="72"/>
      <c r="D604" s="119"/>
      <c r="G604" s="72"/>
      <c r="O604" s="139"/>
      <c r="R604" s="139"/>
    </row>
    <row r="605" customHeight="1" spans="1:18">
      <c r="A605" s="72"/>
      <c r="B605" s="72"/>
      <c r="D605" s="119"/>
      <c r="G605" s="72"/>
      <c r="O605" s="139"/>
      <c r="R605" s="139"/>
    </row>
    <row r="606" customHeight="1" spans="1:18">
      <c r="A606" s="72"/>
      <c r="B606" s="72"/>
      <c r="D606" s="119"/>
      <c r="G606" s="72"/>
      <c r="O606" s="139"/>
      <c r="R606" s="139"/>
    </row>
    <row r="607" customHeight="1" spans="1:18">
      <c r="A607" s="72"/>
      <c r="B607" s="72"/>
      <c r="D607" s="119"/>
      <c r="G607" s="72"/>
      <c r="O607" s="139"/>
      <c r="R607" s="139"/>
    </row>
    <row r="608" customHeight="1" spans="1:18">
      <c r="A608" s="72"/>
      <c r="B608" s="72"/>
      <c r="D608" s="119"/>
      <c r="G608" s="72"/>
      <c r="O608" s="139"/>
      <c r="R608" s="139"/>
    </row>
    <row r="609" customHeight="1" spans="1:18">
      <c r="A609" s="72"/>
      <c r="B609" s="72"/>
      <c r="D609" s="119"/>
      <c r="G609" s="72"/>
      <c r="O609" s="139"/>
      <c r="R609" s="139"/>
    </row>
    <row r="610" customHeight="1" spans="1:18">
      <c r="A610" s="72"/>
      <c r="B610" s="72"/>
      <c r="D610" s="119"/>
      <c r="G610" s="72"/>
      <c r="O610" s="139"/>
      <c r="R610" s="139"/>
    </row>
    <row r="611" customHeight="1" spans="1:18">
      <c r="A611" s="72"/>
      <c r="B611" s="72"/>
      <c r="D611" s="119"/>
      <c r="G611" s="72"/>
      <c r="O611" s="139"/>
      <c r="R611" s="139"/>
    </row>
    <row r="612" customHeight="1" spans="1:18">
      <c r="A612" s="72"/>
      <c r="B612" s="72"/>
      <c r="D612" s="119"/>
      <c r="G612" s="72"/>
      <c r="O612" s="139"/>
      <c r="R612" s="139"/>
    </row>
    <row r="613" customHeight="1" spans="1:18">
      <c r="A613" s="72"/>
      <c r="B613" s="72"/>
      <c r="D613" s="119"/>
      <c r="G613" s="72"/>
      <c r="O613" s="139"/>
      <c r="R613" s="139"/>
    </row>
    <row r="614" customHeight="1" spans="1:18">
      <c r="A614" s="72"/>
      <c r="B614" s="72"/>
      <c r="D614" s="119"/>
      <c r="G614" s="72"/>
      <c r="O614" s="139"/>
      <c r="R614" s="139"/>
    </row>
    <row r="615" customHeight="1" spans="1:18">
      <c r="A615" s="72"/>
      <c r="B615" s="72"/>
      <c r="D615" s="119"/>
      <c r="G615" s="72"/>
      <c r="O615" s="139"/>
      <c r="R615" s="139"/>
    </row>
    <row r="616" customHeight="1" spans="1:18">
      <c r="A616" s="72"/>
      <c r="B616" s="72"/>
      <c r="D616" s="119"/>
      <c r="G616" s="72"/>
      <c r="O616" s="139"/>
      <c r="R616" s="139"/>
    </row>
    <row r="617" customHeight="1" spans="1:18">
      <c r="A617" s="72"/>
      <c r="B617" s="72"/>
      <c r="D617" s="119"/>
      <c r="G617" s="72"/>
      <c r="O617" s="139"/>
      <c r="R617" s="139"/>
    </row>
    <row r="618" customHeight="1" spans="1:18">
      <c r="A618" s="72"/>
      <c r="B618" s="72"/>
      <c r="D618" s="119"/>
      <c r="G618" s="72"/>
      <c r="O618" s="139"/>
      <c r="R618" s="139"/>
    </row>
    <row r="619" customHeight="1" spans="1:18">
      <c r="A619" s="72"/>
      <c r="B619" s="72"/>
      <c r="D619" s="119"/>
      <c r="G619" s="72"/>
      <c r="O619" s="139"/>
      <c r="R619" s="139"/>
    </row>
    <row r="620" customHeight="1" spans="1:18">
      <c r="A620" s="72"/>
      <c r="B620" s="72"/>
      <c r="D620" s="119"/>
      <c r="G620" s="72"/>
      <c r="O620" s="139"/>
      <c r="R620" s="139"/>
    </row>
    <row r="621" customHeight="1" spans="1:18">
      <c r="A621" s="72"/>
      <c r="B621" s="72"/>
      <c r="D621" s="119"/>
      <c r="G621" s="72"/>
      <c r="O621" s="139"/>
      <c r="R621" s="139"/>
    </row>
    <row r="622" customHeight="1" spans="1:18">
      <c r="A622" s="72"/>
      <c r="B622" s="72"/>
      <c r="D622" s="119"/>
      <c r="G622" s="72"/>
      <c r="O622" s="139"/>
      <c r="R622" s="139"/>
    </row>
    <row r="623" customHeight="1" spans="1:18">
      <c r="A623" s="72"/>
      <c r="B623" s="72"/>
      <c r="D623" s="119"/>
      <c r="G623" s="72"/>
      <c r="O623" s="139"/>
      <c r="R623" s="139"/>
    </row>
    <row r="624" customHeight="1" spans="1:18">
      <c r="A624" s="72"/>
      <c r="B624" s="72"/>
      <c r="D624" s="119"/>
      <c r="G624" s="72"/>
      <c r="O624" s="139"/>
      <c r="R624" s="139"/>
    </row>
    <row r="625" customHeight="1" spans="1:18">
      <c r="A625" s="72"/>
      <c r="B625" s="72"/>
      <c r="D625" s="119"/>
      <c r="G625" s="72"/>
      <c r="O625" s="139"/>
      <c r="R625" s="139"/>
    </row>
    <row r="626" customHeight="1" spans="1:18">
      <c r="A626" s="72"/>
      <c r="B626" s="72"/>
      <c r="D626" s="119"/>
      <c r="G626" s="72"/>
      <c r="O626" s="139"/>
      <c r="R626" s="139"/>
    </row>
    <row r="627" customHeight="1" spans="1:18">
      <c r="A627" s="72"/>
      <c r="B627" s="72"/>
      <c r="D627" s="119"/>
      <c r="G627" s="72"/>
      <c r="O627" s="139"/>
      <c r="R627" s="139"/>
    </row>
    <row r="628" customHeight="1" spans="1:18">
      <c r="A628" s="72"/>
      <c r="B628" s="72"/>
      <c r="D628" s="119"/>
      <c r="G628" s="72"/>
      <c r="O628" s="139"/>
      <c r="R628" s="139"/>
    </row>
    <row r="629" customHeight="1" spans="1:18">
      <c r="A629" s="72"/>
      <c r="B629" s="72"/>
      <c r="D629" s="119"/>
      <c r="G629" s="72"/>
      <c r="O629" s="139"/>
      <c r="R629" s="139"/>
    </row>
    <row r="630" customHeight="1" spans="1:18">
      <c r="A630" s="72"/>
      <c r="B630" s="72"/>
      <c r="D630" s="119"/>
      <c r="G630" s="72"/>
      <c r="O630" s="139"/>
      <c r="R630" s="139"/>
    </row>
    <row r="631" customHeight="1" spans="1:18">
      <c r="A631" s="72"/>
      <c r="B631" s="72"/>
      <c r="D631" s="119"/>
      <c r="G631" s="72"/>
      <c r="O631" s="139"/>
      <c r="R631" s="139"/>
    </row>
    <row r="632" customHeight="1" spans="1:18">
      <c r="A632" s="72"/>
      <c r="B632" s="72"/>
      <c r="D632" s="119"/>
      <c r="G632" s="72"/>
      <c r="O632" s="139"/>
      <c r="R632" s="139"/>
    </row>
    <row r="633" customHeight="1" spans="1:18">
      <c r="A633" s="72"/>
      <c r="B633" s="72"/>
      <c r="D633" s="119"/>
      <c r="G633" s="72"/>
      <c r="O633" s="139"/>
      <c r="R633" s="139"/>
    </row>
    <row r="634" customHeight="1" spans="1:18">
      <c r="A634" s="72"/>
      <c r="B634" s="72"/>
      <c r="D634" s="119"/>
      <c r="G634" s="72"/>
      <c r="O634" s="139"/>
      <c r="R634" s="139"/>
    </row>
    <row r="635" customHeight="1" spans="1:18">
      <c r="A635" s="72"/>
      <c r="B635" s="72"/>
      <c r="D635" s="119"/>
      <c r="G635" s="72"/>
      <c r="O635" s="139"/>
      <c r="R635" s="139"/>
    </row>
    <row r="636" customHeight="1" spans="1:18">
      <c r="A636" s="72"/>
      <c r="B636" s="72"/>
      <c r="D636" s="119"/>
      <c r="G636" s="72"/>
      <c r="O636" s="139"/>
      <c r="R636" s="139"/>
    </row>
    <row r="637" customHeight="1" spans="1:18">
      <c r="A637" s="72"/>
      <c r="B637" s="72"/>
      <c r="D637" s="119"/>
      <c r="G637" s="72"/>
      <c r="O637" s="139"/>
      <c r="R637" s="139"/>
    </row>
    <row r="638" customHeight="1" spans="1:18">
      <c r="A638" s="72"/>
      <c r="B638" s="72"/>
      <c r="D638" s="119"/>
      <c r="G638" s="72"/>
      <c r="O638" s="139"/>
      <c r="R638" s="139"/>
    </row>
    <row r="639" customHeight="1" spans="1:18">
      <c r="A639" s="72"/>
      <c r="B639" s="72"/>
      <c r="D639" s="119"/>
      <c r="G639" s="72"/>
      <c r="O639" s="139"/>
      <c r="R639" s="139"/>
    </row>
    <row r="640" customHeight="1" spans="1:18">
      <c r="A640" s="72"/>
      <c r="B640" s="72"/>
      <c r="D640" s="119"/>
      <c r="G640" s="72"/>
      <c r="O640" s="139"/>
      <c r="R640" s="139"/>
    </row>
    <row r="641" customHeight="1" spans="1:18">
      <c r="A641" s="72"/>
      <c r="B641" s="72"/>
      <c r="D641" s="119"/>
      <c r="G641" s="72"/>
      <c r="O641" s="139"/>
      <c r="R641" s="139"/>
    </row>
    <row r="642" customHeight="1" spans="1:18">
      <c r="A642" s="72"/>
      <c r="B642" s="72"/>
      <c r="D642" s="119"/>
      <c r="G642" s="72"/>
      <c r="O642" s="139"/>
      <c r="R642" s="139"/>
    </row>
    <row r="643" customHeight="1" spans="1:18">
      <c r="A643" s="72"/>
      <c r="B643" s="72"/>
      <c r="D643" s="119"/>
      <c r="G643" s="72"/>
      <c r="O643" s="139"/>
      <c r="R643" s="139"/>
    </row>
    <row r="644" customHeight="1" spans="1:18">
      <c r="A644" s="72"/>
      <c r="B644" s="72"/>
      <c r="D644" s="119"/>
      <c r="G644" s="72"/>
      <c r="O644" s="139"/>
      <c r="R644" s="139"/>
    </row>
    <row r="645" customHeight="1" spans="1:18">
      <c r="A645" s="72"/>
      <c r="B645" s="72"/>
      <c r="D645" s="119"/>
      <c r="G645" s="72"/>
      <c r="O645" s="139"/>
      <c r="R645" s="139"/>
    </row>
    <row r="646" customHeight="1" spans="1:18">
      <c r="A646" s="72"/>
      <c r="B646" s="72"/>
      <c r="D646" s="119"/>
      <c r="G646" s="72"/>
      <c r="O646" s="139"/>
      <c r="R646" s="139"/>
    </row>
    <row r="647" customHeight="1" spans="1:18">
      <c r="A647" s="72"/>
      <c r="B647" s="72"/>
      <c r="D647" s="119"/>
      <c r="G647" s="72"/>
      <c r="O647" s="139"/>
      <c r="R647" s="139"/>
    </row>
    <row r="648" customHeight="1" spans="1:18">
      <c r="A648" s="72"/>
      <c r="B648" s="72"/>
      <c r="D648" s="119"/>
      <c r="G648" s="72"/>
      <c r="O648" s="139"/>
      <c r="R648" s="139"/>
    </row>
    <row r="649" customHeight="1" spans="1:18">
      <c r="A649" s="72"/>
      <c r="B649" s="72"/>
      <c r="D649" s="119"/>
      <c r="G649" s="72"/>
      <c r="O649" s="139"/>
      <c r="R649" s="139"/>
    </row>
    <row r="650" customHeight="1" spans="1:18">
      <c r="A650" s="72"/>
      <c r="B650" s="72"/>
      <c r="D650" s="119"/>
      <c r="G650" s="72"/>
      <c r="O650" s="139"/>
      <c r="R650" s="139"/>
    </row>
    <row r="651" customHeight="1" spans="1:18">
      <c r="A651" s="72"/>
      <c r="B651" s="72"/>
      <c r="D651" s="119"/>
      <c r="G651" s="72"/>
      <c r="O651" s="139"/>
      <c r="R651" s="139"/>
    </row>
    <row r="652" customHeight="1" spans="1:18">
      <c r="A652" s="72"/>
      <c r="B652" s="72"/>
      <c r="D652" s="119"/>
      <c r="G652" s="72"/>
      <c r="O652" s="139"/>
      <c r="R652" s="139"/>
    </row>
    <row r="653" customHeight="1" spans="1:18">
      <c r="A653" s="72"/>
      <c r="B653" s="72"/>
      <c r="D653" s="119"/>
      <c r="G653" s="72"/>
      <c r="O653" s="139"/>
      <c r="R653" s="139"/>
    </row>
    <row r="654" customHeight="1" spans="1:18">
      <c r="A654" s="72"/>
      <c r="B654" s="72"/>
      <c r="D654" s="119"/>
      <c r="G654" s="72"/>
      <c r="O654" s="139"/>
      <c r="R654" s="139"/>
    </row>
    <row r="655" customHeight="1" spans="1:18">
      <c r="A655" s="72"/>
      <c r="B655" s="72"/>
      <c r="D655" s="119"/>
      <c r="G655" s="72"/>
      <c r="O655" s="139"/>
      <c r="R655" s="139"/>
    </row>
    <row r="656" customHeight="1" spans="1:18">
      <c r="A656" s="72"/>
      <c r="B656" s="72"/>
      <c r="D656" s="119"/>
      <c r="G656" s="72"/>
      <c r="O656" s="139"/>
      <c r="R656" s="139"/>
    </row>
    <row r="657" customHeight="1" spans="1:18">
      <c r="A657" s="72"/>
      <c r="B657" s="72"/>
      <c r="D657" s="119"/>
      <c r="G657" s="72"/>
      <c r="O657" s="139"/>
      <c r="R657" s="139"/>
    </row>
    <row r="658" customHeight="1" spans="1:18">
      <c r="A658" s="72"/>
      <c r="B658" s="72"/>
      <c r="D658" s="119"/>
      <c r="G658" s="72"/>
      <c r="O658" s="139"/>
      <c r="R658" s="139"/>
    </row>
    <row r="659" customHeight="1" spans="1:18">
      <c r="A659" s="72"/>
      <c r="B659" s="72"/>
      <c r="D659" s="119"/>
      <c r="G659" s="72"/>
      <c r="O659" s="139"/>
      <c r="R659" s="139"/>
    </row>
    <row r="660" customHeight="1" spans="1:18">
      <c r="A660" s="72"/>
      <c r="B660" s="72"/>
      <c r="D660" s="119"/>
      <c r="G660" s="72"/>
      <c r="O660" s="139"/>
      <c r="R660" s="139"/>
    </row>
    <row r="661" customHeight="1" spans="1:18">
      <c r="A661" s="72"/>
      <c r="B661" s="72"/>
      <c r="D661" s="119"/>
      <c r="G661" s="72"/>
      <c r="O661" s="139"/>
      <c r="R661" s="139"/>
    </row>
    <row r="662" customHeight="1" spans="1:18">
      <c r="A662" s="72"/>
      <c r="B662" s="72"/>
      <c r="D662" s="119"/>
      <c r="G662" s="72"/>
      <c r="O662" s="139"/>
      <c r="R662" s="139"/>
    </row>
    <row r="663" customHeight="1" spans="1:18">
      <c r="A663" s="72"/>
      <c r="B663" s="72"/>
      <c r="D663" s="119"/>
      <c r="G663" s="72"/>
      <c r="O663" s="139"/>
      <c r="R663" s="139"/>
    </row>
    <row r="664" customHeight="1" spans="1:18">
      <c r="A664" s="72"/>
      <c r="B664" s="72"/>
      <c r="D664" s="119"/>
      <c r="G664" s="72"/>
      <c r="O664" s="139"/>
      <c r="R664" s="139"/>
    </row>
    <row r="665" customHeight="1" spans="1:18">
      <c r="A665" s="72"/>
      <c r="B665" s="72"/>
      <c r="D665" s="119"/>
      <c r="G665" s="72"/>
      <c r="O665" s="139"/>
      <c r="R665" s="139"/>
    </row>
    <row r="666" customHeight="1" spans="1:18">
      <c r="A666" s="72"/>
      <c r="B666" s="72"/>
      <c r="D666" s="119"/>
      <c r="G666" s="72"/>
      <c r="O666" s="139"/>
      <c r="R666" s="139"/>
    </row>
    <row r="667" customHeight="1" spans="1:18">
      <c r="A667" s="72"/>
      <c r="B667" s="72"/>
      <c r="D667" s="119"/>
      <c r="G667" s="72"/>
      <c r="O667" s="139"/>
      <c r="R667" s="139"/>
    </row>
    <row r="668" customHeight="1" spans="1:18">
      <c r="A668" s="72"/>
      <c r="B668" s="72"/>
      <c r="D668" s="119"/>
      <c r="G668" s="72"/>
      <c r="O668" s="139"/>
      <c r="R668" s="139"/>
    </row>
    <row r="669" customHeight="1" spans="1:18">
      <c r="A669" s="72"/>
      <c r="B669" s="72"/>
      <c r="D669" s="119"/>
      <c r="G669" s="72"/>
      <c r="O669" s="139"/>
      <c r="R669" s="139"/>
    </row>
    <row r="670" customHeight="1" spans="1:18">
      <c r="A670" s="72"/>
      <c r="B670" s="72"/>
      <c r="D670" s="119"/>
      <c r="G670" s="72"/>
      <c r="O670" s="139"/>
      <c r="R670" s="139"/>
    </row>
    <row r="671" customHeight="1" spans="1:18">
      <c r="A671" s="72"/>
      <c r="B671" s="72"/>
      <c r="D671" s="119"/>
      <c r="G671" s="72"/>
      <c r="O671" s="139"/>
      <c r="R671" s="139"/>
    </row>
    <row r="672" customHeight="1" spans="1:18">
      <c r="A672" s="72"/>
      <c r="B672" s="72"/>
      <c r="D672" s="119"/>
      <c r="G672" s="72"/>
      <c r="O672" s="139"/>
      <c r="R672" s="139"/>
    </row>
    <row r="673" customHeight="1" spans="1:18">
      <c r="A673" s="72"/>
      <c r="B673" s="72"/>
      <c r="D673" s="119"/>
      <c r="G673" s="72"/>
      <c r="O673" s="139"/>
      <c r="R673" s="139"/>
    </row>
    <row r="674" customHeight="1" spans="1:18">
      <c r="A674" s="72"/>
      <c r="B674" s="72"/>
      <c r="D674" s="119"/>
      <c r="G674" s="72"/>
      <c r="O674" s="139"/>
      <c r="R674" s="139"/>
    </row>
    <row r="675" customHeight="1" spans="1:18">
      <c r="A675" s="72"/>
      <c r="B675" s="72"/>
      <c r="D675" s="119"/>
      <c r="G675" s="72"/>
      <c r="O675" s="139"/>
      <c r="R675" s="139"/>
    </row>
    <row r="676" customHeight="1" spans="1:18">
      <c r="A676" s="72"/>
      <c r="B676" s="72"/>
      <c r="D676" s="119"/>
      <c r="G676" s="72"/>
      <c r="O676" s="139"/>
      <c r="R676" s="139"/>
    </row>
    <row r="677" customHeight="1" spans="1:18">
      <c r="A677" s="72"/>
      <c r="B677" s="72"/>
      <c r="D677" s="119"/>
      <c r="G677" s="72"/>
      <c r="O677" s="139"/>
      <c r="R677" s="139"/>
    </row>
    <row r="678" customHeight="1" spans="1:18">
      <c r="A678" s="72"/>
      <c r="B678" s="72"/>
      <c r="D678" s="119"/>
      <c r="G678" s="72"/>
      <c r="O678" s="139"/>
      <c r="R678" s="139"/>
    </row>
    <row r="679" customHeight="1" spans="1:18">
      <c r="A679" s="72"/>
      <c r="B679" s="72"/>
      <c r="D679" s="119"/>
      <c r="G679" s="72"/>
      <c r="O679" s="139"/>
      <c r="R679" s="139"/>
    </row>
    <row r="680" customHeight="1" spans="1:18">
      <c r="A680" s="72"/>
      <c r="B680" s="72"/>
      <c r="D680" s="119"/>
      <c r="G680" s="72"/>
      <c r="O680" s="139"/>
      <c r="R680" s="139"/>
    </row>
    <row r="681" customHeight="1" spans="1:18">
      <c r="A681" s="72"/>
      <c r="B681" s="72"/>
      <c r="D681" s="119"/>
      <c r="G681" s="72"/>
      <c r="O681" s="139"/>
      <c r="R681" s="139"/>
    </row>
    <row r="682" customHeight="1" spans="1:18">
      <c r="A682" s="72"/>
      <c r="B682" s="72"/>
      <c r="D682" s="119"/>
      <c r="G682" s="72"/>
      <c r="O682" s="139"/>
      <c r="R682" s="139"/>
    </row>
    <row r="683" customHeight="1" spans="1:18">
      <c r="A683" s="72"/>
      <c r="B683" s="72"/>
      <c r="D683" s="119"/>
      <c r="G683" s="72"/>
      <c r="O683" s="139"/>
      <c r="R683" s="139"/>
    </row>
    <row r="684" customHeight="1" spans="1:18">
      <c r="A684" s="72"/>
      <c r="B684" s="72"/>
      <c r="D684" s="119"/>
      <c r="G684" s="72"/>
      <c r="O684" s="139"/>
      <c r="R684" s="139"/>
    </row>
    <row r="685" customHeight="1" spans="1:18">
      <c r="A685" s="72"/>
      <c r="B685" s="72"/>
      <c r="D685" s="119"/>
      <c r="G685" s="72"/>
      <c r="O685" s="139"/>
      <c r="R685" s="139"/>
    </row>
    <row r="686" customHeight="1" spans="1:18">
      <c r="A686" s="72"/>
      <c r="B686" s="72"/>
      <c r="D686" s="119"/>
      <c r="G686" s="72"/>
      <c r="O686" s="139"/>
      <c r="R686" s="139"/>
    </row>
    <row r="687" customHeight="1" spans="1:18">
      <c r="A687" s="72"/>
      <c r="B687" s="72"/>
      <c r="D687" s="119"/>
      <c r="G687" s="72"/>
      <c r="O687" s="139"/>
      <c r="R687" s="139"/>
    </row>
    <row r="688" customHeight="1" spans="1:18">
      <c r="A688" s="72"/>
      <c r="B688" s="72"/>
      <c r="D688" s="119"/>
      <c r="G688" s="72"/>
      <c r="O688" s="139"/>
      <c r="R688" s="139"/>
    </row>
    <row r="689" customHeight="1" spans="1:18">
      <c r="A689" s="72"/>
      <c r="B689" s="72"/>
      <c r="D689" s="119"/>
      <c r="G689" s="72"/>
      <c r="O689" s="139"/>
      <c r="R689" s="139"/>
    </row>
    <row r="690" customHeight="1" spans="1:18">
      <c r="A690" s="72"/>
      <c r="B690" s="72"/>
      <c r="D690" s="119"/>
      <c r="G690" s="72"/>
      <c r="O690" s="139"/>
      <c r="R690" s="139"/>
    </row>
    <row r="691" customHeight="1" spans="1:18">
      <c r="A691" s="72"/>
      <c r="B691" s="72"/>
      <c r="D691" s="119"/>
      <c r="G691" s="72"/>
      <c r="O691" s="139"/>
      <c r="R691" s="139"/>
    </row>
    <row r="692" customHeight="1" spans="1:18">
      <c r="A692" s="72"/>
      <c r="B692" s="72"/>
      <c r="D692" s="119"/>
      <c r="G692" s="72"/>
      <c r="O692" s="139"/>
      <c r="R692" s="139"/>
    </row>
    <row r="693" customHeight="1" spans="1:18">
      <c r="A693" s="72"/>
      <c r="B693" s="72"/>
      <c r="D693" s="119"/>
      <c r="G693" s="72"/>
      <c r="O693" s="139"/>
      <c r="R693" s="139"/>
    </row>
    <row r="694" customHeight="1" spans="1:18">
      <c r="A694" s="72"/>
      <c r="B694" s="72"/>
      <c r="D694" s="119"/>
      <c r="G694" s="72"/>
      <c r="O694" s="139"/>
      <c r="R694" s="139"/>
    </row>
    <row r="695" customHeight="1" spans="1:18">
      <c r="A695" s="72"/>
      <c r="B695" s="72"/>
      <c r="D695" s="119"/>
      <c r="G695" s="72"/>
      <c r="O695" s="139"/>
      <c r="R695" s="139"/>
    </row>
    <row r="696" customHeight="1" spans="1:18">
      <c r="A696" s="72"/>
      <c r="B696" s="72"/>
      <c r="D696" s="119"/>
      <c r="G696" s="72"/>
      <c r="O696" s="139"/>
      <c r="R696" s="139"/>
    </row>
    <row r="697" customHeight="1" spans="1:18">
      <c r="A697" s="72"/>
      <c r="B697" s="72"/>
      <c r="D697" s="119"/>
      <c r="G697" s="72"/>
      <c r="O697" s="139"/>
      <c r="R697" s="139"/>
    </row>
    <row r="698" customHeight="1" spans="1:18">
      <c r="A698" s="72"/>
      <c r="B698" s="72"/>
      <c r="D698" s="119"/>
      <c r="G698" s="72"/>
      <c r="O698" s="139"/>
      <c r="R698" s="139"/>
    </row>
    <row r="699" customHeight="1" spans="1:18">
      <c r="A699" s="72"/>
      <c r="B699" s="72"/>
      <c r="D699" s="119"/>
      <c r="G699" s="72"/>
      <c r="O699" s="139"/>
      <c r="R699" s="139"/>
    </row>
    <row r="700" customHeight="1" spans="1:18">
      <c r="A700" s="72"/>
      <c r="B700" s="72"/>
      <c r="D700" s="119"/>
      <c r="G700" s="72"/>
      <c r="O700" s="139"/>
      <c r="R700" s="139"/>
    </row>
    <row r="701" customHeight="1" spans="1:18">
      <c r="A701" s="72"/>
      <c r="B701" s="72"/>
      <c r="D701" s="119"/>
      <c r="G701" s="72"/>
      <c r="O701" s="139"/>
      <c r="R701" s="139"/>
    </row>
    <row r="702" customHeight="1" spans="1:18">
      <c r="A702" s="72"/>
      <c r="B702" s="72"/>
      <c r="D702" s="119"/>
      <c r="G702" s="72"/>
      <c r="O702" s="139"/>
      <c r="R702" s="139"/>
    </row>
    <row r="703" customHeight="1" spans="1:18">
      <c r="A703" s="72"/>
      <c r="B703" s="72"/>
      <c r="D703" s="119"/>
      <c r="G703" s="72"/>
      <c r="O703" s="139"/>
      <c r="R703" s="139"/>
    </row>
    <row r="704" customHeight="1" spans="1:18">
      <c r="A704" s="72"/>
      <c r="B704" s="72"/>
      <c r="D704" s="119"/>
      <c r="G704" s="72"/>
      <c r="O704" s="139"/>
      <c r="R704" s="139"/>
    </row>
    <row r="705" customHeight="1" spans="1:18">
      <c r="A705" s="72"/>
      <c r="B705" s="72"/>
      <c r="D705" s="119"/>
      <c r="G705" s="72"/>
      <c r="O705" s="139"/>
      <c r="R705" s="139"/>
    </row>
    <row r="706" customHeight="1" spans="1:18">
      <c r="A706" s="72"/>
      <c r="B706" s="72"/>
      <c r="D706" s="119"/>
      <c r="G706" s="72"/>
      <c r="O706" s="139"/>
      <c r="R706" s="139"/>
    </row>
    <row r="707" customHeight="1" spans="1:18">
      <c r="A707" s="72"/>
      <c r="B707" s="72"/>
      <c r="D707" s="119"/>
      <c r="G707" s="72"/>
      <c r="O707" s="139"/>
      <c r="R707" s="139"/>
    </row>
    <row r="708" customHeight="1" spans="1:18">
      <c r="A708" s="72"/>
      <c r="B708" s="72"/>
      <c r="D708" s="119"/>
      <c r="G708" s="72"/>
      <c r="O708" s="139"/>
      <c r="R708" s="139"/>
    </row>
    <row r="709" customHeight="1" spans="1:18">
      <c r="A709" s="72"/>
      <c r="B709" s="72"/>
      <c r="D709" s="119"/>
      <c r="G709" s="72"/>
      <c r="O709" s="139"/>
      <c r="R709" s="139"/>
    </row>
    <row r="710" customHeight="1" spans="1:18">
      <c r="A710" s="72"/>
      <c r="B710" s="72"/>
      <c r="D710" s="119"/>
      <c r="G710" s="72"/>
      <c r="O710" s="139"/>
      <c r="R710" s="139"/>
    </row>
    <row r="711" customHeight="1" spans="1:18">
      <c r="A711" s="72"/>
      <c r="B711" s="72"/>
      <c r="D711" s="119"/>
      <c r="G711" s="72"/>
      <c r="O711" s="139"/>
      <c r="R711" s="139"/>
    </row>
    <row r="712" customHeight="1" spans="1:18">
      <c r="A712" s="72"/>
      <c r="B712" s="72"/>
      <c r="D712" s="119"/>
      <c r="G712" s="72"/>
      <c r="O712" s="139"/>
      <c r="R712" s="139"/>
    </row>
    <row r="713" customHeight="1" spans="1:18">
      <c r="A713" s="72"/>
      <c r="B713" s="72"/>
      <c r="D713" s="119"/>
      <c r="G713" s="72"/>
      <c r="O713" s="139"/>
      <c r="R713" s="139"/>
    </row>
    <row r="714" customHeight="1" spans="1:18">
      <c r="A714" s="72"/>
      <c r="B714" s="72"/>
      <c r="D714" s="119"/>
      <c r="G714" s="72"/>
      <c r="O714" s="139"/>
      <c r="R714" s="139"/>
    </row>
    <row r="715" customHeight="1" spans="1:18">
      <c r="A715" s="72"/>
      <c r="B715" s="72"/>
      <c r="D715" s="119"/>
      <c r="G715" s="72"/>
      <c r="O715" s="139"/>
      <c r="R715" s="139"/>
    </row>
    <row r="716" customHeight="1" spans="1:18">
      <c r="A716" s="72"/>
      <c r="B716" s="72"/>
      <c r="D716" s="119"/>
      <c r="G716" s="72"/>
      <c r="O716" s="139"/>
      <c r="R716" s="139"/>
    </row>
    <row r="717" customHeight="1" spans="1:18">
      <c r="A717" s="72"/>
      <c r="B717" s="72"/>
      <c r="D717" s="119"/>
      <c r="G717" s="72"/>
      <c r="O717" s="139"/>
      <c r="R717" s="139"/>
    </row>
    <row r="718" customHeight="1" spans="1:18">
      <c r="A718" s="72"/>
      <c r="B718" s="72"/>
      <c r="D718" s="119"/>
      <c r="G718" s="72"/>
      <c r="O718" s="139"/>
      <c r="R718" s="139"/>
    </row>
    <row r="719" customHeight="1" spans="1:18">
      <c r="A719" s="72"/>
      <c r="B719" s="72"/>
      <c r="D719" s="119"/>
      <c r="G719" s="72"/>
      <c r="O719" s="139"/>
      <c r="R719" s="139"/>
    </row>
    <row r="720" customHeight="1" spans="1:18">
      <c r="A720" s="72"/>
      <c r="B720" s="72"/>
      <c r="D720" s="119"/>
      <c r="G720" s="72"/>
      <c r="O720" s="139"/>
      <c r="R720" s="139"/>
    </row>
    <row r="721" customHeight="1" spans="1:18">
      <c r="A721" s="72"/>
      <c r="B721" s="72"/>
      <c r="D721" s="119"/>
      <c r="G721" s="72"/>
      <c r="O721" s="139"/>
      <c r="R721" s="139"/>
    </row>
    <row r="722" customHeight="1" spans="1:18">
      <c r="A722" s="72"/>
      <c r="B722" s="72"/>
      <c r="D722" s="119"/>
      <c r="G722" s="72"/>
      <c r="O722" s="139"/>
      <c r="R722" s="139"/>
    </row>
    <row r="723" customHeight="1" spans="1:18">
      <c r="A723" s="72"/>
      <c r="B723" s="72"/>
      <c r="D723" s="119"/>
      <c r="G723" s="72"/>
      <c r="O723" s="139"/>
      <c r="R723" s="139"/>
    </row>
    <row r="724" customHeight="1" spans="1:18">
      <c r="A724" s="72"/>
      <c r="B724" s="72"/>
      <c r="D724" s="119"/>
      <c r="G724" s="72"/>
      <c r="O724" s="139"/>
      <c r="R724" s="139"/>
    </row>
    <row r="725" customHeight="1" spans="1:18">
      <c r="A725" s="72"/>
      <c r="B725" s="72"/>
      <c r="D725" s="119"/>
      <c r="G725" s="72"/>
      <c r="O725" s="139"/>
      <c r="R725" s="139"/>
    </row>
    <row r="726" customHeight="1" spans="1:18">
      <c r="A726" s="72"/>
      <c r="B726" s="72"/>
      <c r="D726" s="119"/>
      <c r="G726" s="72"/>
      <c r="O726" s="139"/>
      <c r="R726" s="139"/>
    </row>
    <row r="727" customHeight="1" spans="1:18">
      <c r="A727" s="72"/>
      <c r="B727" s="72"/>
      <c r="D727" s="119"/>
      <c r="G727" s="72"/>
      <c r="O727" s="139"/>
      <c r="R727" s="139"/>
    </row>
    <row r="728" customHeight="1" spans="1:18">
      <c r="A728" s="72"/>
      <c r="B728" s="72"/>
      <c r="D728" s="119"/>
      <c r="G728" s="72"/>
      <c r="O728" s="139"/>
      <c r="R728" s="139"/>
    </row>
    <row r="729" customHeight="1" spans="1:18">
      <c r="A729" s="72"/>
      <c r="B729" s="72"/>
      <c r="D729" s="119"/>
      <c r="G729" s="72"/>
      <c r="O729" s="139"/>
      <c r="R729" s="139"/>
    </row>
    <row r="730" customHeight="1" spans="1:18">
      <c r="A730" s="72"/>
      <c r="B730" s="72"/>
      <c r="D730" s="119"/>
      <c r="G730" s="72"/>
      <c r="O730" s="139"/>
      <c r="R730" s="139"/>
    </row>
    <row r="731" customHeight="1" spans="1:18">
      <c r="A731" s="72"/>
      <c r="B731" s="72"/>
      <c r="D731" s="119"/>
      <c r="G731" s="72"/>
      <c r="O731" s="139"/>
      <c r="R731" s="139"/>
    </row>
    <row r="732" customHeight="1" spans="1:18">
      <c r="A732" s="72"/>
      <c r="B732" s="72"/>
      <c r="D732" s="119"/>
      <c r="G732" s="72"/>
      <c r="O732" s="139"/>
      <c r="R732" s="139"/>
    </row>
    <row r="733" customHeight="1" spans="1:18">
      <c r="A733" s="72"/>
      <c r="B733" s="72"/>
      <c r="D733" s="119"/>
      <c r="G733" s="72"/>
      <c r="O733" s="139"/>
      <c r="R733" s="139"/>
    </row>
    <row r="734" customHeight="1" spans="1:18">
      <c r="A734" s="72"/>
      <c r="B734" s="72"/>
      <c r="D734" s="119"/>
      <c r="G734" s="72"/>
      <c r="O734" s="139"/>
      <c r="R734" s="139"/>
    </row>
    <row r="735" customHeight="1" spans="1:18">
      <c r="A735" s="72"/>
      <c r="B735" s="72"/>
      <c r="D735" s="119"/>
      <c r="G735" s="72"/>
      <c r="O735" s="139"/>
      <c r="R735" s="139"/>
    </row>
    <row r="736" customHeight="1" spans="1:18">
      <c r="A736" s="72"/>
      <c r="B736" s="72"/>
      <c r="D736" s="119"/>
      <c r="G736" s="72"/>
      <c r="O736" s="139"/>
      <c r="R736" s="139"/>
    </row>
    <row r="737" customHeight="1" spans="1:18">
      <c r="A737" s="72"/>
      <c r="B737" s="72"/>
      <c r="D737" s="119"/>
      <c r="G737" s="72"/>
      <c r="O737" s="139"/>
      <c r="R737" s="139"/>
    </row>
    <row r="738" customHeight="1" spans="1:18">
      <c r="A738" s="72"/>
      <c r="B738" s="72"/>
      <c r="D738" s="119"/>
      <c r="G738" s="72"/>
      <c r="O738" s="139"/>
      <c r="R738" s="139"/>
    </row>
    <row r="739" customHeight="1" spans="1:18">
      <c r="A739" s="72"/>
      <c r="B739" s="72"/>
      <c r="D739" s="119"/>
      <c r="G739" s="72"/>
      <c r="O739" s="139"/>
      <c r="R739" s="139"/>
    </row>
    <row r="740" customHeight="1" spans="1:18">
      <c r="A740" s="72"/>
      <c r="B740" s="72"/>
      <c r="D740" s="119"/>
      <c r="G740" s="72"/>
      <c r="O740" s="139"/>
      <c r="R740" s="139"/>
    </row>
    <row r="741" customHeight="1" spans="1:18">
      <c r="A741" s="72"/>
      <c r="B741" s="72"/>
      <c r="D741" s="119"/>
      <c r="G741" s="72"/>
      <c r="O741" s="139"/>
      <c r="R741" s="139"/>
    </row>
    <row r="742" customHeight="1" spans="1:18">
      <c r="A742" s="72"/>
      <c r="B742" s="72"/>
      <c r="D742" s="119"/>
      <c r="G742" s="72"/>
      <c r="O742" s="139"/>
      <c r="R742" s="139"/>
    </row>
    <row r="743" customHeight="1" spans="1:18">
      <c r="A743" s="72"/>
      <c r="B743" s="72"/>
      <c r="D743" s="119"/>
      <c r="G743" s="72"/>
      <c r="O743" s="139"/>
      <c r="R743" s="139"/>
    </row>
    <row r="744" customHeight="1" spans="1:18">
      <c r="A744" s="72"/>
      <c r="B744" s="72"/>
      <c r="D744" s="119"/>
      <c r="G744" s="72"/>
      <c r="O744" s="139"/>
      <c r="R744" s="139"/>
    </row>
    <row r="745" customHeight="1" spans="1:18">
      <c r="A745" s="72"/>
      <c r="B745" s="72"/>
      <c r="D745" s="119"/>
      <c r="G745" s="72"/>
      <c r="O745" s="139"/>
      <c r="R745" s="139"/>
    </row>
    <row r="746" customHeight="1" spans="1:18">
      <c r="A746" s="72"/>
      <c r="B746" s="72"/>
      <c r="D746" s="119"/>
      <c r="G746" s="72"/>
      <c r="O746" s="139"/>
      <c r="R746" s="139"/>
    </row>
    <row r="747" customHeight="1" spans="1:18">
      <c r="A747" s="72"/>
      <c r="B747" s="72"/>
      <c r="D747" s="119"/>
      <c r="G747" s="72"/>
      <c r="O747" s="139"/>
      <c r="R747" s="139"/>
    </row>
    <row r="748" customHeight="1" spans="1:18">
      <c r="A748" s="72"/>
      <c r="B748" s="72"/>
      <c r="D748" s="119"/>
      <c r="G748" s="72"/>
      <c r="O748" s="139"/>
      <c r="R748" s="139"/>
    </row>
    <row r="749" customHeight="1" spans="1:18">
      <c r="A749" s="72"/>
      <c r="B749" s="72"/>
      <c r="D749" s="119"/>
      <c r="G749" s="72"/>
      <c r="O749" s="139"/>
      <c r="R749" s="139"/>
    </row>
    <row r="750" customHeight="1" spans="1:18">
      <c r="A750" s="72"/>
      <c r="B750" s="72"/>
      <c r="D750" s="119"/>
      <c r="G750" s="72"/>
      <c r="O750" s="139"/>
      <c r="R750" s="139"/>
    </row>
    <row r="751" customHeight="1" spans="1:18">
      <c r="A751" s="72"/>
      <c r="B751" s="72"/>
      <c r="D751" s="119"/>
      <c r="G751" s="72"/>
      <c r="O751" s="139"/>
      <c r="R751" s="139"/>
    </row>
    <row r="752" customHeight="1" spans="1:18">
      <c r="A752" s="72"/>
      <c r="B752" s="72"/>
      <c r="D752" s="119"/>
      <c r="G752" s="72"/>
      <c r="O752" s="139"/>
      <c r="R752" s="139"/>
    </row>
    <row r="753" customHeight="1" spans="1:18">
      <c r="A753" s="72"/>
      <c r="B753" s="72"/>
      <c r="D753" s="119"/>
      <c r="G753" s="72"/>
      <c r="O753" s="139"/>
      <c r="R753" s="139"/>
    </row>
    <row r="754" customHeight="1" spans="1:18">
      <c r="A754" s="72"/>
      <c r="B754" s="72"/>
      <c r="D754" s="119"/>
      <c r="G754" s="72"/>
      <c r="O754" s="139"/>
      <c r="R754" s="139"/>
    </row>
    <row r="755" customHeight="1" spans="1:18">
      <c r="A755" s="72"/>
      <c r="B755" s="72"/>
      <c r="D755" s="119"/>
      <c r="G755" s="72"/>
      <c r="O755" s="139"/>
      <c r="R755" s="139"/>
    </row>
    <row r="756" customHeight="1" spans="1:18">
      <c r="A756" s="72"/>
      <c r="B756" s="72"/>
      <c r="D756" s="119"/>
      <c r="G756" s="72"/>
      <c r="O756" s="139"/>
      <c r="R756" s="139"/>
    </row>
    <row r="757" customHeight="1" spans="1:18">
      <c r="A757" s="72"/>
      <c r="B757" s="72"/>
      <c r="D757" s="119"/>
      <c r="G757" s="72"/>
      <c r="O757" s="139"/>
      <c r="R757" s="139"/>
    </row>
    <row r="758" customHeight="1" spans="1:18">
      <c r="A758" s="72"/>
      <c r="B758" s="72"/>
      <c r="D758" s="119"/>
      <c r="G758" s="72"/>
      <c r="O758" s="139"/>
      <c r="R758" s="139"/>
    </row>
    <row r="759" customHeight="1" spans="1:18">
      <c r="A759" s="72"/>
      <c r="B759" s="72"/>
      <c r="D759" s="119"/>
      <c r="G759" s="72"/>
      <c r="O759" s="139"/>
      <c r="R759" s="139"/>
    </row>
    <row r="760" customHeight="1" spans="1:18">
      <c r="A760" s="72"/>
      <c r="B760" s="72"/>
      <c r="D760" s="119"/>
      <c r="G760" s="72"/>
      <c r="O760" s="139"/>
      <c r="R760" s="139"/>
    </row>
    <row r="761" customHeight="1" spans="1:18">
      <c r="A761" s="72"/>
      <c r="B761" s="72"/>
      <c r="D761" s="119"/>
      <c r="G761" s="72"/>
      <c r="O761" s="139"/>
      <c r="R761" s="139"/>
    </row>
    <row r="762" customHeight="1" spans="1:18">
      <c r="A762" s="72"/>
      <c r="B762" s="72"/>
      <c r="D762" s="119"/>
      <c r="G762" s="72"/>
      <c r="O762" s="139"/>
      <c r="R762" s="139"/>
    </row>
    <row r="763" customHeight="1" spans="1:18">
      <c r="A763" s="72"/>
      <c r="B763" s="72"/>
      <c r="D763" s="119"/>
      <c r="G763" s="72"/>
      <c r="O763" s="139"/>
      <c r="R763" s="139"/>
    </row>
    <row r="764" customHeight="1" spans="1:18">
      <c r="A764" s="72"/>
      <c r="B764" s="72"/>
      <c r="D764" s="119"/>
      <c r="G764" s="72"/>
      <c r="O764" s="139"/>
      <c r="R764" s="139"/>
    </row>
    <row r="765" customHeight="1" spans="1:18">
      <c r="A765" s="72"/>
      <c r="B765" s="72"/>
      <c r="D765" s="119"/>
      <c r="G765" s="72"/>
      <c r="O765" s="139"/>
      <c r="R765" s="139"/>
    </row>
    <row r="766" customHeight="1" spans="1:18">
      <c r="A766" s="72"/>
      <c r="B766" s="72"/>
      <c r="D766" s="119"/>
      <c r="G766" s="72"/>
      <c r="O766" s="139"/>
      <c r="R766" s="139"/>
    </row>
    <row r="767" customHeight="1" spans="1:18">
      <c r="A767" s="72"/>
      <c r="B767" s="72"/>
      <c r="D767" s="119"/>
      <c r="G767" s="72"/>
      <c r="O767" s="139"/>
      <c r="R767" s="139"/>
    </row>
    <row r="768" customHeight="1" spans="1:18">
      <c r="A768" s="72"/>
      <c r="B768" s="72"/>
      <c r="D768" s="119"/>
      <c r="G768" s="72"/>
      <c r="O768" s="139"/>
      <c r="R768" s="139"/>
    </row>
    <row r="769" customHeight="1" spans="1:18">
      <c r="A769" s="72"/>
      <c r="B769" s="72"/>
      <c r="D769" s="119"/>
      <c r="G769" s="72"/>
      <c r="O769" s="139"/>
      <c r="R769" s="139"/>
    </row>
    <row r="770" customHeight="1" spans="1:18">
      <c r="A770" s="72"/>
      <c r="B770" s="72"/>
      <c r="D770" s="119"/>
      <c r="G770" s="72"/>
      <c r="O770" s="139"/>
      <c r="R770" s="139"/>
    </row>
    <row r="771" customHeight="1" spans="1:18">
      <c r="A771" s="72"/>
      <c r="B771" s="72"/>
      <c r="D771" s="119"/>
      <c r="G771" s="72"/>
      <c r="O771" s="139"/>
      <c r="R771" s="139"/>
    </row>
    <row r="772" customHeight="1" spans="1:18">
      <c r="A772" s="72"/>
      <c r="B772" s="72"/>
      <c r="D772" s="119"/>
      <c r="G772" s="72"/>
      <c r="O772" s="139"/>
      <c r="R772" s="139"/>
    </row>
    <row r="773" customHeight="1" spans="1:18">
      <c r="A773" s="72"/>
      <c r="B773" s="72"/>
      <c r="D773" s="119"/>
      <c r="G773" s="72"/>
      <c r="O773" s="139"/>
      <c r="R773" s="139"/>
    </row>
    <row r="774" customHeight="1" spans="1:18">
      <c r="A774" s="72"/>
      <c r="B774" s="72"/>
      <c r="D774" s="119"/>
      <c r="G774" s="72"/>
      <c r="O774" s="139"/>
      <c r="R774" s="139"/>
    </row>
    <row r="775" customHeight="1" spans="1:18">
      <c r="A775" s="72"/>
      <c r="B775" s="72"/>
      <c r="D775" s="119"/>
      <c r="G775" s="72"/>
      <c r="O775" s="139"/>
      <c r="R775" s="139"/>
    </row>
    <row r="776" customHeight="1" spans="1:18">
      <c r="A776" s="72"/>
      <c r="B776" s="72"/>
      <c r="D776" s="119"/>
      <c r="G776" s="72"/>
      <c r="O776" s="139"/>
      <c r="R776" s="139"/>
    </row>
    <row r="777" customHeight="1" spans="1:18">
      <c r="A777" s="72"/>
      <c r="B777" s="72"/>
      <c r="D777" s="119"/>
      <c r="G777" s="72"/>
      <c r="O777" s="139"/>
      <c r="R777" s="139"/>
    </row>
    <row r="778" customHeight="1" spans="1:18">
      <c r="A778" s="72"/>
      <c r="B778" s="72"/>
      <c r="D778" s="119"/>
      <c r="G778" s="72"/>
      <c r="O778" s="139"/>
      <c r="R778" s="139"/>
    </row>
    <row r="779" customHeight="1" spans="1:18">
      <c r="A779" s="72"/>
      <c r="B779" s="72"/>
      <c r="D779" s="119"/>
      <c r="G779" s="72"/>
      <c r="O779" s="139"/>
      <c r="R779" s="139"/>
    </row>
    <row r="780" customHeight="1" spans="1:18">
      <c r="A780" s="72"/>
      <c r="B780" s="72"/>
      <c r="D780" s="119"/>
      <c r="G780" s="72"/>
      <c r="O780" s="139"/>
      <c r="R780" s="139"/>
    </row>
    <row r="781" customHeight="1" spans="1:18">
      <c r="A781" s="72"/>
      <c r="B781" s="72"/>
      <c r="D781" s="119"/>
      <c r="G781" s="72"/>
      <c r="O781" s="139"/>
      <c r="R781" s="139"/>
    </row>
    <row r="782" customHeight="1" spans="1:18">
      <c r="A782" s="72"/>
      <c r="B782" s="72"/>
      <c r="D782" s="119"/>
      <c r="G782" s="72"/>
      <c r="O782" s="139"/>
      <c r="R782" s="139"/>
    </row>
    <row r="783" customHeight="1" spans="1:18">
      <c r="A783" s="72"/>
      <c r="B783" s="72"/>
      <c r="D783" s="119"/>
      <c r="G783" s="72"/>
      <c r="O783" s="139"/>
      <c r="R783" s="139"/>
    </row>
    <row r="784" customHeight="1" spans="1:18">
      <c r="A784" s="72"/>
      <c r="B784" s="72"/>
      <c r="D784" s="119"/>
      <c r="G784" s="72"/>
      <c r="O784" s="139"/>
      <c r="R784" s="139"/>
    </row>
    <row r="785" customHeight="1" spans="1:18">
      <c r="A785" s="72"/>
      <c r="B785" s="72"/>
      <c r="D785" s="119"/>
      <c r="G785" s="72"/>
      <c r="O785" s="139"/>
      <c r="R785" s="139"/>
    </row>
    <row r="786" customHeight="1" spans="1:18">
      <c r="A786" s="72"/>
      <c r="B786" s="72"/>
      <c r="D786" s="119"/>
      <c r="G786" s="72"/>
      <c r="O786" s="139"/>
      <c r="R786" s="139"/>
    </row>
    <row r="787" customHeight="1" spans="1:18">
      <c r="A787" s="72"/>
      <c r="B787" s="72"/>
      <c r="D787" s="119"/>
      <c r="G787" s="72"/>
      <c r="O787" s="139"/>
      <c r="R787" s="139"/>
    </row>
    <row r="788" customHeight="1" spans="1:18">
      <c r="A788" s="72"/>
      <c r="B788" s="72"/>
      <c r="D788" s="119"/>
      <c r="G788" s="72"/>
      <c r="O788" s="139"/>
      <c r="R788" s="139"/>
    </row>
    <row r="789" customHeight="1" spans="1:18">
      <c r="A789" s="72"/>
      <c r="B789" s="72"/>
      <c r="D789" s="119"/>
      <c r="G789" s="72"/>
      <c r="O789" s="139"/>
      <c r="R789" s="139"/>
    </row>
    <row r="790" customHeight="1" spans="1:18">
      <c r="A790" s="72"/>
      <c r="B790" s="72"/>
      <c r="D790" s="119"/>
      <c r="G790" s="72"/>
      <c r="O790" s="139"/>
      <c r="R790" s="139"/>
    </row>
    <row r="791" customHeight="1" spans="1:18">
      <c r="A791" s="72"/>
      <c r="B791" s="72"/>
      <c r="D791" s="119"/>
      <c r="G791" s="72"/>
      <c r="O791" s="139"/>
      <c r="R791" s="139"/>
    </row>
    <row r="792" customHeight="1" spans="1:18">
      <c r="A792" s="72"/>
      <c r="B792" s="72"/>
      <c r="D792" s="119"/>
      <c r="G792" s="72"/>
      <c r="O792" s="139"/>
      <c r="R792" s="139"/>
    </row>
    <row r="793" customHeight="1" spans="1:18">
      <c r="A793" s="72"/>
      <c r="B793" s="72"/>
      <c r="D793" s="119"/>
      <c r="G793" s="72"/>
      <c r="O793" s="139"/>
      <c r="R793" s="139"/>
    </row>
    <row r="794" customHeight="1" spans="1:18">
      <c r="A794" s="72"/>
      <c r="B794" s="72"/>
      <c r="D794" s="119"/>
      <c r="G794" s="72"/>
      <c r="O794" s="139"/>
      <c r="R794" s="139"/>
    </row>
    <row r="795" customHeight="1" spans="1:18">
      <c r="A795" s="72"/>
      <c r="B795" s="72"/>
      <c r="D795" s="119"/>
      <c r="G795" s="72"/>
      <c r="O795" s="139"/>
      <c r="R795" s="139"/>
    </row>
    <row r="796" customHeight="1" spans="1:18">
      <c r="A796" s="72"/>
      <c r="B796" s="72"/>
      <c r="D796" s="119"/>
      <c r="G796" s="72"/>
      <c r="O796" s="139"/>
      <c r="R796" s="139"/>
    </row>
    <row r="797" customHeight="1" spans="1:18">
      <c r="A797" s="72"/>
      <c r="B797" s="72"/>
      <c r="D797" s="119"/>
      <c r="G797" s="72"/>
      <c r="O797" s="139"/>
      <c r="R797" s="139"/>
    </row>
    <row r="798" customHeight="1" spans="1:18">
      <c r="A798" s="72"/>
      <c r="B798" s="72"/>
      <c r="D798" s="119"/>
      <c r="G798" s="72"/>
      <c r="O798" s="139"/>
      <c r="R798" s="139"/>
    </row>
    <row r="799" customHeight="1" spans="1:18">
      <c r="A799" s="72"/>
      <c r="B799" s="72"/>
      <c r="D799" s="119"/>
      <c r="G799" s="72"/>
      <c r="O799" s="139"/>
      <c r="R799" s="139"/>
    </row>
    <row r="800" customHeight="1" spans="1:18">
      <c r="A800" s="72"/>
      <c r="B800" s="72"/>
      <c r="D800" s="119"/>
      <c r="G800" s="72"/>
      <c r="O800" s="139"/>
      <c r="R800" s="139"/>
    </row>
    <row r="801" customHeight="1" spans="1:18">
      <c r="A801" s="72"/>
      <c r="B801" s="72"/>
      <c r="D801" s="119"/>
      <c r="G801" s="72"/>
      <c r="O801" s="139"/>
      <c r="R801" s="139"/>
    </row>
    <row r="802" customHeight="1" spans="1:18">
      <c r="A802" s="72"/>
      <c r="B802" s="72"/>
      <c r="D802" s="119"/>
      <c r="G802" s="72"/>
      <c r="O802" s="139"/>
      <c r="R802" s="139"/>
    </row>
    <row r="803" customHeight="1" spans="1:18">
      <c r="A803" s="72"/>
      <c r="B803" s="72"/>
      <c r="D803" s="119"/>
      <c r="G803" s="72"/>
      <c r="O803" s="139"/>
      <c r="R803" s="139"/>
    </row>
    <row r="804" customHeight="1" spans="1:18">
      <c r="A804" s="72"/>
      <c r="B804" s="72"/>
      <c r="D804" s="119"/>
      <c r="G804" s="72"/>
      <c r="O804" s="139"/>
      <c r="R804" s="139"/>
    </row>
    <row r="805" customHeight="1" spans="1:18">
      <c r="A805" s="72"/>
      <c r="B805" s="72"/>
      <c r="D805" s="119"/>
      <c r="G805" s="72"/>
      <c r="O805" s="139"/>
      <c r="R805" s="139"/>
    </row>
    <row r="806" customHeight="1" spans="1:18">
      <c r="A806" s="72"/>
      <c r="B806" s="72"/>
      <c r="D806" s="119"/>
      <c r="G806" s="72"/>
      <c r="O806" s="139"/>
      <c r="R806" s="139"/>
    </row>
    <row r="807" customHeight="1" spans="1:18">
      <c r="A807" s="72"/>
      <c r="B807" s="72"/>
      <c r="D807" s="119"/>
      <c r="G807" s="72"/>
      <c r="O807" s="139"/>
      <c r="R807" s="139"/>
    </row>
    <row r="808" customHeight="1" spans="1:18">
      <c r="A808" s="72"/>
      <c r="B808" s="72"/>
      <c r="D808" s="119"/>
      <c r="G808" s="72"/>
      <c r="O808" s="139"/>
      <c r="R808" s="139"/>
    </row>
    <row r="809" customHeight="1" spans="1:18">
      <c r="A809" s="72"/>
      <c r="B809" s="72"/>
      <c r="D809" s="119"/>
      <c r="G809" s="72"/>
      <c r="O809" s="139"/>
      <c r="R809" s="139"/>
    </row>
    <row r="810" customHeight="1" spans="1:18">
      <c r="A810" s="72"/>
      <c r="B810" s="72"/>
      <c r="D810" s="119"/>
      <c r="G810" s="72"/>
      <c r="O810" s="139"/>
      <c r="R810" s="139"/>
    </row>
    <row r="811" customHeight="1" spans="1:18">
      <c r="A811" s="72"/>
      <c r="B811" s="72"/>
      <c r="D811" s="119"/>
      <c r="G811" s="72"/>
      <c r="O811" s="139"/>
      <c r="R811" s="139"/>
    </row>
    <row r="812" customHeight="1" spans="1:18">
      <c r="A812" s="72"/>
      <c r="B812" s="72"/>
      <c r="D812" s="119"/>
      <c r="G812" s="72"/>
      <c r="O812" s="139"/>
      <c r="R812" s="139"/>
    </row>
    <row r="813" customHeight="1" spans="1:18">
      <c r="A813" s="72"/>
      <c r="B813" s="72"/>
      <c r="D813" s="119"/>
      <c r="G813" s="72"/>
      <c r="O813" s="139"/>
      <c r="R813" s="139"/>
    </row>
    <row r="814" customHeight="1" spans="1:18">
      <c r="A814" s="72"/>
      <c r="B814" s="72"/>
      <c r="D814" s="119"/>
      <c r="G814" s="72"/>
      <c r="O814" s="139"/>
      <c r="R814" s="139"/>
    </row>
    <row r="815" customHeight="1" spans="1:18">
      <c r="A815" s="72"/>
      <c r="B815" s="72"/>
      <c r="D815" s="119"/>
      <c r="G815" s="72"/>
      <c r="O815" s="139"/>
      <c r="R815" s="139"/>
    </row>
    <row r="816" customHeight="1" spans="1:18">
      <c r="A816" s="72"/>
      <c r="B816" s="72"/>
      <c r="D816" s="119"/>
      <c r="G816" s="72"/>
      <c r="O816" s="139"/>
      <c r="R816" s="139"/>
    </row>
    <row r="817" customHeight="1" spans="1:18">
      <c r="A817" s="72"/>
      <c r="B817" s="72"/>
      <c r="D817" s="119"/>
      <c r="G817" s="72"/>
      <c r="O817" s="139"/>
      <c r="R817" s="139"/>
    </row>
    <row r="818" customHeight="1" spans="1:18">
      <c r="A818" s="72"/>
      <c r="B818" s="72"/>
      <c r="D818" s="119"/>
      <c r="G818" s="72"/>
      <c r="O818" s="139"/>
      <c r="R818" s="139"/>
    </row>
    <row r="819" customHeight="1" spans="1:18">
      <c r="A819" s="72"/>
      <c r="B819" s="72"/>
      <c r="D819" s="119"/>
      <c r="G819" s="72"/>
      <c r="O819" s="139"/>
      <c r="R819" s="139"/>
    </row>
    <row r="820" customHeight="1" spans="1:18">
      <c r="A820" s="72"/>
      <c r="B820" s="72"/>
      <c r="D820" s="119"/>
      <c r="G820" s="72"/>
      <c r="O820" s="139"/>
      <c r="R820" s="139"/>
    </row>
    <row r="821" customHeight="1" spans="1:18">
      <c r="A821" s="72"/>
      <c r="B821" s="72"/>
      <c r="D821" s="119"/>
      <c r="G821" s="72"/>
      <c r="O821" s="139"/>
      <c r="R821" s="139"/>
    </row>
    <row r="822" customHeight="1" spans="1:18">
      <c r="A822" s="72"/>
      <c r="B822" s="72"/>
      <c r="D822" s="119"/>
      <c r="G822" s="72"/>
      <c r="O822" s="139"/>
      <c r="R822" s="139"/>
    </row>
    <row r="823" customHeight="1" spans="1:18">
      <c r="A823" s="72"/>
      <c r="B823" s="72"/>
      <c r="D823" s="119"/>
      <c r="G823" s="72"/>
      <c r="O823" s="139"/>
      <c r="R823" s="139"/>
    </row>
    <row r="824" customHeight="1" spans="1:18">
      <c r="A824" s="72"/>
      <c r="B824" s="72"/>
      <c r="D824" s="119"/>
      <c r="G824" s="72"/>
      <c r="O824" s="139"/>
      <c r="R824" s="139"/>
    </row>
    <row r="825" customHeight="1" spans="1:18">
      <c r="A825" s="72"/>
      <c r="B825" s="72"/>
      <c r="D825" s="119"/>
      <c r="G825" s="72"/>
      <c r="O825" s="139"/>
      <c r="R825" s="139"/>
    </row>
    <row r="826" customHeight="1" spans="1:18">
      <c r="A826" s="72"/>
      <c r="B826" s="72"/>
      <c r="D826" s="119"/>
      <c r="G826" s="72"/>
      <c r="O826" s="139"/>
      <c r="R826" s="139"/>
    </row>
    <row r="827" customHeight="1" spans="1:18">
      <c r="A827" s="72"/>
      <c r="B827" s="72"/>
      <c r="D827" s="119"/>
      <c r="G827" s="72"/>
      <c r="O827" s="139"/>
      <c r="R827" s="139"/>
    </row>
    <row r="828" customHeight="1" spans="1:18">
      <c r="A828" s="72"/>
      <c r="B828" s="72"/>
      <c r="D828" s="119"/>
      <c r="G828" s="72"/>
      <c r="O828" s="139"/>
      <c r="R828" s="139"/>
    </row>
    <row r="829" customHeight="1" spans="1:18">
      <c r="A829" s="72"/>
      <c r="B829" s="72"/>
      <c r="D829" s="119"/>
      <c r="G829" s="72"/>
      <c r="O829" s="139"/>
      <c r="R829" s="139"/>
    </row>
    <row r="830" customHeight="1" spans="1:18">
      <c r="A830" s="72"/>
      <c r="B830" s="72"/>
      <c r="D830" s="119"/>
      <c r="G830" s="72"/>
      <c r="O830" s="139"/>
      <c r="R830" s="139"/>
    </row>
    <row r="831" customHeight="1" spans="1:18">
      <c r="A831" s="72"/>
      <c r="B831" s="72"/>
      <c r="D831" s="119"/>
      <c r="G831" s="72"/>
      <c r="O831" s="139"/>
      <c r="R831" s="139"/>
    </row>
    <row r="832" customHeight="1" spans="1:18">
      <c r="A832" s="72"/>
      <c r="B832" s="72"/>
      <c r="D832" s="119"/>
      <c r="G832" s="72"/>
      <c r="O832" s="139"/>
      <c r="R832" s="139"/>
    </row>
    <row r="833" customHeight="1" spans="1:18">
      <c r="A833" s="72"/>
      <c r="B833" s="72"/>
      <c r="D833" s="119"/>
      <c r="G833" s="72"/>
      <c r="O833" s="139"/>
      <c r="R833" s="139"/>
    </row>
    <row r="834" customHeight="1" spans="1:18">
      <c r="A834" s="72"/>
      <c r="B834" s="72"/>
      <c r="D834" s="119"/>
      <c r="G834" s="72"/>
      <c r="O834" s="139"/>
      <c r="R834" s="139"/>
    </row>
    <row r="835" customHeight="1" spans="1:18">
      <c r="A835" s="72"/>
      <c r="B835" s="72"/>
      <c r="D835" s="119"/>
      <c r="G835" s="72"/>
      <c r="O835" s="139"/>
      <c r="R835" s="139"/>
    </row>
    <row r="836" customHeight="1" spans="1:18">
      <c r="A836" s="72"/>
      <c r="B836" s="72"/>
      <c r="D836" s="119"/>
      <c r="G836" s="72"/>
      <c r="O836" s="139"/>
      <c r="R836" s="139"/>
    </row>
    <row r="837" customHeight="1" spans="1:18">
      <c r="A837" s="72"/>
      <c r="B837" s="72"/>
      <c r="D837" s="119"/>
      <c r="G837" s="72"/>
      <c r="O837" s="139"/>
      <c r="R837" s="139"/>
    </row>
    <row r="838" customHeight="1" spans="1:18">
      <c r="A838" s="72"/>
      <c r="B838" s="72"/>
      <c r="D838" s="119"/>
      <c r="G838" s="72"/>
      <c r="O838" s="139"/>
      <c r="R838" s="139"/>
    </row>
    <row r="839" customHeight="1" spans="1:18">
      <c r="A839" s="72"/>
      <c r="B839" s="72"/>
      <c r="D839" s="119"/>
      <c r="G839" s="72"/>
      <c r="O839" s="139"/>
      <c r="R839" s="139"/>
    </row>
    <row r="840" customHeight="1" spans="1:18">
      <c r="A840" s="72"/>
      <c r="B840" s="72"/>
      <c r="D840" s="119"/>
      <c r="G840" s="72"/>
      <c r="O840" s="139"/>
      <c r="R840" s="139"/>
    </row>
    <row r="841" customHeight="1" spans="1:18">
      <c r="A841" s="72"/>
      <c r="B841" s="72"/>
      <c r="D841" s="119"/>
      <c r="G841" s="72"/>
      <c r="O841" s="139"/>
      <c r="R841" s="139"/>
    </row>
    <row r="842" customHeight="1" spans="1:18">
      <c r="A842" s="72"/>
      <c r="B842" s="72"/>
      <c r="D842" s="119"/>
      <c r="G842" s="72"/>
      <c r="O842" s="139"/>
      <c r="R842" s="139"/>
    </row>
    <row r="843" customHeight="1" spans="1:18">
      <c r="A843" s="72"/>
      <c r="B843" s="72"/>
      <c r="D843" s="119"/>
      <c r="G843" s="72"/>
      <c r="O843" s="139"/>
      <c r="R843" s="139"/>
    </row>
    <row r="844" customHeight="1" spans="1:18">
      <c r="A844" s="72"/>
      <c r="B844" s="72"/>
      <c r="D844" s="119"/>
      <c r="G844" s="72"/>
      <c r="O844" s="139"/>
      <c r="R844" s="139"/>
    </row>
    <row r="845" customHeight="1" spans="1:18">
      <c r="A845" s="72"/>
      <c r="B845" s="72"/>
      <c r="D845" s="119"/>
      <c r="G845" s="72"/>
      <c r="O845" s="139"/>
      <c r="R845" s="139"/>
    </row>
    <row r="846" customHeight="1" spans="1:18">
      <c r="A846" s="72"/>
      <c r="B846" s="72"/>
      <c r="D846" s="119"/>
      <c r="G846" s="72"/>
      <c r="O846" s="139"/>
      <c r="R846" s="139"/>
    </row>
    <row r="847" customHeight="1" spans="1:18">
      <c r="A847" s="72"/>
      <c r="B847" s="72"/>
      <c r="D847" s="119"/>
      <c r="G847" s="72"/>
      <c r="O847" s="139"/>
      <c r="R847" s="139"/>
    </row>
    <row r="848" customHeight="1" spans="1:18">
      <c r="A848" s="72"/>
      <c r="B848" s="72"/>
      <c r="D848" s="119"/>
      <c r="G848" s="72"/>
      <c r="O848" s="139"/>
      <c r="R848" s="139"/>
    </row>
    <row r="849" customHeight="1" spans="1:18">
      <c r="A849" s="72"/>
      <c r="B849" s="72"/>
      <c r="D849" s="119"/>
      <c r="G849" s="72"/>
      <c r="O849" s="139"/>
      <c r="R849" s="139"/>
    </row>
    <row r="850" customHeight="1" spans="1:18">
      <c r="A850" s="72"/>
      <c r="B850" s="72"/>
      <c r="D850" s="119"/>
      <c r="G850" s="72"/>
      <c r="O850" s="139"/>
      <c r="R850" s="139"/>
    </row>
    <row r="851" customHeight="1" spans="1:18">
      <c r="A851" s="72"/>
      <c r="B851" s="72"/>
      <c r="D851" s="119"/>
      <c r="G851" s="72"/>
      <c r="O851" s="139"/>
      <c r="R851" s="139"/>
    </row>
    <row r="852" customHeight="1" spans="1:18">
      <c r="A852" s="72"/>
      <c r="B852" s="72"/>
      <c r="D852" s="119"/>
      <c r="G852" s="72"/>
      <c r="O852" s="139"/>
      <c r="R852" s="139"/>
    </row>
    <row r="853" customHeight="1" spans="1:18">
      <c r="A853" s="72"/>
      <c r="B853" s="72"/>
      <c r="D853" s="119"/>
      <c r="G853" s="72"/>
      <c r="O853" s="139"/>
      <c r="R853" s="139"/>
    </row>
    <row r="854" customHeight="1" spans="1:18">
      <c r="A854" s="72"/>
      <c r="B854" s="72"/>
      <c r="D854" s="119"/>
      <c r="G854" s="72"/>
      <c r="O854" s="139"/>
      <c r="R854" s="139"/>
    </row>
    <row r="855" customHeight="1" spans="1:18">
      <c r="A855" s="72"/>
      <c r="B855" s="72"/>
      <c r="D855" s="119"/>
      <c r="G855" s="72"/>
      <c r="O855" s="139"/>
      <c r="R855" s="139"/>
    </row>
    <row r="856" customHeight="1" spans="1:18">
      <c r="A856" s="72"/>
      <c r="B856" s="72"/>
      <c r="D856" s="119"/>
      <c r="G856" s="72"/>
      <c r="O856" s="139"/>
      <c r="R856" s="139"/>
    </row>
    <row r="857" customHeight="1" spans="1:18">
      <c r="A857" s="72"/>
      <c r="B857" s="72"/>
      <c r="D857" s="119"/>
      <c r="G857" s="72"/>
      <c r="O857" s="139"/>
      <c r="R857" s="139"/>
    </row>
    <row r="858" customHeight="1" spans="1:18">
      <c r="A858" s="72"/>
      <c r="B858" s="72"/>
      <c r="D858" s="119"/>
      <c r="G858" s="72"/>
      <c r="O858" s="139"/>
      <c r="R858" s="139"/>
    </row>
    <row r="859" customHeight="1" spans="1:18">
      <c r="A859" s="72"/>
      <c r="B859" s="72"/>
      <c r="D859" s="119"/>
      <c r="G859" s="72"/>
      <c r="O859" s="139"/>
      <c r="R859" s="139"/>
    </row>
    <row r="860" customHeight="1" spans="1:18">
      <c r="A860" s="72"/>
      <c r="B860" s="72"/>
      <c r="D860" s="119"/>
      <c r="G860" s="72"/>
      <c r="O860" s="139"/>
      <c r="R860" s="139"/>
    </row>
    <row r="861" customHeight="1" spans="1:18">
      <c r="A861" s="72"/>
      <c r="B861" s="72"/>
      <c r="D861" s="119"/>
      <c r="G861" s="72"/>
      <c r="O861" s="139"/>
      <c r="R861" s="139"/>
    </row>
    <row r="862" customHeight="1" spans="1:18">
      <c r="A862" s="72"/>
      <c r="B862" s="72"/>
      <c r="D862" s="119"/>
      <c r="G862" s="72"/>
      <c r="O862" s="139"/>
      <c r="R862" s="139"/>
    </row>
    <row r="863" customHeight="1" spans="1:18">
      <c r="A863" s="72"/>
      <c r="B863" s="72"/>
      <c r="D863" s="119"/>
      <c r="G863" s="72"/>
      <c r="O863" s="139"/>
      <c r="R863" s="139"/>
    </row>
    <row r="864" customHeight="1" spans="1:18">
      <c r="A864" s="72"/>
      <c r="B864" s="72"/>
      <c r="D864" s="119"/>
      <c r="G864" s="72"/>
      <c r="O864" s="139"/>
      <c r="R864" s="139"/>
    </row>
    <row r="865" customHeight="1" spans="1:18">
      <c r="A865" s="72"/>
      <c r="B865" s="72"/>
      <c r="D865" s="119"/>
      <c r="G865" s="72"/>
      <c r="O865" s="139"/>
      <c r="R865" s="139"/>
    </row>
    <row r="866" customHeight="1" spans="1:18">
      <c r="A866" s="72"/>
      <c r="B866" s="72"/>
      <c r="D866" s="119"/>
      <c r="G866" s="72"/>
      <c r="O866" s="139"/>
      <c r="R866" s="139"/>
    </row>
    <row r="867" customHeight="1" spans="1:18">
      <c r="A867" s="72"/>
      <c r="B867" s="72"/>
      <c r="D867" s="119"/>
      <c r="G867" s="72"/>
      <c r="O867" s="139"/>
      <c r="R867" s="139"/>
    </row>
    <row r="868" customHeight="1" spans="1:18">
      <c r="A868" s="72"/>
      <c r="B868" s="72"/>
      <c r="D868" s="119"/>
      <c r="G868" s="72"/>
      <c r="O868" s="139"/>
      <c r="R868" s="139"/>
    </row>
    <row r="869" customHeight="1" spans="1:18">
      <c r="A869" s="72"/>
      <c r="B869" s="72"/>
      <c r="D869" s="119"/>
      <c r="G869" s="72"/>
      <c r="O869" s="139"/>
      <c r="R869" s="139"/>
    </row>
    <row r="870" customHeight="1" spans="1:18">
      <c r="A870" s="72"/>
      <c r="B870" s="72"/>
      <c r="D870" s="119"/>
      <c r="G870" s="72"/>
      <c r="O870" s="139"/>
      <c r="R870" s="139"/>
    </row>
    <row r="871" customHeight="1" spans="1:18">
      <c r="A871" s="72"/>
      <c r="B871" s="72"/>
      <c r="D871" s="119"/>
      <c r="G871" s="72"/>
      <c r="O871" s="139"/>
      <c r="R871" s="139"/>
    </row>
    <row r="872" customHeight="1" spans="1:18">
      <c r="A872" s="72"/>
      <c r="B872" s="72"/>
      <c r="D872" s="119"/>
      <c r="G872" s="72"/>
      <c r="O872" s="139"/>
      <c r="R872" s="139"/>
    </row>
    <row r="873" customHeight="1" spans="1:18">
      <c r="A873" s="72"/>
      <c r="B873" s="72"/>
      <c r="D873" s="119"/>
      <c r="G873" s="72"/>
      <c r="O873" s="139"/>
      <c r="R873" s="139"/>
    </row>
    <row r="874" customHeight="1" spans="1:18">
      <c r="A874" s="72"/>
      <c r="B874" s="72"/>
      <c r="D874" s="119"/>
      <c r="G874" s="72"/>
      <c r="O874" s="139"/>
      <c r="R874" s="139"/>
    </row>
    <row r="875" customHeight="1" spans="1:18">
      <c r="A875" s="72"/>
      <c r="B875" s="72"/>
      <c r="D875" s="119"/>
      <c r="G875" s="72"/>
      <c r="O875" s="139"/>
      <c r="R875" s="139"/>
    </row>
    <row r="876" customHeight="1" spans="1:18">
      <c r="A876" s="72"/>
      <c r="B876" s="72"/>
      <c r="D876" s="119"/>
      <c r="G876" s="72"/>
      <c r="O876" s="139"/>
      <c r="R876" s="139"/>
    </row>
    <row r="877" customHeight="1" spans="1:18">
      <c r="A877" s="72"/>
      <c r="B877" s="72"/>
      <c r="D877" s="119"/>
      <c r="G877" s="72"/>
      <c r="O877" s="139"/>
      <c r="R877" s="139"/>
    </row>
    <row r="878" customHeight="1" spans="1:18">
      <c r="A878" s="72"/>
      <c r="B878" s="72"/>
      <c r="D878" s="119"/>
      <c r="G878" s="72"/>
      <c r="O878" s="139"/>
      <c r="R878" s="139"/>
    </row>
    <row r="879" customHeight="1" spans="1:18">
      <c r="A879" s="72"/>
      <c r="B879" s="72"/>
      <c r="D879" s="119"/>
      <c r="G879" s="72"/>
      <c r="O879" s="139"/>
      <c r="R879" s="139"/>
    </row>
    <row r="880" customHeight="1" spans="1:18">
      <c r="A880" s="72"/>
      <c r="B880" s="72"/>
      <c r="D880" s="119"/>
      <c r="G880" s="72"/>
      <c r="O880" s="139"/>
      <c r="R880" s="139"/>
    </row>
    <row r="881" customHeight="1" spans="1:18">
      <c r="A881" s="72"/>
      <c r="B881" s="72"/>
      <c r="D881" s="119"/>
      <c r="G881" s="72"/>
      <c r="O881" s="139"/>
      <c r="R881" s="139"/>
    </row>
    <row r="882" customHeight="1" spans="1:18">
      <c r="A882" s="72"/>
      <c r="B882" s="72"/>
      <c r="D882" s="119"/>
      <c r="G882" s="72"/>
      <c r="O882" s="139"/>
      <c r="R882" s="139"/>
    </row>
    <row r="883" customHeight="1" spans="1:18">
      <c r="A883" s="72"/>
      <c r="B883" s="72"/>
      <c r="D883" s="119"/>
      <c r="G883" s="72"/>
      <c r="O883" s="139"/>
      <c r="R883" s="139"/>
    </row>
    <row r="884" customHeight="1" spans="1:18">
      <c r="A884" s="72"/>
      <c r="B884" s="72"/>
      <c r="D884" s="119"/>
      <c r="G884" s="72"/>
      <c r="O884" s="139"/>
      <c r="R884" s="139"/>
    </row>
    <row r="885" customHeight="1" spans="1:18">
      <c r="A885" s="72"/>
      <c r="B885" s="72"/>
      <c r="D885" s="119"/>
      <c r="G885" s="72"/>
      <c r="O885" s="139"/>
      <c r="R885" s="139"/>
    </row>
    <row r="886" customHeight="1" spans="1:18">
      <c r="A886" s="72"/>
      <c r="B886" s="72"/>
      <c r="D886" s="119"/>
      <c r="G886" s="72"/>
      <c r="O886" s="139"/>
      <c r="R886" s="139"/>
    </row>
    <row r="887" customHeight="1" spans="1:18">
      <c r="A887" s="72"/>
      <c r="B887" s="72"/>
      <c r="D887" s="119"/>
      <c r="G887" s="72"/>
      <c r="O887" s="139"/>
      <c r="R887" s="139"/>
    </row>
    <row r="888" customHeight="1" spans="1:18">
      <c r="A888" s="72"/>
      <c r="B888" s="72"/>
      <c r="D888" s="119"/>
      <c r="G888" s="72"/>
      <c r="O888" s="139"/>
      <c r="R888" s="139"/>
    </row>
    <row r="889" customHeight="1" spans="1:18">
      <c r="A889" s="72"/>
      <c r="B889" s="72"/>
      <c r="D889" s="119"/>
      <c r="G889" s="72"/>
      <c r="O889" s="139"/>
      <c r="R889" s="139"/>
    </row>
    <row r="890" customHeight="1" spans="1:18">
      <c r="A890" s="72"/>
      <c r="B890" s="72"/>
      <c r="D890" s="119"/>
      <c r="G890" s="72"/>
      <c r="O890" s="139"/>
      <c r="R890" s="139"/>
    </row>
    <row r="891" customHeight="1" spans="1:18">
      <c r="A891" s="72"/>
      <c r="B891" s="72"/>
      <c r="D891" s="119"/>
      <c r="G891" s="72"/>
      <c r="O891" s="139"/>
      <c r="R891" s="139"/>
    </row>
    <row r="892" customHeight="1" spans="1:18">
      <c r="A892" s="72"/>
      <c r="B892" s="72"/>
      <c r="D892" s="119"/>
      <c r="G892" s="72"/>
      <c r="O892" s="139"/>
      <c r="R892" s="139"/>
    </row>
    <row r="893" customHeight="1" spans="1:18">
      <c r="A893" s="72"/>
      <c r="B893" s="72"/>
      <c r="D893" s="119"/>
      <c r="G893" s="72"/>
      <c r="O893" s="139"/>
      <c r="R893" s="139"/>
    </row>
    <row r="894" customHeight="1" spans="1:18">
      <c r="A894" s="72"/>
      <c r="B894" s="72"/>
      <c r="D894" s="119"/>
      <c r="G894" s="72"/>
      <c r="O894" s="139"/>
      <c r="R894" s="139"/>
    </row>
    <row r="895" customHeight="1" spans="1:18">
      <c r="A895" s="72"/>
      <c r="B895" s="72"/>
      <c r="D895" s="119"/>
      <c r="G895" s="72"/>
      <c r="O895" s="139"/>
      <c r="R895" s="139"/>
    </row>
    <row r="896" customHeight="1" spans="1:18">
      <c r="A896" s="72"/>
      <c r="B896" s="72"/>
      <c r="D896" s="119"/>
      <c r="G896" s="72"/>
      <c r="O896" s="139"/>
      <c r="R896" s="139"/>
    </row>
    <row r="897" customHeight="1" spans="1:18">
      <c r="A897" s="72"/>
      <c r="B897" s="72"/>
      <c r="D897" s="119"/>
      <c r="G897" s="72"/>
      <c r="O897" s="139"/>
      <c r="R897" s="139"/>
    </row>
    <row r="898" customHeight="1" spans="1:18">
      <c r="A898" s="72"/>
      <c r="B898" s="72"/>
      <c r="D898" s="119"/>
      <c r="G898" s="72"/>
      <c r="O898" s="139"/>
      <c r="R898" s="139"/>
    </row>
    <row r="899" customHeight="1" spans="1:18">
      <c r="A899" s="72"/>
      <c r="B899" s="72"/>
      <c r="D899" s="119"/>
      <c r="G899" s="72"/>
      <c r="O899" s="139"/>
      <c r="R899" s="139"/>
    </row>
    <row r="900" customHeight="1" spans="1:18">
      <c r="A900" s="72"/>
      <c r="B900" s="72"/>
      <c r="D900" s="119"/>
      <c r="G900" s="72"/>
      <c r="O900" s="139"/>
      <c r="R900" s="139"/>
    </row>
    <row r="901" customHeight="1" spans="1:18">
      <c r="A901" s="72"/>
      <c r="B901" s="72"/>
      <c r="D901" s="119"/>
      <c r="G901" s="72"/>
      <c r="O901" s="139"/>
      <c r="R901" s="139"/>
    </row>
    <row r="902" customHeight="1" spans="1:18">
      <c r="A902" s="72"/>
      <c r="B902" s="72"/>
      <c r="D902" s="119"/>
      <c r="G902" s="72"/>
      <c r="O902" s="139"/>
      <c r="R902" s="139"/>
    </row>
    <row r="903" customHeight="1" spans="1:18">
      <c r="A903" s="72"/>
      <c r="B903" s="72"/>
      <c r="D903" s="119"/>
      <c r="G903" s="72"/>
      <c r="O903" s="139"/>
      <c r="R903" s="139"/>
    </row>
    <row r="904" customHeight="1" spans="1:18">
      <c r="A904" s="72"/>
      <c r="B904" s="72"/>
      <c r="D904" s="119"/>
      <c r="G904" s="72"/>
      <c r="O904" s="139"/>
      <c r="R904" s="139"/>
    </row>
    <row r="905" customHeight="1" spans="1:18">
      <c r="A905" s="72"/>
      <c r="B905" s="72"/>
      <c r="D905" s="119"/>
      <c r="G905" s="72"/>
      <c r="O905" s="139"/>
      <c r="R905" s="139"/>
    </row>
    <row r="906" customHeight="1" spans="1:18">
      <c r="A906" s="72"/>
      <c r="B906" s="72"/>
      <c r="D906" s="119"/>
      <c r="G906" s="72"/>
      <c r="O906" s="139"/>
      <c r="R906" s="139"/>
    </row>
    <row r="907" customHeight="1" spans="1:18">
      <c r="A907" s="72"/>
      <c r="B907" s="72"/>
      <c r="D907" s="119"/>
      <c r="G907" s="72"/>
      <c r="O907" s="139"/>
      <c r="R907" s="139"/>
    </row>
    <row r="908" customHeight="1" spans="1:18">
      <c r="A908" s="72"/>
      <c r="B908" s="72"/>
      <c r="D908" s="119"/>
      <c r="G908" s="72"/>
      <c r="O908" s="139"/>
      <c r="R908" s="139"/>
    </row>
    <row r="909" customHeight="1" spans="1:18">
      <c r="A909" s="72"/>
      <c r="B909" s="72"/>
      <c r="D909" s="119"/>
      <c r="G909" s="72"/>
      <c r="O909" s="139"/>
      <c r="R909" s="139"/>
    </row>
    <row r="910" customHeight="1" spans="1:18">
      <c r="A910" s="72"/>
      <c r="B910" s="72"/>
      <c r="D910" s="119"/>
      <c r="G910" s="72"/>
      <c r="O910" s="139"/>
      <c r="R910" s="139"/>
    </row>
    <row r="911" customHeight="1" spans="1:18">
      <c r="A911" s="72"/>
      <c r="B911" s="72"/>
      <c r="D911" s="119"/>
      <c r="G911" s="72"/>
      <c r="O911" s="139"/>
      <c r="R911" s="139"/>
    </row>
    <row r="912" customHeight="1" spans="1:18">
      <c r="A912" s="72"/>
      <c r="B912" s="72"/>
      <c r="D912" s="119"/>
      <c r="G912" s="72"/>
      <c r="O912" s="139"/>
      <c r="R912" s="139"/>
    </row>
    <row r="913" customHeight="1" spans="1:18">
      <c r="A913" s="72"/>
      <c r="B913" s="72"/>
      <c r="D913" s="119"/>
      <c r="G913" s="72"/>
      <c r="O913" s="139"/>
      <c r="R913" s="139"/>
    </row>
    <row r="914" customHeight="1" spans="1:18">
      <c r="A914" s="72"/>
      <c r="B914" s="72"/>
      <c r="D914" s="119"/>
      <c r="G914" s="72"/>
      <c r="O914" s="139"/>
      <c r="R914" s="139"/>
    </row>
    <row r="915" customHeight="1" spans="1:18">
      <c r="A915" s="72"/>
      <c r="B915" s="72"/>
      <c r="D915" s="119"/>
      <c r="G915" s="72"/>
      <c r="O915" s="139"/>
      <c r="R915" s="139"/>
    </row>
    <row r="916" customHeight="1" spans="1:18">
      <c r="A916" s="72"/>
      <c r="B916" s="72"/>
      <c r="D916" s="119"/>
      <c r="G916" s="72"/>
      <c r="O916" s="139"/>
      <c r="R916" s="139"/>
    </row>
    <row r="917" customHeight="1" spans="1:18">
      <c r="A917" s="72"/>
      <c r="B917" s="72"/>
      <c r="D917" s="119"/>
      <c r="G917" s="72"/>
      <c r="O917" s="139"/>
      <c r="R917" s="139"/>
    </row>
    <row r="918" customHeight="1" spans="1:18">
      <c r="A918" s="72"/>
      <c r="B918" s="72"/>
      <c r="D918" s="119"/>
      <c r="G918" s="72"/>
      <c r="O918" s="139"/>
      <c r="R918" s="139"/>
    </row>
    <row r="919" customHeight="1" spans="1:18">
      <c r="A919" s="72"/>
      <c r="B919" s="72"/>
      <c r="D919" s="119"/>
      <c r="G919" s="72"/>
      <c r="O919" s="139"/>
      <c r="R919" s="139"/>
    </row>
    <row r="920" customHeight="1" spans="1:18">
      <c r="A920" s="72"/>
      <c r="B920" s="72"/>
      <c r="D920" s="119"/>
      <c r="G920" s="72"/>
      <c r="O920" s="139"/>
      <c r="R920" s="139"/>
    </row>
    <row r="921" customHeight="1" spans="1:18">
      <c r="A921" s="72"/>
      <c r="B921" s="72"/>
      <c r="D921" s="119"/>
      <c r="G921" s="72"/>
      <c r="O921" s="139"/>
      <c r="R921" s="139"/>
    </row>
    <row r="922" customHeight="1" spans="1:18">
      <c r="A922" s="72"/>
      <c r="B922" s="72"/>
      <c r="D922" s="119"/>
      <c r="G922" s="72"/>
      <c r="O922" s="139"/>
      <c r="R922" s="139"/>
    </row>
    <row r="923" customHeight="1" spans="1:18">
      <c r="A923" s="72"/>
      <c r="B923" s="72"/>
      <c r="D923" s="119"/>
      <c r="G923" s="72"/>
      <c r="O923" s="139"/>
      <c r="R923" s="139"/>
    </row>
    <row r="924" customHeight="1" spans="1:18">
      <c r="A924" s="72"/>
      <c r="B924" s="72"/>
      <c r="D924" s="119"/>
      <c r="G924" s="72"/>
      <c r="O924" s="139"/>
      <c r="R924" s="139"/>
    </row>
    <row r="925" customHeight="1" spans="1:18">
      <c r="A925" s="72"/>
      <c r="B925" s="72"/>
      <c r="D925" s="119"/>
      <c r="G925" s="72"/>
      <c r="O925" s="139"/>
      <c r="R925" s="139"/>
    </row>
    <row r="926" customHeight="1" spans="1:18">
      <c r="A926" s="72"/>
      <c r="B926" s="72"/>
      <c r="D926" s="119"/>
      <c r="G926" s="72"/>
      <c r="O926" s="139"/>
      <c r="R926" s="139"/>
    </row>
    <row r="927" customHeight="1" spans="1:18">
      <c r="A927" s="72"/>
      <c r="B927" s="72"/>
      <c r="D927" s="119"/>
      <c r="G927" s="72"/>
      <c r="O927" s="139"/>
      <c r="R927" s="139"/>
    </row>
    <row r="928" customHeight="1" spans="1:18">
      <c r="A928" s="72"/>
      <c r="B928" s="72"/>
      <c r="D928" s="119"/>
      <c r="G928" s="72"/>
      <c r="O928" s="139"/>
      <c r="R928" s="139"/>
    </row>
    <row r="929" customHeight="1" spans="1:18">
      <c r="A929" s="72"/>
      <c r="B929" s="72"/>
      <c r="D929" s="119"/>
      <c r="G929" s="72"/>
      <c r="O929" s="139"/>
      <c r="R929" s="139"/>
    </row>
    <row r="930" customHeight="1" spans="1:18">
      <c r="A930" s="72"/>
      <c r="B930" s="72"/>
      <c r="D930" s="119"/>
      <c r="G930" s="72"/>
      <c r="O930" s="139"/>
      <c r="R930" s="139"/>
    </row>
    <row r="931" customHeight="1" spans="1:18">
      <c r="A931" s="72"/>
      <c r="B931" s="72"/>
      <c r="D931" s="119"/>
      <c r="G931" s="72"/>
      <c r="O931" s="139"/>
      <c r="R931" s="139"/>
    </row>
    <row r="932" customHeight="1" spans="1:18">
      <c r="A932" s="72"/>
      <c r="B932" s="72"/>
      <c r="D932" s="119"/>
      <c r="G932" s="72"/>
      <c r="O932" s="139"/>
      <c r="R932" s="139"/>
    </row>
    <row r="933" customHeight="1" spans="1:18">
      <c r="A933" s="72"/>
      <c r="B933" s="72"/>
      <c r="D933" s="119"/>
      <c r="G933" s="72"/>
      <c r="O933" s="139"/>
      <c r="R933" s="139"/>
    </row>
    <row r="934" customHeight="1" spans="1:18">
      <c r="A934" s="72"/>
      <c r="B934" s="72"/>
      <c r="D934" s="119"/>
      <c r="G934" s="72"/>
      <c r="O934" s="139"/>
      <c r="R934" s="139"/>
    </row>
    <row r="935" customHeight="1" spans="1:18">
      <c r="A935" s="72"/>
      <c r="B935" s="72"/>
      <c r="D935" s="119"/>
      <c r="G935" s="72"/>
      <c r="O935" s="139"/>
      <c r="R935" s="139"/>
    </row>
    <row r="936" customHeight="1" spans="1:18">
      <c r="A936" s="72"/>
      <c r="B936" s="72"/>
      <c r="D936" s="119"/>
      <c r="G936" s="72"/>
      <c r="O936" s="139"/>
      <c r="R936" s="139"/>
    </row>
    <row r="937" customHeight="1" spans="1:18">
      <c r="A937" s="72"/>
      <c r="B937" s="72"/>
      <c r="D937" s="119"/>
      <c r="G937" s="72"/>
      <c r="O937" s="139"/>
      <c r="R937" s="139"/>
    </row>
    <row r="938" customHeight="1" spans="1:18">
      <c r="A938" s="72"/>
      <c r="B938" s="72"/>
      <c r="D938" s="119"/>
      <c r="G938" s="72"/>
      <c r="O938" s="139"/>
      <c r="R938" s="139"/>
    </row>
    <row r="939" customHeight="1" spans="1:18">
      <c r="A939" s="72"/>
      <c r="B939" s="72"/>
      <c r="D939" s="119"/>
      <c r="G939" s="72"/>
      <c r="O939" s="139"/>
      <c r="R939" s="139"/>
    </row>
    <row r="940" customHeight="1" spans="1:18">
      <c r="A940" s="72"/>
      <c r="B940" s="72"/>
      <c r="D940" s="119"/>
      <c r="G940" s="72"/>
      <c r="O940" s="139"/>
      <c r="R940" s="139"/>
    </row>
    <row r="941" customHeight="1" spans="1:18">
      <c r="A941" s="72"/>
      <c r="B941" s="72"/>
      <c r="D941" s="119"/>
      <c r="G941" s="72"/>
      <c r="O941" s="139"/>
      <c r="R941" s="139"/>
    </row>
    <row r="942" customHeight="1" spans="1:18">
      <c r="A942" s="72"/>
      <c r="B942" s="72"/>
      <c r="D942" s="119"/>
      <c r="G942" s="72"/>
      <c r="O942" s="139"/>
      <c r="R942" s="139"/>
    </row>
    <row r="943" customHeight="1" spans="1:18">
      <c r="A943" s="72"/>
      <c r="B943" s="72"/>
      <c r="D943" s="119"/>
      <c r="G943" s="72"/>
      <c r="O943" s="139"/>
      <c r="R943" s="139"/>
    </row>
    <row r="944" customHeight="1" spans="1:18">
      <c r="A944" s="72"/>
      <c r="B944" s="72"/>
      <c r="D944" s="119"/>
      <c r="G944" s="72"/>
      <c r="O944" s="139"/>
      <c r="R944" s="139"/>
    </row>
    <row r="945" customHeight="1" spans="1:18">
      <c r="A945" s="72"/>
      <c r="B945" s="72"/>
      <c r="D945" s="119"/>
      <c r="G945" s="72"/>
      <c r="O945" s="139"/>
      <c r="R945" s="139"/>
    </row>
    <row r="946" customHeight="1" spans="1:18">
      <c r="A946" s="72"/>
      <c r="B946" s="72"/>
      <c r="D946" s="119"/>
      <c r="G946" s="72"/>
      <c r="O946" s="139"/>
      <c r="R946" s="139"/>
    </row>
    <row r="947" customHeight="1" spans="1:18">
      <c r="A947" s="72"/>
      <c r="B947" s="72"/>
      <c r="D947" s="119"/>
      <c r="G947" s="72"/>
      <c r="O947" s="139"/>
      <c r="R947" s="139"/>
    </row>
    <row r="948" customHeight="1" spans="1:18">
      <c r="A948" s="72"/>
      <c r="B948" s="72"/>
      <c r="D948" s="119"/>
      <c r="G948" s="72"/>
      <c r="O948" s="139"/>
      <c r="R948" s="139"/>
    </row>
    <row r="949" customHeight="1" spans="1:18">
      <c r="A949" s="72"/>
      <c r="B949" s="72"/>
      <c r="D949" s="119"/>
      <c r="G949" s="72"/>
      <c r="O949" s="139"/>
      <c r="R949" s="139"/>
    </row>
    <row r="950" customHeight="1" spans="1:18">
      <c r="A950" s="72"/>
      <c r="B950" s="72"/>
      <c r="D950" s="119"/>
      <c r="G950" s="72"/>
      <c r="O950" s="139"/>
      <c r="R950" s="139"/>
    </row>
    <row r="951" customHeight="1" spans="1:18">
      <c r="A951" s="72"/>
      <c r="B951" s="72"/>
      <c r="D951" s="119"/>
      <c r="G951" s="72"/>
      <c r="O951" s="139"/>
      <c r="R951" s="139"/>
    </row>
    <row r="952" customHeight="1" spans="1:18">
      <c r="A952" s="72"/>
      <c r="B952" s="72"/>
      <c r="D952" s="119"/>
      <c r="G952" s="72"/>
      <c r="O952" s="139"/>
      <c r="R952" s="139"/>
    </row>
    <row r="953" customHeight="1" spans="1:18">
      <c r="A953" s="72"/>
      <c r="B953" s="72"/>
      <c r="D953" s="119"/>
      <c r="G953" s="72"/>
      <c r="O953" s="139"/>
      <c r="R953" s="139"/>
    </row>
    <row r="954" customHeight="1" spans="1:18">
      <c r="A954" s="72"/>
      <c r="B954" s="72"/>
      <c r="D954" s="119"/>
      <c r="G954" s="72"/>
      <c r="O954" s="139"/>
      <c r="R954" s="139"/>
    </row>
    <row r="955" customHeight="1" spans="1:18">
      <c r="A955" s="72"/>
      <c r="B955" s="72"/>
      <c r="D955" s="119"/>
      <c r="G955" s="72"/>
      <c r="O955" s="139"/>
      <c r="R955" s="139"/>
    </row>
    <row r="956" customHeight="1" spans="1:18">
      <c r="A956" s="72"/>
      <c r="B956" s="72"/>
      <c r="D956" s="119"/>
      <c r="G956" s="72"/>
      <c r="O956" s="139"/>
      <c r="R956" s="139"/>
    </row>
    <row r="957" customHeight="1" spans="1:18">
      <c r="A957" s="72"/>
      <c r="B957" s="72"/>
      <c r="D957" s="119"/>
      <c r="G957" s="72"/>
      <c r="O957" s="139"/>
      <c r="R957" s="139"/>
    </row>
    <row r="958" customHeight="1" spans="1:18">
      <c r="A958" s="72"/>
      <c r="B958" s="72"/>
      <c r="D958" s="119"/>
      <c r="G958" s="72"/>
      <c r="O958" s="139"/>
      <c r="R958" s="139"/>
    </row>
    <row r="959" customHeight="1" spans="1:18">
      <c r="A959" s="72"/>
      <c r="B959" s="72"/>
      <c r="D959" s="119"/>
      <c r="G959" s="72"/>
      <c r="O959" s="139"/>
      <c r="R959" s="139"/>
    </row>
    <row r="960" customHeight="1" spans="1:18">
      <c r="A960" s="72"/>
      <c r="B960" s="72"/>
      <c r="D960" s="119"/>
      <c r="G960" s="72"/>
      <c r="O960" s="139"/>
      <c r="R960" s="139"/>
    </row>
    <row r="961" customHeight="1" spans="1:18">
      <c r="A961" s="72"/>
      <c r="B961" s="72"/>
      <c r="D961" s="119"/>
      <c r="G961" s="72"/>
      <c r="O961" s="139"/>
      <c r="R961" s="139"/>
    </row>
    <row r="962" customHeight="1" spans="1:18">
      <c r="A962" s="72"/>
      <c r="B962" s="72"/>
      <c r="D962" s="119"/>
      <c r="G962" s="72"/>
      <c r="O962" s="139"/>
      <c r="R962" s="139"/>
    </row>
    <row r="963" customHeight="1" spans="1:18">
      <c r="A963" s="72"/>
      <c r="B963" s="72"/>
      <c r="D963" s="119"/>
      <c r="G963" s="72"/>
      <c r="O963" s="139"/>
      <c r="R963" s="139"/>
    </row>
    <row r="964" customHeight="1" spans="1:18">
      <c r="A964" s="72"/>
      <c r="B964" s="72"/>
      <c r="D964" s="119"/>
      <c r="G964" s="72"/>
      <c r="O964" s="139"/>
      <c r="R964" s="139"/>
    </row>
    <row r="965" customHeight="1" spans="1:18">
      <c r="A965" s="72"/>
      <c r="B965" s="72"/>
      <c r="D965" s="119"/>
      <c r="G965" s="72"/>
      <c r="O965" s="139"/>
      <c r="R965" s="139"/>
    </row>
    <row r="966" customHeight="1" spans="1:18">
      <c r="A966" s="72"/>
      <c r="B966" s="72"/>
      <c r="D966" s="119"/>
      <c r="G966" s="72"/>
      <c r="O966" s="139"/>
      <c r="R966" s="139"/>
    </row>
    <row r="967" customHeight="1" spans="1:18">
      <c r="A967" s="72"/>
      <c r="B967" s="72"/>
      <c r="D967" s="119"/>
      <c r="G967" s="72"/>
      <c r="O967" s="139"/>
      <c r="R967" s="139"/>
    </row>
    <row r="968" customHeight="1" spans="1:18">
      <c r="A968" s="72"/>
      <c r="B968" s="72"/>
      <c r="D968" s="119"/>
      <c r="G968" s="72"/>
      <c r="O968" s="139"/>
      <c r="R968" s="139"/>
    </row>
    <row r="969" customHeight="1" spans="1:18">
      <c r="A969" s="72"/>
      <c r="B969" s="72"/>
      <c r="D969" s="119"/>
      <c r="G969" s="72"/>
      <c r="O969" s="139"/>
      <c r="R969" s="139"/>
    </row>
    <row r="970" customHeight="1" spans="1:18">
      <c r="A970" s="72"/>
      <c r="B970" s="72"/>
      <c r="D970" s="119"/>
      <c r="G970" s="72"/>
      <c r="O970" s="139"/>
      <c r="R970" s="139"/>
    </row>
    <row r="971" customHeight="1" spans="1:18">
      <c r="A971" s="72"/>
      <c r="B971" s="72"/>
      <c r="D971" s="119"/>
      <c r="G971" s="72"/>
      <c r="O971" s="139"/>
      <c r="R971" s="139"/>
    </row>
    <row r="972" customHeight="1" spans="1:18">
      <c r="A972" s="72"/>
      <c r="B972" s="72"/>
      <c r="D972" s="119"/>
      <c r="G972" s="72"/>
      <c r="O972" s="139"/>
      <c r="R972" s="139"/>
    </row>
    <row r="973" customHeight="1" spans="1:18">
      <c r="A973" s="72"/>
      <c r="B973" s="72"/>
      <c r="D973" s="119"/>
      <c r="G973" s="72"/>
      <c r="O973" s="139"/>
      <c r="R973" s="139"/>
    </row>
    <row r="974" customHeight="1" spans="1:18">
      <c r="A974" s="72"/>
      <c r="B974" s="72"/>
      <c r="D974" s="119"/>
      <c r="G974" s="72"/>
      <c r="O974" s="139"/>
      <c r="R974" s="139"/>
    </row>
    <row r="975" customHeight="1" spans="1:18">
      <c r="A975" s="72"/>
      <c r="B975" s="72"/>
      <c r="D975" s="119"/>
      <c r="G975" s="72"/>
      <c r="O975" s="139"/>
      <c r="R975" s="139"/>
    </row>
    <row r="976" customHeight="1" spans="1:18">
      <c r="A976" s="72"/>
      <c r="B976" s="72"/>
      <c r="D976" s="119"/>
      <c r="G976" s="72"/>
      <c r="O976" s="139"/>
      <c r="R976" s="139"/>
    </row>
    <row r="977" customHeight="1" spans="1:18">
      <c r="A977" s="72"/>
      <c r="B977" s="72"/>
      <c r="D977" s="119"/>
      <c r="G977" s="72"/>
      <c r="O977" s="139"/>
      <c r="R977" s="139"/>
    </row>
    <row r="978" customHeight="1" spans="1:18">
      <c r="A978" s="72"/>
      <c r="B978" s="72"/>
      <c r="D978" s="119"/>
      <c r="G978" s="72"/>
      <c r="O978" s="139"/>
      <c r="R978" s="139"/>
    </row>
    <row r="979" customHeight="1" spans="1:18">
      <c r="A979" s="72"/>
      <c r="B979" s="72"/>
      <c r="D979" s="119"/>
      <c r="G979" s="72"/>
      <c r="O979" s="139"/>
      <c r="R979" s="139"/>
    </row>
    <row r="980" customHeight="1" spans="1:18">
      <c r="A980" s="72"/>
      <c r="B980" s="72"/>
      <c r="D980" s="119"/>
      <c r="G980" s="72"/>
      <c r="O980" s="139"/>
      <c r="R980" s="139"/>
    </row>
    <row r="981" customHeight="1" spans="1:18">
      <c r="A981" s="72"/>
      <c r="B981" s="72"/>
      <c r="D981" s="119"/>
      <c r="G981" s="72"/>
      <c r="O981" s="139"/>
      <c r="R981" s="139"/>
    </row>
    <row r="982" customHeight="1" spans="1:18">
      <c r="A982" s="72"/>
      <c r="B982" s="72"/>
      <c r="D982" s="119"/>
      <c r="G982" s="72"/>
      <c r="O982" s="139"/>
      <c r="R982" s="139"/>
    </row>
    <row r="983" customHeight="1" spans="1:18">
      <c r="A983" s="72"/>
      <c r="B983" s="72"/>
      <c r="D983" s="119"/>
      <c r="G983" s="72"/>
      <c r="O983" s="139"/>
      <c r="R983" s="139"/>
    </row>
    <row r="984" customHeight="1" spans="1:18">
      <c r="A984" s="72"/>
      <c r="B984" s="72"/>
      <c r="D984" s="119"/>
      <c r="G984" s="72"/>
      <c r="O984" s="139"/>
      <c r="R984" s="139"/>
    </row>
    <row r="985" customHeight="1" spans="1:18">
      <c r="A985" s="72"/>
      <c r="B985" s="72"/>
      <c r="D985" s="119"/>
      <c r="G985" s="72"/>
      <c r="O985" s="139"/>
      <c r="R985" s="139"/>
    </row>
    <row r="986" customHeight="1" spans="1:18">
      <c r="A986" s="72"/>
      <c r="B986" s="72"/>
      <c r="D986" s="119"/>
      <c r="G986" s="72"/>
      <c r="O986" s="139"/>
      <c r="R986" s="139"/>
    </row>
    <row r="987" customHeight="1" spans="1:18">
      <c r="A987" s="72"/>
      <c r="B987" s="72"/>
      <c r="D987" s="119"/>
      <c r="G987" s="72"/>
      <c r="O987" s="139"/>
      <c r="R987" s="139"/>
    </row>
    <row r="988" customHeight="1" spans="1:18">
      <c r="A988" s="72"/>
      <c r="B988" s="72"/>
      <c r="D988" s="119"/>
      <c r="G988" s="72"/>
      <c r="O988" s="139"/>
      <c r="R988" s="139"/>
    </row>
    <row r="989" customHeight="1" spans="1:18">
      <c r="A989" s="72"/>
      <c r="B989" s="72"/>
      <c r="D989" s="119"/>
      <c r="G989" s="72"/>
      <c r="O989" s="139"/>
      <c r="R989" s="139"/>
    </row>
    <row r="990" customHeight="1" spans="1:18">
      <c r="A990" s="72"/>
      <c r="B990" s="72"/>
      <c r="D990" s="119"/>
      <c r="G990" s="72"/>
      <c r="O990" s="139"/>
      <c r="R990" s="139"/>
    </row>
    <row r="991" customHeight="1" spans="1:18">
      <c r="A991" s="72"/>
      <c r="B991" s="72"/>
      <c r="D991" s="119"/>
      <c r="G991" s="72"/>
      <c r="O991" s="139"/>
      <c r="R991" s="139"/>
    </row>
    <row r="992" customHeight="1" spans="1:18">
      <c r="A992" s="72"/>
      <c r="B992" s="72"/>
      <c r="D992" s="119"/>
      <c r="G992" s="72"/>
      <c r="O992" s="139"/>
      <c r="R992" s="139"/>
    </row>
    <row r="993" customHeight="1" spans="1:18">
      <c r="A993" s="72"/>
      <c r="B993" s="72"/>
      <c r="D993" s="119"/>
      <c r="G993" s="72"/>
      <c r="O993" s="139"/>
      <c r="R993" s="139"/>
    </row>
    <row r="994" customHeight="1" spans="1:18">
      <c r="A994" s="72"/>
      <c r="B994" s="72"/>
      <c r="D994" s="119"/>
      <c r="G994" s="72"/>
      <c r="O994" s="139"/>
      <c r="R994" s="139"/>
    </row>
    <row r="995" customHeight="1" spans="1:18">
      <c r="A995" s="72"/>
      <c r="B995" s="72"/>
      <c r="D995" s="119"/>
      <c r="G995" s="72"/>
      <c r="O995" s="139"/>
      <c r="R995" s="139"/>
    </row>
    <row r="996" customHeight="1" spans="1:18">
      <c r="A996" s="72"/>
      <c r="B996" s="72"/>
      <c r="D996" s="119"/>
      <c r="G996" s="72"/>
      <c r="O996" s="139"/>
      <c r="R996" s="139"/>
    </row>
    <row r="997" customHeight="1" spans="1:18">
      <c r="A997" s="72"/>
      <c r="B997" s="72"/>
      <c r="D997" s="119"/>
      <c r="G997" s="72"/>
      <c r="O997" s="139"/>
      <c r="R997" s="139"/>
    </row>
    <row r="998" customHeight="1" spans="1:18">
      <c r="A998" s="72"/>
      <c r="B998" s="72"/>
      <c r="D998" s="119"/>
      <c r="G998" s="72"/>
      <c r="O998" s="139"/>
      <c r="R998" s="139"/>
    </row>
    <row r="999" customHeight="1" spans="1:18">
      <c r="A999" s="72"/>
      <c r="B999" s="72"/>
      <c r="D999" s="119"/>
      <c r="G999" s="72"/>
      <c r="O999" s="139"/>
      <c r="R999" s="139"/>
    </row>
    <row r="1000" customHeight="1" spans="1:18">
      <c r="A1000" s="72"/>
      <c r="B1000" s="72"/>
      <c r="D1000" s="119"/>
      <c r="G1000" s="72"/>
      <c r="O1000" s="139"/>
      <c r="R1000" s="139"/>
    </row>
    <row r="1001" customHeight="1" spans="1:18">
      <c r="A1001" s="72"/>
      <c r="B1001" s="72"/>
      <c r="D1001" s="119"/>
      <c r="G1001" s="72"/>
      <c r="O1001" s="139"/>
      <c r="R1001" s="139"/>
    </row>
    <row r="1002" customHeight="1" spans="1:18">
      <c r="A1002" s="72"/>
      <c r="B1002" s="72"/>
      <c r="D1002" s="119"/>
      <c r="G1002" s="72"/>
      <c r="O1002" s="139"/>
      <c r="R1002" s="139"/>
    </row>
    <row r="1003" customHeight="1" spans="1:18">
      <c r="A1003" s="72"/>
      <c r="B1003" s="72"/>
      <c r="D1003" s="119"/>
      <c r="G1003" s="72"/>
      <c r="O1003" s="139"/>
      <c r="R1003" s="139"/>
    </row>
    <row r="1004" customHeight="1" spans="1:18">
      <c r="A1004" s="72"/>
      <c r="B1004" s="72"/>
      <c r="D1004" s="119"/>
      <c r="G1004" s="72"/>
      <c r="O1004" s="139"/>
      <c r="R1004" s="139"/>
    </row>
    <row r="1005" customHeight="1" spans="1:18">
      <c r="A1005" s="72"/>
      <c r="B1005" s="72"/>
      <c r="D1005" s="119"/>
      <c r="G1005" s="72"/>
      <c r="O1005" s="139"/>
      <c r="R1005" s="139"/>
    </row>
    <row r="1006" customHeight="1" spans="1:18">
      <c r="A1006" s="72"/>
      <c r="B1006" s="72"/>
      <c r="D1006" s="119"/>
      <c r="G1006" s="72"/>
      <c r="O1006" s="139"/>
      <c r="R1006" s="139"/>
    </row>
    <row r="1007" customHeight="1" spans="1:18">
      <c r="A1007" s="72"/>
      <c r="B1007" s="72"/>
      <c r="D1007" s="119"/>
      <c r="G1007" s="72"/>
      <c r="O1007" s="139"/>
      <c r="R1007" s="139"/>
    </row>
    <row r="1008" customHeight="1" spans="1:18">
      <c r="A1008" s="72"/>
      <c r="B1008" s="72"/>
      <c r="D1008" s="119"/>
      <c r="G1008" s="72"/>
      <c r="O1008" s="139"/>
      <c r="R1008" s="139"/>
    </row>
    <row r="1009" customHeight="1" spans="1:18">
      <c r="A1009" s="72"/>
      <c r="B1009" s="72"/>
      <c r="D1009" s="119"/>
      <c r="G1009" s="72"/>
      <c r="O1009" s="139"/>
      <c r="R1009" s="139"/>
    </row>
    <row r="1010" customHeight="1" spans="1:18">
      <c r="A1010" s="72"/>
      <c r="B1010" s="72"/>
      <c r="D1010" s="119"/>
      <c r="G1010" s="72"/>
      <c r="O1010" s="139"/>
      <c r="R1010" s="139"/>
    </row>
    <row r="1011" customHeight="1" spans="1:18">
      <c r="A1011" s="72"/>
      <c r="B1011" s="72"/>
      <c r="D1011" s="119"/>
      <c r="G1011" s="72"/>
      <c r="O1011" s="139"/>
      <c r="R1011" s="139"/>
    </row>
    <row r="1012" customHeight="1" spans="1:18">
      <c r="A1012" s="72"/>
      <c r="B1012" s="72"/>
      <c r="D1012" s="119"/>
      <c r="G1012" s="72"/>
      <c r="O1012" s="139"/>
      <c r="R1012" s="139"/>
    </row>
    <row r="1013" customHeight="1" spans="1:18">
      <c r="A1013" s="72"/>
      <c r="B1013" s="72"/>
      <c r="D1013" s="119"/>
      <c r="G1013" s="72"/>
      <c r="O1013" s="139"/>
      <c r="R1013" s="139"/>
    </row>
    <row r="1014" customHeight="1" spans="1:18">
      <c r="A1014" s="72"/>
      <c r="B1014" s="72"/>
      <c r="D1014" s="119"/>
      <c r="G1014" s="72"/>
      <c r="O1014" s="139"/>
      <c r="R1014" s="139"/>
    </row>
    <row r="1015" customHeight="1" spans="1:18">
      <c r="A1015" s="72"/>
      <c r="B1015" s="72"/>
      <c r="D1015" s="119"/>
      <c r="G1015" s="72"/>
      <c r="O1015" s="139"/>
      <c r="R1015" s="139"/>
    </row>
    <row r="1016" customHeight="1" spans="1:18">
      <c r="A1016" s="72"/>
      <c r="B1016" s="72"/>
      <c r="D1016" s="119"/>
      <c r="G1016" s="72"/>
      <c r="O1016" s="139"/>
      <c r="R1016" s="139"/>
    </row>
    <row r="1017" customHeight="1" spans="1:18">
      <c r="A1017" s="72"/>
      <c r="B1017" s="72"/>
      <c r="D1017" s="119"/>
      <c r="G1017" s="72"/>
      <c r="O1017" s="139"/>
      <c r="R1017" s="139"/>
    </row>
    <row r="1018" customHeight="1" spans="1:18">
      <c r="A1018" s="72"/>
      <c r="B1018" s="72"/>
      <c r="D1018" s="119"/>
      <c r="G1018" s="72"/>
      <c r="O1018" s="139"/>
      <c r="R1018" s="139"/>
    </row>
    <row r="1019" customHeight="1" spans="1:18">
      <c r="A1019" s="72"/>
      <c r="B1019" s="72"/>
      <c r="D1019" s="119"/>
      <c r="G1019" s="72"/>
      <c r="O1019" s="139"/>
      <c r="R1019" s="139"/>
    </row>
    <row r="1020" customHeight="1" spans="1:18">
      <c r="A1020" s="72"/>
      <c r="B1020" s="72"/>
      <c r="D1020" s="119"/>
      <c r="G1020" s="72"/>
      <c r="O1020" s="139"/>
      <c r="R1020" s="139"/>
    </row>
    <row r="1021" customHeight="1" spans="1:18">
      <c r="A1021" s="72"/>
      <c r="B1021" s="72"/>
      <c r="D1021" s="119"/>
      <c r="G1021" s="72"/>
      <c r="O1021" s="139"/>
      <c r="R1021" s="139"/>
    </row>
    <row r="1022" customHeight="1" spans="1:18">
      <c r="A1022" s="72"/>
      <c r="B1022" s="72"/>
      <c r="D1022" s="119"/>
      <c r="G1022" s="72"/>
      <c r="O1022" s="139"/>
      <c r="R1022" s="139"/>
    </row>
    <row r="1023" customHeight="1" spans="1:18">
      <c r="A1023" s="72"/>
      <c r="B1023" s="72"/>
      <c r="D1023" s="119"/>
      <c r="G1023" s="72"/>
      <c r="O1023" s="139"/>
      <c r="R1023" s="139"/>
    </row>
    <row r="1024" customHeight="1" spans="1:18">
      <c r="A1024" s="72"/>
      <c r="B1024" s="72"/>
      <c r="D1024" s="119"/>
      <c r="G1024" s="72"/>
      <c r="O1024" s="139"/>
      <c r="R1024" s="139"/>
    </row>
  </sheetData>
  <autoFilter xmlns:etc="http://www.wps.cn/officeDocument/2017/etCustomData" ref="A2:V73" etc:filterBottomFollowUsedRange="0">
    <extLst/>
  </autoFilter>
  <mergeCells count="1">
    <mergeCell ref="A1:V1"/>
  </mergeCells>
  <dataValidations count="3">
    <dataValidation type="list" allowBlank="1" showErrorMessage="1" sqref="T14 T24 T47 T58 T60 T63 T67 T70 T8:T9 T11:T12 T19:T20 T26:T27 T29:T32 T35:T36 T40:T41 T49:T53">
      <formula1>"Loose fitment,Missing Component,Alignment issue,Wrong Label,Label interchange,Paint peel off,Scratches,Wires interchanged,Gasket fitment Issue,Label Interchanged,Dents,Missing Label,Missing Operation,Wrong Operation,MIL connectors Interchanged,Improper fi"&amp;"tment"</formula1>
    </dataValidation>
    <dataValidation type="list" allowBlank="1" showErrorMessage="1" sqref="U14 U24 U47 U63 U67 U70 U8:U9 U11:U12 U19:U20 U26:U27 U29:U32 U35:U36 U40:U41 U49:U53 U58:U60">
      <formula1>"Assembly Errors,Damages,Enclosure issues,Wire harness issues"</formula1>
    </dataValidation>
    <dataValidation type="list" allowBlank="1" showErrorMessage="1" sqref="S3:S73">
      <formula1>"Closed,Open"</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N14"/>
  <sheetViews>
    <sheetView workbookViewId="0">
      <selection activeCell="A7" sqref="A7"/>
    </sheetView>
  </sheetViews>
  <sheetFormatPr defaultColWidth="12.6363636363636" defaultRowHeight="15.75" customHeight="1"/>
  <cols>
    <col min="1" max="1" width="26.6363636363636" customWidth="1"/>
    <col min="5" max="5" width="20.0909090909091" customWidth="1"/>
    <col min="6" max="6" width="16.3636363636364" customWidth="1"/>
    <col min="8" max="8" width="23.0909090909091" customWidth="1"/>
    <col min="9" max="9" width="10.2727272727273" customWidth="1"/>
    <col min="10" max="10" width="12.5454545454545" customWidth="1"/>
    <col min="11" max="11" width="15.5454545454545" customWidth="1"/>
    <col min="12" max="12" width="22.0909090909091" customWidth="1"/>
  </cols>
  <sheetData>
    <row r="1" customHeight="1" spans="1:14">
      <c r="A1" s="120" t="s">
        <v>3001</v>
      </c>
      <c r="B1" s="83"/>
      <c r="C1" s="83"/>
      <c r="D1" s="83"/>
      <c r="E1" s="83"/>
      <c r="F1" s="83"/>
      <c r="G1" s="83"/>
      <c r="H1" s="83"/>
      <c r="I1" s="83"/>
      <c r="J1" s="83"/>
      <c r="K1" s="83"/>
      <c r="L1" s="83"/>
      <c r="M1" s="83"/>
      <c r="N1" s="84"/>
    </row>
    <row r="4" customHeight="1" spans="1:14">
      <c r="A4" s="86" t="s">
        <v>12</v>
      </c>
      <c r="B4" s="86" t="s">
        <v>2</v>
      </c>
      <c r="C4" s="86" t="s">
        <v>3</v>
      </c>
      <c r="D4" s="86" t="s">
        <v>4</v>
      </c>
      <c r="E4" s="86" t="s">
        <v>5</v>
      </c>
      <c r="F4" s="86" t="s">
        <v>6</v>
      </c>
      <c r="H4" s="121" t="s">
        <v>7</v>
      </c>
      <c r="I4" s="121" t="s">
        <v>8</v>
      </c>
      <c r="J4" s="121" t="s">
        <v>9</v>
      </c>
      <c r="K4" s="121" t="s">
        <v>10</v>
      </c>
      <c r="L4" s="122" t="s">
        <v>11</v>
      </c>
    </row>
    <row r="5" customHeight="1" spans="1:14">
      <c r="A5" s="90" t="s">
        <v>3002</v>
      </c>
      <c r="B5" s="123">
        <v>2828</v>
      </c>
      <c r="C5" s="123">
        <v>2806</v>
      </c>
      <c r="D5" s="123">
        <v>22</v>
      </c>
      <c r="E5" s="92">
        <f>C5/B5</f>
        <v>0.992220650636492</v>
      </c>
      <c r="F5" s="92">
        <f>D5/B5</f>
        <v>0.00777934936350778</v>
      </c>
      <c r="H5" s="124" t="s">
        <v>1597</v>
      </c>
      <c r="I5" s="94">
        <v>13</v>
      </c>
      <c r="J5" s="94">
        <v>13</v>
      </c>
      <c r="K5" s="125">
        <f t="shared" ref="K5:K7" si="0">J5/$C$14</f>
        <v>0.590909090909091</v>
      </c>
      <c r="L5" s="125">
        <f t="shared" ref="L5:L7" si="1">I5/$C$14</f>
        <v>0.590909090909091</v>
      </c>
    </row>
    <row r="6" customHeight="1" spans="1:14">
      <c r="H6" s="124" t="s">
        <v>3003</v>
      </c>
      <c r="I6" s="94">
        <v>8</v>
      </c>
      <c r="J6" s="94">
        <f t="shared" ref="J6:J7" si="2">J5+I6</f>
        <v>21</v>
      </c>
      <c r="K6" s="125">
        <f t="shared" si="0"/>
        <v>0.954545454545455</v>
      </c>
      <c r="L6" s="125">
        <f t="shared" si="1"/>
        <v>0.363636363636364</v>
      </c>
    </row>
    <row r="7" customHeight="1" spans="1:14">
      <c r="H7" s="124" t="s">
        <v>427</v>
      </c>
      <c r="I7" s="94">
        <v>1</v>
      </c>
      <c r="J7" s="94">
        <f t="shared" si="2"/>
        <v>22</v>
      </c>
      <c r="K7" s="125">
        <f t="shared" si="0"/>
        <v>1</v>
      </c>
      <c r="L7" s="125">
        <f t="shared" si="1"/>
        <v>0.0454545454545455</v>
      </c>
    </row>
    <row r="8" customHeight="1" spans="1:14">
      <c r="A8" s="99" t="s">
        <v>21</v>
      </c>
      <c r="B8" s="99" t="s">
        <v>22</v>
      </c>
      <c r="C8" s="100" t="s">
        <v>23</v>
      </c>
      <c r="D8" s="100" t="s">
        <v>10</v>
      </c>
      <c r="E8" s="101" t="s">
        <v>24</v>
      </c>
    </row>
    <row r="9" customHeight="1" spans="1:14">
      <c r="A9" s="126" t="s">
        <v>2871</v>
      </c>
      <c r="B9" s="103">
        <v>8</v>
      </c>
      <c r="C9" s="67">
        <f>B9</f>
        <v>8</v>
      </c>
      <c r="D9" s="125">
        <f t="shared" ref="D9:D14" si="3">C9/$C$14</f>
        <v>0.363636363636364</v>
      </c>
      <c r="E9" s="125">
        <f t="shared" ref="E9:E14" si="4">B9/$C$14</f>
        <v>0.363636363636364</v>
      </c>
    </row>
    <row r="10" customHeight="1" spans="1:14">
      <c r="A10" s="126" t="s">
        <v>25</v>
      </c>
      <c r="B10" s="127">
        <v>8</v>
      </c>
      <c r="C10" s="67">
        <f t="shared" ref="C10:C14" si="5">B10+C9</f>
        <v>16</v>
      </c>
      <c r="D10" s="125">
        <f t="shared" si="3"/>
        <v>0.727272727272727</v>
      </c>
      <c r="E10" s="125">
        <f t="shared" si="4"/>
        <v>0.363636363636364</v>
      </c>
    </row>
    <row r="11" customHeight="1" spans="1:14">
      <c r="A11" s="126" t="s">
        <v>3004</v>
      </c>
      <c r="B11" s="103">
        <v>3</v>
      </c>
      <c r="C11" s="67">
        <f t="shared" si="5"/>
        <v>19</v>
      </c>
      <c r="D11" s="125">
        <f t="shared" si="3"/>
        <v>0.863636363636364</v>
      </c>
      <c r="E11" s="125">
        <f t="shared" si="4"/>
        <v>0.136363636363636</v>
      </c>
    </row>
    <row r="12" customHeight="1" spans="1:14">
      <c r="A12" s="126" t="s">
        <v>3005</v>
      </c>
      <c r="B12" s="127">
        <v>1</v>
      </c>
      <c r="C12" s="67">
        <f t="shared" si="5"/>
        <v>20</v>
      </c>
      <c r="D12" s="125">
        <f t="shared" si="3"/>
        <v>0.909090909090909</v>
      </c>
      <c r="E12" s="125">
        <f t="shared" si="4"/>
        <v>0.0454545454545455</v>
      </c>
    </row>
    <row r="13" customHeight="1" spans="1:14">
      <c r="A13" s="126" t="s">
        <v>517</v>
      </c>
      <c r="B13" s="103">
        <v>1</v>
      </c>
      <c r="C13" s="67">
        <f t="shared" si="5"/>
        <v>21</v>
      </c>
      <c r="D13" s="125">
        <f t="shared" si="3"/>
        <v>0.954545454545455</v>
      </c>
      <c r="E13" s="125">
        <f t="shared" si="4"/>
        <v>0.0454545454545455</v>
      </c>
    </row>
    <row r="14" customHeight="1" spans="1:14">
      <c r="A14" s="126" t="s">
        <v>3006</v>
      </c>
      <c r="B14" s="103">
        <v>1</v>
      </c>
      <c r="C14" s="67">
        <f t="shared" si="5"/>
        <v>22</v>
      </c>
      <c r="D14" s="125">
        <f t="shared" si="3"/>
        <v>1</v>
      </c>
      <c r="E14" s="125">
        <f t="shared" si="4"/>
        <v>0.0454545454545455</v>
      </c>
    </row>
  </sheetData>
  <autoFilter xmlns:etc="http://www.wps.cn/officeDocument/2017/etCustomData" ref="H4:L7" etc:filterBottomFollowUsedRange="0">
    <sortState ref="H4:L7">
      <sortCondition ref="I4:I7" descending="1"/>
    </sortState>
    <extLst/>
  </autoFilter>
  <mergeCells count="1">
    <mergeCell ref="A1:N1"/>
  </mergeCells>
  <pageMargins left="0.75" right="0.75" top="1" bottom="1" header="0.5" footer="0.5"/>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B1040"/>
  <sheetViews>
    <sheetView workbookViewId="0">
      <selection activeCell="A1" sqref="A1:N1"/>
    </sheetView>
  </sheetViews>
  <sheetFormatPr defaultColWidth="12.6363636363636" defaultRowHeight="15.75" customHeight="1"/>
  <cols>
    <col min="1" max="1" width="4.36363636363636" customWidth="1"/>
    <col min="2" max="2" width="17.6363636363636" customWidth="1"/>
    <col min="3" max="3" width="23.2727272727273" customWidth="1"/>
    <col min="4" max="4" width="18.9090909090909" customWidth="1"/>
    <col min="5" max="5" width="40.9090909090909" customWidth="1"/>
    <col min="6" max="7" width="22.0909090909091" customWidth="1"/>
    <col min="8" max="10" width="21.9090909090909" customWidth="1"/>
    <col min="11" max="11" width="38" customWidth="1"/>
    <col min="12" max="12" width="38.0909090909091" customWidth="1"/>
    <col min="13" max="13" width="53.7272727272727" customWidth="1"/>
    <col min="14" max="14" width="30.9090909090909" customWidth="1"/>
    <col min="16" max="16" width="56" customWidth="1"/>
    <col min="17" max="17" width="33.2727272727273" customWidth="1"/>
    <col min="18" max="18" width="20.0909090909091" customWidth="1"/>
    <col min="19" max="19" width="23" customWidth="1"/>
    <col min="20" max="20" width="21.2727272727273" customWidth="1"/>
  </cols>
  <sheetData>
    <row r="1" customHeight="1" spans="1:28">
      <c r="A1" s="108" t="s">
        <v>3007</v>
      </c>
      <c r="B1" s="83"/>
      <c r="C1" s="83"/>
      <c r="D1" s="83"/>
      <c r="E1" s="83"/>
      <c r="F1" s="83"/>
      <c r="G1" s="83"/>
      <c r="H1" s="83"/>
      <c r="I1" s="83"/>
      <c r="J1" s="83"/>
      <c r="K1" s="83"/>
      <c r="L1" s="83"/>
      <c r="M1" s="83"/>
      <c r="N1" s="84"/>
    </row>
    <row r="2" customHeight="1" spans="1:28">
      <c r="A2" s="109" t="s">
        <v>42</v>
      </c>
      <c r="B2" s="109" t="s">
        <v>1543</v>
      </c>
      <c r="C2" s="109" t="s">
        <v>44</v>
      </c>
      <c r="D2" s="109" t="s">
        <v>49</v>
      </c>
      <c r="E2" s="109" t="s">
        <v>2953</v>
      </c>
      <c r="F2" s="110" t="s">
        <v>45</v>
      </c>
      <c r="G2" s="109" t="s">
        <v>3008</v>
      </c>
      <c r="H2" s="111" t="s">
        <v>1545</v>
      </c>
      <c r="I2" s="111" t="s">
        <v>1546</v>
      </c>
      <c r="J2" s="111" t="s">
        <v>1547</v>
      </c>
      <c r="K2" s="112" t="s">
        <v>1548</v>
      </c>
      <c r="L2" s="109" t="s">
        <v>53</v>
      </c>
      <c r="M2" s="109" t="s">
        <v>54</v>
      </c>
      <c r="N2" s="109" t="s">
        <v>55</v>
      </c>
      <c r="O2" s="109" t="s">
        <v>56</v>
      </c>
      <c r="P2" s="109" t="s">
        <v>57</v>
      </c>
      <c r="Q2" s="109" t="s">
        <v>60</v>
      </c>
      <c r="R2" s="109" t="s">
        <v>61</v>
      </c>
      <c r="S2" s="109" t="s">
        <v>62</v>
      </c>
      <c r="T2" s="109" t="s">
        <v>63</v>
      </c>
      <c r="U2" s="113"/>
      <c r="V2" s="113"/>
      <c r="W2" s="113"/>
      <c r="X2" s="113"/>
      <c r="Y2" s="113"/>
      <c r="Z2" s="113"/>
      <c r="AA2" s="113"/>
      <c r="AB2" s="113"/>
    </row>
    <row r="3" customHeight="1" spans="1:28">
      <c r="A3" s="37">
        <v>1</v>
      </c>
      <c r="B3" s="37" t="s">
        <v>64</v>
      </c>
      <c r="C3" s="37" t="s">
        <v>3009</v>
      </c>
      <c r="D3" s="69">
        <v>46156</v>
      </c>
      <c r="E3" s="37" t="s">
        <v>3002</v>
      </c>
      <c r="F3" s="37">
        <v>6000052789</v>
      </c>
      <c r="G3" s="37">
        <v>516300350526031</v>
      </c>
      <c r="H3" s="37">
        <v>1</v>
      </c>
      <c r="I3" s="37">
        <v>0</v>
      </c>
      <c r="J3" s="37">
        <v>1</v>
      </c>
      <c r="K3" s="114" t="s">
        <v>3010</v>
      </c>
      <c r="L3" s="114" t="s">
        <v>1928</v>
      </c>
      <c r="M3" s="34" t="s">
        <v>2216</v>
      </c>
      <c r="N3" s="37" t="s">
        <v>2899</v>
      </c>
      <c r="O3" s="115">
        <f t="shared" ref="O3:O90" si="0">D3+1</f>
        <v>46157</v>
      </c>
      <c r="P3" s="116" t="s">
        <v>122</v>
      </c>
      <c r="Q3" s="34" t="s">
        <v>68</v>
      </c>
      <c r="R3" s="34" t="s">
        <v>3005</v>
      </c>
      <c r="S3" s="34" t="s">
        <v>1597</v>
      </c>
      <c r="T3" s="34"/>
    </row>
    <row r="4" customHeight="1" spans="1:28">
      <c r="A4" s="37">
        <v>2</v>
      </c>
      <c r="B4" s="37" t="s">
        <v>64</v>
      </c>
      <c r="C4" s="37" t="s">
        <v>3009</v>
      </c>
      <c r="D4" s="69">
        <v>46156</v>
      </c>
      <c r="E4" s="37" t="s">
        <v>3002</v>
      </c>
      <c r="F4" s="37">
        <v>6000052789</v>
      </c>
      <c r="G4" s="37" t="s">
        <v>3011</v>
      </c>
      <c r="H4" s="37">
        <v>59</v>
      </c>
      <c r="I4" s="37">
        <v>59</v>
      </c>
      <c r="J4" s="37">
        <v>0</v>
      </c>
      <c r="K4" s="114" t="s">
        <v>649</v>
      </c>
      <c r="L4" s="37"/>
      <c r="M4" s="34"/>
      <c r="N4" s="37" t="s">
        <v>2899</v>
      </c>
      <c r="O4" s="115">
        <f t="shared" si="0"/>
        <v>46157</v>
      </c>
      <c r="P4" s="34"/>
      <c r="Q4" s="34" t="s">
        <v>68</v>
      </c>
      <c r="R4" s="34"/>
      <c r="S4" s="34"/>
      <c r="T4" s="34"/>
    </row>
    <row r="5" customHeight="1" spans="1:28">
      <c r="A5" s="37">
        <v>3</v>
      </c>
      <c r="B5" s="37" t="s">
        <v>64</v>
      </c>
      <c r="C5" s="37" t="s">
        <v>3009</v>
      </c>
      <c r="D5" s="69">
        <v>46158</v>
      </c>
      <c r="E5" s="37" t="s">
        <v>3002</v>
      </c>
      <c r="F5" s="37">
        <v>6000052789</v>
      </c>
      <c r="G5" s="37" t="s">
        <v>3012</v>
      </c>
      <c r="H5" s="37">
        <v>60</v>
      </c>
      <c r="I5" s="37">
        <v>60</v>
      </c>
      <c r="J5" s="37">
        <v>0</v>
      </c>
      <c r="K5" s="114" t="s">
        <v>649</v>
      </c>
      <c r="L5" s="37"/>
      <c r="M5" s="34"/>
      <c r="N5" s="37" t="s">
        <v>2899</v>
      </c>
      <c r="O5" s="115">
        <f t="shared" si="0"/>
        <v>46159</v>
      </c>
      <c r="P5" s="34"/>
      <c r="Q5" s="34" t="s">
        <v>68</v>
      </c>
      <c r="R5" s="34"/>
      <c r="S5" s="34"/>
      <c r="T5" s="34"/>
    </row>
    <row r="6" customHeight="1" spans="1:28">
      <c r="A6" s="37">
        <v>4</v>
      </c>
      <c r="B6" s="37" t="s">
        <v>64</v>
      </c>
      <c r="C6" s="37" t="s">
        <v>3009</v>
      </c>
      <c r="D6" s="69">
        <v>46170</v>
      </c>
      <c r="E6" s="37" t="s">
        <v>3002</v>
      </c>
      <c r="F6" s="37">
        <v>6000052789</v>
      </c>
      <c r="G6" s="37" t="s">
        <v>3013</v>
      </c>
      <c r="H6" s="37">
        <v>16</v>
      </c>
      <c r="I6" s="37">
        <v>16</v>
      </c>
      <c r="J6" s="37">
        <v>0</v>
      </c>
      <c r="K6" s="114" t="s">
        <v>649</v>
      </c>
      <c r="L6" s="37"/>
      <c r="M6" s="34"/>
      <c r="N6" s="37" t="s">
        <v>2899</v>
      </c>
      <c r="O6" s="115">
        <f t="shared" si="0"/>
        <v>46171</v>
      </c>
      <c r="P6" s="34"/>
      <c r="Q6" s="34" t="s">
        <v>68</v>
      </c>
      <c r="R6" s="34"/>
      <c r="S6" s="34"/>
      <c r="T6" s="34"/>
    </row>
    <row r="7" customHeight="1" spans="1:28">
      <c r="A7" s="37">
        <v>5</v>
      </c>
      <c r="B7" s="37" t="s">
        <v>64</v>
      </c>
      <c r="C7" s="37" t="s">
        <v>3009</v>
      </c>
      <c r="D7" s="69">
        <v>46181</v>
      </c>
      <c r="E7" s="37" t="s">
        <v>3002</v>
      </c>
      <c r="F7" s="37">
        <v>6000052789</v>
      </c>
      <c r="G7" s="37" t="s">
        <v>3014</v>
      </c>
      <c r="H7" s="37">
        <v>12</v>
      </c>
      <c r="I7" s="37">
        <v>12</v>
      </c>
      <c r="J7" s="37">
        <v>0</v>
      </c>
      <c r="K7" s="114" t="s">
        <v>649</v>
      </c>
      <c r="L7" s="37"/>
      <c r="M7" s="34"/>
      <c r="N7" s="37" t="s">
        <v>2899</v>
      </c>
      <c r="O7" s="115">
        <f t="shared" si="0"/>
        <v>46182</v>
      </c>
      <c r="P7" s="34"/>
      <c r="Q7" s="34" t="s">
        <v>68</v>
      </c>
      <c r="R7" s="34"/>
      <c r="S7" s="34"/>
      <c r="T7" s="34"/>
    </row>
    <row r="8" customHeight="1" spans="1:28">
      <c r="A8" s="37">
        <v>6</v>
      </c>
      <c r="B8" s="37" t="s">
        <v>64</v>
      </c>
      <c r="C8" s="37" t="s">
        <v>3009</v>
      </c>
      <c r="D8" s="69">
        <v>46181</v>
      </c>
      <c r="E8" s="37" t="s">
        <v>3002</v>
      </c>
      <c r="F8" s="37">
        <v>6000052789</v>
      </c>
      <c r="G8" s="37">
        <v>516300350626013</v>
      </c>
      <c r="H8" s="37">
        <v>1</v>
      </c>
      <c r="I8" s="37">
        <v>0</v>
      </c>
      <c r="J8" s="37">
        <v>1</v>
      </c>
      <c r="K8" s="114" t="s">
        <v>3015</v>
      </c>
      <c r="L8" s="114" t="s">
        <v>1928</v>
      </c>
      <c r="M8" s="34" t="s">
        <v>2216</v>
      </c>
      <c r="N8" s="37" t="s">
        <v>2899</v>
      </c>
      <c r="O8" s="115">
        <f t="shared" si="0"/>
        <v>46182</v>
      </c>
      <c r="P8" s="116" t="s">
        <v>122</v>
      </c>
      <c r="Q8" s="34" t="s">
        <v>68</v>
      </c>
      <c r="R8" s="34" t="s">
        <v>3004</v>
      </c>
      <c r="S8" s="34" t="s">
        <v>1597</v>
      </c>
      <c r="T8" s="34"/>
    </row>
    <row r="9" customHeight="1" spans="1:28">
      <c r="A9" s="37">
        <v>7</v>
      </c>
      <c r="B9" s="37" t="s">
        <v>64</v>
      </c>
      <c r="C9" s="37" t="s">
        <v>3009</v>
      </c>
      <c r="D9" s="69">
        <v>46181</v>
      </c>
      <c r="E9" s="37" t="s">
        <v>3002</v>
      </c>
      <c r="F9" s="37">
        <v>6000052789</v>
      </c>
      <c r="G9" s="37" t="s">
        <v>3016</v>
      </c>
      <c r="H9" s="37">
        <v>37</v>
      </c>
      <c r="I9" s="37">
        <v>37</v>
      </c>
      <c r="J9" s="37">
        <v>0</v>
      </c>
      <c r="K9" s="114" t="s">
        <v>649</v>
      </c>
      <c r="L9" s="37"/>
      <c r="M9" s="34"/>
      <c r="N9" s="37" t="s">
        <v>2899</v>
      </c>
      <c r="O9" s="115">
        <f t="shared" si="0"/>
        <v>46182</v>
      </c>
      <c r="P9" s="34"/>
      <c r="Q9" s="34"/>
      <c r="R9" s="34"/>
      <c r="S9" s="34"/>
      <c r="T9" s="34"/>
    </row>
    <row r="10" customHeight="1" spans="1:28">
      <c r="A10" s="37">
        <v>8</v>
      </c>
      <c r="B10" s="37" t="s">
        <v>64</v>
      </c>
      <c r="C10" s="37" t="s">
        <v>3009</v>
      </c>
      <c r="D10" s="69">
        <v>46181</v>
      </c>
      <c r="E10" s="37" t="s">
        <v>3002</v>
      </c>
      <c r="F10" s="37">
        <v>6000052789</v>
      </c>
      <c r="G10" s="37" t="s">
        <v>3017</v>
      </c>
      <c r="H10" s="37">
        <v>3</v>
      </c>
      <c r="I10" s="37">
        <v>3</v>
      </c>
      <c r="J10" s="37">
        <v>0</v>
      </c>
      <c r="K10" s="114" t="s">
        <v>649</v>
      </c>
      <c r="L10" s="37"/>
      <c r="M10" s="34"/>
      <c r="N10" s="37" t="s">
        <v>2899</v>
      </c>
      <c r="O10" s="115">
        <f t="shared" si="0"/>
        <v>46182</v>
      </c>
      <c r="P10" s="34"/>
      <c r="Q10" s="34" t="s">
        <v>68</v>
      </c>
      <c r="R10" s="34"/>
      <c r="S10" s="34"/>
      <c r="T10" s="34"/>
    </row>
    <row r="11" customHeight="1" spans="1:28">
      <c r="A11" s="37">
        <v>9</v>
      </c>
      <c r="B11" s="37" t="s">
        <v>64</v>
      </c>
      <c r="C11" s="37" t="s">
        <v>3009</v>
      </c>
      <c r="D11" s="69">
        <v>46181</v>
      </c>
      <c r="E11" s="37" t="s">
        <v>3002</v>
      </c>
      <c r="F11" s="37">
        <v>6000052789</v>
      </c>
      <c r="G11" s="37">
        <v>516300350626054</v>
      </c>
      <c r="H11" s="37">
        <v>1</v>
      </c>
      <c r="I11" s="37">
        <v>0</v>
      </c>
      <c r="J11" s="37">
        <v>1</v>
      </c>
      <c r="K11" s="114" t="s">
        <v>3018</v>
      </c>
      <c r="L11" s="114" t="s">
        <v>3019</v>
      </c>
      <c r="M11" s="34" t="s">
        <v>3020</v>
      </c>
      <c r="N11" s="37" t="s">
        <v>2899</v>
      </c>
      <c r="O11" s="115">
        <f t="shared" si="0"/>
        <v>46182</v>
      </c>
      <c r="P11" s="34" t="s">
        <v>3021</v>
      </c>
      <c r="Q11" s="34" t="s">
        <v>68</v>
      </c>
      <c r="R11" s="34" t="s">
        <v>2871</v>
      </c>
      <c r="S11" s="34" t="s">
        <v>3003</v>
      </c>
      <c r="T11" s="34"/>
    </row>
    <row r="12" customHeight="1" spans="1:28">
      <c r="A12" s="37">
        <v>10</v>
      </c>
      <c r="B12" s="37" t="s">
        <v>64</v>
      </c>
      <c r="C12" s="37" t="s">
        <v>3009</v>
      </c>
      <c r="D12" s="69">
        <v>46181</v>
      </c>
      <c r="E12" s="37" t="s">
        <v>3002</v>
      </c>
      <c r="F12" s="37">
        <v>6000052789</v>
      </c>
      <c r="G12" s="37" t="s">
        <v>3022</v>
      </c>
      <c r="H12" s="37">
        <v>56</v>
      </c>
      <c r="I12" s="37">
        <v>56</v>
      </c>
      <c r="J12" s="37">
        <v>0</v>
      </c>
      <c r="K12" s="114" t="s">
        <v>649</v>
      </c>
      <c r="L12" s="37"/>
      <c r="M12" s="34"/>
      <c r="N12" s="37" t="s">
        <v>2899</v>
      </c>
      <c r="O12" s="115">
        <f t="shared" si="0"/>
        <v>46182</v>
      </c>
      <c r="P12" s="34"/>
      <c r="Q12" s="34"/>
      <c r="R12" s="34"/>
      <c r="S12" s="34"/>
      <c r="T12" s="34"/>
    </row>
    <row r="13" customHeight="1" spans="1:28">
      <c r="A13" s="37">
        <v>11</v>
      </c>
      <c r="B13" s="37" t="s">
        <v>64</v>
      </c>
      <c r="C13" s="37" t="s">
        <v>3009</v>
      </c>
      <c r="D13" s="69">
        <v>46192</v>
      </c>
      <c r="E13" s="37" t="s">
        <v>3002</v>
      </c>
      <c r="F13" s="37">
        <v>6000052789</v>
      </c>
      <c r="G13" s="37" t="s">
        <v>3023</v>
      </c>
      <c r="H13" s="37">
        <v>60</v>
      </c>
      <c r="I13" s="37">
        <v>60</v>
      </c>
      <c r="J13" s="37">
        <v>0</v>
      </c>
      <c r="K13" s="114" t="s">
        <v>649</v>
      </c>
      <c r="L13" s="34"/>
      <c r="M13" s="34"/>
      <c r="N13" s="37" t="s">
        <v>2899</v>
      </c>
      <c r="O13" s="115">
        <f t="shared" si="0"/>
        <v>46193</v>
      </c>
      <c r="P13" s="34"/>
      <c r="Q13" s="34" t="s">
        <v>68</v>
      </c>
      <c r="R13" s="34"/>
      <c r="S13" s="34"/>
      <c r="T13" s="34"/>
    </row>
    <row r="14" customHeight="1" spans="1:28">
      <c r="A14" s="37">
        <v>12</v>
      </c>
      <c r="B14" s="37" t="s">
        <v>64</v>
      </c>
      <c r="C14" s="37" t="s">
        <v>3009</v>
      </c>
      <c r="D14" s="69">
        <v>46193</v>
      </c>
      <c r="E14" s="37" t="s">
        <v>3002</v>
      </c>
      <c r="F14" s="37">
        <v>6000052789</v>
      </c>
      <c r="G14" s="37" t="s">
        <v>3024</v>
      </c>
      <c r="H14" s="37">
        <v>28</v>
      </c>
      <c r="I14" s="37">
        <v>28</v>
      </c>
      <c r="J14" s="37">
        <v>0</v>
      </c>
      <c r="K14" s="114" t="s">
        <v>649</v>
      </c>
      <c r="L14" s="34"/>
      <c r="M14" s="34"/>
      <c r="N14" s="37" t="s">
        <v>2899</v>
      </c>
      <c r="O14" s="115">
        <f t="shared" si="0"/>
        <v>46194</v>
      </c>
      <c r="P14" s="34"/>
      <c r="Q14" s="34" t="s">
        <v>68</v>
      </c>
      <c r="R14" s="34"/>
      <c r="S14" s="34"/>
      <c r="T14" s="34"/>
    </row>
    <row r="15" customHeight="1" spans="1:28">
      <c r="A15" s="37">
        <v>13</v>
      </c>
      <c r="B15" s="37" t="s">
        <v>64</v>
      </c>
      <c r="C15" s="37" t="s">
        <v>3009</v>
      </c>
      <c r="D15" s="69">
        <v>46196</v>
      </c>
      <c r="E15" s="37" t="s">
        <v>3002</v>
      </c>
      <c r="F15" s="37">
        <v>6000052789</v>
      </c>
      <c r="G15" s="37" t="s">
        <v>3025</v>
      </c>
      <c r="H15" s="37">
        <v>31</v>
      </c>
      <c r="I15" s="37">
        <v>31</v>
      </c>
      <c r="J15" s="37">
        <v>0</v>
      </c>
      <c r="K15" s="114" t="s">
        <v>649</v>
      </c>
      <c r="L15" s="37"/>
      <c r="M15" s="34"/>
      <c r="N15" s="37" t="s">
        <v>2899</v>
      </c>
      <c r="O15" s="115">
        <f t="shared" si="0"/>
        <v>46197</v>
      </c>
      <c r="P15" s="34"/>
      <c r="Q15" s="34" t="s">
        <v>68</v>
      </c>
      <c r="R15" s="34"/>
      <c r="S15" s="34"/>
      <c r="T15" s="34"/>
    </row>
    <row r="16" customHeight="1" spans="1:28">
      <c r="A16" s="37">
        <v>14</v>
      </c>
      <c r="B16" s="37" t="s">
        <v>64</v>
      </c>
      <c r="C16" s="37" t="s">
        <v>3009</v>
      </c>
      <c r="D16" s="69">
        <v>46196</v>
      </c>
      <c r="E16" s="37" t="s">
        <v>3002</v>
      </c>
      <c r="F16" s="37">
        <v>6000052789</v>
      </c>
      <c r="G16" s="37">
        <v>516300350626230</v>
      </c>
      <c r="H16" s="37">
        <v>1</v>
      </c>
      <c r="I16" s="37">
        <v>0</v>
      </c>
      <c r="J16" s="37">
        <v>1</v>
      </c>
      <c r="K16" s="114" t="s">
        <v>3026</v>
      </c>
      <c r="L16" s="114" t="s">
        <v>1928</v>
      </c>
      <c r="M16" s="34" t="s">
        <v>2216</v>
      </c>
      <c r="N16" s="37" t="s">
        <v>2899</v>
      </c>
      <c r="O16" s="115">
        <f t="shared" si="0"/>
        <v>46197</v>
      </c>
      <c r="P16" s="116" t="s">
        <v>122</v>
      </c>
      <c r="Q16" s="34" t="s">
        <v>68</v>
      </c>
      <c r="R16" s="34" t="s">
        <v>25</v>
      </c>
      <c r="S16" s="34" t="s">
        <v>1597</v>
      </c>
      <c r="T16" s="34"/>
    </row>
    <row r="17" customHeight="1" spans="1:20">
      <c r="A17" s="37">
        <v>15</v>
      </c>
      <c r="B17" s="37" t="s">
        <v>64</v>
      </c>
      <c r="C17" s="37" t="s">
        <v>3009</v>
      </c>
      <c r="D17" s="69">
        <v>46196</v>
      </c>
      <c r="E17" s="37" t="s">
        <v>3002</v>
      </c>
      <c r="F17" s="37">
        <v>6000052789</v>
      </c>
      <c r="G17" s="37" t="s">
        <v>3027</v>
      </c>
      <c r="H17" s="37">
        <v>24</v>
      </c>
      <c r="I17" s="37">
        <v>24</v>
      </c>
      <c r="J17" s="37">
        <v>0</v>
      </c>
      <c r="K17" s="114" t="s">
        <v>649</v>
      </c>
      <c r="L17" s="37"/>
      <c r="M17" s="34"/>
      <c r="N17" s="37" t="s">
        <v>2899</v>
      </c>
      <c r="O17" s="115">
        <f t="shared" si="0"/>
        <v>46197</v>
      </c>
      <c r="P17" s="34"/>
      <c r="Q17" s="34"/>
      <c r="R17" s="34"/>
      <c r="S17" s="34"/>
      <c r="T17" s="34"/>
    </row>
    <row r="18" customHeight="1" spans="1:20">
      <c r="A18" s="37">
        <v>16</v>
      </c>
      <c r="B18" s="37" t="s">
        <v>64</v>
      </c>
      <c r="C18" s="37" t="s">
        <v>3009</v>
      </c>
      <c r="D18" s="69">
        <v>46196</v>
      </c>
      <c r="E18" s="37" t="s">
        <v>3002</v>
      </c>
      <c r="F18" s="37">
        <v>6000052789</v>
      </c>
      <c r="G18" s="37">
        <v>516300350626255</v>
      </c>
      <c r="H18" s="37">
        <v>1</v>
      </c>
      <c r="I18" s="37">
        <v>0</v>
      </c>
      <c r="J18" s="37">
        <v>1</v>
      </c>
      <c r="K18" s="114" t="s">
        <v>3026</v>
      </c>
      <c r="L18" s="114" t="s">
        <v>1928</v>
      </c>
      <c r="M18" s="34" t="s">
        <v>2216</v>
      </c>
      <c r="N18" s="37" t="s">
        <v>2899</v>
      </c>
      <c r="O18" s="115">
        <f t="shared" si="0"/>
        <v>46197</v>
      </c>
      <c r="P18" s="116" t="s">
        <v>122</v>
      </c>
      <c r="Q18" s="34" t="s">
        <v>68</v>
      </c>
      <c r="R18" s="34" t="s">
        <v>25</v>
      </c>
      <c r="S18" s="34" t="s">
        <v>1597</v>
      </c>
      <c r="T18" s="34"/>
    </row>
    <row r="19" customHeight="1" spans="1:20">
      <c r="A19" s="37">
        <v>17</v>
      </c>
      <c r="B19" s="37" t="s">
        <v>64</v>
      </c>
      <c r="C19" s="37" t="s">
        <v>3009</v>
      </c>
      <c r="D19" s="69">
        <v>46196</v>
      </c>
      <c r="E19" s="37" t="s">
        <v>3002</v>
      </c>
      <c r="F19" s="37">
        <v>6000052789</v>
      </c>
      <c r="G19" s="37" t="s">
        <v>3028</v>
      </c>
      <c r="H19" s="37">
        <v>32</v>
      </c>
      <c r="I19" s="117">
        <v>32</v>
      </c>
      <c r="J19" s="37">
        <v>0</v>
      </c>
      <c r="K19" s="114" t="s">
        <v>649</v>
      </c>
      <c r="L19" s="37"/>
      <c r="M19" s="34"/>
      <c r="N19" s="37" t="s">
        <v>2899</v>
      </c>
      <c r="O19" s="115">
        <f t="shared" si="0"/>
        <v>46197</v>
      </c>
      <c r="P19" s="34"/>
      <c r="Q19" s="34"/>
      <c r="R19" s="34"/>
      <c r="S19" s="34"/>
      <c r="T19" s="34"/>
    </row>
    <row r="20" customHeight="1" spans="1:20">
      <c r="A20" s="37">
        <v>18</v>
      </c>
      <c r="B20" s="37" t="s">
        <v>64</v>
      </c>
      <c r="C20" s="37" t="s">
        <v>3009</v>
      </c>
      <c r="D20" s="69">
        <v>46196</v>
      </c>
      <c r="E20" s="37" t="s">
        <v>3002</v>
      </c>
      <c r="F20" s="37">
        <v>6000052789</v>
      </c>
      <c r="G20" s="37">
        <v>516300350626288</v>
      </c>
      <c r="H20" s="37">
        <v>1</v>
      </c>
      <c r="I20" s="37">
        <v>0</v>
      </c>
      <c r="J20" s="37">
        <v>1</v>
      </c>
      <c r="K20" s="114" t="s">
        <v>3015</v>
      </c>
      <c r="L20" s="114" t="s">
        <v>1928</v>
      </c>
      <c r="M20" s="34" t="s">
        <v>2216</v>
      </c>
      <c r="N20" s="37" t="s">
        <v>2899</v>
      </c>
      <c r="O20" s="115">
        <f t="shared" si="0"/>
        <v>46197</v>
      </c>
      <c r="P20" s="116" t="s">
        <v>122</v>
      </c>
      <c r="Q20" s="34" t="s">
        <v>68</v>
      </c>
      <c r="R20" s="34" t="s">
        <v>3004</v>
      </c>
      <c r="S20" s="34" t="s">
        <v>1597</v>
      </c>
      <c r="T20" s="34"/>
    </row>
    <row r="21" customHeight="1" spans="1:20">
      <c r="A21" s="37">
        <v>19</v>
      </c>
      <c r="B21" s="37" t="s">
        <v>64</v>
      </c>
      <c r="C21" s="37" t="s">
        <v>3009</v>
      </c>
      <c r="D21" s="69">
        <v>46196</v>
      </c>
      <c r="E21" s="37" t="s">
        <v>3002</v>
      </c>
      <c r="F21" s="37">
        <v>6000052789</v>
      </c>
      <c r="G21" s="37" t="s">
        <v>3029</v>
      </c>
      <c r="H21" s="37">
        <v>30</v>
      </c>
      <c r="I21" s="117">
        <v>30</v>
      </c>
      <c r="J21" s="37">
        <v>0</v>
      </c>
      <c r="K21" s="114" t="s">
        <v>649</v>
      </c>
      <c r="L21" s="37"/>
      <c r="M21" s="34"/>
      <c r="N21" s="37" t="s">
        <v>2899</v>
      </c>
      <c r="O21" s="115">
        <f t="shared" si="0"/>
        <v>46197</v>
      </c>
      <c r="P21" s="34"/>
      <c r="Q21" s="34"/>
      <c r="R21" s="34"/>
      <c r="S21" s="34"/>
      <c r="T21" s="34"/>
    </row>
    <row r="22" customHeight="1" spans="1:20">
      <c r="A22" s="37">
        <v>20</v>
      </c>
      <c r="B22" s="37" t="s">
        <v>64</v>
      </c>
      <c r="C22" s="37" t="s">
        <v>3009</v>
      </c>
      <c r="D22" s="69">
        <v>46199</v>
      </c>
      <c r="E22" s="37" t="s">
        <v>3002</v>
      </c>
      <c r="F22" s="37">
        <v>6000052789</v>
      </c>
      <c r="G22" s="37" t="s">
        <v>3030</v>
      </c>
      <c r="H22" s="37">
        <v>54</v>
      </c>
      <c r="I22" s="117">
        <v>54</v>
      </c>
      <c r="J22" s="37">
        <v>0</v>
      </c>
      <c r="K22" s="114" t="s">
        <v>649</v>
      </c>
      <c r="L22" s="37"/>
      <c r="M22" s="34"/>
      <c r="N22" s="37" t="s">
        <v>2899</v>
      </c>
      <c r="O22" s="115">
        <f t="shared" si="0"/>
        <v>46200</v>
      </c>
      <c r="P22" s="34"/>
      <c r="Q22" s="34" t="s">
        <v>68</v>
      </c>
      <c r="R22" s="34"/>
      <c r="S22" s="34"/>
      <c r="T22" s="34"/>
    </row>
    <row r="23" customHeight="1" spans="1:20">
      <c r="A23" s="37">
        <v>21</v>
      </c>
      <c r="B23" s="37" t="s">
        <v>64</v>
      </c>
      <c r="C23" s="37" t="s">
        <v>3009</v>
      </c>
      <c r="D23" s="69">
        <v>46199</v>
      </c>
      <c r="E23" s="37" t="s">
        <v>3002</v>
      </c>
      <c r="F23" s="37">
        <v>6000052789</v>
      </c>
      <c r="G23" s="37">
        <v>516300350626373</v>
      </c>
      <c r="H23" s="37">
        <v>1</v>
      </c>
      <c r="I23" s="37">
        <v>0</v>
      </c>
      <c r="J23" s="37">
        <v>1</v>
      </c>
      <c r="K23" s="114" t="s">
        <v>3015</v>
      </c>
      <c r="L23" s="114" t="s">
        <v>1928</v>
      </c>
      <c r="M23" s="34" t="s">
        <v>2216</v>
      </c>
      <c r="N23" s="37" t="s">
        <v>2899</v>
      </c>
      <c r="O23" s="115">
        <f t="shared" si="0"/>
        <v>46200</v>
      </c>
      <c r="P23" s="116" t="s">
        <v>122</v>
      </c>
      <c r="Q23" s="34" t="s">
        <v>68</v>
      </c>
      <c r="R23" s="34" t="s">
        <v>3004</v>
      </c>
      <c r="S23" s="34" t="s">
        <v>1597</v>
      </c>
      <c r="T23" s="34"/>
    </row>
    <row r="24" customHeight="1" spans="1:20">
      <c r="A24" s="37">
        <v>22</v>
      </c>
      <c r="B24" s="37" t="s">
        <v>64</v>
      </c>
      <c r="C24" s="37" t="s">
        <v>3009</v>
      </c>
      <c r="D24" s="69">
        <v>46199</v>
      </c>
      <c r="E24" s="37" t="s">
        <v>3002</v>
      </c>
      <c r="F24" s="37">
        <v>6000052789</v>
      </c>
      <c r="G24" s="37" t="s">
        <v>3031</v>
      </c>
      <c r="H24" s="37">
        <v>37</v>
      </c>
      <c r="I24" s="117">
        <v>37</v>
      </c>
      <c r="J24" s="37">
        <v>0</v>
      </c>
      <c r="K24" s="114" t="s">
        <v>649</v>
      </c>
      <c r="L24" s="37"/>
      <c r="M24" s="34"/>
      <c r="N24" s="37" t="s">
        <v>2899</v>
      </c>
      <c r="O24" s="115">
        <f t="shared" si="0"/>
        <v>46200</v>
      </c>
      <c r="P24" s="34"/>
      <c r="Q24" s="34"/>
      <c r="R24" s="34"/>
      <c r="S24" s="34"/>
      <c r="T24" s="34"/>
    </row>
    <row r="25" customHeight="1" spans="1:20">
      <c r="A25" s="37">
        <v>23</v>
      </c>
      <c r="B25" s="37" t="s">
        <v>64</v>
      </c>
      <c r="C25" s="37" t="s">
        <v>3009</v>
      </c>
      <c r="D25" s="69">
        <v>46202</v>
      </c>
      <c r="E25" s="37" t="s">
        <v>3002</v>
      </c>
      <c r="F25" s="37">
        <v>6000052789</v>
      </c>
      <c r="G25" s="37" t="s">
        <v>3032</v>
      </c>
      <c r="H25" s="37">
        <v>51</v>
      </c>
      <c r="I25" s="117">
        <v>51</v>
      </c>
      <c r="J25" s="37">
        <v>0</v>
      </c>
      <c r="K25" s="114" t="s">
        <v>649</v>
      </c>
      <c r="L25" s="37"/>
      <c r="M25" s="34"/>
      <c r="N25" s="37" t="s">
        <v>2899</v>
      </c>
      <c r="O25" s="115">
        <f t="shared" si="0"/>
        <v>46203</v>
      </c>
      <c r="P25" s="34"/>
      <c r="Q25" s="34" t="s">
        <v>68</v>
      </c>
      <c r="R25" s="34"/>
      <c r="S25" s="34"/>
      <c r="T25" s="34"/>
    </row>
    <row r="26" customHeight="1" spans="1:20">
      <c r="A26" s="37">
        <v>24</v>
      </c>
      <c r="B26" s="37" t="s">
        <v>64</v>
      </c>
      <c r="C26" s="37" t="s">
        <v>3009</v>
      </c>
      <c r="D26" s="69">
        <v>46202</v>
      </c>
      <c r="E26" s="37" t="s">
        <v>3002</v>
      </c>
      <c r="F26" s="37">
        <v>6000052789</v>
      </c>
      <c r="G26" s="37">
        <v>516300350626462</v>
      </c>
      <c r="H26" s="37">
        <v>1</v>
      </c>
      <c r="I26" s="37">
        <v>0</v>
      </c>
      <c r="J26" s="37">
        <v>1</v>
      </c>
      <c r="K26" s="114" t="s">
        <v>3033</v>
      </c>
      <c r="L26" s="114" t="s">
        <v>1928</v>
      </c>
      <c r="M26" s="34" t="s">
        <v>2216</v>
      </c>
      <c r="N26" s="37" t="s">
        <v>2899</v>
      </c>
      <c r="O26" s="115">
        <f t="shared" si="0"/>
        <v>46203</v>
      </c>
      <c r="P26" s="116" t="s">
        <v>122</v>
      </c>
      <c r="Q26" s="34" t="s">
        <v>68</v>
      </c>
      <c r="R26" s="34" t="s">
        <v>3034</v>
      </c>
      <c r="S26" s="34" t="s">
        <v>1597</v>
      </c>
      <c r="T26" s="34"/>
    </row>
    <row r="27" customHeight="1" spans="1:20">
      <c r="A27" s="37">
        <v>25</v>
      </c>
      <c r="B27" s="37" t="s">
        <v>64</v>
      </c>
      <c r="C27" s="37" t="s">
        <v>3009</v>
      </c>
      <c r="D27" s="69">
        <v>46202</v>
      </c>
      <c r="E27" s="37" t="s">
        <v>3002</v>
      </c>
      <c r="F27" s="37">
        <v>6000052789</v>
      </c>
      <c r="G27" s="37" t="s">
        <v>3035</v>
      </c>
      <c r="H27" s="37">
        <v>8</v>
      </c>
      <c r="I27" s="117">
        <v>8</v>
      </c>
      <c r="J27" s="37">
        <v>0</v>
      </c>
      <c r="K27" s="114" t="s">
        <v>649</v>
      </c>
      <c r="L27" s="37"/>
      <c r="M27" s="34"/>
      <c r="N27" s="37" t="s">
        <v>2899</v>
      </c>
      <c r="O27" s="115">
        <f t="shared" si="0"/>
        <v>46203</v>
      </c>
      <c r="P27" s="34"/>
      <c r="Q27" s="34"/>
      <c r="R27" s="34"/>
      <c r="S27" s="34"/>
      <c r="T27" s="34"/>
    </row>
    <row r="28" customHeight="1" spans="1:20">
      <c r="A28" s="37">
        <v>26</v>
      </c>
      <c r="B28" s="37" t="s">
        <v>64</v>
      </c>
      <c r="C28" s="37" t="s">
        <v>3009</v>
      </c>
      <c r="D28" s="69">
        <v>46203</v>
      </c>
      <c r="E28" s="37" t="s">
        <v>3002</v>
      </c>
      <c r="F28" s="37">
        <v>6000052789</v>
      </c>
      <c r="G28" s="37" t="s">
        <v>3036</v>
      </c>
      <c r="H28" s="37">
        <v>60</v>
      </c>
      <c r="I28" s="117">
        <v>60</v>
      </c>
      <c r="J28" s="37">
        <v>0</v>
      </c>
      <c r="K28" s="114" t="s">
        <v>649</v>
      </c>
      <c r="L28" s="37"/>
      <c r="M28" s="34"/>
      <c r="N28" s="37" t="s">
        <v>2899</v>
      </c>
      <c r="O28" s="115">
        <f t="shared" si="0"/>
        <v>46204</v>
      </c>
      <c r="P28" s="34"/>
      <c r="Q28" s="34" t="s">
        <v>68</v>
      </c>
      <c r="R28" s="34"/>
      <c r="S28" s="34"/>
      <c r="T28" s="34"/>
    </row>
    <row r="29" customHeight="1" spans="1:20">
      <c r="A29" s="37">
        <v>27</v>
      </c>
      <c r="B29" s="37" t="s">
        <v>64</v>
      </c>
      <c r="C29" s="37" t="s">
        <v>3009</v>
      </c>
      <c r="D29" s="69">
        <v>46204</v>
      </c>
      <c r="E29" s="37" t="s">
        <v>3002</v>
      </c>
      <c r="F29" s="37">
        <v>6000052789</v>
      </c>
      <c r="G29" s="37" t="s">
        <v>3037</v>
      </c>
      <c r="H29" s="37">
        <v>9</v>
      </c>
      <c r="I29" s="117">
        <v>9</v>
      </c>
      <c r="J29" s="37">
        <v>0</v>
      </c>
      <c r="K29" s="114" t="s">
        <v>649</v>
      </c>
      <c r="L29" s="37"/>
      <c r="M29" s="34"/>
      <c r="N29" s="37" t="s">
        <v>2899</v>
      </c>
      <c r="O29" s="115">
        <f t="shared" si="0"/>
        <v>46205</v>
      </c>
      <c r="P29" s="34"/>
      <c r="Q29" s="34" t="s">
        <v>68</v>
      </c>
      <c r="R29" s="34"/>
      <c r="S29" s="34"/>
      <c r="T29" s="34"/>
    </row>
    <row r="30" customHeight="1" spans="1:20">
      <c r="A30" s="37">
        <v>28</v>
      </c>
      <c r="B30" s="37" t="s">
        <v>64</v>
      </c>
      <c r="C30" s="37" t="s">
        <v>3009</v>
      </c>
      <c r="D30" s="69">
        <v>46204</v>
      </c>
      <c r="E30" s="37" t="s">
        <v>3002</v>
      </c>
      <c r="F30" s="37">
        <v>6000052789</v>
      </c>
      <c r="G30" s="37">
        <v>516300350626540</v>
      </c>
      <c r="H30" s="37">
        <v>1</v>
      </c>
      <c r="I30" s="37">
        <v>0</v>
      </c>
      <c r="J30" s="37">
        <v>1</v>
      </c>
      <c r="K30" s="114" t="s">
        <v>3026</v>
      </c>
      <c r="L30" s="114" t="s">
        <v>1928</v>
      </c>
      <c r="M30" s="34" t="s">
        <v>2216</v>
      </c>
      <c r="N30" s="37" t="s">
        <v>2899</v>
      </c>
      <c r="O30" s="115">
        <f t="shared" si="0"/>
        <v>46205</v>
      </c>
      <c r="P30" s="116" t="s">
        <v>122</v>
      </c>
      <c r="Q30" s="34" t="s">
        <v>68</v>
      </c>
      <c r="R30" s="34" t="s">
        <v>25</v>
      </c>
      <c r="S30" s="34" t="s">
        <v>1597</v>
      </c>
      <c r="T30" s="34"/>
    </row>
    <row r="31" customHeight="1" spans="1:20">
      <c r="A31" s="37">
        <v>29</v>
      </c>
      <c r="B31" s="37" t="s">
        <v>64</v>
      </c>
      <c r="C31" s="37" t="s">
        <v>3009</v>
      </c>
      <c r="D31" s="69">
        <v>46204</v>
      </c>
      <c r="E31" s="37" t="s">
        <v>3002</v>
      </c>
      <c r="F31" s="37">
        <v>6000052789</v>
      </c>
      <c r="G31" s="37" t="s">
        <v>3038</v>
      </c>
      <c r="H31" s="37">
        <v>16</v>
      </c>
      <c r="I31" s="117">
        <v>16</v>
      </c>
      <c r="J31" s="37">
        <v>0</v>
      </c>
      <c r="K31" s="114" t="s">
        <v>649</v>
      </c>
      <c r="L31" s="37"/>
      <c r="M31" s="34"/>
      <c r="N31" s="37" t="s">
        <v>2899</v>
      </c>
      <c r="O31" s="115">
        <f t="shared" si="0"/>
        <v>46205</v>
      </c>
      <c r="P31" s="34"/>
      <c r="Q31" s="34"/>
      <c r="R31" s="34"/>
      <c r="S31" s="34"/>
      <c r="T31" s="34"/>
    </row>
    <row r="32" customHeight="1" spans="1:20">
      <c r="A32" s="37">
        <v>30</v>
      </c>
      <c r="B32" s="37" t="s">
        <v>64</v>
      </c>
      <c r="C32" s="37" t="s">
        <v>3009</v>
      </c>
      <c r="D32" s="69">
        <v>46218</v>
      </c>
      <c r="E32" s="37" t="s">
        <v>3002</v>
      </c>
      <c r="F32" s="37">
        <v>6000052789</v>
      </c>
      <c r="G32" s="37" t="s">
        <v>3039</v>
      </c>
      <c r="H32" s="37">
        <v>48</v>
      </c>
      <c r="I32" s="117">
        <v>48</v>
      </c>
      <c r="J32" s="37">
        <v>0</v>
      </c>
      <c r="K32" s="114" t="s">
        <v>649</v>
      </c>
      <c r="L32" s="34"/>
      <c r="M32" s="34"/>
      <c r="N32" s="37" t="s">
        <v>2899</v>
      </c>
      <c r="O32" s="115">
        <f t="shared" si="0"/>
        <v>46219</v>
      </c>
      <c r="P32" s="34"/>
      <c r="Q32" s="34" t="s">
        <v>68</v>
      </c>
      <c r="R32" s="34"/>
      <c r="S32" s="34"/>
      <c r="T32" s="34"/>
    </row>
    <row r="33" customHeight="1" spans="1:20">
      <c r="A33" s="37">
        <v>31</v>
      </c>
      <c r="B33" s="37" t="s">
        <v>64</v>
      </c>
      <c r="C33" s="37" t="s">
        <v>3009</v>
      </c>
      <c r="D33" s="69">
        <v>46219</v>
      </c>
      <c r="E33" s="37" t="s">
        <v>3002</v>
      </c>
      <c r="F33" s="37">
        <v>6000052789</v>
      </c>
      <c r="G33" s="37" t="s">
        <v>3040</v>
      </c>
      <c r="H33" s="37">
        <v>48</v>
      </c>
      <c r="I33" s="117">
        <v>48</v>
      </c>
      <c r="J33" s="37">
        <v>0</v>
      </c>
      <c r="K33" s="114" t="s">
        <v>649</v>
      </c>
      <c r="L33" s="37"/>
      <c r="M33" s="34"/>
      <c r="N33" s="37" t="s">
        <v>2899</v>
      </c>
      <c r="O33" s="115">
        <f t="shared" si="0"/>
        <v>46220</v>
      </c>
      <c r="P33" s="34"/>
      <c r="Q33" s="34" t="s">
        <v>68</v>
      </c>
      <c r="R33" s="34"/>
      <c r="S33" s="34"/>
      <c r="T33" s="34"/>
    </row>
    <row r="34" customHeight="1" spans="1:20">
      <c r="A34" s="37">
        <v>32</v>
      </c>
      <c r="B34" s="37" t="s">
        <v>64</v>
      </c>
      <c r="C34" s="37" t="s">
        <v>3009</v>
      </c>
      <c r="D34" s="69">
        <v>46219</v>
      </c>
      <c r="E34" s="37" t="s">
        <v>3002</v>
      </c>
      <c r="F34" s="37">
        <v>6000052789</v>
      </c>
      <c r="G34" s="37">
        <v>516300350726097</v>
      </c>
      <c r="H34" s="37">
        <v>1</v>
      </c>
      <c r="I34" s="37">
        <v>0</v>
      </c>
      <c r="J34" s="37">
        <v>1</v>
      </c>
      <c r="K34" s="114" t="s">
        <v>3026</v>
      </c>
      <c r="L34" s="114" t="s">
        <v>1928</v>
      </c>
      <c r="M34" s="34" t="s">
        <v>2216</v>
      </c>
      <c r="N34" s="37" t="s">
        <v>2899</v>
      </c>
      <c r="O34" s="115">
        <f t="shared" si="0"/>
        <v>46220</v>
      </c>
      <c r="P34" s="116" t="s">
        <v>122</v>
      </c>
      <c r="Q34" s="34" t="s">
        <v>68</v>
      </c>
      <c r="R34" s="34" t="s">
        <v>25</v>
      </c>
      <c r="S34" s="34" t="s">
        <v>1597</v>
      </c>
      <c r="T34" s="34"/>
    </row>
    <row r="35" customHeight="1" spans="1:20">
      <c r="A35" s="37">
        <v>33</v>
      </c>
      <c r="B35" s="37" t="s">
        <v>64</v>
      </c>
      <c r="C35" s="37" t="s">
        <v>3009</v>
      </c>
      <c r="D35" s="69">
        <v>46219</v>
      </c>
      <c r="E35" s="37" t="s">
        <v>3002</v>
      </c>
      <c r="F35" s="37">
        <v>6000052789</v>
      </c>
      <c r="G35" s="37" t="s">
        <v>3041</v>
      </c>
      <c r="H35" s="37">
        <v>21</v>
      </c>
      <c r="I35" s="117">
        <v>21</v>
      </c>
      <c r="J35" s="37">
        <v>0</v>
      </c>
      <c r="K35" s="114" t="s">
        <v>649</v>
      </c>
      <c r="L35" s="37"/>
      <c r="M35" s="34"/>
      <c r="N35" s="37" t="s">
        <v>2899</v>
      </c>
      <c r="O35" s="115">
        <f t="shared" si="0"/>
        <v>46220</v>
      </c>
      <c r="P35" s="34"/>
      <c r="Q35" s="34"/>
      <c r="R35" s="34"/>
      <c r="S35" s="34"/>
      <c r="T35" s="34"/>
    </row>
    <row r="36" customHeight="1" spans="1:20">
      <c r="A36" s="37">
        <v>34</v>
      </c>
      <c r="B36" s="37" t="s">
        <v>64</v>
      </c>
      <c r="C36" s="37" t="s">
        <v>3009</v>
      </c>
      <c r="D36" s="69">
        <v>46220</v>
      </c>
      <c r="E36" s="37" t="s">
        <v>3002</v>
      </c>
      <c r="F36" s="37">
        <v>6000052789</v>
      </c>
      <c r="G36" s="37" t="s">
        <v>3042</v>
      </c>
      <c r="H36" s="37">
        <v>7</v>
      </c>
      <c r="I36" s="117">
        <v>7</v>
      </c>
      <c r="J36" s="37">
        <v>0</v>
      </c>
      <c r="K36" s="114" t="s">
        <v>649</v>
      </c>
      <c r="L36" s="37"/>
      <c r="M36" s="34"/>
      <c r="N36" s="37" t="s">
        <v>2899</v>
      </c>
      <c r="O36" s="115">
        <f t="shared" si="0"/>
        <v>46221</v>
      </c>
      <c r="P36" s="34"/>
      <c r="Q36" s="34" t="s">
        <v>68</v>
      </c>
      <c r="R36" s="34"/>
      <c r="S36" s="34"/>
      <c r="T36" s="34"/>
    </row>
    <row r="37" customHeight="1" spans="1:20">
      <c r="A37" s="37">
        <v>35</v>
      </c>
      <c r="B37" s="37" t="s">
        <v>64</v>
      </c>
      <c r="C37" s="37" t="s">
        <v>3009</v>
      </c>
      <c r="D37" s="69">
        <v>46220</v>
      </c>
      <c r="E37" s="37" t="s">
        <v>3002</v>
      </c>
      <c r="F37" s="37">
        <v>6000052789</v>
      </c>
      <c r="G37" s="37">
        <v>516300350726126</v>
      </c>
      <c r="H37" s="37">
        <v>1</v>
      </c>
      <c r="I37" s="37">
        <v>0</v>
      </c>
      <c r="J37" s="37">
        <v>1</v>
      </c>
      <c r="K37" s="114" t="s">
        <v>3026</v>
      </c>
      <c r="L37" s="114" t="s">
        <v>1928</v>
      </c>
      <c r="M37" s="34" t="s">
        <v>2216</v>
      </c>
      <c r="N37" s="37" t="s">
        <v>2899</v>
      </c>
      <c r="O37" s="115">
        <f t="shared" si="0"/>
        <v>46221</v>
      </c>
      <c r="P37" s="116" t="s">
        <v>122</v>
      </c>
      <c r="Q37" s="34" t="s">
        <v>68</v>
      </c>
      <c r="R37" s="34" t="s">
        <v>25</v>
      </c>
      <c r="S37" s="34" t="s">
        <v>1597</v>
      </c>
      <c r="T37" s="34"/>
    </row>
    <row r="38" customHeight="1" spans="1:20">
      <c r="A38" s="37">
        <v>36</v>
      </c>
      <c r="B38" s="37" t="s">
        <v>64</v>
      </c>
      <c r="C38" s="37" t="s">
        <v>3009</v>
      </c>
      <c r="D38" s="69">
        <v>46220</v>
      </c>
      <c r="E38" s="37" t="s">
        <v>3002</v>
      </c>
      <c r="F38" s="37">
        <v>6000052789</v>
      </c>
      <c r="G38" s="37" t="s">
        <v>3043</v>
      </c>
      <c r="H38" s="37">
        <v>23</v>
      </c>
      <c r="I38" s="117">
        <v>23</v>
      </c>
      <c r="J38" s="37">
        <v>0</v>
      </c>
      <c r="K38" s="114" t="s">
        <v>649</v>
      </c>
      <c r="L38" s="37"/>
      <c r="M38" s="34"/>
      <c r="N38" s="37" t="s">
        <v>2899</v>
      </c>
      <c r="O38" s="115">
        <f t="shared" si="0"/>
        <v>46221</v>
      </c>
      <c r="P38" s="34"/>
      <c r="Q38" s="34"/>
      <c r="R38" s="34"/>
      <c r="S38" s="34"/>
      <c r="T38" s="34"/>
    </row>
    <row r="39" customHeight="1" spans="1:20">
      <c r="A39" s="37">
        <v>37</v>
      </c>
      <c r="B39" s="37" t="s">
        <v>64</v>
      </c>
      <c r="C39" s="37" t="s">
        <v>3009</v>
      </c>
      <c r="D39" s="69">
        <v>46220</v>
      </c>
      <c r="E39" s="37" t="s">
        <v>3002</v>
      </c>
      <c r="F39" s="37">
        <v>6000052789</v>
      </c>
      <c r="G39" s="37">
        <v>516300350726150</v>
      </c>
      <c r="H39" s="37">
        <v>1</v>
      </c>
      <c r="I39" s="37">
        <v>0</v>
      </c>
      <c r="J39" s="37">
        <v>1</v>
      </c>
      <c r="K39" s="114" t="s">
        <v>3026</v>
      </c>
      <c r="L39" s="114" t="s">
        <v>1928</v>
      </c>
      <c r="M39" s="34" t="s">
        <v>2216</v>
      </c>
      <c r="N39" s="37" t="s">
        <v>2899</v>
      </c>
      <c r="O39" s="115">
        <f t="shared" si="0"/>
        <v>46221</v>
      </c>
      <c r="P39" s="116" t="s">
        <v>122</v>
      </c>
      <c r="Q39" s="34" t="s">
        <v>68</v>
      </c>
      <c r="R39" s="34" t="s">
        <v>25</v>
      </c>
      <c r="S39" s="34" t="s">
        <v>1597</v>
      </c>
      <c r="T39" s="34"/>
    </row>
    <row r="40" customHeight="1" spans="1:20">
      <c r="A40" s="37">
        <v>38</v>
      </c>
      <c r="B40" s="37" t="s">
        <v>64</v>
      </c>
      <c r="C40" s="37" t="s">
        <v>3009</v>
      </c>
      <c r="D40" s="69">
        <v>46220</v>
      </c>
      <c r="E40" s="37" t="s">
        <v>3002</v>
      </c>
      <c r="F40" s="37">
        <v>6000052789</v>
      </c>
      <c r="G40" s="37" t="s">
        <v>3044</v>
      </c>
      <c r="H40" s="37">
        <v>6</v>
      </c>
      <c r="I40" s="117">
        <v>6</v>
      </c>
      <c r="J40" s="37">
        <v>0</v>
      </c>
      <c r="K40" s="114" t="s">
        <v>649</v>
      </c>
      <c r="L40" s="37"/>
      <c r="M40" s="34"/>
      <c r="N40" s="37" t="s">
        <v>2899</v>
      </c>
      <c r="O40" s="115">
        <f t="shared" si="0"/>
        <v>46221</v>
      </c>
      <c r="P40" s="34"/>
      <c r="Q40" s="34"/>
      <c r="R40" s="34"/>
      <c r="S40" s="34"/>
      <c r="T40" s="34"/>
    </row>
    <row r="41" customHeight="1" spans="1:20">
      <c r="A41" s="37">
        <v>39</v>
      </c>
      <c r="B41" s="37" t="s">
        <v>64</v>
      </c>
      <c r="C41" s="37" t="s">
        <v>3009</v>
      </c>
      <c r="D41" s="69">
        <v>46224</v>
      </c>
      <c r="E41" s="37" t="s">
        <v>3002</v>
      </c>
      <c r="F41" s="37">
        <v>6000052789</v>
      </c>
      <c r="G41" s="37" t="s">
        <v>3045</v>
      </c>
      <c r="H41" s="67">
        <v>23</v>
      </c>
      <c r="I41" s="117">
        <v>23</v>
      </c>
      <c r="J41" s="37">
        <v>0</v>
      </c>
      <c r="K41" s="114" t="s">
        <v>649</v>
      </c>
      <c r="L41" s="67"/>
      <c r="M41" s="34"/>
      <c r="N41" s="37" t="s">
        <v>2899</v>
      </c>
      <c r="O41" s="115">
        <f t="shared" si="0"/>
        <v>46225</v>
      </c>
      <c r="P41" s="34"/>
      <c r="Q41" s="34" t="s">
        <v>68</v>
      </c>
      <c r="R41" s="34"/>
      <c r="S41" s="34"/>
      <c r="T41" s="34"/>
    </row>
    <row r="42" customHeight="1" spans="1:20">
      <c r="A42" s="37">
        <v>40</v>
      </c>
      <c r="B42" s="37" t="s">
        <v>64</v>
      </c>
      <c r="C42" s="37" t="s">
        <v>3009</v>
      </c>
      <c r="D42" s="69">
        <v>46224</v>
      </c>
      <c r="E42" s="37" t="s">
        <v>3002</v>
      </c>
      <c r="F42" s="37">
        <v>6000052789</v>
      </c>
      <c r="G42" s="37">
        <v>516300350726180</v>
      </c>
      <c r="H42" s="37">
        <v>1</v>
      </c>
      <c r="I42" s="37">
        <v>0</v>
      </c>
      <c r="J42" s="37">
        <v>1</v>
      </c>
      <c r="K42" s="114" t="s">
        <v>3018</v>
      </c>
      <c r="L42" s="114" t="s">
        <v>3019</v>
      </c>
      <c r="M42" s="34" t="s">
        <v>3020</v>
      </c>
      <c r="N42" s="37" t="s">
        <v>2899</v>
      </c>
      <c r="O42" s="115">
        <f t="shared" si="0"/>
        <v>46225</v>
      </c>
      <c r="P42" s="34" t="s">
        <v>3021</v>
      </c>
      <c r="Q42" s="34" t="s">
        <v>68</v>
      </c>
      <c r="R42" s="34" t="s">
        <v>2871</v>
      </c>
      <c r="S42" s="34" t="s">
        <v>3003</v>
      </c>
      <c r="T42" s="34"/>
    </row>
    <row r="43" customHeight="1" spans="1:20">
      <c r="A43" s="37">
        <v>41</v>
      </c>
      <c r="B43" s="37" t="s">
        <v>64</v>
      </c>
      <c r="C43" s="37" t="s">
        <v>3009</v>
      </c>
      <c r="D43" s="69">
        <v>46224</v>
      </c>
      <c r="E43" s="37" t="s">
        <v>3002</v>
      </c>
      <c r="F43" s="37">
        <v>6000052789</v>
      </c>
      <c r="G43" s="37" t="s">
        <v>3046</v>
      </c>
      <c r="H43" s="67">
        <v>9</v>
      </c>
      <c r="I43" s="117">
        <v>9</v>
      </c>
      <c r="J43" s="37">
        <v>0</v>
      </c>
      <c r="K43" s="114" t="s">
        <v>649</v>
      </c>
      <c r="L43" s="67"/>
      <c r="M43" s="34"/>
      <c r="N43" s="37" t="s">
        <v>2899</v>
      </c>
      <c r="O43" s="115">
        <f t="shared" si="0"/>
        <v>46225</v>
      </c>
      <c r="P43" s="34"/>
      <c r="Q43" s="34"/>
      <c r="R43" s="34"/>
      <c r="S43" s="34"/>
      <c r="T43" s="34"/>
    </row>
    <row r="44" customHeight="1" spans="1:20">
      <c r="A44" s="37">
        <v>42</v>
      </c>
      <c r="B44" s="37" t="s">
        <v>64</v>
      </c>
      <c r="C44" s="37" t="s">
        <v>3009</v>
      </c>
      <c r="D44" s="69">
        <v>46224</v>
      </c>
      <c r="E44" s="37" t="s">
        <v>3002</v>
      </c>
      <c r="F44" s="37">
        <v>6000052789</v>
      </c>
      <c r="G44" s="37">
        <v>516300350726190</v>
      </c>
      <c r="H44" s="37">
        <v>1</v>
      </c>
      <c r="I44" s="37">
        <v>0</v>
      </c>
      <c r="J44" s="37">
        <v>1</v>
      </c>
      <c r="K44" s="114" t="s">
        <v>3047</v>
      </c>
      <c r="L44" s="114" t="s">
        <v>3048</v>
      </c>
      <c r="M44" s="34" t="s">
        <v>3049</v>
      </c>
      <c r="N44" s="37" t="s">
        <v>2899</v>
      </c>
      <c r="O44" s="115">
        <f t="shared" si="0"/>
        <v>46225</v>
      </c>
      <c r="P44" s="34" t="s">
        <v>3050</v>
      </c>
      <c r="Q44" s="34" t="s">
        <v>68</v>
      </c>
      <c r="R44" s="34" t="s">
        <v>517</v>
      </c>
      <c r="S44" s="34" t="s">
        <v>427</v>
      </c>
      <c r="T44" s="34"/>
    </row>
    <row r="45" customHeight="1" spans="1:20">
      <c r="A45" s="37">
        <v>43</v>
      </c>
      <c r="B45" s="37" t="s">
        <v>64</v>
      </c>
      <c r="C45" s="37" t="s">
        <v>3009</v>
      </c>
      <c r="D45" s="69">
        <v>46224</v>
      </c>
      <c r="E45" s="37" t="s">
        <v>3002</v>
      </c>
      <c r="F45" s="37">
        <v>6000052789</v>
      </c>
      <c r="G45" s="37">
        <v>516300350726191</v>
      </c>
      <c r="H45" s="37">
        <v>1</v>
      </c>
      <c r="I45" s="37">
        <v>0</v>
      </c>
      <c r="J45" s="37">
        <v>1</v>
      </c>
      <c r="K45" s="114" t="s">
        <v>3026</v>
      </c>
      <c r="L45" s="114" t="s">
        <v>1928</v>
      </c>
      <c r="M45" s="34" t="s">
        <v>2216</v>
      </c>
      <c r="N45" s="37" t="s">
        <v>2899</v>
      </c>
      <c r="O45" s="115">
        <f t="shared" si="0"/>
        <v>46225</v>
      </c>
      <c r="P45" s="116" t="s">
        <v>122</v>
      </c>
      <c r="Q45" s="34" t="s">
        <v>68</v>
      </c>
      <c r="R45" s="34" t="s">
        <v>25</v>
      </c>
      <c r="S45" s="34" t="s">
        <v>1597</v>
      </c>
      <c r="T45" s="34"/>
    </row>
    <row r="46" customHeight="1" spans="1:20">
      <c r="A46" s="37">
        <v>44</v>
      </c>
      <c r="B46" s="37" t="s">
        <v>64</v>
      </c>
      <c r="C46" s="37" t="s">
        <v>3009</v>
      </c>
      <c r="D46" s="69">
        <v>46224</v>
      </c>
      <c r="E46" s="37" t="s">
        <v>3002</v>
      </c>
      <c r="F46" s="37">
        <v>6000052789</v>
      </c>
      <c r="G46" s="37" t="s">
        <v>3051</v>
      </c>
      <c r="H46" s="37">
        <v>9</v>
      </c>
      <c r="I46" s="117">
        <v>9</v>
      </c>
      <c r="J46" s="37">
        <v>0</v>
      </c>
      <c r="K46" s="114" t="s">
        <v>649</v>
      </c>
      <c r="L46" s="37"/>
      <c r="M46" s="34"/>
      <c r="N46" s="37" t="s">
        <v>2899</v>
      </c>
      <c r="O46" s="115">
        <f t="shared" si="0"/>
        <v>46225</v>
      </c>
      <c r="P46" s="34"/>
      <c r="Q46" s="34"/>
      <c r="R46" s="34"/>
      <c r="S46" s="34"/>
      <c r="T46" s="34"/>
    </row>
    <row r="47" customHeight="1" spans="1:20">
      <c r="A47" s="37">
        <v>45</v>
      </c>
      <c r="B47" s="37" t="s">
        <v>64</v>
      </c>
      <c r="C47" s="37" t="s">
        <v>3009</v>
      </c>
      <c r="D47" s="69">
        <v>46224</v>
      </c>
      <c r="E47" s="37" t="s">
        <v>3002</v>
      </c>
      <c r="F47" s="37">
        <v>6000052789</v>
      </c>
      <c r="G47" s="37">
        <v>516300350726201</v>
      </c>
      <c r="H47" s="37">
        <v>1</v>
      </c>
      <c r="I47" s="37">
        <v>0</v>
      </c>
      <c r="J47" s="37">
        <v>1</v>
      </c>
      <c r="K47" s="114" t="s">
        <v>3026</v>
      </c>
      <c r="L47" s="114" t="s">
        <v>1928</v>
      </c>
      <c r="M47" s="34" t="s">
        <v>2216</v>
      </c>
      <c r="N47" s="37" t="s">
        <v>2899</v>
      </c>
      <c r="O47" s="115">
        <f t="shared" si="0"/>
        <v>46225</v>
      </c>
      <c r="P47" s="116" t="s">
        <v>122</v>
      </c>
      <c r="Q47" s="34" t="s">
        <v>68</v>
      </c>
      <c r="R47" s="34" t="s">
        <v>25</v>
      </c>
      <c r="S47" s="34" t="s">
        <v>1597</v>
      </c>
      <c r="T47" s="34"/>
    </row>
    <row r="48" customHeight="1" spans="1:20">
      <c r="A48" s="37">
        <v>46</v>
      </c>
      <c r="B48" s="37" t="s">
        <v>64</v>
      </c>
      <c r="C48" s="37" t="s">
        <v>3009</v>
      </c>
      <c r="D48" s="69">
        <v>46224</v>
      </c>
      <c r="E48" s="37" t="s">
        <v>3002</v>
      </c>
      <c r="F48" s="37">
        <v>6000052789</v>
      </c>
      <c r="G48" s="37" t="s">
        <v>3052</v>
      </c>
      <c r="H48" s="37">
        <v>11</v>
      </c>
      <c r="I48" s="117">
        <v>11</v>
      </c>
      <c r="J48" s="37">
        <v>0</v>
      </c>
      <c r="K48" s="114" t="s">
        <v>649</v>
      </c>
      <c r="L48" s="37"/>
      <c r="M48" s="34"/>
      <c r="N48" s="37" t="s">
        <v>2899</v>
      </c>
      <c r="O48" s="115">
        <f t="shared" si="0"/>
        <v>46225</v>
      </c>
      <c r="P48" s="34"/>
      <c r="Q48" s="34"/>
      <c r="R48" s="34"/>
      <c r="S48" s="34"/>
      <c r="T48" s="34"/>
    </row>
    <row r="49" customHeight="1" spans="1:20">
      <c r="A49" s="37">
        <v>47</v>
      </c>
      <c r="B49" s="37" t="s">
        <v>64</v>
      </c>
      <c r="C49" s="37" t="s">
        <v>3009</v>
      </c>
      <c r="D49" s="69">
        <v>46225</v>
      </c>
      <c r="E49" s="37" t="s">
        <v>3002</v>
      </c>
      <c r="F49" s="37">
        <v>6000052789</v>
      </c>
      <c r="G49" s="37" t="s">
        <v>3053</v>
      </c>
      <c r="H49" s="37">
        <v>8</v>
      </c>
      <c r="I49" s="117">
        <v>8</v>
      </c>
      <c r="J49" s="37">
        <v>0</v>
      </c>
      <c r="K49" s="114" t="s">
        <v>649</v>
      </c>
      <c r="L49" s="37"/>
      <c r="M49" s="34"/>
      <c r="N49" s="37" t="s">
        <v>2899</v>
      </c>
      <c r="O49" s="115">
        <f t="shared" si="0"/>
        <v>46226</v>
      </c>
      <c r="P49" s="34"/>
      <c r="Q49" s="34" t="s">
        <v>68</v>
      </c>
      <c r="R49" s="34"/>
      <c r="S49" s="34"/>
      <c r="T49" s="34"/>
    </row>
    <row r="50" customHeight="1" spans="1:20">
      <c r="A50" s="37">
        <v>48</v>
      </c>
      <c r="B50" s="37" t="s">
        <v>64</v>
      </c>
      <c r="C50" s="37" t="s">
        <v>3009</v>
      </c>
      <c r="D50" s="69">
        <v>46225</v>
      </c>
      <c r="E50" s="37" t="s">
        <v>3002</v>
      </c>
      <c r="F50" s="37">
        <v>6000052789</v>
      </c>
      <c r="G50" s="37">
        <v>516300350726221</v>
      </c>
      <c r="H50" s="37">
        <v>1</v>
      </c>
      <c r="I50" s="37">
        <v>0</v>
      </c>
      <c r="J50" s="37">
        <v>1</v>
      </c>
      <c r="K50" s="114" t="s">
        <v>3018</v>
      </c>
      <c r="L50" s="114" t="s">
        <v>3019</v>
      </c>
      <c r="M50" s="34" t="s">
        <v>3020</v>
      </c>
      <c r="N50" s="37" t="s">
        <v>2899</v>
      </c>
      <c r="O50" s="115">
        <f t="shared" si="0"/>
        <v>46226</v>
      </c>
      <c r="P50" s="34" t="s">
        <v>3021</v>
      </c>
      <c r="Q50" s="34" t="s">
        <v>68</v>
      </c>
      <c r="R50" s="34" t="s">
        <v>2871</v>
      </c>
      <c r="S50" s="34" t="s">
        <v>3003</v>
      </c>
      <c r="T50" s="34"/>
    </row>
    <row r="51" customHeight="1" spans="1:20">
      <c r="A51" s="37">
        <v>49</v>
      </c>
      <c r="B51" s="37" t="s">
        <v>64</v>
      </c>
      <c r="C51" s="37" t="s">
        <v>3009</v>
      </c>
      <c r="D51" s="69">
        <v>46225</v>
      </c>
      <c r="E51" s="37" t="s">
        <v>3002</v>
      </c>
      <c r="F51" s="37">
        <v>6000052789</v>
      </c>
      <c r="G51" s="37" t="s">
        <v>3054</v>
      </c>
      <c r="H51" s="37">
        <v>49</v>
      </c>
      <c r="I51" s="117">
        <v>49</v>
      </c>
      <c r="J51" s="37">
        <v>0</v>
      </c>
      <c r="K51" s="114" t="s">
        <v>649</v>
      </c>
      <c r="L51" s="37"/>
      <c r="M51" s="34"/>
      <c r="N51" s="37" t="s">
        <v>2899</v>
      </c>
      <c r="O51" s="115">
        <f t="shared" si="0"/>
        <v>46226</v>
      </c>
      <c r="P51" s="34"/>
      <c r="Q51" s="34"/>
      <c r="R51" s="34"/>
      <c r="S51" s="34"/>
      <c r="T51" s="34"/>
    </row>
    <row r="52" customHeight="1" spans="1:20">
      <c r="A52" s="37">
        <v>50</v>
      </c>
      <c r="B52" s="37" t="s">
        <v>64</v>
      </c>
      <c r="C52" s="37" t="s">
        <v>3009</v>
      </c>
      <c r="D52" s="69">
        <v>46226</v>
      </c>
      <c r="E52" s="37" t="s">
        <v>3002</v>
      </c>
      <c r="F52" s="37">
        <v>6000052789</v>
      </c>
      <c r="G52" s="37" t="s">
        <v>3055</v>
      </c>
      <c r="H52" s="37">
        <v>20</v>
      </c>
      <c r="I52" s="117">
        <v>20</v>
      </c>
      <c r="J52" s="37">
        <v>0</v>
      </c>
      <c r="K52" s="114" t="s">
        <v>66</v>
      </c>
      <c r="L52" s="34"/>
      <c r="M52" s="34"/>
      <c r="N52" s="37" t="s">
        <v>2899</v>
      </c>
      <c r="O52" s="115">
        <f t="shared" si="0"/>
        <v>46227</v>
      </c>
      <c r="P52" s="34"/>
      <c r="Q52" s="34" t="s">
        <v>68</v>
      </c>
      <c r="R52" s="34"/>
      <c r="S52" s="34"/>
      <c r="T52" s="34"/>
    </row>
    <row r="53" customHeight="1" spans="1:20">
      <c r="A53" s="37">
        <v>51</v>
      </c>
      <c r="B53" s="37" t="s">
        <v>64</v>
      </c>
      <c r="C53" s="37" t="s">
        <v>3009</v>
      </c>
      <c r="D53" s="69">
        <v>46227</v>
      </c>
      <c r="E53" s="37" t="s">
        <v>3002</v>
      </c>
      <c r="F53" s="37">
        <v>6000052789</v>
      </c>
      <c r="G53" s="37" t="s">
        <v>3056</v>
      </c>
      <c r="H53" s="37">
        <v>46</v>
      </c>
      <c r="I53" s="117">
        <v>46</v>
      </c>
      <c r="J53" s="37">
        <v>0</v>
      </c>
      <c r="K53" s="114" t="s">
        <v>66</v>
      </c>
      <c r="L53" s="34"/>
      <c r="M53" s="34"/>
      <c r="N53" s="37" t="s">
        <v>2899</v>
      </c>
      <c r="O53" s="115">
        <f t="shared" si="0"/>
        <v>46228</v>
      </c>
      <c r="P53" s="34"/>
      <c r="Q53" s="34" t="s">
        <v>68</v>
      </c>
      <c r="R53" s="34"/>
      <c r="S53" s="34"/>
      <c r="T53" s="34"/>
    </row>
    <row r="54" customHeight="1" spans="1:20">
      <c r="A54" s="37">
        <v>52</v>
      </c>
      <c r="B54" s="37" t="s">
        <v>64</v>
      </c>
      <c r="C54" s="37" t="s">
        <v>3009</v>
      </c>
      <c r="D54" s="69">
        <v>46234</v>
      </c>
      <c r="E54" s="37" t="s">
        <v>3002</v>
      </c>
      <c r="F54" s="37">
        <v>6000052789</v>
      </c>
      <c r="G54" s="37" t="s">
        <v>3057</v>
      </c>
      <c r="H54" s="37">
        <v>20</v>
      </c>
      <c r="I54" s="117">
        <v>20</v>
      </c>
      <c r="J54" s="37">
        <v>0</v>
      </c>
      <c r="K54" s="114" t="s">
        <v>66</v>
      </c>
      <c r="L54" s="34"/>
      <c r="M54" s="34"/>
      <c r="N54" s="37" t="s">
        <v>2899</v>
      </c>
      <c r="O54" s="115">
        <f t="shared" si="0"/>
        <v>46235</v>
      </c>
      <c r="P54" s="34"/>
      <c r="Q54" s="34" t="s">
        <v>68</v>
      </c>
      <c r="R54" s="34"/>
      <c r="S54" s="34"/>
      <c r="T54" s="34"/>
    </row>
    <row r="55" customHeight="1" spans="1:20">
      <c r="A55" s="37">
        <v>53</v>
      </c>
      <c r="B55" s="37" t="s">
        <v>64</v>
      </c>
      <c r="C55" s="37" t="s">
        <v>3009</v>
      </c>
      <c r="D55" s="69">
        <v>46235</v>
      </c>
      <c r="E55" s="37" t="s">
        <v>3002</v>
      </c>
      <c r="F55" s="37">
        <v>6000052789</v>
      </c>
      <c r="G55" s="37" t="s">
        <v>3058</v>
      </c>
      <c r="H55" s="37">
        <v>32</v>
      </c>
      <c r="I55" s="117">
        <v>32</v>
      </c>
      <c r="J55" s="37">
        <v>0</v>
      </c>
      <c r="K55" s="114" t="s">
        <v>66</v>
      </c>
      <c r="L55" s="34"/>
      <c r="M55" s="34"/>
      <c r="N55" s="37" t="s">
        <v>2899</v>
      </c>
      <c r="O55" s="115">
        <f t="shared" si="0"/>
        <v>46236</v>
      </c>
      <c r="P55" s="34"/>
      <c r="Q55" s="34" t="s">
        <v>68</v>
      </c>
      <c r="R55" s="34"/>
      <c r="S55" s="34"/>
      <c r="T55" s="34"/>
    </row>
    <row r="56" customHeight="1" spans="1:20">
      <c r="A56" s="37">
        <v>54</v>
      </c>
      <c r="B56" s="37" t="s">
        <v>64</v>
      </c>
      <c r="C56" s="37" t="s">
        <v>3009</v>
      </c>
      <c r="D56" s="69">
        <v>46240</v>
      </c>
      <c r="E56" s="37" t="s">
        <v>3002</v>
      </c>
      <c r="F56" s="37">
        <v>6000052789</v>
      </c>
      <c r="G56" s="37" t="s">
        <v>3059</v>
      </c>
      <c r="H56" s="37">
        <v>12</v>
      </c>
      <c r="I56" s="117">
        <v>12</v>
      </c>
      <c r="J56" s="37">
        <v>0</v>
      </c>
      <c r="K56" s="114" t="s">
        <v>66</v>
      </c>
      <c r="L56" s="34"/>
      <c r="M56" s="34"/>
      <c r="N56" s="37" t="s">
        <v>2899</v>
      </c>
      <c r="O56" s="115">
        <f t="shared" si="0"/>
        <v>46241</v>
      </c>
      <c r="P56" s="34"/>
      <c r="Q56" s="34" t="s">
        <v>68</v>
      </c>
      <c r="R56" s="34"/>
      <c r="S56" s="34"/>
      <c r="T56" s="34"/>
    </row>
    <row r="57" customHeight="1" spans="1:20">
      <c r="A57" s="37">
        <v>55</v>
      </c>
      <c r="B57" s="37" t="s">
        <v>64</v>
      </c>
      <c r="C57" s="37" t="s">
        <v>3009</v>
      </c>
      <c r="D57" s="118">
        <v>46240</v>
      </c>
      <c r="E57" s="67" t="s">
        <v>3002</v>
      </c>
      <c r="F57" s="37">
        <v>6000052789</v>
      </c>
      <c r="G57" s="67" t="s">
        <v>3060</v>
      </c>
      <c r="H57" s="37">
        <v>50</v>
      </c>
      <c r="I57" s="117">
        <v>50</v>
      </c>
      <c r="J57" s="37">
        <v>0</v>
      </c>
      <c r="K57" s="114" t="s">
        <v>66</v>
      </c>
      <c r="L57" s="34"/>
      <c r="M57" s="34"/>
      <c r="N57" s="37" t="s">
        <v>2899</v>
      </c>
      <c r="O57" s="115">
        <f t="shared" si="0"/>
        <v>46241</v>
      </c>
      <c r="P57" s="34"/>
      <c r="Q57" s="34" t="s">
        <v>68</v>
      </c>
      <c r="R57" s="34"/>
      <c r="S57" s="34"/>
      <c r="T57" s="34"/>
    </row>
    <row r="58" customHeight="1" spans="1:20">
      <c r="A58" s="37">
        <v>56</v>
      </c>
      <c r="B58" s="37" t="s">
        <v>64</v>
      </c>
      <c r="C58" s="37" t="s">
        <v>3009</v>
      </c>
      <c r="D58" s="69">
        <v>46241</v>
      </c>
      <c r="E58" s="37" t="s">
        <v>3002</v>
      </c>
      <c r="F58" s="37">
        <v>6000052789</v>
      </c>
      <c r="G58" s="37" t="s">
        <v>3061</v>
      </c>
      <c r="H58" s="37">
        <v>11</v>
      </c>
      <c r="I58" s="117">
        <v>11</v>
      </c>
      <c r="J58" s="37">
        <v>0</v>
      </c>
      <c r="K58" s="114" t="s">
        <v>66</v>
      </c>
      <c r="L58" s="34"/>
      <c r="M58" s="34"/>
      <c r="N58" s="37" t="s">
        <v>2899</v>
      </c>
      <c r="O58" s="115">
        <f t="shared" si="0"/>
        <v>46242</v>
      </c>
      <c r="P58" s="34"/>
      <c r="Q58" s="34" t="s">
        <v>68</v>
      </c>
      <c r="R58" s="34"/>
      <c r="S58" s="34"/>
      <c r="T58" s="34"/>
    </row>
    <row r="59" customHeight="1" spans="1:20">
      <c r="A59" s="37">
        <v>57</v>
      </c>
      <c r="B59" s="37" t="s">
        <v>64</v>
      </c>
      <c r="C59" s="37" t="s">
        <v>3009</v>
      </c>
      <c r="D59" s="69">
        <v>46241</v>
      </c>
      <c r="E59" s="37" t="s">
        <v>3002</v>
      </c>
      <c r="F59" s="37">
        <v>6000052789</v>
      </c>
      <c r="G59" s="37">
        <v>516300350826062</v>
      </c>
      <c r="H59" s="37">
        <v>1</v>
      </c>
      <c r="I59" s="37">
        <v>0</v>
      </c>
      <c r="J59" s="37">
        <v>1</v>
      </c>
      <c r="K59" s="114" t="s">
        <v>3018</v>
      </c>
      <c r="L59" s="114" t="s">
        <v>3019</v>
      </c>
      <c r="M59" s="34" t="s">
        <v>3020</v>
      </c>
      <c r="N59" s="37" t="s">
        <v>2899</v>
      </c>
      <c r="O59" s="115">
        <f t="shared" si="0"/>
        <v>46242</v>
      </c>
      <c r="P59" s="34" t="s">
        <v>3021</v>
      </c>
      <c r="Q59" s="34" t="s">
        <v>68</v>
      </c>
      <c r="R59" s="34" t="s">
        <v>2871</v>
      </c>
      <c r="S59" s="34" t="s">
        <v>3003</v>
      </c>
      <c r="T59" s="34"/>
    </row>
    <row r="60" customHeight="1" spans="1:20">
      <c r="A60" s="37">
        <v>58</v>
      </c>
      <c r="B60" s="37" t="s">
        <v>64</v>
      </c>
      <c r="C60" s="37" t="s">
        <v>3009</v>
      </c>
      <c r="D60" s="69">
        <v>46241</v>
      </c>
      <c r="E60" s="37" t="s">
        <v>3002</v>
      </c>
      <c r="F60" s="37">
        <v>6000052789</v>
      </c>
      <c r="G60" s="37" t="s">
        <v>3062</v>
      </c>
      <c r="H60" s="37">
        <v>7</v>
      </c>
      <c r="I60" s="117">
        <v>7</v>
      </c>
      <c r="J60" s="37">
        <v>0</v>
      </c>
      <c r="K60" s="114" t="s">
        <v>66</v>
      </c>
      <c r="L60" s="34"/>
      <c r="M60" s="34"/>
      <c r="N60" s="37" t="s">
        <v>2899</v>
      </c>
      <c r="O60" s="115">
        <f t="shared" si="0"/>
        <v>46242</v>
      </c>
      <c r="P60" s="34"/>
      <c r="Q60" s="34" t="s">
        <v>68</v>
      </c>
      <c r="R60" s="34"/>
      <c r="S60" s="34"/>
      <c r="T60" s="34"/>
    </row>
    <row r="61" customHeight="1" spans="1:20">
      <c r="A61" s="37">
        <v>59</v>
      </c>
      <c r="B61" s="37" t="s">
        <v>64</v>
      </c>
      <c r="C61" s="37" t="s">
        <v>3009</v>
      </c>
      <c r="D61" s="69">
        <v>46241</v>
      </c>
      <c r="E61" s="37" t="s">
        <v>3002</v>
      </c>
      <c r="F61" s="37">
        <v>6000052789</v>
      </c>
      <c r="G61" s="37">
        <v>516300350826070</v>
      </c>
      <c r="H61" s="37">
        <v>1</v>
      </c>
      <c r="I61" s="37">
        <v>0</v>
      </c>
      <c r="J61" s="37">
        <v>1</v>
      </c>
      <c r="K61" s="114" t="s">
        <v>3018</v>
      </c>
      <c r="L61" s="114" t="s">
        <v>3019</v>
      </c>
      <c r="M61" s="34" t="s">
        <v>3020</v>
      </c>
      <c r="N61" s="37" t="s">
        <v>2899</v>
      </c>
      <c r="O61" s="115">
        <f t="shared" si="0"/>
        <v>46242</v>
      </c>
      <c r="P61" s="34" t="s">
        <v>3021</v>
      </c>
      <c r="Q61" s="34" t="s">
        <v>68</v>
      </c>
      <c r="R61" s="34" t="s">
        <v>2871</v>
      </c>
      <c r="S61" s="34" t="s">
        <v>3003</v>
      </c>
      <c r="T61" s="34"/>
    </row>
    <row r="62" customHeight="1" spans="1:20">
      <c r="A62" s="37">
        <v>60</v>
      </c>
      <c r="B62" s="37" t="s">
        <v>64</v>
      </c>
      <c r="C62" s="37" t="s">
        <v>3009</v>
      </c>
      <c r="D62" s="69">
        <v>46241</v>
      </c>
      <c r="E62" s="37" t="s">
        <v>3002</v>
      </c>
      <c r="F62" s="37">
        <v>6000052789</v>
      </c>
      <c r="G62" s="37" t="s">
        <v>3063</v>
      </c>
      <c r="H62" s="37">
        <v>20</v>
      </c>
      <c r="I62" s="117">
        <v>20</v>
      </c>
      <c r="J62" s="37">
        <v>0</v>
      </c>
      <c r="K62" s="114" t="s">
        <v>66</v>
      </c>
      <c r="L62" s="34"/>
      <c r="M62" s="34"/>
      <c r="N62" s="37" t="s">
        <v>2899</v>
      </c>
      <c r="O62" s="115">
        <f t="shared" si="0"/>
        <v>46242</v>
      </c>
      <c r="P62" s="34"/>
      <c r="Q62" s="34" t="s">
        <v>68</v>
      </c>
      <c r="R62" s="34"/>
      <c r="S62" s="34"/>
      <c r="T62" s="34"/>
    </row>
    <row r="63" customHeight="1" spans="1:20">
      <c r="A63" s="37">
        <v>61</v>
      </c>
      <c r="B63" s="37" t="s">
        <v>64</v>
      </c>
      <c r="C63" s="37" t="s">
        <v>3009</v>
      </c>
      <c r="D63" s="69">
        <v>46242</v>
      </c>
      <c r="E63" s="37" t="s">
        <v>3002</v>
      </c>
      <c r="F63" s="37">
        <v>6000052789</v>
      </c>
      <c r="G63" s="37">
        <v>516300350826091</v>
      </c>
      <c r="H63" s="37">
        <v>1</v>
      </c>
      <c r="I63" s="37">
        <v>0</v>
      </c>
      <c r="J63" s="37">
        <v>1</v>
      </c>
      <c r="K63" s="114" t="s">
        <v>3018</v>
      </c>
      <c r="L63" s="114" t="s">
        <v>3019</v>
      </c>
      <c r="M63" s="34" t="s">
        <v>3020</v>
      </c>
      <c r="N63" s="37" t="s">
        <v>2899</v>
      </c>
      <c r="O63" s="115">
        <f t="shared" si="0"/>
        <v>46243</v>
      </c>
      <c r="P63" s="34" t="s">
        <v>3021</v>
      </c>
      <c r="Q63" s="34" t="s">
        <v>68</v>
      </c>
      <c r="R63" s="34" t="s">
        <v>2871</v>
      </c>
      <c r="S63" s="34" t="s">
        <v>3003</v>
      </c>
      <c r="T63" s="34"/>
    </row>
    <row r="64" customHeight="1" spans="1:20">
      <c r="A64" s="37">
        <v>62</v>
      </c>
      <c r="B64" s="37" t="s">
        <v>64</v>
      </c>
      <c r="C64" s="37" t="s">
        <v>3009</v>
      </c>
      <c r="D64" s="69">
        <v>46242</v>
      </c>
      <c r="E64" s="37" t="s">
        <v>3002</v>
      </c>
      <c r="F64" s="37">
        <v>6000052789</v>
      </c>
      <c r="G64" s="37" t="s">
        <v>3064</v>
      </c>
      <c r="H64" s="37">
        <v>51</v>
      </c>
      <c r="I64" s="117">
        <v>51</v>
      </c>
      <c r="J64" s="37">
        <v>0</v>
      </c>
      <c r="K64" s="114" t="s">
        <v>66</v>
      </c>
      <c r="L64" s="34"/>
      <c r="M64" s="34"/>
      <c r="N64" s="37" t="s">
        <v>2899</v>
      </c>
      <c r="O64" s="115">
        <f t="shared" si="0"/>
        <v>46243</v>
      </c>
      <c r="P64" s="34"/>
      <c r="Q64" s="34" t="s">
        <v>68</v>
      </c>
      <c r="R64" s="34"/>
      <c r="S64" s="34"/>
      <c r="T64" s="34"/>
    </row>
    <row r="65" customHeight="1" spans="1:20">
      <c r="A65" s="37">
        <v>63</v>
      </c>
      <c r="B65" s="37" t="s">
        <v>64</v>
      </c>
      <c r="C65" s="37" t="s">
        <v>3009</v>
      </c>
      <c r="D65" s="69">
        <v>46244</v>
      </c>
      <c r="E65" s="37" t="s">
        <v>3002</v>
      </c>
      <c r="F65" s="37">
        <v>6000052789</v>
      </c>
      <c r="G65" s="37" t="s">
        <v>3065</v>
      </c>
      <c r="H65" s="37">
        <v>48</v>
      </c>
      <c r="I65" s="117">
        <v>48</v>
      </c>
      <c r="J65" s="37">
        <v>0</v>
      </c>
      <c r="K65" s="114" t="s">
        <v>66</v>
      </c>
      <c r="L65" s="34"/>
      <c r="M65" s="34"/>
      <c r="N65" s="37" t="s">
        <v>2899</v>
      </c>
      <c r="O65" s="115">
        <f t="shared" si="0"/>
        <v>46245</v>
      </c>
      <c r="P65" s="34"/>
      <c r="Q65" s="34" t="s">
        <v>68</v>
      </c>
      <c r="R65" s="34"/>
      <c r="S65" s="34"/>
      <c r="T65" s="34"/>
    </row>
    <row r="66" customHeight="1" spans="1:20">
      <c r="A66" s="37">
        <v>64</v>
      </c>
      <c r="B66" s="37" t="s">
        <v>64</v>
      </c>
      <c r="C66" s="37" t="s">
        <v>3066</v>
      </c>
      <c r="D66" s="69">
        <v>46245</v>
      </c>
      <c r="E66" s="37" t="s">
        <v>3002</v>
      </c>
      <c r="F66" s="37">
        <v>6000052789</v>
      </c>
      <c r="G66" s="37" t="s">
        <v>3067</v>
      </c>
      <c r="H66" s="37">
        <v>32</v>
      </c>
      <c r="I66" s="117">
        <v>32</v>
      </c>
      <c r="J66" s="37">
        <v>0</v>
      </c>
      <c r="K66" s="114" t="s">
        <v>66</v>
      </c>
      <c r="L66" s="34"/>
      <c r="M66" s="34"/>
      <c r="N66" s="37" t="s">
        <v>2899</v>
      </c>
      <c r="O66" s="115">
        <f t="shared" si="0"/>
        <v>46246</v>
      </c>
      <c r="P66" s="34"/>
      <c r="Q66" s="34" t="s">
        <v>68</v>
      </c>
      <c r="R66" s="34"/>
      <c r="S66" s="34"/>
      <c r="T66" s="34"/>
    </row>
    <row r="67" customHeight="1" spans="1:20">
      <c r="A67" s="37">
        <v>65</v>
      </c>
      <c r="B67" s="37" t="s">
        <v>64</v>
      </c>
      <c r="C67" s="37" t="s">
        <v>3066</v>
      </c>
      <c r="D67" s="69">
        <v>46246</v>
      </c>
      <c r="E67" s="37" t="s">
        <v>3002</v>
      </c>
      <c r="F67" s="37">
        <v>6000052789</v>
      </c>
      <c r="G67" s="37" t="s">
        <v>3068</v>
      </c>
      <c r="H67" s="37">
        <v>14</v>
      </c>
      <c r="I67" s="117">
        <v>14</v>
      </c>
      <c r="J67" s="37">
        <v>0</v>
      </c>
      <c r="K67" s="114" t="s">
        <v>66</v>
      </c>
      <c r="L67" s="34"/>
      <c r="M67" s="34"/>
      <c r="N67" s="37" t="s">
        <v>2899</v>
      </c>
      <c r="O67" s="115">
        <f t="shared" si="0"/>
        <v>46247</v>
      </c>
      <c r="P67" s="34"/>
      <c r="Q67" s="34" t="s">
        <v>68</v>
      </c>
      <c r="R67" s="34"/>
      <c r="S67" s="34"/>
      <c r="T67" s="34"/>
    </row>
    <row r="68" customHeight="1" spans="1:20">
      <c r="A68" s="37">
        <v>66</v>
      </c>
      <c r="B68" s="37" t="s">
        <v>64</v>
      </c>
      <c r="C68" s="37" t="s">
        <v>3066</v>
      </c>
      <c r="D68" s="69">
        <v>46248</v>
      </c>
      <c r="E68" s="37" t="s">
        <v>3002</v>
      </c>
      <c r="F68" s="37">
        <v>6000052789</v>
      </c>
      <c r="G68" s="37" t="s">
        <v>3069</v>
      </c>
      <c r="H68" s="37">
        <v>60</v>
      </c>
      <c r="I68" s="117">
        <v>60</v>
      </c>
      <c r="J68" s="37">
        <v>0</v>
      </c>
      <c r="K68" s="114" t="s">
        <v>66</v>
      </c>
      <c r="L68" s="34"/>
      <c r="M68" s="34"/>
      <c r="N68" s="37" t="s">
        <v>2899</v>
      </c>
      <c r="O68" s="115">
        <f t="shared" si="0"/>
        <v>46249</v>
      </c>
      <c r="P68" s="34"/>
      <c r="Q68" s="34" t="s">
        <v>68</v>
      </c>
      <c r="R68" s="34"/>
      <c r="S68" s="34"/>
      <c r="T68" s="34"/>
    </row>
    <row r="69" customHeight="1" spans="1:20">
      <c r="A69" s="37">
        <v>67</v>
      </c>
      <c r="B69" s="37" t="s">
        <v>64</v>
      </c>
      <c r="C69" s="37" t="s">
        <v>3066</v>
      </c>
      <c r="D69" s="69">
        <v>46251</v>
      </c>
      <c r="E69" s="37" t="s">
        <v>3002</v>
      </c>
      <c r="F69" s="37">
        <v>6000052789</v>
      </c>
      <c r="G69" s="37" t="s">
        <v>3070</v>
      </c>
      <c r="H69" s="37">
        <v>70</v>
      </c>
      <c r="I69" s="117">
        <v>70</v>
      </c>
      <c r="J69" s="37">
        <v>0</v>
      </c>
      <c r="K69" s="114" t="s">
        <v>66</v>
      </c>
      <c r="L69" s="34"/>
      <c r="M69" s="34"/>
      <c r="N69" s="37" t="s">
        <v>2899</v>
      </c>
      <c r="O69" s="115">
        <f t="shared" si="0"/>
        <v>46252</v>
      </c>
      <c r="P69" s="34"/>
      <c r="Q69" s="34" t="s">
        <v>68</v>
      </c>
      <c r="R69" s="34"/>
      <c r="S69" s="34"/>
      <c r="T69" s="34"/>
    </row>
    <row r="70" customHeight="1" spans="1:20">
      <c r="A70" s="37">
        <v>68</v>
      </c>
      <c r="B70" s="37" t="s">
        <v>64</v>
      </c>
      <c r="C70" s="37" t="s">
        <v>3066</v>
      </c>
      <c r="D70" s="69">
        <v>46254</v>
      </c>
      <c r="E70" s="37" t="s">
        <v>3002</v>
      </c>
      <c r="F70" s="37">
        <v>6000052789</v>
      </c>
      <c r="G70" s="37" t="s">
        <v>3071</v>
      </c>
      <c r="H70" s="37">
        <v>52</v>
      </c>
      <c r="I70" s="117">
        <v>52</v>
      </c>
      <c r="J70" s="37">
        <v>0</v>
      </c>
      <c r="K70" s="114" t="s">
        <v>66</v>
      </c>
      <c r="L70" s="34"/>
      <c r="M70" s="34"/>
      <c r="N70" s="37" t="s">
        <v>2899</v>
      </c>
      <c r="O70" s="115">
        <f t="shared" si="0"/>
        <v>46255</v>
      </c>
      <c r="P70" s="34"/>
      <c r="Q70" s="34" t="s">
        <v>68</v>
      </c>
      <c r="R70" s="34"/>
      <c r="S70" s="34"/>
      <c r="T70" s="34"/>
    </row>
    <row r="71" customHeight="1" spans="1:20">
      <c r="A71" s="37">
        <v>69</v>
      </c>
      <c r="B71" s="37" t="s">
        <v>64</v>
      </c>
      <c r="C71" s="37" t="s">
        <v>3066</v>
      </c>
      <c r="D71" s="69">
        <v>46256</v>
      </c>
      <c r="E71" s="37" t="s">
        <v>3002</v>
      </c>
      <c r="F71" s="37">
        <v>6000052789</v>
      </c>
      <c r="G71" s="37" t="s">
        <v>3072</v>
      </c>
      <c r="H71" s="37">
        <v>82</v>
      </c>
      <c r="I71" s="117">
        <v>82</v>
      </c>
      <c r="J71" s="37">
        <v>0</v>
      </c>
      <c r="K71" s="114" t="s">
        <v>66</v>
      </c>
      <c r="L71" s="34"/>
      <c r="M71" s="34"/>
      <c r="N71" s="37" t="s">
        <v>2899</v>
      </c>
      <c r="O71" s="115">
        <f t="shared" si="0"/>
        <v>46257</v>
      </c>
      <c r="P71" s="34"/>
      <c r="Q71" s="34" t="s">
        <v>68</v>
      </c>
      <c r="R71" s="34"/>
      <c r="S71" s="34"/>
      <c r="T71" s="34"/>
    </row>
    <row r="72" customHeight="1" spans="1:20">
      <c r="A72" s="37">
        <v>70</v>
      </c>
      <c r="B72" s="37" t="s">
        <v>64</v>
      </c>
      <c r="C72" s="37" t="s">
        <v>3066</v>
      </c>
      <c r="D72" s="69">
        <v>46258</v>
      </c>
      <c r="E72" s="37" t="s">
        <v>3002</v>
      </c>
      <c r="F72" s="37">
        <v>6000052789</v>
      </c>
      <c r="G72" s="37" t="s">
        <v>3073</v>
      </c>
      <c r="H72" s="37">
        <v>40</v>
      </c>
      <c r="I72" s="117">
        <v>40</v>
      </c>
      <c r="J72" s="37">
        <v>0</v>
      </c>
      <c r="K72" s="114" t="s">
        <v>66</v>
      </c>
      <c r="L72" s="34"/>
      <c r="M72" s="34"/>
      <c r="N72" s="37" t="s">
        <v>2899</v>
      </c>
      <c r="O72" s="115">
        <f t="shared" si="0"/>
        <v>46259</v>
      </c>
      <c r="P72" s="34"/>
      <c r="Q72" s="34" t="s">
        <v>68</v>
      </c>
      <c r="R72" s="34"/>
      <c r="S72" s="34"/>
      <c r="T72" s="34"/>
    </row>
    <row r="73" customHeight="1" spans="1:20">
      <c r="A73" s="37">
        <v>71</v>
      </c>
      <c r="B73" s="37" t="s">
        <v>64</v>
      </c>
      <c r="C73" s="37" t="s">
        <v>3066</v>
      </c>
      <c r="D73" s="69">
        <v>46262</v>
      </c>
      <c r="E73" s="37" t="s">
        <v>3002</v>
      </c>
      <c r="F73" s="37">
        <v>6000052789</v>
      </c>
      <c r="G73" s="37" t="s">
        <v>3074</v>
      </c>
      <c r="H73" s="37">
        <v>160</v>
      </c>
      <c r="I73" s="117">
        <v>160</v>
      </c>
      <c r="J73" s="37">
        <v>0</v>
      </c>
      <c r="K73" s="114" t="s">
        <v>66</v>
      </c>
      <c r="L73" s="34"/>
      <c r="M73" s="34"/>
      <c r="N73" s="37" t="s">
        <v>2899</v>
      </c>
      <c r="O73" s="115">
        <f t="shared" si="0"/>
        <v>46263</v>
      </c>
      <c r="P73" s="34"/>
      <c r="Q73" s="34" t="s">
        <v>68</v>
      </c>
      <c r="R73" s="34"/>
      <c r="S73" s="34"/>
      <c r="T73" s="34"/>
    </row>
    <row r="74" customHeight="1" spans="1:20">
      <c r="A74" s="37">
        <v>72</v>
      </c>
      <c r="B74" s="37" t="s">
        <v>64</v>
      </c>
      <c r="C74" s="37" t="s">
        <v>3066</v>
      </c>
      <c r="D74" s="69">
        <v>46262</v>
      </c>
      <c r="E74" s="37" t="s">
        <v>3002</v>
      </c>
      <c r="F74" s="37">
        <v>6000052789</v>
      </c>
      <c r="G74" s="37" t="s">
        <v>3075</v>
      </c>
      <c r="H74" s="37">
        <v>100</v>
      </c>
      <c r="I74" s="117">
        <v>100</v>
      </c>
      <c r="J74" s="37">
        <v>0</v>
      </c>
      <c r="K74" s="114" t="s">
        <v>66</v>
      </c>
      <c r="L74" s="34"/>
      <c r="M74" s="34"/>
      <c r="N74" s="37" t="s">
        <v>2899</v>
      </c>
      <c r="O74" s="115">
        <f t="shared" si="0"/>
        <v>46263</v>
      </c>
      <c r="P74" s="34"/>
      <c r="Q74" s="34" t="s">
        <v>68</v>
      </c>
      <c r="R74" s="34"/>
      <c r="S74" s="34"/>
      <c r="T74" s="34"/>
    </row>
    <row r="75" customHeight="1" spans="1:20">
      <c r="A75" s="37">
        <v>73</v>
      </c>
      <c r="B75" s="37" t="s">
        <v>64</v>
      </c>
      <c r="C75" s="37" t="s">
        <v>3066</v>
      </c>
      <c r="D75" s="69">
        <v>46265</v>
      </c>
      <c r="E75" s="37" t="s">
        <v>3002</v>
      </c>
      <c r="F75" s="37">
        <v>6000052789</v>
      </c>
      <c r="G75" s="37" t="s">
        <v>3076</v>
      </c>
      <c r="H75" s="37">
        <v>78</v>
      </c>
      <c r="I75" s="117">
        <v>78</v>
      </c>
      <c r="J75" s="37">
        <v>0</v>
      </c>
      <c r="K75" s="114" t="s">
        <v>66</v>
      </c>
      <c r="L75" s="34"/>
      <c r="M75" s="34"/>
      <c r="N75" s="37" t="s">
        <v>2899</v>
      </c>
      <c r="O75" s="115">
        <f t="shared" si="0"/>
        <v>46266</v>
      </c>
      <c r="P75" s="34"/>
      <c r="Q75" s="34" t="s">
        <v>68</v>
      </c>
      <c r="R75" s="34"/>
      <c r="S75" s="34"/>
      <c r="T75" s="34"/>
    </row>
    <row r="76" customHeight="1" spans="1:20">
      <c r="A76" s="37">
        <v>74</v>
      </c>
      <c r="B76" s="37" t="s">
        <v>64</v>
      </c>
      <c r="C76" s="37" t="s">
        <v>3066</v>
      </c>
      <c r="D76" s="69">
        <v>46270</v>
      </c>
      <c r="E76" s="37" t="s">
        <v>3002</v>
      </c>
      <c r="F76" s="37">
        <v>6000052789</v>
      </c>
      <c r="G76" s="37" t="s">
        <v>3077</v>
      </c>
      <c r="H76" s="37">
        <v>100</v>
      </c>
      <c r="I76" s="117">
        <v>100</v>
      </c>
      <c r="J76" s="37">
        <v>0</v>
      </c>
      <c r="K76" s="114" t="s">
        <v>66</v>
      </c>
      <c r="L76" s="34"/>
      <c r="M76" s="34"/>
      <c r="N76" s="37" t="s">
        <v>2899</v>
      </c>
      <c r="O76" s="115">
        <f t="shared" si="0"/>
        <v>46271</v>
      </c>
      <c r="P76" s="34"/>
      <c r="Q76" s="34" t="s">
        <v>68</v>
      </c>
      <c r="R76" s="34"/>
      <c r="S76" s="34"/>
      <c r="T76" s="34"/>
    </row>
    <row r="77" customHeight="1" spans="1:20">
      <c r="A77" s="37">
        <v>75</v>
      </c>
      <c r="B77" s="37" t="s">
        <v>64</v>
      </c>
      <c r="C77" s="37" t="s">
        <v>3066</v>
      </c>
      <c r="D77" s="69">
        <v>46273</v>
      </c>
      <c r="E77" s="37" t="s">
        <v>3002</v>
      </c>
      <c r="F77" s="37">
        <v>6000052789</v>
      </c>
      <c r="G77" s="37" t="s">
        <v>3078</v>
      </c>
      <c r="H77" s="37">
        <v>60</v>
      </c>
      <c r="I77" s="117">
        <v>60</v>
      </c>
      <c r="J77" s="37">
        <v>0</v>
      </c>
      <c r="K77" s="114" t="s">
        <v>66</v>
      </c>
      <c r="L77" s="34"/>
      <c r="M77" s="34"/>
      <c r="N77" s="37" t="s">
        <v>2899</v>
      </c>
      <c r="O77" s="115">
        <f t="shared" si="0"/>
        <v>46274</v>
      </c>
      <c r="P77" s="34"/>
      <c r="Q77" s="34" t="s">
        <v>68</v>
      </c>
      <c r="R77" s="34"/>
      <c r="S77" s="34"/>
      <c r="T77" s="34"/>
    </row>
    <row r="78" customHeight="1" spans="1:20">
      <c r="A78" s="37">
        <v>76</v>
      </c>
      <c r="B78" s="37" t="s">
        <v>64</v>
      </c>
      <c r="C78" s="37" t="s">
        <v>3066</v>
      </c>
      <c r="D78" s="69">
        <v>46274</v>
      </c>
      <c r="E78" s="37" t="s">
        <v>3002</v>
      </c>
      <c r="F78" s="37">
        <v>6000052789</v>
      </c>
      <c r="G78" s="37" t="s">
        <v>3079</v>
      </c>
      <c r="H78" s="37">
        <v>89</v>
      </c>
      <c r="I78" s="117">
        <v>89</v>
      </c>
      <c r="J78" s="37">
        <v>0</v>
      </c>
      <c r="K78" s="114" t="s">
        <v>66</v>
      </c>
      <c r="L78" s="34"/>
      <c r="M78" s="34"/>
      <c r="N78" s="37" t="s">
        <v>2899</v>
      </c>
      <c r="O78" s="115">
        <f t="shared" si="0"/>
        <v>46275</v>
      </c>
      <c r="P78" s="34"/>
      <c r="Q78" s="34" t="s">
        <v>68</v>
      </c>
      <c r="R78" s="34"/>
      <c r="S78" s="34"/>
      <c r="T78" s="34"/>
    </row>
    <row r="79" customHeight="1" spans="1:20">
      <c r="A79" s="37">
        <v>77</v>
      </c>
      <c r="B79" s="37" t="s">
        <v>64</v>
      </c>
      <c r="C79" s="37" t="s">
        <v>3066</v>
      </c>
      <c r="D79" s="69">
        <v>46274</v>
      </c>
      <c r="E79" s="37" t="s">
        <v>3002</v>
      </c>
      <c r="F79" s="37">
        <v>6000052789</v>
      </c>
      <c r="G79" s="37">
        <v>516300350926250</v>
      </c>
      <c r="H79" s="37">
        <v>1</v>
      </c>
      <c r="I79" s="37">
        <v>0</v>
      </c>
      <c r="J79" s="37">
        <v>1</v>
      </c>
      <c r="K79" s="114" t="s">
        <v>3018</v>
      </c>
      <c r="L79" s="114" t="s">
        <v>3019</v>
      </c>
      <c r="M79" s="34" t="s">
        <v>3020</v>
      </c>
      <c r="N79" s="37" t="s">
        <v>2899</v>
      </c>
      <c r="O79" s="115">
        <f t="shared" si="0"/>
        <v>46275</v>
      </c>
      <c r="P79" s="34" t="s">
        <v>3021</v>
      </c>
      <c r="Q79" s="34" t="s">
        <v>68</v>
      </c>
      <c r="R79" s="34" t="s">
        <v>2871</v>
      </c>
      <c r="S79" s="34" t="s">
        <v>3003</v>
      </c>
      <c r="T79" s="34"/>
    </row>
    <row r="80" customHeight="1" spans="1:20">
      <c r="A80" s="37">
        <v>78</v>
      </c>
      <c r="B80" s="37" t="s">
        <v>64</v>
      </c>
      <c r="C80" s="37" t="s">
        <v>3066</v>
      </c>
      <c r="D80" s="69">
        <v>46274</v>
      </c>
      <c r="E80" s="37" t="s">
        <v>3002</v>
      </c>
      <c r="F80" s="37">
        <v>6000052789</v>
      </c>
      <c r="G80" s="37" t="s">
        <v>3080</v>
      </c>
      <c r="H80" s="37">
        <v>20</v>
      </c>
      <c r="I80" s="117">
        <v>20</v>
      </c>
      <c r="J80" s="37">
        <v>0</v>
      </c>
      <c r="K80" s="114" t="s">
        <v>66</v>
      </c>
      <c r="L80" s="34"/>
      <c r="M80" s="34"/>
      <c r="N80" s="37" t="s">
        <v>2899</v>
      </c>
      <c r="O80" s="115">
        <f t="shared" si="0"/>
        <v>46275</v>
      </c>
      <c r="P80" s="34"/>
      <c r="Q80" s="34" t="s">
        <v>68</v>
      </c>
      <c r="R80" s="34"/>
      <c r="S80" s="34"/>
      <c r="T80" s="34"/>
    </row>
    <row r="81" customHeight="1" spans="1:20">
      <c r="A81" s="37">
        <v>79</v>
      </c>
      <c r="B81" s="37" t="s">
        <v>64</v>
      </c>
      <c r="C81" s="37" t="s">
        <v>3066</v>
      </c>
      <c r="D81" s="69">
        <v>46274</v>
      </c>
      <c r="E81" s="37" t="s">
        <v>3002</v>
      </c>
      <c r="F81" s="37">
        <v>6000052789</v>
      </c>
      <c r="G81" s="37">
        <v>516300350926271</v>
      </c>
      <c r="H81" s="37">
        <v>1</v>
      </c>
      <c r="I81" s="37">
        <v>0</v>
      </c>
      <c r="J81" s="37">
        <v>1</v>
      </c>
      <c r="K81" s="114" t="s">
        <v>3018</v>
      </c>
      <c r="L81" s="114" t="s">
        <v>3019</v>
      </c>
      <c r="M81" s="34" t="s">
        <v>3020</v>
      </c>
      <c r="N81" s="37" t="s">
        <v>2899</v>
      </c>
      <c r="O81" s="115">
        <f t="shared" si="0"/>
        <v>46275</v>
      </c>
      <c r="P81" s="34" t="s">
        <v>3021</v>
      </c>
      <c r="Q81" s="34" t="s">
        <v>68</v>
      </c>
      <c r="R81" s="34" t="s">
        <v>2871</v>
      </c>
      <c r="S81" s="34" t="s">
        <v>3003</v>
      </c>
      <c r="T81" s="34"/>
    </row>
    <row r="82" customHeight="1" spans="1:20">
      <c r="A82" s="37">
        <v>80</v>
      </c>
      <c r="B82" s="37" t="s">
        <v>64</v>
      </c>
      <c r="C82" s="37" t="s">
        <v>3066</v>
      </c>
      <c r="D82" s="69">
        <v>46274</v>
      </c>
      <c r="E82" s="37" t="s">
        <v>3002</v>
      </c>
      <c r="F82" s="37">
        <v>6000052789</v>
      </c>
      <c r="G82" s="37" t="s">
        <v>3081</v>
      </c>
      <c r="H82" s="37">
        <v>9</v>
      </c>
      <c r="I82" s="117">
        <v>9</v>
      </c>
      <c r="J82" s="37">
        <v>0</v>
      </c>
      <c r="K82" s="114" t="s">
        <v>66</v>
      </c>
      <c r="L82" s="34"/>
      <c r="M82" s="34"/>
      <c r="N82" s="37" t="s">
        <v>2899</v>
      </c>
      <c r="O82" s="115">
        <f t="shared" si="0"/>
        <v>46275</v>
      </c>
      <c r="P82" s="34"/>
      <c r="Q82" s="34" t="s">
        <v>68</v>
      </c>
      <c r="R82" s="34"/>
      <c r="S82" s="34"/>
      <c r="T82" s="34"/>
    </row>
    <row r="83" customHeight="1" spans="1:20">
      <c r="A83" s="37">
        <v>81</v>
      </c>
      <c r="B83" s="37" t="s">
        <v>64</v>
      </c>
      <c r="C83" s="37" t="s">
        <v>3066</v>
      </c>
      <c r="D83" s="69">
        <v>46276</v>
      </c>
      <c r="E83" s="37" t="s">
        <v>3002</v>
      </c>
      <c r="F83" s="37">
        <v>6000052789</v>
      </c>
      <c r="G83" s="37" t="s">
        <v>3082</v>
      </c>
      <c r="H83" s="37">
        <v>56</v>
      </c>
      <c r="I83" s="117">
        <v>56</v>
      </c>
      <c r="J83" s="37">
        <v>0</v>
      </c>
      <c r="K83" s="114" t="s">
        <v>66</v>
      </c>
      <c r="L83" s="34"/>
      <c r="M83" s="34"/>
      <c r="N83" s="37" t="s">
        <v>2899</v>
      </c>
      <c r="O83" s="115">
        <f t="shared" si="0"/>
        <v>46277</v>
      </c>
      <c r="P83" s="34"/>
      <c r="Q83" s="34" t="s">
        <v>68</v>
      </c>
      <c r="R83" s="34"/>
      <c r="S83" s="34"/>
      <c r="T83" s="34"/>
    </row>
    <row r="84" customHeight="1" spans="1:20">
      <c r="A84" s="37">
        <v>82</v>
      </c>
      <c r="B84" s="37" t="s">
        <v>64</v>
      </c>
      <c r="C84" s="37" t="s">
        <v>3066</v>
      </c>
      <c r="D84" s="69">
        <v>46282</v>
      </c>
      <c r="E84" s="37" t="s">
        <v>3002</v>
      </c>
      <c r="F84" s="37">
        <v>6000052789</v>
      </c>
      <c r="G84" s="37" t="s">
        <v>3083</v>
      </c>
      <c r="H84" s="37">
        <v>90</v>
      </c>
      <c r="I84" s="117">
        <v>90</v>
      </c>
      <c r="J84" s="37">
        <v>0</v>
      </c>
      <c r="K84" s="114" t="s">
        <v>66</v>
      </c>
      <c r="L84" s="34"/>
      <c r="M84" s="34"/>
      <c r="N84" s="37" t="s">
        <v>2899</v>
      </c>
      <c r="O84" s="115">
        <f t="shared" si="0"/>
        <v>46283</v>
      </c>
      <c r="P84" s="34"/>
      <c r="Q84" s="34" t="s">
        <v>68</v>
      </c>
      <c r="R84" s="34"/>
      <c r="S84" s="34"/>
      <c r="T84" s="34"/>
    </row>
    <row r="85" customHeight="1" spans="1:20">
      <c r="A85" s="37">
        <v>83</v>
      </c>
      <c r="B85" s="37" t="s">
        <v>64</v>
      </c>
      <c r="C85" s="37" t="s">
        <v>3066</v>
      </c>
      <c r="D85" s="69">
        <v>46283</v>
      </c>
      <c r="E85" s="37" t="s">
        <v>3002</v>
      </c>
      <c r="F85" s="37">
        <v>6000052789</v>
      </c>
      <c r="G85" s="37" t="s">
        <v>3084</v>
      </c>
      <c r="H85" s="37">
        <v>84</v>
      </c>
      <c r="I85" s="117">
        <v>84</v>
      </c>
      <c r="J85" s="37">
        <v>0</v>
      </c>
      <c r="K85" s="114" t="s">
        <v>66</v>
      </c>
      <c r="L85" s="34"/>
      <c r="M85" s="34"/>
      <c r="N85" s="37" t="s">
        <v>2899</v>
      </c>
      <c r="O85" s="115">
        <f t="shared" si="0"/>
        <v>46284</v>
      </c>
      <c r="P85" s="34"/>
      <c r="Q85" s="34" t="s">
        <v>68</v>
      </c>
      <c r="R85" s="34"/>
      <c r="S85" s="34"/>
      <c r="T85" s="34"/>
    </row>
    <row r="86" customHeight="1" spans="1:20">
      <c r="A86" s="37">
        <v>84</v>
      </c>
      <c r="B86" s="37" t="s">
        <v>64</v>
      </c>
      <c r="C86" s="37" t="s">
        <v>3066</v>
      </c>
      <c r="D86" s="69">
        <v>46286</v>
      </c>
      <c r="E86" s="37" t="s">
        <v>3002</v>
      </c>
      <c r="F86" s="37">
        <v>6000052789</v>
      </c>
      <c r="G86" s="37" t="s">
        <v>3085</v>
      </c>
      <c r="H86" s="37">
        <v>60</v>
      </c>
      <c r="I86" s="117">
        <v>60</v>
      </c>
      <c r="J86" s="37">
        <v>0</v>
      </c>
      <c r="K86" s="114" t="s">
        <v>66</v>
      </c>
      <c r="L86" s="34"/>
      <c r="M86" s="34"/>
      <c r="N86" s="37" t="s">
        <v>2899</v>
      </c>
      <c r="O86" s="115">
        <f t="shared" si="0"/>
        <v>46287</v>
      </c>
      <c r="P86" s="34"/>
      <c r="Q86" s="34" t="s">
        <v>68</v>
      </c>
      <c r="R86" s="34"/>
      <c r="S86" s="34"/>
      <c r="T86" s="34"/>
    </row>
    <row r="87" customHeight="1" spans="1:20">
      <c r="A87" s="37">
        <v>85</v>
      </c>
      <c r="B87" s="37" t="s">
        <v>64</v>
      </c>
      <c r="C87" s="37" t="s">
        <v>3066</v>
      </c>
      <c r="D87" s="69">
        <v>46288</v>
      </c>
      <c r="E87" s="37" t="s">
        <v>3002</v>
      </c>
      <c r="F87" s="37">
        <v>6000052789</v>
      </c>
      <c r="G87" s="37" t="s">
        <v>3086</v>
      </c>
      <c r="H87" s="37">
        <v>110</v>
      </c>
      <c r="I87" s="117">
        <v>110</v>
      </c>
      <c r="J87" s="37">
        <v>0</v>
      </c>
      <c r="K87" s="114" t="s">
        <v>66</v>
      </c>
      <c r="L87" s="34"/>
      <c r="M87" s="34"/>
      <c r="N87" s="37" t="s">
        <v>2899</v>
      </c>
      <c r="O87" s="115">
        <f t="shared" si="0"/>
        <v>46289</v>
      </c>
      <c r="P87" s="34"/>
      <c r="Q87" s="34" t="s">
        <v>68</v>
      </c>
      <c r="R87" s="34"/>
      <c r="S87" s="34"/>
      <c r="T87" s="34"/>
    </row>
    <row r="88" customHeight="1" spans="1:20">
      <c r="A88" s="37">
        <v>86</v>
      </c>
      <c r="B88" s="37" t="s">
        <v>64</v>
      </c>
      <c r="C88" s="37" t="s">
        <v>3066</v>
      </c>
      <c r="D88" s="69">
        <v>46293</v>
      </c>
      <c r="E88" s="37" t="s">
        <v>3002</v>
      </c>
      <c r="F88" s="37">
        <v>6000052789</v>
      </c>
      <c r="G88" s="37" t="s">
        <v>3087</v>
      </c>
      <c r="H88" s="37">
        <v>40</v>
      </c>
      <c r="I88" s="117">
        <v>40</v>
      </c>
      <c r="J88" s="37">
        <v>0</v>
      </c>
      <c r="K88" s="114" t="s">
        <v>66</v>
      </c>
      <c r="L88" s="34"/>
      <c r="M88" s="34"/>
      <c r="N88" s="37" t="s">
        <v>2899</v>
      </c>
      <c r="O88" s="115">
        <f t="shared" si="0"/>
        <v>46294</v>
      </c>
      <c r="P88" s="34"/>
      <c r="Q88" s="34" t="s">
        <v>68</v>
      </c>
      <c r="R88" s="34"/>
      <c r="S88" s="34"/>
      <c r="T88" s="34"/>
    </row>
    <row r="89" customHeight="1" spans="1:20">
      <c r="A89" s="37">
        <v>87</v>
      </c>
      <c r="B89" s="37" t="s">
        <v>64</v>
      </c>
      <c r="C89" s="37" t="s">
        <v>3066</v>
      </c>
      <c r="D89" s="69">
        <v>46294</v>
      </c>
      <c r="E89" s="37" t="s">
        <v>3002</v>
      </c>
      <c r="F89" s="37">
        <v>6000052789</v>
      </c>
      <c r="G89" s="37" t="s">
        <v>3088</v>
      </c>
      <c r="H89" s="37">
        <v>80</v>
      </c>
      <c r="I89" s="37">
        <v>80</v>
      </c>
      <c r="J89" s="37">
        <v>0</v>
      </c>
      <c r="K89" s="114" t="s">
        <v>66</v>
      </c>
      <c r="L89" s="34"/>
      <c r="M89" s="34"/>
      <c r="N89" s="37" t="s">
        <v>2899</v>
      </c>
      <c r="O89" s="115">
        <f t="shared" si="0"/>
        <v>46295</v>
      </c>
      <c r="P89" s="34"/>
      <c r="Q89" s="34" t="s">
        <v>68</v>
      </c>
      <c r="R89" s="34"/>
      <c r="S89" s="34"/>
      <c r="T89" s="34"/>
    </row>
    <row r="90" customHeight="1" spans="1:20">
      <c r="A90" s="37">
        <v>88</v>
      </c>
      <c r="B90" s="37" t="s">
        <v>64</v>
      </c>
      <c r="C90" s="37" t="s">
        <v>3066</v>
      </c>
      <c r="D90" s="69">
        <v>46295</v>
      </c>
      <c r="E90" s="37" t="s">
        <v>3002</v>
      </c>
      <c r="F90" s="37">
        <v>6000052789</v>
      </c>
      <c r="G90" s="37" t="s">
        <v>3089</v>
      </c>
      <c r="H90" s="37">
        <v>58</v>
      </c>
      <c r="I90" s="37">
        <v>58</v>
      </c>
      <c r="J90" s="37">
        <v>0</v>
      </c>
      <c r="K90" s="114" t="s">
        <v>66</v>
      </c>
      <c r="L90" s="34"/>
      <c r="M90" s="34"/>
      <c r="N90" s="37" t="s">
        <v>2899</v>
      </c>
      <c r="O90" s="115">
        <f t="shared" si="0"/>
        <v>46296</v>
      </c>
      <c r="P90" s="34"/>
      <c r="Q90" s="34" t="s">
        <v>68</v>
      </c>
      <c r="R90" s="34"/>
      <c r="S90" s="34"/>
      <c r="T90" s="34"/>
    </row>
    <row r="91" customHeight="1" spans="1:20">
      <c r="A91" s="37">
        <v>89</v>
      </c>
      <c r="B91" s="115"/>
      <c r="C91" s="34"/>
      <c r="D91" s="34"/>
      <c r="E91" s="34"/>
      <c r="F91" s="34"/>
      <c r="G91" s="34"/>
      <c r="H91" s="34"/>
      <c r="I91" s="34"/>
      <c r="J91" s="34"/>
      <c r="K91" s="34"/>
      <c r="L91" s="34"/>
      <c r="M91" s="34"/>
      <c r="N91" s="37"/>
      <c r="O91" s="34"/>
      <c r="P91" s="34"/>
      <c r="Q91" s="34"/>
      <c r="R91" s="34"/>
      <c r="S91" s="34"/>
      <c r="T91" s="34"/>
    </row>
    <row r="92" customHeight="1" spans="1:20">
      <c r="A92" s="37">
        <v>90</v>
      </c>
      <c r="B92" s="115"/>
      <c r="C92" s="34"/>
      <c r="D92" s="34"/>
      <c r="E92" s="34"/>
      <c r="F92" s="34"/>
      <c r="G92" s="34"/>
      <c r="H92" s="34"/>
      <c r="I92" s="34"/>
      <c r="J92" s="34"/>
      <c r="K92" s="34"/>
      <c r="L92" s="34"/>
      <c r="M92" s="34"/>
      <c r="N92" s="37"/>
      <c r="O92" s="34"/>
      <c r="P92" s="34"/>
      <c r="Q92" s="34"/>
      <c r="R92" s="34"/>
      <c r="S92" s="34"/>
      <c r="T92" s="34"/>
    </row>
    <row r="93" customHeight="1" spans="1:20">
      <c r="A93" s="37">
        <v>91</v>
      </c>
      <c r="B93" s="115"/>
      <c r="C93" s="34"/>
      <c r="D93" s="34"/>
      <c r="E93" s="34"/>
      <c r="F93" s="34"/>
      <c r="G93" s="34"/>
      <c r="H93" s="34"/>
      <c r="I93" s="34"/>
      <c r="J93" s="34"/>
      <c r="K93" s="34"/>
      <c r="L93" s="34"/>
      <c r="M93" s="34"/>
      <c r="N93" s="37"/>
      <c r="O93" s="34"/>
      <c r="P93" s="34"/>
      <c r="Q93" s="34"/>
      <c r="R93" s="34"/>
      <c r="S93" s="34"/>
      <c r="T93" s="34"/>
    </row>
    <row r="94" customHeight="1" spans="1:20">
      <c r="A94" s="37">
        <v>92</v>
      </c>
      <c r="B94" s="115"/>
      <c r="C94" s="34"/>
      <c r="D94" s="34"/>
      <c r="E94" s="34"/>
      <c r="F94" s="34"/>
      <c r="G94" s="34"/>
      <c r="H94" s="34"/>
      <c r="I94" s="34"/>
      <c r="J94" s="34"/>
      <c r="K94" s="34"/>
      <c r="L94" s="34"/>
      <c r="M94" s="34"/>
      <c r="N94" s="37"/>
      <c r="O94" s="34"/>
      <c r="P94" s="34"/>
      <c r="Q94" s="34"/>
      <c r="R94" s="34"/>
      <c r="S94" s="34"/>
      <c r="T94" s="34"/>
    </row>
    <row r="95" customHeight="1" spans="1:20">
      <c r="A95" s="37">
        <v>93</v>
      </c>
      <c r="B95" s="115"/>
      <c r="C95" s="34"/>
      <c r="D95" s="34"/>
      <c r="E95" s="34"/>
      <c r="F95" s="34"/>
      <c r="G95" s="34"/>
      <c r="H95" s="34"/>
      <c r="I95" s="34"/>
      <c r="J95" s="34"/>
      <c r="K95" s="34"/>
      <c r="L95" s="34"/>
      <c r="M95" s="34"/>
      <c r="N95" s="37"/>
      <c r="O95" s="34"/>
      <c r="P95" s="34"/>
      <c r="Q95" s="34"/>
      <c r="R95" s="34"/>
      <c r="S95" s="34"/>
      <c r="T95" s="34"/>
    </row>
    <row r="96" customHeight="1" spans="1:20">
      <c r="A96" s="37">
        <v>94</v>
      </c>
      <c r="B96" s="115"/>
      <c r="C96" s="34"/>
      <c r="D96" s="34"/>
      <c r="E96" s="34"/>
      <c r="F96" s="34"/>
      <c r="G96" s="34"/>
      <c r="H96" s="34"/>
      <c r="I96" s="34"/>
      <c r="J96" s="34"/>
      <c r="K96" s="34"/>
      <c r="L96" s="34"/>
      <c r="M96" s="34"/>
      <c r="N96" s="37"/>
      <c r="O96" s="34"/>
      <c r="P96" s="34"/>
      <c r="Q96" s="34"/>
      <c r="R96" s="34"/>
      <c r="S96" s="34"/>
      <c r="T96" s="34"/>
    </row>
    <row r="97" customHeight="1" spans="1:20">
      <c r="A97" s="37">
        <v>95</v>
      </c>
      <c r="B97" s="115"/>
      <c r="C97" s="34"/>
      <c r="D97" s="34"/>
      <c r="E97" s="34"/>
      <c r="F97" s="34"/>
      <c r="G97" s="34"/>
      <c r="H97" s="34"/>
      <c r="I97" s="34"/>
      <c r="J97" s="34"/>
      <c r="K97" s="34"/>
      <c r="L97" s="34"/>
      <c r="M97" s="34"/>
      <c r="N97" s="37"/>
      <c r="O97" s="34"/>
      <c r="P97" s="34"/>
      <c r="Q97" s="34"/>
      <c r="R97" s="34"/>
      <c r="S97" s="34"/>
      <c r="T97" s="34"/>
    </row>
    <row r="98" customHeight="1" spans="1:20">
      <c r="A98" s="37">
        <v>96</v>
      </c>
      <c r="B98" s="115"/>
      <c r="C98" s="34"/>
      <c r="D98" s="34"/>
      <c r="E98" s="34"/>
      <c r="F98" s="34"/>
      <c r="G98" s="34"/>
      <c r="H98" s="34"/>
      <c r="I98" s="34"/>
      <c r="J98" s="34"/>
      <c r="K98" s="34"/>
      <c r="L98" s="34"/>
      <c r="M98" s="34"/>
      <c r="N98" s="37"/>
      <c r="O98" s="34"/>
      <c r="P98" s="34"/>
      <c r="Q98" s="34"/>
      <c r="R98" s="34"/>
      <c r="S98" s="34"/>
      <c r="T98" s="34"/>
    </row>
    <row r="99" customHeight="1" spans="1:20">
      <c r="A99" s="37">
        <v>97</v>
      </c>
      <c r="B99" s="115"/>
      <c r="C99" s="34"/>
      <c r="D99" s="34"/>
      <c r="E99" s="34"/>
      <c r="F99" s="34"/>
      <c r="G99" s="34"/>
      <c r="H99" s="34"/>
      <c r="I99" s="34"/>
      <c r="J99" s="34"/>
      <c r="K99" s="34"/>
      <c r="L99" s="34"/>
      <c r="M99" s="34"/>
      <c r="N99" s="37"/>
      <c r="O99" s="34"/>
      <c r="P99" s="34"/>
      <c r="Q99" s="34"/>
      <c r="R99" s="34"/>
      <c r="S99" s="34"/>
      <c r="T99" s="34"/>
    </row>
    <row r="100" customHeight="1" spans="1:20">
      <c r="A100" s="37">
        <v>98</v>
      </c>
      <c r="B100" s="115"/>
      <c r="C100" s="34"/>
      <c r="D100" s="34"/>
      <c r="E100" s="34"/>
      <c r="F100" s="34"/>
      <c r="G100" s="34"/>
      <c r="H100" s="34"/>
      <c r="I100" s="34"/>
      <c r="J100" s="34"/>
      <c r="K100" s="34"/>
      <c r="L100" s="34"/>
      <c r="M100" s="34"/>
      <c r="N100" s="37"/>
      <c r="O100" s="34"/>
      <c r="P100" s="34"/>
      <c r="Q100" s="34"/>
      <c r="R100" s="34"/>
      <c r="S100" s="34"/>
      <c r="T100" s="34"/>
    </row>
    <row r="101" customHeight="1" spans="1:20">
      <c r="A101" s="37">
        <v>99</v>
      </c>
      <c r="B101" s="115"/>
      <c r="C101" s="34"/>
      <c r="D101" s="34"/>
      <c r="E101" s="34"/>
      <c r="F101" s="34"/>
      <c r="G101" s="34"/>
      <c r="H101" s="34"/>
      <c r="I101" s="34"/>
      <c r="J101" s="34"/>
      <c r="K101" s="34"/>
      <c r="L101" s="34"/>
      <c r="M101" s="34"/>
      <c r="N101" s="37"/>
      <c r="O101" s="34"/>
      <c r="P101" s="34"/>
      <c r="Q101" s="34"/>
      <c r="R101" s="34"/>
      <c r="S101" s="34"/>
      <c r="T101" s="34"/>
    </row>
    <row r="102" customHeight="1" spans="1:20">
      <c r="A102" s="37">
        <v>100</v>
      </c>
      <c r="B102" s="115"/>
      <c r="C102" s="34"/>
      <c r="D102" s="34"/>
      <c r="E102" s="34"/>
      <c r="F102" s="34"/>
      <c r="G102" s="34"/>
      <c r="H102" s="34"/>
      <c r="I102" s="34"/>
      <c r="J102" s="34"/>
      <c r="K102" s="34"/>
      <c r="L102" s="34"/>
      <c r="M102" s="34"/>
      <c r="N102" s="37"/>
      <c r="O102" s="34"/>
      <c r="P102" s="34"/>
      <c r="Q102" s="34"/>
      <c r="R102" s="34"/>
      <c r="S102" s="34"/>
      <c r="T102" s="34"/>
    </row>
    <row r="103" customHeight="1" spans="1:20">
      <c r="A103" s="37">
        <v>101</v>
      </c>
      <c r="B103" s="115"/>
      <c r="C103" s="34"/>
      <c r="D103" s="34"/>
      <c r="E103" s="34"/>
      <c r="F103" s="34"/>
      <c r="G103" s="34"/>
      <c r="H103" s="34"/>
      <c r="I103" s="34"/>
      <c r="J103" s="34"/>
      <c r="K103" s="34"/>
      <c r="L103" s="34"/>
      <c r="M103" s="34"/>
      <c r="N103" s="37"/>
      <c r="O103" s="34"/>
      <c r="P103" s="34"/>
      <c r="Q103" s="34"/>
      <c r="R103" s="34"/>
      <c r="S103" s="34"/>
      <c r="T103" s="34"/>
    </row>
    <row r="104" customHeight="1" spans="1:20">
      <c r="A104" s="37">
        <v>102</v>
      </c>
      <c r="B104" s="115"/>
      <c r="C104" s="34"/>
      <c r="D104" s="34"/>
      <c r="E104" s="34"/>
      <c r="F104" s="34"/>
      <c r="G104" s="34"/>
      <c r="H104" s="34"/>
      <c r="I104" s="34"/>
      <c r="J104" s="34"/>
      <c r="K104" s="34"/>
      <c r="L104" s="34"/>
      <c r="M104" s="34"/>
      <c r="N104" s="37"/>
      <c r="O104" s="34"/>
      <c r="P104" s="34"/>
      <c r="Q104" s="34"/>
      <c r="R104" s="34"/>
      <c r="S104" s="34"/>
      <c r="T104" s="34"/>
    </row>
    <row r="105" customHeight="1" spans="1:20">
      <c r="A105" s="37">
        <v>103</v>
      </c>
      <c r="B105" s="115"/>
      <c r="C105" s="34"/>
      <c r="D105" s="34"/>
      <c r="E105" s="34"/>
      <c r="F105" s="34"/>
      <c r="G105" s="34"/>
      <c r="H105" s="34"/>
      <c r="I105" s="34"/>
      <c r="J105" s="34"/>
      <c r="K105" s="34"/>
      <c r="L105" s="34"/>
      <c r="M105" s="34"/>
      <c r="N105" s="37"/>
      <c r="O105" s="34"/>
      <c r="P105" s="34"/>
      <c r="Q105" s="34"/>
      <c r="R105" s="34"/>
      <c r="S105" s="34"/>
      <c r="T105" s="34"/>
    </row>
    <row r="106" customHeight="1" spans="1:20">
      <c r="A106" s="37">
        <v>104</v>
      </c>
      <c r="B106" s="115"/>
      <c r="C106" s="34"/>
      <c r="D106" s="34"/>
      <c r="E106" s="34"/>
      <c r="F106" s="34"/>
      <c r="G106" s="34"/>
      <c r="H106" s="34"/>
      <c r="I106" s="34"/>
      <c r="J106" s="34"/>
      <c r="K106" s="34"/>
      <c r="L106" s="34"/>
      <c r="M106" s="34"/>
      <c r="N106" s="37"/>
      <c r="O106" s="34"/>
      <c r="P106" s="34"/>
      <c r="Q106" s="34"/>
      <c r="R106" s="34"/>
      <c r="S106" s="34"/>
      <c r="T106" s="34"/>
    </row>
    <row r="107" customHeight="1" spans="1:20">
      <c r="A107" s="37">
        <v>105</v>
      </c>
      <c r="B107" s="115"/>
      <c r="C107" s="34"/>
      <c r="D107" s="34"/>
      <c r="E107" s="34"/>
      <c r="F107" s="34"/>
      <c r="G107" s="34"/>
      <c r="H107" s="34"/>
      <c r="I107" s="34"/>
      <c r="J107" s="34"/>
      <c r="K107" s="34"/>
      <c r="L107" s="34"/>
      <c r="M107" s="34"/>
      <c r="N107" s="37"/>
      <c r="O107" s="34"/>
      <c r="P107" s="34"/>
      <c r="Q107" s="34"/>
      <c r="R107" s="34"/>
      <c r="S107" s="34"/>
      <c r="T107" s="34"/>
    </row>
    <row r="108" customHeight="1" spans="1:20">
      <c r="A108" s="37">
        <v>106</v>
      </c>
      <c r="B108" s="115"/>
      <c r="C108" s="34"/>
      <c r="D108" s="34"/>
      <c r="E108" s="34"/>
      <c r="F108" s="34"/>
      <c r="G108" s="34"/>
      <c r="H108" s="34"/>
      <c r="I108" s="34"/>
      <c r="J108" s="34"/>
      <c r="K108" s="34"/>
      <c r="L108" s="34"/>
      <c r="M108" s="34"/>
      <c r="N108" s="37"/>
      <c r="O108" s="34"/>
      <c r="P108" s="34"/>
      <c r="Q108" s="34"/>
      <c r="R108" s="34"/>
      <c r="S108" s="34"/>
      <c r="T108" s="34"/>
    </row>
    <row r="109" customHeight="1" spans="1:20">
      <c r="A109" s="37">
        <v>107</v>
      </c>
      <c r="B109" s="119"/>
      <c r="N109" s="72"/>
    </row>
    <row r="110" customHeight="1" spans="1:20">
      <c r="A110" s="37">
        <v>108</v>
      </c>
      <c r="B110" s="119"/>
      <c r="N110" s="72"/>
    </row>
    <row r="111" customHeight="1" spans="1:20">
      <c r="A111" s="37">
        <v>109</v>
      </c>
      <c r="B111" s="119"/>
      <c r="N111" s="72"/>
    </row>
    <row r="112" customHeight="1" spans="1:20">
      <c r="A112" s="37">
        <v>110</v>
      </c>
      <c r="B112" s="119"/>
      <c r="N112" s="72"/>
    </row>
    <row r="113" customHeight="1" spans="1:14">
      <c r="A113" s="37">
        <v>111</v>
      </c>
      <c r="B113" s="119"/>
      <c r="N113" s="72"/>
    </row>
    <row r="114" customHeight="1" spans="1:14">
      <c r="A114" s="37">
        <v>112</v>
      </c>
      <c r="B114" s="119"/>
      <c r="N114" s="72"/>
    </row>
    <row r="115" customHeight="1" spans="1:14">
      <c r="A115" s="37">
        <v>113</v>
      </c>
      <c r="B115" s="119"/>
      <c r="N115" s="72"/>
    </row>
    <row r="116" customHeight="1" spans="1:14">
      <c r="A116" s="37">
        <v>114</v>
      </c>
      <c r="B116" s="119"/>
      <c r="N116" s="72"/>
    </row>
    <row r="117" customHeight="1" spans="1:14">
      <c r="A117" s="37">
        <v>115</v>
      </c>
      <c r="B117" s="119"/>
      <c r="N117" s="72"/>
    </row>
    <row r="118" customHeight="1" spans="1:14">
      <c r="A118" s="37">
        <v>116</v>
      </c>
      <c r="B118" s="119"/>
      <c r="N118" s="72"/>
    </row>
    <row r="119" customHeight="1" spans="1:14">
      <c r="A119" s="37">
        <v>117</v>
      </c>
      <c r="B119" s="119"/>
      <c r="N119" s="72"/>
    </row>
    <row r="120" customHeight="1" spans="1:14">
      <c r="A120" s="37">
        <v>118</v>
      </c>
      <c r="B120" s="119"/>
      <c r="N120" s="72"/>
    </row>
    <row r="121" customHeight="1" spans="1:14">
      <c r="A121" s="37">
        <v>119</v>
      </c>
      <c r="B121" s="119"/>
      <c r="N121" s="72"/>
    </row>
    <row r="122" customHeight="1" spans="1:14">
      <c r="A122" s="37">
        <v>120</v>
      </c>
      <c r="B122" s="119"/>
      <c r="N122" s="72"/>
    </row>
    <row r="123" customHeight="1" spans="1:14">
      <c r="B123" s="119"/>
      <c r="N123" s="72"/>
    </row>
    <row r="124" customHeight="1" spans="1:14">
      <c r="B124" s="119"/>
      <c r="N124" s="72"/>
    </row>
    <row r="125" customHeight="1" spans="1:14">
      <c r="B125" s="119"/>
      <c r="N125" s="72"/>
    </row>
    <row r="126" customHeight="1" spans="1:14">
      <c r="B126" s="119"/>
      <c r="N126" s="72"/>
    </row>
    <row r="127" customHeight="1" spans="1:14">
      <c r="B127" s="119"/>
      <c r="N127" s="72"/>
    </row>
    <row r="128" customHeight="1" spans="1:14">
      <c r="B128" s="119"/>
      <c r="N128" s="72"/>
    </row>
    <row r="129" customHeight="1" spans="2:14">
      <c r="B129" s="119"/>
      <c r="N129" s="72"/>
    </row>
    <row r="130" customHeight="1" spans="2:14">
      <c r="B130" s="119"/>
      <c r="N130" s="72"/>
    </row>
    <row r="131" customHeight="1" spans="2:14">
      <c r="B131" s="119"/>
      <c r="N131" s="72"/>
    </row>
    <row r="132" customHeight="1" spans="2:14">
      <c r="B132" s="119"/>
      <c r="N132" s="72"/>
    </row>
    <row r="133" customHeight="1" spans="2:14">
      <c r="B133" s="119"/>
      <c r="N133" s="72"/>
    </row>
    <row r="134" customHeight="1" spans="2:14">
      <c r="B134" s="119"/>
      <c r="N134" s="72"/>
    </row>
    <row r="135" customHeight="1" spans="2:14">
      <c r="B135" s="119"/>
      <c r="N135" s="72"/>
    </row>
    <row r="136" customHeight="1" spans="2:14">
      <c r="B136" s="119"/>
      <c r="N136" s="72"/>
    </row>
    <row r="137" customHeight="1" spans="2:14">
      <c r="B137" s="119"/>
      <c r="N137" s="72"/>
    </row>
    <row r="138" customHeight="1" spans="2:14">
      <c r="B138" s="119"/>
      <c r="N138" s="72"/>
    </row>
    <row r="139" customHeight="1" spans="2:14">
      <c r="B139" s="119"/>
      <c r="N139" s="72"/>
    </row>
    <row r="140" customHeight="1" spans="2:14">
      <c r="B140" s="119"/>
      <c r="N140" s="72"/>
    </row>
    <row r="141" customHeight="1" spans="2:14">
      <c r="B141" s="119"/>
      <c r="N141" s="72"/>
    </row>
    <row r="142" customHeight="1" spans="2:14">
      <c r="B142" s="119"/>
      <c r="N142" s="72"/>
    </row>
    <row r="143" customHeight="1" spans="2:14">
      <c r="B143" s="119"/>
      <c r="N143" s="72"/>
    </row>
    <row r="144" customHeight="1" spans="2:14">
      <c r="B144" s="119"/>
      <c r="N144" s="72"/>
    </row>
    <row r="145" customHeight="1" spans="2:14">
      <c r="B145" s="119"/>
      <c r="N145" s="72"/>
    </row>
    <row r="146" customHeight="1" spans="2:14">
      <c r="B146" s="119"/>
      <c r="N146" s="72"/>
    </row>
    <row r="147" customHeight="1" spans="2:14">
      <c r="B147" s="119"/>
      <c r="N147" s="72"/>
    </row>
    <row r="148" customHeight="1" spans="2:14">
      <c r="B148" s="119"/>
      <c r="N148" s="72"/>
    </row>
    <row r="149" customHeight="1" spans="2:14">
      <c r="B149" s="119"/>
      <c r="N149" s="72"/>
    </row>
    <row r="150" customHeight="1" spans="2:14">
      <c r="B150" s="119"/>
      <c r="N150" s="72"/>
    </row>
    <row r="151" customHeight="1" spans="2:14">
      <c r="B151" s="119"/>
      <c r="N151" s="72"/>
    </row>
    <row r="152" customHeight="1" spans="2:14">
      <c r="B152" s="119"/>
      <c r="N152" s="72"/>
    </row>
    <row r="153" customHeight="1" spans="2:14">
      <c r="B153" s="119"/>
      <c r="N153" s="72"/>
    </row>
    <row r="154" customHeight="1" spans="2:14">
      <c r="B154" s="119"/>
      <c r="N154" s="72"/>
    </row>
    <row r="155" customHeight="1" spans="2:14">
      <c r="B155" s="119"/>
      <c r="N155" s="72"/>
    </row>
    <row r="156" customHeight="1" spans="2:14">
      <c r="B156" s="119"/>
      <c r="N156" s="72"/>
    </row>
    <row r="157" customHeight="1" spans="2:14">
      <c r="B157" s="119"/>
      <c r="N157" s="72"/>
    </row>
    <row r="158" customHeight="1" spans="2:14">
      <c r="B158" s="119"/>
      <c r="N158" s="72"/>
    </row>
    <row r="159" customHeight="1" spans="2:14">
      <c r="B159" s="119"/>
      <c r="N159" s="72"/>
    </row>
    <row r="160" customHeight="1" spans="2:14">
      <c r="B160" s="119"/>
      <c r="N160" s="72"/>
    </row>
    <row r="161" customHeight="1" spans="2:14">
      <c r="B161" s="119"/>
      <c r="N161" s="72"/>
    </row>
    <row r="162" customHeight="1" spans="2:14">
      <c r="B162" s="119"/>
      <c r="N162" s="72"/>
    </row>
    <row r="163" customHeight="1" spans="2:14">
      <c r="B163" s="119"/>
      <c r="N163" s="72"/>
    </row>
    <row r="164" customHeight="1" spans="2:14">
      <c r="B164" s="119"/>
      <c r="N164" s="72"/>
    </row>
    <row r="165" customHeight="1" spans="2:14">
      <c r="B165" s="119"/>
      <c r="N165" s="72"/>
    </row>
    <row r="166" customHeight="1" spans="2:14">
      <c r="B166" s="119"/>
      <c r="N166" s="72"/>
    </row>
    <row r="167" customHeight="1" spans="2:14">
      <c r="B167" s="119"/>
      <c r="N167" s="72"/>
    </row>
    <row r="168" customHeight="1" spans="2:14">
      <c r="B168" s="119"/>
      <c r="N168" s="72"/>
    </row>
    <row r="169" customHeight="1" spans="2:14">
      <c r="B169" s="119"/>
      <c r="N169" s="72"/>
    </row>
    <row r="170" customHeight="1" spans="2:14">
      <c r="B170" s="119"/>
      <c r="N170" s="72"/>
    </row>
    <row r="171" customHeight="1" spans="2:14">
      <c r="B171" s="119"/>
      <c r="N171" s="72"/>
    </row>
    <row r="172" customHeight="1" spans="2:14">
      <c r="B172" s="119"/>
      <c r="N172" s="72"/>
    </row>
    <row r="173" customHeight="1" spans="2:14">
      <c r="B173" s="119"/>
      <c r="N173" s="72"/>
    </row>
    <row r="174" customHeight="1" spans="2:14">
      <c r="B174" s="119"/>
      <c r="N174" s="72"/>
    </row>
    <row r="175" customHeight="1" spans="2:14">
      <c r="B175" s="119"/>
      <c r="N175" s="72"/>
    </row>
    <row r="176" customHeight="1" spans="2:14">
      <c r="B176" s="119"/>
      <c r="N176" s="72"/>
    </row>
    <row r="177" customHeight="1" spans="2:14">
      <c r="B177" s="119"/>
      <c r="N177" s="72"/>
    </row>
    <row r="178" customHeight="1" spans="2:14">
      <c r="B178" s="119"/>
      <c r="N178" s="72"/>
    </row>
    <row r="179" customHeight="1" spans="2:14">
      <c r="B179" s="119"/>
      <c r="N179" s="72"/>
    </row>
    <row r="180" customHeight="1" spans="2:14">
      <c r="B180" s="119"/>
      <c r="N180" s="72"/>
    </row>
    <row r="181" customHeight="1" spans="2:14">
      <c r="B181" s="119"/>
      <c r="N181" s="72"/>
    </row>
    <row r="182" customHeight="1" spans="2:14">
      <c r="B182" s="119"/>
      <c r="N182" s="72"/>
    </row>
    <row r="183" customHeight="1" spans="2:14">
      <c r="B183" s="119"/>
      <c r="N183" s="72"/>
    </row>
    <row r="184" customHeight="1" spans="2:14">
      <c r="B184" s="119"/>
      <c r="N184" s="72"/>
    </row>
    <row r="185" customHeight="1" spans="2:14">
      <c r="B185" s="119"/>
      <c r="N185" s="72"/>
    </row>
    <row r="186" customHeight="1" spans="2:14">
      <c r="B186" s="119"/>
      <c r="N186" s="72"/>
    </row>
    <row r="187" customHeight="1" spans="2:14">
      <c r="B187" s="119"/>
      <c r="N187" s="72"/>
    </row>
    <row r="188" customHeight="1" spans="2:14">
      <c r="B188" s="119"/>
      <c r="N188" s="72"/>
    </row>
    <row r="189" customHeight="1" spans="2:14">
      <c r="B189" s="119"/>
      <c r="N189" s="72"/>
    </row>
    <row r="190" customHeight="1" spans="2:14">
      <c r="B190" s="119"/>
      <c r="N190" s="72"/>
    </row>
    <row r="191" customHeight="1" spans="2:14">
      <c r="B191" s="119"/>
      <c r="N191" s="72"/>
    </row>
    <row r="192" customHeight="1" spans="2:14">
      <c r="B192" s="119"/>
      <c r="N192" s="72"/>
    </row>
    <row r="193" customHeight="1" spans="2:14">
      <c r="B193" s="119"/>
      <c r="N193" s="72"/>
    </row>
    <row r="194" customHeight="1" spans="2:14">
      <c r="B194" s="119"/>
      <c r="N194" s="72"/>
    </row>
    <row r="195" customHeight="1" spans="2:14">
      <c r="B195" s="119"/>
      <c r="N195" s="72"/>
    </row>
    <row r="196" customHeight="1" spans="2:14">
      <c r="B196" s="119"/>
      <c r="N196" s="72"/>
    </row>
    <row r="197" customHeight="1" spans="2:14">
      <c r="B197" s="119"/>
      <c r="N197" s="72"/>
    </row>
    <row r="198" customHeight="1" spans="2:14">
      <c r="B198" s="119"/>
      <c r="N198" s="72"/>
    </row>
    <row r="199" customHeight="1" spans="2:14">
      <c r="B199" s="119"/>
      <c r="N199" s="72"/>
    </row>
    <row r="200" customHeight="1" spans="2:14">
      <c r="B200" s="119"/>
      <c r="N200" s="72"/>
    </row>
    <row r="201" customHeight="1" spans="2:14">
      <c r="B201" s="119"/>
      <c r="N201" s="72"/>
    </row>
    <row r="202" customHeight="1" spans="2:14">
      <c r="B202" s="119"/>
      <c r="N202" s="72"/>
    </row>
    <row r="203" customHeight="1" spans="2:14">
      <c r="B203" s="119"/>
      <c r="N203" s="72"/>
    </row>
    <row r="204" customHeight="1" spans="2:14">
      <c r="B204" s="119"/>
      <c r="N204" s="72"/>
    </row>
    <row r="205" customHeight="1" spans="2:14">
      <c r="B205" s="119"/>
      <c r="N205" s="72"/>
    </row>
    <row r="206" customHeight="1" spans="2:14">
      <c r="B206" s="119"/>
      <c r="N206" s="72"/>
    </row>
    <row r="207" customHeight="1" spans="2:14">
      <c r="B207" s="119"/>
      <c r="N207" s="72"/>
    </row>
    <row r="208" customHeight="1" spans="2:14">
      <c r="B208" s="119"/>
      <c r="N208" s="72"/>
    </row>
    <row r="209" customHeight="1" spans="2:14">
      <c r="B209" s="119"/>
      <c r="N209" s="72"/>
    </row>
    <row r="210" customHeight="1" spans="2:14">
      <c r="B210" s="119"/>
      <c r="N210" s="72"/>
    </row>
    <row r="211" customHeight="1" spans="2:14">
      <c r="B211" s="119"/>
      <c r="N211" s="72"/>
    </row>
    <row r="212" customHeight="1" spans="2:14">
      <c r="B212" s="119"/>
      <c r="N212" s="72"/>
    </row>
    <row r="213" customHeight="1" spans="2:14">
      <c r="B213" s="119"/>
      <c r="N213" s="72"/>
    </row>
    <row r="214" customHeight="1" spans="2:14">
      <c r="B214" s="119"/>
      <c r="N214" s="72"/>
    </row>
    <row r="215" customHeight="1" spans="2:14">
      <c r="B215" s="119"/>
      <c r="N215" s="72"/>
    </row>
    <row r="216" customHeight="1" spans="2:14">
      <c r="B216" s="119"/>
      <c r="N216" s="72"/>
    </row>
    <row r="217" customHeight="1" spans="2:14">
      <c r="B217" s="119"/>
      <c r="N217" s="72"/>
    </row>
    <row r="218" customHeight="1" spans="2:14">
      <c r="B218" s="119"/>
      <c r="N218" s="72"/>
    </row>
    <row r="219" customHeight="1" spans="2:14">
      <c r="B219" s="119"/>
      <c r="N219" s="72"/>
    </row>
    <row r="220" customHeight="1" spans="2:14">
      <c r="B220" s="119"/>
      <c r="N220" s="72"/>
    </row>
    <row r="221" customHeight="1" spans="2:14">
      <c r="B221" s="119"/>
      <c r="N221" s="72"/>
    </row>
    <row r="222" customHeight="1" spans="2:14">
      <c r="B222" s="119"/>
      <c r="N222" s="72"/>
    </row>
    <row r="223" customHeight="1" spans="2:14">
      <c r="B223" s="119"/>
      <c r="N223" s="72"/>
    </row>
    <row r="224" customHeight="1" spans="2:14">
      <c r="B224" s="119"/>
      <c r="N224" s="72"/>
    </row>
    <row r="225" customHeight="1" spans="2:14">
      <c r="B225" s="119"/>
      <c r="N225" s="72"/>
    </row>
    <row r="226" customHeight="1" spans="2:14">
      <c r="B226" s="119"/>
      <c r="N226" s="72"/>
    </row>
    <row r="227" customHeight="1" spans="2:14">
      <c r="B227" s="119"/>
      <c r="N227" s="72"/>
    </row>
    <row r="228" customHeight="1" spans="2:14">
      <c r="B228" s="119"/>
      <c r="N228" s="72"/>
    </row>
    <row r="229" customHeight="1" spans="2:14">
      <c r="B229" s="119"/>
      <c r="N229" s="72"/>
    </row>
    <row r="230" customHeight="1" spans="2:14">
      <c r="B230" s="119"/>
      <c r="N230" s="72"/>
    </row>
    <row r="231" customHeight="1" spans="2:14">
      <c r="B231" s="119"/>
      <c r="N231" s="72"/>
    </row>
    <row r="232" customHeight="1" spans="2:14">
      <c r="B232" s="119"/>
      <c r="N232" s="72"/>
    </row>
    <row r="233" customHeight="1" spans="2:14">
      <c r="B233" s="119"/>
      <c r="N233" s="72"/>
    </row>
    <row r="234" customHeight="1" spans="2:14">
      <c r="B234" s="119"/>
      <c r="N234" s="72"/>
    </row>
    <row r="235" customHeight="1" spans="2:14">
      <c r="B235" s="119"/>
      <c r="N235" s="72"/>
    </row>
    <row r="236" customHeight="1" spans="2:14">
      <c r="B236" s="119"/>
      <c r="N236" s="72"/>
    </row>
    <row r="237" customHeight="1" spans="2:14">
      <c r="B237" s="119"/>
      <c r="N237" s="72"/>
    </row>
    <row r="238" customHeight="1" spans="2:14">
      <c r="B238" s="119"/>
      <c r="N238" s="72"/>
    </row>
    <row r="239" customHeight="1" spans="2:14">
      <c r="B239" s="119"/>
      <c r="N239" s="72"/>
    </row>
    <row r="240" customHeight="1" spans="2:14">
      <c r="B240" s="119"/>
      <c r="N240" s="72"/>
    </row>
    <row r="241" customHeight="1" spans="2:14">
      <c r="B241" s="119"/>
      <c r="N241" s="72"/>
    </row>
    <row r="242" customHeight="1" spans="2:14">
      <c r="B242" s="119"/>
      <c r="N242" s="72"/>
    </row>
    <row r="243" customHeight="1" spans="2:14">
      <c r="B243" s="119"/>
      <c r="N243" s="72"/>
    </row>
    <row r="244" customHeight="1" spans="2:14">
      <c r="B244" s="119"/>
      <c r="N244" s="72"/>
    </row>
    <row r="245" customHeight="1" spans="2:14">
      <c r="B245" s="119"/>
      <c r="N245" s="72"/>
    </row>
    <row r="246" customHeight="1" spans="2:14">
      <c r="B246" s="119"/>
      <c r="N246" s="72"/>
    </row>
    <row r="247" customHeight="1" spans="2:14">
      <c r="B247" s="119"/>
      <c r="N247" s="72"/>
    </row>
    <row r="248" customHeight="1" spans="2:14">
      <c r="B248" s="119"/>
      <c r="N248" s="72"/>
    </row>
    <row r="249" customHeight="1" spans="2:14">
      <c r="B249" s="119"/>
      <c r="N249" s="72"/>
    </row>
    <row r="250" customHeight="1" spans="2:14">
      <c r="B250" s="119"/>
      <c r="N250" s="72"/>
    </row>
    <row r="251" customHeight="1" spans="2:14">
      <c r="B251" s="119"/>
      <c r="N251" s="72"/>
    </row>
    <row r="252" customHeight="1" spans="2:14">
      <c r="B252" s="119"/>
      <c r="N252" s="72"/>
    </row>
    <row r="253" customHeight="1" spans="2:14">
      <c r="B253" s="119"/>
      <c r="N253" s="72"/>
    </row>
    <row r="254" customHeight="1" spans="2:14">
      <c r="B254" s="119"/>
      <c r="N254" s="72"/>
    </row>
    <row r="255" customHeight="1" spans="2:14">
      <c r="B255" s="119"/>
      <c r="N255" s="72"/>
    </row>
    <row r="256" customHeight="1" spans="2:14">
      <c r="B256" s="119"/>
      <c r="N256" s="72"/>
    </row>
    <row r="257" customHeight="1" spans="2:14">
      <c r="B257" s="119"/>
      <c r="N257" s="72"/>
    </row>
    <row r="258" customHeight="1" spans="2:14">
      <c r="B258" s="119"/>
      <c r="N258" s="72"/>
    </row>
    <row r="259" customHeight="1" spans="2:14">
      <c r="B259" s="119"/>
      <c r="N259" s="72"/>
    </row>
    <row r="260" customHeight="1" spans="2:14">
      <c r="B260" s="119"/>
      <c r="N260" s="72"/>
    </row>
    <row r="261" customHeight="1" spans="2:14">
      <c r="B261" s="119"/>
      <c r="N261" s="72"/>
    </row>
    <row r="262" customHeight="1" spans="2:14">
      <c r="B262" s="119"/>
      <c r="N262" s="72"/>
    </row>
    <row r="263" customHeight="1" spans="2:14">
      <c r="B263" s="119"/>
      <c r="N263" s="72"/>
    </row>
    <row r="264" customHeight="1" spans="2:14">
      <c r="B264" s="119"/>
      <c r="N264" s="72"/>
    </row>
    <row r="265" customHeight="1" spans="2:14">
      <c r="B265" s="119"/>
      <c r="N265" s="72"/>
    </row>
    <row r="266" customHeight="1" spans="2:14">
      <c r="B266" s="119"/>
      <c r="N266" s="72"/>
    </row>
    <row r="267" customHeight="1" spans="2:14">
      <c r="B267" s="119"/>
      <c r="N267" s="72"/>
    </row>
    <row r="268" customHeight="1" spans="2:14">
      <c r="B268" s="119"/>
      <c r="N268" s="72"/>
    </row>
    <row r="269" customHeight="1" spans="2:14">
      <c r="B269" s="119"/>
      <c r="N269" s="72"/>
    </row>
    <row r="270" customHeight="1" spans="2:14">
      <c r="B270" s="119"/>
      <c r="N270" s="72"/>
    </row>
    <row r="271" customHeight="1" spans="2:14">
      <c r="B271" s="119"/>
      <c r="N271" s="72"/>
    </row>
    <row r="272" customHeight="1" spans="2:14">
      <c r="B272" s="119"/>
      <c r="N272" s="72"/>
    </row>
    <row r="273" customHeight="1" spans="2:14">
      <c r="B273" s="119"/>
      <c r="N273" s="72"/>
    </row>
    <row r="274" customHeight="1" spans="2:14">
      <c r="B274" s="119"/>
      <c r="N274" s="72"/>
    </row>
    <row r="275" customHeight="1" spans="2:14">
      <c r="B275" s="119"/>
      <c r="N275" s="72"/>
    </row>
    <row r="276" customHeight="1" spans="2:14">
      <c r="B276" s="119"/>
      <c r="N276" s="72"/>
    </row>
    <row r="277" customHeight="1" spans="2:14">
      <c r="B277" s="119"/>
      <c r="N277" s="72"/>
    </row>
    <row r="278" customHeight="1" spans="2:14">
      <c r="B278" s="119"/>
      <c r="N278" s="72"/>
    </row>
    <row r="279" customHeight="1" spans="2:14">
      <c r="B279" s="119"/>
      <c r="N279" s="72"/>
    </row>
    <row r="280" customHeight="1" spans="2:14">
      <c r="B280" s="119"/>
      <c r="N280" s="72"/>
    </row>
    <row r="281" customHeight="1" spans="2:14">
      <c r="B281" s="119"/>
      <c r="N281" s="72"/>
    </row>
    <row r="282" customHeight="1" spans="2:14">
      <c r="B282" s="119"/>
      <c r="N282" s="72"/>
    </row>
    <row r="283" customHeight="1" spans="2:14">
      <c r="B283" s="119"/>
      <c r="N283" s="72"/>
    </row>
    <row r="284" customHeight="1" spans="2:14">
      <c r="B284" s="119"/>
      <c r="N284" s="72"/>
    </row>
    <row r="285" customHeight="1" spans="2:14">
      <c r="B285" s="119"/>
      <c r="N285" s="72"/>
    </row>
    <row r="286" customHeight="1" spans="2:14">
      <c r="B286" s="119"/>
      <c r="N286" s="72"/>
    </row>
    <row r="287" customHeight="1" spans="2:14">
      <c r="B287" s="119"/>
      <c r="N287" s="72"/>
    </row>
    <row r="288" customHeight="1" spans="2:14">
      <c r="B288" s="119"/>
      <c r="N288" s="72"/>
    </row>
    <row r="289" customHeight="1" spans="2:14">
      <c r="B289" s="119"/>
      <c r="N289" s="72"/>
    </row>
    <row r="290" customHeight="1" spans="2:14">
      <c r="B290" s="119"/>
      <c r="N290" s="72"/>
    </row>
    <row r="291" customHeight="1" spans="2:14">
      <c r="B291" s="119"/>
      <c r="N291" s="72"/>
    </row>
    <row r="292" customHeight="1" spans="2:14">
      <c r="B292" s="119"/>
      <c r="N292" s="72"/>
    </row>
    <row r="293" customHeight="1" spans="2:14">
      <c r="B293" s="119"/>
      <c r="N293" s="72"/>
    </row>
    <row r="294" customHeight="1" spans="2:14">
      <c r="B294" s="119"/>
      <c r="N294" s="72"/>
    </row>
    <row r="295" customHeight="1" spans="2:14">
      <c r="B295" s="119"/>
      <c r="N295" s="72"/>
    </row>
    <row r="296" customHeight="1" spans="2:14">
      <c r="B296" s="119"/>
      <c r="N296" s="72"/>
    </row>
    <row r="297" customHeight="1" spans="2:14">
      <c r="B297" s="119"/>
      <c r="N297" s="72"/>
    </row>
    <row r="298" customHeight="1" spans="2:14">
      <c r="B298" s="119"/>
      <c r="N298" s="72"/>
    </row>
    <row r="299" customHeight="1" spans="2:14">
      <c r="B299" s="119"/>
      <c r="N299" s="72"/>
    </row>
    <row r="300" customHeight="1" spans="2:14">
      <c r="B300" s="119"/>
      <c r="N300" s="72"/>
    </row>
    <row r="301" customHeight="1" spans="2:14">
      <c r="B301" s="119"/>
      <c r="N301" s="72"/>
    </row>
    <row r="302" customHeight="1" spans="2:14">
      <c r="B302" s="119"/>
      <c r="N302" s="72"/>
    </row>
    <row r="303" customHeight="1" spans="2:14">
      <c r="B303" s="119"/>
      <c r="N303" s="72"/>
    </row>
    <row r="304" customHeight="1" spans="2:14">
      <c r="B304" s="119"/>
      <c r="N304" s="72"/>
    </row>
    <row r="305" customHeight="1" spans="2:14">
      <c r="B305" s="119"/>
      <c r="N305" s="72"/>
    </row>
    <row r="306" customHeight="1" spans="2:14">
      <c r="B306" s="119"/>
      <c r="N306" s="72"/>
    </row>
    <row r="307" customHeight="1" spans="2:14">
      <c r="B307" s="119"/>
      <c r="N307" s="72"/>
    </row>
    <row r="308" customHeight="1" spans="2:14">
      <c r="B308" s="119"/>
      <c r="N308" s="72"/>
    </row>
    <row r="309" customHeight="1" spans="2:14">
      <c r="B309" s="119"/>
      <c r="N309" s="72"/>
    </row>
    <row r="310" customHeight="1" spans="2:14">
      <c r="B310" s="119"/>
      <c r="N310" s="72"/>
    </row>
    <row r="311" customHeight="1" spans="2:14">
      <c r="B311" s="119"/>
      <c r="N311" s="72"/>
    </row>
    <row r="312" customHeight="1" spans="2:14">
      <c r="B312" s="119"/>
      <c r="N312" s="72"/>
    </row>
    <row r="313" customHeight="1" spans="2:14">
      <c r="B313" s="119"/>
      <c r="N313" s="72"/>
    </row>
    <row r="314" customHeight="1" spans="2:14">
      <c r="B314" s="119"/>
      <c r="N314" s="72"/>
    </row>
    <row r="315" customHeight="1" spans="2:14">
      <c r="B315" s="119"/>
      <c r="N315" s="72"/>
    </row>
    <row r="316" customHeight="1" spans="2:14">
      <c r="B316" s="119"/>
      <c r="N316" s="72"/>
    </row>
    <row r="317" customHeight="1" spans="2:14">
      <c r="B317" s="119"/>
      <c r="N317" s="72"/>
    </row>
    <row r="318" customHeight="1" spans="2:14">
      <c r="B318" s="119"/>
      <c r="N318" s="72"/>
    </row>
    <row r="319" customHeight="1" spans="2:14">
      <c r="B319" s="119"/>
      <c r="N319" s="72"/>
    </row>
    <row r="320" customHeight="1" spans="2:14">
      <c r="B320" s="119"/>
      <c r="N320" s="72"/>
    </row>
    <row r="321" customHeight="1" spans="2:14">
      <c r="B321" s="119"/>
      <c r="N321" s="72"/>
    </row>
    <row r="322" customHeight="1" spans="2:14">
      <c r="B322" s="119"/>
      <c r="N322" s="72"/>
    </row>
    <row r="323" customHeight="1" spans="2:14">
      <c r="B323" s="119"/>
      <c r="N323" s="72"/>
    </row>
    <row r="324" customHeight="1" spans="2:14">
      <c r="B324" s="119"/>
      <c r="N324" s="72"/>
    </row>
    <row r="325" customHeight="1" spans="2:14">
      <c r="B325" s="119"/>
      <c r="N325" s="72"/>
    </row>
    <row r="326" customHeight="1" spans="2:14">
      <c r="B326" s="119"/>
      <c r="N326" s="72"/>
    </row>
    <row r="327" customHeight="1" spans="2:14">
      <c r="B327" s="119"/>
      <c r="N327" s="72"/>
    </row>
    <row r="328" customHeight="1" spans="2:14">
      <c r="B328" s="119"/>
      <c r="N328" s="72"/>
    </row>
    <row r="329" customHeight="1" spans="2:14">
      <c r="B329" s="119"/>
      <c r="N329" s="72"/>
    </row>
    <row r="330" customHeight="1" spans="2:14">
      <c r="B330" s="119"/>
      <c r="N330" s="72"/>
    </row>
    <row r="331" customHeight="1" spans="2:14">
      <c r="B331" s="119"/>
      <c r="N331" s="72"/>
    </row>
    <row r="332" customHeight="1" spans="2:14">
      <c r="B332" s="119"/>
      <c r="N332" s="72"/>
    </row>
    <row r="333" customHeight="1" spans="2:14">
      <c r="B333" s="119"/>
      <c r="N333" s="72"/>
    </row>
    <row r="334" customHeight="1" spans="2:14">
      <c r="B334" s="119"/>
      <c r="N334" s="72"/>
    </row>
    <row r="335" customHeight="1" spans="2:14">
      <c r="B335" s="119"/>
      <c r="N335" s="72"/>
    </row>
    <row r="336" customHeight="1" spans="2:14">
      <c r="B336" s="119"/>
      <c r="N336" s="72"/>
    </row>
    <row r="337" customHeight="1" spans="2:14">
      <c r="B337" s="119"/>
      <c r="N337" s="72"/>
    </row>
    <row r="338" customHeight="1" spans="2:14">
      <c r="B338" s="119"/>
      <c r="N338" s="72"/>
    </row>
    <row r="339" customHeight="1" spans="2:14">
      <c r="B339" s="119"/>
      <c r="N339" s="72"/>
    </row>
    <row r="340" customHeight="1" spans="2:14">
      <c r="B340" s="119"/>
      <c r="N340" s="72"/>
    </row>
    <row r="341" customHeight="1" spans="2:14">
      <c r="B341" s="119"/>
      <c r="N341" s="72"/>
    </row>
    <row r="342" customHeight="1" spans="2:14">
      <c r="B342" s="119"/>
      <c r="N342" s="72"/>
    </row>
    <row r="343" customHeight="1" spans="2:14">
      <c r="B343" s="119"/>
      <c r="N343" s="72"/>
    </row>
    <row r="344" customHeight="1" spans="2:14">
      <c r="B344" s="119"/>
      <c r="N344" s="72"/>
    </row>
    <row r="345" customHeight="1" spans="2:14">
      <c r="B345" s="119"/>
      <c r="N345" s="72"/>
    </row>
    <row r="346" customHeight="1" spans="2:14">
      <c r="B346" s="119"/>
      <c r="N346" s="72"/>
    </row>
    <row r="347" customHeight="1" spans="2:14">
      <c r="B347" s="119"/>
      <c r="N347" s="72"/>
    </row>
    <row r="348" customHeight="1" spans="2:14">
      <c r="B348" s="119"/>
      <c r="N348" s="72"/>
    </row>
    <row r="349" customHeight="1" spans="2:14">
      <c r="B349" s="119"/>
      <c r="N349" s="72"/>
    </row>
    <row r="350" customHeight="1" spans="2:14">
      <c r="B350" s="119"/>
      <c r="N350" s="72"/>
    </row>
    <row r="351" customHeight="1" spans="2:14">
      <c r="B351" s="119"/>
      <c r="N351" s="72"/>
    </row>
    <row r="352" customHeight="1" spans="2:14">
      <c r="B352" s="119"/>
      <c r="N352" s="72"/>
    </row>
    <row r="353" customHeight="1" spans="2:14">
      <c r="B353" s="119"/>
      <c r="N353" s="72"/>
    </row>
    <row r="354" customHeight="1" spans="2:14">
      <c r="B354" s="119"/>
      <c r="N354" s="72"/>
    </row>
    <row r="355" customHeight="1" spans="2:14">
      <c r="B355" s="119"/>
      <c r="N355" s="72"/>
    </row>
    <row r="356" customHeight="1" spans="2:14">
      <c r="B356" s="119"/>
      <c r="N356" s="72"/>
    </row>
    <row r="357" customHeight="1" spans="2:14">
      <c r="B357" s="119"/>
      <c r="N357" s="72"/>
    </row>
    <row r="358" customHeight="1" spans="2:14">
      <c r="B358" s="119"/>
      <c r="N358" s="72"/>
    </row>
    <row r="359" customHeight="1" spans="2:14">
      <c r="B359" s="119"/>
      <c r="N359" s="72"/>
    </row>
    <row r="360" customHeight="1" spans="2:14">
      <c r="B360" s="119"/>
      <c r="N360" s="72"/>
    </row>
    <row r="361" customHeight="1" spans="2:14">
      <c r="B361" s="119"/>
      <c r="N361" s="72"/>
    </row>
    <row r="362" customHeight="1" spans="2:14">
      <c r="B362" s="119"/>
      <c r="N362" s="72"/>
    </row>
    <row r="363" customHeight="1" spans="2:14">
      <c r="B363" s="119"/>
      <c r="N363" s="72"/>
    </row>
    <row r="364" customHeight="1" spans="2:14">
      <c r="B364" s="119"/>
      <c r="N364" s="72"/>
    </row>
    <row r="365" customHeight="1" spans="2:14">
      <c r="B365" s="119"/>
      <c r="N365" s="72"/>
    </row>
    <row r="366" customHeight="1" spans="2:14">
      <c r="B366" s="119"/>
      <c r="N366" s="72"/>
    </row>
    <row r="367" customHeight="1" spans="2:14">
      <c r="B367" s="119"/>
      <c r="N367" s="72"/>
    </row>
    <row r="368" customHeight="1" spans="2:14">
      <c r="B368" s="119"/>
      <c r="N368" s="72"/>
    </row>
    <row r="369" customHeight="1" spans="2:14">
      <c r="B369" s="119"/>
      <c r="N369" s="72"/>
    </row>
    <row r="370" customHeight="1" spans="2:14">
      <c r="B370" s="119"/>
      <c r="N370" s="72"/>
    </row>
    <row r="371" customHeight="1" spans="2:14">
      <c r="B371" s="119"/>
      <c r="N371" s="72"/>
    </row>
    <row r="372" customHeight="1" spans="2:14">
      <c r="B372" s="119"/>
      <c r="N372" s="72"/>
    </row>
    <row r="373" customHeight="1" spans="2:14">
      <c r="B373" s="119"/>
      <c r="N373" s="72"/>
    </row>
    <row r="374" customHeight="1" spans="2:14">
      <c r="B374" s="119"/>
      <c r="N374" s="72"/>
    </row>
    <row r="375" customHeight="1" spans="2:14">
      <c r="B375" s="119"/>
      <c r="N375" s="72"/>
    </row>
    <row r="376" customHeight="1" spans="2:14">
      <c r="B376" s="119"/>
      <c r="N376" s="72"/>
    </row>
    <row r="377" customHeight="1" spans="2:14">
      <c r="B377" s="119"/>
      <c r="N377" s="72"/>
    </row>
    <row r="378" customHeight="1" spans="2:14">
      <c r="B378" s="119"/>
      <c r="N378" s="72"/>
    </row>
    <row r="379" customHeight="1" spans="2:14">
      <c r="B379" s="119"/>
      <c r="N379" s="72"/>
    </row>
    <row r="380" customHeight="1" spans="2:14">
      <c r="B380" s="119"/>
      <c r="N380" s="72"/>
    </row>
    <row r="381" customHeight="1" spans="2:14">
      <c r="B381" s="119"/>
      <c r="N381" s="72"/>
    </row>
    <row r="382" customHeight="1" spans="2:14">
      <c r="B382" s="119"/>
      <c r="N382" s="72"/>
    </row>
    <row r="383" customHeight="1" spans="2:14">
      <c r="B383" s="119"/>
      <c r="N383" s="72"/>
    </row>
    <row r="384" customHeight="1" spans="2:14">
      <c r="B384" s="119"/>
      <c r="N384" s="72"/>
    </row>
    <row r="385" customHeight="1" spans="2:14">
      <c r="B385" s="119"/>
      <c r="N385" s="72"/>
    </row>
    <row r="386" customHeight="1" spans="2:14">
      <c r="B386" s="119"/>
      <c r="N386" s="72"/>
    </row>
    <row r="387" customHeight="1" spans="2:14">
      <c r="B387" s="119"/>
      <c r="N387" s="72"/>
    </row>
    <row r="388" customHeight="1" spans="2:14">
      <c r="B388" s="119"/>
      <c r="N388" s="72"/>
    </row>
    <row r="389" customHeight="1" spans="2:14">
      <c r="B389" s="119"/>
      <c r="N389" s="72"/>
    </row>
    <row r="390" customHeight="1" spans="2:14">
      <c r="B390" s="119"/>
      <c r="N390" s="72"/>
    </row>
    <row r="391" customHeight="1" spans="2:14">
      <c r="B391" s="119"/>
      <c r="N391" s="72"/>
    </row>
    <row r="392" customHeight="1" spans="2:14">
      <c r="B392" s="119"/>
      <c r="N392" s="72"/>
    </row>
    <row r="393" customHeight="1" spans="2:14">
      <c r="B393" s="119"/>
      <c r="N393" s="72"/>
    </row>
    <row r="394" customHeight="1" spans="2:14">
      <c r="B394" s="119"/>
      <c r="N394" s="72"/>
    </row>
    <row r="395" customHeight="1" spans="2:14">
      <c r="B395" s="119"/>
      <c r="N395" s="72"/>
    </row>
    <row r="396" customHeight="1" spans="2:14">
      <c r="B396" s="119"/>
      <c r="N396" s="72"/>
    </row>
    <row r="397" customHeight="1" spans="2:14">
      <c r="B397" s="119"/>
      <c r="N397" s="72"/>
    </row>
    <row r="398" customHeight="1" spans="2:14">
      <c r="B398" s="119"/>
      <c r="N398" s="72"/>
    </row>
    <row r="399" customHeight="1" spans="2:14">
      <c r="B399" s="119"/>
      <c r="N399" s="72"/>
    </row>
    <row r="400" customHeight="1" spans="2:14">
      <c r="B400" s="119"/>
      <c r="N400" s="72"/>
    </row>
    <row r="401" customHeight="1" spans="2:14">
      <c r="B401" s="119"/>
      <c r="N401" s="72"/>
    </row>
    <row r="402" customHeight="1" spans="2:14">
      <c r="B402" s="119"/>
      <c r="N402" s="72"/>
    </row>
    <row r="403" customHeight="1" spans="2:14">
      <c r="B403" s="119"/>
      <c r="N403" s="72"/>
    </row>
    <row r="404" customHeight="1" spans="2:14">
      <c r="B404" s="119"/>
      <c r="N404" s="72"/>
    </row>
    <row r="405" customHeight="1" spans="2:14">
      <c r="B405" s="119"/>
      <c r="N405" s="72"/>
    </row>
    <row r="406" customHeight="1" spans="2:14">
      <c r="B406" s="119"/>
      <c r="N406" s="72"/>
    </row>
    <row r="407" customHeight="1" spans="2:14">
      <c r="B407" s="119"/>
      <c r="N407" s="72"/>
    </row>
    <row r="408" customHeight="1" spans="2:14">
      <c r="B408" s="119"/>
      <c r="N408" s="72"/>
    </row>
    <row r="409" customHeight="1" spans="2:14">
      <c r="B409" s="119"/>
      <c r="N409" s="72"/>
    </row>
    <row r="410" customHeight="1" spans="2:14">
      <c r="B410" s="119"/>
      <c r="N410" s="72"/>
    </row>
    <row r="411" customHeight="1" spans="2:14">
      <c r="B411" s="119"/>
      <c r="N411" s="72"/>
    </row>
    <row r="412" customHeight="1" spans="2:14">
      <c r="B412" s="119"/>
      <c r="N412" s="72"/>
    </row>
    <row r="413" customHeight="1" spans="2:14">
      <c r="B413" s="119"/>
      <c r="N413" s="72"/>
    </row>
    <row r="414" customHeight="1" spans="2:14">
      <c r="B414" s="119"/>
      <c r="N414" s="72"/>
    </row>
    <row r="415" customHeight="1" spans="2:14">
      <c r="B415" s="119"/>
      <c r="N415" s="72"/>
    </row>
    <row r="416" customHeight="1" spans="2:14">
      <c r="B416" s="119"/>
      <c r="N416" s="72"/>
    </row>
    <row r="417" customHeight="1" spans="2:14">
      <c r="B417" s="119"/>
      <c r="N417" s="72"/>
    </row>
    <row r="418" customHeight="1" spans="2:14">
      <c r="B418" s="119"/>
      <c r="N418" s="72"/>
    </row>
    <row r="419" customHeight="1" spans="2:14">
      <c r="B419" s="119"/>
      <c r="N419" s="72"/>
    </row>
    <row r="420" customHeight="1" spans="2:14">
      <c r="B420" s="119"/>
      <c r="N420" s="72"/>
    </row>
    <row r="421" customHeight="1" spans="2:14">
      <c r="B421" s="119"/>
      <c r="N421" s="72"/>
    </row>
    <row r="422" customHeight="1" spans="2:14">
      <c r="B422" s="119"/>
      <c r="N422" s="72"/>
    </row>
    <row r="423" customHeight="1" spans="2:14">
      <c r="B423" s="119"/>
      <c r="N423" s="72"/>
    </row>
    <row r="424" customHeight="1" spans="2:14">
      <c r="B424" s="119"/>
      <c r="N424" s="72"/>
    </row>
    <row r="425" customHeight="1" spans="2:14">
      <c r="B425" s="119"/>
      <c r="N425" s="72"/>
    </row>
    <row r="426" customHeight="1" spans="2:14">
      <c r="B426" s="119"/>
      <c r="N426" s="72"/>
    </row>
    <row r="427" customHeight="1" spans="2:14">
      <c r="B427" s="119"/>
      <c r="N427" s="72"/>
    </row>
    <row r="428" customHeight="1" spans="2:14">
      <c r="B428" s="119"/>
      <c r="N428" s="72"/>
    </row>
    <row r="429" customHeight="1" spans="2:14">
      <c r="B429" s="119"/>
      <c r="N429" s="72"/>
    </row>
    <row r="430" customHeight="1" spans="2:14">
      <c r="B430" s="119"/>
      <c r="N430" s="72"/>
    </row>
    <row r="431" customHeight="1" spans="2:14">
      <c r="B431" s="119"/>
      <c r="N431" s="72"/>
    </row>
    <row r="432" customHeight="1" spans="2:14">
      <c r="B432" s="119"/>
      <c r="N432" s="72"/>
    </row>
    <row r="433" customHeight="1" spans="2:14">
      <c r="B433" s="119"/>
      <c r="N433" s="72"/>
    </row>
    <row r="434" customHeight="1" spans="2:14">
      <c r="B434" s="119"/>
      <c r="N434" s="72"/>
    </row>
    <row r="435" customHeight="1" spans="2:14">
      <c r="B435" s="119"/>
      <c r="N435" s="72"/>
    </row>
    <row r="436" customHeight="1" spans="2:14">
      <c r="B436" s="119"/>
      <c r="N436" s="72"/>
    </row>
    <row r="437" customHeight="1" spans="2:14">
      <c r="B437" s="119"/>
      <c r="N437" s="72"/>
    </row>
    <row r="438" customHeight="1" spans="2:14">
      <c r="B438" s="119"/>
      <c r="N438" s="72"/>
    </row>
    <row r="439" customHeight="1" spans="2:14">
      <c r="B439" s="119"/>
      <c r="N439" s="72"/>
    </row>
    <row r="440" customHeight="1" spans="2:14">
      <c r="B440" s="119"/>
      <c r="N440" s="72"/>
    </row>
    <row r="441" customHeight="1" spans="2:14">
      <c r="B441" s="119"/>
      <c r="N441" s="72"/>
    </row>
    <row r="442" customHeight="1" spans="2:14">
      <c r="B442" s="119"/>
      <c r="N442" s="72"/>
    </row>
    <row r="443" customHeight="1" spans="2:14">
      <c r="B443" s="119"/>
      <c r="N443" s="72"/>
    </row>
    <row r="444" customHeight="1" spans="2:14">
      <c r="B444" s="119"/>
      <c r="N444" s="72"/>
    </row>
    <row r="445" customHeight="1" spans="2:14">
      <c r="B445" s="119"/>
      <c r="N445" s="72"/>
    </row>
    <row r="446" customHeight="1" spans="2:14">
      <c r="B446" s="119"/>
      <c r="N446" s="72"/>
    </row>
    <row r="447" customHeight="1" spans="2:14">
      <c r="B447" s="119"/>
      <c r="N447" s="72"/>
    </row>
    <row r="448" customHeight="1" spans="2:14">
      <c r="B448" s="119"/>
      <c r="N448" s="72"/>
    </row>
    <row r="449" customHeight="1" spans="2:14">
      <c r="B449" s="119"/>
      <c r="N449" s="72"/>
    </row>
    <row r="450" customHeight="1" spans="2:14">
      <c r="B450" s="119"/>
      <c r="N450" s="72"/>
    </row>
    <row r="451" customHeight="1" spans="2:14">
      <c r="B451" s="119"/>
      <c r="N451" s="72"/>
    </row>
    <row r="452" customHeight="1" spans="2:14">
      <c r="B452" s="119"/>
      <c r="N452" s="72"/>
    </row>
    <row r="453" customHeight="1" spans="2:14">
      <c r="B453" s="119"/>
      <c r="N453" s="72"/>
    </row>
    <row r="454" customHeight="1" spans="2:14">
      <c r="B454" s="119"/>
      <c r="N454" s="72"/>
    </row>
    <row r="455" customHeight="1" spans="2:14">
      <c r="B455" s="119"/>
      <c r="N455" s="72"/>
    </row>
    <row r="456" customHeight="1" spans="2:14">
      <c r="B456" s="119"/>
      <c r="N456" s="72"/>
    </row>
    <row r="457" customHeight="1" spans="2:14">
      <c r="B457" s="119"/>
      <c r="N457" s="72"/>
    </row>
    <row r="458" customHeight="1" spans="2:14">
      <c r="B458" s="119"/>
      <c r="N458" s="72"/>
    </row>
    <row r="459" customHeight="1" spans="2:14">
      <c r="B459" s="119"/>
      <c r="N459" s="72"/>
    </row>
    <row r="460" customHeight="1" spans="2:14">
      <c r="B460" s="119"/>
      <c r="N460" s="72"/>
    </row>
    <row r="461" customHeight="1" spans="2:14">
      <c r="B461" s="119"/>
      <c r="N461" s="72"/>
    </row>
    <row r="462" customHeight="1" spans="2:14">
      <c r="B462" s="119"/>
      <c r="N462" s="72"/>
    </row>
    <row r="463" customHeight="1" spans="2:14">
      <c r="B463" s="119"/>
      <c r="N463" s="72"/>
    </row>
    <row r="464" customHeight="1" spans="2:14">
      <c r="B464" s="119"/>
      <c r="N464" s="72"/>
    </row>
    <row r="465" customHeight="1" spans="2:14">
      <c r="B465" s="119"/>
      <c r="N465" s="72"/>
    </row>
    <row r="466" customHeight="1" spans="2:14">
      <c r="B466" s="119"/>
      <c r="N466" s="72"/>
    </row>
    <row r="467" customHeight="1" spans="2:14">
      <c r="B467" s="119"/>
      <c r="N467" s="72"/>
    </row>
    <row r="468" customHeight="1" spans="2:14">
      <c r="B468" s="119"/>
      <c r="N468" s="72"/>
    </row>
    <row r="469" customHeight="1" spans="2:14">
      <c r="B469" s="119"/>
      <c r="N469" s="72"/>
    </row>
    <row r="470" customHeight="1" spans="2:14">
      <c r="B470" s="119"/>
      <c r="N470" s="72"/>
    </row>
    <row r="471" customHeight="1" spans="2:14">
      <c r="B471" s="119"/>
      <c r="N471" s="72"/>
    </row>
    <row r="472" customHeight="1" spans="2:14">
      <c r="B472" s="119"/>
      <c r="N472" s="72"/>
    </row>
    <row r="473" customHeight="1" spans="2:14">
      <c r="B473" s="119"/>
      <c r="N473" s="72"/>
    </row>
    <row r="474" customHeight="1" spans="2:14">
      <c r="B474" s="119"/>
      <c r="N474" s="72"/>
    </row>
    <row r="475" customHeight="1" spans="2:14">
      <c r="B475" s="119"/>
      <c r="N475" s="72"/>
    </row>
    <row r="476" customHeight="1" spans="2:14">
      <c r="B476" s="119"/>
      <c r="N476" s="72"/>
    </row>
    <row r="477" customHeight="1" spans="2:14">
      <c r="B477" s="119"/>
      <c r="N477" s="72"/>
    </row>
    <row r="478" customHeight="1" spans="2:14">
      <c r="B478" s="119"/>
      <c r="N478" s="72"/>
    </row>
    <row r="479" customHeight="1" spans="2:14">
      <c r="B479" s="119"/>
      <c r="N479" s="72"/>
    </row>
    <row r="480" customHeight="1" spans="2:14">
      <c r="B480" s="119"/>
      <c r="N480" s="72"/>
    </row>
    <row r="481" customHeight="1" spans="2:14">
      <c r="B481" s="119"/>
      <c r="N481" s="72"/>
    </row>
    <row r="482" customHeight="1" spans="2:14">
      <c r="B482" s="119"/>
      <c r="N482" s="72"/>
    </row>
    <row r="483" customHeight="1" spans="2:14">
      <c r="B483" s="119"/>
      <c r="N483" s="72"/>
    </row>
    <row r="484" customHeight="1" spans="2:14">
      <c r="B484" s="119"/>
      <c r="N484" s="72"/>
    </row>
    <row r="485" customHeight="1" spans="2:14">
      <c r="B485" s="119"/>
      <c r="N485" s="72"/>
    </row>
    <row r="486" customHeight="1" spans="2:14">
      <c r="B486" s="119"/>
      <c r="N486" s="72"/>
    </row>
    <row r="487" customHeight="1" spans="2:14">
      <c r="B487" s="119"/>
      <c r="N487" s="72"/>
    </row>
    <row r="488" customHeight="1" spans="2:14">
      <c r="B488" s="119"/>
      <c r="N488" s="72"/>
    </row>
    <row r="489" customHeight="1" spans="2:14">
      <c r="B489" s="119"/>
      <c r="N489" s="72"/>
    </row>
    <row r="490" customHeight="1" spans="2:14">
      <c r="B490" s="119"/>
      <c r="N490" s="72"/>
    </row>
    <row r="491" customHeight="1" spans="2:14">
      <c r="B491" s="119"/>
      <c r="N491" s="72"/>
    </row>
    <row r="492" customHeight="1" spans="2:14">
      <c r="B492" s="119"/>
      <c r="N492" s="72"/>
    </row>
    <row r="493" customHeight="1" spans="2:14">
      <c r="B493" s="119"/>
      <c r="N493" s="72"/>
    </row>
    <row r="494" customHeight="1" spans="2:14">
      <c r="B494" s="119"/>
      <c r="N494" s="72"/>
    </row>
    <row r="495" customHeight="1" spans="2:14">
      <c r="B495" s="119"/>
      <c r="N495" s="72"/>
    </row>
    <row r="496" customHeight="1" spans="2:14">
      <c r="B496" s="119"/>
      <c r="N496" s="72"/>
    </row>
    <row r="497" customHeight="1" spans="2:14">
      <c r="B497" s="119"/>
      <c r="N497" s="72"/>
    </row>
    <row r="498" customHeight="1" spans="2:14">
      <c r="B498" s="119"/>
      <c r="N498" s="72"/>
    </row>
    <row r="499" customHeight="1" spans="2:14">
      <c r="B499" s="119"/>
      <c r="N499" s="72"/>
    </row>
    <row r="500" customHeight="1" spans="2:14">
      <c r="B500" s="119"/>
      <c r="N500" s="72"/>
    </row>
    <row r="501" customHeight="1" spans="2:14">
      <c r="B501" s="119"/>
      <c r="N501" s="72"/>
    </row>
    <row r="502" customHeight="1" spans="2:14">
      <c r="B502" s="119"/>
      <c r="N502" s="72"/>
    </row>
    <row r="503" customHeight="1" spans="2:14">
      <c r="B503" s="119"/>
      <c r="N503" s="72"/>
    </row>
    <row r="504" customHeight="1" spans="2:14">
      <c r="B504" s="119"/>
      <c r="N504" s="72"/>
    </row>
    <row r="505" customHeight="1" spans="2:14">
      <c r="B505" s="119"/>
      <c r="N505" s="72"/>
    </row>
    <row r="506" customHeight="1" spans="2:14">
      <c r="B506" s="119"/>
      <c r="N506" s="72"/>
    </row>
    <row r="507" customHeight="1" spans="2:14">
      <c r="B507" s="119"/>
      <c r="N507" s="72"/>
    </row>
    <row r="508" customHeight="1" spans="2:14">
      <c r="B508" s="119"/>
      <c r="N508" s="72"/>
    </row>
    <row r="509" customHeight="1" spans="2:14">
      <c r="B509" s="119"/>
      <c r="N509" s="72"/>
    </row>
    <row r="510" customHeight="1" spans="2:14">
      <c r="B510" s="119"/>
      <c r="N510" s="72"/>
    </row>
    <row r="511" customHeight="1" spans="2:14">
      <c r="B511" s="119"/>
      <c r="N511" s="72"/>
    </row>
    <row r="512" customHeight="1" spans="2:14">
      <c r="B512" s="119"/>
      <c r="N512" s="72"/>
    </row>
    <row r="513" customHeight="1" spans="2:14">
      <c r="B513" s="119"/>
      <c r="N513" s="72"/>
    </row>
    <row r="514" customHeight="1" spans="2:14">
      <c r="B514" s="119"/>
      <c r="N514" s="72"/>
    </row>
    <row r="515" customHeight="1" spans="2:14">
      <c r="B515" s="119"/>
      <c r="N515" s="72"/>
    </row>
    <row r="516" customHeight="1" spans="2:14">
      <c r="B516" s="119"/>
      <c r="N516" s="72"/>
    </row>
    <row r="517" customHeight="1" spans="2:14">
      <c r="B517" s="119"/>
      <c r="N517" s="72"/>
    </row>
    <row r="518" customHeight="1" spans="2:14">
      <c r="B518" s="119"/>
      <c r="N518" s="72"/>
    </row>
    <row r="519" customHeight="1" spans="2:14">
      <c r="B519" s="119"/>
      <c r="N519" s="72"/>
    </row>
    <row r="520" customHeight="1" spans="2:14">
      <c r="B520" s="119"/>
      <c r="N520" s="72"/>
    </row>
    <row r="521" customHeight="1" spans="2:14">
      <c r="B521" s="119"/>
      <c r="N521" s="72"/>
    </row>
    <row r="522" customHeight="1" spans="2:14">
      <c r="B522" s="119"/>
      <c r="N522" s="72"/>
    </row>
    <row r="523" customHeight="1" spans="2:14">
      <c r="B523" s="119"/>
      <c r="N523" s="72"/>
    </row>
    <row r="524" customHeight="1" spans="2:14">
      <c r="B524" s="119"/>
      <c r="N524" s="72"/>
    </row>
    <row r="525" customHeight="1" spans="2:14">
      <c r="B525" s="119"/>
      <c r="N525" s="72"/>
    </row>
    <row r="526" customHeight="1" spans="2:14">
      <c r="B526" s="119"/>
      <c r="N526" s="72"/>
    </row>
    <row r="527" customHeight="1" spans="2:14">
      <c r="B527" s="119"/>
      <c r="N527" s="72"/>
    </row>
    <row r="528" customHeight="1" spans="2:14">
      <c r="B528" s="119"/>
      <c r="N528" s="72"/>
    </row>
    <row r="529" customHeight="1" spans="2:14">
      <c r="B529" s="119"/>
      <c r="N529" s="72"/>
    </row>
    <row r="530" customHeight="1" spans="2:14">
      <c r="B530" s="119"/>
      <c r="N530" s="72"/>
    </row>
    <row r="531" customHeight="1" spans="2:14">
      <c r="B531" s="119"/>
      <c r="N531" s="72"/>
    </row>
    <row r="532" customHeight="1" spans="2:14">
      <c r="B532" s="119"/>
      <c r="N532" s="72"/>
    </row>
    <row r="533" customHeight="1" spans="2:14">
      <c r="B533" s="119"/>
      <c r="N533" s="72"/>
    </row>
    <row r="534" customHeight="1" spans="2:14">
      <c r="B534" s="119"/>
      <c r="N534" s="72"/>
    </row>
    <row r="535" customHeight="1" spans="2:14">
      <c r="B535" s="119"/>
      <c r="N535" s="72"/>
    </row>
    <row r="536" customHeight="1" spans="2:14">
      <c r="B536" s="119"/>
      <c r="N536" s="72"/>
    </row>
    <row r="537" customHeight="1" spans="2:14">
      <c r="B537" s="119"/>
      <c r="N537" s="72"/>
    </row>
    <row r="538" customHeight="1" spans="2:14">
      <c r="B538" s="119"/>
      <c r="N538" s="72"/>
    </row>
    <row r="539" customHeight="1" spans="2:14">
      <c r="B539" s="119"/>
      <c r="N539" s="72"/>
    </row>
    <row r="540" customHeight="1" spans="2:14">
      <c r="B540" s="119"/>
      <c r="N540" s="72"/>
    </row>
    <row r="541" customHeight="1" spans="2:14">
      <c r="B541" s="119"/>
      <c r="N541" s="72"/>
    </row>
    <row r="542" customHeight="1" spans="2:14">
      <c r="B542" s="119"/>
      <c r="N542" s="72"/>
    </row>
    <row r="543" customHeight="1" spans="2:14">
      <c r="B543" s="119"/>
      <c r="N543" s="72"/>
    </row>
    <row r="544" customHeight="1" spans="2:14">
      <c r="B544" s="119"/>
      <c r="N544" s="72"/>
    </row>
    <row r="545" customHeight="1" spans="2:14">
      <c r="B545" s="119"/>
      <c r="N545" s="72"/>
    </row>
    <row r="546" customHeight="1" spans="2:14">
      <c r="B546" s="119"/>
      <c r="N546" s="72"/>
    </row>
    <row r="547" customHeight="1" spans="2:14">
      <c r="B547" s="119"/>
      <c r="N547" s="72"/>
    </row>
    <row r="548" customHeight="1" spans="2:14">
      <c r="B548" s="119"/>
      <c r="N548" s="72"/>
    </row>
    <row r="549" customHeight="1" spans="2:14">
      <c r="B549" s="119"/>
      <c r="N549" s="72"/>
    </row>
    <row r="550" customHeight="1" spans="2:14">
      <c r="B550" s="119"/>
      <c r="N550" s="72"/>
    </row>
    <row r="551" customHeight="1" spans="2:14">
      <c r="B551" s="119"/>
      <c r="N551" s="72"/>
    </row>
    <row r="552" customHeight="1" spans="2:14">
      <c r="B552" s="119"/>
      <c r="N552" s="72"/>
    </row>
    <row r="553" customHeight="1" spans="2:14">
      <c r="B553" s="119"/>
      <c r="N553" s="72"/>
    </row>
    <row r="554" customHeight="1" spans="2:14">
      <c r="B554" s="119"/>
      <c r="N554" s="72"/>
    </row>
    <row r="555" customHeight="1" spans="2:14">
      <c r="B555" s="119"/>
      <c r="N555" s="72"/>
    </row>
    <row r="556" customHeight="1" spans="2:14">
      <c r="B556" s="119"/>
      <c r="N556" s="72"/>
    </row>
    <row r="557" customHeight="1" spans="2:14">
      <c r="B557" s="119"/>
      <c r="N557" s="72"/>
    </row>
    <row r="558" customHeight="1" spans="2:14">
      <c r="B558" s="119"/>
      <c r="N558" s="72"/>
    </row>
    <row r="559" customHeight="1" spans="2:14">
      <c r="B559" s="119"/>
      <c r="N559" s="72"/>
    </row>
    <row r="560" customHeight="1" spans="2:14">
      <c r="B560" s="119"/>
      <c r="N560" s="72"/>
    </row>
    <row r="561" customHeight="1" spans="2:14">
      <c r="B561" s="119"/>
      <c r="N561" s="72"/>
    </row>
    <row r="562" customHeight="1" spans="2:14">
      <c r="B562" s="119"/>
      <c r="N562" s="72"/>
    </row>
    <row r="563" customHeight="1" spans="2:14">
      <c r="B563" s="119"/>
      <c r="N563" s="72"/>
    </row>
    <row r="564" customHeight="1" spans="2:14">
      <c r="B564" s="119"/>
      <c r="N564" s="72"/>
    </row>
    <row r="565" customHeight="1" spans="2:14">
      <c r="B565" s="119"/>
      <c r="N565" s="72"/>
    </row>
    <row r="566" customHeight="1" spans="2:14">
      <c r="B566" s="119"/>
      <c r="N566" s="72"/>
    </row>
    <row r="567" customHeight="1" spans="2:14">
      <c r="B567" s="119"/>
      <c r="N567" s="72"/>
    </row>
    <row r="568" customHeight="1" spans="2:14">
      <c r="B568" s="119"/>
      <c r="N568" s="72"/>
    </row>
    <row r="569" customHeight="1" spans="2:14">
      <c r="B569" s="119"/>
      <c r="N569" s="72"/>
    </row>
    <row r="570" customHeight="1" spans="2:14">
      <c r="B570" s="119"/>
      <c r="N570" s="72"/>
    </row>
    <row r="571" customHeight="1" spans="2:14">
      <c r="B571" s="119"/>
      <c r="N571" s="72"/>
    </row>
    <row r="572" customHeight="1" spans="2:14">
      <c r="B572" s="119"/>
      <c r="N572" s="72"/>
    </row>
    <row r="573" customHeight="1" spans="2:14">
      <c r="B573" s="119"/>
      <c r="N573" s="72"/>
    </row>
    <row r="574" customHeight="1" spans="2:14">
      <c r="B574" s="119"/>
      <c r="N574" s="72"/>
    </row>
    <row r="575" customHeight="1" spans="2:14">
      <c r="B575" s="119"/>
      <c r="N575" s="72"/>
    </row>
    <row r="576" customHeight="1" spans="2:14">
      <c r="B576" s="119"/>
      <c r="N576" s="72"/>
    </row>
    <row r="577" customHeight="1" spans="2:14">
      <c r="B577" s="119"/>
      <c r="N577" s="72"/>
    </row>
    <row r="578" customHeight="1" spans="2:14">
      <c r="B578" s="119"/>
      <c r="N578" s="72"/>
    </row>
    <row r="579" customHeight="1" spans="2:14">
      <c r="B579" s="119"/>
      <c r="N579" s="72"/>
    </row>
    <row r="580" customHeight="1" spans="2:14">
      <c r="B580" s="119"/>
      <c r="N580" s="72"/>
    </row>
    <row r="581" customHeight="1" spans="2:14">
      <c r="B581" s="119"/>
      <c r="N581" s="72"/>
    </row>
    <row r="582" customHeight="1" spans="2:14">
      <c r="B582" s="119"/>
      <c r="N582" s="72"/>
    </row>
    <row r="583" customHeight="1" spans="2:14">
      <c r="B583" s="119"/>
      <c r="N583" s="72"/>
    </row>
    <row r="584" customHeight="1" spans="2:14">
      <c r="B584" s="119"/>
      <c r="N584" s="72"/>
    </row>
    <row r="585" customHeight="1" spans="2:14">
      <c r="B585" s="119"/>
      <c r="N585" s="72"/>
    </row>
    <row r="586" customHeight="1" spans="2:14">
      <c r="B586" s="119"/>
      <c r="N586" s="72"/>
    </row>
    <row r="587" customHeight="1" spans="2:14">
      <c r="B587" s="119"/>
      <c r="N587" s="72"/>
    </row>
    <row r="588" customHeight="1" spans="2:14">
      <c r="B588" s="119"/>
      <c r="N588" s="72"/>
    </row>
    <row r="589" customHeight="1" spans="2:14">
      <c r="B589" s="119"/>
      <c r="N589" s="72"/>
    </row>
    <row r="590" customHeight="1" spans="2:14">
      <c r="B590" s="119"/>
      <c r="N590" s="72"/>
    </row>
    <row r="591" customHeight="1" spans="2:14">
      <c r="B591" s="119"/>
      <c r="N591" s="72"/>
    </row>
    <row r="592" customHeight="1" spans="2:14">
      <c r="B592" s="119"/>
      <c r="N592" s="72"/>
    </row>
    <row r="593" customHeight="1" spans="2:14">
      <c r="B593" s="119"/>
      <c r="N593" s="72"/>
    </row>
    <row r="594" customHeight="1" spans="2:14">
      <c r="B594" s="119"/>
      <c r="N594" s="72"/>
    </row>
    <row r="595" customHeight="1" spans="2:14">
      <c r="B595" s="119"/>
      <c r="N595" s="72"/>
    </row>
    <row r="596" customHeight="1" spans="2:14">
      <c r="B596" s="119"/>
      <c r="N596" s="72"/>
    </row>
    <row r="597" customHeight="1" spans="2:14">
      <c r="B597" s="119"/>
      <c r="N597" s="72"/>
    </row>
    <row r="598" customHeight="1" spans="2:14">
      <c r="B598" s="119"/>
      <c r="N598" s="72"/>
    </row>
    <row r="599" customHeight="1" spans="2:14">
      <c r="B599" s="119"/>
      <c r="N599" s="72"/>
    </row>
    <row r="600" customHeight="1" spans="2:14">
      <c r="B600" s="119"/>
      <c r="N600" s="72"/>
    </row>
    <row r="601" customHeight="1" spans="2:14">
      <c r="B601" s="119"/>
      <c r="N601" s="72"/>
    </row>
    <row r="602" customHeight="1" spans="2:14">
      <c r="B602" s="119"/>
      <c r="N602" s="72"/>
    </row>
    <row r="603" customHeight="1" spans="2:14">
      <c r="B603" s="119"/>
      <c r="N603" s="72"/>
    </row>
    <row r="604" customHeight="1" spans="2:14">
      <c r="B604" s="119"/>
      <c r="N604" s="72"/>
    </row>
    <row r="605" customHeight="1" spans="2:14">
      <c r="B605" s="119"/>
      <c r="N605" s="72"/>
    </row>
    <row r="606" customHeight="1" spans="2:14">
      <c r="B606" s="119"/>
      <c r="N606" s="72"/>
    </row>
    <row r="607" customHeight="1" spans="2:14">
      <c r="B607" s="119"/>
      <c r="N607" s="72"/>
    </row>
    <row r="608" customHeight="1" spans="2:14">
      <c r="B608" s="119"/>
      <c r="N608" s="72"/>
    </row>
    <row r="609" customHeight="1" spans="2:14">
      <c r="B609" s="119"/>
      <c r="N609" s="72"/>
    </row>
    <row r="610" customHeight="1" spans="2:14">
      <c r="B610" s="119"/>
      <c r="N610" s="72"/>
    </row>
    <row r="611" customHeight="1" spans="2:14">
      <c r="B611" s="119"/>
      <c r="N611" s="72"/>
    </row>
    <row r="612" customHeight="1" spans="2:14">
      <c r="B612" s="119"/>
      <c r="N612" s="72"/>
    </row>
    <row r="613" customHeight="1" spans="2:14">
      <c r="B613" s="119"/>
      <c r="N613" s="72"/>
    </row>
    <row r="614" customHeight="1" spans="2:14">
      <c r="B614" s="119"/>
      <c r="N614" s="72"/>
    </row>
    <row r="615" customHeight="1" spans="2:14">
      <c r="B615" s="119"/>
      <c r="N615" s="72"/>
    </row>
    <row r="616" customHeight="1" spans="2:14">
      <c r="B616" s="119"/>
      <c r="N616" s="72"/>
    </row>
    <row r="617" customHeight="1" spans="2:14">
      <c r="B617" s="119"/>
      <c r="N617" s="72"/>
    </row>
    <row r="618" customHeight="1" spans="2:14">
      <c r="B618" s="119"/>
      <c r="N618" s="72"/>
    </row>
    <row r="619" customHeight="1" spans="2:14">
      <c r="B619" s="119"/>
      <c r="N619" s="72"/>
    </row>
    <row r="620" customHeight="1" spans="2:14">
      <c r="B620" s="119"/>
      <c r="N620" s="72"/>
    </row>
    <row r="621" customHeight="1" spans="2:14">
      <c r="B621" s="119"/>
      <c r="N621" s="72"/>
    </row>
    <row r="622" customHeight="1" spans="2:14">
      <c r="B622" s="119"/>
      <c r="N622" s="72"/>
    </row>
    <row r="623" customHeight="1" spans="2:14">
      <c r="B623" s="119"/>
      <c r="N623" s="72"/>
    </row>
    <row r="624" customHeight="1" spans="2:14">
      <c r="B624" s="119"/>
      <c r="N624" s="72"/>
    </row>
    <row r="625" customHeight="1" spans="2:14">
      <c r="B625" s="119"/>
      <c r="N625" s="72"/>
    </row>
    <row r="626" customHeight="1" spans="2:14">
      <c r="B626" s="119"/>
      <c r="N626" s="72"/>
    </row>
    <row r="627" customHeight="1" spans="2:14">
      <c r="B627" s="119"/>
      <c r="N627" s="72"/>
    </row>
    <row r="628" customHeight="1" spans="2:14">
      <c r="B628" s="119"/>
      <c r="N628" s="72"/>
    </row>
    <row r="629" customHeight="1" spans="2:14">
      <c r="B629" s="119"/>
      <c r="N629" s="72"/>
    </row>
    <row r="630" customHeight="1" spans="2:14">
      <c r="B630" s="119"/>
      <c r="N630" s="72"/>
    </row>
    <row r="631" customHeight="1" spans="2:14">
      <c r="B631" s="119"/>
      <c r="N631" s="72"/>
    </row>
    <row r="632" customHeight="1" spans="2:14">
      <c r="B632" s="119"/>
      <c r="N632" s="72"/>
    </row>
    <row r="633" customHeight="1" spans="2:14">
      <c r="B633" s="119"/>
      <c r="N633" s="72"/>
    </row>
    <row r="634" customHeight="1" spans="2:14">
      <c r="B634" s="119"/>
      <c r="N634" s="72"/>
    </row>
    <row r="635" customHeight="1" spans="2:14">
      <c r="B635" s="119"/>
      <c r="N635" s="72"/>
    </row>
    <row r="636" customHeight="1" spans="2:14">
      <c r="B636" s="119"/>
      <c r="N636" s="72"/>
    </row>
    <row r="637" customHeight="1" spans="2:14">
      <c r="B637" s="119"/>
      <c r="N637" s="72"/>
    </row>
    <row r="638" customHeight="1" spans="2:14">
      <c r="B638" s="119"/>
      <c r="N638" s="72"/>
    </row>
    <row r="639" customHeight="1" spans="2:14">
      <c r="B639" s="119"/>
      <c r="N639" s="72"/>
    </row>
    <row r="640" customHeight="1" spans="2:14">
      <c r="B640" s="119"/>
      <c r="N640" s="72"/>
    </row>
    <row r="641" customHeight="1" spans="2:14">
      <c r="B641" s="119"/>
      <c r="N641" s="72"/>
    </row>
    <row r="642" customHeight="1" spans="2:14">
      <c r="B642" s="119"/>
      <c r="N642" s="72"/>
    </row>
    <row r="643" customHeight="1" spans="2:14">
      <c r="B643" s="119"/>
      <c r="N643" s="72"/>
    </row>
    <row r="644" customHeight="1" spans="2:14">
      <c r="B644" s="119"/>
      <c r="N644" s="72"/>
    </row>
    <row r="645" customHeight="1" spans="2:14">
      <c r="B645" s="119"/>
      <c r="N645" s="72"/>
    </row>
    <row r="646" customHeight="1" spans="2:14">
      <c r="B646" s="119"/>
      <c r="N646" s="72"/>
    </row>
    <row r="647" customHeight="1" spans="2:14">
      <c r="B647" s="119"/>
      <c r="N647" s="72"/>
    </row>
    <row r="648" customHeight="1" spans="2:14">
      <c r="B648" s="119"/>
      <c r="N648" s="72"/>
    </row>
    <row r="649" customHeight="1" spans="2:14">
      <c r="B649" s="119"/>
      <c r="N649" s="72"/>
    </row>
    <row r="650" customHeight="1" spans="2:14">
      <c r="B650" s="119"/>
      <c r="N650" s="72"/>
    </row>
    <row r="651" customHeight="1" spans="2:14">
      <c r="B651" s="119"/>
      <c r="N651" s="72"/>
    </row>
    <row r="652" customHeight="1" spans="2:14">
      <c r="B652" s="119"/>
      <c r="N652" s="72"/>
    </row>
    <row r="653" customHeight="1" spans="2:14">
      <c r="B653" s="119"/>
      <c r="N653" s="72"/>
    </row>
    <row r="654" customHeight="1" spans="2:14">
      <c r="B654" s="119"/>
      <c r="N654" s="72"/>
    </row>
    <row r="655" customHeight="1" spans="2:14">
      <c r="B655" s="119"/>
      <c r="N655" s="72"/>
    </row>
    <row r="656" customHeight="1" spans="2:14">
      <c r="B656" s="119"/>
      <c r="N656" s="72"/>
    </row>
    <row r="657" customHeight="1" spans="2:14">
      <c r="B657" s="119"/>
      <c r="N657" s="72"/>
    </row>
    <row r="658" customHeight="1" spans="2:14">
      <c r="B658" s="119"/>
      <c r="N658" s="72"/>
    </row>
    <row r="659" customHeight="1" spans="2:14">
      <c r="B659" s="119"/>
      <c r="N659" s="72"/>
    </row>
    <row r="660" customHeight="1" spans="2:14">
      <c r="B660" s="119"/>
      <c r="N660" s="72"/>
    </row>
    <row r="661" customHeight="1" spans="2:14">
      <c r="B661" s="119"/>
      <c r="N661" s="72"/>
    </row>
    <row r="662" customHeight="1" spans="2:14">
      <c r="B662" s="119"/>
      <c r="N662" s="72"/>
    </row>
    <row r="663" customHeight="1" spans="2:14">
      <c r="B663" s="119"/>
      <c r="N663" s="72"/>
    </row>
    <row r="664" customHeight="1" spans="2:14">
      <c r="B664" s="119"/>
      <c r="N664" s="72"/>
    </row>
    <row r="665" customHeight="1" spans="2:14">
      <c r="B665" s="119"/>
      <c r="N665" s="72"/>
    </row>
    <row r="666" customHeight="1" spans="2:14">
      <c r="B666" s="119"/>
      <c r="N666" s="72"/>
    </row>
    <row r="667" customHeight="1" spans="2:14">
      <c r="B667" s="119"/>
      <c r="N667" s="72"/>
    </row>
    <row r="668" customHeight="1" spans="2:14">
      <c r="B668" s="119"/>
      <c r="N668" s="72"/>
    </row>
    <row r="669" customHeight="1" spans="2:14">
      <c r="B669" s="119"/>
      <c r="N669" s="72"/>
    </row>
    <row r="670" customHeight="1" spans="2:14">
      <c r="B670" s="119"/>
      <c r="N670" s="72"/>
    </row>
    <row r="671" customHeight="1" spans="2:14">
      <c r="B671" s="119"/>
      <c r="N671" s="72"/>
    </row>
    <row r="672" customHeight="1" spans="2:14">
      <c r="B672" s="119"/>
      <c r="N672" s="72"/>
    </row>
    <row r="673" customHeight="1" spans="2:14">
      <c r="B673" s="119"/>
      <c r="N673" s="72"/>
    </row>
    <row r="674" customHeight="1" spans="2:14">
      <c r="B674" s="119"/>
      <c r="N674" s="72"/>
    </row>
    <row r="675" customHeight="1" spans="2:14">
      <c r="B675" s="119"/>
      <c r="N675" s="72"/>
    </row>
    <row r="676" customHeight="1" spans="2:14">
      <c r="B676" s="119"/>
      <c r="N676" s="72"/>
    </row>
    <row r="677" customHeight="1" spans="2:14">
      <c r="B677" s="119"/>
      <c r="N677" s="72"/>
    </row>
    <row r="678" customHeight="1" spans="2:14">
      <c r="B678" s="119"/>
      <c r="N678" s="72"/>
    </row>
    <row r="679" customHeight="1" spans="2:14">
      <c r="B679" s="119"/>
      <c r="N679" s="72"/>
    </row>
    <row r="680" customHeight="1" spans="2:14">
      <c r="B680" s="119"/>
      <c r="N680" s="72"/>
    </row>
    <row r="681" customHeight="1" spans="2:14">
      <c r="B681" s="119"/>
      <c r="N681" s="72"/>
    </row>
    <row r="682" customHeight="1" spans="2:14">
      <c r="B682" s="119"/>
      <c r="N682" s="72"/>
    </row>
    <row r="683" customHeight="1" spans="2:14">
      <c r="B683" s="119"/>
      <c r="N683" s="72"/>
    </row>
    <row r="684" customHeight="1" spans="2:14">
      <c r="B684" s="119"/>
      <c r="N684" s="72"/>
    </row>
    <row r="685" customHeight="1" spans="2:14">
      <c r="B685" s="119"/>
      <c r="N685" s="72"/>
    </row>
    <row r="686" customHeight="1" spans="2:14">
      <c r="B686" s="119"/>
      <c r="N686" s="72"/>
    </row>
    <row r="687" customHeight="1" spans="2:14">
      <c r="B687" s="119"/>
      <c r="N687" s="72"/>
    </row>
    <row r="688" customHeight="1" spans="2:14">
      <c r="B688" s="119"/>
      <c r="N688" s="72"/>
    </row>
    <row r="689" customHeight="1" spans="2:14">
      <c r="B689" s="119"/>
      <c r="N689" s="72"/>
    </row>
    <row r="690" customHeight="1" spans="2:14">
      <c r="B690" s="119"/>
      <c r="N690" s="72"/>
    </row>
    <row r="691" customHeight="1" spans="2:14">
      <c r="B691" s="119"/>
      <c r="N691" s="72"/>
    </row>
    <row r="692" customHeight="1" spans="2:14">
      <c r="B692" s="119"/>
      <c r="N692" s="72"/>
    </row>
    <row r="693" customHeight="1" spans="2:14">
      <c r="B693" s="119"/>
      <c r="N693" s="72"/>
    </row>
    <row r="694" customHeight="1" spans="2:14">
      <c r="B694" s="119"/>
      <c r="N694" s="72"/>
    </row>
    <row r="695" customHeight="1" spans="2:14">
      <c r="B695" s="119"/>
      <c r="N695" s="72"/>
    </row>
    <row r="696" customHeight="1" spans="2:14">
      <c r="B696" s="119"/>
      <c r="N696" s="72"/>
    </row>
    <row r="697" customHeight="1" spans="2:14">
      <c r="B697" s="119"/>
      <c r="N697" s="72"/>
    </row>
    <row r="698" customHeight="1" spans="2:14">
      <c r="B698" s="119"/>
      <c r="N698" s="72"/>
    </row>
    <row r="699" customHeight="1" spans="2:14">
      <c r="B699" s="119"/>
      <c r="N699" s="72"/>
    </row>
    <row r="700" customHeight="1" spans="2:14">
      <c r="B700" s="119"/>
      <c r="N700" s="72"/>
    </row>
    <row r="701" customHeight="1" spans="2:14">
      <c r="B701" s="119"/>
      <c r="N701" s="72"/>
    </row>
    <row r="702" customHeight="1" spans="2:14">
      <c r="B702" s="119"/>
      <c r="N702" s="72"/>
    </row>
    <row r="703" customHeight="1" spans="2:14">
      <c r="B703" s="119"/>
      <c r="N703" s="72"/>
    </row>
    <row r="704" customHeight="1" spans="2:14">
      <c r="B704" s="119"/>
      <c r="N704" s="72"/>
    </row>
    <row r="705" customHeight="1" spans="2:14">
      <c r="B705" s="119"/>
      <c r="N705" s="72"/>
    </row>
    <row r="706" customHeight="1" spans="2:14">
      <c r="B706" s="119"/>
      <c r="N706" s="72"/>
    </row>
    <row r="707" customHeight="1" spans="2:14">
      <c r="B707" s="119"/>
      <c r="N707" s="72"/>
    </row>
    <row r="708" customHeight="1" spans="2:14">
      <c r="B708" s="119"/>
      <c r="N708" s="72"/>
    </row>
    <row r="709" customHeight="1" spans="2:14">
      <c r="B709" s="119"/>
      <c r="N709" s="72"/>
    </row>
    <row r="710" customHeight="1" spans="2:14">
      <c r="B710" s="119"/>
      <c r="N710" s="72"/>
    </row>
    <row r="711" customHeight="1" spans="2:14">
      <c r="B711" s="119"/>
      <c r="N711" s="72"/>
    </row>
    <row r="712" customHeight="1" spans="2:14">
      <c r="B712" s="119"/>
      <c r="N712" s="72"/>
    </row>
    <row r="713" customHeight="1" spans="2:14">
      <c r="B713" s="119"/>
      <c r="N713" s="72"/>
    </row>
    <row r="714" customHeight="1" spans="2:14">
      <c r="B714" s="119"/>
      <c r="N714" s="72"/>
    </row>
    <row r="715" customHeight="1" spans="2:14">
      <c r="B715" s="119"/>
      <c r="N715" s="72"/>
    </row>
    <row r="716" customHeight="1" spans="2:14">
      <c r="B716" s="119"/>
      <c r="N716" s="72"/>
    </row>
    <row r="717" customHeight="1" spans="2:14">
      <c r="B717" s="119"/>
      <c r="N717" s="72"/>
    </row>
    <row r="718" customHeight="1" spans="2:14">
      <c r="B718" s="119"/>
      <c r="N718" s="72"/>
    </row>
    <row r="719" customHeight="1" spans="2:14">
      <c r="B719" s="119"/>
      <c r="N719" s="72"/>
    </row>
    <row r="720" customHeight="1" spans="2:14">
      <c r="B720" s="119"/>
      <c r="N720" s="72"/>
    </row>
    <row r="721" customHeight="1" spans="2:14">
      <c r="B721" s="119"/>
      <c r="N721" s="72"/>
    </row>
    <row r="722" customHeight="1" spans="2:14">
      <c r="B722" s="119"/>
      <c r="N722" s="72"/>
    </row>
    <row r="723" customHeight="1" spans="2:14">
      <c r="B723" s="119"/>
      <c r="N723" s="72"/>
    </row>
    <row r="724" customHeight="1" spans="2:14">
      <c r="B724" s="119"/>
      <c r="N724" s="72"/>
    </row>
    <row r="725" customHeight="1" spans="2:14">
      <c r="B725" s="119"/>
      <c r="N725" s="72"/>
    </row>
    <row r="726" customHeight="1" spans="2:14">
      <c r="B726" s="119"/>
      <c r="N726" s="72"/>
    </row>
    <row r="727" customHeight="1" spans="2:14">
      <c r="B727" s="119"/>
      <c r="N727" s="72"/>
    </row>
    <row r="728" customHeight="1" spans="2:14">
      <c r="B728" s="119"/>
      <c r="N728" s="72"/>
    </row>
    <row r="729" customHeight="1" spans="2:14">
      <c r="B729" s="119"/>
      <c r="N729" s="72"/>
    </row>
    <row r="730" customHeight="1" spans="2:14">
      <c r="B730" s="119"/>
      <c r="N730" s="72"/>
    </row>
    <row r="731" customHeight="1" spans="2:14">
      <c r="B731" s="119"/>
      <c r="N731" s="72"/>
    </row>
    <row r="732" customHeight="1" spans="2:14">
      <c r="B732" s="119"/>
      <c r="N732" s="72"/>
    </row>
    <row r="733" customHeight="1" spans="2:14">
      <c r="B733" s="119"/>
      <c r="N733" s="72"/>
    </row>
    <row r="734" customHeight="1" spans="2:14">
      <c r="B734" s="119"/>
      <c r="N734" s="72"/>
    </row>
    <row r="735" customHeight="1" spans="2:14">
      <c r="B735" s="119"/>
      <c r="N735" s="72"/>
    </row>
    <row r="736" customHeight="1" spans="2:14">
      <c r="B736" s="119"/>
      <c r="N736" s="72"/>
    </row>
    <row r="737" customHeight="1" spans="2:14">
      <c r="B737" s="119"/>
      <c r="N737" s="72"/>
    </row>
    <row r="738" customHeight="1" spans="2:14">
      <c r="B738" s="119"/>
      <c r="N738" s="72"/>
    </row>
    <row r="739" customHeight="1" spans="2:14">
      <c r="B739" s="119"/>
      <c r="N739" s="72"/>
    </row>
    <row r="740" customHeight="1" spans="2:14">
      <c r="B740" s="119"/>
      <c r="N740" s="72"/>
    </row>
    <row r="741" customHeight="1" spans="2:14">
      <c r="B741" s="119"/>
      <c r="N741" s="72"/>
    </row>
    <row r="742" customHeight="1" spans="2:14">
      <c r="B742" s="119"/>
      <c r="N742" s="72"/>
    </row>
    <row r="743" customHeight="1" spans="2:14">
      <c r="B743" s="119"/>
      <c r="N743" s="72"/>
    </row>
    <row r="744" customHeight="1" spans="2:14">
      <c r="B744" s="119"/>
      <c r="N744" s="72"/>
    </row>
    <row r="745" customHeight="1" spans="2:14">
      <c r="B745" s="119"/>
      <c r="N745" s="72"/>
    </row>
    <row r="746" customHeight="1" spans="2:14">
      <c r="B746" s="119"/>
      <c r="N746" s="72"/>
    </row>
    <row r="747" customHeight="1" spans="2:14">
      <c r="B747" s="119"/>
      <c r="N747" s="72"/>
    </row>
    <row r="748" customHeight="1" spans="2:14">
      <c r="B748" s="119"/>
      <c r="N748" s="72"/>
    </row>
    <row r="749" customHeight="1" spans="2:14">
      <c r="B749" s="119"/>
      <c r="N749" s="72"/>
    </row>
    <row r="750" customHeight="1" spans="2:14">
      <c r="B750" s="119"/>
      <c r="N750" s="72"/>
    </row>
    <row r="751" customHeight="1" spans="2:14">
      <c r="B751" s="119"/>
      <c r="N751" s="72"/>
    </row>
    <row r="752" customHeight="1" spans="2:14">
      <c r="B752" s="119"/>
      <c r="N752" s="72"/>
    </row>
    <row r="753" customHeight="1" spans="2:14">
      <c r="B753" s="119"/>
      <c r="N753" s="72"/>
    </row>
    <row r="754" customHeight="1" spans="2:14">
      <c r="B754" s="119"/>
      <c r="N754" s="72"/>
    </row>
    <row r="755" customHeight="1" spans="2:14">
      <c r="B755" s="119"/>
      <c r="N755" s="72"/>
    </row>
    <row r="756" customHeight="1" spans="2:14">
      <c r="B756" s="119"/>
      <c r="N756" s="72"/>
    </row>
    <row r="757" customHeight="1" spans="2:14">
      <c r="B757" s="119"/>
      <c r="N757" s="72"/>
    </row>
    <row r="758" customHeight="1" spans="2:14">
      <c r="B758" s="119"/>
      <c r="N758" s="72"/>
    </row>
    <row r="759" customHeight="1" spans="2:14">
      <c r="B759" s="119"/>
      <c r="N759" s="72"/>
    </row>
    <row r="760" customHeight="1" spans="2:14">
      <c r="B760" s="119"/>
      <c r="N760" s="72"/>
    </row>
    <row r="761" customHeight="1" spans="2:14">
      <c r="B761" s="119"/>
      <c r="N761" s="72"/>
    </row>
    <row r="762" customHeight="1" spans="2:14">
      <c r="B762" s="119"/>
      <c r="N762" s="72"/>
    </row>
    <row r="763" customHeight="1" spans="2:14">
      <c r="B763" s="119"/>
      <c r="N763" s="72"/>
    </row>
    <row r="764" customHeight="1" spans="2:14">
      <c r="B764" s="119"/>
      <c r="N764" s="72"/>
    </row>
    <row r="765" customHeight="1" spans="2:14">
      <c r="B765" s="119"/>
      <c r="N765" s="72"/>
    </row>
    <row r="766" customHeight="1" spans="2:14">
      <c r="B766" s="119"/>
      <c r="N766" s="72"/>
    </row>
    <row r="767" customHeight="1" spans="2:14">
      <c r="B767" s="119"/>
      <c r="N767" s="72"/>
    </row>
    <row r="768" customHeight="1" spans="2:14">
      <c r="B768" s="119"/>
      <c r="N768" s="72"/>
    </row>
    <row r="769" customHeight="1" spans="2:14">
      <c r="B769" s="119"/>
      <c r="N769" s="72"/>
    </row>
    <row r="770" customHeight="1" spans="2:14">
      <c r="B770" s="119"/>
      <c r="N770" s="72"/>
    </row>
    <row r="771" customHeight="1" spans="2:14">
      <c r="B771" s="119"/>
      <c r="N771" s="72"/>
    </row>
    <row r="772" customHeight="1" spans="2:14">
      <c r="B772" s="119"/>
      <c r="N772" s="72"/>
    </row>
    <row r="773" customHeight="1" spans="2:14">
      <c r="B773" s="119"/>
      <c r="N773" s="72"/>
    </row>
    <row r="774" customHeight="1" spans="2:14">
      <c r="B774" s="119"/>
      <c r="N774" s="72"/>
    </row>
    <row r="775" customHeight="1" spans="2:14">
      <c r="B775" s="119"/>
      <c r="N775" s="72"/>
    </row>
    <row r="776" customHeight="1" spans="2:14">
      <c r="B776" s="119"/>
      <c r="N776" s="72"/>
    </row>
    <row r="777" customHeight="1" spans="2:14">
      <c r="B777" s="119"/>
      <c r="N777" s="72"/>
    </row>
    <row r="778" customHeight="1" spans="2:14">
      <c r="B778" s="119"/>
      <c r="N778" s="72"/>
    </row>
    <row r="779" customHeight="1" spans="2:14">
      <c r="B779" s="119"/>
      <c r="N779" s="72"/>
    </row>
    <row r="780" customHeight="1" spans="2:14">
      <c r="B780" s="119"/>
      <c r="N780" s="72"/>
    </row>
    <row r="781" customHeight="1" spans="2:14">
      <c r="B781" s="119"/>
      <c r="N781" s="72"/>
    </row>
    <row r="782" customHeight="1" spans="2:14">
      <c r="B782" s="119"/>
      <c r="N782" s="72"/>
    </row>
    <row r="783" customHeight="1" spans="2:14">
      <c r="B783" s="119"/>
      <c r="N783" s="72"/>
    </row>
    <row r="784" customHeight="1" spans="2:14">
      <c r="B784" s="119"/>
      <c r="N784" s="72"/>
    </row>
    <row r="785" customHeight="1" spans="2:14">
      <c r="B785" s="119"/>
      <c r="N785" s="72"/>
    </row>
    <row r="786" customHeight="1" spans="2:14">
      <c r="B786" s="119"/>
      <c r="N786" s="72"/>
    </row>
    <row r="787" customHeight="1" spans="2:14">
      <c r="B787" s="119"/>
      <c r="N787" s="72"/>
    </row>
    <row r="788" customHeight="1" spans="2:14">
      <c r="B788" s="119"/>
      <c r="N788" s="72"/>
    </row>
    <row r="789" customHeight="1" spans="2:14">
      <c r="B789" s="119"/>
      <c r="N789" s="72"/>
    </row>
    <row r="790" customHeight="1" spans="2:14">
      <c r="B790" s="119"/>
      <c r="N790" s="72"/>
    </row>
    <row r="791" customHeight="1" spans="2:14">
      <c r="B791" s="119"/>
      <c r="N791" s="72"/>
    </row>
    <row r="792" customHeight="1" spans="2:14">
      <c r="B792" s="119"/>
      <c r="N792" s="72"/>
    </row>
    <row r="793" customHeight="1" spans="2:14">
      <c r="B793" s="119"/>
      <c r="N793" s="72"/>
    </row>
    <row r="794" customHeight="1" spans="2:14">
      <c r="B794" s="119"/>
      <c r="N794" s="72"/>
    </row>
    <row r="795" customHeight="1" spans="2:14">
      <c r="B795" s="119"/>
      <c r="N795" s="72"/>
    </row>
    <row r="796" customHeight="1" spans="2:14">
      <c r="B796" s="119"/>
      <c r="N796" s="72"/>
    </row>
    <row r="797" customHeight="1" spans="2:14">
      <c r="B797" s="119"/>
      <c r="N797" s="72"/>
    </row>
    <row r="798" customHeight="1" spans="2:14">
      <c r="B798" s="119"/>
      <c r="N798" s="72"/>
    </row>
    <row r="799" customHeight="1" spans="2:14">
      <c r="B799" s="119"/>
      <c r="N799" s="72"/>
    </row>
    <row r="800" customHeight="1" spans="2:14">
      <c r="B800" s="119"/>
      <c r="N800" s="72"/>
    </row>
    <row r="801" customHeight="1" spans="2:14">
      <c r="B801" s="119"/>
      <c r="N801" s="72"/>
    </row>
    <row r="802" customHeight="1" spans="2:14">
      <c r="B802" s="119"/>
      <c r="N802" s="72"/>
    </row>
    <row r="803" customHeight="1" spans="2:14">
      <c r="B803" s="119"/>
      <c r="N803" s="72"/>
    </row>
    <row r="804" customHeight="1" spans="2:14">
      <c r="B804" s="119"/>
      <c r="N804" s="72"/>
    </row>
    <row r="805" customHeight="1" spans="2:14">
      <c r="B805" s="119"/>
      <c r="N805" s="72"/>
    </row>
    <row r="806" customHeight="1" spans="2:14">
      <c r="B806" s="119"/>
      <c r="N806" s="72"/>
    </row>
    <row r="807" customHeight="1" spans="2:14">
      <c r="B807" s="119"/>
      <c r="N807" s="72"/>
    </row>
    <row r="808" customHeight="1" spans="2:14">
      <c r="B808" s="119"/>
      <c r="N808" s="72"/>
    </row>
    <row r="809" customHeight="1" spans="2:14">
      <c r="B809" s="119"/>
      <c r="N809" s="72"/>
    </row>
    <row r="810" customHeight="1" spans="2:14">
      <c r="B810" s="119"/>
      <c r="N810" s="72"/>
    </row>
    <row r="811" customHeight="1" spans="2:14">
      <c r="B811" s="119"/>
      <c r="N811" s="72"/>
    </row>
    <row r="812" customHeight="1" spans="2:14">
      <c r="B812" s="119"/>
      <c r="N812" s="72"/>
    </row>
    <row r="813" customHeight="1" spans="2:14">
      <c r="B813" s="119"/>
      <c r="N813" s="72"/>
    </row>
    <row r="814" customHeight="1" spans="2:14">
      <c r="B814" s="119"/>
      <c r="N814" s="72"/>
    </row>
    <row r="815" customHeight="1" spans="2:14">
      <c r="B815" s="119"/>
      <c r="N815" s="72"/>
    </row>
    <row r="816" customHeight="1" spans="2:14">
      <c r="B816" s="119"/>
      <c r="N816" s="72"/>
    </row>
    <row r="817" customHeight="1" spans="2:14">
      <c r="B817" s="119"/>
      <c r="N817" s="72"/>
    </row>
    <row r="818" customHeight="1" spans="2:14">
      <c r="B818" s="119"/>
      <c r="N818" s="72"/>
    </row>
    <row r="819" customHeight="1" spans="2:14">
      <c r="B819" s="119"/>
      <c r="N819" s="72"/>
    </row>
    <row r="820" customHeight="1" spans="2:14">
      <c r="B820" s="119"/>
      <c r="N820" s="72"/>
    </row>
    <row r="821" customHeight="1" spans="2:14">
      <c r="B821" s="119"/>
      <c r="N821" s="72"/>
    </row>
    <row r="822" customHeight="1" spans="2:14">
      <c r="B822" s="119"/>
      <c r="N822" s="72"/>
    </row>
    <row r="823" customHeight="1" spans="2:14">
      <c r="B823" s="119"/>
      <c r="N823" s="72"/>
    </row>
    <row r="824" customHeight="1" spans="2:14">
      <c r="B824" s="119"/>
      <c r="N824" s="72"/>
    </row>
    <row r="825" customHeight="1" spans="2:14">
      <c r="B825" s="119"/>
      <c r="N825" s="72"/>
    </row>
    <row r="826" customHeight="1" spans="2:14">
      <c r="B826" s="119"/>
      <c r="N826" s="72"/>
    </row>
    <row r="827" customHeight="1" spans="2:14">
      <c r="B827" s="119"/>
      <c r="N827" s="72"/>
    </row>
    <row r="828" customHeight="1" spans="2:14">
      <c r="B828" s="119"/>
      <c r="N828" s="72"/>
    </row>
    <row r="829" customHeight="1" spans="2:14">
      <c r="B829" s="119"/>
      <c r="N829" s="72"/>
    </row>
    <row r="830" customHeight="1" spans="2:14">
      <c r="B830" s="119"/>
      <c r="N830" s="72"/>
    </row>
    <row r="831" customHeight="1" spans="2:14">
      <c r="B831" s="119"/>
      <c r="N831" s="72"/>
    </row>
    <row r="832" customHeight="1" spans="2:14">
      <c r="B832" s="119"/>
      <c r="N832" s="72"/>
    </row>
    <row r="833" customHeight="1" spans="2:14">
      <c r="B833" s="119"/>
      <c r="N833" s="72"/>
    </row>
    <row r="834" customHeight="1" spans="2:14">
      <c r="B834" s="119"/>
      <c r="N834" s="72"/>
    </row>
    <row r="835" customHeight="1" spans="2:14">
      <c r="B835" s="119"/>
      <c r="N835" s="72"/>
    </row>
    <row r="836" customHeight="1" spans="2:14">
      <c r="B836" s="119"/>
      <c r="N836" s="72"/>
    </row>
    <row r="837" customHeight="1" spans="2:14">
      <c r="B837" s="119"/>
      <c r="N837" s="72"/>
    </row>
    <row r="838" customHeight="1" spans="2:14">
      <c r="B838" s="119"/>
      <c r="N838" s="72"/>
    </row>
    <row r="839" customHeight="1" spans="2:14">
      <c r="B839" s="119"/>
      <c r="N839" s="72"/>
    </row>
    <row r="840" customHeight="1" spans="2:14">
      <c r="B840" s="119"/>
      <c r="N840" s="72"/>
    </row>
    <row r="841" customHeight="1" spans="2:14">
      <c r="B841" s="119"/>
      <c r="N841" s="72"/>
    </row>
    <row r="842" customHeight="1" spans="2:14">
      <c r="B842" s="119"/>
      <c r="N842" s="72"/>
    </row>
    <row r="843" customHeight="1" spans="2:14">
      <c r="B843" s="119"/>
      <c r="N843" s="72"/>
    </row>
    <row r="844" customHeight="1" spans="2:14">
      <c r="B844" s="119"/>
      <c r="N844" s="72"/>
    </row>
    <row r="845" customHeight="1" spans="2:14">
      <c r="B845" s="119"/>
      <c r="N845" s="72"/>
    </row>
    <row r="846" customHeight="1" spans="2:14">
      <c r="B846" s="119"/>
      <c r="N846" s="72"/>
    </row>
    <row r="847" customHeight="1" spans="2:14">
      <c r="B847" s="119"/>
      <c r="N847" s="72"/>
    </row>
    <row r="848" customHeight="1" spans="2:14">
      <c r="B848" s="119"/>
      <c r="N848" s="72"/>
    </row>
    <row r="849" customHeight="1" spans="2:14">
      <c r="B849" s="119"/>
      <c r="N849" s="72"/>
    </row>
    <row r="850" customHeight="1" spans="2:14">
      <c r="B850" s="119"/>
      <c r="N850" s="72"/>
    </row>
    <row r="851" customHeight="1" spans="2:14">
      <c r="B851" s="119"/>
      <c r="N851" s="72"/>
    </row>
    <row r="852" customHeight="1" spans="2:14">
      <c r="B852" s="119"/>
      <c r="N852" s="72"/>
    </row>
    <row r="853" customHeight="1" spans="2:14">
      <c r="B853" s="119"/>
      <c r="N853" s="72"/>
    </row>
    <row r="854" customHeight="1" spans="2:14">
      <c r="B854" s="119"/>
      <c r="N854" s="72"/>
    </row>
    <row r="855" customHeight="1" spans="2:14">
      <c r="B855" s="119"/>
      <c r="N855" s="72"/>
    </row>
    <row r="856" customHeight="1" spans="2:14">
      <c r="B856" s="119"/>
      <c r="N856" s="72"/>
    </row>
    <row r="857" customHeight="1" spans="2:14">
      <c r="B857" s="119"/>
      <c r="N857" s="72"/>
    </row>
    <row r="858" customHeight="1" spans="2:14">
      <c r="B858" s="119"/>
      <c r="N858" s="72"/>
    </row>
    <row r="859" customHeight="1" spans="2:14">
      <c r="B859" s="119"/>
      <c r="N859" s="72"/>
    </row>
    <row r="860" customHeight="1" spans="2:14">
      <c r="B860" s="119"/>
      <c r="N860" s="72"/>
    </row>
    <row r="861" customHeight="1" spans="2:14">
      <c r="B861" s="119"/>
      <c r="N861" s="72"/>
    </row>
    <row r="862" customHeight="1" spans="2:14">
      <c r="B862" s="119"/>
      <c r="N862" s="72"/>
    </row>
    <row r="863" customHeight="1" spans="2:14">
      <c r="B863" s="119"/>
      <c r="N863" s="72"/>
    </row>
    <row r="864" customHeight="1" spans="2:14">
      <c r="B864" s="119"/>
      <c r="N864" s="72"/>
    </row>
    <row r="865" customHeight="1" spans="2:14">
      <c r="B865" s="119"/>
      <c r="N865" s="72"/>
    </row>
    <row r="866" customHeight="1" spans="2:14">
      <c r="B866" s="119"/>
      <c r="N866" s="72"/>
    </row>
    <row r="867" customHeight="1" spans="2:14">
      <c r="B867" s="119"/>
      <c r="N867" s="72"/>
    </row>
    <row r="868" customHeight="1" spans="2:14">
      <c r="B868" s="119"/>
      <c r="N868" s="72"/>
    </row>
    <row r="869" customHeight="1" spans="2:14">
      <c r="B869" s="119"/>
      <c r="N869" s="72"/>
    </row>
    <row r="870" customHeight="1" spans="2:14">
      <c r="B870" s="119"/>
      <c r="N870" s="72"/>
    </row>
    <row r="871" customHeight="1" spans="2:14">
      <c r="B871" s="119"/>
      <c r="N871" s="72"/>
    </row>
    <row r="872" customHeight="1" spans="2:14">
      <c r="B872" s="119"/>
      <c r="N872" s="72"/>
    </row>
    <row r="873" customHeight="1" spans="2:14">
      <c r="B873" s="119"/>
      <c r="N873" s="72"/>
    </row>
    <row r="874" customHeight="1" spans="2:14">
      <c r="B874" s="119"/>
      <c r="N874" s="72"/>
    </row>
    <row r="875" customHeight="1" spans="2:14">
      <c r="B875" s="119"/>
      <c r="N875" s="72"/>
    </row>
    <row r="876" customHeight="1" spans="2:14">
      <c r="B876" s="119"/>
      <c r="N876" s="72"/>
    </row>
    <row r="877" customHeight="1" spans="2:14">
      <c r="B877" s="119"/>
      <c r="N877" s="72"/>
    </row>
    <row r="878" customHeight="1" spans="2:14">
      <c r="B878" s="119"/>
      <c r="N878" s="72"/>
    </row>
    <row r="879" customHeight="1" spans="2:14">
      <c r="B879" s="119"/>
      <c r="N879" s="72"/>
    </row>
    <row r="880" customHeight="1" spans="2:14">
      <c r="B880" s="119"/>
      <c r="N880" s="72"/>
    </row>
    <row r="881" customHeight="1" spans="2:14">
      <c r="B881" s="119"/>
      <c r="N881" s="72"/>
    </row>
    <row r="882" customHeight="1" spans="2:14">
      <c r="B882" s="119"/>
      <c r="N882" s="72"/>
    </row>
    <row r="883" customHeight="1" spans="2:14">
      <c r="B883" s="119"/>
      <c r="N883" s="72"/>
    </row>
    <row r="884" customHeight="1" spans="2:14">
      <c r="B884" s="119"/>
      <c r="N884" s="72"/>
    </row>
    <row r="885" customHeight="1" spans="2:14">
      <c r="B885" s="119"/>
      <c r="N885" s="72"/>
    </row>
    <row r="886" customHeight="1" spans="2:14">
      <c r="B886" s="119"/>
      <c r="N886" s="72"/>
    </row>
    <row r="887" customHeight="1" spans="2:14">
      <c r="B887" s="119"/>
      <c r="N887" s="72"/>
    </row>
    <row r="888" customHeight="1" spans="2:14">
      <c r="B888" s="119"/>
      <c r="N888" s="72"/>
    </row>
    <row r="889" customHeight="1" spans="2:14">
      <c r="B889" s="119"/>
      <c r="N889" s="72"/>
    </row>
    <row r="890" customHeight="1" spans="2:14">
      <c r="B890" s="119"/>
      <c r="N890" s="72"/>
    </row>
    <row r="891" customHeight="1" spans="2:14">
      <c r="B891" s="119"/>
      <c r="N891" s="72"/>
    </row>
    <row r="892" customHeight="1" spans="2:14">
      <c r="B892" s="119"/>
      <c r="N892" s="72"/>
    </row>
    <row r="893" customHeight="1" spans="2:14">
      <c r="B893" s="119"/>
      <c r="N893" s="72"/>
    </row>
    <row r="894" customHeight="1" spans="2:14">
      <c r="B894" s="119"/>
      <c r="N894" s="72"/>
    </row>
    <row r="895" customHeight="1" spans="2:14">
      <c r="B895" s="119"/>
      <c r="N895" s="72"/>
    </row>
    <row r="896" customHeight="1" spans="2:14">
      <c r="B896" s="119"/>
      <c r="N896" s="72"/>
    </row>
    <row r="897" customHeight="1" spans="2:14">
      <c r="B897" s="119"/>
      <c r="N897" s="72"/>
    </row>
    <row r="898" customHeight="1" spans="2:14">
      <c r="B898" s="119"/>
      <c r="N898" s="72"/>
    </row>
    <row r="899" customHeight="1" spans="2:14">
      <c r="B899" s="119"/>
      <c r="N899" s="72"/>
    </row>
    <row r="900" customHeight="1" spans="2:14">
      <c r="B900" s="119"/>
      <c r="N900" s="72"/>
    </row>
    <row r="901" customHeight="1" spans="2:14">
      <c r="B901" s="119"/>
      <c r="N901" s="72"/>
    </row>
    <row r="902" customHeight="1" spans="2:14">
      <c r="B902" s="119"/>
      <c r="N902" s="72"/>
    </row>
    <row r="903" customHeight="1" spans="2:14">
      <c r="B903" s="119"/>
      <c r="N903" s="72"/>
    </row>
    <row r="904" customHeight="1" spans="2:14">
      <c r="B904" s="119"/>
      <c r="N904" s="72"/>
    </row>
    <row r="905" customHeight="1" spans="2:14">
      <c r="B905" s="119"/>
      <c r="N905" s="72"/>
    </row>
    <row r="906" customHeight="1" spans="2:14">
      <c r="B906" s="119"/>
      <c r="N906" s="72"/>
    </row>
    <row r="907" customHeight="1" spans="2:14">
      <c r="B907" s="119"/>
      <c r="N907" s="72"/>
    </row>
    <row r="908" customHeight="1" spans="2:14">
      <c r="B908" s="119"/>
      <c r="N908" s="72"/>
    </row>
    <row r="909" customHeight="1" spans="2:14">
      <c r="B909" s="119"/>
      <c r="N909" s="72"/>
    </row>
    <row r="910" customHeight="1" spans="2:14">
      <c r="B910" s="119"/>
      <c r="N910" s="72"/>
    </row>
    <row r="911" customHeight="1" spans="2:14">
      <c r="B911" s="119"/>
      <c r="N911" s="72"/>
    </row>
    <row r="912" customHeight="1" spans="2:14">
      <c r="B912" s="119"/>
      <c r="N912" s="72"/>
    </row>
    <row r="913" customHeight="1" spans="2:14">
      <c r="B913" s="119"/>
      <c r="N913" s="72"/>
    </row>
    <row r="914" customHeight="1" spans="2:14">
      <c r="B914" s="119"/>
      <c r="N914" s="72"/>
    </row>
    <row r="915" customHeight="1" spans="2:14">
      <c r="B915" s="119"/>
      <c r="N915" s="72"/>
    </row>
    <row r="916" customHeight="1" spans="2:14">
      <c r="B916" s="119"/>
      <c r="N916" s="72"/>
    </row>
    <row r="917" customHeight="1" spans="2:14">
      <c r="B917" s="119"/>
      <c r="N917" s="72"/>
    </row>
    <row r="918" customHeight="1" spans="2:14">
      <c r="B918" s="119"/>
      <c r="N918" s="72"/>
    </row>
    <row r="919" customHeight="1" spans="2:14">
      <c r="B919" s="119"/>
      <c r="N919" s="72"/>
    </row>
    <row r="920" customHeight="1" spans="2:14">
      <c r="B920" s="119"/>
      <c r="N920" s="72"/>
    </row>
    <row r="921" customHeight="1" spans="2:14">
      <c r="B921" s="119"/>
      <c r="N921" s="72"/>
    </row>
    <row r="922" customHeight="1" spans="2:14">
      <c r="B922" s="119"/>
      <c r="N922" s="72"/>
    </row>
    <row r="923" customHeight="1" spans="2:14">
      <c r="B923" s="119"/>
      <c r="N923" s="72"/>
    </row>
    <row r="924" customHeight="1" spans="2:14">
      <c r="B924" s="119"/>
      <c r="N924" s="72"/>
    </row>
    <row r="925" customHeight="1" spans="2:14">
      <c r="B925" s="119"/>
      <c r="N925" s="72"/>
    </row>
    <row r="926" customHeight="1" spans="2:14">
      <c r="B926" s="119"/>
      <c r="N926" s="72"/>
    </row>
    <row r="927" customHeight="1" spans="2:14">
      <c r="B927" s="119"/>
      <c r="N927" s="72"/>
    </row>
    <row r="928" customHeight="1" spans="2:14">
      <c r="B928" s="119"/>
      <c r="N928" s="72"/>
    </row>
    <row r="929" customHeight="1" spans="2:14">
      <c r="B929" s="119"/>
      <c r="N929" s="72"/>
    </row>
    <row r="930" customHeight="1" spans="2:14">
      <c r="B930" s="119"/>
      <c r="N930" s="72"/>
    </row>
    <row r="931" customHeight="1" spans="2:14">
      <c r="B931" s="119"/>
      <c r="N931" s="72"/>
    </row>
    <row r="932" customHeight="1" spans="2:14">
      <c r="B932" s="119"/>
      <c r="N932" s="72"/>
    </row>
    <row r="933" customHeight="1" spans="2:14">
      <c r="B933" s="119"/>
      <c r="N933" s="72"/>
    </row>
    <row r="934" customHeight="1" spans="2:14">
      <c r="B934" s="119"/>
      <c r="N934" s="72"/>
    </row>
    <row r="935" customHeight="1" spans="2:14">
      <c r="B935" s="119"/>
      <c r="N935" s="72"/>
    </row>
    <row r="936" customHeight="1" spans="2:14">
      <c r="B936" s="119"/>
      <c r="N936" s="72"/>
    </row>
    <row r="937" customHeight="1" spans="2:14">
      <c r="B937" s="119"/>
      <c r="N937" s="72"/>
    </row>
    <row r="938" customHeight="1" spans="2:14">
      <c r="B938" s="119"/>
      <c r="N938" s="72"/>
    </row>
    <row r="939" customHeight="1" spans="2:14">
      <c r="B939" s="119"/>
      <c r="N939" s="72"/>
    </row>
    <row r="940" customHeight="1" spans="2:14">
      <c r="B940" s="119"/>
      <c r="N940" s="72"/>
    </row>
    <row r="941" customHeight="1" spans="2:14">
      <c r="B941" s="119"/>
      <c r="N941" s="72"/>
    </row>
    <row r="942" customHeight="1" spans="2:14">
      <c r="B942" s="119"/>
      <c r="N942" s="72"/>
    </row>
    <row r="943" customHeight="1" spans="2:14">
      <c r="B943" s="119"/>
      <c r="N943" s="72"/>
    </row>
    <row r="944" customHeight="1" spans="2:14">
      <c r="B944" s="119"/>
      <c r="N944" s="72"/>
    </row>
    <row r="945" customHeight="1" spans="2:14">
      <c r="B945" s="119"/>
      <c r="N945" s="72"/>
    </row>
    <row r="946" customHeight="1" spans="2:14">
      <c r="B946" s="119"/>
      <c r="N946" s="72"/>
    </row>
    <row r="947" customHeight="1" spans="2:14">
      <c r="B947" s="119"/>
      <c r="N947" s="72"/>
    </row>
    <row r="948" customHeight="1" spans="2:14">
      <c r="B948" s="119"/>
      <c r="N948" s="72"/>
    </row>
    <row r="949" customHeight="1" spans="2:14">
      <c r="B949" s="119"/>
      <c r="N949" s="72"/>
    </row>
    <row r="950" customHeight="1" spans="2:14">
      <c r="B950" s="119"/>
      <c r="N950" s="72"/>
    </row>
    <row r="951" customHeight="1" spans="2:14">
      <c r="B951" s="119"/>
      <c r="N951" s="72"/>
    </row>
    <row r="952" customHeight="1" spans="2:14">
      <c r="B952" s="119"/>
      <c r="N952" s="72"/>
    </row>
    <row r="953" customHeight="1" spans="2:14">
      <c r="B953" s="119"/>
      <c r="N953" s="72"/>
    </row>
    <row r="954" customHeight="1" spans="2:14">
      <c r="B954" s="119"/>
      <c r="N954" s="72"/>
    </row>
    <row r="955" customHeight="1" spans="2:14">
      <c r="B955" s="119"/>
      <c r="N955" s="72"/>
    </row>
    <row r="956" customHeight="1" spans="2:14">
      <c r="B956" s="119"/>
      <c r="N956" s="72"/>
    </row>
    <row r="957" customHeight="1" spans="2:14">
      <c r="B957" s="119"/>
      <c r="N957" s="72"/>
    </row>
    <row r="958" customHeight="1" spans="2:14">
      <c r="B958" s="119"/>
      <c r="N958" s="72"/>
    </row>
    <row r="959" customHeight="1" spans="2:14">
      <c r="B959" s="119"/>
      <c r="N959" s="72"/>
    </row>
    <row r="960" customHeight="1" spans="2:14">
      <c r="B960" s="119"/>
      <c r="N960" s="72"/>
    </row>
    <row r="961" customHeight="1" spans="2:14">
      <c r="B961" s="119"/>
      <c r="N961" s="72"/>
    </row>
    <row r="962" customHeight="1" spans="2:14">
      <c r="B962" s="119"/>
      <c r="N962" s="72"/>
    </row>
    <row r="963" customHeight="1" spans="2:14">
      <c r="B963" s="119"/>
      <c r="N963" s="72"/>
    </row>
    <row r="964" customHeight="1" spans="2:14">
      <c r="B964" s="119"/>
      <c r="N964" s="72"/>
    </row>
    <row r="965" customHeight="1" spans="2:14">
      <c r="B965" s="119"/>
      <c r="N965" s="72"/>
    </row>
    <row r="966" customHeight="1" spans="2:14">
      <c r="B966" s="119"/>
      <c r="N966" s="72"/>
    </row>
    <row r="967" customHeight="1" spans="2:14">
      <c r="B967" s="119"/>
      <c r="N967" s="72"/>
    </row>
    <row r="968" customHeight="1" spans="2:14">
      <c r="B968" s="119"/>
      <c r="N968" s="72"/>
    </row>
    <row r="969" customHeight="1" spans="2:14">
      <c r="B969" s="119"/>
      <c r="N969" s="72"/>
    </row>
    <row r="970" customHeight="1" spans="2:14">
      <c r="B970" s="119"/>
      <c r="N970" s="72"/>
    </row>
    <row r="971" customHeight="1" spans="2:14">
      <c r="B971" s="119"/>
      <c r="N971" s="72"/>
    </row>
    <row r="972" customHeight="1" spans="2:14">
      <c r="B972" s="119"/>
      <c r="N972" s="72"/>
    </row>
    <row r="973" customHeight="1" spans="2:14">
      <c r="B973" s="119"/>
      <c r="N973" s="72"/>
    </row>
    <row r="974" customHeight="1" spans="2:14">
      <c r="B974" s="119"/>
      <c r="N974" s="72"/>
    </row>
    <row r="975" customHeight="1" spans="2:14">
      <c r="B975" s="119"/>
      <c r="N975" s="72"/>
    </row>
    <row r="976" customHeight="1" spans="2:14">
      <c r="B976" s="119"/>
      <c r="N976" s="72"/>
    </row>
    <row r="977" customHeight="1" spans="2:14">
      <c r="B977" s="119"/>
      <c r="N977" s="72"/>
    </row>
    <row r="978" customHeight="1" spans="2:14">
      <c r="B978" s="119"/>
      <c r="N978" s="72"/>
    </row>
    <row r="979" customHeight="1" spans="2:14">
      <c r="B979" s="119"/>
      <c r="N979" s="72"/>
    </row>
    <row r="980" customHeight="1" spans="2:14">
      <c r="B980" s="119"/>
      <c r="N980" s="72"/>
    </row>
    <row r="981" customHeight="1" spans="2:14">
      <c r="B981" s="119"/>
      <c r="N981" s="72"/>
    </row>
    <row r="982" customHeight="1" spans="2:14">
      <c r="B982" s="119"/>
      <c r="N982" s="72"/>
    </row>
    <row r="983" customHeight="1" spans="2:14">
      <c r="B983" s="119"/>
      <c r="N983" s="72"/>
    </row>
    <row r="984" customHeight="1" spans="2:14">
      <c r="B984" s="119"/>
      <c r="N984" s="72"/>
    </row>
    <row r="985" customHeight="1" spans="2:14">
      <c r="B985" s="119"/>
      <c r="N985" s="72"/>
    </row>
    <row r="986" customHeight="1" spans="2:14">
      <c r="B986" s="119"/>
      <c r="N986" s="72"/>
    </row>
    <row r="987" customHeight="1" spans="2:14">
      <c r="B987" s="119"/>
      <c r="N987" s="72"/>
    </row>
    <row r="988" customHeight="1" spans="2:14">
      <c r="B988" s="119"/>
      <c r="N988" s="72"/>
    </row>
    <row r="989" customHeight="1" spans="2:14">
      <c r="B989" s="119"/>
      <c r="N989" s="72"/>
    </row>
    <row r="990" customHeight="1" spans="2:14">
      <c r="B990" s="119"/>
      <c r="N990" s="72"/>
    </row>
    <row r="991" customHeight="1" spans="2:14">
      <c r="B991" s="119"/>
      <c r="N991" s="72"/>
    </row>
    <row r="992" customHeight="1" spans="2:14">
      <c r="B992" s="119"/>
      <c r="N992" s="72"/>
    </row>
    <row r="993" customHeight="1" spans="2:14">
      <c r="B993" s="119"/>
      <c r="N993" s="72"/>
    </row>
    <row r="994" customHeight="1" spans="2:14">
      <c r="B994" s="119"/>
      <c r="N994" s="72"/>
    </row>
    <row r="995" customHeight="1" spans="2:14">
      <c r="B995" s="119"/>
      <c r="N995" s="72"/>
    </row>
    <row r="996" customHeight="1" spans="2:14">
      <c r="B996" s="119"/>
      <c r="N996" s="72"/>
    </row>
    <row r="997" customHeight="1" spans="2:14">
      <c r="B997" s="119"/>
      <c r="N997" s="72"/>
    </row>
    <row r="998" customHeight="1" spans="2:14">
      <c r="B998" s="119"/>
      <c r="N998" s="72"/>
    </row>
    <row r="999" customHeight="1" spans="2:14">
      <c r="B999" s="119"/>
      <c r="N999" s="72"/>
    </row>
    <row r="1000" customHeight="1" spans="2:14">
      <c r="B1000" s="119"/>
      <c r="N1000" s="72"/>
    </row>
    <row r="1001" customHeight="1" spans="2:14">
      <c r="B1001" s="119"/>
      <c r="N1001" s="72"/>
    </row>
    <row r="1002" customHeight="1" spans="2:14">
      <c r="B1002" s="119"/>
      <c r="N1002" s="72"/>
    </row>
    <row r="1003" customHeight="1" spans="2:14">
      <c r="B1003" s="119"/>
      <c r="N1003" s="72"/>
    </row>
    <row r="1004" customHeight="1" spans="2:14">
      <c r="B1004" s="119"/>
      <c r="N1004" s="72"/>
    </row>
    <row r="1005" customHeight="1" spans="2:14">
      <c r="B1005" s="119"/>
      <c r="N1005" s="72"/>
    </row>
    <row r="1006" customHeight="1" spans="2:14">
      <c r="B1006" s="119"/>
      <c r="N1006" s="72"/>
    </row>
    <row r="1007" customHeight="1" spans="2:14">
      <c r="B1007" s="119"/>
      <c r="N1007" s="72"/>
    </row>
    <row r="1008" customHeight="1" spans="2:14">
      <c r="B1008" s="119"/>
      <c r="N1008" s="72"/>
    </row>
    <row r="1009" customHeight="1" spans="2:14">
      <c r="B1009" s="119"/>
      <c r="N1009" s="72"/>
    </row>
    <row r="1010" customHeight="1" spans="2:14">
      <c r="B1010" s="119"/>
      <c r="N1010" s="72"/>
    </row>
    <row r="1011" customHeight="1" spans="2:14">
      <c r="B1011" s="119"/>
      <c r="N1011" s="72"/>
    </row>
    <row r="1012" customHeight="1" spans="2:14">
      <c r="B1012" s="119"/>
      <c r="N1012" s="72"/>
    </row>
    <row r="1013" customHeight="1" spans="2:14">
      <c r="B1013" s="119"/>
      <c r="N1013" s="72"/>
    </row>
    <row r="1014" customHeight="1" spans="2:14">
      <c r="B1014" s="119"/>
      <c r="N1014" s="72"/>
    </row>
    <row r="1015" customHeight="1" spans="2:14">
      <c r="B1015" s="119"/>
      <c r="N1015" s="72"/>
    </row>
    <row r="1016" customHeight="1" spans="2:14">
      <c r="B1016" s="119"/>
      <c r="N1016" s="72"/>
    </row>
    <row r="1017" customHeight="1" spans="2:14">
      <c r="B1017" s="119"/>
      <c r="N1017" s="72"/>
    </row>
    <row r="1018" customHeight="1" spans="2:14">
      <c r="B1018" s="119"/>
      <c r="N1018" s="72"/>
    </row>
    <row r="1019" customHeight="1" spans="2:14">
      <c r="B1019" s="119"/>
      <c r="N1019" s="72"/>
    </row>
    <row r="1020" customHeight="1" spans="2:14">
      <c r="B1020" s="119"/>
      <c r="N1020" s="72"/>
    </row>
    <row r="1021" customHeight="1" spans="2:14">
      <c r="B1021" s="119"/>
      <c r="N1021" s="72"/>
    </row>
    <row r="1022" customHeight="1" spans="2:14">
      <c r="B1022" s="119"/>
      <c r="N1022" s="72"/>
    </row>
    <row r="1023" customHeight="1" spans="2:14">
      <c r="B1023" s="119"/>
      <c r="N1023" s="72"/>
    </row>
    <row r="1024" customHeight="1" spans="2:14">
      <c r="B1024" s="119"/>
      <c r="N1024" s="72"/>
    </row>
    <row r="1025" customHeight="1" spans="2:14">
      <c r="B1025" s="119"/>
      <c r="N1025" s="72"/>
    </row>
    <row r="1026" customHeight="1" spans="2:14">
      <c r="B1026" s="119"/>
      <c r="N1026" s="72"/>
    </row>
    <row r="1027" customHeight="1" spans="2:14">
      <c r="B1027" s="119"/>
      <c r="N1027" s="72"/>
    </row>
    <row r="1028" customHeight="1" spans="2:14">
      <c r="B1028" s="119"/>
      <c r="N1028" s="72"/>
    </row>
    <row r="1029" customHeight="1" spans="2:14">
      <c r="B1029" s="119"/>
      <c r="N1029" s="72"/>
    </row>
    <row r="1030" customHeight="1" spans="2:14">
      <c r="B1030" s="119"/>
      <c r="N1030" s="72"/>
    </row>
    <row r="1031" customHeight="1" spans="2:14">
      <c r="B1031" s="119"/>
      <c r="N1031" s="72"/>
    </row>
    <row r="1032" customHeight="1" spans="2:14">
      <c r="B1032" s="119"/>
      <c r="N1032" s="72"/>
    </row>
    <row r="1033" customHeight="1" spans="2:14">
      <c r="B1033" s="119"/>
      <c r="N1033" s="72"/>
    </row>
    <row r="1034" customHeight="1" spans="2:14">
      <c r="B1034" s="119"/>
      <c r="N1034" s="72"/>
    </row>
    <row r="1035" customHeight="1" spans="2:14">
      <c r="B1035" s="119"/>
      <c r="N1035" s="72"/>
    </row>
    <row r="1036" customHeight="1" spans="2:14">
      <c r="B1036" s="119"/>
      <c r="N1036" s="72"/>
    </row>
    <row r="1037" customHeight="1" spans="2:14">
      <c r="B1037" s="119"/>
      <c r="N1037" s="72"/>
    </row>
    <row r="1038" customHeight="1" spans="2:14">
      <c r="B1038" s="119"/>
      <c r="N1038" s="72"/>
    </row>
    <row r="1039" customHeight="1" spans="2:14">
      <c r="B1039" s="119"/>
      <c r="N1039" s="72"/>
    </row>
    <row r="1040" customHeight="1" spans="2:14">
      <c r="B1040" s="119"/>
      <c r="N1040" s="72"/>
    </row>
  </sheetData>
  <autoFilter xmlns:etc="http://www.wps.cn/officeDocument/2017/etCustomData" ref="A2:AB122" etc:filterBottomFollowUsedRange="0">
    <extLst/>
  </autoFilter>
  <mergeCells count="1">
    <mergeCell ref="A1:N1"/>
  </mergeCells>
  <dataValidations count="4">
    <dataValidation type="list" allowBlank="1" showErrorMessage="1" sqref="R3">
      <formula1>"Blow Hole,Component Missing,Dent,Label Missing,Loose fitment,Paint peel off,Scratch,Assembly Error,Additional Componet"</formula1>
    </dataValidation>
    <dataValidation type="list" allowBlank="1" showErrorMessage="1" sqref="S47 S60 S62 S80 S3:S9 S13:S40 S52:S58 S64:S78 S82:S108">
      <formula1>"Assembly Error,Damage,Functional Issue,Supplier Mistake"</formula1>
    </dataValidation>
    <dataValidation type="list" allowBlank="1" showErrorMessage="1" sqref="S59 S61 S63 S79 S81 S10:S12 S41:S46 S48:S51">
      <formula1>"Assembly Error,Damage,Functional Issue,Supplier Mistake,Manufacturing defect"</formula1>
    </dataValidation>
    <dataValidation type="list" allowBlank="1" showErrorMessage="1" sqref="R4:R108">
      <formula1>"Blow Hole,Component Missing,Dent,Label Missing,Loose fitment,Paint peel off,Scratch,Rust,Wrong fitment"</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N33"/>
  <sheetViews>
    <sheetView topLeftCell="B1" workbookViewId="0">
      <selection activeCell="B9" sqref="B9:C14"/>
    </sheetView>
  </sheetViews>
  <sheetFormatPr defaultColWidth="12.6363636363636" defaultRowHeight="15.75" customHeight="1"/>
  <cols>
    <col min="1" max="1" width="3.63636363636364" customWidth="1"/>
    <col min="2" max="2" width="29.2727272727273" customWidth="1"/>
    <col min="3" max="3" width="13.6363636363636" customWidth="1"/>
    <col min="4" max="4" width="12.9090909090909" customWidth="1"/>
    <col min="5" max="5" width="13" customWidth="1"/>
    <col min="6" max="6" width="20.0909090909091" customWidth="1"/>
    <col min="9" max="9" width="20.7272727272727" customWidth="1"/>
    <col min="10" max="10" width="7.72727272727273" customWidth="1"/>
    <col min="11" max="11" width="10" customWidth="1"/>
    <col min="12" max="12" width="13" customWidth="1"/>
    <col min="13" max="13" width="19.6363636363636" customWidth="1"/>
  </cols>
  <sheetData>
    <row r="1" customHeight="1" spans="1:14">
      <c r="A1" s="82" t="s">
        <v>3090</v>
      </c>
      <c r="B1" s="83"/>
      <c r="C1" s="83"/>
      <c r="D1" s="83"/>
      <c r="E1" s="83"/>
      <c r="F1" s="83"/>
      <c r="G1" s="83"/>
      <c r="H1" s="83"/>
      <c r="I1" s="83"/>
      <c r="J1" s="83"/>
      <c r="K1" s="83"/>
      <c r="L1" s="83"/>
      <c r="M1" s="83"/>
      <c r="N1" s="84"/>
    </row>
    <row r="2" customHeight="1" spans="1:14">
      <c r="A2" s="85"/>
      <c r="B2" s="85"/>
      <c r="C2" s="85"/>
      <c r="D2" s="85"/>
      <c r="E2" s="85"/>
      <c r="F2" s="85"/>
      <c r="G2" s="85"/>
      <c r="H2" s="85"/>
      <c r="I2" s="85"/>
      <c r="J2" s="85"/>
      <c r="K2" s="85"/>
      <c r="L2" s="85"/>
      <c r="M2" s="85"/>
    </row>
    <row r="3" ht="39" spans="1:14">
      <c r="A3" s="79"/>
      <c r="B3" s="86" t="s">
        <v>3091</v>
      </c>
      <c r="C3" s="87" t="s">
        <v>3092</v>
      </c>
      <c r="D3" s="87" t="s">
        <v>3</v>
      </c>
      <c r="E3" s="87" t="s">
        <v>4</v>
      </c>
      <c r="F3" s="86" t="s">
        <v>5</v>
      </c>
      <c r="G3" s="86" t="s">
        <v>6</v>
      </c>
      <c r="H3" s="79"/>
      <c r="I3" s="88" t="s">
        <v>7</v>
      </c>
      <c r="J3" s="88" t="s">
        <v>8</v>
      </c>
      <c r="K3" s="88" t="s">
        <v>9</v>
      </c>
      <c r="L3" s="88" t="s">
        <v>10</v>
      </c>
      <c r="M3" s="89" t="s">
        <v>11</v>
      </c>
    </row>
    <row r="4" customHeight="1" spans="1:14">
      <c r="A4" s="79"/>
      <c r="B4" s="90" t="s">
        <v>12</v>
      </c>
      <c r="C4" s="91">
        <f>C5+C6</f>
        <v>1150</v>
      </c>
      <c r="D4" s="91">
        <f>D5+D6</f>
        <v>1020</v>
      </c>
      <c r="E4" s="91">
        <f>E5+E6</f>
        <v>130</v>
      </c>
      <c r="F4" s="92">
        <f t="shared" ref="F4:F6" si="0">D4/C4</f>
        <v>0.88695652173913</v>
      </c>
      <c r="G4" s="92">
        <f t="shared" ref="G4:G6" si="1">E4/C4</f>
        <v>0.11304347826087</v>
      </c>
      <c r="H4" s="79"/>
      <c r="I4" s="93" t="s">
        <v>13</v>
      </c>
      <c r="J4" s="94">
        <v>128</v>
      </c>
      <c r="K4" s="94">
        <f>J4</f>
        <v>128</v>
      </c>
      <c r="L4" s="95">
        <f t="shared" ref="L4:L5" si="2">K4/$K$5</f>
        <v>0.984615384615385</v>
      </c>
      <c r="M4" s="95">
        <f>J4/K5</f>
        <v>0.984615384615385</v>
      </c>
    </row>
    <row r="5" customHeight="1" spans="1:14">
      <c r="A5" s="79"/>
      <c r="B5" s="45" t="s">
        <v>3093</v>
      </c>
      <c r="C5" s="96">
        <v>815</v>
      </c>
      <c r="D5" s="94">
        <v>720</v>
      </c>
      <c r="E5" s="94">
        <v>95</v>
      </c>
      <c r="F5" s="92">
        <f t="shared" si="0"/>
        <v>0.883435582822086</v>
      </c>
      <c r="G5" s="92">
        <f t="shared" si="1"/>
        <v>0.116564417177914</v>
      </c>
      <c r="H5" s="79"/>
      <c r="I5" s="93" t="s">
        <v>17</v>
      </c>
      <c r="J5" s="94">
        <v>2</v>
      </c>
      <c r="K5" s="94">
        <f>K4+J5</f>
        <v>130</v>
      </c>
      <c r="L5" s="95">
        <f t="shared" si="2"/>
        <v>1</v>
      </c>
      <c r="M5" s="95">
        <f>J5/K5</f>
        <v>0.0153846153846154</v>
      </c>
    </row>
    <row r="6" customHeight="1" spans="1:14">
      <c r="A6" s="79"/>
      <c r="B6" s="97" t="s">
        <v>3094</v>
      </c>
      <c r="C6" s="96">
        <v>335</v>
      </c>
      <c r="D6" s="94">
        <v>300</v>
      </c>
      <c r="E6" s="94">
        <v>35</v>
      </c>
      <c r="F6" s="92">
        <f t="shared" si="0"/>
        <v>0.895522388059702</v>
      </c>
      <c r="G6" s="92">
        <f t="shared" si="1"/>
        <v>0.104477611940299</v>
      </c>
      <c r="H6" s="79"/>
      <c r="I6" s="79"/>
      <c r="J6" s="79"/>
      <c r="K6" s="79"/>
      <c r="L6" s="79"/>
      <c r="M6" s="79"/>
    </row>
    <row r="7" customHeight="1" spans="1:14">
      <c r="A7" s="79"/>
      <c r="B7" s="85"/>
      <c r="C7" s="85"/>
      <c r="D7" s="85"/>
      <c r="E7" s="85"/>
      <c r="F7" s="98"/>
      <c r="G7" s="98"/>
      <c r="H7" s="79"/>
      <c r="I7" s="79"/>
      <c r="J7" s="79"/>
      <c r="K7" s="79"/>
      <c r="L7" s="79"/>
      <c r="M7" s="79"/>
    </row>
    <row r="8" customHeight="1" spans="1:14">
      <c r="A8" s="79"/>
      <c r="B8" s="99" t="s">
        <v>21</v>
      </c>
      <c r="C8" s="99" t="s">
        <v>3095</v>
      </c>
      <c r="D8" s="100" t="s">
        <v>23</v>
      </c>
      <c r="E8" s="100" t="s">
        <v>10</v>
      </c>
      <c r="F8" s="101" t="s">
        <v>24</v>
      </c>
      <c r="G8" s="85"/>
      <c r="H8" s="85"/>
      <c r="I8" s="85"/>
      <c r="J8" s="85"/>
      <c r="K8" s="79"/>
      <c r="L8" s="79"/>
      <c r="M8" s="79"/>
    </row>
    <row r="9" customHeight="1" spans="1:14">
      <c r="A9" s="102"/>
      <c r="B9" s="45" t="s">
        <v>25</v>
      </c>
      <c r="C9" s="103">
        <v>109</v>
      </c>
      <c r="D9" s="103">
        <f>C9</f>
        <v>109</v>
      </c>
      <c r="E9" s="104">
        <f t="shared" ref="E9:E14" si="3">D9/$D$14</f>
        <v>0.838461538461538</v>
      </c>
      <c r="F9" s="104">
        <f t="shared" ref="F9:F14" si="4">C9/$D$14</f>
        <v>0.838461538461538</v>
      </c>
      <c r="G9" s="79"/>
      <c r="H9" s="79"/>
      <c r="I9" s="79"/>
      <c r="J9" s="79"/>
      <c r="K9" s="79"/>
      <c r="L9" s="79"/>
      <c r="M9" s="79"/>
    </row>
    <row r="10" customHeight="1" spans="1:14">
      <c r="A10" s="79"/>
      <c r="B10" s="45" t="s">
        <v>2176</v>
      </c>
      <c r="C10" s="103">
        <v>13</v>
      </c>
      <c r="D10" s="103">
        <f t="shared" ref="D10:D14" si="5">C10+D9</f>
        <v>122</v>
      </c>
      <c r="E10" s="104">
        <f t="shared" si="3"/>
        <v>0.938461538461538</v>
      </c>
      <c r="F10" s="104">
        <f t="shared" si="4"/>
        <v>0.1</v>
      </c>
      <c r="G10" s="79"/>
      <c r="H10" s="79"/>
      <c r="I10" s="79"/>
      <c r="J10" s="79"/>
      <c r="K10" s="79"/>
      <c r="L10" s="79"/>
      <c r="M10" s="79"/>
    </row>
    <row r="11" customHeight="1" spans="1:14">
      <c r="A11" s="79"/>
      <c r="B11" s="45" t="s">
        <v>510</v>
      </c>
      <c r="C11" s="103">
        <v>4</v>
      </c>
      <c r="D11" s="103">
        <f t="shared" si="5"/>
        <v>126</v>
      </c>
      <c r="E11" s="104">
        <f t="shared" si="3"/>
        <v>0.969230769230769</v>
      </c>
      <c r="F11" s="104">
        <f t="shared" si="4"/>
        <v>0.0307692307692308</v>
      </c>
      <c r="G11" s="79"/>
      <c r="H11" s="79"/>
      <c r="I11" s="79"/>
      <c r="J11" s="79"/>
      <c r="K11" s="79"/>
      <c r="L11" s="79"/>
      <c r="M11" s="79"/>
    </row>
    <row r="12" customHeight="1" spans="1:14">
      <c r="A12" s="79"/>
      <c r="B12" s="45" t="s">
        <v>113</v>
      </c>
      <c r="C12" s="103">
        <v>2</v>
      </c>
      <c r="D12" s="103">
        <f t="shared" si="5"/>
        <v>128</v>
      </c>
      <c r="E12" s="104">
        <f t="shared" si="3"/>
        <v>0.984615384615385</v>
      </c>
      <c r="F12" s="104">
        <f t="shared" si="4"/>
        <v>0.0153846153846154</v>
      </c>
      <c r="G12" s="79"/>
      <c r="H12" s="79"/>
      <c r="I12" s="79"/>
      <c r="J12" s="79"/>
      <c r="K12" s="79"/>
      <c r="L12" s="79"/>
      <c r="M12" s="79"/>
    </row>
    <row r="13" customHeight="1" spans="1:14">
      <c r="A13" s="79"/>
      <c r="B13" s="45" t="s">
        <v>2051</v>
      </c>
      <c r="C13" s="103">
        <v>1</v>
      </c>
      <c r="D13" s="103">
        <f t="shared" si="5"/>
        <v>129</v>
      </c>
      <c r="E13" s="104">
        <f t="shared" si="3"/>
        <v>0.992307692307692</v>
      </c>
      <c r="F13" s="104">
        <f t="shared" si="4"/>
        <v>0.00769230769230769</v>
      </c>
      <c r="G13" s="79"/>
      <c r="H13" s="79"/>
      <c r="I13" s="79"/>
      <c r="J13" s="79"/>
      <c r="K13" s="79"/>
      <c r="L13" s="79"/>
      <c r="M13" s="79"/>
    </row>
    <row r="14" customHeight="1" spans="1:14">
      <c r="A14" s="79"/>
      <c r="B14" s="45" t="s">
        <v>974</v>
      </c>
      <c r="C14" s="103">
        <v>1</v>
      </c>
      <c r="D14" s="103">
        <f t="shared" si="5"/>
        <v>130</v>
      </c>
      <c r="E14" s="104">
        <f t="shared" si="3"/>
        <v>1</v>
      </c>
      <c r="F14" s="104">
        <f t="shared" si="4"/>
        <v>0.00769230769230769</v>
      </c>
      <c r="G14" s="85"/>
      <c r="H14" s="85"/>
      <c r="I14" s="79"/>
      <c r="J14" s="79"/>
      <c r="K14" s="79"/>
      <c r="L14" s="79"/>
      <c r="M14" s="85"/>
    </row>
    <row r="27" customHeight="1" spans="9:12">
      <c r="I27" s="105"/>
      <c r="J27" s="105"/>
    </row>
    <row r="28" customHeight="1" spans="9:12">
      <c r="I28" s="106"/>
      <c r="J28" s="106"/>
      <c r="K28" s="105"/>
      <c r="L28" s="105"/>
    </row>
    <row r="29" customHeight="1" spans="9:12">
      <c r="I29" s="106"/>
      <c r="J29" s="106"/>
      <c r="K29" s="105"/>
      <c r="L29" s="105"/>
    </row>
    <row r="30" customHeight="1" spans="9:12">
      <c r="I30" s="106"/>
      <c r="J30" s="106"/>
      <c r="K30" s="105"/>
      <c r="L30" s="105"/>
    </row>
    <row r="31" customHeight="1" spans="9:12">
      <c r="I31" s="106"/>
      <c r="J31" s="106"/>
      <c r="K31" s="105"/>
      <c r="L31" s="105"/>
    </row>
    <row r="32" customHeight="1" spans="9:12">
      <c r="I32" s="106"/>
      <c r="J32" s="106"/>
      <c r="K32" s="105"/>
      <c r="L32" s="105"/>
    </row>
    <row r="33" customHeight="1" spans="9:9">
      <c r="I33" s="107"/>
    </row>
  </sheetData>
  <autoFilter xmlns:etc="http://www.wps.cn/officeDocument/2017/etCustomData" ref="B8:F14" etc:filterBottomFollowUsedRange="0">
    <sortState ref="B8:F14">
      <sortCondition ref="C8:C14" descending="1"/>
    </sortState>
    <extLst/>
  </autoFilter>
  <mergeCells count="1">
    <mergeCell ref="A1:N1"/>
  </mergeCells>
  <pageMargins left="0.75" right="0.75" top="1" bottom="1" header="0.5" footer="0.5"/>
  <pageSetup paperSize="1" orientation="portrait" horizontalDpi="300" verticalDpi="300"/>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303"/>
  <sheetViews>
    <sheetView workbookViewId="0">
      <selection activeCell="A9" sqref="A9"/>
    </sheetView>
  </sheetViews>
  <sheetFormatPr defaultColWidth="12.6363636363636" defaultRowHeight="15.75" customHeight="1"/>
  <cols>
    <col min="1" max="1" width="3.72727272727273" customWidth="1"/>
    <col min="2" max="2" width="16.6363636363636" customWidth="1"/>
    <col min="3" max="3" width="26.5454545454545" customWidth="1"/>
    <col min="4" max="4" width="21.3636363636364" customWidth="1"/>
    <col min="5" max="5" width="25.0909090909091" customWidth="1"/>
    <col min="6" max="6" width="18.6363636363636" style="1" customWidth="1"/>
    <col min="7" max="7" width="19" customWidth="1"/>
    <col min="8" max="8" width="24.4545454545455" style="2" customWidth="1"/>
    <col min="9" max="9" width="17.5454545454545" customWidth="1"/>
    <col min="10" max="10" width="15.5454545454545" customWidth="1"/>
    <col min="11" max="11" width="14.4545454545455" customWidth="1"/>
    <col min="12" max="12" width="64.4545454545455" customWidth="1"/>
    <col min="13" max="13" width="42.2727272727273" customWidth="1"/>
    <col min="14" max="14" width="60.2727272727273" customWidth="1"/>
    <col min="15" max="15" width="23.5454545454545" customWidth="1"/>
    <col min="16" max="16" width="21.7272727272727" customWidth="1"/>
    <col min="17" max="17" width="73.5454545454545" customWidth="1"/>
    <col min="18" max="18" width="26.6363636363636" customWidth="1"/>
    <col min="19" max="19" width="19.6363636363636" customWidth="1"/>
    <col min="20" max="20" width="24.9090909090909" customWidth="1"/>
    <col min="21" max="21" width="23.6363636363636" style="3" customWidth="1"/>
    <col min="22" max="22" width="22.3636363636364" style="3" customWidth="1"/>
    <col min="23" max="23" width="18.5454545454545" customWidth="1"/>
  </cols>
  <sheetData>
    <row r="1" ht="15.5" spans="1:23">
      <c r="A1" s="4"/>
      <c r="B1" s="4"/>
      <c r="C1" s="5"/>
      <c r="D1" s="6"/>
      <c r="E1" s="4"/>
      <c r="F1" s="5"/>
      <c r="G1" s="7"/>
      <c r="H1" s="8"/>
      <c r="I1" s="9">
        <f>SUM(I3:I303)</f>
        <v>1150</v>
      </c>
      <c r="J1" s="9">
        <f>SUM(J3:J303)</f>
        <v>1021</v>
      </c>
      <c r="K1" s="9">
        <f>SUM(K3:K303)</f>
        <v>130</v>
      </c>
      <c r="L1" s="4"/>
      <c r="M1" s="10"/>
      <c r="N1" s="11"/>
      <c r="O1" s="4"/>
      <c r="P1" s="4"/>
      <c r="Q1" s="4"/>
      <c r="R1" s="4"/>
      <c r="S1" s="4"/>
      <c r="T1" s="4"/>
      <c r="U1" s="12"/>
      <c r="V1" s="12"/>
      <c r="W1" s="4"/>
    </row>
    <row r="2" ht="30" customHeight="1" spans="1:23">
      <c r="A2" s="13" t="s">
        <v>42</v>
      </c>
      <c r="B2" s="14" t="s">
        <v>3096</v>
      </c>
      <c r="C2" s="15" t="s">
        <v>3097</v>
      </c>
      <c r="D2" s="16" t="s">
        <v>3098</v>
      </c>
      <c r="E2" s="14" t="s">
        <v>3099</v>
      </c>
      <c r="F2" s="15" t="s">
        <v>45</v>
      </c>
      <c r="G2" s="17" t="s">
        <v>3100</v>
      </c>
      <c r="H2" s="9" t="s">
        <v>3101</v>
      </c>
      <c r="I2" s="18" t="s">
        <v>1545</v>
      </c>
      <c r="J2" s="19" t="s">
        <v>1546</v>
      </c>
      <c r="K2" s="19" t="s">
        <v>1547</v>
      </c>
      <c r="L2" s="14" t="s">
        <v>3102</v>
      </c>
      <c r="M2" s="20" t="s">
        <v>53</v>
      </c>
      <c r="N2" s="21" t="s">
        <v>3103</v>
      </c>
      <c r="O2" s="22" t="s">
        <v>3104</v>
      </c>
      <c r="P2" s="22" t="s">
        <v>3105</v>
      </c>
      <c r="Q2" s="22" t="s">
        <v>3106</v>
      </c>
      <c r="R2" s="22" t="s">
        <v>3104</v>
      </c>
      <c r="S2" s="22" t="s">
        <v>3107</v>
      </c>
      <c r="T2" s="22" t="s">
        <v>3108</v>
      </c>
      <c r="U2" s="13" t="s">
        <v>3109</v>
      </c>
      <c r="V2" s="23" t="s">
        <v>3110</v>
      </c>
      <c r="W2" s="14" t="s">
        <v>3111</v>
      </c>
    </row>
    <row r="3" ht="14.5" spans="1:23">
      <c r="A3" s="24">
        <v>1</v>
      </c>
      <c r="B3" s="25" t="s">
        <v>64</v>
      </c>
      <c r="C3" s="26" t="s">
        <v>1274</v>
      </c>
      <c r="D3" s="27">
        <v>46120</v>
      </c>
      <c r="E3" s="28" t="s">
        <v>3093</v>
      </c>
      <c r="F3" s="28">
        <v>6000053422</v>
      </c>
      <c r="G3" s="28" t="s">
        <v>3093</v>
      </c>
      <c r="H3" s="29" t="s">
        <v>3112</v>
      </c>
      <c r="I3" s="30">
        <v>8</v>
      </c>
      <c r="J3" s="31">
        <v>8</v>
      </c>
      <c r="K3" s="31">
        <v>0</v>
      </c>
      <c r="L3" s="32" t="s">
        <v>66</v>
      </c>
      <c r="M3" s="32" t="s">
        <v>66</v>
      </c>
      <c r="N3" s="33" t="s">
        <v>66</v>
      </c>
      <c r="O3" s="34" t="s">
        <v>1920</v>
      </c>
      <c r="P3" s="35">
        <v>46120</v>
      </c>
      <c r="Q3" s="34"/>
      <c r="R3" s="36" t="s">
        <v>1920</v>
      </c>
      <c r="S3" s="37"/>
      <c r="T3" s="34"/>
      <c r="U3" s="38"/>
      <c r="V3" s="39"/>
      <c r="W3" s="40"/>
    </row>
    <row r="4" ht="17.5" spans="1:23">
      <c r="A4" s="24">
        <v>2</v>
      </c>
      <c r="B4" s="25" t="s">
        <v>64</v>
      </c>
      <c r="C4" s="26" t="s">
        <v>1274</v>
      </c>
      <c r="D4" s="41">
        <v>46121</v>
      </c>
      <c r="E4" s="28" t="s">
        <v>3093</v>
      </c>
      <c r="F4" s="28">
        <v>6000053422</v>
      </c>
      <c r="G4" s="28" t="s">
        <v>3093</v>
      </c>
      <c r="H4" s="42" t="s">
        <v>3113</v>
      </c>
      <c r="I4" s="43">
        <v>17</v>
      </c>
      <c r="J4" s="26">
        <v>17</v>
      </c>
      <c r="K4" s="26">
        <v>0</v>
      </c>
      <c r="L4" s="44" t="s">
        <v>66</v>
      </c>
      <c r="M4" s="44" t="s">
        <v>66</v>
      </c>
      <c r="N4" s="45" t="s">
        <v>66</v>
      </c>
      <c r="O4" s="34" t="s">
        <v>1920</v>
      </c>
      <c r="P4" s="34"/>
      <c r="Q4" s="46"/>
      <c r="R4" s="36" t="s">
        <v>1920</v>
      </c>
      <c r="S4" s="37"/>
      <c r="T4" s="34"/>
      <c r="U4" s="38"/>
      <c r="V4" s="39"/>
      <c r="W4" s="40"/>
    </row>
    <row r="5" ht="14.5" spans="1:23">
      <c r="A5" s="24">
        <v>3</v>
      </c>
      <c r="B5" s="25" t="s">
        <v>64</v>
      </c>
      <c r="C5" s="26" t="s">
        <v>1274</v>
      </c>
      <c r="D5" s="41">
        <v>46129</v>
      </c>
      <c r="E5" s="28" t="s">
        <v>3093</v>
      </c>
      <c r="F5" s="28">
        <v>6000053422</v>
      </c>
      <c r="G5" s="28" t="s">
        <v>3093</v>
      </c>
      <c r="H5" s="42" t="s">
        <v>3114</v>
      </c>
      <c r="I5" s="43">
        <v>10</v>
      </c>
      <c r="J5" s="26">
        <v>10</v>
      </c>
      <c r="K5" s="26">
        <v>0</v>
      </c>
      <c r="L5" s="44" t="s">
        <v>66</v>
      </c>
      <c r="M5" s="44" t="s">
        <v>66</v>
      </c>
      <c r="N5" s="45" t="s">
        <v>66</v>
      </c>
      <c r="O5" s="40" t="s">
        <v>1920</v>
      </c>
      <c r="P5" s="34"/>
      <c r="Q5" s="34"/>
      <c r="R5" s="36" t="s">
        <v>1920</v>
      </c>
      <c r="S5" s="37"/>
      <c r="T5" s="34"/>
      <c r="U5" s="38"/>
      <c r="V5" s="39"/>
      <c r="W5" s="40"/>
    </row>
    <row r="6" ht="14.5" spans="1:23">
      <c r="A6" s="24">
        <v>4</v>
      </c>
      <c r="B6" s="25" t="s">
        <v>64</v>
      </c>
      <c r="C6" s="26" t="s">
        <v>1274</v>
      </c>
      <c r="D6" s="41">
        <v>46154</v>
      </c>
      <c r="E6" s="28" t="s">
        <v>3093</v>
      </c>
      <c r="F6" s="28">
        <v>6000053422</v>
      </c>
      <c r="G6" s="28" t="s">
        <v>3093</v>
      </c>
      <c r="H6" s="42" t="s">
        <v>3115</v>
      </c>
      <c r="I6" s="43">
        <v>5</v>
      </c>
      <c r="J6" s="26">
        <v>5</v>
      </c>
      <c r="K6" s="26">
        <v>0</v>
      </c>
      <c r="L6" s="44" t="s">
        <v>66</v>
      </c>
      <c r="M6" s="47" t="s">
        <v>66</v>
      </c>
      <c r="N6" s="45" t="s">
        <v>66</v>
      </c>
      <c r="O6" s="48" t="s">
        <v>1920</v>
      </c>
      <c r="P6" s="34"/>
      <c r="Q6" s="34"/>
      <c r="R6" s="36" t="s">
        <v>1920</v>
      </c>
      <c r="S6" s="37"/>
      <c r="T6" s="34"/>
      <c r="U6" s="38"/>
      <c r="V6" s="39"/>
      <c r="W6" s="40"/>
    </row>
    <row r="7" ht="14.5" spans="1:23">
      <c r="A7" s="24">
        <v>5</v>
      </c>
      <c r="B7" s="25" t="s">
        <v>64</v>
      </c>
      <c r="C7" s="26" t="s">
        <v>1274</v>
      </c>
      <c r="D7" s="41">
        <v>46155</v>
      </c>
      <c r="E7" s="28" t="s">
        <v>3093</v>
      </c>
      <c r="F7" s="28">
        <v>6000053422</v>
      </c>
      <c r="G7" s="28" t="s">
        <v>3093</v>
      </c>
      <c r="H7" s="42" t="s">
        <v>3116</v>
      </c>
      <c r="I7" s="43">
        <v>6</v>
      </c>
      <c r="J7" s="26">
        <v>6</v>
      </c>
      <c r="K7" s="26">
        <v>0</v>
      </c>
      <c r="L7" s="44" t="s">
        <v>66</v>
      </c>
      <c r="M7" s="44" t="s">
        <v>66</v>
      </c>
      <c r="N7" s="45" t="s">
        <v>66</v>
      </c>
      <c r="O7" s="40" t="s">
        <v>1920</v>
      </c>
      <c r="P7" s="34"/>
      <c r="Q7" s="34"/>
      <c r="R7" s="36" t="s">
        <v>1920</v>
      </c>
      <c r="S7" s="37"/>
      <c r="T7" s="34"/>
      <c r="U7" s="38"/>
      <c r="V7" s="39"/>
      <c r="W7" s="40"/>
    </row>
    <row r="8" ht="14.5" spans="1:23">
      <c r="A8" s="24">
        <v>6</v>
      </c>
      <c r="B8" s="25" t="s">
        <v>64</v>
      </c>
      <c r="C8" s="26" t="s">
        <v>1274</v>
      </c>
      <c r="D8" s="41">
        <v>46169</v>
      </c>
      <c r="E8" s="28" t="s">
        <v>3093</v>
      </c>
      <c r="F8" s="28">
        <v>6000053422</v>
      </c>
      <c r="G8" s="28" t="s">
        <v>3093</v>
      </c>
      <c r="H8" s="42" t="s">
        <v>3117</v>
      </c>
      <c r="I8" s="49">
        <v>2</v>
      </c>
      <c r="J8" s="50">
        <v>2</v>
      </c>
      <c r="K8" s="50">
        <v>0</v>
      </c>
      <c r="L8" s="44" t="s">
        <v>66</v>
      </c>
      <c r="M8" s="44" t="s">
        <v>66</v>
      </c>
      <c r="N8" s="45" t="s">
        <v>66</v>
      </c>
      <c r="O8" s="34" t="s">
        <v>1920</v>
      </c>
      <c r="P8" s="34"/>
      <c r="Q8" s="34"/>
      <c r="R8" s="36" t="s">
        <v>1920</v>
      </c>
      <c r="S8" s="37"/>
      <c r="T8" s="34"/>
      <c r="U8" s="38"/>
      <c r="V8" s="39"/>
      <c r="W8" s="40"/>
    </row>
    <row r="9" ht="14.5" spans="1:23">
      <c r="A9" s="24">
        <v>7</v>
      </c>
      <c r="B9" s="25" t="s">
        <v>64</v>
      </c>
      <c r="C9" s="26" t="s">
        <v>1274</v>
      </c>
      <c r="D9" s="41">
        <v>46176</v>
      </c>
      <c r="E9" s="28" t="s">
        <v>3093</v>
      </c>
      <c r="F9" s="28">
        <v>6000053422</v>
      </c>
      <c r="G9" s="28" t="s">
        <v>3093</v>
      </c>
      <c r="H9" s="42" t="s">
        <v>3118</v>
      </c>
      <c r="I9" s="49">
        <v>2</v>
      </c>
      <c r="J9" s="50">
        <v>2</v>
      </c>
      <c r="K9" s="50">
        <v>0</v>
      </c>
      <c r="L9" s="44" t="s">
        <v>66</v>
      </c>
      <c r="M9" s="44" t="s">
        <v>66</v>
      </c>
      <c r="N9" s="45" t="s">
        <v>66</v>
      </c>
      <c r="O9" s="34" t="s">
        <v>1920</v>
      </c>
      <c r="P9" s="51"/>
      <c r="Q9" s="51"/>
      <c r="R9" s="36" t="s">
        <v>1920</v>
      </c>
      <c r="S9" s="52"/>
      <c r="T9" s="51"/>
      <c r="U9" s="38"/>
      <c r="V9" s="39"/>
      <c r="W9" s="40"/>
    </row>
    <row r="10" ht="14.5" spans="1:23">
      <c r="A10" s="24">
        <v>8</v>
      </c>
      <c r="B10" s="25" t="s">
        <v>64</v>
      </c>
      <c r="C10" s="26" t="s">
        <v>1274</v>
      </c>
      <c r="D10" s="53">
        <v>46178</v>
      </c>
      <c r="E10" s="28" t="s">
        <v>3093</v>
      </c>
      <c r="F10" s="26">
        <v>6000053422</v>
      </c>
      <c r="G10" s="26" t="s">
        <v>3119</v>
      </c>
      <c r="H10" s="42" t="s">
        <v>3120</v>
      </c>
      <c r="I10" s="49">
        <v>3</v>
      </c>
      <c r="J10" s="50">
        <v>3</v>
      </c>
      <c r="K10" s="50">
        <v>0</v>
      </c>
      <c r="L10" s="44" t="s">
        <v>66</v>
      </c>
      <c r="M10" s="44" t="s">
        <v>66</v>
      </c>
      <c r="N10" s="45" t="s">
        <v>66</v>
      </c>
      <c r="O10" s="34" t="s">
        <v>1920</v>
      </c>
      <c r="P10" s="54">
        <v>46118</v>
      </c>
      <c r="Q10" s="40"/>
      <c r="R10" s="36" t="s">
        <v>1920</v>
      </c>
      <c r="S10" s="55"/>
      <c r="T10" s="40"/>
      <c r="U10" s="38"/>
      <c r="V10" s="39"/>
      <c r="W10" s="40"/>
    </row>
    <row r="11" ht="14.5" spans="1:23">
      <c r="A11" s="24">
        <v>9</v>
      </c>
      <c r="B11" s="25" t="s">
        <v>64</v>
      </c>
      <c r="C11" s="26" t="s">
        <v>1274</v>
      </c>
      <c r="D11" s="53">
        <v>46178</v>
      </c>
      <c r="E11" s="28" t="s">
        <v>3093</v>
      </c>
      <c r="F11" s="26">
        <v>6000053422</v>
      </c>
      <c r="G11" s="26" t="s">
        <v>3119</v>
      </c>
      <c r="H11" s="42">
        <v>516301490626054</v>
      </c>
      <c r="I11" s="49">
        <v>1</v>
      </c>
      <c r="J11" s="50">
        <v>0</v>
      </c>
      <c r="K11" s="50">
        <v>1</v>
      </c>
      <c r="L11" s="56" t="s">
        <v>3121</v>
      </c>
      <c r="M11" s="57" t="s">
        <v>3122</v>
      </c>
      <c r="N11" s="58" t="s">
        <v>3123</v>
      </c>
      <c r="O11" s="34" t="s">
        <v>1920</v>
      </c>
      <c r="P11" s="35">
        <v>46121</v>
      </c>
      <c r="Q11" s="57" t="s">
        <v>3124</v>
      </c>
      <c r="R11" s="36" t="s">
        <v>1920</v>
      </c>
      <c r="S11" s="59">
        <v>46119</v>
      </c>
      <c r="T11" s="40"/>
      <c r="U11" s="38" t="s">
        <v>2176</v>
      </c>
      <c r="V11" s="39" t="s">
        <v>13</v>
      </c>
      <c r="W11" s="40"/>
    </row>
    <row r="12" ht="17.5" spans="1:23">
      <c r="A12" s="24">
        <v>10</v>
      </c>
      <c r="B12" s="25" t="s">
        <v>64</v>
      </c>
      <c r="C12" s="26" t="s">
        <v>1274</v>
      </c>
      <c r="D12" s="53">
        <v>46178</v>
      </c>
      <c r="E12" s="28" t="s">
        <v>3093</v>
      </c>
      <c r="F12" s="26">
        <v>6000053422</v>
      </c>
      <c r="G12" s="26" t="s">
        <v>3119</v>
      </c>
      <c r="H12" s="42">
        <v>516301490626055</v>
      </c>
      <c r="I12" s="49">
        <v>1</v>
      </c>
      <c r="J12" s="50">
        <v>1</v>
      </c>
      <c r="K12" s="50">
        <v>0</v>
      </c>
      <c r="L12" s="56" t="s">
        <v>66</v>
      </c>
      <c r="M12" s="50"/>
      <c r="N12" s="60"/>
      <c r="O12" s="34" t="s">
        <v>1920</v>
      </c>
      <c r="P12" s="40"/>
      <c r="Q12" s="40"/>
      <c r="R12" s="36" t="s">
        <v>1920</v>
      </c>
      <c r="S12" s="55"/>
      <c r="T12" s="40"/>
      <c r="U12" s="38"/>
      <c r="V12" s="39"/>
      <c r="W12" s="40"/>
    </row>
    <row r="13" ht="14.5" spans="1:23">
      <c r="A13" s="24">
        <v>11</v>
      </c>
      <c r="B13" s="25" t="s">
        <v>64</v>
      </c>
      <c r="C13" s="26" t="s">
        <v>1274</v>
      </c>
      <c r="D13" s="53">
        <v>46178</v>
      </c>
      <c r="E13" s="28" t="s">
        <v>3093</v>
      </c>
      <c r="F13" s="26">
        <v>6000053422</v>
      </c>
      <c r="G13" s="26" t="s">
        <v>3119</v>
      </c>
      <c r="H13" s="42">
        <v>516301490626056</v>
      </c>
      <c r="I13" s="49">
        <v>1</v>
      </c>
      <c r="J13" s="50">
        <v>0</v>
      </c>
      <c r="K13" s="50">
        <v>1</v>
      </c>
      <c r="L13" s="56" t="s">
        <v>3125</v>
      </c>
      <c r="M13" s="58" t="s">
        <v>1928</v>
      </c>
      <c r="N13" s="58" t="s">
        <v>3126</v>
      </c>
      <c r="O13" s="34" t="s">
        <v>1920</v>
      </c>
      <c r="P13" s="54">
        <v>46179</v>
      </c>
      <c r="Q13" s="57" t="s">
        <v>122</v>
      </c>
      <c r="R13" s="36" t="s">
        <v>1920</v>
      </c>
      <c r="S13" s="55"/>
      <c r="T13" s="40"/>
      <c r="U13" s="38" t="s">
        <v>25</v>
      </c>
      <c r="V13" s="39" t="s">
        <v>13</v>
      </c>
      <c r="W13" s="40"/>
    </row>
    <row r="14" ht="14.5" spans="1:23">
      <c r="A14" s="24">
        <v>12</v>
      </c>
      <c r="B14" s="25" t="s">
        <v>64</v>
      </c>
      <c r="C14" s="26" t="s">
        <v>1274</v>
      </c>
      <c r="D14" s="53">
        <v>46178</v>
      </c>
      <c r="E14" s="28" t="s">
        <v>3093</v>
      </c>
      <c r="F14" s="26">
        <v>6000053422</v>
      </c>
      <c r="G14" s="26" t="s">
        <v>3119</v>
      </c>
      <c r="H14" s="42">
        <v>516301490626057</v>
      </c>
      <c r="I14" s="49">
        <v>1</v>
      </c>
      <c r="J14" s="50">
        <v>1</v>
      </c>
      <c r="K14" s="50">
        <v>0</v>
      </c>
      <c r="L14" s="56" t="s">
        <v>66</v>
      </c>
      <c r="M14" s="50"/>
      <c r="N14" s="50"/>
      <c r="O14" s="34" t="s">
        <v>1920</v>
      </c>
      <c r="P14" s="40"/>
      <c r="Q14" s="40"/>
      <c r="R14" s="36" t="s">
        <v>1920</v>
      </c>
      <c r="S14" s="55"/>
      <c r="T14" s="40"/>
      <c r="U14" s="38"/>
      <c r="V14" s="39"/>
      <c r="W14" s="40"/>
    </row>
    <row r="15" ht="14.5" spans="1:23">
      <c r="A15" s="24">
        <v>13</v>
      </c>
      <c r="B15" s="25" t="s">
        <v>64</v>
      </c>
      <c r="C15" s="26" t="s">
        <v>1274</v>
      </c>
      <c r="D15" s="53">
        <v>46178</v>
      </c>
      <c r="E15" s="28" t="s">
        <v>3093</v>
      </c>
      <c r="F15" s="26">
        <v>6000053422</v>
      </c>
      <c r="G15" s="26" t="s">
        <v>3119</v>
      </c>
      <c r="H15" s="42">
        <v>516301490626058</v>
      </c>
      <c r="I15" s="49">
        <v>1</v>
      </c>
      <c r="J15" s="50">
        <v>0</v>
      </c>
      <c r="K15" s="50">
        <v>1</v>
      </c>
      <c r="L15" s="56" t="s">
        <v>3125</v>
      </c>
      <c r="M15" s="58" t="s">
        <v>1928</v>
      </c>
      <c r="N15" s="58" t="s">
        <v>2216</v>
      </c>
      <c r="O15" s="34" t="s">
        <v>1920</v>
      </c>
      <c r="P15" s="40"/>
      <c r="Q15" s="40"/>
      <c r="R15" s="36" t="s">
        <v>1920</v>
      </c>
      <c r="S15" s="55"/>
      <c r="T15" s="40"/>
      <c r="U15" s="38" t="s">
        <v>25</v>
      </c>
      <c r="V15" s="39" t="s">
        <v>13</v>
      </c>
      <c r="W15" s="40"/>
    </row>
    <row r="16" ht="14.5" spans="1:23">
      <c r="A16" s="24">
        <v>14</v>
      </c>
      <c r="B16" s="25" t="s">
        <v>64</v>
      </c>
      <c r="C16" s="26" t="s">
        <v>1274</v>
      </c>
      <c r="D16" s="53">
        <v>46178</v>
      </c>
      <c r="E16" s="28" t="s">
        <v>3093</v>
      </c>
      <c r="F16" s="26">
        <v>6000053422</v>
      </c>
      <c r="G16" s="26" t="s">
        <v>3119</v>
      </c>
      <c r="H16" s="42" t="s">
        <v>3127</v>
      </c>
      <c r="I16" s="49">
        <v>2</v>
      </c>
      <c r="J16" s="50">
        <v>2</v>
      </c>
      <c r="K16" s="50">
        <v>0</v>
      </c>
      <c r="L16" s="56" t="s">
        <v>66</v>
      </c>
      <c r="M16" s="50"/>
      <c r="N16" s="50"/>
      <c r="O16" s="34" t="s">
        <v>1920</v>
      </c>
      <c r="P16" s="40"/>
      <c r="Q16" s="40"/>
      <c r="R16" s="36" t="s">
        <v>1920</v>
      </c>
      <c r="S16" s="55"/>
      <c r="T16" s="40"/>
      <c r="U16" s="38"/>
      <c r="V16" s="39"/>
      <c r="W16" s="40"/>
    </row>
    <row r="17" ht="14.5" spans="1:23">
      <c r="A17" s="24">
        <v>15</v>
      </c>
      <c r="B17" s="25" t="s">
        <v>64</v>
      </c>
      <c r="C17" s="26" t="s">
        <v>1274</v>
      </c>
      <c r="D17" s="53">
        <v>46178</v>
      </c>
      <c r="E17" s="28" t="s">
        <v>3093</v>
      </c>
      <c r="F17" s="26">
        <v>6000053422</v>
      </c>
      <c r="G17" s="26" t="s">
        <v>3119</v>
      </c>
      <c r="H17" s="42">
        <v>516301490626061</v>
      </c>
      <c r="I17" s="49">
        <v>1</v>
      </c>
      <c r="J17" s="50">
        <v>0</v>
      </c>
      <c r="K17" s="50">
        <v>1</v>
      </c>
      <c r="L17" s="56" t="s">
        <v>3121</v>
      </c>
      <c r="M17" s="57" t="s">
        <v>3122</v>
      </c>
      <c r="N17" s="58" t="s">
        <v>3123</v>
      </c>
      <c r="O17" s="34" t="s">
        <v>1920</v>
      </c>
      <c r="P17" s="40"/>
      <c r="Q17" s="57" t="s">
        <v>2246</v>
      </c>
      <c r="R17" s="36" t="s">
        <v>1920</v>
      </c>
      <c r="S17" s="55"/>
      <c r="T17" s="40"/>
      <c r="U17" s="38" t="s">
        <v>2176</v>
      </c>
      <c r="V17" s="39" t="s">
        <v>13</v>
      </c>
      <c r="W17" s="40"/>
    </row>
    <row r="18" ht="14.5" spans="1:23">
      <c r="A18" s="24">
        <v>16</v>
      </c>
      <c r="B18" s="25" t="s">
        <v>64</v>
      </c>
      <c r="C18" s="26" t="s">
        <v>1274</v>
      </c>
      <c r="D18" s="53">
        <v>46178</v>
      </c>
      <c r="E18" s="28" t="s">
        <v>3093</v>
      </c>
      <c r="F18" s="26">
        <v>6000053422</v>
      </c>
      <c r="G18" s="26" t="s">
        <v>3119</v>
      </c>
      <c r="H18" s="42" t="s">
        <v>3128</v>
      </c>
      <c r="I18" s="49">
        <v>9</v>
      </c>
      <c r="J18" s="50">
        <v>9</v>
      </c>
      <c r="K18" s="50">
        <v>0</v>
      </c>
      <c r="L18" s="40" t="s">
        <v>66</v>
      </c>
      <c r="M18" s="50"/>
      <c r="N18" s="50"/>
      <c r="O18" s="34" t="s">
        <v>1920</v>
      </c>
      <c r="P18" s="40"/>
      <c r="Q18" s="40"/>
      <c r="R18" s="36" t="s">
        <v>1920</v>
      </c>
      <c r="S18" s="55"/>
      <c r="T18" s="40"/>
      <c r="U18" s="38"/>
      <c r="V18" s="39"/>
      <c r="W18" s="40"/>
    </row>
    <row r="19" ht="14.5" spans="1:23">
      <c r="A19" s="24">
        <v>17</v>
      </c>
      <c r="B19" s="25" t="s">
        <v>64</v>
      </c>
      <c r="C19" s="26" t="s">
        <v>1274</v>
      </c>
      <c r="D19" s="53">
        <v>46178</v>
      </c>
      <c r="E19" s="28" t="s">
        <v>3093</v>
      </c>
      <c r="F19" s="26">
        <v>6000053422</v>
      </c>
      <c r="G19" s="26"/>
      <c r="H19" s="42" t="s">
        <v>3129</v>
      </c>
      <c r="I19" s="49">
        <v>12</v>
      </c>
      <c r="J19" s="50">
        <v>12</v>
      </c>
      <c r="K19" s="50">
        <v>0</v>
      </c>
      <c r="L19" s="40" t="s">
        <v>66</v>
      </c>
      <c r="M19" s="50"/>
      <c r="N19" s="50"/>
      <c r="O19" s="34" t="s">
        <v>1920</v>
      </c>
      <c r="P19" s="40"/>
      <c r="Q19" s="40"/>
      <c r="R19" s="36" t="s">
        <v>1920</v>
      </c>
      <c r="S19" s="55"/>
      <c r="T19" s="40"/>
      <c r="U19" s="38"/>
      <c r="V19" s="39"/>
      <c r="W19" s="40"/>
    </row>
    <row r="20" ht="14.5" spans="1:23">
      <c r="A20" s="24">
        <v>18</v>
      </c>
      <c r="B20" s="25" t="s">
        <v>64</v>
      </c>
      <c r="C20" s="26" t="s">
        <v>1274</v>
      </c>
      <c r="D20" s="61">
        <v>46188</v>
      </c>
      <c r="E20" s="28" t="s">
        <v>3093</v>
      </c>
      <c r="F20" s="55">
        <v>6000053422</v>
      </c>
      <c r="G20" s="26" t="s">
        <v>3119</v>
      </c>
      <c r="H20" s="42">
        <v>516301490626083</v>
      </c>
      <c r="I20" s="49">
        <v>1</v>
      </c>
      <c r="J20" s="50">
        <v>0</v>
      </c>
      <c r="K20" s="50">
        <v>1</v>
      </c>
      <c r="L20" s="40" t="s">
        <v>3130</v>
      </c>
      <c r="M20" s="58" t="s">
        <v>1928</v>
      </c>
      <c r="N20" s="58" t="s">
        <v>2216</v>
      </c>
      <c r="O20" s="34" t="s">
        <v>1920</v>
      </c>
      <c r="P20" s="57"/>
      <c r="Q20" s="57" t="s">
        <v>122</v>
      </c>
      <c r="R20" s="36" t="s">
        <v>1920</v>
      </c>
      <c r="S20" s="52"/>
      <c r="T20" s="51"/>
      <c r="U20" s="38" t="s">
        <v>25</v>
      </c>
      <c r="V20" s="39" t="s">
        <v>13</v>
      </c>
      <c r="W20" s="40"/>
    </row>
    <row r="21" ht="14.5" spans="1:23">
      <c r="A21" s="24">
        <v>19</v>
      </c>
      <c r="B21" s="25" t="s">
        <v>64</v>
      </c>
      <c r="C21" s="26" t="s">
        <v>1274</v>
      </c>
      <c r="D21" s="61">
        <v>46188</v>
      </c>
      <c r="E21" s="28" t="s">
        <v>3093</v>
      </c>
      <c r="F21" s="55">
        <v>6000053422</v>
      </c>
      <c r="G21" s="26" t="s">
        <v>3119</v>
      </c>
      <c r="H21" s="42">
        <v>516301490626084</v>
      </c>
      <c r="I21" s="49">
        <v>1</v>
      </c>
      <c r="J21" s="50">
        <v>0</v>
      </c>
      <c r="K21" s="50">
        <v>1</v>
      </c>
      <c r="L21" s="56" t="s">
        <v>3131</v>
      </c>
      <c r="M21" s="58" t="s">
        <v>1928</v>
      </c>
      <c r="N21" s="58" t="s">
        <v>2216</v>
      </c>
      <c r="O21" s="34" t="s">
        <v>1920</v>
      </c>
      <c r="P21" s="51"/>
      <c r="Q21" s="51"/>
      <c r="R21" s="36" t="s">
        <v>1920</v>
      </c>
      <c r="S21" s="52"/>
      <c r="T21" s="51"/>
      <c r="U21" s="38" t="s">
        <v>25</v>
      </c>
      <c r="V21" s="39" t="s">
        <v>13</v>
      </c>
      <c r="W21" s="40"/>
    </row>
    <row r="22" ht="14.5" spans="1:23">
      <c r="A22" s="24">
        <v>20</v>
      </c>
      <c r="B22" s="25" t="s">
        <v>64</v>
      </c>
      <c r="C22" s="26" t="s">
        <v>1274</v>
      </c>
      <c r="D22" s="61">
        <v>46188</v>
      </c>
      <c r="E22" s="28" t="s">
        <v>3093</v>
      </c>
      <c r="F22" s="55">
        <v>6000053422</v>
      </c>
      <c r="G22" s="26" t="s">
        <v>3119</v>
      </c>
      <c r="H22" s="42">
        <v>516301490626085</v>
      </c>
      <c r="I22" s="49">
        <v>1</v>
      </c>
      <c r="J22" s="50">
        <v>0</v>
      </c>
      <c r="K22" s="50">
        <v>1</v>
      </c>
      <c r="L22" s="40" t="s">
        <v>3132</v>
      </c>
      <c r="M22" s="58" t="s">
        <v>1928</v>
      </c>
      <c r="N22" s="58"/>
      <c r="O22" s="34" t="s">
        <v>1920</v>
      </c>
      <c r="P22" s="51"/>
      <c r="Q22" s="51"/>
      <c r="R22" s="36" t="s">
        <v>1920</v>
      </c>
      <c r="S22" s="52"/>
      <c r="T22" s="51"/>
      <c r="U22" s="38" t="s">
        <v>25</v>
      </c>
      <c r="V22" s="39" t="s">
        <v>13</v>
      </c>
      <c r="W22" s="40"/>
    </row>
    <row r="23" ht="14.5" spans="1:23">
      <c r="A23" s="24">
        <v>21</v>
      </c>
      <c r="B23" s="25" t="s">
        <v>64</v>
      </c>
      <c r="C23" s="26" t="s">
        <v>1274</v>
      </c>
      <c r="D23" s="61">
        <v>46188</v>
      </c>
      <c r="E23" s="28" t="s">
        <v>3093</v>
      </c>
      <c r="F23" s="55">
        <v>6000053422</v>
      </c>
      <c r="G23" s="26" t="s">
        <v>3119</v>
      </c>
      <c r="H23" s="42" t="s">
        <v>3133</v>
      </c>
      <c r="I23" s="49">
        <v>7</v>
      </c>
      <c r="J23" s="50">
        <v>7</v>
      </c>
      <c r="K23" s="50">
        <v>0</v>
      </c>
      <c r="L23" s="40" t="s">
        <v>66</v>
      </c>
      <c r="M23" s="28"/>
      <c r="N23" s="28"/>
      <c r="O23" s="34" t="s">
        <v>1920</v>
      </c>
      <c r="P23" s="51"/>
      <c r="Q23" s="51"/>
      <c r="R23" s="36" t="s">
        <v>1920</v>
      </c>
      <c r="S23" s="52"/>
      <c r="T23" s="51"/>
      <c r="U23" s="38"/>
      <c r="V23" s="39"/>
      <c r="W23" s="40"/>
    </row>
    <row r="24" ht="14.5" spans="1:23">
      <c r="A24" s="24">
        <v>22</v>
      </c>
      <c r="B24" s="25" t="s">
        <v>64</v>
      </c>
      <c r="C24" s="26" t="s">
        <v>1274</v>
      </c>
      <c r="D24" s="61">
        <v>46191</v>
      </c>
      <c r="E24" s="28" t="s">
        <v>3093</v>
      </c>
      <c r="F24" s="55">
        <v>6000053422</v>
      </c>
      <c r="G24" s="28" t="s">
        <v>3093</v>
      </c>
      <c r="H24" s="42" t="s">
        <v>3134</v>
      </c>
      <c r="I24" s="49">
        <v>7</v>
      </c>
      <c r="J24" s="50">
        <v>7</v>
      </c>
      <c r="K24" s="50">
        <v>0</v>
      </c>
      <c r="L24" s="40" t="s">
        <v>66</v>
      </c>
      <c r="M24" s="55"/>
      <c r="N24" s="55"/>
      <c r="O24" s="34" t="s">
        <v>1920</v>
      </c>
      <c r="P24" s="51"/>
      <c r="Q24" s="51"/>
      <c r="R24" s="36" t="s">
        <v>1920</v>
      </c>
      <c r="S24" s="52"/>
      <c r="T24" s="51"/>
      <c r="U24" s="38"/>
      <c r="V24" s="39"/>
      <c r="W24" s="40"/>
    </row>
    <row r="25" ht="14.5" spans="1:23">
      <c r="A25" s="24">
        <v>23</v>
      </c>
      <c r="B25" s="25" t="s">
        <v>64</v>
      </c>
      <c r="C25" s="26" t="s">
        <v>1274</v>
      </c>
      <c r="D25" s="61">
        <v>46192</v>
      </c>
      <c r="E25" s="28" t="s">
        <v>3093</v>
      </c>
      <c r="F25" s="55">
        <v>6000053422</v>
      </c>
      <c r="G25" s="28" t="s">
        <v>3093</v>
      </c>
      <c r="H25" s="42" t="s">
        <v>3135</v>
      </c>
      <c r="I25" s="49">
        <v>11</v>
      </c>
      <c r="J25" s="50">
        <v>11</v>
      </c>
      <c r="K25" s="50">
        <v>0</v>
      </c>
      <c r="L25" s="40" t="s">
        <v>66</v>
      </c>
      <c r="M25" s="28"/>
      <c r="N25" s="28"/>
      <c r="O25" s="34" t="s">
        <v>1920</v>
      </c>
      <c r="P25" s="34"/>
      <c r="Q25" s="34"/>
      <c r="R25" s="36" t="s">
        <v>1920</v>
      </c>
      <c r="S25" s="37"/>
      <c r="T25" s="34"/>
      <c r="U25" s="38"/>
      <c r="V25" s="39"/>
      <c r="W25" s="40"/>
    </row>
    <row r="26" ht="14.5" spans="1:23">
      <c r="A26" s="24">
        <v>24</v>
      </c>
      <c r="B26" s="25" t="s">
        <v>64</v>
      </c>
      <c r="C26" s="26" t="s">
        <v>1274</v>
      </c>
      <c r="D26" s="61">
        <v>46193</v>
      </c>
      <c r="E26" s="28" t="s">
        <v>3093</v>
      </c>
      <c r="F26" s="55">
        <v>6000053422</v>
      </c>
      <c r="G26" s="28" t="s">
        <v>3093</v>
      </c>
      <c r="H26" s="42">
        <v>516301490626111</v>
      </c>
      <c r="I26" s="49">
        <v>1</v>
      </c>
      <c r="J26" s="50">
        <v>1</v>
      </c>
      <c r="K26" s="50">
        <v>0</v>
      </c>
      <c r="L26" s="40" t="s">
        <v>66</v>
      </c>
      <c r="M26" s="28"/>
      <c r="N26" s="28"/>
      <c r="O26" s="34" t="s">
        <v>1920</v>
      </c>
      <c r="P26" s="34"/>
      <c r="Q26" s="34"/>
      <c r="R26" s="36" t="s">
        <v>1920</v>
      </c>
      <c r="S26" s="37"/>
      <c r="T26" s="34"/>
      <c r="U26" s="38"/>
      <c r="V26" s="39"/>
      <c r="W26" s="40"/>
    </row>
    <row r="27" ht="14.5" spans="1:23">
      <c r="A27" s="24">
        <v>26</v>
      </c>
      <c r="B27" s="25" t="s">
        <v>64</v>
      </c>
      <c r="C27" s="26" t="s">
        <v>1274</v>
      </c>
      <c r="D27" s="61">
        <v>46198</v>
      </c>
      <c r="E27" s="28" t="s">
        <v>3093</v>
      </c>
      <c r="F27" s="55">
        <v>6000053422</v>
      </c>
      <c r="G27" s="28" t="s">
        <v>3093</v>
      </c>
      <c r="H27" s="42" t="s">
        <v>3136</v>
      </c>
      <c r="I27" s="49">
        <v>7</v>
      </c>
      <c r="J27" s="50">
        <v>7</v>
      </c>
      <c r="K27" s="50">
        <v>0</v>
      </c>
      <c r="L27" s="62" t="s">
        <v>66</v>
      </c>
      <c r="M27" s="28"/>
      <c r="N27" s="28"/>
      <c r="O27" s="34" t="s">
        <v>1920</v>
      </c>
      <c r="P27" s="37" t="s">
        <v>3137</v>
      </c>
      <c r="Q27" s="34"/>
      <c r="R27" s="36" t="s">
        <v>1920</v>
      </c>
      <c r="S27" s="37"/>
      <c r="T27" s="34"/>
      <c r="U27" s="38"/>
      <c r="V27" s="39"/>
      <c r="W27" s="40"/>
    </row>
    <row r="28" ht="14.5" spans="1:23">
      <c r="A28" s="24">
        <v>27</v>
      </c>
      <c r="B28" s="25" t="s">
        <v>64</v>
      </c>
      <c r="C28" s="50" t="s">
        <v>1274</v>
      </c>
      <c r="D28" s="61">
        <v>46198</v>
      </c>
      <c r="E28" s="28" t="s">
        <v>3093</v>
      </c>
      <c r="F28" s="55">
        <v>6000053422</v>
      </c>
      <c r="G28" s="28" t="s">
        <v>3093</v>
      </c>
      <c r="H28" s="42">
        <v>516301490626119</v>
      </c>
      <c r="I28" s="49">
        <v>1</v>
      </c>
      <c r="J28" s="50">
        <v>0</v>
      </c>
      <c r="K28" s="50">
        <v>1</v>
      </c>
      <c r="L28" s="56" t="s">
        <v>3121</v>
      </c>
      <c r="M28" s="57" t="s">
        <v>3122</v>
      </c>
      <c r="N28" s="58" t="s">
        <v>3123</v>
      </c>
      <c r="O28" s="34" t="s">
        <v>1920</v>
      </c>
      <c r="P28" s="37"/>
      <c r="Q28" s="57" t="s">
        <v>2246</v>
      </c>
      <c r="R28" s="36" t="s">
        <v>1920</v>
      </c>
      <c r="S28" s="37"/>
      <c r="T28" s="34"/>
      <c r="U28" s="38" t="s">
        <v>2176</v>
      </c>
      <c r="V28" s="39" t="s">
        <v>13</v>
      </c>
      <c r="W28" s="40"/>
    </row>
    <row r="29" ht="14.5" spans="1:23">
      <c r="A29" s="24">
        <v>28</v>
      </c>
      <c r="B29" s="25" t="s">
        <v>64</v>
      </c>
      <c r="C29" s="50" t="s">
        <v>1274</v>
      </c>
      <c r="D29" s="61">
        <v>46198</v>
      </c>
      <c r="E29" s="28" t="s">
        <v>3093</v>
      </c>
      <c r="F29" s="55">
        <v>6000053422</v>
      </c>
      <c r="G29" s="28" t="s">
        <v>3093</v>
      </c>
      <c r="H29" s="42" t="s">
        <v>3138</v>
      </c>
      <c r="I29" s="49">
        <v>3</v>
      </c>
      <c r="J29" s="50">
        <v>3</v>
      </c>
      <c r="K29" s="50">
        <v>0</v>
      </c>
      <c r="L29" s="62" t="s">
        <v>66</v>
      </c>
      <c r="M29" s="28"/>
      <c r="N29" s="28"/>
      <c r="O29" s="34" t="s">
        <v>1920</v>
      </c>
      <c r="P29" s="37"/>
      <c r="Q29" s="34"/>
      <c r="R29" s="36" t="s">
        <v>1920</v>
      </c>
      <c r="S29" s="37"/>
      <c r="T29" s="34"/>
      <c r="U29" s="38"/>
      <c r="V29" s="39"/>
      <c r="W29" s="40"/>
    </row>
    <row r="30" ht="14.5" spans="1:23">
      <c r="A30" s="24">
        <v>30</v>
      </c>
      <c r="B30" s="25" t="s">
        <v>64</v>
      </c>
      <c r="C30" s="50" t="s">
        <v>1274</v>
      </c>
      <c r="D30" s="61">
        <v>46200</v>
      </c>
      <c r="E30" s="28" t="s">
        <v>3093</v>
      </c>
      <c r="F30" s="55">
        <v>6000053422</v>
      </c>
      <c r="G30" s="28" t="s">
        <v>3093</v>
      </c>
      <c r="H30" s="42" t="s">
        <v>3139</v>
      </c>
      <c r="I30" s="49">
        <v>7</v>
      </c>
      <c r="J30" s="50">
        <v>7</v>
      </c>
      <c r="K30" s="50">
        <v>0</v>
      </c>
      <c r="L30" s="40" t="s">
        <v>66</v>
      </c>
      <c r="M30" s="28"/>
      <c r="N30" s="28"/>
      <c r="O30" s="34" t="s">
        <v>1920</v>
      </c>
      <c r="P30" s="34"/>
      <c r="Q30" s="34"/>
      <c r="R30" s="36" t="s">
        <v>1920</v>
      </c>
      <c r="S30" s="37"/>
      <c r="T30" s="34"/>
      <c r="U30" s="38"/>
      <c r="V30" s="39"/>
      <c r="W30" s="40"/>
    </row>
    <row r="31" ht="14.5" spans="1:23">
      <c r="A31" s="24">
        <v>31</v>
      </c>
      <c r="B31" s="25" t="s">
        <v>64</v>
      </c>
      <c r="C31" s="50" t="s">
        <v>1274</v>
      </c>
      <c r="D31" s="61">
        <v>46200</v>
      </c>
      <c r="E31" s="28" t="s">
        <v>3093</v>
      </c>
      <c r="F31" s="55">
        <v>6000053422</v>
      </c>
      <c r="G31" s="28" t="s">
        <v>3093</v>
      </c>
      <c r="H31" s="42">
        <v>516301490626130</v>
      </c>
      <c r="I31" s="49">
        <v>1</v>
      </c>
      <c r="J31" s="50">
        <v>0</v>
      </c>
      <c r="K31" s="50">
        <v>1</v>
      </c>
      <c r="L31" s="56" t="s">
        <v>3140</v>
      </c>
      <c r="M31" s="58" t="s">
        <v>1928</v>
      </c>
      <c r="N31" s="28"/>
      <c r="O31" s="34" t="s">
        <v>1920</v>
      </c>
      <c r="P31" s="34"/>
      <c r="Q31" s="34"/>
      <c r="R31" s="36" t="s">
        <v>1920</v>
      </c>
      <c r="S31" s="37"/>
      <c r="T31" s="34"/>
      <c r="U31" s="38" t="s">
        <v>25</v>
      </c>
      <c r="V31" s="39" t="s">
        <v>13</v>
      </c>
      <c r="W31" s="40"/>
    </row>
    <row r="32" ht="14.5" spans="1:23">
      <c r="A32" s="24">
        <v>32</v>
      </c>
      <c r="B32" s="25" t="s">
        <v>64</v>
      </c>
      <c r="C32" s="50" t="s">
        <v>1274</v>
      </c>
      <c r="D32" s="61">
        <v>46200</v>
      </c>
      <c r="E32" s="28" t="s">
        <v>3093</v>
      </c>
      <c r="F32" s="55">
        <v>6000053422</v>
      </c>
      <c r="G32" s="28" t="s">
        <v>3093</v>
      </c>
      <c r="H32" s="42" t="s">
        <v>3141</v>
      </c>
      <c r="I32" s="49">
        <v>4</v>
      </c>
      <c r="J32" s="50">
        <v>4</v>
      </c>
      <c r="K32" s="50">
        <v>0</v>
      </c>
      <c r="L32" s="40" t="s">
        <v>66</v>
      </c>
      <c r="M32" s="28"/>
      <c r="N32" s="28"/>
      <c r="O32" s="34" t="s">
        <v>1920</v>
      </c>
      <c r="P32" s="34"/>
      <c r="Q32" s="34"/>
      <c r="R32" s="36" t="s">
        <v>1920</v>
      </c>
      <c r="S32" s="37"/>
      <c r="T32" s="34"/>
      <c r="U32" s="38"/>
      <c r="V32" s="39"/>
      <c r="W32" s="40"/>
    </row>
    <row r="33" ht="14.5" spans="1:23">
      <c r="A33" s="24">
        <v>33</v>
      </c>
      <c r="B33" s="25" t="s">
        <v>64</v>
      </c>
      <c r="C33" s="50" t="s">
        <v>1274</v>
      </c>
      <c r="D33" s="61">
        <v>46200</v>
      </c>
      <c r="E33" s="28" t="s">
        <v>3093</v>
      </c>
      <c r="F33" s="55">
        <v>6000053422</v>
      </c>
      <c r="G33" s="28" t="s">
        <v>3093</v>
      </c>
      <c r="H33" s="42">
        <v>516301490626135</v>
      </c>
      <c r="I33" s="49">
        <v>1</v>
      </c>
      <c r="J33" s="50">
        <v>0</v>
      </c>
      <c r="K33" s="50">
        <v>1</v>
      </c>
      <c r="L33" s="56" t="s">
        <v>3121</v>
      </c>
      <c r="M33" s="57" t="s">
        <v>3122</v>
      </c>
      <c r="N33" s="58" t="s">
        <v>3123</v>
      </c>
      <c r="O33" s="34" t="s">
        <v>1920</v>
      </c>
      <c r="P33" s="34"/>
      <c r="Q33" s="57" t="s">
        <v>2246</v>
      </c>
      <c r="R33" s="36" t="s">
        <v>1920</v>
      </c>
      <c r="S33" s="37"/>
      <c r="T33" s="34"/>
      <c r="U33" s="38" t="s">
        <v>2176</v>
      </c>
      <c r="V33" s="39" t="s">
        <v>13</v>
      </c>
      <c r="W33" s="40"/>
    </row>
    <row r="34" ht="14.5" spans="1:23">
      <c r="A34" s="24">
        <v>34</v>
      </c>
      <c r="B34" s="25" t="s">
        <v>64</v>
      </c>
      <c r="C34" s="50" t="s">
        <v>1274</v>
      </c>
      <c r="D34" s="61">
        <v>46200</v>
      </c>
      <c r="E34" s="28" t="s">
        <v>3093</v>
      </c>
      <c r="F34" s="55">
        <v>6000053422</v>
      </c>
      <c r="G34" s="28" t="s">
        <v>3093</v>
      </c>
      <c r="H34" s="42" t="s">
        <v>3142</v>
      </c>
      <c r="I34" s="49">
        <v>8</v>
      </c>
      <c r="J34" s="50">
        <v>8</v>
      </c>
      <c r="K34" s="50">
        <v>0</v>
      </c>
      <c r="L34" s="40" t="s">
        <v>66</v>
      </c>
      <c r="M34" s="28"/>
      <c r="N34" s="28"/>
      <c r="O34" s="34" t="s">
        <v>1920</v>
      </c>
      <c r="P34" s="34"/>
      <c r="Q34" s="34"/>
      <c r="R34" s="36" t="s">
        <v>1920</v>
      </c>
      <c r="S34" s="37"/>
      <c r="T34" s="34"/>
      <c r="U34" s="38"/>
      <c r="V34" s="39"/>
      <c r="W34" s="40"/>
    </row>
    <row r="35" ht="14.5" spans="1:23">
      <c r="A35" s="24">
        <v>35</v>
      </c>
      <c r="B35" s="25" t="s">
        <v>64</v>
      </c>
      <c r="C35" s="50" t="s">
        <v>1274</v>
      </c>
      <c r="D35" s="61">
        <v>46203</v>
      </c>
      <c r="E35" s="28" t="s">
        <v>3093</v>
      </c>
      <c r="F35" s="55">
        <v>6000053422</v>
      </c>
      <c r="G35" s="28" t="s">
        <v>3093</v>
      </c>
      <c r="H35" s="42" t="s">
        <v>3143</v>
      </c>
      <c r="I35" s="49">
        <v>15</v>
      </c>
      <c r="J35" s="50">
        <v>15</v>
      </c>
      <c r="K35" s="50">
        <v>0</v>
      </c>
      <c r="L35" s="56"/>
      <c r="M35" s="28"/>
      <c r="N35" s="28"/>
      <c r="O35" s="34"/>
      <c r="P35" s="34"/>
      <c r="Q35" s="34"/>
      <c r="R35" s="36" t="s">
        <v>1920</v>
      </c>
      <c r="S35" s="37"/>
      <c r="T35" s="34"/>
      <c r="U35" s="38"/>
      <c r="V35" s="39"/>
      <c r="W35" s="40"/>
    </row>
    <row r="36" ht="14.5" spans="1:23">
      <c r="A36" s="24">
        <v>36</v>
      </c>
      <c r="B36" s="25" t="s">
        <v>64</v>
      </c>
      <c r="C36" s="50" t="s">
        <v>1274</v>
      </c>
      <c r="D36" s="61">
        <v>46203</v>
      </c>
      <c r="E36" s="26" t="s">
        <v>3093</v>
      </c>
      <c r="F36" s="55">
        <v>6000053422</v>
      </c>
      <c r="G36" s="28" t="s">
        <v>3093</v>
      </c>
      <c r="H36" s="42" t="s">
        <v>3144</v>
      </c>
      <c r="I36" s="49">
        <v>11</v>
      </c>
      <c r="J36" s="50">
        <v>11</v>
      </c>
      <c r="K36" s="50">
        <v>0</v>
      </c>
      <c r="L36" s="40" t="s">
        <v>66</v>
      </c>
      <c r="M36" s="28"/>
      <c r="N36" s="28"/>
      <c r="O36" s="34" t="s">
        <v>1920</v>
      </c>
      <c r="P36" s="34"/>
      <c r="Q36" s="34"/>
      <c r="R36" s="36" t="s">
        <v>1920</v>
      </c>
      <c r="S36" s="37"/>
      <c r="T36" s="34"/>
      <c r="U36" s="38"/>
      <c r="V36" s="39"/>
      <c r="W36" s="40"/>
    </row>
    <row r="37" ht="14.5" spans="1:23">
      <c r="A37" s="24">
        <v>37</v>
      </c>
      <c r="B37" s="25" t="s">
        <v>64</v>
      </c>
      <c r="C37" s="50" t="s">
        <v>1274</v>
      </c>
      <c r="D37" s="61">
        <v>46203</v>
      </c>
      <c r="E37" s="26" t="s">
        <v>3093</v>
      </c>
      <c r="F37" s="55">
        <v>6000053422</v>
      </c>
      <c r="G37" s="28" t="s">
        <v>3093</v>
      </c>
      <c r="H37" s="42">
        <v>516301490626155</v>
      </c>
      <c r="I37" s="49">
        <v>1</v>
      </c>
      <c r="J37" s="50">
        <v>0</v>
      </c>
      <c r="K37" s="50">
        <v>1</v>
      </c>
      <c r="L37" s="56" t="s">
        <v>3121</v>
      </c>
      <c r="M37" s="57" t="s">
        <v>2185</v>
      </c>
      <c r="N37" s="58" t="s">
        <v>70</v>
      </c>
      <c r="O37" s="34" t="s">
        <v>1920</v>
      </c>
      <c r="P37" s="34"/>
      <c r="Q37" s="57" t="s">
        <v>2246</v>
      </c>
      <c r="R37" s="36" t="s">
        <v>1920</v>
      </c>
      <c r="S37" s="37"/>
      <c r="T37" s="34"/>
      <c r="U37" s="38" t="s">
        <v>2176</v>
      </c>
      <c r="V37" s="39" t="s">
        <v>13</v>
      </c>
      <c r="W37" s="40"/>
    </row>
    <row r="38" ht="14.5" spans="1:23">
      <c r="A38" s="24">
        <v>38</v>
      </c>
      <c r="B38" s="25" t="s">
        <v>64</v>
      </c>
      <c r="C38" s="50" t="s">
        <v>1274</v>
      </c>
      <c r="D38" s="61">
        <v>46203</v>
      </c>
      <c r="E38" s="26" t="s">
        <v>3093</v>
      </c>
      <c r="F38" s="55">
        <v>6000053422</v>
      </c>
      <c r="G38" s="28" t="s">
        <v>3093</v>
      </c>
      <c r="H38" s="42">
        <v>516301490626156</v>
      </c>
      <c r="I38" s="49">
        <v>1</v>
      </c>
      <c r="J38" s="50">
        <v>0</v>
      </c>
      <c r="K38" s="50">
        <v>1</v>
      </c>
      <c r="L38" s="56" t="s">
        <v>3131</v>
      </c>
      <c r="M38" s="58" t="s">
        <v>1928</v>
      </c>
      <c r="N38" s="28"/>
      <c r="O38" s="34" t="s">
        <v>1920</v>
      </c>
      <c r="P38" s="34"/>
      <c r="Q38" s="34"/>
      <c r="R38" s="36" t="s">
        <v>1920</v>
      </c>
      <c r="S38" s="37"/>
      <c r="T38" s="34"/>
      <c r="U38" s="38" t="s">
        <v>25</v>
      </c>
      <c r="V38" s="39" t="s">
        <v>13</v>
      </c>
      <c r="W38" s="40"/>
    </row>
    <row r="39" ht="14.5" spans="1:23">
      <c r="A39" s="24">
        <v>39</v>
      </c>
      <c r="B39" s="25" t="s">
        <v>64</v>
      </c>
      <c r="C39" s="50" t="s">
        <v>1274</v>
      </c>
      <c r="D39" s="61">
        <v>46203</v>
      </c>
      <c r="E39" s="26" t="s">
        <v>3093</v>
      </c>
      <c r="F39" s="55">
        <v>6000053422</v>
      </c>
      <c r="G39" s="28" t="s">
        <v>3093</v>
      </c>
      <c r="H39" s="42">
        <v>516301490626157</v>
      </c>
      <c r="I39" s="49">
        <v>1</v>
      </c>
      <c r="J39" s="50">
        <v>1</v>
      </c>
      <c r="K39" s="50">
        <v>0</v>
      </c>
      <c r="L39" s="40" t="s">
        <v>66</v>
      </c>
      <c r="M39" s="28"/>
      <c r="N39" s="28"/>
      <c r="O39" s="34" t="s">
        <v>1920</v>
      </c>
      <c r="P39" s="34"/>
      <c r="Q39" s="34"/>
      <c r="R39" s="36" t="s">
        <v>1920</v>
      </c>
      <c r="S39" s="37"/>
      <c r="T39" s="34"/>
      <c r="U39" s="38"/>
      <c r="V39" s="39"/>
      <c r="W39" s="40"/>
    </row>
    <row r="40" ht="14.5" spans="1:23">
      <c r="A40" s="24">
        <v>40</v>
      </c>
      <c r="B40" s="25" t="s">
        <v>64</v>
      </c>
      <c r="C40" s="50" t="s">
        <v>1274</v>
      </c>
      <c r="D40" s="61">
        <v>46203</v>
      </c>
      <c r="E40" s="26" t="s">
        <v>3093</v>
      </c>
      <c r="F40" s="55">
        <v>6000053422</v>
      </c>
      <c r="G40" s="28" t="s">
        <v>3093</v>
      </c>
      <c r="H40" s="42">
        <v>516301490626158</v>
      </c>
      <c r="I40" s="49">
        <v>1</v>
      </c>
      <c r="J40" s="50">
        <v>0</v>
      </c>
      <c r="K40" s="50">
        <v>1</v>
      </c>
      <c r="L40" s="40" t="s">
        <v>3145</v>
      </c>
      <c r="M40" s="58" t="s">
        <v>1928</v>
      </c>
      <c r="N40" s="58" t="s">
        <v>2216</v>
      </c>
      <c r="O40" s="34" t="s">
        <v>1920</v>
      </c>
      <c r="P40" s="34"/>
      <c r="Q40" s="57" t="s">
        <v>122</v>
      </c>
      <c r="R40" s="36" t="s">
        <v>1920</v>
      </c>
      <c r="S40" s="37"/>
      <c r="T40" s="34"/>
      <c r="U40" s="38" t="s">
        <v>25</v>
      </c>
      <c r="V40" s="39" t="s">
        <v>13</v>
      </c>
      <c r="W40" s="40"/>
    </row>
    <row r="41" ht="14.5" spans="1:23">
      <c r="A41" s="24">
        <v>41</v>
      </c>
      <c r="B41" s="25" t="s">
        <v>64</v>
      </c>
      <c r="C41" s="50" t="s">
        <v>1274</v>
      </c>
      <c r="D41" s="61">
        <v>46204</v>
      </c>
      <c r="E41" s="26" t="s">
        <v>3093</v>
      </c>
      <c r="F41" s="55">
        <v>6000053422</v>
      </c>
      <c r="G41" s="28" t="s">
        <v>3093</v>
      </c>
      <c r="H41" s="42" t="s">
        <v>3146</v>
      </c>
      <c r="I41" s="49">
        <v>4</v>
      </c>
      <c r="J41" s="50">
        <v>4</v>
      </c>
      <c r="K41" s="50">
        <v>0</v>
      </c>
      <c r="L41" s="40" t="s">
        <v>66</v>
      </c>
      <c r="M41" s="28"/>
      <c r="N41" s="28"/>
      <c r="O41" s="34" t="s">
        <v>1920</v>
      </c>
      <c r="P41" s="34"/>
      <c r="Q41" s="34"/>
      <c r="R41" s="36" t="s">
        <v>1920</v>
      </c>
      <c r="S41" s="37"/>
      <c r="T41" s="34"/>
      <c r="U41" s="38"/>
      <c r="V41" s="39"/>
      <c r="W41" s="40"/>
    </row>
    <row r="42" ht="14.5" spans="1:23">
      <c r="A42" s="24">
        <v>42</v>
      </c>
      <c r="B42" s="25" t="s">
        <v>64</v>
      </c>
      <c r="C42" s="50" t="s">
        <v>1274</v>
      </c>
      <c r="D42" s="61">
        <v>46205</v>
      </c>
      <c r="E42" s="26" t="s">
        <v>3093</v>
      </c>
      <c r="F42" s="55">
        <v>6000053422</v>
      </c>
      <c r="G42" s="28" t="s">
        <v>3093</v>
      </c>
      <c r="H42" s="42" t="s">
        <v>3147</v>
      </c>
      <c r="I42" s="49">
        <v>4</v>
      </c>
      <c r="J42" s="50">
        <v>4</v>
      </c>
      <c r="K42" s="50">
        <v>0</v>
      </c>
      <c r="L42" s="40" t="s">
        <v>66</v>
      </c>
      <c r="M42" s="28"/>
      <c r="N42" s="28"/>
      <c r="O42" s="34" t="s">
        <v>1920</v>
      </c>
      <c r="P42" s="34"/>
      <c r="Q42" s="34"/>
      <c r="R42" s="36" t="s">
        <v>1920</v>
      </c>
      <c r="S42" s="37"/>
      <c r="T42" s="34"/>
      <c r="U42" s="38"/>
      <c r="V42" s="39"/>
      <c r="W42" s="40"/>
    </row>
    <row r="43" ht="14.5" spans="1:23">
      <c r="A43" s="24">
        <v>43</v>
      </c>
      <c r="B43" s="25" t="s">
        <v>64</v>
      </c>
      <c r="C43" s="50" t="s">
        <v>1274</v>
      </c>
      <c r="D43" s="61">
        <v>46206</v>
      </c>
      <c r="E43" s="26" t="s">
        <v>3093</v>
      </c>
      <c r="F43" s="55">
        <v>6000053422</v>
      </c>
      <c r="G43" s="28" t="s">
        <v>3093</v>
      </c>
      <c r="H43" s="42" t="s">
        <v>3148</v>
      </c>
      <c r="I43" s="49">
        <v>17</v>
      </c>
      <c r="J43" s="50">
        <v>17</v>
      </c>
      <c r="K43" s="50">
        <v>0</v>
      </c>
      <c r="L43" s="40"/>
      <c r="M43" s="28"/>
      <c r="N43" s="28"/>
      <c r="O43" s="34"/>
      <c r="P43" s="34"/>
      <c r="Q43" s="34"/>
      <c r="R43" s="36" t="s">
        <v>1920</v>
      </c>
      <c r="S43" s="37"/>
      <c r="T43" s="34"/>
      <c r="U43" s="38"/>
      <c r="V43" s="39"/>
      <c r="W43" s="40"/>
    </row>
    <row r="44" ht="14.5" spans="1:23">
      <c r="A44" s="24">
        <v>44</v>
      </c>
      <c r="B44" s="25" t="s">
        <v>64</v>
      </c>
      <c r="C44" s="50" t="s">
        <v>1274</v>
      </c>
      <c r="D44" s="61">
        <v>46206</v>
      </c>
      <c r="E44" s="26" t="s">
        <v>3093</v>
      </c>
      <c r="F44" s="55">
        <v>6000053422</v>
      </c>
      <c r="G44" s="28" t="s">
        <v>3093</v>
      </c>
      <c r="H44" s="42">
        <v>516301490726167</v>
      </c>
      <c r="I44" s="49">
        <v>1</v>
      </c>
      <c r="J44" s="50">
        <v>0</v>
      </c>
      <c r="K44" s="50">
        <v>1</v>
      </c>
      <c r="L44" s="56" t="s">
        <v>3149</v>
      </c>
      <c r="M44" s="58" t="s">
        <v>1928</v>
      </c>
      <c r="N44" s="28"/>
      <c r="O44" s="34" t="s">
        <v>1920</v>
      </c>
      <c r="P44" s="34"/>
      <c r="Q44" s="34"/>
      <c r="R44" s="36" t="s">
        <v>1920</v>
      </c>
      <c r="S44" s="37"/>
      <c r="T44" s="34"/>
      <c r="U44" s="38" t="s">
        <v>25</v>
      </c>
      <c r="V44" s="39" t="s">
        <v>13</v>
      </c>
      <c r="W44" s="40"/>
    </row>
    <row r="45" ht="14.5" spans="1:23">
      <c r="A45" s="24">
        <v>45</v>
      </c>
      <c r="B45" s="25" t="s">
        <v>64</v>
      </c>
      <c r="C45" s="50" t="s">
        <v>1274</v>
      </c>
      <c r="D45" s="61">
        <v>46206</v>
      </c>
      <c r="E45" s="26" t="s">
        <v>3093</v>
      </c>
      <c r="F45" s="55">
        <v>6000053422</v>
      </c>
      <c r="G45" s="28" t="s">
        <v>3093</v>
      </c>
      <c r="H45" s="42" t="s">
        <v>3150</v>
      </c>
      <c r="I45" s="49">
        <v>2</v>
      </c>
      <c r="J45" s="50">
        <v>2</v>
      </c>
      <c r="K45" s="50">
        <v>0</v>
      </c>
      <c r="L45" s="40" t="s">
        <v>66</v>
      </c>
      <c r="M45" s="28"/>
      <c r="N45" s="28"/>
      <c r="O45" s="34" t="s">
        <v>1920</v>
      </c>
      <c r="P45" s="34"/>
      <c r="Q45" s="34"/>
      <c r="R45" s="36" t="s">
        <v>1920</v>
      </c>
      <c r="S45" s="37"/>
      <c r="T45" s="34"/>
      <c r="U45" s="38"/>
      <c r="V45" s="39"/>
      <c r="W45" s="40"/>
    </row>
    <row r="46" ht="14.5" spans="1:23">
      <c r="A46" s="24">
        <v>46</v>
      </c>
      <c r="B46" s="25" t="s">
        <v>64</v>
      </c>
      <c r="C46" s="50" t="s">
        <v>1274</v>
      </c>
      <c r="D46" s="61">
        <v>46206</v>
      </c>
      <c r="E46" s="28" t="s">
        <v>3093</v>
      </c>
      <c r="F46" s="55">
        <v>6000053422</v>
      </c>
      <c r="G46" s="28" t="s">
        <v>3093</v>
      </c>
      <c r="H46" s="42">
        <v>516301490726170</v>
      </c>
      <c r="I46" s="49">
        <v>1</v>
      </c>
      <c r="J46" s="50">
        <v>0</v>
      </c>
      <c r="K46" s="50">
        <v>1</v>
      </c>
      <c r="L46" s="40" t="s">
        <v>3130</v>
      </c>
      <c r="M46" s="58" t="s">
        <v>1928</v>
      </c>
      <c r="N46" s="58" t="s">
        <v>2216</v>
      </c>
      <c r="O46" s="34" t="s">
        <v>1920</v>
      </c>
      <c r="P46" s="34"/>
      <c r="Q46" s="57" t="s">
        <v>122</v>
      </c>
      <c r="R46" s="36" t="s">
        <v>1920</v>
      </c>
      <c r="S46" s="37"/>
      <c r="T46" s="34"/>
      <c r="U46" s="38" t="s">
        <v>25</v>
      </c>
      <c r="V46" s="39" t="s">
        <v>13</v>
      </c>
      <c r="W46" s="40"/>
    </row>
    <row r="47" ht="14.5" spans="1:23">
      <c r="A47" s="24">
        <v>47</v>
      </c>
      <c r="B47" s="25" t="s">
        <v>64</v>
      </c>
      <c r="C47" s="50" t="s">
        <v>1274</v>
      </c>
      <c r="D47" s="61">
        <v>46206</v>
      </c>
      <c r="E47" s="26" t="s">
        <v>3093</v>
      </c>
      <c r="F47" s="55">
        <v>6000053422</v>
      </c>
      <c r="G47" s="28" t="s">
        <v>3093</v>
      </c>
      <c r="H47" s="42" t="s">
        <v>3151</v>
      </c>
      <c r="I47" s="49">
        <v>4</v>
      </c>
      <c r="J47" s="50">
        <v>4</v>
      </c>
      <c r="K47" s="50">
        <v>0</v>
      </c>
      <c r="L47" s="40" t="s">
        <v>66</v>
      </c>
      <c r="M47" s="28"/>
      <c r="N47" s="28"/>
      <c r="O47" s="34" t="s">
        <v>1920</v>
      </c>
      <c r="P47" s="34"/>
      <c r="Q47" s="34"/>
      <c r="R47" s="36" t="s">
        <v>1920</v>
      </c>
      <c r="S47" s="37"/>
      <c r="T47" s="34"/>
      <c r="U47" s="38"/>
      <c r="V47" s="39"/>
      <c r="W47" s="40"/>
    </row>
    <row r="48" ht="14.5" spans="1:23">
      <c r="A48" s="24">
        <v>48</v>
      </c>
      <c r="B48" s="25" t="s">
        <v>64</v>
      </c>
      <c r="C48" s="50" t="s">
        <v>1274</v>
      </c>
      <c r="D48" s="61">
        <v>46206</v>
      </c>
      <c r="E48" s="26" t="s">
        <v>3093</v>
      </c>
      <c r="F48" s="55">
        <v>6000053422</v>
      </c>
      <c r="G48" s="28" t="s">
        <v>3093</v>
      </c>
      <c r="H48" s="42">
        <v>516301490726175</v>
      </c>
      <c r="I48" s="49">
        <v>1</v>
      </c>
      <c r="J48" s="50">
        <v>0</v>
      </c>
      <c r="K48" s="50">
        <v>1</v>
      </c>
      <c r="L48" s="40" t="s">
        <v>3152</v>
      </c>
      <c r="M48" s="58" t="s">
        <v>1928</v>
      </c>
      <c r="N48" s="28"/>
      <c r="O48" s="34" t="s">
        <v>1920</v>
      </c>
      <c r="P48" s="34"/>
      <c r="Q48" s="34"/>
      <c r="R48" s="36" t="s">
        <v>1920</v>
      </c>
      <c r="S48" s="37"/>
      <c r="T48" s="34"/>
      <c r="U48" s="38" t="s">
        <v>25</v>
      </c>
      <c r="V48" s="39" t="s">
        <v>13</v>
      </c>
      <c r="W48" s="40"/>
    </row>
    <row r="49" ht="14.5" spans="1:23">
      <c r="A49" s="24">
        <v>49</v>
      </c>
      <c r="B49" s="25" t="s">
        <v>64</v>
      </c>
      <c r="C49" s="50" t="s">
        <v>1274</v>
      </c>
      <c r="D49" s="61">
        <v>46206</v>
      </c>
      <c r="E49" s="26" t="s">
        <v>3093</v>
      </c>
      <c r="F49" s="55">
        <v>6000053422</v>
      </c>
      <c r="G49" s="28" t="s">
        <v>3093</v>
      </c>
      <c r="H49" s="42" t="s">
        <v>3153</v>
      </c>
      <c r="I49" s="49">
        <v>7</v>
      </c>
      <c r="J49" s="50">
        <v>7</v>
      </c>
      <c r="K49" s="50">
        <v>0</v>
      </c>
      <c r="L49" s="40" t="s">
        <v>66</v>
      </c>
      <c r="M49" s="28"/>
      <c r="N49" s="28"/>
      <c r="O49" s="34" t="s">
        <v>1920</v>
      </c>
      <c r="P49" s="34"/>
      <c r="Q49" s="34"/>
      <c r="R49" s="36" t="s">
        <v>1920</v>
      </c>
      <c r="S49" s="37"/>
      <c r="T49" s="34"/>
      <c r="U49" s="38"/>
      <c r="V49" s="39"/>
      <c r="W49" s="40"/>
    </row>
    <row r="50" ht="14.5" spans="1:23">
      <c r="A50" s="24">
        <v>50</v>
      </c>
      <c r="B50" s="25" t="s">
        <v>64</v>
      </c>
      <c r="C50" s="50" t="s">
        <v>1274</v>
      </c>
      <c r="D50" s="61">
        <v>46212</v>
      </c>
      <c r="E50" s="26" t="s">
        <v>3093</v>
      </c>
      <c r="F50" s="55">
        <v>6000053422</v>
      </c>
      <c r="G50" s="28" t="s">
        <v>3093</v>
      </c>
      <c r="H50" s="42" t="s">
        <v>3154</v>
      </c>
      <c r="I50" s="49">
        <v>16</v>
      </c>
      <c r="J50" s="50">
        <v>16</v>
      </c>
      <c r="K50" s="50">
        <v>0</v>
      </c>
      <c r="L50" s="40"/>
      <c r="M50" s="28"/>
      <c r="N50" s="28"/>
      <c r="O50" s="34" t="s">
        <v>1920</v>
      </c>
      <c r="P50" s="34"/>
      <c r="Q50" s="34"/>
      <c r="R50" s="36" t="s">
        <v>1920</v>
      </c>
      <c r="S50" s="37"/>
      <c r="T50" s="34"/>
      <c r="U50" s="38"/>
      <c r="V50" s="39"/>
      <c r="W50" s="40"/>
    </row>
    <row r="51" ht="14.5" spans="1:23">
      <c r="A51" s="24">
        <v>51</v>
      </c>
      <c r="B51" s="25" t="s">
        <v>64</v>
      </c>
      <c r="C51" s="50" t="s">
        <v>1274</v>
      </c>
      <c r="D51" s="61">
        <v>46212</v>
      </c>
      <c r="E51" s="28" t="s">
        <v>3093</v>
      </c>
      <c r="F51" s="55">
        <v>6000053422</v>
      </c>
      <c r="G51" s="28" t="s">
        <v>3093</v>
      </c>
      <c r="H51" s="42">
        <v>516301490726183</v>
      </c>
      <c r="I51" s="49">
        <v>1</v>
      </c>
      <c r="J51" s="50">
        <v>0</v>
      </c>
      <c r="K51" s="50">
        <v>1</v>
      </c>
      <c r="L51" s="56" t="s">
        <v>3131</v>
      </c>
      <c r="M51" s="58" t="s">
        <v>1928</v>
      </c>
      <c r="N51" s="28"/>
      <c r="O51" s="34" t="s">
        <v>1920</v>
      </c>
      <c r="P51" s="34"/>
      <c r="Q51" s="34"/>
      <c r="R51" s="36" t="s">
        <v>1920</v>
      </c>
      <c r="S51" s="37"/>
      <c r="T51" s="34"/>
      <c r="U51" s="38" t="s">
        <v>25</v>
      </c>
      <c r="V51" s="39" t="s">
        <v>13</v>
      </c>
      <c r="W51" s="40"/>
    </row>
    <row r="52" ht="14.5" spans="1:23">
      <c r="A52" s="24">
        <v>52</v>
      </c>
      <c r="B52" s="25" t="s">
        <v>64</v>
      </c>
      <c r="C52" s="50" t="s">
        <v>1274</v>
      </c>
      <c r="D52" s="61">
        <v>46212</v>
      </c>
      <c r="E52" s="28" t="s">
        <v>3093</v>
      </c>
      <c r="F52" s="55">
        <v>6000053422</v>
      </c>
      <c r="G52" s="28" t="s">
        <v>3093</v>
      </c>
      <c r="H52" s="42" t="s">
        <v>3155</v>
      </c>
      <c r="I52" s="49">
        <v>13</v>
      </c>
      <c r="J52" s="50">
        <v>13</v>
      </c>
      <c r="K52" s="50">
        <v>0</v>
      </c>
      <c r="L52" s="40" t="s">
        <v>66</v>
      </c>
      <c r="M52" s="28"/>
      <c r="N52" s="28"/>
      <c r="O52" s="34" t="s">
        <v>1920</v>
      </c>
      <c r="P52" s="34"/>
      <c r="Q52" s="34"/>
      <c r="R52" s="36" t="s">
        <v>1920</v>
      </c>
      <c r="S52" s="37"/>
      <c r="T52" s="34"/>
      <c r="U52" s="38"/>
      <c r="V52" s="39"/>
      <c r="W52" s="40"/>
    </row>
    <row r="53" ht="14.5" spans="1:23">
      <c r="A53" s="24">
        <v>53</v>
      </c>
      <c r="B53" s="25" t="s">
        <v>64</v>
      </c>
      <c r="C53" s="50" t="s">
        <v>1274</v>
      </c>
      <c r="D53" s="61">
        <v>46212</v>
      </c>
      <c r="E53" s="28" t="s">
        <v>3093</v>
      </c>
      <c r="F53" s="55">
        <v>6000053422</v>
      </c>
      <c r="G53" s="28" t="s">
        <v>3093</v>
      </c>
      <c r="H53" s="42">
        <v>516301490726197</v>
      </c>
      <c r="I53" s="49">
        <v>1</v>
      </c>
      <c r="J53" s="50">
        <v>0</v>
      </c>
      <c r="K53" s="50">
        <v>1</v>
      </c>
      <c r="L53" s="40" t="s">
        <v>3156</v>
      </c>
      <c r="M53" s="58" t="s">
        <v>1928</v>
      </c>
      <c r="N53" s="28"/>
      <c r="O53" s="34" t="s">
        <v>1920</v>
      </c>
      <c r="P53" s="34"/>
      <c r="Q53" s="34"/>
      <c r="R53" s="36" t="s">
        <v>1920</v>
      </c>
      <c r="S53" s="37"/>
      <c r="T53" s="34"/>
      <c r="U53" s="38" t="s">
        <v>25</v>
      </c>
      <c r="V53" s="39" t="s">
        <v>13</v>
      </c>
      <c r="W53" s="40"/>
    </row>
    <row r="54" ht="14.5" spans="1:23">
      <c r="A54" s="24">
        <v>54</v>
      </c>
      <c r="B54" s="25" t="s">
        <v>64</v>
      </c>
      <c r="C54" s="50" t="s">
        <v>1274</v>
      </c>
      <c r="D54" s="61">
        <v>46212</v>
      </c>
      <c r="E54" s="28" t="s">
        <v>3093</v>
      </c>
      <c r="F54" s="55">
        <v>6000053422</v>
      </c>
      <c r="G54" s="28" t="s">
        <v>3093</v>
      </c>
      <c r="H54" s="42">
        <v>516301490726198</v>
      </c>
      <c r="I54" s="49">
        <v>1</v>
      </c>
      <c r="J54" s="50">
        <v>0</v>
      </c>
      <c r="K54" s="50">
        <v>1</v>
      </c>
      <c r="L54" s="40" t="s">
        <v>3157</v>
      </c>
      <c r="M54" s="28"/>
      <c r="N54" s="28"/>
      <c r="O54" s="34" t="s">
        <v>1920</v>
      </c>
      <c r="P54" s="34"/>
      <c r="Q54" s="34"/>
      <c r="R54" s="36" t="s">
        <v>1920</v>
      </c>
      <c r="S54" s="37"/>
      <c r="T54" s="34"/>
      <c r="U54" s="38" t="s">
        <v>510</v>
      </c>
      <c r="V54" s="39" t="s">
        <v>13</v>
      </c>
      <c r="W54" s="40"/>
    </row>
    <row r="55" ht="14.5" spans="1:23">
      <c r="A55" s="24">
        <v>55</v>
      </c>
      <c r="B55" s="25" t="s">
        <v>64</v>
      </c>
      <c r="C55" s="50" t="s">
        <v>1274</v>
      </c>
      <c r="D55" s="61">
        <v>46213</v>
      </c>
      <c r="E55" s="28" t="s">
        <v>3093</v>
      </c>
      <c r="F55" s="55">
        <v>6000053422</v>
      </c>
      <c r="G55" s="28" t="s">
        <v>3093</v>
      </c>
      <c r="H55" s="42" t="s">
        <v>3158</v>
      </c>
      <c r="I55" s="49">
        <v>16</v>
      </c>
      <c r="J55" s="50">
        <v>16</v>
      </c>
      <c r="K55" s="50">
        <v>0</v>
      </c>
      <c r="L55" s="40"/>
      <c r="M55" s="28"/>
      <c r="N55" s="28"/>
      <c r="O55" s="34" t="s">
        <v>1920</v>
      </c>
      <c r="P55" s="34"/>
      <c r="Q55" s="34"/>
      <c r="R55" s="36" t="s">
        <v>1920</v>
      </c>
      <c r="S55" s="37"/>
      <c r="T55" s="34"/>
      <c r="U55" s="38"/>
      <c r="V55" s="39"/>
      <c r="W55" s="40"/>
    </row>
    <row r="56" ht="14.5" spans="1:23">
      <c r="A56" s="24">
        <v>56</v>
      </c>
      <c r="B56" s="25" t="s">
        <v>64</v>
      </c>
      <c r="C56" s="50" t="s">
        <v>1274</v>
      </c>
      <c r="D56" s="61">
        <v>46213</v>
      </c>
      <c r="E56" s="28" t="s">
        <v>3093</v>
      </c>
      <c r="F56" s="55">
        <v>6000053422</v>
      </c>
      <c r="G56" s="28" t="s">
        <v>3093</v>
      </c>
      <c r="H56" s="42" t="s">
        <v>3159</v>
      </c>
      <c r="I56" s="49">
        <v>2</v>
      </c>
      <c r="J56" s="50">
        <v>2</v>
      </c>
      <c r="K56" s="50">
        <v>0</v>
      </c>
      <c r="L56" s="40" t="s">
        <v>66</v>
      </c>
      <c r="M56" s="28"/>
      <c r="N56" s="28"/>
      <c r="O56" s="34" t="s">
        <v>1920</v>
      </c>
      <c r="P56" s="34"/>
      <c r="Q56" s="34"/>
      <c r="R56" s="36" t="s">
        <v>1920</v>
      </c>
      <c r="S56" s="37"/>
      <c r="T56" s="34"/>
      <c r="U56" s="38"/>
      <c r="V56" s="39"/>
      <c r="W56" s="40"/>
    </row>
    <row r="57" ht="14.5" spans="1:23">
      <c r="A57" s="24">
        <v>57</v>
      </c>
      <c r="B57" s="25" t="s">
        <v>64</v>
      </c>
      <c r="C57" s="50" t="s">
        <v>1274</v>
      </c>
      <c r="D57" s="61">
        <v>46213</v>
      </c>
      <c r="E57" s="28" t="s">
        <v>3093</v>
      </c>
      <c r="F57" s="55">
        <v>6000053422</v>
      </c>
      <c r="G57" s="28" t="s">
        <v>3093</v>
      </c>
      <c r="H57" s="42">
        <v>516301490726201</v>
      </c>
      <c r="I57" s="49">
        <v>1</v>
      </c>
      <c r="J57" s="50">
        <v>0</v>
      </c>
      <c r="K57" s="50">
        <v>1</v>
      </c>
      <c r="L57" s="40" t="s">
        <v>3160</v>
      </c>
      <c r="M57" s="58" t="s">
        <v>1928</v>
      </c>
      <c r="N57" s="58" t="s">
        <v>2216</v>
      </c>
      <c r="O57" s="34" t="s">
        <v>1920</v>
      </c>
      <c r="P57" s="34"/>
      <c r="Q57" s="57" t="s">
        <v>122</v>
      </c>
      <c r="R57" s="36" t="s">
        <v>1920</v>
      </c>
      <c r="S57" s="37"/>
      <c r="T57" s="34"/>
      <c r="U57" s="38" t="s">
        <v>25</v>
      </c>
      <c r="V57" s="39" t="s">
        <v>13</v>
      </c>
      <c r="W57" s="40"/>
    </row>
    <row r="58" ht="14.5" spans="1:23">
      <c r="A58" s="24">
        <v>58</v>
      </c>
      <c r="B58" s="25" t="s">
        <v>64</v>
      </c>
      <c r="C58" s="50" t="s">
        <v>1274</v>
      </c>
      <c r="D58" s="61">
        <v>46213</v>
      </c>
      <c r="E58" s="28" t="s">
        <v>3093</v>
      </c>
      <c r="F58" s="55">
        <v>6000053422</v>
      </c>
      <c r="G58" s="28" t="s">
        <v>3093</v>
      </c>
      <c r="H58" s="42" t="s">
        <v>3161</v>
      </c>
      <c r="I58" s="49">
        <v>5</v>
      </c>
      <c r="J58" s="50">
        <v>5</v>
      </c>
      <c r="K58" s="50">
        <v>0</v>
      </c>
      <c r="L58" s="40" t="s">
        <v>66</v>
      </c>
      <c r="M58" s="28"/>
      <c r="N58" s="28"/>
      <c r="O58" s="34" t="s">
        <v>1920</v>
      </c>
      <c r="P58" s="34"/>
      <c r="Q58" s="34"/>
      <c r="R58" s="36" t="s">
        <v>1920</v>
      </c>
      <c r="S58" s="37"/>
      <c r="T58" s="34"/>
      <c r="U58" s="38"/>
      <c r="V58" s="39"/>
      <c r="W58" s="40"/>
    </row>
    <row r="59" ht="14.5" spans="1:23">
      <c r="A59" s="24">
        <v>59</v>
      </c>
      <c r="B59" s="25" t="s">
        <v>64</v>
      </c>
      <c r="C59" s="50" t="s">
        <v>1274</v>
      </c>
      <c r="D59" s="61">
        <v>46213</v>
      </c>
      <c r="E59" s="28" t="s">
        <v>3093</v>
      </c>
      <c r="F59" s="55">
        <v>6000053422</v>
      </c>
      <c r="G59" s="28" t="s">
        <v>3093</v>
      </c>
      <c r="H59" s="42">
        <v>516301490726207</v>
      </c>
      <c r="I59" s="49">
        <v>1</v>
      </c>
      <c r="J59" s="50">
        <v>0</v>
      </c>
      <c r="K59" s="50">
        <v>1</v>
      </c>
      <c r="L59" s="40" t="s">
        <v>3132</v>
      </c>
      <c r="M59" s="58" t="s">
        <v>1928</v>
      </c>
      <c r="N59" s="28"/>
      <c r="O59" s="34" t="s">
        <v>1920</v>
      </c>
      <c r="P59" s="34"/>
      <c r="Q59" s="34"/>
      <c r="R59" s="36" t="s">
        <v>1920</v>
      </c>
      <c r="S59" s="37"/>
      <c r="T59" s="34"/>
      <c r="U59" s="38" t="s">
        <v>25</v>
      </c>
      <c r="V59" s="39" t="s">
        <v>13</v>
      </c>
      <c r="W59" s="40"/>
    </row>
    <row r="60" ht="14.5" spans="1:23">
      <c r="A60" s="24">
        <v>60</v>
      </c>
      <c r="B60" s="25" t="s">
        <v>64</v>
      </c>
      <c r="C60" s="50" t="s">
        <v>1274</v>
      </c>
      <c r="D60" s="61">
        <v>46213</v>
      </c>
      <c r="E60" s="28" t="s">
        <v>3093</v>
      </c>
      <c r="F60" s="55">
        <v>6000053422</v>
      </c>
      <c r="G60" s="28" t="s">
        <v>3093</v>
      </c>
      <c r="H60" s="42">
        <v>516301490726208</v>
      </c>
      <c r="I60" s="49">
        <v>1</v>
      </c>
      <c r="J60" s="50">
        <v>1</v>
      </c>
      <c r="K60" s="50">
        <v>0</v>
      </c>
      <c r="L60" s="40" t="s">
        <v>66</v>
      </c>
      <c r="M60" s="28"/>
      <c r="N60" s="28"/>
      <c r="O60" s="34" t="s">
        <v>1920</v>
      </c>
      <c r="P60" s="34"/>
      <c r="Q60" s="34"/>
      <c r="R60" s="36" t="s">
        <v>1920</v>
      </c>
      <c r="S60" s="37"/>
      <c r="T60" s="34"/>
      <c r="U60" s="38"/>
      <c r="V60" s="39"/>
      <c r="W60" s="40"/>
    </row>
    <row r="61" ht="14.5" spans="1:23">
      <c r="A61" s="24">
        <v>61</v>
      </c>
      <c r="B61" s="25" t="s">
        <v>64</v>
      </c>
      <c r="C61" s="50" t="s">
        <v>1274</v>
      </c>
      <c r="D61" s="61">
        <v>46213</v>
      </c>
      <c r="E61" s="28" t="s">
        <v>3093</v>
      </c>
      <c r="F61" s="55">
        <v>6000053422</v>
      </c>
      <c r="G61" s="28" t="s">
        <v>3093</v>
      </c>
      <c r="H61" s="42">
        <v>516301490726209</v>
      </c>
      <c r="I61" s="49">
        <v>1</v>
      </c>
      <c r="J61" s="50">
        <v>0</v>
      </c>
      <c r="K61" s="50">
        <v>1</v>
      </c>
      <c r="L61" s="40" t="s">
        <v>3162</v>
      </c>
      <c r="M61" s="58" t="s">
        <v>1928</v>
      </c>
      <c r="N61" s="28"/>
      <c r="O61" s="34" t="s">
        <v>1920</v>
      </c>
      <c r="P61" s="34"/>
      <c r="Q61" s="34"/>
      <c r="R61" s="36" t="s">
        <v>1920</v>
      </c>
      <c r="S61" s="37"/>
      <c r="T61" s="34"/>
      <c r="U61" s="38" t="s">
        <v>25</v>
      </c>
      <c r="V61" s="39" t="s">
        <v>13</v>
      </c>
      <c r="W61" s="40"/>
    </row>
    <row r="62" ht="14.5" spans="1:23">
      <c r="A62" s="24">
        <v>62</v>
      </c>
      <c r="B62" s="25" t="s">
        <v>64</v>
      </c>
      <c r="C62" s="50" t="s">
        <v>1274</v>
      </c>
      <c r="D62" s="61">
        <v>46213</v>
      </c>
      <c r="E62" s="28" t="s">
        <v>3093</v>
      </c>
      <c r="F62" s="55">
        <v>6000053422</v>
      </c>
      <c r="G62" s="28" t="s">
        <v>3093</v>
      </c>
      <c r="H62" s="42" t="s">
        <v>3163</v>
      </c>
      <c r="I62" s="49">
        <v>5</v>
      </c>
      <c r="J62" s="50">
        <v>5</v>
      </c>
      <c r="K62" s="50">
        <v>0</v>
      </c>
      <c r="L62" s="40" t="s">
        <v>66</v>
      </c>
      <c r="M62" s="28"/>
      <c r="N62" s="28"/>
      <c r="O62" s="34" t="s">
        <v>1920</v>
      </c>
      <c r="P62" s="34"/>
      <c r="Q62" s="34"/>
      <c r="R62" s="36" t="s">
        <v>1920</v>
      </c>
      <c r="S62" s="37"/>
      <c r="T62" s="34"/>
      <c r="U62" s="38"/>
      <c r="V62" s="39"/>
      <c r="W62" s="40"/>
    </row>
    <row r="63" ht="14.5" spans="1:23">
      <c r="A63" s="24">
        <v>63</v>
      </c>
      <c r="B63" s="25" t="s">
        <v>64</v>
      </c>
      <c r="C63" s="50" t="s">
        <v>1274</v>
      </c>
      <c r="D63" s="61">
        <v>46214</v>
      </c>
      <c r="E63" s="28" t="s">
        <v>3093</v>
      </c>
      <c r="F63" s="55">
        <v>6000053422</v>
      </c>
      <c r="G63" s="28" t="s">
        <v>3093</v>
      </c>
      <c r="H63" s="42" t="s">
        <v>3164</v>
      </c>
      <c r="I63" s="49">
        <v>8</v>
      </c>
      <c r="J63" s="50">
        <v>8</v>
      </c>
      <c r="K63" s="50">
        <v>0</v>
      </c>
      <c r="L63" s="40" t="s">
        <v>66</v>
      </c>
      <c r="M63" s="28"/>
      <c r="N63" s="28"/>
      <c r="O63" s="34" t="s">
        <v>1920</v>
      </c>
      <c r="P63" s="51"/>
      <c r="Q63" s="51"/>
      <c r="R63" s="36" t="s">
        <v>1920</v>
      </c>
      <c r="S63" s="52"/>
      <c r="T63" s="51"/>
      <c r="U63" s="38"/>
      <c r="V63" s="39"/>
      <c r="W63" s="40"/>
    </row>
    <row r="64" ht="14.5" spans="1:23">
      <c r="A64" s="24">
        <v>65</v>
      </c>
      <c r="B64" s="25" t="s">
        <v>64</v>
      </c>
      <c r="C64" s="50" t="s">
        <v>1274</v>
      </c>
      <c r="D64" s="61">
        <v>46216</v>
      </c>
      <c r="E64" s="28" t="s">
        <v>3093</v>
      </c>
      <c r="F64" s="55">
        <v>6000053422</v>
      </c>
      <c r="G64" s="28" t="s">
        <v>3093</v>
      </c>
      <c r="H64" s="42" t="s">
        <v>3165</v>
      </c>
      <c r="I64" s="49">
        <v>9</v>
      </c>
      <c r="J64" s="50">
        <v>9</v>
      </c>
      <c r="K64" s="50">
        <v>0</v>
      </c>
      <c r="L64" s="40" t="s">
        <v>66</v>
      </c>
      <c r="M64" s="28"/>
      <c r="N64" s="28"/>
      <c r="O64" s="34" t="s">
        <v>1920</v>
      </c>
      <c r="P64" s="34"/>
      <c r="Q64" s="34"/>
      <c r="R64" s="36" t="s">
        <v>1920</v>
      </c>
      <c r="S64" s="37"/>
      <c r="T64" s="34"/>
      <c r="U64" s="38"/>
      <c r="V64" s="38"/>
      <c r="W64" s="40"/>
    </row>
    <row r="65" ht="14.5" spans="1:23">
      <c r="A65" s="24">
        <v>66</v>
      </c>
      <c r="B65" s="25" t="s">
        <v>64</v>
      </c>
      <c r="C65" s="50" t="s">
        <v>1274</v>
      </c>
      <c r="D65" s="61">
        <v>46216</v>
      </c>
      <c r="E65" s="28" t="s">
        <v>3093</v>
      </c>
      <c r="F65" s="55">
        <v>6000053422</v>
      </c>
      <c r="G65" s="28" t="s">
        <v>3093</v>
      </c>
      <c r="H65" s="42">
        <v>516301490726232</v>
      </c>
      <c r="I65" s="49">
        <v>1</v>
      </c>
      <c r="J65" s="50">
        <v>0</v>
      </c>
      <c r="K65" s="50">
        <v>1</v>
      </c>
      <c r="L65" s="56" t="s">
        <v>3149</v>
      </c>
      <c r="M65" s="58" t="s">
        <v>1928</v>
      </c>
      <c r="N65" s="28"/>
      <c r="O65" s="34" t="s">
        <v>1920</v>
      </c>
      <c r="P65" s="34"/>
      <c r="Q65" s="34"/>
      <c r="R65" s="36" t="s">
        <v>1920</v>
      </c>
      <c r="S65" s="37"/>
      <c r="T65" s="34"/>
      <c r="U65" s="38" t="s">
        <v>25</v>
      </c>
      <c r="V65" s="39" t="s">
        <v>13</v>
      </c>
      <c r="W65" s="40"/>
    </row>
    <row r="66" ht="14.5" spans="1:23">
      <c r="A66" s="24">
        <v>67</v>
      </c>
      <c r="B66" s="25" t="s">
        <v>64</v>
      </c>
      <c r="C66" s="50" t="s">
        <v>1274</v>
      </c>
      <c r="D66" s="61">
        <v>46216</v>
      </c>
      <c r="E66" s="28" t="s">
        <v>3093</v>
      </c>
      <c r="F66" s="55">
        <v>6000053422</v>
      </c>
      <c r="G66" s="28" t="s">
        <v>3093</v>
      </c>
      <c r="H66" s="42" t="s">
        <v>3166</v>
      </c>
      <c r="I66" s="49">
        <v>5</v>
      </c>
      <c r="J66" s="50">
        <v>5</v>
      </c>
      <c r="K66" s="50">
        <v>0</v>
      </c>
      <c r="L66" s="40" t="s">
        <v>66</v>
      </c>
      <c r="M66" s="28"/>
      <c r="N66" s="28"/>
      <c r="O66" s="34" t="s">
        <v>1920</v>
      </c>
      <c r="P66" s="34"/>
      <c r="Q66" s="34"/>
      <c r="R66" s="36" t="s">
        <v>1920</v>
      </c>
      <c r="S66" s="37"/>
      <c r="T66" s="34"/>
      <c r="U66" s="38"/>
      <c r="V66" s="38"/>
      <c r="W66" s="40"/>
    </row>
    <row r="67" ht="14.5" spans="1:23">
      <c r="A67" s="24">
        <v>68</v>
      </c>
      <c r="B67" s="25" t="s">
        <v>64</v>
      </c>
      <c r="C67" s="50" t="s">
        <v>1274</v>
      </c>
      <c r="D67" s="61">
        <v>46216</v>
      </c>
      <c r="E67" s="28" t="s">
        <v>3093</v>
      </c>
      <c r="F67" s="55">
        <v>6000053422</v>
      </c>
      <c r="G67" s="28" t="s">
        <v>3093</v>
      </c>
      <c r="H67" s="42">
        <v>516301490726238</v>
      </c>
      <c r="I67" s="49">
        <v>1</v>
      </c>
      <c r="J67" s="50">
        <v>0</v>
      </c>
      <c r="K67" s="50">
        <v>1</v>
      </c>
      <c r="L67" s="40" t="s">
        <v>3167</v>
      </c>
      <c r="M67" s="58" t="s">
        <v>1928</v>
      </c>
      <c r="N67" s="28" t="s">
        <v>3168</v>
      </c>
      <c r="O67" s="34" t="s">
        <v>1920</v>
      </c>
      <c r="P67" s="34"/>
      <c r="Q67" s="34"/>
      <c r="R67" s="36" t="s">
        <v>1920</v>
      </c>
      <c r="S67" s="37"/>
      <c r="T67" s="34"/>
      <c r="U67" s="38" t="s">
        <v>25</v>
      </c>
      <c r="V67" s="39" t="s">
        <v>13</v>
      </c>
      <c r="W67" s="40"/>
    </row>
    <row r="68" ht="14.5" spans="1:23">
      <c r="A68" s="24">
        <v>69</v>
      </c>
      <c r="B68" s="25" t="s">
        <v>64</v>
      </c>
      <c r="C68" s="50" t="s">
        <v>1274</v>
      </c>
      <c r="D68" s="61">
        <v>46216</v>
      </c>
      <c r="E68" s="28" t="s">
        <v>3093</v>
      </c>
      <c r="F68" s="55">
        <v>6000053422</v>
      </c>
      <c r="G68" s="28" t="s">
        <v>3093</v>
      </c>
      <c r="H68" s="42" t="s">
        <v>3169</v>
      </c>
      <c r="I68" s="49">
        <v>2</v>
      </c>
      <c r="J68" s="50">
        <v>2</v>
      </c>
      <c r="K68" s="50">
        <v>0</v>
      </c>
      <c r="L68" s="40" t="s">
        <v>66</v>
      </c>
      <c r="M68" s="28"/>
      <c r="N68" s="28"/>
      <c r="O68" s="34" t="s">
        <v>1920</v>
      </c>
      <c r="P68" s="34"/>
      <c r="Q68" s="34"/>
      <c r="R68" s="36" t="s">
        <v>1920</v>
      </c>
      <c r="S68" s="37"/>
      <c r="T68" s="34"/>
      <c r="U68" s="38"/>
      <c r="V68" s="38"/>
      <c r="W68" s="40"/>
    </row>
    <row r="69" ht="14.5" spans="1:23">
      <c r="A69" s="24">
        <v>71</v>
      </c>
      <c r="B69" s="25" t="s">
        <v>64</v>
      </c>
      <c r="C69" s="50" t="s">
        <v>1274</v>
      </c>
      <c r="D69" s="61">
        <v>46218</v>
      </c>
      <c r="E69" s="28" t="s">
        <v>3093</v>
      </c>
      <c r="F69" s="55">
        <v>6000053422</v>
      </c>
      <c r="G69" s="28" t="s">
        <v>3093</v>
      </c>
      <c r="H69" s="42" t="s">
        <v>3170</v>
      </c>
      <c r="I69" s="49">
        <v>8</v>
      </c>
      <c r="J69" s="50">
        <v>8</v>
      </c>
      <c r="K69" s="50">
        <v>0</v>
      </c>
      <c r="L69" s="62" t="s">
        <v>66</v>
      </c>
      <c r="M69" s="28"/>
      <c r="N69" s="28"/>
      <c r="O69" s="34" t="s">
        <v>1920</v>
      </c>
      <c r="P69" s="34"/>
      <c r="Q69" s="34"/>
      <c r="R69" s="36" t="s">
        <v>1920</v>
      </c>
      <c r="S69" s="37"/>
      <c r="T69" s="34"/>
      <c r="U69" s="38"/>
      <c r="V69" s="38"/>
      <c r="W69" s="40"/>
    </row>
    <row r="70" ht="14.5" spans="1:23">
      <c r="A70" s="24">
        <v>72</v>
      </c>
      <c r="B70" s="25" t="s">
        <v>64</v>
      </c>
      <c r="C70" s="50" t="s">
        <v>1274</v>
      </c>
      <c r="D70" s="61">
        <v>46218</v>
      </c>
      <c r="E70" s="28" t="s">
        <v>3093</v>
      </c>
      <c r="F70" s="55">
        <v>6000053422</v>
      </c>
      <c r="G70" s="28" t="s">
        <v>3093</v>
      </c>
      <c r="H70" s="42">
        <v>516301490726249</v>
      </c>
      <c r="I70" s="49">
        <v>1</v>
      </c>
      <c r="J70" s="50">
        <v>0</v>
      </c>
      <c r="K70" s="50">
        <v>1</v>
      </c>
      <c r="L70" s="40" t="s">
        <v>3130</v>
      </c>
      <c r="M70" s="58" t="s">
        <v>1928</v>
      </c>
      <c r="N70" s="58" t="s">
        <v>2216</v>
      </c>
      <c r="O70" s="34" t="s">
        <v>1920</v>
      </c>
      <c r="P70" s="34"/>
      <c r="Q70" s="57" t="s">
        <v>122</v>
      </c>
      <c r="R70" s="36" t="s">
        <v>1920</v>
      </c>
      <c r="S70" s="37"/>
      <c r="T70" s="34"/>
      <c r="U70" s="38" t="s">
        <v>25</v>
      </c>
      <c r="V70" s="39" t="s">
        <v>13</v>
      </c>
      <c r="W70" s="40"/>
    </row>
    <row r="71" ht="14.5" spans="1:23">
      <c r="A71" s="24">
        <v>73</v>
      </c>
      <c r="B71" s="25" t="s">
        <v>64</v>
      </c>
      <c r="C71" s="50" t="s">
        <v>1274</v>
      </c>
      <c r="D71" s="61">
        <v>46218</v>
      </c>
      <c r="E71" s="28" t="s">
        <v>3093</v>
      </c>
      <c r="F71" s="55">
        <v>6000053422</v>
      </c>
      <c r="G71" s="28" t="s">
        <v>3093</v>
      </c>
      <c r="H71" s="42">
        <v>516301490726250</v>
      </c>
      <c r="I71" s="49">
        <v>1</v>
      </c>
      <c r="J71" s="50">
        <v>0</v>
      </c>
      <c r="K71" s="50">
        <v>1</v>
      </c>
      <c r="L71" s="40" t="s">
        <v>3167</v>
      </c>
      <c r="M71" s="58" t="s">
        <v>1928</v>
      </c>
      <c r="N71" s="28"/>
      <c r="O71" s="34" t="s">
        <v>1920</v>
      </c>
      <c r="P71" s="34"/>
      <c r="Q71" s="34"/>
      <c r="R71" s="36" t="s">
        <v>1920</v>
      </c>
      <c r="S71" s="37"/>
      <c r="T71" s="34"/>
      <c r="U71" s="38" t="s">
        <v>25</v>
      </c>
      <c r="V71" s="39" t="s">
        <v>13</v>
      </c>
      <c r="W71" s="40"/>
    </row>
    <row r="72" ht="14.5" spans="1:23">
      <c r="A72" s="24">
        <v>74</v>
      </c>
      <c r="B72" s="25" t="s">
        <v>64</v>
      </c>
      <c r="C72" s="50" t="s">
        <v>1274</v>
      </c>
      <c r="D72" s="61">
        <v>46218</v>
      </c>
      <c r="E72" s="28" t="s">
        <v>3093</v>
      </c>
      <c r="F72" s="55">
        <v>6000053422</v>
      </c>
      <c r="G72" s="28" t="s">
        <v>3093</v>
      </c>
      <c r="H72" s="42" t="s">
        <v>3171</v>
      </c>
      <c r="I72" s="49">
        <v>4</v>
      </c>
      <c r="J72" s="50">
        <v>4</v>
      </c>
      <c r="K72" s="50">
        <v>0</v>
      </c>
      <c r="L72" s="62" t="s">
        <v>66</v>
      </c>
      <c r="M72" s="28"/>
      <c r="N72" s="28"/>
      <c r="O72" s="34" t="s">
        <v>1920</v>
      </c>
      <c r="P72" s="34"/>
      <c r="Q72" s="34"/>
      <c r="R72" s="36" t="s">
        <v>1920</v>
      </c>
      <c r="S72" s="37"/>
      <c r="T72" s="34"/>
      <c r="U72" s="38"/>
      <c r="V72" s="38"/>
      <c r="W72" s="40"/>
    </row>
    <row r="73" ht="14.5" spans="1:23">
      <c r="A73" s="24">
        <v>75</v>
      </c>
      <c r="B73" s="25" t="s">
        <v>64</v>
      </c>
      <c r="C73" s="50" t="s">
        <v>1274</v>
      </c>
      <c r="D73" s="61">
        <v>46218</v>
      </c>
      <c r="E73" s="28" t="s">
        <v>3093</v>
      </c>
      <c r="F73" s="55">
        <v>6000053422</v>
      </c>
      <c r="G73" s="28" t="s">
        <v>3093</v>
      </c>
      <c r="H73" s="42">
        <v>516301490726255</v>
      </c>
      <c r="I73" s="49">
        <v>1</v>
      </c>
      <c r="J73" s="50">
        <v>0</v>
      </c>
      <c r="K73" s="50">
        <v>1</v>
      </c>
      <c r="L73" s="56" t="s">
        <v>3131</v>
      </c>
      <c r="M73" s="58" t="s">
        <v>1928</v>
      </c>
      <c r="N73" s="28"/>
      <c r="O73" s="34" t="s">
        <v>1920</v>
      </c>
      <c r="P73" s="34"/>
      <c r="Q73" s="34"/>
      <c r="R73" s="36" t="s">
        <v>1920</v>
      </c>
      <c r="S73" s="37"/>
      <c r="T73" s="34"/>
      <c r="U73" s="38" t="s">
        <v>25</v>
      </c>
      <c r="V73" s="39" t="s">
        <v>13</v>
      </c>
      <c r="W73" s="40"/>
    </row>
    <row r="74" ht="14.5" spans="1:23">
      <c r="A74" s="24">
        <v>76</v>
      </c>
      <c r="B74" s="25" t="s">
        <v>64</v>
      </c>
      <c r="C74" s="50" t="s">
        <v>1274</v>
      </c>
      <c r="D74" s="61">
        <v>46218</v>
      </c>
      <c r="E74" s="28" t="s">
        <v>3093</v>
      </c>
      <c r="F74" s="55">
        <v>6000053422</v>
      </c>
      <c r="G74" s="28" t="s">
        <v>3093</v>
      </c>
      <c r="H74" s="42">
        <v>516301490726256</v>
      </c>
      <c r="I74" s="49">
        <v>1</v>
      </c>
      <c r="J74" s="50">
        <v>0</v>
      </c>
      <c r="K74" s="50">
        <v>1</v>
      </c>
      <c r="L74" s="56" t="s">
        <v>3121</v>
      </c>
      <c r="M74" s="57" t="s">
        <v>2185</v>
      </c>
      <c r="N74" s="58" t="s">
        <v>70</v>
      </c>
      <c r="O74" s="34" t="s">
        <v>1920</v>
      </c>
      <c r="P74" s="34"/>
      <c r="Q74" s="57" t="s">
        <v>2246</v>
      </c>
      <c r="R74" s="36" t="s">
        <v>1920</v>
      </c>
      <c r="S74" s="37"/>
      <c r="T74" s="34"/>
      <c r="U74" s="38" t="s">
        <v>2176</v>
      </c>
      <c r="V74" s="39" t="s">
        <v>13</v>
      </c>
      <c r="W74" s="40"/>
    </row>
    <row r="75" ht="14.5" spans="1:23">
      <c r="A75" s="24">
        <v>77</v>
      </c>
      <c r="B75" s="25" t="s">
        <v>64</v>
      </c>
      <c r="C75" s="50" t="s">
        <v>1274</v>
      </c>
      <c r="D75" s="61">
        <v>46218</v>
      </c>
      <c r="E75" s="28" t="s">
        <v>3093</v>
      </c>
      <c r="F75" s="55">
        <v>6000053422</v>
      </c>
      <c r="G75" s="28" t="s">
        <v>3093</v>
      </c>
      <c r="H75" s="42" t="s">
        <v>3172</v>
      </c>
      <c r="I75" s="49">
        <v>2</v>
      </c>
      <c r="J75" s="50">
        <v>2</v>
      </c>
      <c r="K75" s="50">
        <v>0</v>
      </c>
      <c r="L75" s="62" t="s">
        <v>66</v>
      </c>
      <c r="M75" s="28"/>
      <c r="N75" s="28"/>
      <c r="O75" s="34" t="s">
        <v>1920</v>
      </c>
      <c r="P75" s="34"/>
      <c r="Q75" s="34"/>
      <c r="R75" s="36" t="s">
        <v>1920</v>
      </c>
      <c r="S75" s="37"/>
      <c r="T75" s="34"/>
      <c r="U75" s="38"/>
      <c r="V75" s="38"/>
      <c r="W75" s="40"/>
    </row>
    <row r="76" ht="14.5" spans="1:23">
      <c r="A76" s="24">
        <v>78</v>
      </c>
      <c r="B76" s="25" t="s">
        <v>64</v>
      </c>
      <c r="C76" s="50" t="s">
        <v>1274</v>
      </c>
      <c r="D76" s="61">
        <v>46220</v>
      </c>
      <c r="E76" s="28" t="s">
        <v>3093</v>
      </c>
      <c r="F76" s="55">
        <v>6000053422</v>
      </c>
      <c r="G76" s="28" t="s">
        <v>3093</v>
      </c>
      <c r="H76" s="42" t="s">
        <v>3173</v>
      </c>
      <c r="I76" s="49">
        <v>6</v>
      </c>
      <c r="J76" s="50">
        <v>6</v>
      </c>
      <c r="K76" s="50">
        <v>0</v>
      </c>
      <c r="L76" s="62" t="s">
        <v>66</v>
      </c>
      <c r="M76" s="55"/>
      <c r="N76" s="55"/>
      <c r="O76" s="34" t="s">
        <v>1920</v>
      </c>
      <c r="P76" s="34"/>
      <c r="Q76" s="34"/>
      <c r="R76" s="36" t="s">
        <v>1920</v>
      </c>
      <c r="S76" s="37"/>
      <c r="T76" s="34"/>
      <c r="U76" s="38"/>
      <c r="V76" s="38"/>
      <c r="W76" s="40"/>
    </row>
    <row r="77" ht="14.5" spans="1:23">
      <c r="A77" s="24">
        <v>79</v>
      </c>
      <c r="B77" s="25" t="s">
        <v>64</v>
      </c>
      <c r="C77" s="50" t="s">
        <v>1274</v>
      </c>
      <c r="D77" s="61">
        <v>46221</v>
      </c>
      <c r="E77" s="28" t="s">
        <v>3093</v>
      </c>
      <c r="F77" s="55">
        <v>6000053422</v>
      </c>
      <c r="G77" s="28" t="s">
        <v>3093</v>
      </c>
      <c r="H77" s="42" t="s">
        <v>3174</v>
      </c>
      <c r="I77" s="49">
        <v>8</v>
      </c>
      <c r="J77" s="50">
        <v>8</v>
      </c>
      <c r="K77" s="50">
        <v>0</v>
      </c>
      <c r="L77" s="62" t="s">
        <v>66</v>
      </c>
      <c r="M77" s="28"/>
      <c r="N77" s="28"/>
      <c r="O77" s="34" t="s">
        <v>1920</v>
      </c>
      <c r="P77" s="34"/>
      <c r="Q77" s="34"/>
      <c r="R77" s="36" t="s">
        <v>1920</v>
      </c>
      <c r="S77" s="37"/>
      <c r="T77" s="34"/>
      <c r="U77" s="38"/>
      <c r="V77" s="38"/>
      <c r="W77" s="40"/>
    </row>
    <row r="78" ht="14.5" spans="1:23">
      <c r="A78" s="24">
        <v>81</v>
      </c>
      <c r="B78" s="25" t="s">
        <v>64</v>
      </c>
      <c r="C78" s="50" t="s">
        <v>1274</v>
      </c>
      <c r="D78" s="61">
        <v>46222</v>
      </c>
      <c r="E78" s="28" t="s">
        <v>3093</v>
      </c>
      <c r="F78" s="55">
        <v>6000053422</v>
      </c>
      <c r="G78" s="28" t="s">
        <v>3093</v>
      </c>
      <c r="H78" s="42" t="s">
        <v>3175</v>
      </c>
      <c r="I78" s="49">
        <v>6</v>
      </c>
      <c r="J78" s="50">
        <v>6</v>
      </c>
      <c r="K78" s="50">
        <v>0</v>
      </c>
      <c r="L78" s="40" t="s">
        <v>66</v>
      </c>
      <c r="M78" s="28"/>
      <c r="N78" s="28"/>
      <c r="O78" s="34" t="s">
        <v>1920</v>
      </c>
      <c r="P78" s="34"/>
      <c r="Q78" s="34"/>
      <c r="R78" s="36" t="s">
        <v>1920</v>
      </c>
      <c r="S78" s="37"/>
      <c r="T78" s="34"/>
      <c r="U78" s="38"/>
      <c r="V78" s="38"/>
      <c r="W78" s="40"/>
    </row>
    <row r="79" ht="14.5" spans="1:23">
      <c r="A79" s="24">
        <v>82</v>
      </c>
      <c r="B79" s="25" t="s">
        <v>64</v>
      </c>
      <c r="C79" s="50" t="s">
        <v>1274</v>
      </c>
      <c r="D79" s="61">
        <v>46222</v>
      </c>
      <c r="E79" s="28" t="s">
        <v>3093</v>
      </c>
      <c r="F79" s="55">
        <v>6000053422</v>
      </c>
      <c r="G79" s="28" t="s">
        <v>3093</v>
      </c>
      <c r="H79" s="42">
        <v>516301490726279</v>
      </c>
      <c r="I79" s="49">
        <v>1</v>
      </c>
      <c r="J79" s="50">
        <v>0</v>
      </c>
      <c r="K79" s="50">
        <v>1</v>
      </c>
      <c r="L79" s="40" t="s">
        <v>3176</v>
      </c>
      <c r="M79" s="58" t="s">
        <v>1928</v>
      </c>
      <c r="N79" s="58" t="s">
        <v>2216</v>
      </c>
      <c r="O79" s="34" t="s">
        <v>1920</v>
      </c>
      <c r="P79" s="34"/>
      <c r="Q79" s="34"/>
      <c r="R79" s="36" t="s">
        <v>1920</v>
      </c>
      <c r="S79" s="37"/>
      <c r="T79" s="34"/>
      <c r="U79" s="38" t="s">
        <v>25</v>
      </c>
      <c r="V79" s="39" t="s">
        <v>13</v>
      </c>
      <c r="W79" s="40"/>
    </row>
    <row r="80" ht="14.5" spans="1:23">
      <c r="A80" s="24">
        <v>83</v>
      </c>
      <c r="B80" s="25" t="s">
        <v>64</v>
      </c>
      <c r="C80" s="50" t="s">
        <v>1274</v>
      </c>
      <c r="D80" s="61">
        <v>46222</v>
      </c>
      <c r="E80" s="28" t="s">
        <v>3093</v>
      </c>
      <c r="F80" s="55">
        <v>6000053422</v>
      </c>
      <c r="G80" s="28" t="s">
        <v>3093</v>
      </c>
      <c r="H80" s="42">
        <v>516301490726280</v>
      </c>
      <c r="I80" s="49">
        <v>1</v>
      </c>
      <c r="J80" s="50">
        <v>0</v>
      </c>
      <c r="K80" s="50">
        <v>1</v>
      </c>
      <c r="L80" s="56" t="s">
        <v>3149</v>
      </c>
      <c r="M80" s="58" t="s">
        <v>1928</v>
      </c>
      <c r="N80" s="58" t="s">
        <v>2216</v>
      </c>
      <c r="O80" s="34" t="s">
        <v>1920</v>
      </c>
      <c r="P80" s="34"/>
      <c r="Q80" s="34"/>
      <c r="R80" s="36" t="s">
        <v>1920</v>
      </c>
      <c r="S80" s="37"/>
      <c r="T80" s="34"/>
      <c r="U80" s="38" t="s">
        <v>25</v>
      </c>
      <c r="V80" s="39" t="s">
        <v>13</v>
      </c>
      <c r="W80" s="40"/>
    </row>
    <row r="81" ht="14.5" spans="1:23">
      <c r="A81" s="24">
        <v>84</v>
      </c>
      <c r="B81" s="25" t="s">
        <v>64</v>
      </c>
      <c r="C81" s="50" t="s">
        <v>1274</v>
      </c>
      <c r="D81" s="61">
        <v>46222</v>
      </c>
      <c r="E81" s="28" t="s">
        <v>3093</v>
      </c>
      <c r="F81" s="55">
        <v>6000053422</v>
      </c>
      <c r="G81" s="28" t="s">
        <v>3093</v>
      </c>
      <c r="H81" s="42" t="s">
        <v>3177</v>
      </c>
      <c r="I81" s="49">
        <v>11</v>
      </c>
      <c r="J81" s="50">
        <v>11</v>
      </c>
      <c r="K81" s="50">
        <v>0</v>
      </c>
      <c r="L81" s="40" t="s">
        <v>66</v>
      </c>
      <c r="M81" s="28"/>
      <c r="N81" s="28"/>
      <c r="O81" s="34" t="s">
        <v>1920</v>
      </c>
      <c r="P81" s="34"/>
      <c r="Q81" s="34"/>
      <c r="R81" s="36" t="s">
        <v>1920</v>
      </c>
      <c r="S81" s="37"/>
      <c r="T81" s="34"/>
      <c r="U81" s="38"/>
      <c r="V81" s="38"/>
      <c r="W81" s="40"/>
    </row>
    <row r="82" ht="14.5" spans="1:23">
      <c r="A82" s="24">
        <v>86</v>
      </c>
      <c r="B82" s="25" t="s">
        <v>64</v>
      </c>
      <c r="C82" s="50" t="s">
        <v>1274</v>
      </c>
      <c r="D82" s="61">
        <v>46222</v>
      </c>
      <c r="E82" s="28" t="s">
        <v>3093</v>
      </c>
      <c r="F82" s="55">
        <v>6000053422</v>
      </c>
      <c r="G82" s="28" t="s">
        <v>3093</v>
      </c>
      <c r="H82" s="42" t="s">
        <v>3178</v>
      </c>
      <c r="I82" s="49">
        <v>3</v>
      </c>
      <c r="J82" s="50">
        <v>3</v>
      </c>
      <c r="K82" s="50">
        <v>0</v>
      </c>
      <c r="L82" s="40" t="s">
        <v>66</v>
      </c>
      <c r="M82" s="28"/>
      <c r="N82" s="28"/>
      <c r="O82" s="34" t="s">
        <v>1920</v>
      </c>
      <c r="P82" s="34"/>
      <c r="Q82" s="34"/>
      <c r="R82" s="36" t="s">
        <v>1920</v>
      </c>
      <c r="S82" s="37"/>
      <c r="T82" s="34"/>
      <c r="U82" s="38"/>
      <c r="V82" s="38"/>
      <c r="W82" s="40"/>
    </row>
    <row r="83" ht="14.5" spans="1:23">
      <c r="A83" s="24">
        <v>87</v>
      </c>
      <c r="B83" s="25" t="s">
        <v>64</v>
      </c>
      <c r="C83" s="50" t="s">
        <v>1274</v>
      </c>
      <c r="D83" s="61">
        <v>46222</v>
      </c>
      <c r="E83" s="28" t="s">
        <v>3093</v>
      </c>
      <c r="F83" s="55">
        <v>6000053422</v>
      </c>
      <c r="G83" s="28" t="s">
        <v>3093</v>
      </c>
      <c r="H83" s="42">
        <v>516301490726295</v>
      </c>
      <c r="I83" s="49">
        <v>1</v>
      </c>
      <c r="J83" s="50">
        <v>0</v>
      </c>
      <c r="K83" s="50">
        <v>1</v>
      </c>
      <c r="L83" s="40" t="s">
        <v>3179</v>
      </c>
      <c r="M83" s="58" t="s">
        <v>1928</v>
      </c>
      <c r="N83" s="58" t="s">
        <v>2216</v>
      </c>
      <c r="O83" s="34" t="s">
        <v>1920</v>
      </c>
      <c r="P83" s="34"/>
      <c r="Q83" s="34"/>
      <c r="R83" s="36" t="s">
        <v>1920</v>
      </c>
      <c r="S83" s="37"/>
      <c r="T83" s="34"/>
      <c r="U83" s="38" t="s">
        <v>25</v>
      </c>
      <c r="V83" s="39" t="s">
        <v>13</v>
      </c>
      <c r="W83" s="40"/>
    </row>
    <row r="84" ht="14.5" spans="1:23">
      <c r="A84" s="24">
        <v>88</v>
      </c>
      <c r="B84" s="25" t="s">
        <v>64</v>
      </c>
      <c r="C84" s="50" t="s">
        <v>1274</v>
      </c>
      <c r="D84" s="61">
        <v>46222</v>
      </c>
      <c r="E84" s="28" t="s">
        <v>3093</v>
      </c>
      <c r="F84" s="55">
        <v>6000053422</v>
      </c>
      <c r="G84" s="28" t="s">
        <v>3093</v>
      </c>
      <c r="H84" s="42">
        <v>516301490726296</v>
      </c>
      <c r="I84" s="49">
        <v>1</v>
      </c>
      <c r="J84" s="50">
        <v>0</v>
      </c>
      <c r="K84" s="50">
        <v>1</v>
      </c>
      <c r="L84" s="56" t="s">
        <v>3131</v>
      </c>
      <c r="M84" s="58" t="s">
        <v>1928</v>
      </c>
      <c r="N84" s="58" t="s">
        <v>2216</v>
      </c>
      <c r="O84" s="34" t="s">
        <v>1920</v>
      </c>
      <c r="P84" s="34"/>
      <c r="Q84" s="34"/>
      <c r="R84" s="36" t="s">
        <v>1920</v>
      </c>
      <c r="S84" s="37"/>
      <c r="T84" s="34"/>
      <c r="U84" s="38" t="s">
        <v>25</v>
      </c>
      <c r="V84" s="39" t="s">
        <v>13</v>
      </c>
      <c r="W84" s="40"/>
    </row>
    <row r="85" ht="14.5" spans="1:23">
      <c r="A85" s="24">
        <v>89</v>
      </c>
      <c r="B85" s="25" t="s">
        <v>64</v>
      </c>
      <c r="C85" s="50" t="s">
        <v>1274</v>
      </c>
      <c r="D85" s="61">
        <v>46222</v>
      </c>
      <c r="E85" s="28" t="s">
        <v>3093</v>
      </c>
      <c r="F85" s="55">
        <v>6000053422</v>
      </c>
      <c r="G85" s="28" t="s">
        <v>3093</v>
      </c>
      <c r="H85" s="42" t="s">
        <v>3180</v>
      </c>
      <c r="I85" s="49">
        <v>4</v>
      </c>
      <c r="J85" s="50">
        <v>4</v>
      </c>
      <c r="K85" s="50">
        <v>0</v>
      </c>
      <c r="L85" s="40" t="s">
        <v>66</v>
      </c>
      <c r="M85" s="28"/>
      <c r="N85" s="28"/>
      <c r="O85" s="34" t="s">
        <v>1920</v>
      </c>
      <c r="P85" s="34"/>
      <c r="Q85" s="34"/>
      <c r="R85" s="36" t="s">
        <v>1920</v>
      </c>
      <c r="S85" s="37"/>
      <c r="T85" s="34"/>
      <c r="U85" s="38"/>
      <c r="V85" s="38"/>
      <c r="W85" s="40"/>
    </row>
    <row r="86" ht="14.5" spans="1:23">
      <c r="A86" s="24">
        <v>91</v>
      </c>
      <c r="B86" s="25" t="s">
        <v>64</v>
      </c>
      <c r="C86" s="50" t="s">
        <v>1274</v>
      </c>
      <c r="D86" s="61">
        <v>46225</v>
      </c>
      <c r="E86" s="28" t="s">
        <v>3093</v>
      </c>
      <c r="F86" s="55">
        <v>6000053422</v>
      </c>
      <c r="G86" s="28" t="s">
        <v>3093</v>
      </c>
      <c r="H86" s="42" t="s">
        <v>3181</v>
      </c>
      <c r="I86" s="49">
        <v>4</v>
      </c>
      <c r="J86" s="50">
        <v>4</v>
      </c>
      <c r="K86" s="50">
        <v>0</v>
      </c>
      <c r="L86" s="40" t="s">
        <v>66</v>
      </c>
      <c r="M86" s="28"/>
      <c r="N86" s="28"/>
      <c r="O86" s="34" t="s">
        <v>1920</v>
      </c>
      <c r="P86" s="34"/>
      <c r="Q86" s="34"/>
      <c r="R86" s="36" t="s">
        <v>1920</v>
      </c>
      <c r="S86" s="37"/>
      <c r="T86" s="34"/>
      <c r="U86" s="38"/>
      <c r="V86" s="38"/>
      <c r="W86" s="40"/>
    </row>
    <row r="87" ht="14.5" spans="1:23">
      <c r="A87" s="24">
        <v>92</v>
      </c>
      <c r="B87" s="25" t="s">
        <v>64</v>
      </c>
      <c r="C87" s="50" t="s">
        <v>1274</v>
      </c>
      <c r="D87" s="61">
        <v>46225</v>
      </c>
      <c r="E87" s="28" t="s">
        <v>3093</v>
      </c>
      <c r="F87" s="55">
        <v>6000053422</v>
      </c>
      <c r="G87" s="28" t="s">
        <v>3093</v>
      </c>
      <c r="H87" s="42">
        <v>516301490726305</v>
      </c>
      <c r="I87" s="49">
        <v>1</v>
      </c>
      <c r="J87" s="50">
        <v>0</v>
      </c>
      <c r="K87" s="50">
        <v>1</v>
      </c>
      <c r="L87" s="40" t="s">
        <v>3182</v>
      </c>
      <c r="M87" s="58" t="s">
        <v>1928</v>
      </c>
      <c r="N87" s="58" t="s">
        <v>2216</v>
      </c>
      <c r="O87" s="34" t="s">
        <v>1920</v>
      </c>
      <c r="P87" s="34"/>
      <c r="Q87" s="57" t="s">
        <v>122</v>
      </c>
      <c r="R87" s="36" t="s">
        <v>1920</v>
      </c>
      <c r="S87" s="37"/>
      <c r="T87" s="34"/>
      <c r="U87" s="38" t="s">
        <v>25</v>
      </c>
      <c r="V87" s="39" t="s">
        <v>13</v>
      </c>
      <c r="W87" s="40"/>
    </row>
    <row r="88" ht="14.5" spans="1:23">
      <c r="A88" s="24">
        <v>93</v>
      </c>
      <c r="B88" s="25" t="s">
        <v>64</v>
      </c>
      <c r="C88" s="50" t="s">
        <v>1274</v>
      </c>
      <c r="D88" s="61">
        <v>46225</v>
      </c>
      <c r="E88" s="28" t="s">
        <v>3093</v>
      </c>
      <c r="F88" s="55">
        <v>6000053422</v>
      </c>
      <c r="G88" s="28" t="s">
        <v>3093</v>
      </c>
      <c r="H88" s="42" t="s">
        <v>3183</v>
      </c>
      <c r="I88" s="49">
        <v>13</v>
      </c>
      <c r="J88" s="50">
        <v>13</v>
      </c>
      <c r="K88" s="50">
        <v>0</v>
      </c>
      <c r="L88" s="40" t="s">
        <v>66</v>
      </c>
      <c r="M88" s="28"/>
      <c r="N88" s="28"/>
      <c r="O88" s="34" t="s">
        <v>1920</v>
      </c>
      <c r="P88" s="34"/>
      <c r="Q88" s="34"/>
      <c r="R88" s="36" t="s">
        <v>1920</v>
      </c>
      <c r="S88" s="37"/>
      <c r="T88" s="34"/>
      <c r="U88" s="38"/>
      <c r="V88" s="38"/>
      <c r="W88" s="40"/>
    </row>
    <row r="89" ht="14.5" spans="1:23">
      <c r="A89" s="24">
        <v>94</v>
      </c>
      <c r="B89" s="25" t="s">
        <v>64</v>
      </c>
      <c r="C89" s="50" t="s">
        <v>1274</v>
      </c>
      <c r="D89" s="61">
        <v>46225</v>
      </c>
      <c r="E89" s="28" t="s">
        <v>3093</v>
      </c>
      <c r="F89" s="55">
        <v>6000053422</v>
      </c>
      <c r="G89" s="28" t="s">
        <v>3093</v>
      </c>
      <c r="H89" s="42">
        <v>516301490726319</v>
      </c>
      <c r="I89" s="49">
        <v>1</v>
      </c>
      <c r="J89" s="50">
        <v>0</v>
      </c>
      <c r="K89" s="50">
        <v>1</v>
      </c>
      <c r="L89" s="63" t="s">
        <v>3184</v>
      </c>
      <c r="M89" s="58" t="s">
        <v>1928</v>
      </c>
      <c r="N89" s="28"/>
      <c r="O89" s="34" t="s">
        <v>1920</v>
      </c>
      <c r="P89" s="34"/>
      <c r="Q89" s="34"/>
      <c r="R89" s="36" t="s">
        <v>1920</v>
      </c>
      <c r="S89" s="37"/>
      <c r="T89" s="34"/>
      <c r="U89" s="38" t="s">
        <v>113</v>
      </c>
      <c r="V89" s="39" t="s">
        <v>13</v>
      </c>
      <c r="W89" s="40"/>
    </row>
    <row r="90" ht="14.5" spans="1:23">
      <c r="A90" s="24">
        <v>95</v>
      </c>
      <c r="B90" s="25" t="s">
        <v>64</v>
      </c>
      <c r="C90" s="50" t="s">
        <v>1274</v>
      </c>
      <c r="D90" s="61">
        <v>46225</v>
      </c>
      <c r="E90" s="28" t="s">
        <v>3093</v>
      </c>
      <c r="F90" s="55">
        <v>6000053422</v>
      </c>
      <c r="G90" s="28" t="s">
        <v>3093</v>
      </c>
      <c r="H90" s="42">
        <v>516301490726320</v>
      </c>
      <c r="I90" s="49">
        <v>1</v>
      </c>
      <c r="J90" s="50">
        <v>1</v>
      </c>
      <c r="K90" s="50">
        <v>0</v>
      </c>
      <c r="L90" s="40" t="s">
        <v>66</v>
      </c>
      <c r="M90" s="28"/>
      <c r="N90" s="28"/>
      <c r="O90" s="34" t="s">
        <v>1920</v>
      </c>
      <c r="P90" s="34"/>
      <c r="Q90" s="34"/>
      <c r="R90" s="36" t="s">
        <v>1920</v>
      </c>
      <c r="S90" s="37"/>
      <c r="T90" s="34"/>
      <c r="U90" s="38"/>
      <c r="V90" s="38"/>
      <c r="W90" s="40"/>
    </row>
    <row r="91" ht="14.5" spans="1:23">
      <c r="A91" s="24">
        <v>96</v>
      </c>
      <c r="B91" s="25" t="s">
        <v>64</v>
      </c>
      <c r="C91" s="50" t="s">
        <v>1274</v>
      </c>
      <c r="D91" s="61">
        <v>46225</v>
      </c>
      <c r="E91" s="28" t="s">
        <v>3093</v>
      </c>
      <c r="F91" s="55">
        <v>6000053422</v>
      </c>
      <c r="G91" s="28" t="s">
        <v>3093</v>
      </c>
      <c r="H91" s="42">
        <v>516301490726321</v>
      </c>
      <c r="I91" s="49">
        <v>1</v>
      </c>
      <c r="J91" s="50">
        <v>0</v>
      </c>
      <c r="K91" s="50">
        <v>1</v>
      </c>
      <c r="L91" s="40" t="s">
        <v>3185</v>
      </c>
      <c r="M91" s="58" t="s">
        <v>1928</v>
      </c>
      <c r="N91" s="58" t="s">
        <v>2216</v>
      </c>
      <c r="O91" s="34" t="s">
        <v>1920</v>
      </c>
      <c r="P91" s="34"/>
      <c r="Q91" s="34"/>
      <c r="R91" s="36" t="s">
        <v>1920</v>
      </c>
      <c r="S91" s="37"/>
      <c r="T91" s="34"/>
      <c r="U91" s="38" t="s">
        <v>25</v>
      </c>
      <c r="V91" s="39" t="s">
        <v>13</v>
      </c>
      <c r="W91" s="40"/>
    </row>
    <row r="92" ht="14.5" spans="1:23">
      <c r="A92" s="24">
        <v>97</v>
      </c>
      <c r="B92" s="25" t="s">
        <v>64</v>
      </c>
      <c r="C92" s="50" t="s">
        <v>1274</v>
      </c>
      <c r="D92" s="61">
        <v>46225</v>
      </c>
      <c r="E92" s="28" t="s">
        <v>3093</v>
      </c>
      <c r="F92" s="55">
        <v>6000053422</v>
      </c>
      <c r="G92" s="28" t="s">
        <v>3093</v>
      </c>
      <c r="H92" s="42">
        <v>516301490726322</v>
      </c>
      <c r="I92" s="49">
        <v>1</v>
      </c>
      <c r="J92" s="50">
        <v>0</v>
      </c>
      <c r="K92" s="50">
        <v>1</v>
      </c>
      <c r="L92" s="40" t="s">
        <v>3179</v>
      </c>
      <c r="M92" s="58" t="s">
        <v>1928</v>
      </c>
      <c r="N92" s="58" t="s">
        <v>2216</v>
      </c>
      <c r="O92" s="34" t="s">
        <v>1920</v>
      </c>
      <c r="P92" s="34"/>
      <c r="Q92" s="34"/>
      <c r="R92" s="36" t="s">
        <v>1920</v>
      </c>
      <c r="S92" s="37"/>
      <c r="T92" s="34"/>
      <c r="U92" s="38" t="s">
        <v>25</v>
      </c>
      <c r="V92" s="39" t="s">
        <v>13</v>
      </c>
      <c r="W92" s="40"/>
    </row>
    <row r="93" ht="14.5" spans="1:23">
      <c r="A93" s="24">
        <v>98</v>
      </c>
      <c r="B93" s="25" t="s">
        <v>64</v>
      </c>
      <c r="C93" s="50" t="s">
        <v>1274</v>
      </c>
      <c r="D93" s="61">
        <v>46225</v>
      </c>
      <c r="E93" s="28" t="s">
        <v>3093</v>
      </c>
      <c r="F93" s="55">
        <v>6000053422</v>
      </c>
      <c r="G93" s="28" t="s">
        <v>3093</v>
      </c>
      <c r="H93" s="42">
        <v>516301490726323</v>
      </c>
      <c r="I93" s="49">
        <v>1</v>
      </c>
      <c r="J93" s="50">
        <v>1</v>
      </c>
      <c r="K93" s="50">
        <v>0</v>
      </c>
      <c r="L93" s="40" t="s">
        <v>66</v>
      </c>
      <c r="M93" s="28"/>
      <c r="N93" s="28"/>
      <c r="O93" s="34" t="s">
        <v>1920</v>
      </c>
      <c r="P93" s="34"/>
      <c r="Q93" s="34"/>
      <c r="R93" s="36" t="s">
        <v>1920</v>
      </c>
      <c r="S93" s="37"/>
      <c r="T93" s="34"/>
      <c r="U93" s="38"/>
      <c r="V93" s="38"/>
      <c r="W93" s="40"/>
    </row>
    <row r="94" ht="14.5" spans="1:23">
      <c r="A94" s="24">
        <v>99</v>
      </c>
      <c r="B94" s="25" t="s">
        <v>64</v>
      </c>
      <c r="C94" s="50" t="s">
        <v>1274</v>
      </c>
      <c r="D94" s="61">
        <v>46226</v>
      </c>
      <c r="E94" s="28" t="s">
        <v>3093</v>
      </c>
      <c r="F94" s="55">
        <v>6000053422</v>
      </c>
      <c r="G94" s="28"/>
      <c r="H94" s="42">
        <v>516301490726324</v>
      </c>
      <c r="I94" s="49">
        <v>1</v>
      </c>
      <c r="J94" s="50">
        <v>0</v>
      </c>
      <c r="K94" s="50">
        <v>1</v>
      </c>
      <c r="L94" s="40" t="s">
        <v>3186</v>
      </c>
      <c r="M94" s="55"/>
      <c r="N94" s="55"/>
      <c r="O94" s="34" t="s">
        <v>1920</v>
      </c>
      <c r="P94" s="34"/>
      <c r="Q94" s="34"/>
      <c r="R94" s="36" t="s">
        <v>1920</v>
      </c>
      <c r="S94" s="37"/>
      <c r="T94" s="34"/>
      <c r="U94" s="38" t="s">
        <v>25</v>
      </c>
      <c r="V94" s="39" t="s">
        <v>13</v>
      </c>
      <c r="W94" s="40"/>
    </row>
    <row r="95" ht="14.5" spans="1:23">
      <c r="A95" s="24">
        <v>100</v>
      </c>
      <c r="B95" s="25" t="s">
        <v>64</v>
      </c>
      <c r="C95" s="50" t="s">
        <v>1274</v>
      </c>
      <c r="D95" s="61">
        <v>46226</v>
      </c>
      <c r="E95" s="28" t="s">
        <v>3093</v>
      </c>
      <c r="F95" s="55">
        <v>6000053422</v>
      </c>
      <c r="G95" s="28"/>
      <c r="H95" s="42">
        <v>516301490726325</v>
      </c>
      <c r="I95" s="49">
        <v>1</v>
      </c>
      <c r="J95" s="50">
        <v>1</v>
      </c>
      <c r="K95" s="50">
        <v>0</v>
      </c>
      <c r="L95" s="40" t="s">
        <v>66</v>
      </c>
      <c r="M95" s="55"/>
      <c r="N95" s="55"/>
      <c r="O95" s="34" t="s">
        <v>1920</v>
      </c>
      <c r="P95" s="34"/>
      <c r="Q95" s="34"/>
      <c r="R95" s="36" t="s">
        <v>1920</v>
      </c>
      <c r="S95" s="37"/>
      <c r="T95" s="34"/>
      <c r="U95" s="38"/>
      <c r="V95" s="38"/>
      <c r="W95" s="40"/>
    </row>
    <row r="96" ht="14.5" spans="1:23">
      <c r="A96" s="24">
        <v>101</v>
      </c>
      <c r="B96" s="25" t="s">
        <v>64</v>
      </c>
      <c r="C96" s="50" t="s">
        <v>1274</v>
      </c>
      <c r="D96" s="61">
        <v>46226</v>
      </c>
      <c r="E96" s="28" t="s">
        <v>3093</v>
      </c>
      <c r="F96" s="55">
        <v>6000053422</v>
      </c>
      <c r="G96" s="28"/>
      <c r="H96" s="42">
        <v>516301490726326</v>
      </c>
      <c r="I96" s="49">
        <v>1</v>
      </c>
      <c r="J96" s="50">
        <v>0</v>
      </c>
      <c r="K96" s="50">
        <v>1</v>
      </c>
      <c r="L96" s="40" t="s">
        <v>3182</v>
      </c>
      <c r="M96" s="58" t="s">
        <v>1928</v>
      </c>
      <c r="N96" s="58" t="s">
        <v>2216</v>
      </c>
      <c r="O96" s="34" t="s">
        <v>1920</v>
      </c>
      <c r="P96" s="34"/>
      <c r="Q96" s="57" t="s">
        <v>122</v>
      </c>
      <c r="R96" s="36" t="s">
        <v>1920</v>
      </c>
      <c r="S96" s="37"/>
      <c r="T96" s="34"/>
      <c r="U96" s="38" t="s">
        <v>25</v>
      </c>
      <c r="V96" s="39" t="s">
        <v>13</v>
      </c>
      <c r="W96" s="40"/>
    </row>
    <row r="97" ht="14.5" spans="1:23">
      <c r="A97" s="24">
        <v>102</v>
      </c>
      <c r="B97" s="25" t="s">
        <v>64</v>
      </c>
      <c r="C97" s="50" t="s">
        <v>1274</v>
      </c>
      <c r="D97" s="61">
        <v>46226</v>
      </c>
      <c r="E97" s="28" t="s">
        <v>3093</v>
      </c>
      <c r="F97" s="55">
        <v>6000053422</v>
      </c>
      <c r="G97" s="28"/>
      <c r="H97" s="42" t="s">
        <v>3187</v>
      </c>
      <c r="I97" s="49">
        <v>4</v>
      </c>
      <c r="J97" s="50">
        <v>4</v>
      </c>
      <c r="K97" s="50">
        <v>0</v>
      </c>
      <c r="L97" s="40" t="s">
        <v>66</v>
      </c>
      <c r="M97" s="55"/>
      <c r="N97" s="55"/>
      <c r="O97" s="34" t="s">
        <v>1920</v>
      </c>
      <c r="P97" s="34"/>
      <c r="Q97" s="34"/>
      <c r="R97" s="36" t="s">
        <v>1920</v>
      </c>
      <c r="S97" s="37"/>
      <c r="T97" s="34"/>
      <c r="U97" s="38"/>
      <c r="V97" s="38"/>
      <c r="W97" s="40"/>
    </row>
    <row r="98" ht="14.5" spans="1:23">
      <c r="A98" s="24">
        <v>103</v>
      </c>
      <c r="B98" s="25" t="s">
        <v>64</v>
      </c>
      <c r="C98" s="50" t="s">
        <v>1274</v>
      </c>
      <c r="D98" s="61">
        <v>46228</v>
      </c>
      <c r="E98" s="28" t="s">
        <v>3093</v>
      </c>
      <c r="F98" s="55">
        <v>6000053422</v>
      </c>
      <c r="G98" s="28"/>
      <c r="H98" s="42" t="s">
        <v>3188</v>
      </c>
      <c r="I98" s="49">
        <v>5</v>
      </c>
      <c r="J98" s="50">
        <v>5</v>
      </c>
      <c r="K98" s="50">
        <v>0</v>
      </c>
      <c r="L98" s="40" t="s">
        <v>66</v>
      </c>
      <c r="M98" s="55"/>
      <c r="N98" s="55"/>
      <c r="O98" s="34" t="s">
        <v>1920</v>
      </c>
      <c r="P98" s="34"/>
      <c r="Q98" s="34"/>
      <c r="R98" s="36" t="s">
        <v>1920</v>
      </c>
      <c r="S98" s="37"/>
      <c r="T98" s="34"/>
      <c r="U98" s="38"/>
      <c r="V98" s="38"/>
      <c r="W98" s="40"/>
    </row>
    <row r="99" ht="14.5" spans="1:23">
      <c r="A99" s="24">
        <v>104</v>
      </c>
      <c r="B99" s="25" t="s">
        <v>64</v>
      </c>
      <c r="C99" s="50" t="s">
        <v>1274</v>
      </c>
      <c r="D99" s="61">
        <v>46228</v>
      </c>
      <c r="E99" s="28" t="s">
        <v>3093</v>
      </c>
      <c r="F99" s="55">
        <v>6000053422</v>
      </c>
      <c r="G99" s="28"/>
      <c r="H99" s="42">
        <v>516301490726336</v>
      </c>
      <c r="I99" s="49">
        <v>1</v>
      </c>
      <c r="J99" s="50">
        <v>0</v>
      </c>
      <c r="K99" s="50">
        <v>1</v>
      </c>
      <c r="L99" s="56" t="s">
        <v>3121</v>
      </c>
      <c r="M99" s="57" t="s">
        <v>2185</v>
      </c>
      <c r="N99" s="58" t="s">
        <v>70</v>
      </c>
      <c r="O99" s="34" t="s">
        <v>1920</v>
      </c>
      <c r="P99" s="34"/>
      <c r="Q99" s="34"/>
      <c r="R99" s="36" t="s">
        <v>1920</v>
      </c>
      <c r="S99" s="37"/>
      <c r="T99" s="34"/>
      <c r="U99" s="38" t="s">
        <v>2176</v>
      </c>
      <c r="V99" s="39" t="s">
        <v>13</v>
      </c>
      <c r="W99" s="40"/>
    </row>
    <row r="100" ht="14.5" spans="1:23">
      <c r="A100" s="24">
        <v>105</v>
      </c>
      <c r="B100" s="25" t="s">
        <v>64</v>
      </c>
      <c r="C100" s="50" t="s">
        <v>1274</v>
      </c>
      <c r="D100" s="61">
        <v>46228</v>
      </c>
      <c r="E100" s="28" t="s">
        <v>3093</v>
      </c>
      <c r="F100" s="55">
        <v>6000053422</v>
      </c>
      <c r="G100" s="28"/>
      <c r="H100" s="42" t="s">
        <v>3189</v>
      </c>
      <c r="I100" s="49">
        <v>10</v>
      </c>
      <c r="J100" s="50">
        <v>10</v>
      </c>
      <c r="K100" s="50">
        <v>0</v>
      </c>
      <c r="L100" s="40" t="s">
        <v>66</v>
      </c>
      <c r="M100" s="55"/>
      <c r="N100" s="55"/>
      <c r="O100" s="34" t="s">
        <v>1920</v>
      </c>
      <c r="P100" s="34"/>
      <c r="Q100" s="34"/>
      <c r="R100" s="36" t="s">
        <v>1920</v>
      </c>
      <c r="S100" s="37"/>
      <c r="T100" s="34"/>
      <c r="U100" s="38"/>
      <c r="V100" s="38"/>
      <c r="W100" s="40"/>
    </row>
    <row r="101" ht="14.5" spans="1:23">
      <c r="A101" s="24">
        <v>106</v>
      </c>
      <c r="B101" s="25" t="s">
        <v>64</v>
      </c>
      <c r="C101" s="50" t="s">
        <v>1274</v>
      </c>
      <c r="D101" s="61">
        <v>46228</v>
      </c>
      <c r="E101" s="28" t="s">
        <v>3093</v>
      </c>
      <c r="F101" s="55">
        <v>6000053422</v>
      </c>
      <c r="G101" s="28"/>
      <c r="H101" s="42">
        <v>516301490726347</v>
      </c>
      <c r="I101" s="49">
        <v>1</v>
      </c>
      <c r="J101" s="50">
        <v>0</v>
      </c>
      <c r="K101" s="50">
        <v>1</v>
      </c>
      <c r="L101" s="40" t="s">
        <v>3130</v>
      </c>
      <c r="M101" s="58" t="s">
        <v>1928</v>
      </c>
      <c r="N101" s="58" t="s">
        <v>2216</v>
      </c>
      <c r="O101" s="34" t="s">
        <v>1920</v>
      </c>
      <c r="P101" s="34"/>
      <c r="Q101" s="57" t="s">
        <v>122</v>
      </c>
      <c r="R101" s="36" t="s">
        <v>1920</v>
      </c>
      <c r="S101" s="37"/>
      <c r="T101" s="34"/>
      <c r="U101" s="38" t="s">
        <v>25</v>
      </c>
      <c r="V101" s="39" t="s">
        <v>13</v>
      </c>
      <c r="W101" s="40"/>
    </row>
    <row r="102" ht="14.5" spans="1:23">
      <c r="A102" s="24">
        <v>107</v>
      </c>
      <c r="B102" s="25" t="s">
        <v>64</v>
      </c>
      <c r="C102" s="50" t="s">
        <v>1274</v>
      </c>
      <c r="D102" s="61">
        <v>46228</v>
      </c>
      <c r="E102" s="28" t="s">
        <v>3093</v>
      </c>
      <c r="F102" s="55">
        <v>6000053422</v>
      </c>
      <c r="G102" s="28"/>
      <c r="H102" s="42" t="s">
        <v>3190</v>
      </c>
      <c r="I102" s="49">
        <v>6</v>
      </c>
      <c r="J102" s="50">
        <v>6</v>
      </c>
      <c r="K102" s="50">
        <v>0</v>
      </c>
      <c r="L102" s="40" t="s">
        <v>66</v>
      </c>
      <c r="M102" s="55"/>
      <c r="N102" s="55"/>
      <c r="O102" s="34" t="s">
        <v>1920</v>
      </c>
      <c r="P102" s="34"/>
      <c r="Q102" s="34"/>
      <c r="R102" s="36" t="s">
        <v>1920</v>
      </c>
      <c r="S102" s="37"/>
      <c r="T102" s="34"/>
      <c r="U102" s="38"/>
      <c r="V102" s="38"/>
      <c r="W102" s="40"/>
    </row>
    <row r="103" ht="14.5" spans="1:23">
      <c r="A103" s="24">
        <v>109</v>
      </c>
      <c r="B103" s="25" t="s">
        <v>64</v>
      </c>
      <c r="C103" s="50" t="s">
        <v>1274</v>
      </c>
      <c r="D103" s="61">
        <v>46230</v>
      </c>
      <c r="E103" s="28" t="s">
        <v>3093</v>
      </c>
      <c r="F103" s="55">
        <v>6000053422</v>
      </c>
      <c r="G103" s="28" t="s">
        <v>3093</v>
      </c>
      <c r="H103" s="42" t="s">
        <v>3191</v>
      </c>
      <c r="I103" s="49">
        <v>8</v>
      </c>
      <c r="J103" s="50">
        <v>8</v>
      </c>
      <c r="K103" s="50">
        <v>0</v>
      </c>
      <c r="L103" s="40" t="s">
        <v>66</v>
      </c>
      <c r="M103" s="55"/>
      <c r="N103" s="55"/>
      <c r="O103" s="34" t="s">
        <v>1920</v>
      </c>
      <c r="P103" s="34"/>
      <c r="Q103" s="34"/>
      <c r="R103" s="36" t="s">
        <v>1920</v>
      </c>
      <c r="S103" s="37"/>
      <c r="T103" s="34"/>
      <c r="U103" s="38"/>
      <c r="V103" s="38"/>
      <c r="W103" s="40"/>
    </row>
    <row r="104" ht="14.5" spans="1:23">
      <c r="A104" s="24">
        <v>110</v>
      </c>
      <c r="B104" s="25" t="s">
        <v>64</v>
      </c>
      <c r="C104" s="50" t="s">
        <v>1274</v>
      </c>
      <c r="D104" s="61">
        <v>46230</v>
      </c>
      <c r="E104" s="28" t="s">
        <v>3093</v>
      </c>
      <c r="F104" s="55">
        <v>6000053422</v>
      </c>
      <c r="G104" s="28" t="s">
        <v>3093</v>
      </c>
      <c r="H104" s="42">
        <v>516301490726362</v>
      </c>
      <c r="I104" s="49">
        <v>1</v>
      </c>
      <c r="J104" s="50">
        <v>0</v>
      </c>
      <c r="K104" s="50">
        <v>1</v>
      </c>
      <c r="L104" s="40" t="s">
        <v>3192</v>
      </c>
      <c r="M104" s="58" t="s">
        <v>1928</v>
      </c>
      <c r="N104" s="55"/>
      <c r="O104" s="34" t="s">
        <v>1920</v>
      </c>
      <c r="P104" s="34"/>
      <c r="Q104" s="34"/>
      <c r="R104" s="36" t="s">
        <v>1920</v>
      </c>
      <c r="S104" s="37"/>
      <c r="T104" s="34"/>
      <c r="U104" s="38" t="s">
        <v>2051</v>
      </c>
      <c r="V104" s="39" t="s">
        <v>17</v>
      </c>
      <c r="W104" s="40"/>
    </row>
    <row r="105" ht="14.5" spans="1:23">
      <c r="A105" s="24">
        <v>111</v>
      </c>
      <c r="B105" s="25" t="s">
        <v>64</v>
      </c>
      <c r="C105" s="50" t="s">
        <v>1274</v>
      </c>
      <c r="D105" s="61">
        <v>46230</v>
      </c>
      <c r="E105" s="28" t="s">
        <v>3093</v>
      </c>
      <c r="F105" s="55">
        <v>6000053422</v>
      </c>
      <c r="G105" s="28" t="s">
        <v>3093</v>
      </c>
      <c r="H105" s="42">
        <v>516301490726363</v>
      </c>
      <c r="I105" s="49">
        <v>1</v>
      </c>
      <c r="J105" s="50">
        <v>0</v>
      </c>
      <c r="K105" s="50">
        <v>1</v>
      </c>
      <c r="L105" s="40" t="s">
        <v>3193</v>
      </c>
      <c r="M105" s="58" t="s">
        <v>1928</v>
      </c>
      <c r="N105" s="58" t="s">
        <v>2216</v>
      </c>
      <c r="O105" s="34" t="s">
        <v>1920</v>
      </c>
      <c r="P105" s="34"/>
      <c r="Q105" s="34"/>
      <c r="R105" s="36" t="s">
        <v>1920</v>
      </c>
      <c r="S105" s="37"/>
      <c r="T105" s="34"/>
      <c r="U105" s="38" t="s">
        <v>25</v>
      </c>
      <c r="V105" s="39" t="s">
        <v>13</v>
      </c>
      <c r="W105" s="40"/>
    </row>
    <row r="106" ht="14.5" spans="1:23">
      <c r="A106" s="24">
        <v>113</v>
      </c>
      <c r="B106" s="25" t="s">
        <v>64</v>
      </c>
      <c r="C106" s="50" t="s">
        <v>1274</v>
      </c>
      <c r="D106" s="61">
        <v>46231</v>
      </c>
      <c r="E106" s="28" t="s">
        <v>3093</v>
      </c>
      <c r="F106" s="55">
        <v>6000053422</v>
      </c>
      <c r="G106" s="28" t="s">
        <v>3093</v>
      </c>
      <c r="H106" s="42">
        <v>516301490726364</v>
      </c>
      <c r="I106" s="49">
        <v>1</v>
      </c>
      <c r="J106" s="50">
        <v>1</v>
      </c>
      <c r="K106" s="50">
        <v>0</v>
      </c>
      <c r="L106" s="40" t="s">
        <v>66</v>
      </c>
      <c r="M106" s="55"/>
      <c r="N106" s="55"/>
      <c r="O106" s="34" t="s">
        <v>1920</v>
      </c>
      <c r="P106" s="34"/>
      <c r="Q106" s="34"/>
      <c r="R106" s="36" t="s">
        <v>1920</v>
      </c>
      <c r="S106" s="37"/>
      <c r="T106" s="34"/>
      <c r="U106" s="38"/>
      <c r="V106" s="38"/>
      <c r="W106" s="40"/>
    </row>
    <row r="107" ht="14.5" spans="1:23">
      <c r="A107" s="24">
        <v>114</v>
      </c>
      <c r="B107" s="25" t="s">
        <v>64</v>
      </c>
      <c r="C107" s="50" t="s">
        <v>1274</v>
      </c>
      <c r="D107" s="61">
        <v>46231</v>
      </c>
      <c r="E107" s="28" t="s">
        <v>3093</v>
      </c>
      <c r="F107" s="55">
        <v>6000053422</v>
      </c>
      <c r="G107" s="28" t="s">
        <v>3093</v>
      </c>
      <c r="H107" s="42">
        <v>516301490726365</v>
      </c>
      <c r="I107" s="49">
        <v>1</v>
      </c>
      <c r="J107" s="50">
        <v>0</v>
      </c>
      <c r="K107" s="50">
        <v>1</v>
      </c>
      <c r="L107" s="40" t="s">
        <v>3194</v>
      </c>
      <c r="M107" s="55"/>
      <c r="N107" s="55"/>
      <c r="O107" s="34" t="s">
        <v>1920</v>
      </c>
      <c r="P107" s="34"/>
      <c r="Q107" s="34"/>
      <c r="R107" s="36" t="s">
        <v>1920</v>
      </c>
      <c r="S107" s="37"/>
      <c r="T107" s="34"/>
      <c r="U107" s="38" t="s">
        <v>510</v>
      </c>
      <c r="V107" s="39" t="s">
        <v>13</v>
      </c>
      <c r="W107" s="40"/>
    </row>
    <row r="108" ht="14.5" spans="1:23">
      <c r="A108" s="24">
        <v>115</v>
      </c>
      <c r="B108" s="25" t="s">
        <v>64</v>
      </c>
      <c r="C108" s="50" t="s">
        <v>1274</v>
      </c>
      <c r="D108" s="61">
        <v>46231</v>
      </c>
      <c r="E108" s="28" t="s">
        <v>3093</v>
      </c>
      <c r="F108" s="55">
        <v>6000053422</v>
      </c>
      <c r="G108" s="28" t="s">
        <v>3093</v>
      </c>
      <c r="H108" s="42" t="s">
        <v>3195</v>
      </c>
      <c r="I108" s="49">
        <v>7</v>
      </c>
      <c r="J108" s="50">
        <v>7</v>
      </c>
      <c r="K108" s="50">
        <v>0</v>
      </c>
      <c r="L108" s="40" t="s">
        <v>66</v>
      </c>
      <c r="M108" s="55"/>
      <c r="N108" s="55"/>
      <c r="O108" s="34" t="s">
        <v>1920</v>
      </c>
      <c r="P108" s="34"/>
      <c r="Q108" s="34"/>
      <c r="R108" s="36" t="s">
        <v>1920</v>
      </c>
      <c r="S108" s="37"/>
      <c r="T108" s="34"/>
      <c r="U108" s="38"/>
      <c r="V108" s="38"/>
      <c r="W108" s="40"/>
    </row>
    <row r="109" ht="14.5" spans="1:23">
      <c r="A109" s="24">
        <v>116</v>
      </c>
      <c r="B109" s="25" t="s">
        <v>64</v>
      </c>
      <c r="C109" s="50" t="s">
        <v>1274</v>
      </c>
      <c r="D109" s="61">
        <v>46231</v>
      </c>
      <c r="E109" s="28" t="s">
        <v>3093</v>
      </c>
      <c r="F109" s="55">
        <v>6000053422</v>
      </c>
      <c r="G109" s="28" t="s">
        <v>3093</v>
      </c>
      <c r="H109" s="42">
        <v>516301490726373</v>
      </c>
      <c r="I109" s="49">
        <v>1</v>
      </c>
      <c r="J109" s="50">
        <v>0</v>
      </c>
      <c r="K109" s="50">
        <v>1</v>
      </c>
      <c r="L109" s="40" t="s">
        <v>3130</v>
      </c>
      <c r="M109" s="58" t="s">
        <v>1928</v>
      </c>
      <c r="N109" s="58" t="s">
        <v>2216</v>
      </c>
      <c r="O109" s="34" t="s">
        <v>1920</v>
      </c>
      <c r="P109" s="34"/>
      <c r="Q109" s="57" t="s">
        <v>122</v>
      </c>
      <c r="R109" s="36" t="s">
        <v>1920</v>
      </c>
      <c r="S109" s="37"/>
      <c r="T109" s="34"/>
      <c r="U109" s="38" t="s">
        <v>25</v>
      </c>
      <c r="V109" s="39" t="s">
        <v>13</v>
      </c>
      <c r="W109" s="40"/>
    </row>
    <row r="110" ht="14.5" spans="1:23">
      <c r="A110" s="24">
        <v>117</v>
      </c>
      <c r="B110" s="25" t="s">
        <v>64</v>
      </c>
      <c r="C110" s="50" t="s">
        <v>1274</v>
      </c>
      <c r="D110" s="61">
        <v>46231</v>
      </c>
      <c r="E110" s="28" t="s">
        <v>3093</v>
      </c>
      <c r="F110" s="55">
        <v>6000053422</v>
      </c>
      <c r="G110" s="28" t="s">
        <v>3093</v>
      </c>
      <c r="H110" s="42" t="s">
        <v>3196</v>
      </c>
      <c r="I110" s="49">
        <v>2</v>
      </c>
      <c r="J110" s="50">
        <v>2</v>
      </c>
      <c r="K110" s="50">
        <v>0</v>
      </c>
      <c r="L110" s="40" t="s">
        <v>66</v>
      </c>
      <c r="M110" s="55"/>
      <c r="N110" s="55"/>
      <c r="O110" s="34" t="s">
        <v>1920</v>
      </c>
      <c r="P110" s="34"/>
      <c r="Q110" s="34"/>
      <c r="R110" s="36" t="s">
        <v>1920</v>
      </c>
      <c r="S110" s="37"/>
      <c r="T110" s="34"/>
      <c r="U110" s="38"/>
      <c r="V110" s="38"/>
      <c r="W110" s="40"/>
    </row>
    <row r="111" ht="14.5" spans="1:23">
      <c r="A111" s="24">
        <v>118</v>
      </c>
      <c r="B111" s="25" t="s">
        <v>64</v>
      </c>
      <c r="C111" s="50" t="s">
        <v>1274</v>
      </c>
      <c r="D111" s="61">
        <v>46231</v>
      </c>
      <c r="E111" s="28" t="s">
        <v>3093</v>
      </c>
      <c r="F111" s="55">
        <v>6000053422</v>
      </c>
      <c r="G111" s="28" t="s">
        <v>3093</v>
      </c>
      <c r="H111" s="42">
        <v>516301490726376</v>
      </c>
      <c r="I111" s="49">
        <v>1</v>
      </c>
      <c r="J111" s="50">
        <v>0</v>
      </c>
      <c r="K111" s="50">
        <v>1</v>
      </c>
      <c r="L111" s="40" t="s">
        <v>3182</v>
      </c>
      <c r="M111" s="58" t="s">
        <v>1928</v>
      </c>
      <c r="N111" s="58" t="s">
        <v>2216</v>
      </c>
      <c r="O111" s="34" t="s">
        <v>1920</v>
      </c>
      <c r="P111" s="34"/>
      <c r="Q111" s="57" t="s">
        <v>122</v>
      </c>
      <c r="R111" s="36" t="s">
        <v>1920</v>
      </c>
      <c r="S111" s="37"/>
      <c r="T111" s="34"/>
      <c r="U111" s="38" t="s">
        <v>25</v>
      </c>
      <c r="V111" s="39" t="s">
        <v>13</v>
      </c>
      <c r="W111" s="40"/>
    </row>
    <row r="112" ht="14.5" spans="1:23">
      <c r="A112" s="24">
        <v>119</v>
      </c>
      <c r="B112" s="25" t="s">
        <v>64</v>
      </c>
      <c r="C112" s="50" t="s">
        <v>1274</v>
      </c>
      <c r="D112" s="61">
        <v>46231</v>
      </c>
      <c r="E112" s="28" t="s">
        <v>3093</v>
      </c>
      <c r="F112" s="55">
        <v>6000053422</v>
      </c>
      <c r="G112" s="28" t="s">
        <v>3093</v>
      </c>
      <c r="H112" s="42">
        <v>516301490726377</v>
      </c>
      <c r="I112" s="49">
        <v>1</v>
      </c>
      <c r="J112" s="50">
        <v>0</v>
      </c>
      <c r="K112" s="50">
        <v>1</v>
      </c>
      <c r="L112" s="40" t="s">
        <v>3182</v>
      </c>
      <c r="M112" s="58" t="s">
        <v>1928</v>
      </c>
      <c r="N112" s="58" t="s">
        <v>2216</v>
      </c>
      <c r="O112" s="34" t="s">
        <v>1920</v>
      </c>
      <c r="P112" s="34"/>
      <c r="Q112" s="57" t="s">
        <v>122</v>
      </c>
      <c r="R112" s="36" t="s">
        <v>1920</v>
      </c>
      <c r="S112" s="37"/>
      <c r="T112" s="34"/>
      <c r="U112" s="38" t="s">
        <v>25</v>
      </c>
      <c r="V112" s="39" t="s">
        <v>13</v>
      </c>
      <c r="W112" s="40"/>
    </row>
    <row r="113" ht="14.5" spans="1:23">
      <c r="A113" s="24">
        <v>120</v>
      </c>
      <c r="B113" s="25" t="s">
        <v>64</v>
      </c>
      <c r="C113" s="50" t="s">
        <v>1274</v>
      </c>
      <c r="D113" s="61">
        <v>46231</v>
      </c>
      <c r="E113" s="28" t="s">
        <v>3093</v>
      </c>
      <c r="F113" s="55">
        <v>6000053422</v>
      </c>
      <c r="G113" s="28" t="s">
        <v>3093</v>
      </c>
      <c r="H113" s="42" t="s">
        <v>3197</v>
      </c>
      <c r="I113" s="49">
        <v>4</v>
      </c>
      <c r="J113" s="50">
        <v>4</v>
      </c>
      <c r="K113" s="50">
        <v>0</v>
      </c>
      <c r="L113" s="40" t="s">
        <v>66</v>
      </c>
      <c r="M113" s="55"/>
      <c r="N113" s="55"/>
      <c r="O113" s="34" t="s">
        <v>1920</v>
      </c>
      <c r="P113" s="34"/>
      <c r="Q113" s="34"/>
      <c r="R113" s="36" t="s">
        <v>1920</v>
      </c>
      <c r="S113" s="37"/>
      <c r="T113" s="34"/>
      <c r="U113" s="38"/>
      <c r="V113" s="38"/>
      <c r="W113" s="40"/>
    </row>
    <row r="114" ht="14.5" spans="1:23">
      <c r="A114" s="24">
        <v>122</v>
      </c>
      <c r="B114" s="25" t="s">
        <v>64</v>
      </c>
      <c r="C114" s="50" t="s">
        <v>1274</v>
      </c>
      <c r="D114" s="61">
        <v>46234</v>
      </c>
      <c r="E114" s="28" t="s">
        <v>3093</v>
      </c>
      <c r="F114" s="55">
        <v>6000053422</v>
      </c>
      <c r="G114" s="28" t="s">
        <v>3093</v>
      </c>
      <c r="H114" s="42" t="s">
        <v>3198</v>
      </c>
      <c r="I114" s="49">
        <v>8</v>
      </c>
      <c r="J114" s="50">
        <v>8</v>
      </c>
      <c r="K114" s="50">
        <v>0</v>
      </c>
      <c r="L114" s="40" t="s">
        <v>66</v>
      </c>
      <c r="M114" s="28"/>
      <c r="N114" s="28"/>
      <c r="O114" s="34" t="s">
        <v>1920</v>
      </c>
      <c r="P114" s="34"/>
      <c r="Q114" s="34"/>
      <c r="R114" s="36" t="s">
        <v>1920</v>
      </c>
      <c r="S114" s="37"/>
      <c r="T114" s="34"/>
      <c r="U114" s="38"/>
      <c r="V114" s="38"/>
      <c r="W114" s="40"/>
    </row>
    <row r="115" ht="14.5" spans="1:23">
      <c r="A115" s="24">
        <v>123</v>
      </c>
      <c r="B115" s="25" t="s">
        <v>64</v>
      </c>
      <c r="C115" s="50" t="s">
        <v>1274</v>
      </c>
      <c r="D115" s="61">
        <v>46234</v>
      </c>
      <c r="E115" s="28" t="s">
        <v>3093</v>
      </c>
      <c r="F115" s="55">
        <v>6000053422</v>
      </c>
      <c r="G115" s="28" t="s">
        <v>3093</v>
      </c>
      <c r="H115" s="42">
        <v>516301490726390</v>
      </c>
      <c r="I115" s="49">
        <v>1</v>
      </c>
      <c r="J115" s="50">
        <v>0</v>
      </c>
      <c r="K115" s="50">
        <v>1</v>
      </c>
      <c r="L115" s="40" t="s">
        <v>3130</v>
      </c>
      <c r="M115" s="58" t="s">
        <v>1928</v>
      </c>
      <c r="N115" s="58" t="s">
        <v>2216</v>
      </c>
      <c r="O115" s="34" t="s">
        <v>1920</v>
      </c>
      <c r="P115" s="34"/>
      <c r="Q115" s="57" t="s">
        <v>122</v>
      </c>
      <c r="R115" s="36" t="s">
        <v>1920</v>
      </c>
      <c r="S115" s="37"/>
      <c r="T115" s="34"/>
      <c r="U115" s="38" t="s">
        <v>25</v>
      </c>
      <c r="V115" s="39" t="s">
        <v>13</v>
      </c>
      <c r="W115" s="40"/>
    </row>
    <row r="116" ht="14.5" spans="1:23">
      <c r="A116" s="24">
        <v>124</v>
      </c>
      <c r="B116" s="25" t="s">
        <v>64</v>
      </c>
      <c r="C116" s="50" t="s">
        <v>1274</v>
      </c>
      <c r="D116" s="61">
        <v>46234</v>
      </c>
      <c r="E116" s="28" t="s">
        <v>3093</v>
      </c>
      <c r="F116" s="55">
        <v>6000053422</v>
      </c>
      <c r="G116" s="28" t="s">
        <v>3093</v>
      </c>
      <c r="H116" s="42" t="s">
        <v>3199</v>
      </c>
      <c r="I116" s="49">
        <v>3</v>
      </c>
      <c r="J116" s="50">
        <v>3</v>
      </c>
      <c r="K116" s="50">
        <v>0</v>
      </c>
      <c r="L116" s="40" t="s">
        <v>66</v>
      </c>
      <c r="M116" s="28"/>
      <c r="N116" s="28"/>
      <c r="O116" s="34" t="s">
        <v>1920</v>
      </c>
      <c r="P116" s="34"/>
      <c r="Q116" s="34"/>
      <c r="R116" s="36" t="s">
        <v>1920</v>
      </c>
      <c r="S116" s="37"/>
      <c r="T116" s="34"/>
      <c r="U116" s="38"/>
      <c r="V116" s="38"/>
      <c r="W116" s="40"/>
    </row>
    <row r="117" ht="14.5" spans="1:23">
      <c r="A117" s="24">
        <v>125</v>
      </c>
      <c r="B117" s="25" t="s">
        <v>64</v>
      </c>
      <c r="C117" s="50" t="s">
        <v>1274</v>
      </c>
      <c r="D117" s="61">
        <v>46234</v>
      </c>
      <c r="E117" s="28" t="s">
        <v>3093</v>
      </c>
      <c r="F117" s="55">
        <v>6000053422</v>
      </c>
      <c r="G117" s="28" t="s">
        <v>3093</v>
      </c>
      <c r="H117" s="42">
        <v>516301490726394</v>
      </c>
      <c r="I117" s="49">
        <v>1</v>
      </c>
      <c r="J117" s="50">
        <v>0</v>
      </c>
      <c r="K117" s="50">
        <v>1</v>
      </c>
      <c r="L117" s="56" t="s">
        <v>3149</v>
      </c>
      <c r="M117" s="58" t="s">
        <v>1928</v>
      </c>
      <c r="N117" s="58" t="s">
        <v>2216</v>
      </c>
      <c r="O117" s="34" t="s">
        <v>1920</v>
      </c>
      <c r="P117" s="34"/>
      <c r="Q117" s="34"/>
      <c r="R117" s="36" t="s">
        <v>1920</v>
      </c>
      <c r="S117" s="37"/>
      <c r="T117" s="34"/>
      <c r="U117" s="38" t="s">
        <v>25</v>
      </c>
      <c r="V117" s="39" t="s">
        <v>13</v>
      </c>
      <c r="W117" s="40"/>
    </row>
    <row r="118" ht="14.5" spans="1:23">
      <c r="A118" s="24">
        <v>126</v>
      </c>
      <c r="B118" s="25" t="s">
        <v>64</v>
      </c>
      <c r="C118" s="50" t="s">
        <v>1274</v>
      </c>
      <c r="D118" s="61">
        <v>46234</v>
      </c>
      <c r="E118" s="28" t="s">
        <v>3093</v>
      </c>
      <c r="F118" s="55">
        <v>6000053422</v>
      </c>
      <c r="G118" s="28" t="s">
        <v>3093</v>
      </c>
      <c r="H118" s="42">
        <v>516301490726395</v>
      </c>
      <c r="I118" s="49">
        <v>1</v>
      </c>
      <c r="J118" s="50">
        <v>0</v>
      </c>
      <c r="K118" s="50">
        <v>1</v>
      </c>
      <c r="L118" s="40" t="s">
        <v>3200</v>
      </c>
      <c r="M118" s="58" t="s">
        <v>1928</v>
      </c>
      <c r="N118" s="58" t="s">
        <v>2216</v>
      </c>
      <c r="O118" s="34" t="s">
        <v>1920</v>
      </c>
      <c r="P118" s="34"/>
      <c r="Q118" s="34"/>
      <c r="R118" s="36" t="s">
        <v>1920</v>
      </c>
      <c r="S118" s="37"/>
      <c r="T118" s="34"/>
      <c r="U118" s="38" t="s">
        <v>25</v>
      </c>
      <c r="V118" s="39" t="s">
        <v>13</v>
      </c>
      <c r="W118" s="40"/>
    </row>
    <row r="119" ht="14.5" spans="1:23">
      <c r="A119" s="24">
        <v>127</v>
      </c>
      <c r="B119" s="25" t="s">
        <v>64</v>
      </c>
      <c r="C119" s="50" t="s">
        <v>1274</v>
      </c>
      <c r="D119" s="61">
        <v>46234</v>
      </c>
      <c r="E119" s="28" t="s">
        <v>3093</v>
      </c>
      <c r="F119" s="55">
        <v>6000053422</v>
      </c>
      <c r="G119" s="28" t="s">
        <v>3093</v>
      </c>
      <c r="H119" s="42" t="s">
        <v>3201</v>
      </c>
      <c r="I119" s="49">
        <v>9</v>
      </c>
      <c r="J119" s="50">
        <v>9</v>
      </c>
      <c r="K119" s="50">
        <v>0</v>
      </c>
      <c r="L119" s="40" t="s">
        <v>66</v>
      </c>
      <c r="M119" s="28"/>
      <c r="N119" s="28"/>
      <c r="O119" s="34" t="s">
        <v>1920</v>
      </c>
      <c r="P119" s="34"/>
      <c r="Q119" s="34"/>
      <c r="R119" s="36" t="s">
        <v>1920</v>
      </c>
      <c r="S119" s="37"/>
      <c r="T119" s="34"/>
      <c r="U119" s="38"/>
      <c r="V119" s="38"/>
      <c r="W119" s="40"/>
    </row>
    <row r="120" ht="14.5" spans="1:23">
      <c r="A120" s="24">
        <v>129</v>
      </c>
      <c r="B120" s="25" t="s">
        <v>64</v>
      </c>
      <c r="C120" s="50" t="s">
        <v>1274</v>
      </c>
      <c r="D120" s="61">
        <v>46237</v>
      </c>
      <c r="E120" s="28" t="s">
        <v>3093</v>
      </c>
      <c r="F120" s="55">
        <v>6000053422</v>
      </c>
      <c r="G120" s="28" t="s">
        <v>3093</v>
      </c>
      <c r="H120" s="42" t="s">
        <v>3202</v>
      </c>
      <c r="I120" s="49">
        <v>16</v>
      </c>
      <c r="J120" s="50">
        <v>16</v>
      </c>
      <c r="K120" s="50">
        <v>0</v>
      </c>
      <c r="L120" s="40" t="s">
        <v>66</v>
      </c>
      <c r="M120" s="28"/>
      <c r="N120" s="28"/>
      <c r="O120" s="34" t="s">
        <v>1920</v>
      </c>
      <c r="P120" s="34"/>
      <c r="Q120" s="34"/>
      <c r="R120" s="36" t="s">
        <v>1920</v>
      </c>
      <c r="S120" s="37"/>
      <c r="T120" s="34"/>
      <c r="U120" s="38"/>
      <c r="V120" s="38"/>
      <c r="W120" s="40"/>
    </row>
    <row r="121" ht="14.5" spans="1:23">
      <c r="A121" s="24">
        <v>130</v>
      </c>
      <c r="B121" s="25" t="s">
        <v>64</v>
      </c>
      <c r="C121" s="50" t="s">
        <v>1274</v>
      </c>
      <c r="D121" s="61">
        <v>46239</v>
      </c>
      <c r="E121" s="28" t="s">
        <v>3093</v>
      </c>
      <c r="F121" s="55">
        <v>6000053422</v>
      </c>
      <c r="G121" s="28" t="s">
        <v>3093</v>
      </c>
      <c r="H121" s="42" t="s">
        <v>3203</v>
      </c>
      <c r="I121" s="49">
        <v>17</v>
      </c>
      <c r="J121" s="50">
        <v>17</v>
      </c>
      <c r="K121" s="50">
        <v>0</v>
      </c>
      <c r="L121" s="40" t="s">
        <v>66</v>
      </c>
      <c r="M121" s="55"/>
      <c r="N121" s="55"/>
      <c r="O121" s="34" t="s">
        <v>1920</v>
      </c>
      <c r="P121" s="34"/>
      <c r="Q121" s="34"/>
      <c r="R121" s="36" t="s">
        <v>1920</v>
      </c>
      <c r="S121" s="37"/>
      <c r="T121" s="34"/>
      <c r="U121" s="38"/>
      <c r="V121" s="38"/>
      <c r="W121" s="40"/>
    </row>
    <row r="122" ht="14.5" spans="1:23">
      <c r="A122" s="24">
        <v>131</v>
      </c>
      <c r="B122" s="25" t="s">
        <v>64</v>
      </c>
      <c r="C122" s="50" t="s">
        <v>1274</v>
      </c>
      <c r="D122" s="61" t="s">
        <v>3204</v>
      </c>
      <c r="E122" s="28" t="s">
        <v>3093</v>
      </c>
      <c r="F122" s="55">
        <v>6000053422</v>
      </c>
      <c r="G122" s="28" t="s">
        <v>3093</v>
      </c>
      <c r="H122" s="42" t="s">
        <v>3205</v>
      </c>
      <c r="I122" s="49">
        <v>5</v>
      </c>
      <c r="J122" s="50">
        <v>5</v>
      </c>
      <c r="K122" s="50">
        <v>0</v>
      </c>
      <c r="L122" s="40" t="s">
        <v>66</v>
      </c>
      <c r="M122" s="55"/>
      <c r="N122" s="55"/>
      <c r="O122" s="34" t="s">
        <v>1920</v>
      </c>
      <c r="P122" s="34"/>
      <c r="Q122" s="34"/>
      <c r="R122" s="36" t="s">
        <v>1920</v>
      </c>
      <c r="S122" s="37"/>
      <c r="T122" s="34"/>
      <c r="U122" s="38"/>
      <c r="V122" s="38"/>
      <c r="W122" s="40"/>
    </row>
    <row r="123" ht="14.5" spans="1:23">
      <c r="A123" s="24">
        <v>132</v>
      </c>
      <c r="B123" s="25" t="s">
        <v>64</v>
      </c>
      <c r="C123" s="50" t="s">
        <v>1274</v>
      </c>
      <c r="D123" s="61">
        <v>46241</v>
      </c>
      <c r="E123" s="28" t="s">
        <v>3093</v>
      </c>
      <c r="F123" s="55">
        <v>6000053422</v>
      </c>
      <c r="G123" s="28"/>
      <c r="H123" s="42" t="s">
        <v>3206</v>
      </c>
      <c r="I123" s="49">
        <v>5</v>
      </c>
      <c r="J123" s="50">
        <v>5</v>
      </c>
      <c r="K123" s="50">
        <v>0</v>
      </c>
      <c r="L123" s="40" t="s">
        <v>66</v>
      </c>
      <c r="M123" s="28"/>
      <c r="N123" s="28"/>
      <c r="O123" s="34" t="s">
        <v>1920</v>
      </c>
      <c r="P123" s="34"/>
      <c r="Q123" s="34"/>
      <c r="R123" s="36" t="s">
        <v>1920</v>
      </c>
      <c r="S123" s="37"/>
      <c r="T123" s="34"/>
      <c r="U123" s="38"/>
      <c r="V123" s="38"/>
      <c r="W123" s="40"/>
    </row>
    <row r="124" ht="14.5" spans="1:23">
      <c r="A124" s="24">
        <v>133</v>
      </c>
      <c r="B124" s="25" t="s">
        <v>64</v>
      </c>
      <c r="C124" s="50" t="s">
        <v>1274</v>
      </c>
      <c r="D124" s="61">
        <v>46241</v>
      </c>
      <c r="E124" s="28" t="s">
        <v>3093</v>
      </c>
      <c r="F124" s="55">
        <v>6000053422</v>
      </c>
      <c r="G124" s="28"/>
      <c r="H124" s="42">
        <v>516301490826448</v>
      </c>
      <c r="I124" s="49">
        <v>1</v>
      </c>
      <c r="J124" s="50">
        <v>0</v>
      </c>
      <c r="K124" s="50">
        <v>1</v>
      </c>
      <c r="L124" s="40" t="s">
        <v>3207</v>
      </c>
      <c r="M124" s="58" t="s">
        <v>1928</v>
      </c>
      <c r="N124" s="58" t="s">
        <v>2216</v>
      </c>
      <c r="O124" s="34" t="s">
        <v>1920</v>
      </c>
      <c r="P124" s="34"/>
      <c r="Q124" s="34"/>
      <c r="R124" s="36" t="s">
        <v>1920</v>
      </c>
      <c r="S124" s="37"/>
      <c r="T124" s="34"/>
      <c r="U124" s="38" t="s">
        <v>25</v>
      </c>
      <c r="V124" s="39" t="s">
        <v>13</v>
      </c>
      <c r="W124" s="40"/>
    </row>
    <row r="125" ht="14.5" spans="1:23">
      <c r="A125" s="24">
        <v>134</v>
      </c>
      <c r="B125" s="25" t="s">
        <v>64</v>
      </c>
      <c r="C125" s="50" t="s">
        <v>1274</v>
      </c>
      <c r="D125" s="61">
        <v>46241</v>
      </c>
      <c r="E125" s="28" t="s">
        <v>3093</v>
      </c>
      <c r="F125" s="55">
        <v>6000053422</v>
      </c>
      <c r="G125" s="28"/>
      <c r="H125" s="42" t="s">
        <v>3208</v>
      </c>
      <c r="I125" s="49">
        <v>2</v>
      </c>
      <c r="J125" s="50">
        <v>2</v>
      </c>
      <c r="K125" s="50">
        <v>0</v>
      </c>
      <c r="L125" s="40" t="s">
        <v>66</v>
      </c>
      <c r="M125" s="28"/>
      <c r="N125" s="28"/>
      <c r="O125" s="34" t="s">
        <v>1920</v>
      </c>
      <c r="P125" s="34"/>
      <c r="Q125" s="34"/>
      <c r="R125" s="36" t="s">
        <v>1920</v>
      </c>
      <c r="S125" s="37"/>
      <c r="T125" s="34"/>
      <c r="U125" s="38"/>
      <c r="V125" s="38"/>
      <c r="W125" s="40"/>
    </row>
    <row r="126" ht="14.5" spans="1:23">
      <c r="A126" s="24">
        <v>135</v>
      </c>
      <c r="B126" s="25" t="s">
        <v>64</v>
      </c>
      <c r="C126" s="50" t="s">
        <v>1274</v>
      </c>
      <c r="D126" s="61">
        <v>46242</v>
      </c>
      <c r="E126" s="28" t="s">
        <v>3093</v>
      </c>
      <c r="F126" s="55">
        <v>6000053422</v>
      </c>
      <c r="G126" s="28"/>
      <c r="H126" s="42" t="s">
        <v>3209</v>
      </c>
      <c r="I126" s="49">
        <v>12</v>
      </c>
      <c r="J126" s="50">
        <v>12</v>
      </c>
      <c r="K126" s="50">
        <v>0</v>
      </c>
      <c r="L126" s="40" t="s">
        <v>66</v>
      </c>
      <c r="M126" s="28"/>
      <c r="N126" s="28"/>
      <c r="O126" s="34" t="s">
        <v>1920</v>
      </c>
      <c r="P126" s="34"/>
      <c r="Q126" s="34"/>
      <c r="R126" s="36" t="s">
        <v>1920</v>
      </c>
      <c r="S126" s="37"/>
      <c r="T126" s="34"/>
      <c r="U126" s="38"/>
      <c r="V126" s="38"/>
      <c r="W126" s="40"/>
    </row>
    <row r="127" ht="14.5" spans="1:23">
      <c r="A127" s="24">
        <v>136</v>
      </c>
      <c r="B127" s="25" t="s">
        <v>64</v>
      </c>
      <c r="C127" s="50" t="s">
        <v>1274</v>
      </c>
      <c r="D127" s="61">
        <v>46242</v>
      </c>
      <c r="E127" s="28" t="s">
        <v>3093</v>
      </c>
      <c r="F127" s="55">
        <v>6000053422</v>
      </c>
      <c r="G127" s="28"/>
      <c r="H127" s="42">
        <v>516301490826463</v>
      </c>
      <c r="I127" s="49">
        <v>1</v>
      </c>
      <c r="J127" s="50">
        <v>0</v>
      </c>
      <c r="K127" s="50">
        <v>1</v>
      </c>
      <c r="L127" s="40" t="s">
        <v>3210</v>
      </c>
      <c r="M127" s="58" t="s">
        <v>1928</v>
      </c>
      <c r="N127" s="58" t="s">
        <v>2216</v>
      </c>
      <c r="O127" s="34" t="s">
        <v>1920</v>
      </c>
      <c r="P127" s="34"/>
      <c r="Q127" s="34"/>
      <c r="R127" s="36" t="s">
        <v>1920</v>
      </c>
      <c r="S127" s="37"/>
      <c r="T127" s="34"/>
      <c r="U127" s="38" t="s">
        <v>25</v>
      </c>
      <c r="V127" s="39" t="s">
        <v>13</v>
      </c>
      <c r="W127" s="40"/>
    </row>
    <row r="128" ht="14.5" spans="1:23">
      <c r="A128" s="24">
        <v>137</v>
      </c>
      <c r="B128" s="25" t="s">
        <v>64</v>
      </c>
      <c r="C128" s="50" t="s">
        <v>1274</v>
      </c>
      <c r="D128" s="61">
        <v>46242</v>
      </c>
      <c r="E128" s="28" t="s">
        <v>3093</v>
      </c>
      <c r="F128" s="55">
        <v>6000053422</v>
      </c>
      <c r="G128" s="28"/>
      <c r="H128" s="42" t="s">
        <v>3211</v>
      </c>
      <c r="I128" s="49">
        <v>2</v>
      </c>
      <c r="J128" s="50">
        <v>2</v>
      </c>
      <c r="K128" s="50">
        <v>0</v>
      </c>
      <c r="L128" s="40" t="s">
        <v>66</v>
      </c>
      <c r="M128" s="28"/>
      <c r="N128" s="28"/>
      <c r="O128" s="34" t="s">
        <v>1920</v>
      </c>
      <c r="P128" s="34"/>
      <c r="Q128" s="34"/>
      <c r="R128" s="36" t="s">
        <v>1920</v>
      </c>
      <c r="S128" s="37"/>
      <c r="T128" s="34"/>
      <c r="U128" s="38"/>
      <c r="V128" s="38"/>
      <c r="W128" s="40"/>
    </row>
    <row r="129" ht="14.5" spans="1:23">
      <c r="A129" s="24">
        <v>138</v>
      </c>
      <c r="B129" s="25" t="s">
        <v>64</v>
      </c>
      <c r="C129" s="50" t="s">
        <v>1274</v>
      </c>
      <c r="D129" s="61">
        <v>46242</v>
      </c>
      <c r="E129" s="28" t="s">
        <v>3093</v>
      </c>
      <c r="F129" s="55">
        <v>6000053422</v>
      </c>
      <c r="G129" s="28"/>
      <c r="H129" s="42">
        <v>516301490826466</v>
      </c>
      <c r="I129" s="49">
        <v>1</v>
      </c>
      <c r="J129" s="50">
        <v>0</v>
      </c>
      <c r="K129" s="50">
        <v>1</v>
      </c>
      <c r="L129" s="40" t="s">
        <v>3182</v>
      </c>
      <c r="M129" s="58" t="s">
        <v>1928</v>
      </c>
      <c r="N129" s="58" t="s">
        <v>2216</v>
      </c>
      <c r="O129" s="34" t="s">
        <v>1920</v>
      </c>
      <c r="P129" s="34"/>
      <c r="Q129" s="57" t="s">
        <v>122</v>
      </c>
      <c r="R129" s="36" t="s">
        <v>1920</v>
      </c>
      <c r="S129" s="37"/>
      <c r="T129" s="34"/>
      <c r="U129" s="38" t="s">
        <v>25</v>
      </c>
      <c r="V129" s="39" t="s">
        <v>13</v>
      </c>
      <c r="W129" s="40"/>
    </row>
    <row r="130" ht="14.5" spans="1:23">
      <c r="A130" s="24">
        <v>139</v>
      </c>
      <c r="B130" s="25" t="s">
        <v>64</v>
      </c>
      <c r="C130" s="50" t="s">
        <v>1274</v>
      </c>
      <c r="D130" s="61">
        <v>46242</v>
      </c>
      <c r="E130" s="28" t="s">
        <v>3093</v>
      </c>
      <c r="F130" s="55">
        <v>6000053422</v>
      </c>
      <c r="G130" s="28"/>
      <c r="H130" s="42" t="s">
        <v>3212</v>
      </c>
      <c r="I130" s="49">
        <v>4</v>
      </c>
      <c r="J130" s="50">
        <v>4</v>
      </c>
      <c r="K130" s="50">
        <v>0</v>
      </c>
      <c r="L130" s="40" t="s">
        <v>66</v>
      </c>
      <c r="M130" s="28"/>
      <c r="N130" s="28"/>
      <c r="O130" s="34" t="s">
        <v>1920</v>
      </c>
      <c r="P130" s="34"/>
      <c r="Q130" s="34"/>
      <c r="R130" s="36" t="s">
        <v>1920</v>
      </c>
      <c r="S130" s="37"/>
      <c r="T130" s="34"/>
      <c r="U130" s="38"/>
      <c r="V130" s="38"/>
      <c r="W130" s="40"/>
    </row>
    <row r="131" ht="14.5" spans="1:23">
      <c r="A131" s="24">
        <v>140</v>
      </c>
      <c r="B131" s="25" t="s">
        <v>64</v>
      </c>
      <c r="C131" s="50" t="s">
        <v>1274</v>
      </c>
      <c r="D131" s="61">
        <v>46244</v>
      </c>
      <c r="E131" s="28" t="s">
        <v>3093</v>
      </c>
      <c r="F131" s="55">
        <v>6000053422</v>
      </c>
      <c r="G131" s="28"/>
      <c r="H131" s="42">
        <v>516301490826471</v>
      </c>
      <c r="I131" s="49">
        <v>1</v>
      </c>
      <c r="J131" s="50">
        <v>0</v>
      </c>
      <c r="K131" s="50">
        <v>1</v>
      </c>
      <c r="L131" s="40" t="s">
        <v>3130</v>
      </c>
      <c r="M131" s="58" t="s">
        <v>1928</v>
      </c>
      <c r="N131" s="58" t="s">
        <v>2216</v>
      </c>
      <c r="O131" s="34" t="s">
        <v>1920</v>
      </c>
      <c r="P131" s="34"/>
      <c r="Q131" s="57" t="s">
        <v>122</v>
      </c>
      <c r="R131" s="36" t="s">
        <v>1920</v>
      </c>
      <c r="S131" s="37"/>
      <c r="T131" s="34"/>
      <c r="U131" s="38" t="s">
        <v>25</v>
      </c>
      <c r="V131" s="39" t="s">
        <v>13</v>
      </c>
      <c r="W131" s="40"/>
    </row>
    <row r="132" ht="14.5" spans="1:23">
      <c r="A132" s="24">
        <v>141</v>
      </c>
      <c r="B132" s="25" t="s">
        <v>64</v>
      </c>
      <c r="C132" s="50" t="s">
        <v>1274</v>
      </c>
      <c r="D132" s="61">
        <v>46244</v>
      </c>
      <c r="E132" s="28" t="s">
        <v>3093</v>
      </c>
      <c r="F132" s="55">
        <v>6000053422</v>
      </c>
      <c r="G132" s="28"/>
      <c r="H132" s="42" t="s">
        <v>3213</v>
      </c>
      <c r="I132" s="49">
        <v>3</v>
      </c>
      <c r="J132" s="50">
        <v>3</v>
      </c>
      <c r="K132" s="50">
        <v>0</v>
      </c>
      <c r="L132" s="62" t="s">
        <v>66</v>
      </c>
      <c r="M132" s="28"/>
      <c r="N132" s="28"/>
      <c r="O132" s="34" t="s">
        <v>1920</v>
      </c>
      <c r="P132" s="34"/>
      <c r="Q132" s="34"/>
      <c r="R132" s="36" t="s">
        <v>1920</v>
      </c>
      <c r="S132" s="37"/>
      <c r="T132" s="34"/>
      <c r="U132" s="38"/>
      <c r="V132" s="38"/>
      <c r="W132" s="40"/>
    </row>
    <row r="133" ht="14.5" spans="1:23">
      <c r="A133" s="24">
        <v>142</v>
      </c>
      <c r="B133" s="25" t="s">
        <v>64</v>
      </c>
      <c r="C133" s="50" t="s">
        <v>1274</v>
      </c>
      <c r="D133" s="61">
        <v>46244</v>
      </c>
      <c r="E133" s="28" t="s">
        <v>3093</v>
      </c>
      <c r="F133" s="55">
        <v>6000053422</v>
      </c>
      <c r="G133" s="28"/>
      <c r="H133" s="42">
        <v>516301490826475</v>
      </c>
      <c r="I133" s="49">
        <v>1</v>
      </c>
      <c r="J133" s="50">
        <v>0</v>
      </c>
      <c r="K133" s="50">
        <v>1</v>
      </c>
      <c r="L133" s="62" t="s">
        <v>3214</v>
      </c>
      <c r="M133" s="28"/>
      <c r="N133" s="28"/>
      <c r="O133" s="34" t="s">
        <v>1920</v>
      </c>
      <c r="P133" s="34"/>
      <c r="Q133" s="34"/>
      <c r="R133" s="36" t="s">
        <v>1920</v>
      </c>
      <c r="S133" s="37"/>
      <c r="T133" s="34"/>
      <c r="U133" s="38" t="s">
        <v>25</v>
      </c>
      <c r="V133" s="39" t="s">
        <v>13</v>
      </c>
      <c r="W133" s="40"/>
    </row>
    <row r="134" ht="14.5" spans="1:23">
      <c r="A134" s="24">
        <v>143</v>
      </c>
      <c r="B134" s="25" t="s">
        <v>64</v>
      </c>
      <c r="C134" s="50" t="s">
        <v>1274</v>
      </c>
      <c r="D134" s="61">
        <v>46244</v>
      </c>
      <c r="E134" s="28" t="s">
        <v>3093</v>
      </c>
      <c r="F134" s="55">
        <v>6000053422</v>
      </c>
      <c r="G134" s="28"/>
      <c r="H134" s="42">
        <v>516301490826476</v>
      </c>
      <c r="I134" s="49">
        <v>1</v>
      </c>
      <c r="J134" s="50">
        <v>0</v>
      </c>
      <c r="K134" s="50">
        <v>1</v>
      </c>
      <c r="L134" s="56" t="s">
        <v>3121</v>
      </c>
      <c r="M134" s="57" t="s">
        <v>2185</v>
      </c>
      <c r="N134" s="58" t="s">
        <v>70</v>
      </c>
      <c r="O134" s="34" t="s">
        <v>1920</v>
      </c>
      <c r="P134" s="34"/>
      <c r="Q134" s="57" t="s">
        <v>2246</v>
      </c>
      <c r="R134" s="36" t="s">
        <v>1920</v>
      </c>
      <c r="S134" s="37"/>
      <c r="T134" s="34"/>
      <c r="U134" s="38" t="s">
        <v>2176</v>
      </c>
      <c r="V134" s="39" t="s">
        <v>13</v>
      </c>
      <c r="W134" s="40"/>
    </row>
    <row r="135" ht="14.5" spans="1:23">
      <c r="A135" s="24">
        <v>144</v>
      </c>
      <c r="B135" s="25" t="s">
        <v>64</v>
      </c>
      <c r="C135" s="50" t="s">
        <v>1274</v>
      </c>
      <c r="D135" s="61">
        <v>46244</v>
      </c>
      <c r="E135" s="28" t="s">
        <v>3093</v>
      </c>
      <c r="F135" s="55">
        <v>6000053422</v>
      </c>
      <c r="G135" s="28"/>
      <c r="H135" s="42" t="s">
        <v>3215</v>
      </c>
      <c r="I135" s="49">
        <v>3</v>
      </c>
      <c r="J135" s="50">
        <v>3</v>
      </c>
      <c r="K135" s="50">
        <v>0</v>
      </c>
      <c r="L135" s="62" t="s">
        <v>66</v>
      </c>
      <c r="M135" s="28"/>
      <c r="N135" s="28"/>
      <c r="O135" s="34" t="s">
        <v>1920</v>
      </c>
      <c r="P135" s="34"/>
      <c r="Q135" s="34"/>
      <c r="R135" s="36" t="s">
        <v>1920</v>
      </c>
      <c r="S135" s="37"/>
      <c r="T135" s="34"/>
      <c r="U135" s="38"/>
      <c r="V135" s="38"/>
      <c r="W135" s="40"/>
    </row>
    <row r="136" ht="14.5" spans="1:23">
      <c r="A136" s="24">
        <v>145</v>
      </c>
      <c r="B136" s="25" t="s">
        <v>64</v>
      </c>
      <c r="C136" s="50" t="s">
        <v>1274</v>
      </c>
      <c r="D136" s="61">
        <v>46244</v>
      </c>
      <c r="E136" s="28" t="s">
        <v>3093</v>
      </c>
      <c r="F136" s="55">
        <v>6000053422</v>
      </c>
      <c r="G136" s="28"/>
      <c r="H136" s="42">
        <v>516301490826480</v>
      </c>
      <c r="I136" s="49">
        <v>1</v>
      </c>
      <c r="J136" s="50">
        <v>0</v>
      </c>
      <c r="K136" s="50">
        <v>1</v>
      </c>
      <c r="L136" s="56" t="s">
        <v>3149</v>
      </c>
      <c r="M136" s="28"/>
      <c r="N136" s="28"/>
      <c r="O136" s="34" t="s">
        <v>1920</v>
      </c>
      <c r="P136" s="34"/>
      <c r="Q136" s="34"/>
      <c r="R136" s="36" t="s">
        <v>1920</v>
      </c>
      <c r="S136" s="37"/>
      <c r="T136" s="34"/>
      <c r="U136" s="38" t="s">
        <v>25</v>
      </c>
      <c r="V136" s="39" t="s">
        <v>13</v>
      </c>
      <c r="W136" s="40"/>
    </row>
    <row r="137" ht="14.5" spans="1:23">
      <c r="A137" s="24">
        <v>146</v>
      </c>
      <c r="B137" s="25" t="s">
        <v>64</v>
      </c>
      <c r="C137" s="50" t="s">
        <v>1274</v>
      </c>
      <c r="D137" s="61">
        <v>46244</v>
      </c>
      <c r="E137" s="28" t="s">
        <v>3093</v>
      </c>
      <c r="F137" s="55">
        <v>6000053422</v>
      </c>
      <c r="G137" s="28"/>
      <c r="H137" s="42" t="s">
        <v>3216</v>
      </c>
      <c r="I137" s="49">
        <v>10</v>
      </c>
      <c r="J137" s="50">
        <v>10</v>
      </c>
      <c r="K137" s="50">
        <v>0</v>
      </c>
      <c r="L137" s="62" t="s">
        <v>66</v>
      </c>
      <c r="M137" s="28"/>
      <c r="N137" s="28"/>
      <c r="O137" s="34" t="s">
        <v>1920</v>
      </c>
      <c r="P137" s="34"/>
      <c r="Q137" s="34"/>
      <c r="R137" s="36" t="s">
        <v>1920</v>
      </c>
      <c r="S137" s="37"/>
      <c r="T137" s="34"/>
      <c r="U137" s="38"/>
      <c r="V137" s="38"/>
      <c r="W137" s="40"/>
    </row>
    <row r="138" ht="14.5" spans="1:23">
      <c r="A138" s="24">
        <v>147</v>
      </c>
      <c r="B138" s="25" t="s">
        <v>64</v>
      </c>
      <c r="C138" s="50" t="s">
        <v>1274</v>
      </c>
      <c r="D138" s="61">
        <v>46247</v>
      </c>
      <c r="E138" s="28" t="s">
        <v>3093</v>
      </c>
      <c r="F138" s="55">
        <v>6000053422</v>
      </c>
      <c r="G138" s="28" t="s">
        <v>3093</v>
      </c>
      <c r="H138" s="42">
        <v>516301490826491</v>
      </c>
      <c r="I138" s="49">
        <v>1</v>
      </c>
      <c r="J138" s="50">
        <v>0</v>
      </c>
      <c r="K138" s="50">
        <v>1</v>
      </c>
      <c r="L138" s="40" t="s">
        <v>3130</v>
      </c>
      <c r="M138" s="58" t="s">
        <v>1928</v>
      </c>
      <c r="N138" s="58" t="s">
        <v>2216</v>
      </c>
      <c r="O138" s="34" t="s">
        <v>1920</v>
      </c>
      <c r="P138" s="34"/>
      <c r="Q138" s="57" t="s">
        <v>122</v>
      </c>
      <c r="R138" s="36" t="s">
        <v>1920</v>
      </c>
      <c r="S138" s="37"/>
      <c r="T138" s="34"/>
      <c r="U138" s="38" t="s">
        <v>25</v>
      </c>
      <c r="V138" s="39" t="s">
        <v>13</v>
      </c>
      <c r="W138" s="40"/>
    </row>
    <row r="139" ht="14.5" spans="1:23">
      <c r="A139" s="24">
        <v>148</v>
      </c>
      <c r="B139" s="25" t="s">
        <v>64</v>
      </c>
      <c r="C139" s="50" t="s">
        <v>1274</v>
      </c>
      <c r="D139" s="61">
        <v>46247</v>
      </c>
      <c r="E139" s="28" t="s">
        <v>3093</v>
      </c>
      <c r="F139" s="55">
        <v>6000053422</v>
      </c>
      <c r="G139" s="28" t="s">
        <v>3093</v>
      </c>
      <c r="H139" s="42" t="s">
        <v>3217</v>
      </c>
      <c r="I139" s="49">
        <v>4</v>
      </c>
      <c r="J139" s="50">
        <v>4</v>
      </c>
      <c r="K139" s="50">
        <v>0</v>
      </c>
      <c r="L139" s="40" t="s">
        <v>66</v>
      </c>
      <c r="M139" s="28"/>
      <c r="N139" s="28"/>
      <c r="O139" s="34" t="s">
        <v>1920</v>
      </c>
      <c r="P139" s="34"/>
      <c r="Q139" s="34"/>
      <c r="R139" s="36" t="s">
        <v>1920</v>
      </c>
      <c r="S139" s="37"/>
      <c r="T139" s="34"/>
      <c r="U139" s="38"/>
      <c r="V139" s="38"/>
      <c r="W139" s="40"/>
    </row>
    <row r="140" ht="14.5" spans="1:23">
      <c r="A140" s="24">
        <v>149</v>
      </c>
      <c r="B140" s="25" t="s">
        <v>64</v>
      </c>
      <c r="C140" s="50" t="s">
        <v>1274</v>
      </c>
      <c r="D140" s="61">
        <v>46247</v>
      </c>
      <c r="E140" s="28" t="s">
        <v>3093</v>
      </c>
      <c r="F140" s="55">
        <v>6000053422</v>
      </c>
      <c r="G140" s="28" t="s">
        <v>3093</v>
      </c>
      <c r="H140" s="42">
        <v>516301490826496</v>
      </c>
      <c r="I140" s="49">
        <v>1</v>
      </c>
      <c r="J140" s="50">
        <v>0</v>
      </c>
      <c r="K140" s="50">
        <v>1</v>
      </c>
      <c r="L140" s="40" t="s">
        <v>3194</v>
      </c>
      <c r="M140" s="28"/>
      <c r="N140" s="28"/>
      <c r="O140" s="34" t="s">
        <v>1920</v>
      </c>
      <c r="P140" s="34"/>
      <c r="Q140" s="34"/>
      <c r="R140" s="36" t="s">
        <v>1920</v>
      </c>
      <c r="S140" s="37"/>
      <c r="T140" s="34"/>
      <c r="U140" s="38" t="s">
        <v>510</v>
      </c>
      <c r="V140" s="39" t="s">
        <v>13</v>
      </c>
      <c r="W140" s="40"/>
    </row>
    <row r="141" ht="14.5" spans="1:23">
      <c r="A141" s="24">
        <v>150</v>
      </c>
      <c r="B141" s="25" t="s">
        <v>64</v>
      </c>
      <c r="C141" s="50" t="s">
        <v>1274</v>
      </c>
      <c r="D141" s="61">
        <v>46247</v>
      </c>
      <c r="E141" s="28" t="s">
        <v>3093</v>
      </c>
      <c r="F141" s="55">
        <v>6000053422</v>
      </c>
      <c r="G141" s="28" t="s">
        <v>3093</v>
      </c>
      <c r="H141" s="42" t="s">
        <v>3218</v>
      </c>
      <c r="I141" s="49">
        <v>3</v>
      </c>
      <c r="J141" s="50">
        <v>3</v>
      </c>
      <c r="K141" s="50">
        <v>0</v>
      </c>
      <c r="L141" s="40" t="s">
        <v>66</v>
      </c>
      <c r="M141" s="28"/>
      <c r="N141" s="28"/>
      <c r="O141" s="34" t="s">
        <v>1920</v>
      </c>
      <c r="P141" s="34"/>
      <c r="Q141" s="34"/>
      <c r="R141" s="36" t="s">
        <v>1920</v>
      </c>
      <c r="S141" s="37"/>
      <c r="T141" s="34"/>
      <c r="U141" s="38"/>
      <c r="V141" s="38"/>
      <c r="W141" s="40"/>
    </row>
    <row r="142" ht="14.5" spans="1:23">
      <c r="A142" s="24">
        <v>151</v>
      </c>
      <c r="B142" s="25" t="s">
        <v>64</v>
      </c>
      <c r="C142" s="50" t="s">
        <v>1274</v>
      </c>
      <c r="D142" s="61">
        <v>46247</v>
      </c>
      <c r="E142" s="28" t="s">
        <v>3093</v>
      </c>
      <c r="F142" s="55">
        <v>6000053422</v>
      </c>
      <c r="G142" s="28" t="s">
        <v>3093</v>
      </c>
      <c r="H142" s="42">
        <v>516301490826500</v>
      </c>
      <c r="I142" s="49">
        <v>1</v>
      </c>
      <c r="J142" s="50">
        <v>0</v>
      </c>
      <c r="K142" s="50">
        <v>1</v>
      </c>
      <c r="L142" s="40" t="s">
        <v>3194</v>
      </c>
      <c r="M142" s="28"/>
      <c r="N142" s="28"/>
      <c r="O142" s="34" t="s">
        <v>1920</v>
      </c>
      <c r="P142" s="34"/>
      <c r="Q142" s="34"/>
      <c r="R142" s="36" t="s">
        <v>1920</v>
      </c>
      <c r="S142" s="37"/>
      <c r="T142" s="34"/>
      <c r="U142" s="38" t="s">
        <v>510</v>
      </c>
      <c r="V142" s="39" t="s">
        <v>13</v>
      </c>
      <c r="W142" s="40"/>
    </row>
    <row r="143" ht="14.5" spans="1:23">
      <c r="A143" s="24">
        <v>152</v>
      </c>
      <c r="B143" s="25" t="s">
        <v>64</v>
      </c>
      <c r="C143" s="50" t="s">
        <v>1274</v>
      </c>
      <c r="D143" s="61">
        <v>46247</v>
      </c>
      <c r="E143" s="28" t="s">
        <v>3093</v>
      </c>
      <c r="F143" s="55">
        <v>6000053422</v>
      </c>
      <c r="G143" s="28" t="s">
        <v>3093</v>
      </c>
      <c r="H143" s="42" t="s">
        <v>3219</v>
      </c>
      <c r="I143" s="49">
        <v>8</v>
      </c>
      <c r="J143" s="50">
        <v>8</v>
      </c>
      <c r="K143" s="50">
        <v>0</v>
      </c>
      <c r="L143" s="40" t="s">
        <v>66</v>
      </c>
      <c r="M143" s="28"/>
      <c r="N143" s="28"/>
      <c r="O143" s="34" t="s">
        <v>1920</v>
      </c>
      <c r="P143" s="34"/>
      <c r="Q143" s="34"/>
      <c r="R143" s="36" t="s">
        <v>1920</v>
      </c>
      <c r="S143" s="37"/>
      <c r="T143" s="34"/>
      <c r="U143" s="38"/>
      <c r="V143" s="38"/>
      <c r="W143" s="40"/>
    </row>
    <row r="144" ht="14.5" spans="1:23">
      <c r="A144" s="24">
        <v>155</v>
      </c>
      <c r="B144" s="25" t="s">
        <v>64</v>
      </c>
      <c r="C144" s="50" t="s">
        <v>1274</v>
      </c>
      <c r="D144" s="61">
        <v>46247</v>
      </c>
      <c r="E144" s="28" t="s">
        <v>3093</v>
      </c>
      <c r="F144" s="55">
        <v>6000053422</v>
      </c>
      <c r="G144" s="28" t="s">
        <v>3093</v>
      </c>
      <c r="H144" s="42">
        <v>516301490826509</v>
      </c>
      <c r="I144" s="49">
        <v>1</v>
      </c>
      <c r="J144" s="50">
        <v>0</v>
      </c>
      <c r="K144" s="50">
        <v>1</v>
      </c>
      <c r="L144" s="56" t="s">
        <v>3131</v>
      </c>
      <c r="M144" s="64"/>
      <c r="N144" s="58" t="s">
        <v>2216</v>
      </c>
      <c r="O144" s="34" t="s">
        <v>1920</v>
      </c>
      <c r="P144" s="34"/>
      <c r="Q144" s="34"/>
      <c r="R144" s="36" t="s">
        <v>1920</v>
      </c>
      <c r="S144" s="37"/>
      <c r="T144" s="34"/>
      <c r="U144" s="38" t="s">
        <v>25</v>
      </c>
      <c r="V144" s="39" t="s">
        <v>13</v>
      </c>
      <c r="W144" s="40"/>
    </row>
    <row r="145" ht="14.5" spans="1:23">
      <c r="A145" s="24">
        <v>156</v>
      </c>
      <c r="B145" s="25" t="s">
        <v>64</v>
      </c>
      <c r="C145" s="50" t="s">
        <v>1274</v>
      </c>
      <c r="D145" s="61">
        <v>46247</v>
      </c>
      <c r="E145" s="28" t="s">
        <v>3093</v>
      </c>
      <c r="F145" s="55">
        <v>6000053422</v>
      </c>
      <c r="G145" s="28" t="s">
        <v>3093</v>
      </c>
      <c r="H145" s="42" t="s">
        <v>3220</v>
      </c>
      <c r="I145" s="49">
        <v>10</v>
      </c>
      <c r="J145" s="50">
        <v>10</v>
      </c>
      <c r="K145" s="50">
        <v>0</v>
      </c>
      <c r="L145" s="40" t="s">
        <v>66</v>
      </c>
      <c r="M145" s="28"/>
      <c r="N145" s="28"/>
      <c r="O145" s="34" t="s">
        <v>1920</v>
      </c>
      <c r="P145" s="34"/>
      <c r="Q145" s="34"/>
      <c r="R145" s="36" t="s">
        <v>1920</v>
      </c>
      <c r="S145" s="37"/>
      <c r="T145" s="34"/>
      <c r="U145" s="38"/>
      <c r="V145" s="38"/>
      <c r="W145" s="40"/>
    </row>
    <row r="146" ht="14.5" spans="1:23">
      <c r="A146" s="24">
        <v>158</v>
      </c>
      <c r="B146" s="25" t="s">
        <v>64</v>
      </c>
      <c r="C146" s="50" t="s">
        <v>1274</v>
      </c>
      <c r="D146" s="61">
        <v>46248</v>
      </c>
      <c r="E146" s="28" t="s">
        <v>3093</v>
      </c>
      <c r="F146" s="55">
        <v>6000053422</v>
      </c>
      <c r="G146" s="28" t="s">
        <v>3093</v>
      </c>
      <c r="H146" s="42">
        <v>516301490826520</v>
      </c>
      <c r="I146" s="49">
        <v>1</v>
      </c>
      <c r="J146" s="50">
        <v>1</v>
      </c>
      <c r="K146" s="50">
        <v>0</v>
      </c>
      <c r="L146" s="40" t="s">
        <v>66</v>
      </c>
      <c r="M146" s="28"/>
      <c r="N146" s="28"/>
      <c r="O146" s="34" t="s">
        <v>1920</v>
      </c>
      <c r="P146" s="34"/>
      <c r="Q146" s="34"/>
      <c r="R146" s="36" t="s">
        <v>1920</v>
      </c>
      <c r="S146" s="37"/>
      <c r="T146" s="34"/>
      <c r="U146" s="38"/>
      <c r="V146" s="38"/>
      <c r="W146" s="40"/>
    </row>
    <row r="147" ht="14.5" spans="1:23">
      <c r="A147" s="24">
        <v>159</v>
      </c>
      <c r="B147" s="25" t="s">
        <v>64</v>
      </c>
      <c r="C147" s="50" t="s">
        <v>1274</v>
      </c>
      <c r="D147" s="61">
        <v>46248</v>
      </c>
      <c r="E147" s="28" t="s">
        <v>3093</v>
      </c>
      <c r="F147" s="55">
        <v>6000053422</v>
      </c>
      <c r="G147" s="28" t="s">
        <v>3093</v>
      </c>
      <c r="H147" s="42">
        <v>516301490826521</v>
      </c>
      <c r="I147" s="49">
        <v>1</v>
      </c>
      <c r="J147" s="50">
        <v>0</v>
      </c>
      <c r="K147" s="50">
        <v>1</v>
      </c>
      <c r="L147" s="40" t="s">
        <v>3221</v>
      </c>
      <c r="M147" s="58" t="s">
        <v>1928</v>
      </c>
      <c r="N147" s="58" t="s">
        <v>2216</v>
      </c>
      <c r="O147" s="34" t="s">
        <v>1920</v>
      </c>
      <c r="P147" s="40"/>
      <c r="Q147" s="57" t="s">
        <v>122</v>
      </c>
      <c r="R147" s="36" t="s">
        <v>1920</v>
      </c>
      <c r="S147" s="55"/>
      <c r="T147" s="40"/>
      <c r="U147" s="38" t="s">
        <v>25</v>
      </c>
      <c r="V147" s="39" t="s">
        <v>13</v>
      </c>
      <c r="W147" s="40"/>
    </row>
    <row r="148" ht="14.5" spans="1:23">
      <c r="A148" s="24">
        <v>160</v>
      </c>
      <c r="B148" s="25" t="s">
        <v>64</v>
      </c>
      <c r="C148" s="50" t="s">
        <v>1274</v>
      </c>
      <c r="D148" s="61">
        <v>46248</v>
      </c>
      <c r="E148" s="28" t="s">
        <v>3093</v>
      </c>
      <c r="F148" s="55">
        <v>6000053422</v>
      </c>
      <c r="G148" s="28" t="s">
        <v>3093</v>
      </c>
      <c r="H148" s="42" t="s">
        <v>3222</v>
      </c>
      <c r="I148" s="49">
        <v>3</v>
      </c>
      <c r="J148" s="50">
        <v>3</v>
      </c>
      <c r="K148" s="50">
        <v>0</v>
      </c>
      <c r="L148" s="40" t="s">
        <v>66</v>
      </c>
      <c r="M148" s="28"/>
      <c r="N148" s="28"/>
      <c r="O148" s="34" t="s">
        <v>1920</v>
      </c>
      <c r="P148" s="34"/>
      <c r="Q148" s="34"/>
      <c r="R148" s="36" t="s">
        <v>1920</v>
      </c>
      <c r="S148" s="37"/>
      <c r="T148" s="34"/>
      <c r="U148" s="38"/>
      <c r="V148" s="38"/>
      <c r="W148" s="40"/>
    </row>
    <row r="149" ht="14.5" spans="1:23">
      <c r="A149" s="24">
        <v>161</v>
      </c>
      <c r="B149" s="25" t="s">
        <v>64</v>
      </c>
      <c r="C149" s="50" t="s">
        <v>1274</v>
      </c>
      <c r="D149" s="61">
        <v>46248</v>
      </c>
      <c r="E149" s="28" t="s">
        <v>3093</v>
      </c>
      <c r="F149" s="55">
        <v>6000053422</v>
      </c>
      <c r="G149" s="28" t="s">
        <v>3093</v>
      </c>
      <c r="H149" s="42">
        <v>516301490826525</v>
      </c>
      <c r="I149" s="49">
        <v>1</v>
      </c>
      <c r="J149" s="50">
        <v>0</v>
      </c>
      <c r="K149" s="50">
        <v>1</v>
      </c>
      <c r="L149" s="56" t="s">
        <v>3121</v>
      </c>
      <c r="M149" s="57" t="s">
        <v>2185</v>
      </c>
      <c r="N149" s="58" t="s">
        <v>70</v>
      </c>
      <c r="O149" s="34" t="s">
        <v>1920</v>
      </c>
      <c r="P149" s="34"/>
      <c r="Q149" s="57" t="s">
        <v>2246</v>
      </c>
      <c r="R149" s="36" t="s">
        <v>1920</v>
      </c>
      <c r="S149" s="37"/>
      <c r="T149" s="34"/>
      <c r="U149" s="38" t="s">
        <v>2176</v>
      </c>
      <c r="V149" s="39" t="s">
        <v>13</v>
      </c>
      <c r="W149" s="40"/>
    </row>
    <row r="150" ht="14.5" spans="1:23">
      <c r="A150" s="24">
        <v>162</v>
      </c>
      <c r="B150" s="25" t="s">
        <v>64</v>
      </c>
      <c r="C150" s="50" t="s">
        <v>1274</v>
      </c>
      <c r="D150" s="61">
        <v>46248</v>
      </c>
      <c r="E150" s="28" t="s">
        <v>3093</v>
      </c>
      <c r="F150" s="55">
        <v>6000053422</v>
      </c>
      <c r="G150" s="28" t="s">
        <v>3093</v>
      </c>
      <c r="H150" s="42">
        <v>516301490826526</v>
      </c>
      <c r="I150" s="49">
        <v>1</v>
      </c>
      <c r="J150" s="50">
        <v>1</v>
      </c>
      <c r="K150" s="50">
        <v>0</v>
      </c>
      <c r="L150" s="40" t="s">
        <v>66</v>
      </c>
      <c r="M150" s="28"/>
      <c r="N150" s="28"/>
      <c r="O150" s="34" t="s">
        <v>1920</v>
      </c>
      <c r="P150" s="34"/>
      <c r="Q150" s="34"/>
      <c r="R150" s="36" t="s">
        <v>1920</v>
      </c>
      <c r="S150" s="37"/>
      <c r="T150" s="34"/>
      <c r="U150" s="38"/>
      <c r="V150" s="38"/>
      <c r="W150" s="40"/>
    </row>
    <row r="151" ht="14.5" spans="1:23">
      <c r="A151" s="24">
        <v>163</v>
      </c>
      <c r="B151" s="25" t="s">
        <v>64</v>
      </c>
      <c r="C151" s="50" t="s">
        <v>1274</v>
      </c>
      <c r="D151" s="61">
        <v>46248</v>
      </c>
      <c r="E151" s="28" t="s">
        <v>3093</v>
      </c>
      <c r="F151" s="55">
        <v>6000053422</v>
      </c>
      <c r="G151" s="28" t="s">
        <v>3093</v>
      </c>
      <c r="H151" s="42">
        <v>516301490826527</v>
      </c>
      <c r="I151" s="49">
        <v>1</v>
      </c>
      <c r="J151" s="50">
        <v>0</v>
      </c>
      <c r="K151" s="50">
        <v>1</v>
      </c>
      <c r="L151" s="56" t="s">
        <v>3131</v>
      </c>
      <c r="M151" s="28"/>
      <c r="N151" s="58" t="s">
        <v>2216</v>
      </c>
      <c r="O151" s="34" t="s">
        <v>1920</v>
      </c>
      <c r="P151" s="34"/>
      <c r="Q151" s="34"/>
      <c r="R151" s="36" t="s">
        <v>1920</v>
      </c>
      <c r="S151" s="37"/>
      <c r="T151" s="34"/>
      <c r="U151" s="38" t="s">
        <v>25</v>
      </c>
      <c r="V151" s="39" t="s">
        <v>13</v>
      </c>
      <c r="W151" s="40"/>
    </row>
    <row r="152" ht="14.5" spans="1:23">
      <c r="A152" s="24">
        <v>164</v>
      </c>
      <c r="B152" s="25" t="s">
        <v>64</v>
      </c>
      <c r="C152" s="50" t="s">
        <v>1274</v>
      </c>
      <c r="D152" s="61">
        <v>46248</v>
      </c>
      <c r="E152" s="28" t="s">
        <v>3093</v>
      </c>
      <c r="F152" s="55">
        <v>6000053422</v>
      </c>
      <c r="G152" s="28" t="s">
        <v>3093</v>
      </c>
      <c r="H152" s="42" t="s">
        <v>3223</v>
      </c>
      <c r="I152" s="49">
        <v>2</v>
      </c>
      <c r="J152" s="50">
        <v>2</v>
      </c>
      <c r="K152" s="50">
        <v>0</v>
      </c>
      <c r="L152" s="40" t="s">
        <v>66</v>
      </c>
      <c r="M152" s="28"/>
      <c r="N152" s="28"/>
      <c r="O152" s="34" t="s">
        <v>1920</v>
      </c>
      <c r="P152" s="34"/>
      <c r="Q152" s="34"/>
      <c r="R152" s="36" t="s">
        <v>1920</v>
      </c>
      <c r="S152" s="37"/>
      <c r="T152" s="34"/>
      <c r="U152" s="38"/>
      <c r="V152" s="38"/>
      <c r="W152" s="40"/>
    </row>
    <row r="153" ht="14.5" spans="1:23">
      <c r="A153" s="24">
        <v>165</v>
      </c>
      <c r="B153" s="25" t="s">
        <v>64</v>
      </c>
      <c r="C153" s="50" t="s">
        <v>1274</v>
      </c>
      <c r="D153" s="61">
        <v>46248</v>
      </c>
      <c r="E153" s="28" t="s">
        <v>3093</v>
      </c>
      <c r="F153" s="55">
        <v>6000053422</v>
      </c>
      <c r="G153" s="28" t="s">
        <v>3093</v>
      </c>
      <c r="H153" s="42">
        <v>516301490826530</v>
      </c>
      <c r="I153" s="49">
        <v>1</v>
      </c>
      <c r="J153" s="50">
        <v>0</v>
      </c>
      <c r="K153" s="50">
        <v>1</v>
      </c>
      <c r="L153" s="40" t="s">
        <v>3182</v>
      </c>
      <c r="M153" s="58" t="s">
        <v>1928</v>
      </c>
      <c r="N153" s="58" t="s">
        <v>2216</v>
      </c>
      <c r="O153" s="34" t="s">
        <v>1920</v>
      </c>
      <c r="P153" s="34"/>
      <c r="Q153" s="57" t="s">
        <v>122</v>
      </c>
      <c r="R153" s="36" t="s">
        <v>1920</v>
      </c>
      <c r="S153" s="37"/>
      <c r="T153" s="34"/>
      <c r="U153" s="38" t="s">
        <v>25</v>
      </c>
      <c r="V153" s="39" t="s">
        <v>13</v>
      </c>
      <c r="W153" s="40"/>
    </row>
    <row r="154" ht="14.5" spans="1:23">
      <c r="A154" s="24">
        <v>166</v>
      </c>
      <c r="B154" s="25" t="s">
        <v>64</v>
      </c>
      <c r="C154" s="50" t="s">
        <v>1274</v>
      </c>
      <c r="D154" s="61">
        <v>46248</v>
      </c>
      <c r="E154" s="28" t="s">
        <v>3093</v>
      </c>
      <c r="F154" s="55">
        <v>6000053422</v>
      </c>
      <c r="G154" s="28" t="s">
        <v>3093</v>
      </c>
      <c r="H154" s="42" t="s">
        <v>3224</v>
      </c>
      <c r="I154" s="49">
        <v>2</v>
      </c>
      <c r="J154" s="50">
        <v>2</v>
      </c>
      <c r="K154" s="50">
        <v>0</v>
      </c>
      <c r="L154" s="40" t="s">
        <v>66</v>
      </c>
      <c r="M154" s="28"/>
      <c r="N154" s="28"/>
      <c r="O154" s="34" t="s">
        <v>1920</v>
      </c>
      <c r="P154" s="40"/>
      <c r="Q154" s="40"/>
      <c r="R154" s="36" t="s">
        <v>1920</v>
      </c>
      <c r="S154" s="55"/>
      <c r="T154" s="40"/>
      <c r="U154" s="38"/>
      <c r="V154" s="65"/>
      <c r="W154" s="40"/>
    </row>
    <row r="155" ht="14.5" spans="1:23">
      <c r="A155" s="24">
        <v>168</v>
      </c>
      <c r="B155" s="25" t="s">
        <v>64</v>
      </c>
      <c r="C155" s="50" t="s">
        <v>1274</v>
      </c>
      <c r="D155" s="61">
        <v>46253</v>
      </c>
      <c r="E155" s="28" t="s">
        <v>3093</v>
      </c>
      <c r="F155" s="55">
        <v>6000053422</v>
      </c>
      <c r="G155" s="55" t="s">
        <v>3093</v>
      </c>
      <c r="H155" s="42">
        <v>516301490826533</v>
      </c>
      <c r="I155" s="66">
        <v>1</v>
      </c>
      <c r="J155" s="67">
        <v>1</v>
      </c>
      <c r="K155" s="67">
        <v>0</v>
      </c>
      <c r="L155" s="34" t="s">
        <v>66</v>
      </c>
      <c r="M155" s="37"/>
      <c r="N155" s="37"/>
      <c r="O155" s="34" t="s">
        <v>1920</v>
      </c>
      <c r="P155" s="34"/>
      <c r="Q155" s="34"/>
      <c r="R155" s="36" t="s">
        <v>1920</v>
      </c>
      <c r="S155" s="37"/>
      <c r="T155" s="34"/>
      <c r="U155" s="38"/>
      <c r="V155" s="38"/>
      <c r="W155" s="40"/>
    </row>
    <row r="156" ht="14.5" spans="1:23">
      <c r="A156" s="24">
        <v>169</v>
      </c>
      <c r="B156" s="25" t="s">
        <v>64</v>
      </c>
      <c r="C156" s="50" t="s">
        <v>1274</v>
      </c>
      <c r="D156" s="61">
        <v>46253</v>
      </c>
      <c r="E156" s="28" t="s">
        <v>3093</v>
      </c>
      <c r="F156" s="55">
        <v>6000053422</v>
      </c>
      <c r="G156" s="55" t="s">
        <v>3093</v>
      </c>
      <c r="H156" s="42">
        <v>516301490826534</v>
      </c>
      <c r="I156" s="66">
        <v>1</v>
      </c>
      <c r="J156" s="67">
        <v>1</v>
      </c>
      <c r="K156" s="67">
        <v>0</v>
      </c>
      <c r="L156" s="34" t="s">
        <v>66</v>
      </c>
      <c r="M156" s="37"/>
      <c r="N156" s="37"/>
      <c r="O156" s="34" t="s">
        <v>1920</v>
      </c>
      <c r="P156" s="34"/>
      <c r="Q156" s="34"/>
      <c r="R156" s="36" t="s">
        <v>1920</v>
      </c>
      <c r="S156" s="37"/>
      <c r="T156" s="34"/>
      <c r="U156" s="38"/>
      <c r="V156" s="38"/>
      <c r="W156" s="40"/>
    </row>
    <row r="157" ht="14.5" spans="1:23">
      <c r="A157" s="24">
        <v>170</v>
      </c>
      <c r="B157" s="25" t="s">
        <v>64</v>
      </c>
      <c r="C157" s="50" t="s">
        <v>1274</v>
      </c>
      <c r="D157" s="61">
        <v>46253</v>
      </c>
      <c r="E157" s="28" t="s">
        <v>3093</v>
      </c>
      <c r="F157" s="55">
        <v>6000053422</v>
      </c>
      <c r="G157" s="55" t="s">
        <v>3093</v>
      </c>
      <c r="H157" s="42">
        <v>516301490826535</v>
      </c>
      <c r="I157" s="66">
        <v>1</v>
      </c>
      <c r="J157" s="67">
        <v>1</v>
      </c>
      <c r="K157" s="67">
        <v>0</v>
      </c>
      <c r="L157" s="34" t="s">
        <v>66</v>
      </c>
      <c r="M157" s="37"/>
      <c r="N157" s="37"/>
      <c r="O157" s="34" t="s">
        <v>1920</v>
      </c>
      <c r="P157" s="34"/>
      <c r="Q157" s="34"/>
      <c r="R157" s="36" t="s">
        <v>1920</v>
      </c>
      <c r="S157" s="37"/>
      <c r="T157" s="34"/>
      <c r="U157" s="38"/>
      <c r="V157" s="38"/>
      <c r="W157" s="40"/>
    </row>
    <row r="158" ht="14.5" spans="1:23">
      <c r="A158" s="24">
        <v>171</v>
      </c>
      <c r="B158" s="25" t="s">
        <v>64</v>
      </c>
      <c r="C158" s="50" t="s">
        <v>1274</v>
      </c>
      <c r="D158" s="61">
        <v>46253</v>
      </c>
      <c r="E158" s="28" t="s">
        <v>3093</v>
      </c>
      <c r="F158" s="55">
        <v>6000053422</v>
      </c>
      <c r="G158" s="55" t="s">
        <v>3093</v>
      </c>
      <c r="H158" s="42">
        <v>516301490826536</v>
      </c>
      <c r="I158" s="66">
        <v>1</v>
      </c>
      <c r="J158" s="67">
        <v>0</v>
      </c>
      <c r="K158" s="67">
        <v>1</v>
      </c>
      <c r="L158" s="56" t="s">
        <v>3121</v>
      </c>
      <c r="M158" s="57" t="s">
        <v>2185</v>
      </c>
      <c r="N158" s="58" t="s">
        <v>70</v>
      </c>
      <c r="O158" s="34" t="s">
        <v>1920</v>
      </c>
      <c r="P158" s="34"/>
      <c r="Q158" s="57" t="s">
        <v>2246</v>
      </c>
      <c r="R158" s="36" t="s">
        <v>1920</v>
      </c>
      <c r="S158" s="37"/>
      <c r="T158" s="34"/>
      <c r="U158" s="38" t="s">
        <v>2176</v>
      </c>
      <c r="V158" s="39" t="s">
        <v>13</v>
      </c>
      <c r="W158" s="40"/>
    </row>
    <row r="159" ht="14.5" spans="1:23">
      <c r="A159" s="24">
        <v>172</v>
      </c>
      <c r="B159" s="25" t="s">
        <v>64</v>
      </c>
      <c r="C159" s="50" t="s">
        <v>1274</v>
      </c>
      <c r="D159" s="61">
        <v>46253</v>
      </c>
      <c r="E159" s="28" t="s">
        <v>3093</v>
      </c>
      <c r="F159" s="55">
        <v>6000053422</v>
      </c>
      <c r="G159" s="55" t="s">
        <v>3093</v>
      </c>
      <c r="H159" s="42" t="s">
        <v>3225</v>
      </c>
      <c r="I159" s="66">
        <v>2</v>
      </c>
      <c r="J159" s="67">
        <v>2</v>
      </c>
      <c r="K159" s="67">
        <v>0</v>
      </c>
      <c r="L159" s="34" t="s">
        <v>66</v>
      </c>
      <c r="M159" s="37"/>
      <c r="N159" s="37"/>
      <c r="O159" s="34" t="s">
        <v>1920</v>
      </c>
      <c r="P159" s="34"/>
      <c r="Q159" s="34"/>
      <c r="R159" s="36" t="s">
        <v>1920</v>
      </c>
      <c r="S159" s="37"/>
      <c r="T159" s="34"/>
      <c r="U159" s="38"/>
      <c r="V159" s="38"/>
      <c r="W159" s="40"/>
    </row>
    <row r="160" ht="14.5" spans="1:23">
      <c r="A160" s="24">
        <v>173</v>
      </c>
      <c r="B160" s="25" t="s">
        <v>64</v>
      </c>
      <c r="C160" s="50" t="s">
        <v>1274</v>
      </c>
      <c r="D160" s="61">
        <v>46253</v>
      </c>
      <c r="E160" s="28" t="s">
        <v>3093</v>
      </c>
      <c r="F160" s="55">
        <v>6000053422</v>
      </c>
      <c r="G160" s="55" t="s">
        <v>3093</v>
      </c>
      <c r="H160" s="42">
        <v>516301490826538</v>
      </c>
      <c r="I160" s="66">
        <v>1</v>
      </c>
      <c r="J160" s="67">
        <v>1</v>
      </c>
      <c r="K160" s="67">
        <v>0</v>
      </c>
      <c r="L160" s="34" t="s">
        <v>66</v>
      </c>
      <c r="M160" s="37"/>
      <c r="N160" s="37"/>
      <c r="O160" s="34" t="s">
        <v>1920</v>
      </c>
      <c r="P160" s="34"/>
      <c r="Q160" s="34"/>
      <c r="R160" s="36" t="s">
        <v>1920</v>
      </c>
      <c r="S160" s="37"/>
      <c r="T160" s="34"/>
      <c r="U160" s="38"/>
      <c r="V160" s="38"/>
      <c r="W160" s="40"/>
    </row>
    <row r="161" ht="14.5" spans="1:23">
      <c r="A161" s="24">
        <v>174</v>
      </c>
      <c r="B161" s="25" t="s">
        <v>64</v>
      </c>
      <c r="C161" s="50" t="s">
        <v>1274</v>
      </c>
      <c r="D161" s="61">
        <v>46253</v>
      </c>
      <c r="E161" s="28" t="s">
        <v>3093</v>
      </c>
      <c r="F161" s="55">
        <v>6000053422</v>
      </c>
      <c r="G161" s="55" t="s">
        <v>3093</v>
      </c>
      <c r="H161" s="42">
        <v>516301490826539</v>
      </c>
      <c r="I161" s="66">
        <v>1</v>
      </c>
      <c r="J161" s="67">
        <v>0</v>
      </c>
      <c r="K161" s="67">
        <v>1</v>
      </c>
      <c r="L161" s="56" t="s">
        <v>3149</v>
      </c>
      <c r="M161" s="37"/>
      <c r="N161" s="58" t="s">
        <v>2216</v>
      </c>
      <c r="O161" s="34" t="s">
        <v>1920</v>
      </c>
      <c r="P161" s="34"/>
      <c r="Q161" s="34"/>
      <c r="R161" s="36" t="s">
        <v>1920</v>
      </c>
      <c r="S161" s="37"/>
      <c r="T161" s="34"/>
      <c r="U161" s="38" t="s">
        <v>25</v>
      </c>
      <c r="V161" s="39" t="s">
        <v>13</v>
      </c>
      <c r="W161" s="40"/>
    </row>
    <row r="162" ht="14.5" spans="1:23">
      <c r="A162" s="24">
        <v>175</v>
      </c>
      <c r="B162" s="25" t="s">
        <v>64</v>
      </c>
      <c r="C162" s="50" t="s">
        <v>1274</v>
      </c>
      <c r="D162" s="61">
        <v>46253</v>
      </c>
      <c r="E162" s="28" t="s">
        <v>3093</v>
      </c>
      <c r="F162" s="55">
        <v>6000053422</v>
      </c>
      <c r="G162" s="28" t="s">
        <v>3093</v>
      </c>
      <c r="H162" s="42">
        <v>516301490826540</v>
      </c>
      <c r="I162" s="66">
        <v>1</v>
      </c>
      <c r="J162" s="67">
        <v>0</v>
      </c>
      <c r="K162" s="67">
        <v>1</v>
      </c>
      <c r="L162" s="40" t="s">
        <v>3130</v>
      </c>
      <c r="M162" s="58" t="s">
        <v>1928</v>
      </c>
      <c r="N162" s="58" t="s">
        <v>2216</v>
      </c>
      <c r="O162" s="34" t="s">
        <v>1920</v>
      </c>
      <c r="P162" s="34"/>
      <c r="Q162" s="57" t="s">
        <v>122</v>
      </c>
      <c r="R162" s="36" t="s">
        <v>1920</v>
      </c>
      <c r="S162" s="37"/>
      <c r="T162" s="34"/>
      <c r="U162" s="38" t="s">
        <v>25</v>
      </c>
      <c r="V162" s="39" t="s">
        <v>13</v>
      </c>
      <c r="W162" s="40"/>
    </row>
    <row r="163" ht="14.5" spans="1:23">
      <c r="A163" s="24">
        <v>176</v>
      </c>
      <c r="B163" s="25" t="s">
        <v>64</v>
      </c>
      <c r="C163" s="50" t="s">
        <v>1274</v>
      </c>
      <c r="D163" s="61">
        <v>46253</v>
      </c>
      <c r="E163" s="28" t="s">
        <v>3093</v>
      </c>
      <c r="F163" s="55">
        <v>6000053422</v>
      </c>
      <c r="G163" s="28" t="s">
        <v>3093</v>
      </c>
      <c r="H163" s="42" t="s">
        <v>3226</v>
      </c>
      <c r="I163" s="66">
        <v>8</v>
      </c>
      <c r="J163" s="67">
        <v>8</v>
      </c>
      <c r="K163" s="67">
        <v>0</v>
      </c>
      <c r="L163" s="34" t="s">
        <v>66</v>
      </c>
      <c r="M163" s="37"/>
      <c r="N163" s="37"/>
      <c r="O163" s="34" t="s">
        <v>1920</v>
      </c>
      <c r="P163" s="34"/>
      <c r="Q163" s="34"/>
      <c r="R163" s="36" t="s">
        <v>1920</v>
      </c>
      <c r="S163" s="37"/>
      <c r="T163" s="34"/>
      <c r="U163" s="38"/>
      <c r="V163" s="38"/>
      <c r="W163" s="40"/>
    </row>
    <row r="164" ht="14.5" spans="1:23">
      <c r="A164" s="24">
        <v>177</v>
      </c>
      <c r="B164" s="25" t="s">
        <v>64</v>
      </c>
      <c r="C164" s="50" t="s">
        <v>1274</v>
      </c>
      <c r="D164" s="61">
        <v>46253</v>
      </c>
      <c r="E164" s="28" t="s">
        <v>3093</v>
      </c>
      <c r="F164" s="55">
        <v>6000053422</v>
      </c>
      <c r="G164" s="28" t="s">
        <v>3093</v>
      </c>
      <c r="H164" s="42">
        <v>516301490826542</v>
      </c>
      <c r="I164" s="66">
        <v>1</v>
      </c>
      <c r="J164" s="67">
        <v>1</v>
      </c>
      <c r="K164" s="67">
        <v>0</v>
      </c>
      <c r="L164" s="34" t="s">
        <v>66</v>
      </c>
      <c r="M164" s="37"/>
      <c r="N164" s="37"/>
      <c r="O164" s="34" t="s">
        <v>1920</v>
      </c>
      <c r="P164" s="34"/>
      <c r="Q164" s="34"/>
      <c r="R164" s="36" t="s">
        <v>1920</v>
      </c>
      <c r="S164" s="37"/>
      <c r="T164" s="34"/>
      <c r="U164" s="38"/>
      <c r="V164" s="38"/>
      <c r="W164" s="40"/>
    </row>
    <row r="165" ht="14.5" spans="1:23">
      <c r="A165" s="24">
        <v>178</v>
      </c>
      <c r="B165" s="25" t="s">
        <v>64</v>
      </c>
      <c r="C165" s="50" t="s">
        <v>1274</v>
      </c>
      <c r="D165" s="61">
        <v>46253</v>
      </c>
      <c r="E165" s="28" t="s">
        <v>3093</v>
      </c>
      <c r="F165" s="55">
        <v>6000053422</v>
      </c>
      <c r="G165" s="28" t="s">
        <v>3093</v>
      </c>
      <c r="H165" s="42">
        <v>516301490826543</v>
      </c>
      <c r="I165" s="66">
        <v>1</v>
      </c>
      <c r="J165" s="67">
        <v>1</v>
      </c>
      <c r="K165" s="67">
        <v>0</v>
      </c>
      <c r="L165" s="34" t="s">
        <v>66</v>
      </c>
      <c r="M165" s="37"/>
      <c r="N165" s="37"/>
      <c r="O165" s="34" t="s">
        <v>1920</v>
      </c>
      <c r="P165" s="34"/>
      <c r="Q165" s="34"/>
      <c r="R165" s="36" t="s">
        <v>1920</v>
      </c>
      <c r="S165" s="37"/>
      <c r="T165" s="34"/>
      <c r="U165" s="38"/>
      <c r="V165" s="38"/>
      <c r="W165" s="40"/>
    </row>
    <row r="166" ht="14.5" spans="1:23">
      <c r="A166" s="24">
        <v>179</v>
      </c>
      <c r="B166" s="25" t="s">
        <v>64</v>
      </c>
      <c r="C166" s="50" t="s">
        <v>1274</v>
      </c>
      <c r="D166" s="61">
        <v>46253</v>
      </c>
      <c r="E166" s="28" t="s">
        <v>3093</v>
      </c>
      <c r="F166" s="55">
        <v>6000053422</v>
      </c>
      <c r="G166" s="28" t="s">
        <v>3093</v>
      </c>
      <c r="H166" s="42">
        <v>516301490826544</v>
      </c>
      <c r="I166" s="66">
        <v>1</v>
      </c>
      <c r="J166" s="67">
        <v>1</v>
      </c>
      <c r="K166" s="67">
        <v>0</v>
      </c>
      <c r="L166" s="34" t="s">
        <v>66</v>
      </c>
      <c r="M166" s="37"/>
      <c r="N166" s="37"/>
      <c r="O166" s="34" t="s">
        <v>1920</v>
      </c>
      <c r="P166" s="34"/>
      <c r="Q166" s="34"/>
      <c r="R166" s="36" t="s">
        <v>1920</v>
      </c>
      <c r="S166" s="37"/>
      <c r="T166" s="34"/>
      <c r="U166" s="38"/>
      <c r="V166" s="38"/>
      <c r="W166" s="40"/>
    </row>
    <row r="167" ht="14.5" spans="1:23">
      <c r="A167" s="24">
        <v>180</v>
      </c>
      <c r="B167" s="25" t="s">
        <v>64</v>
      </c>
      <c r="C167" s="50" t="s">
        <v>1274</v>
      </c>
      <c r="D167" s="61">
        <v>46253</v>
      </c>
      <c r="E167" s="28" t="s">
        <v>3093</v>
      </c>
      <c r="F167" s="55">
        <v>6000053422</v>
      </c>
      <c r="G167" s="28" t="s">
        <v>3093</v>
      </c>
      <c r="H167" s="42">
        <v>516301490826545</v>
      </c>
      <c r="I167" s="66">
        <v>1</v>
      </c>
      <c r="J167" s="67">
        <v>1</v>
      </c>
      <c r="K167" s="67">
        <v>0</v>
      </c>
      <c r="L167" s="34" t="s">
        <v>66</v>
      </c>
      <c r="M167" s="37"/>
      <c r="N167" s="37"/>
      <c r="O167" s="34" t="s">
        <v>1920</v>
      </c>
      <c r="P167" s="34"/>
      <c r="Q167" s="34"/>
      <c r="R167" s="36" t="s">
        <v>1920</v>
      </c>
      <c r="S167" s="37"/>
      <c r="T167" s="34"/>
      <c r="U167" s="38"/>
      <c r="V167" s="38"/>
      <c r="W167" s="40"/>
    </row>
    <row r="168" ht="14.5" spans="1:23">
      <c r="A168" s="24">
        <v>181</v>
      </c>
      <c r="B168" s="25" t="s">
        <v>64</v>
      </c>
      <c r="C168" s="50" t="s">
        <v>1274</v>
      </c>
      <c r="D168" s="61">
        <v>46253</v>
      </c>
      <c r="E168" s="28" t="s">
        <v>3093</v>
      </c>
      <c r="F168" s="55">
        <v>6000053422</v>
      </c>
      <c r="G168" s="28" t="s">
        <v>3093</v>
      </c>
      <c r="H168" s="42">
        <v>516301490826546</v>
      </c>
      <c r="I168" s="66">
        <v>1</v>
      </c>
      <c r="J168" s="67">
        <v>1</v>
      </c>
      <c r="K168" s="67">
        <v>0</v>
      </c>
      <c r="L168" s="34" t="s">
        <v>66</v>
      </c>
      <c r="M168" s="37"/>
      <c r="N168" s="37"/>
      <c r="O168" s="34" t="s">
        <v>1920</v>
      </c>
      <c r="P168" s="34"/>
      <c r="Q168" s="34"/>
      <c r="R168" s="36" t="s">
        <v>1920</v>
      </c>
      <c r="S168" s="37"/>
      <c r="T168" s="34"/>
      <c r="U168" s="38"/>
      <c r="V168" s="38"/>
      <c r="W168" s="40"/>
    </row>
    <row r="169" ht="14.5" spans="1:23">
      <c r="A169" s="24">
        <v>182</v>
      </c>
      <c r="B169" s="25" t="s">
        <v>64</v>
      </c>
      <c r="C169" s="50" t="s">
        <v>1274</v>
      </c>
      <c r="D169" s="61">
        <v>46253</v>
      </c>
      <c r="E169" s="28" t="s">
        <v>3093</v>
      </c>
      <c r="F169" s="55">
        <v>6000053422</v>
      </c>
      <c r="G169" s="28" t="s">
        <v>3093</v>
      </c>
      <c r="H169" s="42">
        <v>516301490826547</v>
      </c>
      <c r="I169" s="66">
        <v>1</v>
      </c>
      <c r="J169" s="67">
        <v>1</v>
      </c>
      <c r="K169" s="67">
        <v>0</v>
      </c>
      <c r="L169" s="34" t="s">
        <v>66</v>
      </c>
      <c r="M169" s="37"/>
      <c r="N169" s="37"/>
      <c r="O169" s="34" t="s">
        <v>1920</v>
      </c>
      <c r="P169" s="34"/>
      <c r="Q169" s="34"/>
      <c r="R169" s="36" t="s">
        <v>1920</v>
      </c>
      <c r="S169" s="37"/>
      <c r="T169" s="34"/>
      <c r="U169" s="38"/>
      <c r="V169" s="38"/>
      <c r="W169" s="40"/>
    </row>
    <row r="170" ht="14.5" spans="1:23">
      <c r="A170" s="24">
        <v>183</v>
      </c>
      <c r="B170" s="25" t="s">
        <v>64</v>
      </c>
      <c r="C170" s="50" t="s">
        <v>1274</v>
      </c>
      <c r="D170" s="61">
        <v>46253</v>
      </c>
      <c r="E170" s="28" t="s">
        <v>3093</v>
      </c>
      <c r="F170" s="55">
        <v>6000053422</v>
      </c>
      <c r="G170" s="28" t="s">
        <v>3093</v>
      </c>
      <c r="H170" s="42">
        <v>516301490826548</v>
      </c>
      <c r="I170" s="66">
        <v>1</v>
      </c>
      <c r="J170" s="67">
        <v>1</v>
      </c>
      <c r="K170" s="67">
        <v>0</v>
      </c>
      <c r="L170" s="34" t="s">
        <v>66</v>
      </c>
      <c r="M170" s="37"/>
      <c r="N170" s="37"/>
      <c r="O170" s="34" t="s">
        <v>1920</v>
      </c>
      <c r="P170" s="34"/>
      <c r="Q170" s="34"/>
      <c r="R170" s="36" t="s">
        <v>1920</v>
      </c>
      <c r="S170" s="37"/>
      <c r="T170" s="34"/>
      <c r="U170" s="38"/>
      <c r="V170" s="38"/>
      <c r="W170" s="40"/>
    </row>
    <row r="171" ht="14.5" spans="1:23">
      <c r="A171" s="24">
        <v>184</v>
      </c>
      <c r="B171" s="25" t="s">
        <v>64</v>
      </c>
      <c r="C171" s="50" t="s">
        <v>1274</v>
      </c>
      <c r="D171" s="61">
        <v>46258</v>
      </c>
      <c r="E171" s="28" t="s">
        <v>3093</v>
      </c>
      <c r="F171" s="55">
        <v>6000053422</v>
      </c>
      <c r="G171" s="28" t="s">
        <v>3093</v>
      </c>
      <c r="H171" s="42" t="s">
        <v>3227</v>
      </c>
      <c r="I171" s="49">
        <v>3</v>
      </c>
      <c r="J171" s="50">
        <v>3</v>
      </c>
      <c r="K171" s="50">
        <v>0</v>
      </c>
      <c r="L171" s="40" t="s">
        <v>66</v>
      </c>
      <c r="M171" s="55"/>
      <c r="N171" s="55"/>
      <c r="O171" s="34" t="s">
        <v>1920</v>
      </c>
      <c r="P171" s="40"/>
      <c r="Q171" s="40"/>
      <c r="R171" s="36" t="s">
        <v>1920</v>
      </c>
      <c r="S171" s="55"/>
      <c r="T171" s="40"/>
      <c r="U171" s="38"/>
      <c r="V171" s="65"/>
      <c r="W171" s="40"/>
    </row>
    <row r="172" ht="14.5" spans="1:23">
      <c r="A172" s="24">
        <v>185</v>
      </c>
      <c r="B172" s="25" t="s">
        <v>64</v>
      </c>
      <c r="C172" s="50" t="s">
        <v>1274</v>
      </c>
      <c r="D172" s="61">
        <v>46258</v>
      </c>
      <c r="E172" s="28" t="s">
        <v>3093</v>
      </c>
      <c r="F172" s="55">
        <v>6000053422</v>
      </c>
      <c r="G172" s="28" t="s">
        <v>3093</v>
      </c>
      <c r="H172" s="42">
        <v>516301490826552</v>
      </c>
      <c r="I172" s="66">
        <v>1</v>
      </c>
      <c r="J172" s="67">
        <v>0</v>
      </c>
      <c r="K172" s="68">
        <v>1</v>
      </c>
      <c r="L172" s="34" t="s">
        <v>3228</v>
      </c>
      <c r="M172" s="58" t="s">
        <v>1928</v>
      </c>
      <c r="N172" s="58" t="s">
        <v>2216</v>
      </c>
      <c r="O172" s="34" t="s">
        <v>1920</v>
      </c>
      <c r="P172" s="34"/>
      <c r="Q172" s="34"/>
      <c r="R172" s="36" t="s">
        <v>1920</v>
      </c>
      <c r="S172" s="37"/>
      <c r="T172" s="34"/>
      <c r="U172" s="38" t="s">
        <v>25</v>
      </c>
      <c r="V172" s="39" t="s">
        <v>13</v>
      </c>
      <c r="W172" s="40"/>
    </row>
    <row r="173" ht="14.5" spans="1:23">
      <c r="A173" s="24">
        <v>186</v>
      </c>
      <c r="B173" s="25" t="s">
        <v>64</v>
      </c>
      <c r="C173" s="50" t="s">
        <v>1274</v>
      </c>
      <c r="D173" s="61">
        <v>46258</v>
      </c>
      <c r="E173" s="28" t="s">
        <v>3093</v>
      </c>
      <c r="F173" s="55">
        <v>6000053422</v>
      </c>
      <c r="G173" s="28" t="s">
        <v>3093</v>
      </c>
      <c r="H173" s="42">
        <v>516301490826553</v>
      </c>
      <c r="I173" s="66">
        <v>1</v>
      </c>
      <c r="J173" s="67">
        <v>0</v>
      </c>
      <c r="K173" s="67">
        <v>1</v>
      </c>
      <c r="L173" s="40" t="s">
        <v>3130</v>
      </c>
      <c r="M173" s="58" t="s">
        <v>1928</v>
      </c>
      <c r="N173" s="58" t="s">
        <v>2216</v>
      </c>
      <c r="O173" s="34" t="s">
        <v>1920</v>
      </c>
      <c r="P173" s="34"/>
      <c r="Q173" s="57" t="s">
        <v>122</v>
      </c>
      <c r="R173" s="36" t="s">
        <v>1920</v>
      </c>
      <c r="S173" s="37"/>
      <c r="T173" s="34"/>
      <c r="U173" s="38" t="s">
        <v>25</v>
      </c>
      <c r="V173" s="39" t="s">
        <v>13</v>
      </c>
      <c r="W173" s="40"/>
    </row>
    <row r="174" ht="14.5" spans="1:23">
      <c r="A174" s="24">
        <v>187</v>
      </c>
      <c r="B174" s="25" t="s">
        <v>64</v>
      </c>
      <c r="C174" s="50" t="s">
        <v>1274</v>
      </c>
      <c r="D174" s="61">
        <v>46258</v>
      </c>
      <c r="E174" s="28" t="s">
        <v>3093</v>
      </c>
      <c r="F174" s="55">
        <v>6000053422</v>
      </c>
      <c r="G174" s="28" t="s">
        <v>3093</v>
      </c>
      <c r="H174" s="42">
        <v>516301490826554</v>
      </c>
      <c r="I174" s="66">
        <v>1</v>
      </c>
      <c r="J174" s="67">
        <v>1</v>
      </c>
      <c r="K174" s="67">
        <v>0</v>
      </c>
      <c r="L174" s="34" t="s">
        <v>66</v>
      </c>
      <c r="M174" s="37"/>
      <c r="N174" s="37"/>
      <c r="O174" s="34" t="s">
        <v>1920</v>
      </c>
      <c r="P174" s="34"/>
      <c r="Q174" s="34"/>
      <c r="R174" s="36" t="s">
        <v>1920</v>
      </c>
      <c r="S174" s="37"/>
      <c r="T174" s="34"/>
      <c r="U174" s="38"/>
      <c r="V174" s="38"/>
      <c r="W174" s="40"/>
    </row>
    <row r="175" ht="14.5" spans="1:23">
      <c r="A175" s="24">
        <v>188</v>
      </c>
      <c r="B175" s="25" t="s">
        <v>64</v>
      </c>
      <c r="C175" s="50" t="s">
        <v>1274</v>
      </c>
      <c r="D175" s="61">
        <v>46258</v>
      </c>
      <c r="E175" s="28" t="s">
        <v>3093</v>
      </c>
      <c r="F175" s="55">
        <v>6000053422</v>
      </c>
      <c r="G175" s="28" t="s">
        <v>3093</v>
      </c>
      <c r="H175" s="42">
        <v>516301490826555</v>
      </c>
      <c r="I175" s="66">
        <v>1</v>
      </c>
      <c r="J175" s="67">
        <v>0</v>
      </c>
      <c r="K175" s="67">
        <v>1</v>
      </c>
      <c r="L175" s="34" t="s">
        <v>3167</v>
      </c>
      <c r="M175" s="58" t="s">
        <v>1928</v>
      </c>
      <c r="N175" s="58" t="s">
        <v>2216</v>
      </c>
      <c r="O175" s="34" t="s">
        <v>1920</v>
      </c>
      <c r="P175" s="34"/>
      <c r="Q175" s="34"/>
      <c r="R175" s="36" t="s">
        <v>1920</v>
      </c>
      <c r="S175" s="37"/>
      <c r="T175" s="34"/>
      <c r="U175" s="38" t="s">
        <v>25</v>
      </c>
      <c r="V175" s="39" t="s">
        <v>13</v>
      </c>
      <c r="W175" s="40"/>
    </row>
    <row r="176" ht="14.5" spans="1:23">
      <c r="A176" s="24">
        <v>189</v>
      </c>
      <c r="B176" s="25" t="s">
        <v>64</v>
      </c>
      <c r="C176" s="50" t="s">
        <v>1274</v>
      </c>
      <c r="D176" s="61">
        <v>46258</v>
      </c>
      <c r="E176" s="28" t="s">
        <v>3093</v>
      </c>
      <c r="F176" s="55">
        <v>6000053422</v>
      </c>
      <c r="G176" s="28" t="s">
        <v>3093</v>
      </c>
      <c r="H176" s="42" t="s">
        <v>3229</v>
      </c>
      <c r="I176" s="66">
        <v>2</v>
      </c>
      <c r="J176" s="67">
        <v>2</v>
      </c>
      <c r="K176" s="67">
        <v>0</v>
      </c>
      <c r="L176" s="34" t="s">
        <v>66</v>
      </c>
      <c r="M176" s="37"/>
      <c r="N176" s="37"/>
      <c r="O176" s="34" t="s">
        <v>1920</v>
      </c>
      <c r="P176" s="34"/>
      <c r="Q176" s="34"/>
      <c r="R176" s="36" t="s">
        <v>1920</v>
      </c>
      <c r="S176" s="37"/>
      <c r="T176" s="34"/>
      <c r="U176" s="38"/>
      <c r="V176" s="38"/>
      <c r="W176" s="40"/>
    </row>
    <row r="177" ht="14.5" spans="1:23">
      <c r="A177" s="24">
        <v>190</v>
      </c>
      <c r="B177" s="25" t="s">
        <v>64</v>
      </c>
      <c r="C177" s="50" t="s">
        <v>1274</v>
      </c>
      <c r="D177" s="61">
        <v>46258</v>
      </c>
      <c r="E177" s="28" t="s">
        <v>3093</v>
      </c>
      <c r="F177" s="55">
        <v>6000053422</v>
      </c>
      <c r="G177" s="28" t="s">
        <v>3093</v>
      </c>
      <c r="H177" s="42">
        <v>516301490826558</v>
      </c>
      <c r="I177" s="66">
        <v>1</v>
      </c>
      <c r="J177" s="67">
        <v>0</v>
      </c>
      <c r="K177" s="67">
        <v>1</v>
      </c>
      <c r="L177" s="34" t="s">
        <v>3167</v>
      </c>
      <c r="M177" s="58" t="s">
        <v>1928</v>
      </c>
      <c r="N177" s="58" t="s">
        <v>2216</v>
      </c>
      <c r="O177" s="34" t="s">
        <v>1920</v>
      </c>
      <c r="P177" s="34"/>
      <c r="Q177" s="34"/>
      <c r="R177" s="36" t="s">
        <v>1920</v>
      </c>
      <c r="S177" s="37"/>
      <c r="T177" s="34"/>
      <c r="U177" s="38" t="s">
        <v>25</v>
      </c>
      <c r="V177" s="39" t="s">
        <v>13</v>
      </c>
      <c r="W177" s="40"/>
    </row>
    <row r="178" ht="14.5" spans="1:23">
      <c r="A178" s="24">
        <v>191</v>
      </c>
      <c r="B178" s="25" t="s">
        <v>64</v>
      </c>
      <c r="C178" s="50" t="s">
        <v>1274</v>
      </c>
      <c r="D178" s="61">
        <v>46258</v>
      </c>
      <c r="E178" s="28" t="s">
        <v>3093</v>
      </c>
      <c r="F178" s="55">
        <v>6000053422</v>
      </c>
      <c r="G178" s="28" t="s">
        <v>3093</v>
      </c>
      <c r="H178" s="42" t="s">
        <v>3230</v>
      </c>
      <c r="I178" s="66">
        <v>2</v>
      </c>
      <c r="J178" s="67">
        <v>2</v>
      </c>
      <c r="K178" s="67">
        <v>0</v>
      </c>
      <c r="L178" s="34" t="s">
        <v>66</v>
      </c>
      <c r="M178" s="37"/>
      <c r="N178" s="37"/>
      <c r="O178" s="34" t="s">
        <v>1920</v>
      </c>
      <c r="P178" s="34"/>
      <c r="Q178" s="34"/>
      <c r="R178" s="36" t="s">
        <v>1920</v>
      </c>
      <c r="S178" s="37"/>
      <c r="T178" s="34"/>
      <c r="U178" s="38"/>
      <c r="V178" s="38"/>
      <c r="W178" s="40"/>
    </row>
    <row r="179" ht="14.5" spans="1:23">
      <c r="A179" s="24">
        <v>192</v>
      </c>
      <c r="B179" s="25" t="s">
        <v>64</v>
      </c>
      <c r="C179" s="50" t="s">
        <v>1274</v>
      </c>
      <c r="D179" s="61">
        <v>46258</v>
      </c>
      <c r="E179" s="55" t="s">
        <v>3093</v>
      </c>
      <c r="F179" s="55">
        <v>6000053422</v>
      </c>
      <c r="G179" s="28" t="s">
        <v>3093</v>
      </c>
      <c r="H179" s="42">
        <v>516301490826561</v>
      </c>
      <c r="I179" s="66">
        <v>1</v>
      </c>
      <c r="J179" s="67">
        <v>0</v>
      </c>
      <c r="K179" s="67">
        <v>1</v>
      </c>
      <c r="L179" s="34" t="s">
        <v>3228</v>
      </c>
      <c r="M179" s="58" t="s">
        <v>1928</v>
      </c>
      <c r="N179" s="58" t="s">
        <v>2216</v>
      </c>
      <c r="O179" s="34" t="s">
        <v>1920</v>
      </c>
      <c r="P179" s="34"/>
      <c r="Q179" s="34"/>
      <c r="R179" s="36" t="s">
        <v>1920</v>
      </c>
      <c r="S179" s="37"/>
      <c r="T179" s="34"/>
      <c r="U179" s="38" t="s">
        <v>25</v>
      </c>
      <c r="V179" s="39" t="s">
        <v>13</v>
      </c>
      <c r="W179" s="40"/>
    </row>
    <row r="180" ht="14.5" spans="1:23">
      <c r="A180" s="24">
        <v>193</v>
      </c>
      <c r="B180" s="25" t="s">
        <v>64</v>
      </c>
      <c r="C180" s="50" t="s">
        <v>1274</v>
      </c>
      <c r="D180" s="61">
        <v>46258</v>
      </c>
      <c r="E180" s="55" t="s">
        <v>3093</v>
      </c>
      <c r="F180" s="55">
        <v>6000053422</v>
      </c>
      <c r="G180" s="28" t="s">
        <v>3093</v>
      </c>
      <c r="H180" s="42">
        <v>516301490826562</v>
      </c>
      <c r="I180" s="66">
        <v>1</v>
      </c>
      <c r="J180" s="67">
        <v>0</v>
      </c>
      <c r="K180" s="67">
        <v>1</v>
      </c>
      <c r="L180" s="40" t="s">
        <v>3182</v>
      </c>
      <c r="M180" s="37"/>
      <c r="N180" s="37"/>
      <c r="O180" s="34" t="s">
        <v>1920</v>
      </c>
      <c r="P180" s="34"/>
      <c r="Q180" s="34"/>
      <c r="R180" s="36" t="s">
        <v>1920</v>
      </c>
      <c r="S180" s="37"/>
      <c r="T180" s="34"/>
      <c r="U180" s="38" t="s">
        <v>25</v>
      </c>
      <c r="V180" s="39" t="s">
        <v>13</v>
      </c>
      <c r="W180" s="40"/>
    </row>
    <row r="181" ht="14.5" spans="1:23">
      <c r="A181" s="24">
        <v>194</v>
      </c>
      <c r="B181" s="25" t="s">
        <v>64</v>
      </c>
      <c r="C181" s="50" t="s">
        <v>1274</v>
      </c>
      <c r="D181" s="61">
        <v>46260</v>
      </c>
      <c r="E181" s="55" t="s">
        <v>3093</v>
      </c>
      <c r="F181" s="55">
        <v>6000053422</v>
      </c>
      <c r="G181" s="28" t="s">
        <v>3093</v>
      </c>
      <c r="H181" s="42" t="s">
        <v>3231</v>
      </c>
      <c r="I181" s="66">
        <v>21</v>
      </c>
      <c r="J181" s="67">
        <v>21</v>
      </c>
      <c r="K181" s="67">
        <v>0</v>
      </c>
      <c r="L181" s="34" t="s">
        <v>66</v>
      </c>
      <c r="M181" s="37"/>
      <c r="N181" s="37"/>
      <c r="O181" s="34" t="s">
        <v>1920</v>
      </c>
      <c r="P181" s="34"/>
      <c r="Q181" s="34"/>
      <c r="R181" s="36" t="s">
        <v>1920</v>
      </c>
      <c r="S181" s="37"/>
      <c r="T181" s="34"/>
      <c r="U181" s="38"/>
      <c r="V181" s="38"/>
      <c r="W181" s="40"/>
    </row>
    <row r="182" ht="14.5" spans="1:23">
      <c r="A182" s="24">
        <v>195</v>
      </c>
      <c r="B182" s="25" t="s">
        <v>64</v>
      </c>
      <c r="C182" s="50" t="s">
        <v>1274</v>
      </c>
      <c r="D182" s="61">
        <v>46260</v>
      </c>
      <c r="E182" s="28" t="s">
        <v>3093</v>
      </c>
      <c r="F182" s="55">
        <v>6000053422</v>
      </c>
      <c r="G182" s="28" t="s">
        <v>3093</v>
      </c>
      <c r="H182" s="42">
        <v>516301490826584</v>
      </c>
      <c r="I182" s="66">
        <v>1</v>
      </c>
      <c r="J182" s="67">
        <v>0</v>
      </c>
      <c r="K182" s="67">
        <v>1</v>
      </c>
      <c r="L182" s="34" t="s">
        <v>3232</v>
      </c>
      <c r="M182" s="37"/>
      <c r="N182" s="37"/>
      <c r="O182" s="34" t="s">
        <v>1920</v>
      </c>
      <c r="P182" s="34"/>
      <c r="Q182" s="34"/>
      <c r="R182" s="36" t="s">
        <v>1920</v>
      </c>
      <c r="S182" s="37"/>
      <c r="T182" s="34"/>
      <c r="U182" s="38" t="s">
        <v>2176</v>
      </c>
      <c r="V182" s="39" t="s">
        <v>13</v>
      </c>
      <c r="W182" s="40"/>
    </row>
    <row r="183" ht="14.5" spans="1:23">
      <c r="A183" s="24">
        <v>196</v>
      </c>
      <c r="B183" s="25" t="s">
        <v>64</v>
      </c>
      <c r="C183" s="50" t="s">
        <v>1274</v>
      </c>
      <c r="D183" s="61">
        <v>46260</v>
      </c>
      <c r="E183" s="28" t="s">
        <v>3093</v>
      </c>
      <c r="F183" s="55">
        <v>6000053422</v>
      </c>
      <c r="G183" s="28" t="s">
        <v>3093</v>
      </c>
      <c r="H183" s="42">
        <v>516301490826585</v>
      </c>
      <c r="I183" s="66">
        <v>1</v>
      </c>
      <c r="J183" s="67">
        <v>0</v>
      </c>
      <c r="K183" s="67">
        <v>1</v>
      </c>
      <c r="L183" s="40" t="s">
        <v>3130</v>
      </c>
      <c r="M183" s="58" t="s">
        <v>1928</v>
      </c>
      <c r="N183" s="58" t="s">
        <v>2216</v>
      </c>
      <c r="O183" s="34" t="s">
        <v>1920</v>
      </c>
      <c r="P183" s="34"/>
      <c r="Q183" s="57" t="s">
        <v>122</v>
      </c>
      <c r="R183" s="36" t="s">
        <v>1920</v>
      </c>
      <c r="S183" s="37"/>
      <c r="T183" s="34"/>
      <c r="U183" s="38" t="s">
        <v>25</v>
      </c>
      <c r="V183" s="39" t="s">
        <v>13</v>
      </c>
      <c r="W183" s="40"/>
    </row>
    <row r="184" ht="14.5" spans="1:23">
      <c r="A184" s="24">
        <v>197</v>
      </c>
      <c r="B184" s="25" t="s">
        <v>64</v>
      </c>
      <c r="C184" s="50" t="s">
        <v>1274</v>
      </c>
      <c r="D184" s="61">
        <v>46260</v>
      </c>
      <c r="E184" s="28" t="s">
        <v>3093</v>
      </c>
      <c r="F184" s="55">
        <v>6000053422</v>
      </c>
      <c r="G184" s="28" t="s">
        <v>3093</v>
      </c>
      <c r="H184" s="42">
        <v>516301490826586</v>
      </c>
      <c r="I184" s="66">
        <v>1</v>
      </c>
      <c r="J184" s="67">
        <v>1</v>
      </c>
      <c r="K184" s="67">
        <v>0</v>
      </c>
      <c r="L184" s="34" t="s">
        <v>66</v>
      </c>
      <c r="M184" s="37"/>
      <c r="N184" s="37"/>
      <c r="O184" s="34" t="s">
        <v>1920</v>
      </c>
      <c r="P184" s="34"/>
      <c r="Q184" s="34"/>
      <c r="R184" s="36" t="s">
        <v>1920</v>
      </c>
      <c r="S184" s="37"/>
      <c r="T184" s="34"/>
      <c r="U184" s="38"/>
      <c r="V184" s="38"/>
      <c r="W184" s="40"/>
    </row>
    <row r="185" ht="14.5" spans="1:23">
      <c r="A185" s="24">
        <v>198</v>
      </c>
      <c r="B185" s="25" t="s">
        <v>64</v>
      </c>
      <c r="C185" s="50" t="s">
        <v>1274</v>
      </c>
      <c r="D185" s="61">
        <v>46260</v>
      </c>
      <c r="E185" s="28" t="s">
        <v>3093</v>
      </c>
      <c r="F185" s="55">
        <v>6000053422</v>
      </c>
      <c r="G185" s="28" t="s">
        <v>3093</v>
      </c>
      <c r="H185" s="42">
        <v>516301490826587</v>
      </c>
      <c r="I185" s="66">
        <v>1</v>
      </c>
      <c r="J185" s="67">
        <v>0</v>
      </c>
      <c r="K185" s="67">
        <v>1</v>
      </c>
      <c r="L185" s="56" t="s">
        <v>3121</v>
      </c>
      <c r="M185" s="57" t="s">
        <v>2185</v>
      </c>
      <c r="N185" s="58" t="s">
        <v>70</v>
      </c>
      <c r="O185" s="34" t="s">
        <v>1920</v>
      </c>
      <c r="P185" s="34"/>
      <c r="Q185" s="34"/>
      <c r="R185" s="36" t="s">
        <v>1920</v>
      </c>
      <c r="S185" s="37"/>
      <c r="T185" s="34"/>
      <c r="U185" s="38" t="s">
        <v>2176</v>
      </c>
      <c r="V185" s="39" t="s">
        <v>13</v>
      </c>
      <c r="W185" s="40"/>
    </row>
    <row r="186" ht="14.5" spans="1:23">
      <c r="A186" s="24">
        <v>199</v>
      </c>
      <c r="B186" s="25" t="s">
        <v>64</v>
      </c>
      <c r="C186" s="50" t="s">
        <v>1274</v>
      </c>
      <c r="D186" s="61">
        <v>46260</v>
      </c>
      <c r="E186" s="28" t="s">
        <v>3093</v>
      </c>
      <c r="F186" s="55">
        <v>6000053422</v>
      </c>
      <c r="G186" s="28" t="s">
        <v>3093</v>
      </c>
      <c r="H186" s="42" t="s">
        <v>3233</v>
      </c>
      <c r="I186" s="66">
        <v>3</v>
      </c>
      <c r="J186" s="67">
        <v>3</v>
      </c>
      <c r="K186" s="67">
        <v>0</v>
      </c>
      <c r="L186" s="34" t="s">
        <v>66</v>
      </c>
      <c r="M186" s="37"/>
      <c r="N186" s="37"/>
      <c r="O186" s="34" t="s">
        <v>1920</v>
      </c>
      <c r="P186" s="34"/>
      <c r="Q186" s="34"/>
      <c r="R186" s="36" t="s">
        <v>1920</v>
      </c>
      <c r="S186" s="37"/>
      <c r="T186" s="34"/>
      <c r="U186" s="38"/>
      <c r="V186" s="38"/>
      <c r="W186" s="40"/>
    </row>
    <row r="187" ht="14.5" spans="1:23">
      <c r="A187" s="24">
        <v>200</v>
      </c>
      <c r="B187" s="25" t="s">
        <v>64</v>
      </c>
      <c r="C187" s="50" t="s">
        <v>1274</v>
      </c>
      <c r="D187" s="69">
        <v>46261</v>
      </c>
      <c r="E187" s="28" t="s">
        <v>3093</v>
      </c>
      <c r="F187" s="37">
        <v>6000053422</v>
      </c>
      <c r="G187" s="28" t="s">
        <v>3093</v>
      </c>
      <c r="H187" s="42">
        <v>516301490826591</v>
      </c>
      <c r="I187" s="66">
        <v>1</v>
      </c>
      <c r="J187" s="67">
        <v>0</v>
      </c>
      <c r="K187" s="67">
        <v>1</v>
      </c>
      <c r="L187" s="40" t="s">
        <v>3130</v>
      </c>
      <c r="M187" s="58" t="s">
        <v>1928</v>
      </c>
      <c r="N187" s="58" t="s">
        <v>2216</v>
      </c>
      <c r="O187" s="34" t="s">
        <v>1920</v>
      </c>
      <c r="P187" s="34"/>
      <c r="Q187" s="57" t="s">
        <v>122</v>
      </c>
      <c r="R187" s="36" t="s">
        <v>1920</v>
      </c>
      <c r="S187" s="37"/>
      <c r="T187" s="34"/>
      <c r="U187" s="38" t="s">
        <v>25</v>
      </c>
      <c r="V187" s="39" t="s">
        <v>13</v>
      </c>
      <c r="W187" s="40"/>
    </row>
    <row r="188" ht="14.5" spans="1:23">
      <c r="A188" s="24">
        <v>201</v>
      </c>
      <c r="B188" s="25" t="s">
        <v>64</v>
      </c>
      <c r="C188" s="50" t="s">
        <v>1274</v>
      </c>
      <c r="D188" s="69">
        <v>46261</v>
      </c>
      <c r="E188" s="28" t="s">
        <v>3093</v>
      </c>
      <c r="F188" s="37">
        <v>6000053422</v>
      </c>
      <c r="G188" s="28" t="s">
        <v>3093</v>
      </c>
      <c r="H188" s="42">
        <v>516301490826592</v>
      </c>
      <c r="I188" s="66">
        <v>1</v>
      </c>
      <c r="J188" s="67">
        <v>1</v>
      </c>
      <c r="K188" s="67">
        <v>0</v>
      </c>
      <c r="L188" s="34" t="s">
        <v>66</v>
      </c>
      <c r="M188" s="37"/>
      <c r="N188" s="37"/>
      <c r="O188" s="34" t="s">
        <v>1920</v>
      </c>
      <c r="P188" s="34"/>
      <c r="Q188" s="34"/>
      <c r="R188" s="36" t="s">
        <v>1920</v>
      </c>
      <c r="S188" s="37"/>
      <c r="T188" s="34"/>
      <c r="U188" s="38"/>
      <c r="V188" s="38"/>
      <c r="W188" s="40"/>
    </row>
    <row r="189" ht="14.5" spans="1:23">
      <c r="A189" s="24">
        <v>202</v>
      </c>
      <c r="B189" s="25" t="s">
        <v>64</v>
      </c>
      <c r="C189" s="50" t="s">
        <v>1274</v>
      </c>
      <c r="D189" s="69">
        <v>46261</v>
      </c>
      <c r="E189" s="28" t="s">
        <v>3093</v>
      </c>
      <c r="F189" s="37">
        <v>6000053422</v>
      </c>
      <c r="G189" s="28" t="s">
        <v>3093</v>
      </c>
      <c r="H189" s="42">
        <v>516301490826593</v>
      </c>
      <c r="I189" s="66">
        <v>1</v>
      </c>
      <c r="J189" s="67">
        <v>0</v>
      </c>
      <c r="K189" s="67">
        <v>1</v>
      </c>
      <c r="L189" s="34" t="s">
        <v>3234</v>
      </c>
      <c r="M189" s="37"/>
      <c r="N189" s="37"/>
      <c r="O189" s="34" t="s">
        <v>1920</v>
      </c>
      <c r="P189" s="34"/>
      <c r="Q189" s="34"/>
      <c r="R189" s="36" t="s">
        <v>1920</v>
      </c>
      <c r="S189" s="37"/>
      <c r="T189" s="34"/>
      <c r="U189" s="38" t="s">
        <v>974</v>
      </c>
      <c r="V189" s="39" t="s">
        <v>17</v>
      </c>
      <c r="W189" s="40"/>
    </row>
    <row r="190" ht="14.5" spans="1:23">
      <c r="A190" s="24">
        <v>203</v>
      </c>
      <c r="B190" s="25" t="s">
        <v>64</v>
      </c>
      <c r="C190" s="50" t="s">
        <v>1274</v>
      </c>
      <c r="D190" s="69">
        <v>46261</v>
      </c>
      <c r="E190" s="28" t="s">
        <v>3093</v>
      </c>
      <c r="F190" s="37">
        <v>6000053422</v>
      </c>
      <c r="G190" s="28" t="s">
        <v>3093</v>
      </c>
      <c r="H190" s="42" t="s">
        <v>3235</v>
      </c>
      <c r="I190" s="66">
        <v>2</v>
      </c>
      <c r="J190" s="67">
        <v>2</v>
      </c>
      <c r="K190" s="67">
        <v>0</v>
      </c>
      <c r="L190" s="34" t="s">
        <v>66</v>
      </c>
      <c r="M190" s="37"/>
      <c r="N190" s="37"/>
      <c r="O190" s="34" t="s">
        <v>1920</v>
      </c>
      <c r="P190" s="34"/>
      <c r="Q190" s="34"/>
      <c r="R190" s="36" t="s">
        <v>1920</v>
      </c>
      <c r="S190" s="37"/>
      <c r="T190" s="34"/>
      <c r="U190" s="38"/>
      <c r="V190" s="38"/>
      <c r="W190" s="40"/>
    </row>
    <row r="191" ht="14.5" spans="1:23">
      <c r="A191" s="24">
        <v>204</v>
      </c>
      <c r="B191" s="25" t="s">
        <v>64</v>
      </c>
      <c r="C191" s="50" t="s">
        <v>1274</v>
      </c>
      <c r="D191" s="69">
        <v>46261</v>
      </c>
      <c r="E191" s="28" t="s">
        <v>3093</v>
      </c>
      <c r="F191" s="37">
        <v>6000053422</v>
      </c>
      <c r="G191" s="28" t="s">
        <v>3093</v>
      </c>
      <c r="H191" s="42">
        <v>516301490826596</v>
      </c>
      <c r="I191" s="66">
        <v>1</v>
      </c>
      <c r="J191" s="67">
        <v>0</v>
      </c>
      <c r="K191" s="67">
        <v>1</v>
      </c>
      <c r="L191" s="34" t="s">
        <v>3236</v>
      </c>
      <c r="M191" s="58" t="s">
        <v>1928</v>
      </c>
      <c r="N191" s="58" t="s">
        <v>2216</v>
      </c>
      <c r="O191" s="34" t="s">
        <v>1920</v>
      </c>
      <c r="P191" s="34"/>
      <c r="Q191" s="34"/>
      <c r="R191" s="36" t="s">
        <v>1920</v>
      </c>
      <c r="S191" s="37"/>
      <c r="T191" s="34"/>
      <c r="U191" s="38" t="s">
        <v>25</v>
      </c>
      <c r="V191" s="39" t="s">
        <v>13</v>
      </c>
      <c r="W191" s="40"/>
    </row>
    <row r="192" ht="14.5" spans="1:23">
      <c r="A192" s="24">
        <v>205</v>
      </c>
      <c r="B192" s="25" t="s">
        <v>64</v>
      </c>
      <c r="C192" s="50" t="s">
        <v>1274</v>
      </c>
      <c r="D192" s="69">
        <v>46261</v>
      </c>
      <c r="E192" s="28" t="s">
        <v>3093</v>
      </c>
      <c r="F192" s="37">
        <v>6000053422</v>
      </c>
      <c r="G192" s="28" t="s">
        <v>3093</v>
      </c>
      <c r="H192" s="42">
        <v>516301490826597</v>
      </c>
      <c r="I192" s="66">
        <v>1</v>
      </c>
      <c r="J192" s="67">
        <v>1</v>
      </c>
      <c r="K192" s="67">
        <v>0</v>
      </c>
      <c r="L192" s="34" t="s">
        <v>66</v>
      </c>
      <c r="M192" s="37"/>
      <c r="N192" s="37"/>
      <c r="O192" s="34" t="s">
        <v>1920</v>
      </c>
      <c r="P192" s="34"/>
      <c r="Q192" s="34"/>
      <c r="R192" s="36" t="s">
        <v>1920</v>
      </c>
      <c r="S192" s="37"/>
      <c r="T192" s="34"/>
      <c r="U192" s="38"/>
      <c r="V192" s="38"/>
      <c r="W192" s="40"/>
    </row>
    <row r="193" ht="14.5" spans="1:23">
      <c r="A193" s="24">
        <v>206</v>
      </c>
      <c r="B193" s="25" t="s">
        <v>64</v>
      </c>
      <c r="C193" s="50" t="s">
        <v>1274</v>
      </c>
      <c r="D193" s="69">
        <v>46261</v>
      </c>
      <c r="E193" s="28" t="s">
        <v>3093</v>
      </c>
      <c r="F193" s="37">
        <v>6000053422</v>
      </c>
      <c r="G193" s="28" t="s">
        <v>3093</v>
      </c>
      <c r="H193" s="42">
        <v>516301490826598</v>
      </c>
      <c r="I193" s="66">
        <v>1</v>
      </c>
      <c r="J193" s="67">
        <v>0</v>
      </c>
      <c r="K193" s="67">
        <v>1</v>
      </c>
      <c r="L193" s="40" t="s">
        <v>3182</v>
      </c>
      <c r="M193" s="58" t="s">
        <v>1928</v>
      </c>
      <c r="N193" s="58" t="s">
        <v>2216</v>
      </c>
      <c r="O193" s="34" t="s">
        <v>1920</v>
      </c>
      <c r="P193" s="34"/>
      <c r="Q193" s="57" t="s">
        <v>122</v>
      </c>
      <c r="R193" s="36" t="s">
        <v>1920</v>
      </c>
      <c r="S193" s="37"/>
      <c r="T193" s="34"/>
      <c r="U193" s="38" t="s">
        <v>25</v>
      </c>
      <c r="V193" s="39" t="s">
        <v>13</v>
      </c>
      <c r="W193" s="40"/>
    </row>
    <row r="194" ht="14.5" spans="1:23">
      <c r="A194" s="24">
        <v>207</v>
      </c>
      <c r="B194" s="25" t="s">
        <v>64</v>
      </c>
      <c r="C194" s="50" t="s">
        <v>1274</v>
      </c>
      <c r="D194" s="69">
        <v>46261</v>
      </c>
      <c r="E194" s="28" t="s">
        <v>3093</v>
      </c>
      <c r="F194" s="37">
        <v>6000053422</v>
      </c>
      <c r="G194" s="28" t="s">
        <v>3093</v>
      </c>
      <c r="H194" s="42" t="s">
        <v>3237</v>
      </c>
      <c r="I194" s="66">
        <v>3</v>
      </c>
      <c r="J194" s="67">
        <v>3</v>
      </c>
      <c r="K194" s="67">
        <v>0</v>
      </c>
      <c r="L194" s="34" t="s">
        <v>66</v>
      </c>
      <c r="M194" s="37"/>
      <c r="N194" s="37"/>
      <c r="O194" s="34" t="s">
        <v>1920</v>
      </c>
      <c r="P194" s="34"/>
      <c r="Q194" s="34"/>
      <c r="R194" s="36" t="s">
        <v>1920</v>
      </c>
      <c r="S194" s="37"/>
      <c r="T194" s="34"/>
      <c r="U194" s="38"/>
      <c r="V194" s="38"/>
      <c r="W194" s="40"/>
    </row>
    <row r="195" ht="14.5" spans="1:23">
      <c r="A195" s="24">
        <v>208</v>
      </c>
      <c r="B195" s="25" t="s">
        <v>64</v>
      </c>
      <c r="C195" s="50" t="s">
        <v>1274</v>
      </c>
      <c r="D195" s="69">
        <v>46261</v>
      </c>
      <c r="E195" s="28" t="s">
        <v>3093</v>
      </c>
      <c r="F195" s="37">
        <v>6000053422</v>
      </c>
      <c r="G195" s="28" t="s">
        <v>3093</v>
      </c>
      <c r="H195" s="42">
        <v>516301490826602</v>
      </c>
      <c r="I195" s="66">
        <v>1</v>
      </c>
      <c r="J195" s="67">
        <v>0</v>
      </c>
      <c r="K195" s="67">
        <v>1</v>
      </c>
      <c r="L195" s="56" t="s">
        <v>3149</v>
      </c>
      <c r="M195" s="58" t="s">
        <v>1928</v>
      </c>
      <c r="N195" s="37"/>
      <c r="O195" s="34" t="s">
        <v>1920</v>
      </c>
      <c r="P195" s="34"/>
      <c r="Q195" s="34"/>
      <c r="R195" s="36" t="s">
        <v>1920</v>
      </c>
      <c r="S195" s="37"/>
      <c r="T195" s="34"/>
      <c r="U195" s="38" t="s">
        <v>25</v>
      </c>
      <c r="V195" s="39" t="s">
        <v>13</v>
      </c>
      <c r="W195" s="40"/>
    </row>
    <row r="196" ht="14.5" spans="1:23">
      <c r="A196" s="24">
        <v>209</v>
      </c>
      <c r="B196" s="25" t="s">
        <v>64</v>
      </c>
      <c r="C196" s="50" t="s">
        <v>1274</v>
      </c>
      <c r="D196" s="69">
        <v>46261</v>
      </c>
      <c r="E196" s="28" t="s">
        <v>3093</v>
      </c>
      <c r="F196" s="37">
        <v>6000053422</v>
      </c>
      <c r="G196" s="28" t="s">
        <v>3093</v>
      </c>
      <c r="H196" s="42" t="s">
        <v>3238</v>
      </c>
      <c r="I196" s="66">
        <v>7</v>
      </c>
      <c r="J196" s="67">
        <v>7</v>
      </c>
      <c r="K196" s="67">
        <v>0</v>
      </c>
      <c r="L196" s="34" t="s">
        <v>66</v>
      </c>
      <c r="M196" s="37"/>
      <c r="N196" s="37"/>
      <c r="O196" s="34" t="s">
        <v>1920</v>
      </c>
      <c r="P196" s="34"/>
      <c r="Q196" s="34"/>
      <c r="R196" s="36" t="s">
        <v>1920</v>
      </c>
      <c r="S196" s="37"/>
      <c r="T196" s="34"/>
      <c r="U196" s="38"/>
      <c r="V196" s="38"/>
      <c r="W196" s="40"/>
    </row>
    <row r="197" ht="14.5" spans="1:23">
      <c r="A197" s="24">
        <v>211</v>
      </c>
      <c r="B197" s="25" t="s">
        <v>64</v>
      </c>
      <c r="C197" s="70" t="s">
        <v>3239</v>
      </c>
      <c r="D197" s="69">
        <v>46265</v>
      </c>
      <c r="E197" s="28" t="s">
        <v>3093</v>
      </c>
      <c r="F197" s="37">
        <v>6000053422</v>
      </c>
      <c r="G197" s="28" t="s">
        <v>3093</v>
      </c>
      <c r="H197" s="42">
        <v>516301490826610</v>
      </c>
      <c r="I197" s="66">
        <v>1</v>
      </c>
      <c r="J197" s="67">
        <v>0</v>
      </c>
      <c r="K197" s="67">
        <v>1</v>
      </c>
      <c r="L197" s="40" t="s">
        <v>3240</v>
      </c>
      <c r="M197" s="58" t="s">
        <v>1928</v>
      </c>
      <c r="N197" s="58" t="s">
        <v>2216</v>
      </c>
      <c r="O197" s="34" t="s">
        <v>1920</v>
      </c>
      <c r="P197" s="34"/>
      <c r="Q197" s="57" t="s">
        <v>122</v>
      </c>
      <c r="R197" s="36" t="s">
        <v>1920</v>
      </c>
      <c r="S197" s="37"/>
      <c r="T197" s="34"/>
      <c r="U197" s="38" t="s">
        <v>25</v>
      </c>
      <c r="V197" s="39" t="s">
        <v>13</v>
      </c>
      <c r="W197" s="40"/>
    </row>
    <row r="198" ht="14.5" spans="1:23">
      <c r="A198" s="24">
        <v>212</v>
      </c>
      <c r="B198" s="25" t="s">
        <v>64</v>
      </c>
      <c r="C198" s="50" t="s">
        <v>1274</v>
      </c>
      <c r="D198" s="69">
        <v>46265</v>
      </c>
      <c r="E198" s="28" t="s">
        <v>3093</v>
      </c>
      <c r="F198" s="37">
        <v>6000053422</v>
      </c>
      <c r="G198" s="28" t="s">
        <v>3093</v>
      </c>
      <c r="H198" s="42" t="s">
        <v>3241</v>
      </c>
      <c r="I198" s="66">
        <v>5</v>
      </c>
      <c r="J198" s="67">
        <v>5</v>
      </c>
      <c r="K198" s="67">
        <v>0</v>
      </c>
      <c r="L198" s="34" t="s">
        <v>66</v>
      </c>
      <c r="M198" s="37"/>
      <c r="N198" s="37"/>
      <c r="O198" s="34" t="s">
        <v>1920</v>
      </c>
      <c r="P198" s="34"/>
      <c r="Q198" s="34"/>
      <c r="R198" s="36" t="s">
        <v>1920</v>
      </c>
      <c r="S198" s="37"/>
      <c r="T198" s="34"/>
      <c r="U198" s="38"/>
      <c r="V198" s="38"/>
      <c r="W198" s="40"/>
    </row>
    <row r="199" ht="14.5" spans="1:23">
      <c r="A199" s="24">
        <v>213</v>
      </c>
      <c r="B199" s="25" t="s">
        <v>64</v>
      </c>
      <c r="C199" s="50" t="s">
        <v>1274</v>
      </c>
      <c r="D199" s="69">
        <v>46265</v>
      </c>
      <c r="E199" s="28" t="s">
        <v>3093</v>
      </c>
      <c r="F199" s="37">
        <v>6000053422</v>
      </c>
      <c r="G199" s="28" t="s">
        <v>3093</v>
      </c>
      <c r="H199" s="42">
        <v>516301490826616</v>
      </c>
      <c r="I199" s="66">
        <v>1</v>
      </c>
      <c r="J199" s="67">
        <v>0</v>
      </c>
      <c r="K199" s="67">
        <v>1</v>
      </c>
      <c r="L199" s="56" t="s">
        <v>3131</v>
      </c>
      <c r="M199" s="58" t="s">
        <v>1928</v>
      </c>
      <c r="N199" s="37"/>
      <c r="O199" s="34" t="s">
        <v>1920</v>
      </c>
      <c r="P199" s="34"/>
      <c r="Q199" s="34"/>
      <c r="R199" s="36" t="s">
        <v>1920</v>
      </c>
      <c r="S199" s="37"/>
      <c r="T199" s="34"/>
      <c r="U199" s="38" t="s">
        <v>25</v>
      </c>
      <c r="V199" s="39" t="s">
        <v>13</v>
      </c>
      <c r="W199" s="40"/>
    </row>
    <row r="200" ht="18.75" customHeight="1" spans="1:23">
      <c r="A200" s="24">
        <v>214</v>
      </c>
      <c r="B200" s="25" t="s">
        <v>64</v>
      </c>
      <c r="C200" s="50" t="s">
        <v>1274</v>
      </c>
      <c r="D200" s="69">
        <v>46265</v>
      </c>
      <c r="E200" s="28" t="s">
        <v>3093</v>
      </c>
      <c r="F200" s="37">
        <v>6000053422</v>
      </c>
      <c r="G200" s="28" t="s">
        <v>3093</v>
      </c>
      <c r="H200" s="42" t="s">
        <v>3242</v>
      </c>
      <c r="I200" s="66">
        <v>3</v>
      </c>
      <c r="J200" s="67">
        <v>3</v>
      </c>
      <c r="K200" s="67">
        <v>0</v>
      </c>
      <c r="L200" s="34" t="s">
        <v>66</v>
      </c>
      <c r="M200" s="37"/>
      <c r="N200" s="37"/>
      <c r="O200" s="34" t="s">
        <v>1920</v>
      </c>
      <c r="P200" s="34"/>
      <c r="Q200" s="34"/>
      <c r="R200" s="36" t="s">
        <v>1920</v>
      </c>
      <c r="S200" s="37"/>
      <c r="T200" s="34"/>
      <c r="U200" s="38"/>
      <c r="V200" s="38"/>
      <c r="W200" s="40"/>
    </row>
    <row r="201" ht="14.5" spans="1:23">
      <c r="A201" s="24">
        <v>215</v>
      </c>
      <c r="B201" s="25" t="s">
        <v>64</v>
      </c>
      <c r="C201" s="50" t="s">
        <v>1274</v>
      </c>
      <c r="D201" s="69">
        <v>46265</v>
      </c>
      <c r="E201" s="28" t="s">
        <v>3093</v>
      </c>
      <c r="F201" s="37">
        <v>6000053422</v>
      </c>
      <c r="G201" s="28" t="s">
        <v>3093</v>
      </c>
      <c r="H201" s="42">
        <v>516301490826620</v>
      </c>
      <c r="I201" s="66">
        <v>1</v>
      </c>
      <c r="J201" s="67">
        <v>0</v>
      </c>
      <c r="K201" s="67">
        <v>1</v>
      </c>
      <c r="L201" s="34" t="s">
        <v>3232</v>
      </c>
      <c r="M201" s="58" t="s">
        <v>1928</v>
      </c>
      <c r="N201" s="58" t="s">
        <v>3123</v>
      </c>
      <c r="O201" s="34" t="s">
        <v>1920</v>
      </c>
      <c r="P201" s="34"/>
      <c r="Q201" s="34"/>
      <c r="R201" s="36" t="s">
        <v>1920</v>
      </c>
      <c r="S201" s="37"/>
      <c r="T201" s="34"/>
      <c r="U201" s="38" t="s">
        <v>2176</v>
      </c>
      <c r="V201" s="39" t="s">
        <v>13</v>
      </c>
      <c r="W201" s="40"/>
    </row>
    <row r="202" ht="14.5" spans="1:23">
      <c r="A202" s="24">
        <v>216</v>
      </c>
      <c r="B202" s="25" t="s">
        <v>64</v>
      </c>
      <c r="C202" s="31" t="s">
        <v>2287</v>
      </c>
      <c r="D202" s="71">
        <v>46184</v>
      </c>
      <c r="E202" s="28" t="s">
        <v>3094</v>
      </c>
      <c r="F202" s="70">
        <v>6000064567</v>
      </c>
      <c r="G202" s="72"/>
      <c r="H202" s="42" t="s">
        <v>3243</v>
      </c>
      <c r="I202" s="73">
        <v>14</v>
      </c>
      <c r="J202" s="70">
        <v>14</v>
      </c>
      <c r="K202" s="70">
        <v>0</v>
      </c>
      <c r="L202" s="74" t="s">
        <v>66</v>
      </c>
      <c r="M202" s="37"/>
      <c r="N202" s="37"/>
      <c r="O202" s="34" t="s">
        <v>1920</v>
      </c>
      <c r="P202" s="34"/>
      <c r="Q202" s="34"/>
      <c r="R202" s="36" t="s">
        <v>1920</v>
      </c>
      <c r="S202" s="37"/>
      <c r="T202" s="34"/>
      <c r="U202" s="38"/>
      <c r="V202" s="38"/>
      <c r="W202" s="40"/>
    </row>
    <row r="203" ht="14.5" spans="1:23">
      <c r="A203" s="24">
        <v>217</v>
      </c>
      <c r="B203" s="25" t="s">
        <v>64</v>
      </c>
      <c r="C203" s="31" t="s">
        <v>2287</v>
      </c>
      <c r="D203" s="71">
        <v>46184</v>
      </c>
      <c r="E203" s="28" t="s">
        <v>3094</v>
      </c>
      <c r="F203" s="70">
        <v>6000064567</v>
      </c>
      <c r="G203" s="72"/>
      <c r="H203" s="42">
        <v>516339050626015</v>
      </c>
      <c r="I203" s="75">
        <v>1</v>
      </c>
      <c r="J203" s="76">
        <v>0</v>
      </c>
      <c r="K203" s="77">
        <v>1</v>
      </c>
      <c r="L203" s="74" t="s">
        <v>3244</v>
      </c>
      <c r="M203" s="58" t="s">
        <v>1928</v>
      </c>
      <c r="N203" s="58" t="s">
        <v>2216</v>
      </c>
      <c r="O203" s="34" t="s">
        <v>1920</v>
      </c>
      <c r="P203" s="34"/>
      <c r="Q203" s="34"/>
      <c r="R203" s="36" t="s">
        <v>1920</v>
      </c>
      <c r="S203" s="37"/>
      <c r="T203" s="34"/>
      <c r="U203" s="38" t="s">
        <v>25</v>
      </c>
      <c r="V203" s="39" t="s">
        <v>13</v>
      </c>
      <c r="W203" s="40"/>
    </row>
    <row r="204" ht="14.5" spans="1:23">
      <c r="A204" s="24">
        <v>218</v>
      </c>
      <c r="B204" s="25" t="s">
        <v>64</v>
      </c>
      <c r="C204" s="31" t="s">
        <v>2287</v>
      </c>
      <c r="D204" s="71">
        <v>46184</v>
      </c>
      <c r="E204" s="28" t="s">
        <v>3094</v>
      </c>
      <c r="F204" s="70">
        <v>6000064567</v>
      </c>
      <c r="G204" s="72"/>
      <c r="H204" s="42">
        <v>516339050626015</v>
      </c>
      <c r="I204" s="75">
        <v>0</v>
      </c>
      <c r="J204" s="70">
        <v>0</v>
      </c>
      <c r="K204" s="77">
        <v>1</v>
      </c>
      <c r="L204" s="74" t="s">
        <v>3245</v>
      </c>
      <c r="M204" s="58" t="s">
        <v>1928</v>
      </c>
      <c r="N204" s="58" t="s">
        <v>2216</v>
      </c>
      <c r="O204" s="34" t="s">
        <v>1920</v>
      </c>
      <c r="P204" s="34"/>
      <c r="Q204" s="34"/>
      <c r="R204" s="36" t="s">
        <v>1920</v>
      </c>
      <c r="S204" s="37"/>
      <c r="T204" s="34"/>
      <c r="U204" s="38" t="s">
        <v>25</v>
      </c>
      <c r="V204" s="39" t="s">
        <v>13</v>
      </c>
      <c r="W204" s="40"/>
    </row>
    <row r="205" ht="14.5" spans="1:23">
      <c r="A205" s="24">
        <v>219</v>
      </c>
      <c r="B205" s="25" t="s">
        <v>64</v>
      </c>
      <c r="C205" s="31" t="s">
        <v>2287</v>
      </c>
      <c r="D205" s="71">
        <v>46184</v>
      </c>
      <c r="E205" s="28" t="s">
        <v>3094</v>
      </c>
      <c r="F205" s="70">
        <v>6000064567</v>
      </c>
      <c r="G205" s="72"/>
      <c r="H205" s="42">
        <v>516339050626016</v>
      </c>
      <c r="I205" s="73">
        <v>1</v>
      </c>
      <c r="J205" s="70">
        <v>1</v>
      </c>
      <c r="K205" s="70">
        <v>0</v>
      </c>
      <c r="L205" s="74" t="s">
        <v>66</v>
      </c>
      <c r="M205" s="37"/>
      <c r="N205" s="37"/>
      <c r="O205" s="34" t="s">
        <v>1920</v>
      </c>
      <c r="P205" s="34"/>
      <c r="Q205" s="34"/>
      <c r="R205" s="36" t="s">
        <v>1920</v>
      </c>
      <c r="S205" s="37"/>
      <c r="T205" s="34"/>
      <c r="U205" s="38"/>
      <c r="V205" s="38"/>
      <c r="W205" s="40"/>
    </row>
    <row r="206" ht="14.5" spans="1:23">
      <c r="A206" s="24">
        <v>220</v>
      </c>
      <c r="B206" s="25" t="s">
        <v>64</v>
      </c>
      <c r="C206" s="26" t="s">
        <v>2287</v>
      </c>
      <c r="D206" s="78">
        <v>46184</v>
      </c>
      <c r="E206" s="28" t="s">
        <v>3094</v>
      </c>
      <c r="F206" s="70">
        <v>6000064567</v>
      </c>
      <c r="G206" s="72"/>
      <c r="H206" s="42">
        <v>516339050626017</v>
      </c>
      <c r="I206" s="73">
        <v>1</v>
      </c>
      <c r="J206" s="70">
        <v>0</v>
      </c>
      <c r="K206" s="70">
        <v>1</v>
      </c>
      <c r="L206" s="74" t="s">
        <v>3246</v>
      </c>
      <c r="M206" s="37"/>
      <c r="N206" s="58" t="s">
        <v>2216</v>
      </c>
      <c r="O206" s="34" t="s">
        <v>1920</v>
      </c>
      <c r="P206" s="34"/>
      <c r="Q206" s="34"/>
      <c r="R206" s="36" t="s">
        <v>1920</v>
      </c>
      <c r="S206" s="37"/>
      <c r="T206" s="34"/>
      <c r="U206" s="38" t="s">
        <v>25</v>
      </c>
      <c r="V206" s="39" t="s">
        <v>13</v>
      </c>
      <c r="W206" s="40"/>
    </row>
    <row r="207" ht="14.5" spans="1:23">
      <c r="A207" s="24">
        <v>221</v>
      </c>
      <c r="B207" s="25" t="s">
        <v>64</v>
      </c>
      <c r="C207" s="26" t="s">
        <v>2287</v>
      </c>
      <c r="D207" s="78">
        <v>46184</v>
      </c>
      <c r="E207" s="28" t="s">
        <v>3094</v>
      </c>
      <c r="F207" s="70">
        <v>6000064567</v>
      </c>
      <c r="G207" s="72"/>
      <c r="H207" s="42" t="s">
        <v>3247</v>
      </c>
      <c r="I207" s="73">
        <v>3</v>
      </c>
      <c r="J207" s="70">
        <v>3</v>
      </c>
      <c r="K207" s="70">
        <v>0</v>
      </c>
      <c r="L207" s="74" t="s">
        <v>66</v>
      </c>
      <c r="M207" s="37"/>
      <c r="N207" s="37"/>
      <c r="O207" s="34" t="s">
        <v>1920</v>
      </c>
      <c r="P207" s="34"/>
      <c r="Q207" s="34"/>
      <c r="R207" s="36" t="s">
        <v>1920</v>
      </c>
      <c r="S207" s="37"/>
      <c r="T207" s="34"/>
      <c r="U207" s="38"/>
      <c r="V207" s="38"/>
      <c r="W207" s="40"/>
    </row>
    <row r="208" ht="14.5" spans="1:23">
      <c r="A208" s="24">
        <v>222</v>
      </c>
      <c r="B208" s="25" t="s">
        <v>64</v>
      </c>
      <c r="C208" s="26" t="s">
        <v>2287</v>
      </c>
      <c r="D208" s="78">
        <v>46185</v>
      </c>
      <c r="E208" s="28" t="s">
        <v>3094</v>
      </c>
      <c r="F208" s="70">
        <v>6000064567</v>
      </c>
      <c r="G208" s="72"/>
      <c r="H208" s="42">
        <v>516339050626021</v>
      </c>
      <c r="I208" s="73">
        <v>1</v>
      </c>
      <c r="J208" s="70">
        <v>0</v>
      </c>
      <c r="K208" s="70">
        <v>1</v>
      </c>
      <c r="L208" s="74" t="s">
        <v>3245</v>
      </c>
      <c r="M208" s="58" t="s">
        <v>1928</v>
      </c>
      <c r="N208" s="58" t="s">
        <v>2216</v>
      </c>
      <c r="O208" s="34" t="s">
        <v>1920</v>
      </c>
      <c r="P208" s="34"/>
      <c r="Q208" s="34"/>
      <c r="R208" s="36" t="s">
        <v>1920</v>
      </c>
      <c r="S208" s="37"/>
      <c r="T208" s="34"/>
      <c r="U208" s="38" t="s">
        <v>25</v>
      </c>
      <c r="V208" s="39" t="s">
        <v>13</v>
      </c>
      <c r="W208" s="40"/>
    </row>
    <row r="209" ht="14.5" spans="1:23">
      <c r="A209" s="24">
        <v>223</v>
      </c>
      <c r="B209" s="25" t="s">
        <v>64</v>
      </c>
      <c r="C209" s="26" t="s">
        <v>2287</v>
      </c>
      <c r="D209" s="78">
        <v>46185</v>
      </c>
      <c r="E209" s="28" t="s">
        <v>3094</v>
      </c>
      <c r="F209" s="70">
        <v>6000064567</v>
      </c>
      <c r="G209" s="72"/>
      <c r="H209" s="42">
        <v>516339050626022</v>
      </c>
      <c r="I209" s="73">
        <v>1</v>
      </c>
      <c r="J209" s="70">
        <v>1</v>
      </c>
      <c r="K209" s="70">
        <v>0</v>
      </c>
      <c r="L209" s="74" t="s">
        <v>66</v>
      </c>
      <c r="M209" s="37"/>
      <c r="N209" s="37"/>
      <c r="O209" s="34" t="s">
        <v>1920</v>
      </c>
      <c r="P209" s="34"/>
      <c r="Q209" s="34"/>
      <c r="R209" s="36" t="s">
        <v>1920</v>
      </c>
      <c r="S209" s="37"/>
      <c r="T209" s="34"/>
      <c r="U209" s="38"/>
      <c r="V209" s="38"/>
      <c r="W209" s="40"/>
    </row>
    <row r="210" ht="14.5" spans="1:23">
      <c r="A210" s="24">
        <v>224</v>
      </c>
      <c r="B210" s="25" t="s">
        <v>64</v>
      </c>
      <c r="C210" s="26" t="s">
        <v>2287</v>
      </c>
      <c r="D210" s="78">
        <v>46185</v>
      </c>
      <c r="E210" s="28" t="s">
        <v>3094</v>
      </c>
      <c r="F210" s="70">
        <v>6000064567</v>
      </c>
      <c r="G210" s="72"/>
      <c r="H210" s="42">
        <v>516339050626023</v>
      </c>
      <c r="I210" s="73">
        <v>1</v>
      </c>
      <c r="J210" s="70">
        <v>0</v>
      </c>
      <c r="K210" s="70">
        <v>1</v>
      </c>
      <c r="L210" s="56" t="s">
        <v>3248</v>
      </c>
      <c r="M210" s="37"/>
      <c r="N210" s="58" t="s">
        <v>2216</v>
      </c>
      <c r="O210" s="34" t="s">
        <v>1920</v>
      </c>
      <c r="P210" s="34"/>
      <c r="Q210" s="34"/>
      <c r="R210" s="36" t="s">
        <v>1920</v>
      </c>
      <c r="S210" s="37"/>
      <c r="T210" s="34"/>
      <c r="U210" s="38" t="s">
        <v>25</v>
      </c>
      <c r="V210" s="39" t="s">
        <v>13</v>
      </c>
      <c r="W210" s="40"/>
    </row>
    <row r="211" ht="14.5" spans="1:23">
      <c r="A211" s="24">
        <v>225</v>
      </c>
      <c r="B211" s="25" t="s">
        <v>64</v>
      </c>
      <c r="C211" s="26" t="s">
        <v>2287</v>
      </c>
      <c r="D211" s="78">
        <v>46185</v>
      </c>
      <c r="E211" s="28" t="s">
        <v>3094</v>
      </c>
      <c r="F211" s="70">
        <v>6000064567</v>
      </c>
      <c r="G211" s="72"/>
      <c r="H211" s="42" t="s">
        <v>3249</v>
      </c>
      <c r="I211" s="73">
        <v>17</v>
      </c>
      <c r="J211" s="70">
        <v>17</v>
      </c>
      <c r="K211" s="70">
        <v>0</v>
      </c>
      <c r="L211" s="74" t="s">
        <v>66</v>
      </c>
      <c r="M211" s="37"/>
      <c r="N211" s="37"/>
      <c r="O211" s="34" t="s">
        <v>1920</v>
      </c>
      <c r="P211" s="34"/>
      <c r="Q211" s="34"/>
      <c r="R211" s="36" t="s">
        <v>1920</v>
      </c>
      <c r="S211" s="37"/>
      <c r="T211" s="34"/>
      <c r="U211" s="38"/>
      <c r="V211" s="38"/>
      <c r="W211" s="40"/>
    </row>
    <row r="212" ht="14.5" spans="1:23">
      <c r="A212" s="24">
        <v>226</v>
      </c>
      <c r="B212" s="25" t="s">
        <v>64</v>
      </c>
      <c r="C212" s="26" t="s">
        <v>2287</v>
      </c>
      <c r="D212" s="78">
        <v>46196</v>
      </c>
      <c r="E212" s="28" t="s">
        <v>3094</v>
      </c>
      <c r="F212" s="70">
        <v>6000064567</v>
      </c>
      <c r="G212" s="72"/>
      <c r="H212" s="42" t="s">
        <v>3250</v>
      </c>
      <c r="I212" s="73">
        <v>7</v>
      </c>
      <c r="J212" s="70">
        <v>7</v>
      </c>
      <c r="K212" s="70">
        <v>0</v>
      </c>
      <c r="L212" s="74" t="s">
        <v>66</v>
      </c>
      <c r="M212" s="37"/>
      <c r="N212" s="37"/>
      <c r="O212" s="34" t="s">
        <v>1920</v>
      </c>
      <c r="P212" s="34"/>
      <c r="Q212" s="34"/>
      <c r="R212" s="36" t="s">
        <v>1920</v>
      </c>
      <c r="S212" s="37"/>
      <c r="T212" s="34"/>
      <c r="U212" s="38"/>
      <c r="V212" s="38"/>
      <c r="W212" s="40"/>
    </row>
    <row r="213" ht="14.5" spans="1:23">
      <c r="A213" s="24">
        <v>227</v>
      </c>
      <c r="B213" s="25" t="s">
        <v>64</v>
      </c>
      <c r="C213" s="31" t="s">
        <v>2287</v>
      </c>
      <c r="D213" s="71">
        <v>46197</v>
      </c>
      <c r="E213" s="28" t="s">
        <v>3094</v>
      </c>
      <c r="F213" s="70">
        <v>6000064567</v>
      </c>
      <c r="G213" s="72"/>
      <c r="H213" s="42" t="s">
        <v>3251</v>
      </c>
      <c r="I213" s="73">
        <v>9</v>
      </c>
      <c r="J213" s="70">
        <v>9</v>
      </c>
      <c r="K213" s="70">
        <v>0</v>
      </c>
      <c r="L213" s="74" t="s">
        <v>66</v>
      </c>
      <c r="M213" s="37"/>
      <c r="N213" s="37"/>
      <c r="O213" s="34" t="s">
        <v>1920</v>
      </c>
      <c r="P213" s="34"/>
      <c r="Q213" s="34"/>
      <c r="R213" s="36" t="s">
        <v>1920</v>
      </c>
      <c r="S213" s="37"/>
      <c r="T213" s="34"/>
      <c r="U213" s="38"/>
      <c r="V213" s="38"/>
      <c r="W213" s="40"/>
    </row>
    <row r="214" ht="14.5" spans="1:23">
      <c r="A214" s="24">
        <v>228</v>
      </c>
      <c r="B214" s="25" t="s">
        <v>64</v>
      </c>
      <c r="C214" s="31" t="s">
        <v>2287</v>
      </c>
      <c r="D214" s="71">
        <v>46206</v>
      </c>
      <c r="E214" s="28" t="s">
        <v>3094</v>
      </c>
      <c r="F214" s="70">
        <v>6000064567</v>
      </c>
      <c r="G214" s="72"/>
      <c r="H214" s="42" t="s">
        <v>3252</v>
      </c>
      <c r="I214" s="73">
        <v>8</v>
      </c>
      <c r="J214" s="70">
        <v>8</v>
      </c>
      <c r="K214" s="70">
        <v>0</v>
      </c>
      <c r="L214" s="74" t="s">
        <v>66</v>
      </c>
      <c r="M214" s="37"/>
      <c r="N214" s="37"/>
      <c r="O214" s="34" t="s">
        <v>1920</v>
      </c>
      <c r="P214" s="34"/>
      <c r="Q214" s="34"/>
      <c r="R214" s="36" t="s">
        <v>1920</v>
      </c>
      <c r="S214" s="37"/>
      <c r="T214" s="34"/>
      <c r="U214" s="38"/>
      <c r="V214" s="38"/>
      <c r="W214" s="40"/>
    </row>
    <row r="215" ht="14.5" spans="1:23">
      <c r="A215" s="24">
        <v>229</v>
      </c>
      <c r="B215" s="25" t="s">
        <v>64</v>
      </c>
      <c r="C215" s="31" t="s">
        <v>2287</v>
      </c>
      <c r="D215" s="71">
        <v>46219</v>
      </c>
      <c r="E215" s="28" t="s">
        <v>3094</v>
      </c>
      <c r="F215" s="70">
        <v>6000064567</v>
      </c>
      <c r="G215" s="72"/>
      <c r="H215" s="42" t="s">
        <v>3253</v>
      </c>
      <c r="I215" s="73">
        <v>10</v>
      </c>
      <c r="J215" s="70">
        <v>10</v>
      </c>
      <c r="K215" s="70">
        <v>0</v>
      </c>
      <c r="L215" s="74" t="s">
        <v>66</v>
      </c>
      <c r="M215" s="37"/>
      <c r="N215" s="37"/>
      <c r="O215" s="34" t="s">
        <v>1920</v>
      </c>
      <c r="P215" s="34"/>
      <c r="Q215" s="34"/>
      <c r="R215" s="36"/>
      <c r="S215" s="37"/>
      <c r="T215" s="34"/>
      <c r="U215" s="38"/>
      <c r="V215" s="38"/>
      <c r="W215" s="40"/>
    </row>
    <row r="216" ht="14.5" spans="1:23">
      <c r="A216" s="24">
        <v>230</v>
      </c>
      <c r="B216" s="25" t="s">
        <v>64</v>
      </c>
      <c r="C216" s="31" t="s">
        <v>2287</v>
      </c>
      <c r="D216" s="71">
        <v>46220</v>
      </c>
      <c r="E216" s="28" t="s">
        <v>3094</v>
      </c>
      <c r="F216" s="70">
        <v>6000064567</v>
      </c>
      <c r="G216" s="72"/>
      <c r="H216" s="42" t="s">
        <v>3254</v>
      </c>
      <c r="I216" s="73">
        <v>16</v>
      </c>
      <c r="J216" s="70">
        <v>16</v>
      </c>
      <c r="K216" s="70">
        <v>0</v>
      </c>
      <c r="L216" s="74" t="s">
        <v>66</v>
      </c>
      <c r="M216" s="37"/>
      <c r="N216" s="37"/>
      <c r="O216" s="34" t="s">
        <v>1920</v>
      </c>
      <c r="P216" s="34"/>
      <c r="Q216" s="34"/>
      <c r="R216" s="36" t="s">
        <v>1920</v>
      </c>
      <c r="S216" s="37"/>
      <c r="T216" s="34"/>
      <c r="U216" s="38"/>
      <c r="V216" s="38"/>
      <c r="W216" s="40"/>
    </row>
    <row r="217" ht="14.5" spans="1:23">
      <c r="A217" s="24">
        <v>231</v>
      </c>
      <c r="B217" s="25" t="s">
        <v>64</v>
      </c>
      <c r="C217" s="70" t="s">
        <v>3255</v>
      </c>
      <c r="D217" s="71">
        <v>46226</v>
      </c>
      <c r="E217" s="28" t="s">
        <v>3094</v>
      </c>
      <c r="F217" s="70">
        <v>6000064567</v>
      </c>
      <c r="G217" s="72"/>
      <c r="H217" s="42" t="s">
        <v>3256</v>
      </c>
      <c r="I217" s="73">
        <v>11</v>
      </c>
      <c r="J217" s="70">
        <v>11</v>
      </c>
      <c r="K217" s="70">
        <v>0</v>
      </c>
      <c r="L217" s="74" t="s">
        <v>66</v>
      </c>
      <c r="M217" s="37"/>
      <c r="N217" s="37"/>
      <c r="O217" s="34" t="s">
        <v>1920</v>
      </c>
      <c r="P217" s="34"/>
      <c r="Q217" s="34"/>
      <c r="R217" s="36" t="s">
        <v>1920</v>
      </c>
      <c r="S217" s="37"/>
      <c r="T217" s="34"/>
      <c r="U217" s="38"/>
      <c r="V217" s="38"/>
      <c r="W217" s="40"/>
    </row>
    <row r="218" ht="14.5" spans="1:23">
      <c r="A218" s="24">
        <v>232</v>
      </c>
      <c r="B218" s="25" t="s">
        <v>64</v>
      </c>
      <c r="C218" s="70" t="s">
        <v>3255</v>
      </c>
      <c r="D218" s="71">
        <v>46226</v>
      </c>
      <c r="E218" s="28" t="s">
        <v>3094</v>
      </c>
      <c r="F218" s="70">
        <v>6000064567</v>
      </c>
      <c r="G218" s="72"/>
      <c r="H218" s="42">
        <v>516339050726102</v>
      </c>
      <c r="I218" s="73">
        <v>1</v>
      </c>
      <c r="J218" s="70">
        <v>0</v>
      </c>
      <c r="K218" s="70">
        <v>1</v>
      </c>
      <c r="L218" s="56" t="s">
        <v>3248</v>
      </c>
      <c r="M218" s="58" t="s">
        <v>1928</v>
      </c>
      <c r="N218" s="58" t="s">
        <v>2216</v>
      </c>
      <c r="O218" s="34" t="s">
        <v>1920</v>
      </c>
      <c r="P218" s="34"/>
      <c r="Q218" s="34"/>
      <c r="R218" s="36" t="s">
        <v>1920</v>
      </c>
      <c r="S218" s="37"/>
      <c r="T218" s="34"/>
      <c r="U218" s="38" t="s">
        <v>25</v>
      </c>
      <c r="V218" s="39" t="s">
        <v>13</v>
      </c>
      <c r="W218" s="40"/>
    </row>
    <row r="219" ht="14.5" spans="1:23">
      <c r="A219" s="24">
        <v>233</v>
      </c>
      <c r="B219" s="25" t="s">
        <v>64</v>
      </c>
      <c r="C219" s="70" t="s">
        <v>3255</v>
      </c>
      <c r="D219" s="71">
        <v>46226</v>
      </c>
      <c r="E219" s="28" t="s">
        <v>3094</v>
      </c>
      <c r="F219" s="70">
        <v>6000064567</v>
      </c>
      <c r="G219" s="72"/>
      <c r="H219" s="42" t="s">
        <v>3257</v>
      </c>
      <c r="I219" s="73">
        <v>3</v>
      </c>
      <c r="J219" s="70">
        <v>3</v>
      </c>
      <c r="K219" s="70">
        <v>0</v>
      </c>
      <c r="L219" s="79" t="s">
        <v>66</v>
      </c>
      <c r="M219" s="37"/>
      <c r="N219" s="37"/>
      <c r="O219" s="34" t="s">
        <v>1920</v>
      </c>
      <c r="P219" s="34"/>
      <c r="Q219" s="34"/>
      <c r="R219" s="36" t="s">
        <v>1920</v>
      </c>
      <c r="S219" s="37"/>
      <c r="T219" s="34"/>
      <c r="U219" s="38"/>
      <c r="V219" s="38"/>
      <c r="W219" s="40"/>
    </row>
    <row r="220" ht="14.5" spans="1:23">
      <c r="A220" s="24">
        <v>234</v>
      </c>
      <c r="B220" s="25" t="s">
        <v>64</v>
      </c>
      <c r="C220" s="70" t="s">
        <v>3255</v>
      </c>
      <c r="D220" s="71">
        <v>46226</v>
      </c>
      <c r="E220" s="28" t="s">
        <v>3094</v>
      </c>
      <c r="F220" s="70">
        <v>6000064567</v>
      </c>
      <c r="G220" s="72"/>
      <c r="H220" s="42">
        <v>516339050726106</v>
      </c>
      <c r="I220" s="73">
        <v>1</v>
      </c>
      <c r="J220" s="70">
        <v>0</v>
      </c>
      <c r="K220" s="70">
        <v>1</v>
      </c>
      <c r="L220" s="74" t="s">
        <v>3258</v>
      </c>
      <c r="M220" s="58" t="s">
        <v>1928</v>
      </c>
      <c r="N220" s="37"/>
      <c r="O220" s="34" t="s">
        <v>1920</v>
      </c>
      <c r="P220" s="34"/>
      <c r="Q220" s="34"/>
      <c r="R220" s="36" t="s">
        <v>1920</v>
      </c>
      <c r="S220" s="37"/>
      <c r="T220" s="34"/>
      <c r="U220" s="38" t="s">
        <v>113</v>
      </c>
      <c r="V220" s="39" t="s">
        <v>13</v>
      </c>
      <c r="W220" s="40"/>
    </row>
    <row r="221" ht="14.5" spans="1:23">
      <c r="A221" s="24">
        <v>235</v>
      </c>
      <c r="B221" s="25" t="s">
        <v>64</v>
      </c>
      <c r="C221" s="70" t="s">
        <v>3255</v>
      </c>
      <c r="D221" s="71">
        <v>46226</v>
      </c>
      <c r="E221" s="28" t="s">
        <v>3094</v>
      </c>
      <c r="F221" s="70">
        <v>6000064567</v>
      </c>
      <c r="G221" s="72"/>
      <c r="H221" s="42">
        <v>516339050726107</v>
      </c>
      <c r="I221" s="73">
        <v>1</v>
      </c>
      <c r="J221" s="70">
        <v>0</v>
      </c>
      <c r="K221" s="70">
        <v>1</v>
      </c>
      <c r="L221" s="56" t="s">
        <v>3259</v>
      </c>
      <c r="M221" s="58" t="s">
        <v>1928</v>
      </c>
      <c r="N221" s="37"/>
      <c r="O221" s="34" t="s">
        <v>1920</v>
      </c>
      <c r="P221" s="34"/>
      <c r="Q221" s="34"/>
      <c r="R221" s="36" t="s">
        <v>1920</v>
      </c>
      <c r="S221" s="37"/>
      <c r="T221" s="34"/>
      <c r="U221" s="38" t="s">
        <v>25</v>
      </c>
      <c r="V221" s="39" t="s">
        <v>13</v>
      </c>
      <c r="W221" s="40"/>
    </row>
    <row r="222" ht="14.5" spans="1:23">
      <c r="A222" s="24">
        <v>236</v>
      </c>
      <c r="B222" s="25" t="s">
        <v>64</v>
      </c>
      <c r="C222" s="70" t="s">
        <v>3260</v>
      </c>
      <c r="D222" s="71">
        <v>46227</v>
      </c>
      <c r="E222" s="28" t="s">
        <v>3094</v>
      </c>
      <c r="F222" s="70">
        <v>6000064567</v>
      </c>
      <c r="G222" s="72"/>
      <c r="H222" s="42" t="s">
        <v>3261</v>
      </c>
      <c r="I222" s="73">
        <v>3</v>
      </c>
      <c r="J222" s="70">
        <v>3</v>
      </c>
      <c r="K222" s="70">
        <v>0</v>
      </c>
      <c r="L222" s="74" t="s">
        <v>66</v>
      </c>
      <c r="M222" s="37"/>
      <c r="N222" s="37"/>
      <c r="O222" s="34" t="s">
        <v>1920</v>
      </c>
      <c r="P222" s="34"/>
      <c r="Q222" s="34"/>
      <c r="R222" s="36" t="s">
        <v>1920</v>
      </c>
      <c r="S222" s="37"/>
      <c r="T222" s="34"/>
      <c r="U222" s="38"/>
      <c r="V222" s="38"/>
      <c r="W222" s="40"/>
    </row>
    <row r="223" ht="14.5" spans="1:23">
      <c r="A223" s="24">
        <v>237</v>
      </c>
      <c r="B223" s="25" t="s">
        <v>64</v>
      </c>
      <c r="C223" s="70" t="s">
        <v>3260</v>
      </c>
      <c r="D223" s="71">
        <v>46227</v>
      </c>
      <c r="E223" s="28" t="s">
        <v>3094</v>
      </c>
      <c r="F223" s="70">
        <v>6000064567</v>
      </c>
      <c r="G223" s="72"/>
      <c r="H223" s="42">
        <v>516339050726111</v>
      </c>
      <c r="I223" s="73">
        <v>1</v>
      </c>
      <c r="J223" s="70">
        <v>0</v>
      </c>
      <c r="K223" s="70">
        <v>1</v>
      </c>
      <c r="L223" s="74" t="s">
        <v>3262</v>
      </c>
      <c r="M223" s="58" t="s">
        <v>1928</v>
      </c>
      <c r="N223" s="58" t="s">
        <v>2216</v>
      </c>
      <c r="O223" s="34" t="s">
        <v>1920</v>
      </c>
      <c r="P223" s="34"/>
      <c r="Q223" s="34"/>
      <c r="R223" s="36" t="s">
        <v>1920</v>
      </c>
      <c r="S223" s="37"/>
      <c r="T223" s="34"/>
      <c r="U223" s="38" t="s">
        <v>25</v>
      </c>
      <c r="V223" s="39" t="s">
        <v>13</v>
      </c>
      <c r="W223" s="40"/>
    </row>
    <row r="224" ht="14.5" spans="1:23">
      <c r="A224" s="24">
        <v>238</v>
      </c>
      <c r="B224" s="25" t="s">
        <v>64</v>
      </c>
      <c r="C224" s="70" t="s">
        <v>3260</v>
      </c>
      <c r="D224" s="71">
        <v>46227</v>
      </c>
      <c r="E224" s="28" t="s">
        <v>3094</v>
      </c>
      <c r="F224" s="70">
        <v>6000064567</v>
      </c>
      <c r="G224" s="72"/>
      <c r="H224" s="42">
        <v>516339050726112</v>
      </c>
      <c r="I224" s="73">
        <v>1</v>
      </c>
      <c r="J224" s="70">
        <v>1</v>
      </c>
      <c r="K224" s="70">
        <v>0</v>
      </c>
      <c r="L224" s="74" t="s">
        <v>66</v>
      </c>
      <c r="M224" s="37"/>
      <c r="N224" s="37"/>
      <c r="O224" s="34" t="s">
        <v>1920</v>
      </c>
      <c r="P224" s="34"/>
      <c r="Q224" s="34"/>
      <c r="R224" s="34"/>
      <c r="S224" s="37"/>
      <c r="T224" s="34"/>
      <c r="U224" s="38"/>
      <c r="V224" s="38"/>
      <c r="W224" s="40"/>
    </row>
    <row r="225" ht="14.5" spans="1:23">
      <c r="A225" s="24">
        <v>239</v>
      </c>
      <c r="B225" s="25" t="s">
        <v>64</v>
      </c>
      <c r="C225" s="70" t="s">
        <v>3260</v>
      </c>
      <c r="D225" s="71">
        <v>46227</v>
      </c>
      <c r="E225" s="28" t="s">
        <v>3094</v>
      </c>
      <c r="F225" s="70">
        <v>6000064567</v>
      </c>
      <c r="G225" s="72"/>
      <c r="H225" s="42" t="s">
        <v>3263</v>
      </c>
      <c r="I225" s="73">
        <v>3</v>
      </c>
      <c r="J225" s="70">
        <v>3</v>
      </c>
      <c r="K225" s="70">
        <v>0</v>
      </c>
      <c r="L225" s="74" t="s">
        <v>66</v>
      </c>
      <c r="M225" s="37"/>
      <c r="N225" s="37"/>
      <c r="O225" s="34" t="s">
        <v>1920</v>
      </c>
      <c r="P225" s="34"/>
      <c r="Q225" s="34"/>
      <c r="R225" s="34"/>
      <c r="S225" s="37"/>
      <c r="T225" s="34"/>
      <c r="U225" s="38"/>
      <c r="V225" s="38"/>
      <c r="W225" s="40"/>
    </row>
    <row r="226" ht="14.5" spans="1:23">
      <c r="A226" s="24">
        <v>240</v>
      </c>
      <c r="B226" s="25" t="s">
        <v>64</v>
      </c>
      <c r="C226" s="70" t="s">
        <v>3239</v>
      </c>
      <c r="D226" s="69">
        <v>46265</v>
      </c>
      <c r="E226" s="28" t="s">
        <v>3093</v>
      </c>
      <c r="F226" s="37">
        <v>6000053422</v>
      </c>
      <c r="G226" s="72"/>
      <c r="H226" s="80">
        <v>516301490826621</v>
      </c>
      <c r="I226" s="73">
        <v>1</v>
      </c>
      <c r="J226" s="81">
        <v>1</v>
      </c>
      <c r="K226" s="70">
        <v>0</v>
      </c>
      <c r="L226" s="74" t="s">
        <v>66</v>
      </c>
      <c r="M226" s="37"/>
      <c r="N226" s="37"/>
      <c r="O226" s="34" t="s">
        <v>1920</v>
      </c>
      <c r="P226" s="34"/>
      <c r="Q226" s="34"/>
      <c r="R226" s="34"/>
      <c r="S226" s="37"/>
      <c r="T226" s="34"/>
      <c r="U226" s="38"/>
      <c r="V226" s="38"/>
      <c r="W226" s="40"/>
    </row>
    <row r="227" ht="14.5" spans="1:23">
      <c r="A227" s="24">
        <v>241</v>
      </c>
      <c r="B227" s="25" t="s">
        <v>64</v>
      </c>
      <c r="C227" s="31" t="s">
        <v>2287</v>
      </c>
      <c r="D227" s="71">
        <v>46245</v>
      </c>
      <c r="E227" s="28" t="s">
        <v>3094</v>
      </c>
      <c r="F227" s="70">
        <v>6000064567</v>
      </c>
      <c r="G227" s="72"/>
      <c r="H227" s="42">
        <v>516339050826116</v>
      </c>
      <c r="I227" s="73">
        <v>1</v>
      </c>
      <c r="J227" s="81">
        <v>0</v>
      </c>
      <c r="K227" s="70">
        <v>1</v>
      </c>
      <c r="L227" s="40" t="s">
        <v>3182</v>
      </c>
      <c r="M227" s="58" t="s">
        <v>1928</v>
      </c>
      <c r="N227" s="58" t="s">
        <v>2216</v>
      </c>
      <c r="O227" s="34" t="s">
        <v>1920</v>
      </c>
      <c r="P227" s="34"/>
      <c r="Q227" s="34"/>
      <c r="R227" s="34"/>
      <c r="S227" s="37"/>
      <c r="T227" s="34"/>
      <c r="U227" s="38" t="s">
        <v>25</v>
      </c>
      <c r="V227" s="39" t="s">
        <v>13</v>
      </c>
      <c r="W227" s="40"/>
    </row>
    <row r="228" ht="14.5" spans="1:23">
      <c r="A228" s="24">
        <v>242</v>
      </c>
      <c r="B228" s="25" t="s">
        <v>64</v>
      </c>
      <c r="C228" s="31" t="s">
        <v>2287</v>
      </c>
      <c r="D228" s="71">
        <v>46245</v>
      </c>
      <c r="E228" s="28" t="s">
        <v>3094</v>
      </c>
      <c r="F228" s="70">
        <v>6000064567</v>
      </c>
      <c r="G228" s="72"/>
      <c r="H228" s="42">
        <v>516339050826117</v>
      </c>
      <c r="I228" s="73">
        <v>1</v>
      </c>
      <c r="J228" s="81">
        <v>0</v>
      </c>
      <c r="K228" s="70">
        <v>1</v>
      </c>
      <c r="L228" s="74" t="s">
        <v>3245</v>
      </c>
      <c r="M228" s="58" t="s">
        <v>1928</v>
      </c>
      <c r="N228" s="37"/>
      <c r="O228" s="34" t="s">
        <v>1920</v>
      </c>
      <c r="P228" s="34"/>
      <c r="Q228" s="34"/>
      <c r="R228" s="34"/>
      <c r="S228" s="37"/>
      <c r="T228" s="34"/>
      <c r="U228" s="38" t="s">
        <v>25</v>
      </c>
      <c r="V228" s="39" t="s">
        <v>13</v>
      </c>
      <c r="W228" s="40"/>
    </row>
    <row r="229" ht="14.5" spans="1:23">
      <c r="A229" s="24">
        <v>243</v>
      </c>
      <c r="B229" s="25" t="s">
        <v>64</v>
      </c>
      <c r="C229" s="31" t="s">
        <v>2287</v>
      </c>
      <c r="D229" s="71">
        <v>46245</v>
      </c>
      <c r="E229" s="28" t="s">
        <v>3094</v>
      </c>
      <c r="F229" s="70">
        <v>6000064567</v>
      </c>
      <c r="G229" s="72"/>
      <c r="H229" s="42" t="s">
        <v>3264</v>
      </c>
      <c r="I229" s="73">
        <v>2</v>
      </c>
      <c r="J229" s="81">
        <v>2</v>
      </c>
      <c r="K229" s="70">
        <v>0</v>
      </c>
      <c r="L229" s="74" t="s">
        <v>66</v>
      </c>
      <c r="M229" s="37"/>
      <c r="N229" s="37"/>
      <c r="O229" s="34" t="s">
        <v>1920</v>
      </c>
      <c r="P229" s="34"/>
      <c r="Q229" s="34"/>
      <c r="R229" s="34"/>
      <c r="S229" s="37"/>
      <c r="T229" s="34"/>
      <c r="U229" s="38"/>
      <c r="V229" s="38"/>
      <c r="W229" s="40"/>
    </row>
    <row r="230" ht="14.5" spans="1:23">
      <c r="A230" s="24">
        <v>244</v>
      </c>
      <c r="B230" s="25" t="s">
        <v>64</v>
      </c>
      <c r="C230" s="31" t="s">
        <v>2287</v>
      </c>
      <c r="D230" s="71">
        <v>46245</v>
      </c>
      <c r="E230" s="28" t="s">
        <v>3094</v>
      </c>
      <c r="F230" s="70">
        <v>6000064567</v>
      </c>
      <c r="G230" s="72"/>
      <c r="H230" s="42">
        <v>516339050826120</v>
      </c>
      <c r="I230" s="73">
        <v>1</v>
      </c>
      <c r="J230" s="81">
        <v>0</v>
      </c>
      <c r="K230" s="70">
        <v>1</v>
      </c>
      <c r="L230" s="40" t="s">
        <v>3182</v>
      </c>
      <c r="M230" s="58" t="s">
        <v>1928</v>
      </c>
      <c r="N230" s="58" t="s">
        <v>2216</v>
      </c>
      <c r="O230" s="34" t="s">
        <v>1920</v>
      </c>
      <c r="P230" s="34"/>
      <c r="Q230" s="34"/>
      <c r="R230" s="34"/>
      <c r="S230" s="37"/>
      <c r="T230" s="34"/>
      <c r="U230" s="38" t="s">
        <v>25</v>
      </c>
      <c r="V230" s="39" t="s">
        <v>13</v>
      </c>
      <c r="W230" s="40"/>
    </row>
    <row r="231" ht="14.5" spans="1:23">
      <c r="A231" s="24">
        <v>245</v>
      </c>
      <c r="B231" s="25" t="s">
        <v>64</v>
      </c>
      <c r="C231" s="31" t="s">
        <v>2287</v>
      </c>
      <c r="D231" s="71">
        <v>46245</v>
      </c>
      <c r="E231" s="28" t="s">
        <v>3094</v>
      </c>
      <c r="F231" s="70">
        <v>6000064567</v>
      </c>
      <c r="G231" s="72"/>
      <c r="H231" s="42">
        <v>516339050826121</v>
      </c>
      <c r="I231" s="73">
        <v>1</v>
      </c>
      <c r="J231" s="81">
        <v>1</v>
      </c>
      <c r="K231" s="70">
        <v>0</v>
      </c>
      <c r="L231" s="74" t="s">
        <v>66</v>
      </c>
      <c r="M231" s="37"/>
      <c r="N231" s="37"/>
      <c r="O231" s="34" t="s">
        <v>1920</v>
      </c>
      <c r="P231" s="34"/>
      <c r="Q231" s="34"/>
      <c r="R231" s="34"/>
      <c r="S231" s="37"/>
      <c r="T231" s="34"/>
      <c r="U231" s="38"/>
      <c r="V231" s="38"/>
      <c r="W231" s="40"/>
    </row>
    <row r="232" ht="14.5" spans="1:23">
      <c r="A232" s="24">
        <v>246</v>
      </c>
      <c r="B232" s="25" t="s">
        <v>64</v>
      </c>
      <c r="C232" s="31" t="s">
        <v>2287</v>
      </c>
      <c r="D232" s="71">
        <v>46246</v>
      </c>
      <c r="E232" s="28" t="s">
        <v>3094</v>
      </c>
      <c r="F232" s="70">
        <v>6000064567</v>
      </c>
      <c r="G232" s="72"/>
      <c r="H232" s="42" t="s">
        <v>3265</v>
      </c>
      <c r="I232" s="73">
        <v>7</v>
      </c>
      <c r="J232" s="70">
        <v>7</v>
      </c>
      <c r="K232" s="70">
        <v>0</v>
      </c>
      <c r="L232" s="74" t="s">
        <v>66</v>
      </c>
      <c r="M232" s="58" t="s">
        <v>1928</v>
      </c>
      <c r="N232" s="37"/>
      <c r="O232" s="34" t="s">
        <v>1920</v>
      </c>
      <c r="P232" s="34"/>
      <c r="Q232" s="34"/>
      <c r="R232" s="34"/>
      <c r="S232" s="37"/>
      <c r="T232" s="34"/>
      <c r="U232" s="38"/>
      <c r="V232" s="38"/>
      <c r="W232" s="40"/>
    </row>
    <row r="233" ht="14.5" spans="1:23">
      <c r="A233" s="24">
        <v>247</v>
      </c>
      <c r="B233" s="25" t="s">
        <v>64</v>
      </c>
      <c r="C233" s="31" t="s">
        <v>2287</v>
      </c>
      <c r="D233" s="71">
        <v>46246</v>
      </c>
      <c r="E233" s="28" t="s">
        <v>3094</v>
      </c>
      <c r="F233" s="70">
        <v>6000064567</v>
      </c>
      <c r="G233" s="72"/>
      <c r="H233" s="42">
        <v>516339050826129</v>
      </c>
      <c r="I233" s="73">
        <v>1</v>
      </c>
      <c r="J233" s="70">
        <v>0</v>
      </c>
      <c r="K233" s="70">
        <v>1</v>
      </c>
      <c r="L233" s="74" t="s">
        <v>3266</v>
      </c>
      <c r="M233" s="37"/>
      <c r="N233" s="37"/>
      <c r="O233" s="34" t="s">
        <v>1920</v>
      </c>
      <c r="P233" s="34"/>
      <c r="Q233" s="34"/>
      <c r="R233" s="34"/>
      <c r="S233" s="37"/>
      <c r="T233" s="34"/>
      <c r="U233" s="38" t="s">
        <v>25</v>
      </c>
      <c r="V233" s="39" t="s">
        <v>13</v>
      </c>
      <c r="W233" s="40"/>
    </row>
    <row r="234" ht="14.5" spans="1:23">
      <c r="A234" s="24">
        <v>248</v>
      </c>
      <c r="B234" s="25" t="s">
        <v>64</v>
      </c>
      <c r="C234" s="31" t="s">
        <v>2287</v>
      </c>
      <c r="D234" s="71">
        <v>46247</v>
      </c>
      <c r="E234" s="28" t="s">
        <v>3094</v>
      </c>
      <c r="F234" s="70">
        <v>6000064567</v>
      </c>
      <c r="G234" s="72"/>
      <c r="H234" s="42" t="s">
        <v>3267</v>
      </c>
      <c r="I234" s="73">
        <v>4</v>
      </c>
      <c r="J234" s="70">
        <v>4</v>
      </c>
      <c r="K234" s="70">
        <v>0</v>
      </c>
      <c r="L234" s="74" t="s">
        <v>66</v>
      </c>
      <c r="M234" s="37"/>
      <c r="N234" s="37"/>
      <c r="O234" s="34" t="s">
        <v>1920</v>
      </c>
      <c r="P234" s="34"/>
      <c r="Q234" s="34"/>
      <c r="R234" s="34"/>
      <c r="S234" s="37"/>
      <c r="T234" s="34"/>
      <c r="U234" s="38"/>
      <c r="V234" s="38"/>
      <c r="W234" s="40"/>
    </row>
    <row r="235" ht="14.5" spans="1:23">
      <c r="A235" s="24">
        <v>249</v>
      </c>
      <c r="B235" s="25" t="s">
        <v>64</v>
      </c>
      <c r="C235" s="31" t="s">
        <v>2287</v>
      </c>
      <c r="D235" s="71">
        <v>46248</v>
      </c>
      <c r="E235" s="28" t="s">
        <v>3094</v>
      </c>
      <c r="F235" s="70">
        <v>6000064567</v>
      </c>
      <c r="G235" s="72"/>
      <c r="H235" s="42">
        <v>516339050826134</v>
      </c>
      <c r="I235" s="73">
        <v>1</v>
      </c>
      <c r="J235" s="70">
        <v>1</v>
      </c>
      <c r="K235" s="70">
        <v>0</v>
      </c>
      <c r="L235" s="74" t="s">
        <v>66</v>
      </c>
      <c r="M235" s="58"/>
      <c r="N235" s="37"/>
      <c r="O235" s="34" t="s">
        <v>1920</v>
      </c>
      <c r="P235" s="34"/>
      <c r="Q235" s="34"/>
      <c r="R235" s="34"/>
      <c r="S235" s="37"/>
      <c r="T235" s="34"/>
      <c r="U235" s="38"/>
      <c r="V235" s="38"/>
      <c r="W235" s="40"/>
    </row>
    <row r="236" ht="14.5" spans="1:23">
      <c r="A236" s="24">
        <v>250</v>
      </c>
      <c r="B236" s="25" t="s">
        <v>64</v>
      </c>
      <c r="C236" s="31" t="s">
        <v>2287</v>
      </c>
      <c r="D236" s="71">
        <v>46248</v>
      </c>
      <c r="E236" s="28" t="s">
        <v>3094</v>
      </c>
      <c r="F236" s="70">
        <v>6000064567</v>
      </c>
      <c r="G236" s="72"/>
      <c r="H236" s="42">
        <v>516339050826135</v>
      </c>
      <c r="I236" s="73">
        <v>1</v>
      </c>
      <c r="J236" s="70">
        <v>0</v>
      </c>
      <c r="K236" s="70">
        <v>1</v>
      </c>
      <c r="L236" s="74" t="s">
        <v>3266</v>
      </c>
      <c r="M236" s="58" t="s">
        <v>1928</v>
      </c>
      <c r="N236" s="37"/>
      <c r="O236" s="34" t="s">
        <v>1920</v>
      </c>
      <c r="P236" s="34"/>
      <c r="Q236" s="34"/>
      <c r="R236" s="34"/>
      <c r="S236" s="37"/>
      <c r="T236" s="34"/>
      <c r="U236" s="38" t="s">
        <v>25</v>
      </c>
      <c r="V236" s="39" t="s">
        <v>13</v>
      </c>
      <c r="W236" s="40"/>
    </row>
    <row r="237" ht="14.5" spans="1:23">
      <c r="A237" s="24">
        <v>251</v>
      </c>
      <c r="B237" s="25" t="s">
        <v>64</v>
      </c>
      <c r="C237" s="31" t="s">
        <v>2287</v>
      </c>
      <c r="D237" s="71">
        <v>46248</v>
      </c>
      <c r="E237" s="28" t="s">
        <v>3094</v>
      </c>
      <c r="F237" s="70">
        <v>6000064567</v>
      </c>
      <c r="G237" s="72"/>
      <c r="H237" s="42">
        <v>516339050826136</v>
      </c>
      <c r="I237" s="73">
        <v>1</v>
      </c>
      <c r="J237" s="70">
        <v>1</v>
      </c>
      <c r="K237" s="70">
        <v>0</v>
      </c>
      <c r="L237" s="74" t="s">
        <v>66</v>
      </c>
      <c r="M237" s="37"/>
      <c r="N237" s="37"/>
      <c r="O237" s="34" t="s">
        <v>1920</v>
      </c>
      <c r="P237" s="34"/>
      <c r="Q237" s="34"/>
      <c r="R237" s="34"/>
      <c r="S237" s="37"/>
      <c r="T237" s="34"/>
      <c r="U237" s="38"/>
      <c r="V237" s="38"/>
      <c r="W237" s="40"/>
    </row>
    <row r="238" ht="14.5" spans="1:23">
      <c r="A238" s="24">
        <v>252</v>
      </c>
      <c r="B238" s="25" t="s">
        <v>64</v>
      </c>
      <c r="C238" s="31" t="s">
        <v>2287</v>
      </c>
      <c r="D238" s="71">
        <v>46248</v>
      </c>
      <c r="E238" s="28" t="s">
        <v>3094</v>
      </c>
      <c r="F238" s="70">
        <v>6000064567</v>
      </c>
      <c r="G238" s="72"/>
      <c r="H238" s="42">
        <v>516339050826137</v>
      </c>
      <c r="I238" s="73">
        <v>1</v>
      </c>
      <c r="J238" s="70">
        <v>0</v>
      </c>
      <c r="K238" s="70">
        <v>1</v>
      </c>
      <c r="L238" s="40" t="s">
        <v>3182</v>
      </c>
      <c r="M238" s="58" t="s">
        <v>1928</v>
      </c>
      <c r="N238" s="37"/>
      <c r="O238" s="34" t="s">
        <v>1920</v>
      </c>
      <c r="P238" s="34"/>
      <c r="Q238" s="34"/>
      <c r="R238" s="34"/>
      <c r="S238" s="37"/>
      <c r="T238" s="34"/>
      <c r="U238" s="38" t="s">
        <v>25</v>
      </c>
      <c r="V238" s="39" t="s">
        <v>13</v>
      </c>
      <c r="W238" s="40"/>
    </row>
    <row r="239" ht="14.5" spans="1:23">
      <c r="A239" s="24">
        <v>253</v>
      </c>
      <c r="B239" s="25" t="s">
        <v>64</v>
      </c>
      <c r="C239" s="31" t="s">
        <v>2287</v>
      </c>
      <c r="D239" s="71">
        <v>46248</v>
      </c>
      <c r="E239" s="28" t="s">
        <v>3094</v>
      </c>
      <c r="F239" s="70">
        <v>6000064567</v>
      </c>
      <c r="G239" s="72"/>
      <c r="H239" s="42" t="s">
        <v>3268</v>
      </c>
      <c r="I239" s="73">
        <v>5</v>
      </c>
      <c r="J239" s="70">
        <v>5</v>
      </c>
      <c r="K239" s="70">
        <v>0</v>
      </c>
      <c r="L239" s="74" t="s">
        <v>66</v>
      </c>
      <c r="M239" s="37"/>
      <c r="N239" s="37"/>
      <c r="O239" s="34" t="s">
        <v>1920</v>
      </c>
      <c r="P239" s="34"/>
      <c r="Q239" s="34"/>
      <c r="R239" s="34"/>
      <c r="S239" s="37"/>
      <c r="T239" s="34"/>
      <c r="U239" s="38"/>
      <c r="V239" s="38"/>
      <c r="W239" s="40"/>
    </row>
    <row r="240" ht="14.5" spans="1:23">
      <c r="A240" s="24">
        <v>254</v>
      </c>
      <c r="B240" s="25" t="s">
        <v>64</v>
      </c>
      <c r="C240" s="31" t="s">
        <v>2287</v>
      </c>
      <c r="D240" s="71">
        <v>46248</v>
      </c>
      <c r="E240" s="28" t="s">
        <v>3094</v>
      </c>
      <c r="F240" s="70">
        <v>6000064567</v>
      </c>
      <c r="G240" s="72"/>
      <c r="H240" s="42">
        <v>516339050826143</v>
      </c>
      <c r="I240" s="73">
        <v>1</v>
      </c>
      <c r="J240" s="70">
        <v>0</v>
      </c>
      <c r="K240" s="70">
        <v>1</v>
      </c>
      <c r="L240" s="74" t="s">
        <v>3266</v>
      </c>
      <c r="M240" s="58" t="s">
        <v>1928</v>
      </c>
      <c r="N240" s="37"/>
      <c r="O240" s="34" t="s">
        <v>1920</v>
      </c>
      <c r="P240" s="34"/>
      <c r="Q240" s="34"/>
      <c r="R240" s="34"/>
      <c r="S240" s="37"/>
      <c r="T240" s="34"/>
      <c r="U240" s="38" t="s">
        <v>25</v>
      </c>
      <c r="V240" s="39" t="s">
        <v>13</v>
      </c>
      <c r="W240" s="40"/>
    </row>
    <row r="241" ht="14.5" spans="1:23">
      <c r="A241" s="24">
        <v>255</v>
      </c>
      <c r="B241" s="25" t="s">
        <v>64</v>
      </c>
      <c r="C241" s="31" t="s">
        <v>2287</v>
      </c>
      <c r="D241" s="71">
        <v>46248</v>
      </c>
      <c r="E241" s="28" t="s">
        <v>3094</v>
      </c>
      <c r="F241" s="70">
        <v>6000064567</v>
      </c>
      <c r="G241" s="72"/>
      <c r="H241" s="42">
        <v>516339050826144</v>
      </c>
      <c r="I241" s="73">
        <v>1</v>
      </c>
      <c r="J241" s="70">
        <v>1</v>
      </c>
      <c r="K241" s="70">
        <v>0</v>
      </c>
      <c r="L241" s="74" t="s">
        <v>66</v>
      </c>
      <c r="M241" s="37"/>
      <c r="N241" s="37"/>
      <c r="O241" s="34" t="s">
        <v>1920</v>
      </c>
      <c r="P241" s="34"/>
      <c r="Q241" s="34"/>
      <c r="R241" s="34"/>
      <c r="S241" s="37"/>
      <c r="T241" s="34"/>
      <c r="U241" s="38"/>
      <c r="V241" s="38"/>
      <c r="W241" s="40"/>
    </row>
    <row r="242" ht="14.5" spans="1:23">
      <c r="A242" s="24">
        <v>256</v>
      </c>
      <c r="B242" s="25" t="s">
        <v>64</v>
      </c>
      <c r="C242" s="70" t="s">
        <v>3260</v>
      </c>
      <c r="D242" s="71">
        <v>46252</v>
      </c>
      <c r="E242" s="28" t="s">
        <v>3094</v>
      </c>
      <c r="F242" s="70">
        <v>6000064567</v>
      </c>
      <c r="G242" s="72"/>
      <c r="H242" s="42">
        <v>516339050826145</v>
      </c>
      <c r="I242" s="73">
        <v>1</v>
      </c>
      <c r="J242" s="70">
        <v>1</v>
      </c>
      <c r="K242" s="70">
        <v>0</v>
      </c>
      <c r="L242" s="74" t="s">
        <v>66</v>
      </c>
      <c r="M242" s="37"/>
      <c r="N242" s="37"/>
      <c r="O242" s="34" t="s">
        <v>1920</v>
      </c>
      <c r="P242" s="34"/>
      <c r="Q242" s="34"/>
      <c r="R242" s="34"/>
      <c r="S242" s="37"/>
      <c r="T242" s="34"/>
      <c r="U242" s="38"/>
      <c r="V242" s="38"/>
      <c r="W242" s="40"/>
    </row>
    <row r="243" ht="14.5" spans="1:23">
      <c r="A243" s="24">
        <v>257</v>
      </c>
      <c r="B243" s="25" t="s">
        <v>64</v>
      </c>
      <c r="C243" s="70" t="s">
        <v>3260</v>
      </c>
      <c r="D243" s="71">
        <v>46252</v>
      </c>
      <c r="E243" s="28" t="s">
        <v>3094</v>
      </c>
      <c r="F243" s="70">
        <v>6000064567</v>
      </c>
      <c r="G243" s="72"/>
      <c r="H243" s="42">
        <v>516339050826146</v>
      </c>
      <c r="I243" s="73">
        <v>1</v>
      </c>
      <c r="J243" s="70">
        <v>0</v>
      </c>
      <c r="K243" s="70">
        <v>1</v>
      </c>
      <c r="L243" s="74" t="s">
        <v>3269</v>
      </c>
      <c r="M243" s="58" t="s">
        <v>1928</v>
      </c>
      <c r="N243" s="37"/>
      <c r="O243" s="34" t="s">
        <v>1920</v>
      </c>
      <c r="P243" s="34"/>
      <c r="Q243" s="34"/>
      <c r="R243" s="34"/>
      <c r="S243" s="37"/>
      <c r="T243" s="34"/>
      <c r="U243" s="38" t="s">
        <v>25</v>
      </c>
      <c r="V243" s="39" t="s">
        <v>13</v>
      </c>
      <c r="W243" s="40"/>
    </row>
    <row r="244" ht="14.5" spans="1:23">
      <c r="A244" s="24">
        <v>258</v>
      </c>
      <c r="B244" s="25" t="s">
        <v>64</v>
      </c>
      <c r="C244" s="70" t="s">
        <v>3260</v>
      </c>
      <c r="D244" s="71">
        <v>46252</v>
      </c>
      <c r="E244" s="28" t="s">
        <v>3094</v>
      </c>
      <c r="F244" s="70">
        <v>6000064567</v>
      </c>
      <c r="G244" s="72"/>
      <c r="H244" s="42">
        <v>516339050826147</v>
      </c>
      <c r="I244" s="73">
        <v>1</v>
      </c>
      <c r="J244" s="70">
        <v>1</v>
      </c>
      <c r="K244" s="70">
        <v>0</v>
      </c>
      <c r="L244" s="74" t="s">
        <v>66</v>
      </c>
      <c r="M244" s="37"/>
      <c r="N244" s="37"/>
      <c r="O244" s="34" t="s">
        <v>1920</v>
      </c>
      <c r="P244" s="34"/>
      <c r="Q244" s="34"/>
      <c r="R244" s="34"/>
      <c r="S244" s="37"/>
      <c r="T244" s="34"/>
      <c r="U244" s="38"/>
      <c r="V244" s="38"/>
      <c r="W244" s="40"/>
    </row>
    <row r="245" ht="14.5" spans="1:23">
      <c r="A245" s="24">
        <v>259</v>
      </c>
      <c r="B245" s="25" t="s">
        <v>64</v>
      </c>
      <c r="C245" s="70" t="s">
        <v>3260</v>
      </c>
      <c r="D245" s="71">
        <v>46252</v>
      </c>
      <c r="E245" s="28" t="s">
        <v>3094</v>
      </c>
      <c r="F245" s="70">
        <v>6000064567</v>
      </c>
      <c r="G245" s="72"/>
      <c r="H245" s="42">
        <v>516339050826148</v>
      </c>
      <c r="I245" s="73">
        <v>1</v>
      </c>
      <c r="J245" s="70">
        <v>0</v>
      </c>
      <c r="K245" s="70">
        <v>1</v>
      </c>
      <c r="L245" s="74" t="s">
        <v>3245</v>
      </c>
      <c r="M245" s="58" t="s">
        <v>1928</v>
      </c>
      <c r="N245" s="37"/>
      <c r="O245" s="34" t="s">
        <v>1920</v>
      </c>
      <c r="P245" s="34"/>
      <c r="Q245" s="34"/>
      <c r="R245" s="34"/>
      <c r="S245" s="37"/>
      <c r="T245" s="34"/>
      <c r="U245" s="38" t="s">
        <v>25</v>
      </c>
      <c r="V245" s="39" t="s">
        <v>13</v>
      </c>
      <c r="W245" s="40"/>
    </row>
    <row r="246" ht="14.5" spans="1:23">
      <c r="A246" s="24">
        <v>260</v>
      </c>
      <c r="B246" s="25" t="s">
        <v>64</v>
      </c>
      <c r="C246" s="70" t="s">
        <v>3260</v>
      </c>
      <c r="D246" s="71">
        <v>46252</v>
      </c>
      <c r="E246" s="28" t="s">
        <v>3094</v>
      </c>
      <c r="F246" s="70">
        <v>6000064567</v>
      </c>
      <c r="G246" s="72"/>
      <c r="H246" s="42">
        <v>516339050826149</v>
      </c>
      <c r="I246" s="73">
        <v>1</v>
      </c>
      <c r="J246" s="70">
        <v>1</v>
      </c>
      <c r="K246" s="70">
        <v>0</v>
      </c>
      <c r="L246" s="74" t="s">
        <v>66</v>
      </c>
      <c r="M246" s="37"/>
      <c r="N246" s="37"/>
      <c r="O246" s="34" t="s">
        <v>1920</v>
      </c>
      <c r="P246" s="34"/>
      <c r="Q246" s="34"/>
      <c r="R246" s="34"/>
      <c r="S246" s="37"/>
      <c r="T246" s="34"/>
      <c r="U246" s="38"/>
      <c r="V246" s="38"/>
      <c r="W246" s="40"/>
    </row>
    <row r="247" ht="14.5" spans="1:23">
      <c r="A247" s="24">
        <v>261</v>
      </c>
      <c r="B247" s="25" t="s">
        <v>64</v>
      </c>
      <c r="C247" s="70" t="s">
        <v>3260</v>
      </c>
      <c r="D247" s="71">
        <v>46252</v>
      </c>
      <c r="E247" s="28" t="s">
        <v>3094</v>
      </c>
      <c r="F247" s="70">
        <v>6000064567</v>
      </c>
      <c r="G247" s="72"/>
      <c r="H247" s="42">
        <v>516339050826150</v>
      </c>
      <c r="I247" s="73">
        <v>1</v>
      </c>
      <c r="J247" s="70">
        <v>0</v>
      </c>
      <c r="K247" s="70">
        <v>1</v>
      </c>
      <c r="L247" s="40" t="s">
        <v>3182</v>
      </c>
      <c r="M247" s="58" t="s">
        <v>1928</v>
      </c>
      <c r="N247" s="37"/>
      <c r="O247" s="34" t="s">
        <v>1920</v>
      </c>
      <c r="P247" s="34"/>
      <c r="Q247" s="34"/>
      <c r="R247" s="34"/>
      <c r="S247" s="37"/>
      <c r="T247" s="34"/>
      <c r="U247" s="38" t="s">
        <v>25</v>
      </c>
      <c r="V247" s="39" t="s">
        <v>13</v>
      </c>
      <c r="W247" s="40"/>
    </row>
    <row r="248" ht="14.5" spans="1:23">
      <c r="A248" s="24">
        <v>262</v>
      </c>
      <c r="B248" s="25" t="s">
        <v>64</v>
      </c>
      <c r="C248" s="70" t="s">
        <v>3260</v>
      </c>
      <c r="D248" s="71">
        <v>46252</v>
      </c>
      <c r="E248" s="28" t="s">
        <v>3094</v>
      </c>
      <c r="F248" s="70">
        <v>6000064567</v>
      </c>
      <c r="G248" s="72"/>
      <c r="H248" s="42" t="s">
        <v>3270</v>
      </c>
      <c r="I248" s="73">
        <v>13</v>
      </c>
      <c r="J248" s="70">
        <v>13</v>
      </c>
      <c r="K248" s="70">
        <v>0</v>
      </c>
      <c r="L248" s="74" t="s">
        <v>66</v>
      </c>
      <c r="M248" s="37"/>
      <c r="N248" s="37"/>
      <c r="O248" s="34" t="s">
        <v>1920</v>
      </c>
      <c r="P248" s="34"/>
      <c r="Q248" s="34"/>
      <c r="R248" s="34"/>
      <c r="S248" s="37"/>
      <c r="T248" s="34"/>
      <c r="U248" s="38"/>
      <c r="V248" s="38"/>
      <c r="W248" s="40"/>
    </row>
    <row r="249" ht="14.5" spans="1:23">
      <c r="A249" s="24">
        <v>263</v>
      </c>
      <c r="B249" s="25" t="s">
        <v>64</v>
      </c>
      <c r="C249" s="70" t="s">
        <v>3271</v>
      </c>
      <c r="D249" s="71">
        <v>46254</v>
      </c>
      <c r="E249" s="28" t="s">
        <v>3094</v>
      </c>
      <c r="F249" s="70">
        <v>6000064567</v>
      </c>
      <c r="G249" s="72"/>
      <c r="H249" s="42">
        <v>516339050826164</v>
      </c>
      <c r="I249" s="73">
        <v>1</v>
      </c>
      <c r="J249" s="70">
        <v>1</v>
      </c>
      <c r="K249" s="70">
        <v>0</v>
      </c>
      <c r="L249" s="74" t="s">
        <v>66</v>
      </c>
      <c r="M249" s="37"/>
      <c r="N249" s="37"/>
      <c r="O249" s="34" t="s">
        <v>1920</v>
      </c>
      <c r="P249" s="34"/>
      <c r="Q249" s="34"/>
      <c r="R249" s="34"/>
      <c r="S249" s="37"/>
      <c r="T249" s="34"/>
      <c r="U249" s="38"/>
      <c r="V249" s="38"/>
      <c r="W249" s="40"/>
    </row>
    <row r="250" ht="14.5" spans="1:23">
      <c r="A250" s="24">
        <v>264</v>
      </c>
      <c r="B250" s="25" t="s">
        <v>64</v>
      </c>
      <c r="C250" s="70" t="s">
        <v>3271</v>
      </c>
      <c r="D250" s="71">
        <v>46254</v>
      </c>
      <c r="E250" s="28" t="s">
        <v>3094</v>
      </c>
      <c r="F250" s="70">
        <v>6000064567</v>
      </c>
      <c r="G250" s="72"/>
      <c r="H250" s="42">
        <v>516339050826165</v>
      </c>
      <c r="I250" s="73">
        <v>1</v>
      </c>
      <c r="J250" s="70">
        <v>0</v>
      </c>
      <c r="K250" s="70">
        <v>1</v>
      </c>
      <c r="L250" s="40" t="s">
        <v>3182</v>
      </c>
      <c r="M250" s="58" t="s">
        <v>1928</v>
      </c>
      <c r="N250" s="58" t="s">
        <v>2216</v>
      </c>
      <c r="O250" s="34" t="s">
        <v>1920</v>
      </c>
      <c r="P250" s="34"/>
      <c r="Q250" s="34"/>
      <c r="R250" s="34"/>
      <c r="S250" s="37"/>
      <c r="T250" s="34"/>
      <c r="U250" s="38" t="s">
        <v>25</v>
      </c>
      <c r="V250" s="39" t="s">
        <v>13</v>
      </c>
      <c r="W250" s="40"/>
    </row>
    <row r="251" ht="14.5" spans="1:23">
      <c r="A251" s="24">
        <v>265</v>
      </c>
      <c r="B251" s="25" t="s">
        <v>64</v>
      </c>
      <c r="C251" s="70" t="s">
        <v>3271</v>
      </c>
      <c r="D251" s="71">
        <v>46254</v>
      </c>
      <c r="E251" s="28" t="s">
        <v>3094</v>
      </c>
      <c r="F251" s="70">
        <v>6000064567</v>
      </c>
      <c r="G251" s="72"/>
      <c r="H251" s="42">
        <v>516339050826166</v>
      </c>
      <c r="I251" s="73">
        <v>1</v>
      </c>
      <c r="J251" s="70">
        <v>1</v>
      </c>
      <c r="K251" s="70">
        <v>0</v>
      </c>
      <c r="L251" s="74" t="s">
        <v>66</v>
      </c>
      <c r="M251" s="58"/>
      <c r="N251" s="37"/>
      <c r="O251" s="34" t="s">
        <v>1920</v>
      </c>
      <c r="P251" s="34"/>
      <c r="Q251" s="34"/>
      <c r="R251" s="34"/>
      <c r="S251" s="37"/>
      <c r="T251" s="34"/>
      <c r="U251" s="38"/>
      <c r="V251" s="38"/>
      <c r="W251" s="40"/>
    </row>
    <row r="252" ht="14.5" spans="1:23">
      <c r="A252" s="24">
        <v>266</v>
      </c>
      <c r="B252" s="25" t="s">
        <v>64</v>
      </c>
      <c r="C252" s="70" t="s">
        <v>3271</v>
      </c>
      <c r="D252" s="71">
        <v>46254</v>
      </c>
      <c r="E252" s="28" t="s">
        <v>3094</v>
      </c>
      <c r="F252" s="70">
        <v>6000064567</v>
      </c>
      <c r="G252" s="72"/>
      <c r="H252" s="42">
        <v>516339050826167</v>
      </c>
      <c r="I252" s="73">
        <v>1</v>
      </c>
      <c r="J252" s="70">
        <v>0</v>
      </c>
      <c r="K252" s="70">
        <v>1</v>
      </c>
      <c r="L252" s="74" t="s">
        <v>3272</v>
      </c>
      <c r="M252" s="58" t="s">
        <v>1928</v>
      </c>
      <c r="N252" s="58" t="s">
        <v>2216</v>
      </c>
      <c r="O252" s="34" t="s">
        <v>1920</v>
      </c>
      <c r="P252" s="34"/>
      <c r="Q252" s="34"/>
      <c r="R252" s="34"/>
      <c r="S252" s="37"/>
      <c r="T252" s="34"/>
      <c r="U252" s="38" t="s">
        <v>25</v>
      </c>
      <c r="V252" s="39" t="s">
        <v>13</v>
      </c>
      <c r="W252" s="40"/>
    </row>
    <row r="253" ht="14.5" spans="1:23">
      <c r="A253" s="24">
        <v>267</v>
      </c>
      <c r="B253" s="25" t="s">
        <v>64</v>
      </c>
      <c r="C253" s="70" t="s">
        <v>3271</v>
      </c>
      <c r="D253" s="71">
        <v>46254</v>
      </c>
      <c r="E253" s="28" t="s">
        <v>3094</v>
      </c>
      <c r="F253" s="70">
        <v>6000064567</v>
      </c>
      <c r="G253" s="72"/>
      <c r="H253" s="42">
        <v>516339050826168</v>
      </c>
      <c r="I253" s="73">
        <v>1</v>
      </c>
      <c r="J253" s="70">
        <v>1</v>
      </c>
      <c r="K253" s="70">
        <v>0</v>
      </c>
      <c r="L253" s="74" t="s">
        <v>66</v>
      </c>
      <c r="M253" s="37"/>
      <c r="N253" s="37"/>
      <c r="O253" s="34" t="s">
        <v>1920</v>
      </c>
      <c r="P253" s="34"/>
      <c r="Q253" s="34"/>
      <c r="R253" s="34"/>
      <c r="S253" s="37"/>
      <c r="T253" s="34"/>
      <c r="U253" s="38"/>
      <c r="V253" s="38"/>
      <c r="W253" s="40"/>
    </row>
    <row r="254" ht="14.5" spans="1:23">
      <c r="A254" s="24">
        <v>268</v>
      </c>
      <c r="B254" s="25" t="s">
        <v>64</v>
      </c>
      <c r="C254" s="70" t="s">
        <v>3271</v>
      </c>
      <c r="D254" s="71">
        <v>46254</v>
      </c>
      <c r="E254" s="28" t="s">
        <v>3094</v>
      </c>
      <c r="F254" s="70">
        <v>6000064567</v>
      </c>
      <c r="G254" s="72"/>
      <c r="H254" s="42">
        <v>516339050826169</v>
      </c>
      <c r="I254" s="73">
        <v>1</v>
      </c>
      <c r="J254" s="70">
        <v>0</v>
      </c>
      <c r="K254" s="70">
        <v>1</v>
      </c>
      <c r="L254" s="40" t="s">
        <v>3182</v>
      </c>
      <c r="M254" s="58" t="s">
        <v>1928</v>
      </c>
      <c r="N254" s="58" t="s">
        <v>2216</v>
      </c>
      <c r="O254" s="34" t="s">
        <v>1920</v>
      </c>
      <c r="P254" s="34"/>
      <c r="Q254" s="34"/>
      <c r="R254" s="34"/>
      <c r="S254" s="37"/>
      <c r="T254" s="34"/>
      <c r="U254" s="38" t="s">
        <v>25</v>
      </c>
      <c r="V254" s="39" t="s">
        <v>13</v>
      </c>
      <c r="W254" s="40"/>
    </row>
    <row r="255" ht="14.5" spans="1:23">
      <c r="A255" s="24">
        <v>269</v>
      </c>
      <c r="B255" s="25" t="s">
        <v>64</v>
      </c>
      <c r="C255" s="70" t="s">
        <v>3271</v>
      </c>
      <c r="D255" s="71">
        <v>46254</v>
      </c>
      <c r="E255" s="28" t="s">
        <v>3094</v>
      </c>
      <c r="F255" s="70">
        <v>6000064567</v>
      </c>
      <c r="G255" s="72"/>
      <c r="H255" s="42" t="s">
        <v>3273</v>
      </c>
      <c r="I255" s="73">
        <v>12</v>
      </c>
      <c r="J255" s="70">
        <v>12</v>
      </c>
      <c r="K255" s="70">
        <v>0</v>
      </c>
      <c r="L255" s="74" t="s">
        <v>66</v>
      </c>
      <c r="M255" s="37"/>
      <c r="N255" s="37"/>
      <c r="O255" s="34" t="s">
        <v>1920</v>
      </c>
      <c r="P255" s="34"/>
      <c r="Q255" s="34"/>
      <c r="R255" s="34"/>
      <c r="S255" s="37"/>
      <c r="T255" s="34"/>
      <c r="U255" s="38"/>
      <c r="V255" s="38"/>
      <c r="W255" s="40"/>
    </row>
    <row r="256" ht="14.5" spans="1:23">
      <c r="A256" s="24">
        <v>270</v>
      </c>
      <c r="B256" s="25" t="s">
        <v>64</v>
      </c>
      <c r="C256" s="70" t="s">
        <v>3239</v>
      </c>
      <c r="D256" s="71">
        <v>46255</v>
      </c>
      <c r="E256" s="28" t="s">
        <v>3094</v>
      </c>
      <c r="F256" s="70">
        <v>6000064567</v>
      </c>
      <c r="G256" s="72"/>
      <c r="H256" s="42" t="s">
        <v>3274</v>
      </c>
      <c r="I256" s="73">
        <v>13</v>
      </c>
      <c r="J256" s="70">
        <v>13</v>
      </c>
      <c r="K256" s="70">
        <v>0</v>
      </c>
      <c r="L256" s="74" t="s">
        <v>66</v>
      </c>
      <c r="M256" s="37"/>
      <c r="N256" s="37"/>
      <c r="O256" s="34" t="s">
        <v>1920</v>
      </c>
      <c r="P256" s="34"/>
      <c r="Q256" s="34"/>
      <c r="R256" s="34"/>
      <c r="S256" s="37"/>
      <c r="T256" s="34"/>
      <c r="U256" s="38"/>
      <c r="V256" s="38"/>
      <c r="W256" s="40"/>
    </row>
    <row r="257" ht="14.5" spans="1:23">
      <c r="A257" s="24">
        <v>271</v>
      </c>
      <c r="B257" s="25" t="s">
        <v>64</v>
      </c>
      <c r="C257" s="70" t="s">
        <v>3239</v>
      </c>
      <c r="D257" s="71">
        <v>46258</v>
      </c>
      <c r="E257" s="28" t="s">
        <v>3094</v>
      </c>
      <c r="F257" s="70">
        <v>6000064567</v>
      </c>
      <c r="G257" s="72"/>
      <c r="H257" s="42">
        <v>516339050826195</v>
      </c>
      <c r="I257" s="73">
        <v>1</v>
      </c>
      <c r="J257" s="70">
        <v>0</v>
      </c>
      <c r="K257" s="70">
        <v>1</v>
      </c>
      <c r="L257" s="40" t="s">
        <v>3182</v>
      </c>
      <c r="M257" s="58" t="s">
        <v>1928</v>
      </c>
      <c r="N257" s="58" t="s">
        <v>2216</v>
      </c>
      <c r="O257" s="34" t="s">
        <v>1920</v>
      </c>
      <c r="P257" s="34"/>
      <c r="Q257" s="34"/>
      <c r="R257" s="34"/>
      <c r="S257" s="37"/>
      <c r="T257" s="34"/>
      <c r="U257" s="38" t="s">
        <v>25</v>
      </c>
      <c r="V257" s="39" t="s">
        <v>13</v>
      </c>
      <c r="W257" s="40"/>
    </row>
    <row r="258" ht="14.5" spans="1:23">
      <c r="A258" s="24">
        <v>272</v>
      </c>
      <c r="B258" s="25" t="s">
        <v>64</v>
      </c>
      <c r="C258" s="70" t="s">
        <v>3239</v>
      </c>
      <c r="D258" s="71">
        <v>46258</v>
      </c>
      <c r="E258" s="28" t="s">
        <v>3094</v>
      </c>
      <c r="F258" s="70">
        <v>6000064567</v>
      </c>
      <c r="G258" s="72"/>
      <c r="H258" s="42">
        <v>516339050826196</v>
      </c>
      <c r="I258" s="73">
        <v>1</v>
      </c>
      <c r="J258" s="70">
        <v>0</v>
      </c>
      <c r="K258" s="70">
        <v>1</v>
      </c>
      <c r="L258" s="40" t="s">
        <v>3182</v>
      </c>
      <c r="M258" s="58" t="s">
        <v>1928</v>
      </c>
      <c r="N258" s="58" t="s">
        <v>2216</v>
      </c>
      <c r="O258" s="34" t="s">
        <v>1920</v>
      </c>
      <c r="P258" s="34"/>
      <c r="Q258" s="34"/>
      <c r="R258" s="34"/>
      <c r="S258" s="37"/>
      <c r="T258" s="34"/>
      <c r="U258" s="38" t="s">
        <v>25</v>
      </c>
      <c r="V258" s="39" t="s">
        <v>13</v>
      </c>
      <c r="W258" s="40"/>
    </row>
    <row r="259" ht="14.5" spans="1:23">
      <c r="A259" s="24">
        <v>273</v>
      </c>
      <c r="B259" s="25" t="s">
        <v>64</v>
      </c>
      <c r="C259" s="70" t="s">
        <v>3239</v>
      </c>
      <c r="D259" s="71">
        <v>46258</v>
      </c>
      <c r="E259" s="28" t="s">
        <v>3094</v>
      </c>
      <c r="F259" s="70">
        <v>6000064567</v>
      </c>
      <c r="G259" s="72"/>
      <c r="H259" s="42">
        <v>516339050826197</v>
      </c>
      <c r="I259" s="73">
        <v>1</v>
      </c>
      <c r="J259" s="70">
        <v>0</v>
      </c>
      <c r="K259" s="70">
        <v>1</v>
      </c>
      <c r="L259" s="74" t="s">
        <v>3266</v>
      </c>
      <c r="M259" s="58" t="s">
        <v>1928</v>
      </c>
      <c r="N259" s="58" t="s">
        <v>2216</v>
      </c>
      <c r="O259" s="34" t="s">
        <v>1920</v>
      </c>
      <c r="P259" s="34"/>
      <c r="Q259" s="34"/>
      <c r="R259" s="34"/>
      <c r="S259" s="37"/>
      <c r="T259" s="34"/>
      <c r="U259" s="38" t="s">
        <v>25</v>
      </c>
      <c r="V259" s="39" t="s">
        <v>13</v>
      </c>
      <c r="W259" s="40"/>
    </row>
    <row r="260" ht="14.5" spans="1:23">
      <c r="A260" s="24">
        <v>274</v>
      </c>
      <c r="B260" s="25" t="s">
        <v>64</v>
      </c>
      <c r="C260" s="70" t="s">
        <v>3239</v>
      </c>
      <c r="D260" s="71">
        <v>46262</v>
      </c>
      <c r="E260" s="28" t="s">
        <v>3094</v>
      </c>
      <c r="F260" s="70">
        <v>6000064567</v>
      </c>
      <c r="G260" s="72"/>
      <c r="H260" s="42" t="s">
        <v>3275</v>
      </c>
      <c r="I260" s="73">
        <v>7</v>
      </c>
      <c r="J260" s="70">
        <v>7</v>
      </c>
      <c r="K260" s="70">
        <v>0</v>
      </c>
      <c r="L260" s="74" t="s">
        <v>66</v>
      </c>
      <c r="M260" s="37"/>
      <c r="N260" s="37"/>
      <c r="O260" s="34" t="s">
        <v>1920</v>
      </c>
      <c r="P260" s="34"/>
      <c r="Q260" s="34"/>
      <c r="R260" s="34"/>
      <c r="S260" s="37"/>
      <c r="T260" s="34"/>
      <c r="U260" s="38"/>
      <c r="V260" s="38"/>
      <c r="W260" s="40"/>
    </row>
    <row r="261" ht="14.5" spans="1:23">
      <c r="A261" s="24">
        <v>275</v>
      </c>
      <c r="B261" s="25" t="s">
        <v>64</v>
      </c>
      <c r="C261" s="70" t="s">
        <v>3239</v>
      </c>
      <c r="D261" s="71">
        <v>46263</v>
      </c>
      <c r="E261" s="28" t="s">
        <v>3094</v>
      </c>
      <c r="F261" s="70">
        <v>6000064567</v>
      </c>
      <c r="G261" s="72"/>
      <c r="H261" s="42">
        <v>516339050826205</v>
      </c>
      <c r="I261" s="73">
        <v>1</v>
      </c>
      <c r="J261" s="70">
        <v>0</v>
      </c>
      <c r="K261" s="70">
        <v>1</v>
      </c>
      <c r="L261" s="40" t="s">
        <v>3182</v>
      </c>
      <c r="M261" s="58" t="s">
        <v>1928</v>
      </c>
      <c r="N261" s="58" t="s">
        <v>2216</v>
      </c>
      <c r="O261" s="34" t="s">
        <v>1920</v>
      </c>
      <c r="P261" s="34"/>
      <c r="Q261" s="34"/>
      <c r="R261" s="34"/>
      <c r="S261" s="37"/>
      <c r="T261" s="34"/>
      <c r="U261" s="38" t="s">
        <v>25</v>
      </c>
      <c r="V261" s="39" t="s">
        <v>13</v>
      </c>
      <c r="W261" s="40"/>
    </row>
    <row r="262" ht="14.5" spans="1:23">
      <c r="A262" s="24">
        <v>276</v>
      </c>
      <c r="B262" s="25" t="s">
        <v>64</v>
      </c>
      <c r="C262" s="70" t="s">
        <v>3239</v>
      </c>
      <c r="D262" s="71">
        <v>46263</v>
      </c>
      <c r="E262" s="28" t="s">
        <v>3094</v>
      </c>
      <c r="F262" s="70">
        <v>6000064567</v>
      </c>
      <c r="G262" s="72"/>
      <c r="H262" s="42">
        <v>516339050826206</v>
      </c>
      <c r="I262" s="73">
        <v>1</v>
      </c>
      <c r="J262" s="70">
        <v>0</v>
      </c>
      <c r="K262" s="70">
        <v>1</v>
      </c>
      <c r="L262" s="74" t="s">
        <v>3272</v>
      </c>
      <c r="M262" s="58" t="s">
        <v>1928</v>
      </c>
      <c r="N262" s="58" t="s">
        <v>2216</v>
      </c>
      <c r="O262" s="34" t="s">
        <v>1920</v>
      </c>
      <c r="P262" s="34"/>
      <c r="Q262" s="34"/>
      <c r="R262" s="34"/>
      <c r="S262" s="37"/>
      <c r="T262" s="34"/>
      <c r="U262" s="38" t="s">
        <v>25</v>
      </c>
      <c r="V262" s="39" t="s">
        <v>13</v>
      </c>
      <c r="W262" s="40"/>
    </row>
    <row r="263" ht="14.5" spans="1:23">
      <c r="A263" s="24">
        <v>277</v>
      </c>
      <c r="B263" s="25" t="s">
        <v>64</v>
      </c>
      <c r="C263" s="70" t="s">
        <v>3239</v>
      </c>
      <c r="D263" s="71">
        <v>46263</v>
      </c>
      <c r="E263" s="28" t="s">
        <v>3094</v>
      </c>
      <c r="F263" s="70">
        <v>6000064567</v>
      </c>
      <c r="G263" s="72"/>
      <c r="H263" s="42" t="s">
        <v>3276</v>
      </c>
      <c r="I263" s="73">
        <v>3</v>
      </c>
      <c r="J263" s="70">
        <v>3</v>
      </c>
      <c r="K263" s="70">
        <v>0</v>
      </c>
      <c r="L263" s="74" t="s">
        <v>66</v>
      </c>
      <c r="M263" s="37"/>
      <c r="N263" s="37"/>
      <c r="O263" s="34" t="s">
        <v>1920</v>
      </c>
      <c r="P263" s="34"/>
      <c r="Q263" s="34"/>
      <c r="R263" s="34"/>
      <c r="S263" s="37"/>
      <c r="T263" s="34"/>
      <c r="U263" s="38"/>
      <c r="V263" s="38"/>
      <c r="W263" s="40"/>
    </row>
    <row r="264" ht="14.5" spans="1:23">
      <c r="A264" s="24">
        <v>278</v>
      </c>
      <c r="B264" s="25" t="s">
        <v>64</v>
      </c>
      <c r="C264" s="70" t="s">
        <v>3239</v>
      </c>
      <c r="D264" s="71">
        <v>46263</v>
      </c>
      <c r="E264" s="28" t="s">
        <v>3094</v>
      </c>
      <c r="F264" s="70">
        <v>6000064567</v>
      </c>
      <c r="G264" s="37"/>
      <c r="H264" s="42">
        <v>516339050826210</v>
      </c>
      <c r="I264" s="73">
        <v>1</v>
      </c>
      <c r="J264" s="70">
        <v>0</v>
      </c>
      <c r="K264" s="70">
        <v>1</v>
      </c>
      <c r="L264" s="40" t="s">
        <v>3182</v>
      </c>
      <c r="M264" s="58" t="s">
        <v>1928</v>
      </c>
      <c r="N264" s="58" t="s">
        <v>2216</v>
      </c>
      <c r="O264" s="34" t="s">
        <v>1920</v>
      </c>
      <c r="P264" s="34"/>
      <c r="Q264" s="34"/>
      <c r="R264" s="34"/>
      <c r="S264" s="37"/>
      <c r="T264" s="34"/>
      <c r="U264" s="38" t="s">
        <v>25</v>
      </c>
      <c r="V264" s="39" t="s">
        <v>13</v>
      </c>
      <c r="W264" s="40"/>
    </row>
    <row r="265" ht="14.5" spans="1:23">
      <c r="A265" s="24">
        <v>279</v>
      </c>
      <c r="B265" s="25" t="s">
        <v>64</v>
      </c>
      <c r="C265" s="70" t="s">
        <v>3239</v>
      </c>
      <c r="D265" s="71">
        <v>46263</v>
      </c>
      <c r="E265" s="28" t="s">
        <v>3094</v>
      </c>
      <c r="F265" s="70">
        <v>6000064567</v>
      </c>
      <c r="G265" s="37"/>
      <c r="H265" s="42" t="s">
        <v>3277</v>
      </c>
      <c r="I265" s="73">
        <v>4</v>
      </c>
      <c r="J265" s="70">
        <v>4</v>
      </c>
      <c r="K265" s="70">
        <v>0</v>
      </c>
      <c r="L265" s="74" t="s">
        <v>66</v>
      </c>
      <c r="M265" s="37"/>
      <c r="N265" s="37"/>
      <c r="O265" s="34" t="s">
        <v>1920</v>
      </c>
      <c r="P265" s="34"/>
      <c r="Q265" s="34"/>
      <c r="R265" s="34"/>
      <c r="S265" s="37"/>
      <c r="T265" s="34"/>
      <c r="U265" s="38"/>
      <c r="V265" s="38"/>
      <c r="W265" s="40"/>
    </row>
    <row r="266" ht="14.5" spans="1:23">
      <c r="A266" s="24">
        <v>280</v>
      </c>
      <c r="B266" s="25" t="s">
        <v>64</v>
      </c>
      <c r="C266" s="70" t="s">
        <v>3239</v>
      </c>
      <c r="D266" s="71">
        <v>46264</v>
      </c>
      <c r="E266" s="28" t="s">
        <v>3094</v>
      </c>
      <c r="F266" s="70">
        <v>6000064567</v>
      </c>
      <c r="G266" s="37"/>
      <c r="H266" s="42" t="s">
        <v>3278</v>
      </c>
      <c r="I266" s="73">
        <v>15</v>
      </c>
      <c r="J266" s="70">
        <v>15</v>
      </c>
      <c r="K266" s="70">
        <v>0</v>
      </c>
      <c r="L266" s="74" t="s">
        <v>66</v>
      </c>
      <c r="M266" s="37"/>
      <c r="N266" s="37"/>
      <c r="O266" s="34" t="s">
        <v>1920</v>
      </c>
      <c r="P266" s="34"/>
      <c r="Q266" s="34"/>
      <c r="R266" s="34"/>
      <c r="S266" s="37"/>
      <c r="T266" s="34"/>
      <c r="U266" s="38"/>
      <c r="V266" s="38"/>
      <c r="W266" s="40"/>
    </row>
    <row r="267" ht="14.5" spans="1:23">
      <c r="A267" s="24">
        <v>282</v>
      </c>
      <c r="B267" s="25" t="s">
        <v>64</v>
      </c>
      <c r="C267" s="70" t="s">
        <v>3239</v>
      </c>
      <c r="D267" s="71">
        <v>46266</v>
      </c>
      <c r="E267" s="28" t="s">
        <v>3093</v>
      </c>
      <c r="F267" s="37">
        <v>6000053422</v>
      </c>
      <c r="G267" s="37"/>
      <c r="H267" s="80" t="s">
        <v>3279</v>
      </c>
      <c r="I267" s="66">
        <v>16</v>
      </c>
      <c r="J267" s="67">
        <v>16</v>
      </c>
      <c r="K267" s="67">
        <v>0</v>
      </c>
      <c r="L267" s="74" t="s">
        <v>66</v>
      </c>
      <c r="M267" s="37"/>
      <c r="N267" s="37"/>
      <c r="O267" s="34" t="s">
        <v>1920</v>
      </c>
      <c r="P267" s="34"/>
      <c r="Q267" s="34"/>
      <c r="R267" s="34"/>
      <c r="S267" s="37"/>
      <c r="T267" s="34"/>
      <c r="U267" s="38"/>
      <c r="V267" s="38"/>
      <c r="W267" s="40"/>
    </row>
    <row r="268" ht="14.5" spans="1:23">
      <c r="A268" s="24">
        <v>283</v>
      </c>
      <c r="B268" s="25" t="s">
        <v>64</v>
      </c>
      <c r="C268" s="70" t="s">
        <v>3239</v>
      </c>
      <c r="D268" s="71">
        <v>46266</v>
      </c>
      <c r="E268" s="28" t="s">
        <v>3093</v>
      </c>
      <c r="F268" s="37">
        <v>6000053422</v>
      </c>
      <c r="G268" s="37"/>
      <c r="H268" s="80" t="s">
        <v>3280</v>
      </c>
      <c r="I268" s="66">
        <v>8</v>
      </c>
      <c r="J268" s="67">
        <v>8</v>
      </c>
      <c r="K268" s="67">
        <v>0</v>
      </c>
      <c r="L268" s="74" t="s">
        <v>66</v>
      </c>
      <c r="M268" s="37"/>
      <c r="N268" s="37"/>
      <c r="O268" s="34" t="s">
        <v>1920</v>
      </c>
      <c r="P268" s="34"/>
      <c r="Q268" s="34"/>
      <c r="R268" s="34"/>
      <c r="S268" s="37"/>
      <c r="T268" s="34"/>
      <c r="U268" s="38"/>
      <c r="V268" s="38"/>
      <c r="W268" s="40"/>
    </row>
    <row r="269" ht="14.5" spans="1:23">
      <c r="A269" s="24">
        <v>284</v>
      </c>
      <c r="B269" s="25" t="s">
        <v>64</v>
      </c>
      <c r="C269" s="70" t="s">
        <v>3239</v>
      </c>
      <c r="D269" s="71">
        <v>46266</v>
      </c>
      <c r="E269" s="28" t="s">
        <v>3093</v>
      </c>
      <c r="F269" s="37">
        <v>6000053422</v>
      </c>
      <c r="G269" s="37"/>
      <c r="H269" s="80">
        <v>516301490926646</v>
      </c>
      <c r="I269" s="66">
        <v>1</v>
      </c>
      <c r="J269" s="67">
        <v>0</v>
      </c>
      <c r="K269" s="67">
        <v>1</v>
      </c>
      <c r="L269" s="74" t="s">
        <v>3272</v>
      </c>
      <c r="M269" s="58" t="s">
        <v>1928</v>
      </c>
      <c r="N269" s="58" t="s">
        <v>2216</v>
      </c>
      <c r="O269" s="34" t="s">
        <v>1920</v>
      </c>
      <c r="P269" s="34"/>
      <c r="Q269" s="34"/>
      <c r="R269" s="34"/>
      <c r="S269" s="37"/>
      <c r="T269" s="34"/>
      <c r="U269" s="38" t="s">
        <v>25</v>
      </c>
      <c r="V269" s="39" t="s">
        <v>13</v>
      </c>
      <c r="W269" s="40"/>
    </row>
    <row r="270" ht="14.5" spans="1:23">
      <c r="A270" s="24">
        <v>285</v>
      </c>
      <c r="B270" s="25" t="s">
        <v>64</v>
      </c>
      <c r="C270" s="70" t="s">
        <v>3239</v>
      </c>
      <c r="D270" s="71">
        <v>46266</v>
      </c>
      <c r="E270" s="28" t="s">
        <v>3093</v>
      </c>
      <c r="F270" s="37">
        <v>6000053422</v>
      </c>
      <c r="G270" s="37"/>
      <c r="H270" s="80" t="s">
        <v>3281</v>
      </c>
      <c r="I270" s="66">
        <v>9</v>
      </c>
      <c r="J270" s="67">
        <v>9</v>
      </c>
      <c r="K270" s="67">
        <v>0</v>
      </c>
      <c r="L270" s="34" t="s">
        <v>66</v>
      </c>
      <c r="M270" s="37"/>
      <c r="N270" s="37"/>
      <c r="O270" s="34" t="s">
        <v>1920</v>
      </c>
      <c r="P270" s="34"/>
      <c r="Q270" s="34"/>
      <c r="R270" s="34"/>
      <c r="S270" s="37"/>
      <c r="T270" s="34"/>
      <c r="U270" s="38"/>
      <c r="V270" s="38"/>
      <c r="W270" s="40"/>
    </row>
    <row r="271" ht="14.5" spans="1:23">
      <c r="A271" s="24">
        <v>286</v>
      </c>
      <c r="B271" s="25" t="s">
        <v>64</v>
      </c>
      <c r="C271" s="70" t="s">
        <v>3239</v>
      </c>
      <c r="D271" s="71">
        <v>46266</v>
      </c>
      <c r="E271" s="28" t="s">
        <v>3093</v>
      </c>
      <c r="F271" s="37">
        <v>6000053422</v>
      </c>
      <c r="G271" s="37"/>
      <c r="H271" s="80">
        <v>516301490926656</v>
      </c>
      <c r="I271" s="66">
        <v>1</v>
      </c>
      <c r="J271" s="67">
        <v>0</v>
      </c>
      <c r="K271" s="67">
        <v>1</v>
      </c>
      <c r="L271" s="40" t="s">
        <v>3182</v>
      </c>
      <c r="M271" s="58" t="s">
        <v>1928</v>
      </c>
      <c r="N271" s="58" t="s">
        <v>2216</v>
      </c>
      <c r="O271" s="34" t="s">
        <v>1920</v>
      </c>
      <c r="P271" s="34"/>
      <c r="Q271" s="34"/>
      <c r="R271" s="34"/>
      <c r="S271" s="37"/>
      <c r="T271" s="34"/>
      <c r="U271" s="38" t="s">
        <v>25</v>
      </c>
      <c r="V271" s="39" t="s">
        <v>13</v>
      </c>
      <c r="W271" s="40"/>
    </row>
    <row r="272" ht="14.5" spans="1:23">
      <c r="A272" s="24">
        <v>287</v>
      </c>
      <c r="B272" s="25" t="s">
        <v>64</v>
      </c>
      <c r="C272" s="70" t="s">
        <v>3239</v>
      </c>
      <c r="D272" s="71">
        <v>46266</v>
      </c>
      <c r="E272" s="28" t="s">
        <v>3093</v>
      </c>
      <c r="F272" s="37">
        <v>6000053422</v>
      </c>
      <c r="G272" s="37"/>
      <c r="H272" s="80">
        <v>516301490926657</v>
      </c>
      <c r="I272" s="66">
        <v>1</v>
      </c>
      <c r="J272" s="67">
        <v>0</v>
      </c>
      <c r="K272" s="67">
        <v>1</v>
      </c>
      <c r="L272" s="74" t="s">
        <v>3266</v>
      </c>
      <c r="M272" s="58" t="s">
        <v>1928</v>
      </c>
      <c r="N272" s="37"/>
      <c r="O272" s="34" t="s">
        <v>1920</v>
      </c>
      <c r="P272" s="34"/>
      <c r="Q272" s="34"/>
      <c r="R272" s="34"/>
      <c r="S272" s="37"/>
      <c r="T272" s="34"/>
      <c r="U272" s="38" t="s">
        <v>25</v>
      </c>
      <c r="V272" s="39" t="s">
        <v>13</v>
      </c>
      <c r="W272" s="40"/>
    </row>
    <row r="273" ht="14.5" spans="1:23">
      <c r="A273" s="24">
        <v>288</v>
      </c>
      <c r="B273" s="25" t="s">
        <v>64</v>
      </c>
      <c r="C273" s="70" t="s">
        <v>3239</v>
      </c>
      <c r="D273" s="71">
        <v>46273</v>
      </c>
      <c r="E273" s="28" t="s">
        <v>3093</v>
      </c>
      <c r="F273" s="37">
        <v>6000053422</v>
      </c>
      <c r="G273" s="37"/>
      <c r="H273" s="80" t="s">
        <v>3282</v>
      </c>
      <c r="I273" s="66">
        <v>2</v>
      </c>
      <c r="J273" s="67">
        <v>2</v>
      </c>
      <c r="K273" s="67">
        <v>0</v>
      </c>
      <c r="L273" s="34" t="s">
        <v>66</v>
      </c>
      <c r="M273" s="37"/>
      <c r="N273" s="37"/>
      <c r="O273" s="34" t="s">
        <v>1920</v>
      </c>
      <c r="P273" s="34"/>
      <c r="Q273" s="34"/>
      <c r="R273" s="34"/>
      <c r="S273" s="37"/>
      <c r="T273" s="34"/>
      <c r="U273" s="38"/>
      <c r="V273" s="38"/>
      <c r="W273" s="40"/>
    </row>
    <row r="274" ht="14.5" spans="1:23">
      <c r="A274" s="24">
        <v>289</v>
      </c>
      <c r="B274" s="25" t="s">
        <v>64</v>
      </c>
      <c r="C274" s="70" t="s">
        <v>3239</v>
      </c>
      <c r="D274" s="71">
        <v>46273</v>
      </c>
      <c r="E274" s="28" t="s">
        <v>3093</v>
      </c>
      <c r="F274" s="37">
        <v>6000053422</v>
      </c>
      <c r="G274" s="37"/>
      <c r="H274" s="80">
        <v>516301490926660</v>
      </c>
      <c r="I274" s="66">
        <v>1</v>
      </c>
      <c r="J274" s="67">
        <v>0</v>
      </c>
      <c r="K274" s="67">
        <v>1</v>
      </c>
      <c r="L274" s="34" t="s">
        <v>3283</v>
      </c>
      <c r="M274" s="58" t="s">
        <v>1928</v>
      </c>
      <c r="N274" s="40" t="s">
        <v>3284</v>
      </c>
      <c r="O274" s="34" t="s">
        <v>1920</v>
      </c>
      <c r="P274" s="34"/>
      <c r="Q274" s="34"/>
      <c r="R274" s="34"/>
      <c r="S274" s="37"/>
      <c r="T274" s="34"/>
      <c r="U274" s="38" t="s">
        <v>25</v>
      </c>
      <c r="V274" s="39" t="s">
        <v>13</v>
      </c>
      <c r="W274" s="40"/>
    </row>
    <row r="275" ht="14.5" spans="1:23">
      <c r="A275" s="24">
        <v>290</v>
      </c>
      <c r="B275" s="25" t="s">
        <v>64</v>
      </c>
      <c r="C275" s="70" t="s">
        <v>3239</v>
      </c>
      <c r="D275" s="71">
        <v>46273</v>
      </c>
      <c r="E275" s="28" t="s">
        <v>3093</v>
      </c>
      <c r="F275" s="37">
        <v>6000053422</v>
      </c>
      <c r="G275" s="37"/>
      <c r="H275" s="80" t="s">
        <v>3285</v>
      </c>
      <c r="I275" s="66">
        <v>10</v>
      </c>
      <c r="J275" s="67">
        <v>10</v>
      </c>
      <c r="K275" s="67">
        <v>0</v>
      </c>
      <c r="L275" s="34" t="s">
        <v>66</v>
      </c>
      <c r="M275" s="37"/>
      <c r="N275" s="37"/>
      <c r="O275" s="34" t="s">
        <v>1920</v>
      </c>
      <c r="P275" s="34"/>
      <c r="Q275" s="34"/>
      <c r="R275" s="34"/>
      <c r="S275" s="37"/>
      <c r="T275" s="34"/>
      <c r="U275" s="38"/>
      <c r="V275" s="38"/>
      <c r="W275" s="40"/>
    </row>
    <row r="276" ht="14.5" spans="1:23">
      <c r="A276" s="24">
        <v>291</v>
      </c>
      <c r="B276" s="25" t="s">
        <v>64</v>
      </c>
      <c r="C276" s="70" t="s">
        <v>3239</v>
      </c>
      <c r="D276" s="71">
        <v>46274</v>
      </c>
      <c r="E276" s="28" t="s">
        <v>3093</v>
      </c>
      <c r="F276" s="37">
        <v>6000053422</v>
      </c>
      <c r="G276" s="37"/>
      <c r="H276" s="80">
        <v>516301490926671</v>
      </c>
      <c r="I276" s="66">
        <v>1</v>
      </c>
      <c r="J276" s="67">
        <v>0</v>
      </c>
      <c r="K276" s="67">
        <v>1</v>
      </c>
      <c r="L276" s="34" t="s">
        <v>3283</v>
      </c>
      <c r="M276" s="58" t="s">
        <v>1928</v>
      </c>
      <c r="N276" s="40" t="s">
        <v>3284</v>
      </c>
      <c r="O276" s="34" t="s">
        <v>1920</v>
      </c>
      <c r="P276" s="34"/>
      <c r="Q276" s="34"/>
      <c r="R276" s="34"/>
      <c r="S276" s="37"/>
      <c r="T276" s="34"/>
      <c r="U276" s="38" t="s">
        <v>25</v>
      </c>
      <c r="V276" s="39" t="s">
        <v>13</v>
      </c>
      <c r="W276" s="40"/>
    </row>
    <row r="277" ht="14.5" spans="1:23">
      <c r="A277" s="24">
        <v>292</v>
      </c>
      <c r="B277" s="25" t="s">
        <v>64</v>
      </c>
      <c r="C277" s="70" t="s">
        <v>3239</v>
      </c>
      <c r="D277" s="71">
        <v>46274</v>
      </c>
      <c r="E277" s="28" t="s">
        <v>3093</v>
      </c>
      <c r="F277" s="37">
        <v>6000053422</v>
      </c>
      <c r="G277" s="37"/>
      <c r="H277" s="80">
        <v>516301490926672</v>
      </c>
      <c r="I277" s="66">
        <v>1</v>
      </c>
      <c r="J277" s="67">
        <v>0</v>
      </c>
      <c r="K277" s="67">
        <v>1</v>
      </c>
      <c r="L277" s="40" t="s">
        <v>3182</v>
      </c>
      <c r="M277" s="58" t="s">
        <v>1928</v>
      </c>
      <c r="N277" s="58" t="s">
        <v>2216</v>
      </c>
      <c r="O277" s="34" t="s">
        <v>1920</v>
      </c>
      <c r="P277" s="34"/>
      <c r="Q277" s="34"/>
      <c r="R277" s="34"/>
      <c r="S277" s="37"/>
      <c r="T277" s="34"/>
      <c r="U277" s="38" t="s">
        <v>25</v>
      </c>
      <c r="V277" s="39" t="s">
        <v>13</v>
      </c>
      <c r="W277" s="40"/>
    </row>
    <row r="278" ht="14.5" spans="1:23">
      <c r="A278" s="24">
        <v>293</v>
      </c>
      <c r="B278" s="25" t="s">
        <v>64</v>
      </c>
      <c r="C278" s="70" t="s">
        <v>3239</v>
      </c>
      <c r="D278" s="71">
        <v>46274</v>
      </c>
      <c r="E278" s="28" t="s">
        <v>3093</v>
      </c>
      <c r="F278" s="37">
        <v>6000053422</v>
      </c>
      <c r="G278" s="37"/>
      <c r="H278" s="80" t="s">
        <v>3286</v>
      </c>
      <c r="I278" s="66">
        <v>19</v>
      </c>
      <c r="J278" s="67">
        <v>19</v>
      </c>
      <c r="K278" s="67">
        <v>0</v>
      </c>
      <c r="L278" s="34" t="s">
        <v>66</v>
      </c>
      <c r="M278" s="37"/>
      <c r="N278" s="37"/>
      <c r="O278" s="34" t="s">
        <v>1920</v>
      </c>
      <c r="P278" s="34"/>
      <c r="Q278" s="34"/>
      <c r="R278" s="34"/>
      <c r="S278" s="37"/>
      <c r="T278" s="34"/>
      <c r="U278" s="38"/>
      <c r="V278" s="38"/>
      <c r="W278" s="40"/>
    </row>
    <row r="279" ht="14.5" spans="1:23">
      <c r="A279" s="24">
        <v>294</v>
      </c>
      <c r="B279" s="25" t="s">
        <v>64</v>
      </c>
      <c r="C279" s="70" t="s">
        <v>3239</v>
      </c>
      <c r="D279" s="71">
        <v>46274</v>
      </c>
      <c r="E279" s="28" t="s">
        <v>3093</v>
      </c>
      <c r="F279" s="37">
        <v>6000053422</v>
      </c>
      <c r="G279" s="37"/>
      <c r="H279" s="80">
        <v>516301490926692</v>
      </c>
      <c r="I279" s="66">
        <v>1</v>
      </c>
      <c r="J279" s="67">
        <v>0</v>
      </c>
      <c r="K279" s="67">
        <v>1</v>
      </c>
      <c r="L279" s="74" t="s">
        <v>3266</v>
      </c>
      <c r="M279" s="58" t="s">
        <v>1928</v>
      </c>
      <c r="N279" s="58" t="s">
        <v>2216</v>
      </c>
      <c r="O279" s="34" t="s">
        <v>1920</v>
      </c>
      <c r="P279" s="34"/>
      <c r="Q279" s="34"/>
      <c r="R279" s="34"/>
      <c r="S279" s="37"/>
      <c r="T279" s="34"/>
      <c r="U279" s="38" t="s">
        <v>25</v>
      </c>
      <c r="V279" s="39" t="s">
        <v>13</v>
      </c>
      <c r="W279" s="40"/>
    </row>
    <row r="280" ht="14.5" spans="1:23">
      <c r="A280" s="24">
        <v>295</v>
      </c>
      <c r="B280" s="25" t="s">
        <v>64</v>
      </c>
      <c r="C280" s="70" t="s">
        <v>3239</v>
      </c>
      <c r="D280" s="71">
        <v>46275</v>
      </c>
      <c r="E280" s="28" t="s">
        <v>3093</v>
      </c>
      <c r="F280" s="37">
        <v>6000053422</v>
      </c>
      <c r="G280" s="37"/>
      <c r="H280" s="80" t="s">
        <v>3287</v>
      </c>
      <c r="I280" s="66">
        <v>4</v>
      </c>
      <c r="J280" s="67">
        <v>4</v>
      </c>
      <c r="K280" s="67">
        <v>0</v>
      </c>
      <c r="L280" s="34" t="s">
        <v>66</v>
      </c>
      <c r="M280" s="37"/>
      <c r="N280" s="37"/>
      <c r="O280" s="34" t="s">
        <v>1920</v>
      </c>
      <c r="P280" s="34"/>
      <c r="Q280" s="34"/>
      <c r="R280" s="34"/>
      <c r="S280" s="37"/>
      <c r="T280" s="34"/>
      <c r="U280" s="38"/>
      <c r="V280" s="38"/>
      <c r="W280" s="40"/>
    </row>
    <row r="281" ht="14.5" spans="1:23">
      <c r="A281" s="24">
        <v>296</v>
      </c>
      <c r="B281" s="25" t="s">
        <v>64</v>
      </c>
      <c r="C281" s="70" t="s">
        <v>3239</v>
      </c>
      <c r="D281" s="71">
        <v>46281</v>
      </c>
      <c r="E281" s="28" t="s">
        <v>3093</v>
      </c>
      <c r="F281" s="37">
        <v>6000053422</v>
      </c>
      <c r="G281" s="37"/>
      <c r="H281" s="80" t="s">
        <v>3288</v>
      </c>
      <c r="I281" s="66">
        <v>3</v>
      </c>
      <c r="J281" s="67">
        <v>3</v>
      </c>
      <c r="K281" s="67">
        <v>0</v>
      </c>
      <c r="L281" s="34" t="s">
        <v>66</v>
      </c>
      <c r="M281" s="37"/>
      <c r="N281" s="37"/>
      <c r="O281" s="34" t="s">
        <v>1920</v>
      </c>
      <c r="P281" s="34"/>
      <c r="Q281" s="34"/>
      <c r="R281" s="34"/>
      <c r="S281" s="37"/>
      <c r="T281" s="34"/>
      <c r="U281" s="38"/>
      <c r="V281" s="38"/>
      <c r="W281" s="40"/>
    </row>
    <row r="282" ht="14.5" spans="1:23">
      <c r="A282" s="24">
        <v>297</v>
      </c>
      <c r="B282" s="25" t="s">
        <v>64</v>
      </c>
      <c r="C282" s="70" t="s">
        <v>3239</v>
      </c>
      <c r="D282" s="71">
        <v>46281</v>
      </c>
      <c r="E282" s="28" t="s">
        <v>3093</v>
      </c>
      <c r="F282" s="37">
        <v>6000053422</v>
      </c>
      <c r="G282" s="37"/>
      <c r="H282" s="80">
        <v>516301490926700</v>
      </c>
      <c r="I282" s="66">
        <v>1</v>
      </c>
      <c r="J282" s="67">
        <v>0</v>
      </c>
      <c r="K282" s="67">
        <v>1</v>
      </c>
      <c r="L282" s="74" t="s">
        <v>3266</v>
      </c>
      <c r="M282" s="58" t="s">
        <v>1928</v>
      </c>
      <c r="N282" s="58" t="s">
        <v>2216</v>
      </c>
      <c r="O282" s="34" t="s">
        <v>1920</v>
      </c>
      <c r="P282" s="34"/>
      <c r="Q282" s="34"/>
      <c r="R282" s="34"/>
      <c r="S282" s="37"/>
      <c r="T282" s="34"/>
      <c r="U282" s="38" t="s">
        <v>25</v>
      </c>
      <c r="V282" s="39" t="s">
        <v>13</v>
      </c>
      <c r="W282" s="40"/>
    </row>
    <row r="283" ht="14.5" spans="1:23">
      <c r="A283" s="24">
        <v>298</v>
      </c>
      <c r="B283" s="25" t="s">
        <v>64</v>
      </c>
      <c r="C283" s="70" t="s">
        <v>3239</v>
      </c>
      <c r="D283" s="71">
        <v>46281</v>
      </c>
      <c r="E283" s="28" t="s">
        <v>3093</v>
      </c>
      <c r="F283" s="37">
        <v>6000053422</v>
      </c>
      <c r="G283" s="37"/>
      <c r="H283" s="80" t="s">
        <v>3289</v>
      </c>
      <c r="I283" s="66">
        <v>10</v>
      </c>
      <c r="J283" s="67">
        <v>10</v>
      </c>
      <c r="K283" s="67">
        <v>0</v>
      </c>
      <c r="L283" s="34" t="s">
        <v>66</v>
      </c>
      <c r="M283" s="37"/>
      <c r="N283" s="37"/>
      <c r="O283" s="34" t="s">
        <v>1920</v>
      </c>
      <c r="P283" s="34"/>
      <c r="Q283" s="34"/>
      <c r="R283" s="34"/>
      <c r="S283" s="37"/>
      <c r="T283" s="34"/>
      <c r="U283" s="38"/>
      <c r="V283" s="38"/>
      <c r="W283" s="40"/>
    </row>
    <row r="284" ht="14.5" spans="1:23">
      <c r="A284" s="24">
        <v>299</v>
      </c>
      <c r="B284" s="25" t="s">
        <v>64</v>
      </c>
      <c r="C284" s="70" t="s">
        <v>3239</v>
      </c>
      <c r="D284" s="71">
        <v>46281</v>
      </c>
      <c r="E284" s="28" t="s">
        <v>3093</v>
      </c>
      <c r="F284" s="37">
        <v>6000053422</v>
      </c>
      <c r="G284" s="37"/>
      <c r="H284" s="80">
        <v>516301490926711</v>
      </c>
      <c r="I284" s="66">
        <v>1</v>
      </c>
      <c r="J284" s="67">
        <v>0</v>
      </c>
      <c r="K284" s="67">
        <v>1</v>
      </c>
      <c r="L284" s="34" t="s">
        <v>3283</v>
      </c>
      <c r="M284" s="58" t="s">
        <v>1928</v>
      </c>
      <c r="N284" s="40" t="s">
        <v>3284</v>
      </c>
      <c r="O284" s="34" t="s">
        <v>1920</v>
      </c>
      <c r="P284" s="34"/>
      <c r="Q284" s="34"/>
      <c r="R284" s="34"/>
      <c r="S284" s="37"/>
      <c r="T284" s="34"/>
      <c r="U284" s="38" t="s">
        <v>25</v>
      </c>
      <c r="V284" s="39" t="s">
        <v>13</v>
      </c>
      <c r="W284" s="40"/>
    </row>
    <row r="285" ht="14.5" spans="1:23">
      <c r="A285" s="24">
        <v>300</v>
      </c>
      <c r="B285" s="25" t="s">
        <v>64</v>
      </c>
      <c r="C285" s="70" t="s">
        <v>3239</v>
      </c>
      <c r="D285" s="71">
        <v>46281</v>
      </c>
      <c r="E285" s="28" t="s">
        <v>3093</v>
      </c>
      <c r="F285" s="37">
        <v>6000053422</v>
      </c>
      <c r="G285" s="37"/>
      <c r="H285" s="80" t="s">
        <v>3290</v>
      </c>
      <c r="I285" s="66">
        <v>8</v>
      </c>
      <c r="J285" s="67">
        <v>8</v>
      </c>
      <c r="K285" s="67">
        <v>0</v>
      </c>
      <c r="L285" s="34" t="s">
        <v>66</v>
      </c>
      <c r="M285" s="37"/>
      <c r="N285" s="37"/>
      <c r="O285" s="34" t="s">
        <v>1920</v>
      </c>
      <c r="P285" s="34"/>
      <c r="Q285" s="34"/>
      <c r="R285" s="34"/>
      <c r="S285" s="37"/>
      <c r="T285" s="34"/>
      <c r="U285" s="38"/>
      <c r="V285" s="38"/>
      <c r="W285" s="40"/>
    </row>
    <row r="286" ht="14.5" spans="1:23">
      <c r="A286" s="24">
        <v>301</v>
      </c>
      <c r="B286" s="25" t="s">
        <v>64</v>
      </c>
      <c r="C286" s="70" t="s">
        <v>3239</v>
      </c>
      <c r="D286" s="71">
        <v>46281</v>
      </c>
      <c r="E286" s="28" t="s">
        <v>3093</v>
      </c>
      <c r="F286" s="37">
        <v>6000053422</v>
      </c>
      <c r="G286" s="37"/>
      <c r="H286" s="80">
        <v>516301490926720</v>
      </c>
      <c r="I286" s="66">
        <v>1</v>
      </c>
      <c r="J286" s="67">
        <v>0</v>
      </c>
      <c r="K286" s="67">
        <v>1</v>
      </c>
      <c r="L286" s="40" t="s">
        <v>3182</v>
      </c>
      <c r="M286" s="58" t="s">
        <v>1928</v>
      </c>
      <c r="N286" s="58" t="s">
        <v>2216</v>
      </c>
      <c r="O286" s="34" t="s">
        <v>1920</v>
      </c>
      <c r="P286" s="34"/>
      <c r="Q286" s="34"/>
      <c r="R286" s="34"/>
      <c r="S286" s="37"/>
      <c r="T286" s="34"/>
      <c r="U286" s="38" t="s">
        <v>25</v>
      </c>
      <c r="V286" s="39" t="s">
        <v>13</v>
      </c>
      <c r="W286" s="40"/>
    </row>
    <row r="287" ht="14.5" spans="1:23">
      <c r="A287" s="24">
        <v>302</v>
      </c>
      <c r="B287" s="25" t="s">
        <v>64</v>
      </c>
      <c r="C287" s="70" t="s">
        <v>3239</v>
      </c>
      <c r="D287" s="71">
        <v>46281</v>
      </c>
      <c r="E287" s="28" t="s">
        <v>3093</v>
      </c>
      <c r="F287" s="37">
        <v>6000053422</v>
      </c>
      <c r="G287" s="37"/>
      <c r="H287" s="80" t="s">
        <v>3291</v>
      </c>
      <c r="I287" s="66">
        <v>13</v>
      </c>
      <c r="J287" s="67">
        <v>13</v>
      </c>
      <c r="K287" s="67">
        <v>0</v>
      </c>
      <c r="L287" s="34" t="s">
        <v>66</v>
      </c>
      <c r="M287" s="37"/>
      <c r="N287" s="37"/>
      <c r="O287" s="34" t="s">
        <v>1920</v>
      </c>
      <c r="P287" s="34"/>
      <c r="Q287" s="34"/>
      <c r="R287" s="34"/>
      <c r="S287" s="37"/>
      <c r="T287" s="34"/>
      <c r="U287" s="38"/>
      <c r="V287" s="38"/>
      <c r="W287" s="40"/>
    </row>
    <row r="288" ht="14.5" spans="1:23">
      <c r="A288" s="24">
        <v>303</v>
      </c>
      <c r="B288" s="25" t="s">
        <v>64</v>
      </c>
      <c r="C288" s="70" t="s">
        <v>3239</v>
      </c>
      <c r="D288" s="71">
        <v>46281</v>
      </c>
      <c r="E288" s="28" t="s">
        <v>3093</v>
      </c>
      <c r="F288" s="37">
        <v>6000053422</v>
      </c>
      <c r="G288" s="37"/>
      <c r="H288" s="80">
        <v>516301490926734</v>
      </c>
      <c r="I288" s="66">
        <v>1</v>
      </c>
      <c r="J288" s="67">
        <v>0</v>
      </c>
      <c r="K288" s="67">
        <v>1</v>
      </c>
      <c r="L288" s="74" t="s">
        <v>3266</v>
      </c>
      <c r="M288" s="58" t="s">
        <v>1928</v>
      </c>
      <c r="N288" s="58" t="s">
        <v>2216</v>
      </c>
      <c r="O288" s="34" t="s">
        <v>1920</v>
      </c>
      <c r="P288" s="34"/>
      <c r="Q288" s="34"/>
      <c r="R288" s="34"/>
      <c r="S288" s="37"/>
      <c r="T288" s="34"/>
      <c r="U288" s="38" t="s">
        <v>25</v>
      </c>
      <c r="V288" s="39" t="s">
        <v>13</v>
      </c>
      <c r="W288" s="40"/>
    </row>
    <row r="289" ht="14.5" spans="1:23">
      <c r="A289" s="24">
        <v>304</v>
      </c>
      <c r="B289" s="25" t="s">
        <v>64</v>
      </c>
      <c r="C289" s="70" t="s">
        <v>3239</v>
      </c>
      <c r="D289" s="71">
        <v>46284</v>
      </c>
      <c r="E289" s="28" t="s">
        <v>3093</v>
      </c>
      <c r="F289" s="37">
        <v>6000053422</v>
      </c>
      <c r="G289" s="37"/>
      <c r="H289" s="80" t="s">
        <v>3292</v>
      </c>
      <c r="I289" s="66">
        <v>9</v>
      </c>
      <c r="J289" s="67">
        <v>9</v>
      </c>
      <c r="K289" s="67">
        <v>0</v>
      </c>
      <c r="L289" s="34" t="s">
        <v>66</v>
      </c>
      <c r="M289" s="34"/>
      <c r="N289" s="34"/>
      <c r="O289" s="34" t="s">
        <v>1920</v>
      </c>
      <c r="P289" s="34"/>
      <c r="Q289" s="34"/>
      <c r="R289" s="34"/>
      <c r="S289" s="34"/>
      <c r="T289" s="34"/>
      <c r="U289" s="38"/>
      <c r="V289" s="38"/>
      <c r="W289" s="40"/>
    </row>
    <row r="290" ht="14.5" spans="1:23">
      <c r="A290" s="24">
        <v>305</v>
      </c>
      <c r="B290" s="25" t="s">
        <v>64</v>
      </c>
      <c r="C290" s="70" t="s">
        <v>3239</v>
      </c>
      <c r="D290" s="71">
        <v>46288</v>
      </c>
      <c r="E290" s="28" t="s">
        <v>3094</v>
      </c>
      <c r="F290" s="70">
        <v>6000064567</v>
      </c>
      <c r="G290" s="37"/>
      <c r="H290" s="42" t="s">
        <v>3293</v>
      </c>
      <c r="I290" s="66">
        <v>10</v>
      </c>
      <c r="J290" s="67">
        <v>10</v>
      </c>
      <c r="K290" s="67">
        <v>0</v>
      </c>
      <c r="L290" s="34" t="s">
        <v>66</v>
      </c>
      <c r="M290" s="37"/>
      <c r="N290" s="37"/>
      <c r="O290" s="34" t="s">
        <v>1920</v>
      </c>
      <c r="P290" s="34"/>
      <c r="Q290" s="34"/>
      <c r="R290" s="34"/>
      <c r="S290" s="37"/>
      <c r="T290" s="34"/>
      <c r="U290" s="38"/>
      <c r="V290" s="38"/>
      <c r="W290" s="40"/>
    </row>
    <row r="291" ht="14.5" spans="1:23">
      <c r="A291" s="24">
        <v>306</v>
      </c>
      <c r="B291" s="25" t="s">
        <v>64</v>
      </c>
      <c r="C291" s="70" t="s">
        <v>3239</v>
      </c>
      <c r="D291" s="71">
        <v>46289</v>
      </c>
      <c r="E291" s="28" t="s">
        <v>3094</v>
      </c>
      <c r="F291" s="70">
        <v>6000064567</v>
      </c>
      <c r="G291" s="37"/>
      <c r="H291" s="42" t="s">
        <v>3294</v>
      </c>
      <c r="I291" s="66">
        <v>40</v>
      </c>
      <c r="J291" s="67">
        <v>40</v>
      </c>
      <c r="K291" s="67">
        <v>0</v>
      </c>
      <c r="L291" s="34" t="s">
        <v>66</v>
      </c>
      <c r="M291" s="37"/>
      <c r="N291" s="37"/>
      <c r="O291" s="34" t="s">
        <v>1920</v>
      </c>
      <c r="P291" s="34"/>
      <c r="Q291" s="34"/>
      <c r="R291" s="34"/>
      <c r="S291" s="37"/>
      <c r="T291" s="34"/>
      <c r="U291" s="38"/>
      <c r="V291" s="38"/>
      <c r="W291" s="40"/>
    </row>
    <row r="292" ht="14.5" spans="1:23">
      <c r="A292" s="24">
        <v>308</v>
      </c>
      <c r="B292" s="25" t="s">
        <v>64</v>
      </c>
      <c r="C292" s="67" t="s">
        <v>171</v>
      </c>
      <c r="D292" s="71">
        <v>46294</v>
      </c>
      <c r="E292" s="28" t="s">
        <v>3094</v>
      </c>
      <c r="F292" s="70">
        <v>6000064567</v>
      </c>
      <c r="G292" s="37"/>
      <c r="H292" s="42" t="s">
        <v>3295</v>
      </c>
      <c r="I292" s="66">
        <v>3</v>
      </c>
      <c r="J292" s="67">
        <v>3</v>
      </c>
      <c r="K292" s="67">
        <v>0</v>
      </c>
      <c r="L292" s="34" t="s">
        <v>66</v>
      </c>
      <c r="M292" s="37"/>
      <c r="N292" s="37"/>
      <c r="O292" s="34" t="s">
        <v>1920</v>
      </c>
      <c r="P292" s="34"/>
      <c r="Q292" s="34"/>
      <c r="R292" s="34"/>
      <c r="S292" s="37"/>
      <c r="T292" s="34"/>
      <c r="U292" s="38"/>
      <c r="V292" s="38"/>
      <c r="W292" s="40"/>
    </row>
    <row r="293" ht="14.5" spans="1:23">
      <c r="A293" s="24"/>
      <c r="B293" s="25"/>
      <c r="C293" s="67" t="s">
        <v>171</v>
      </c>
      <c r="D293" s="71">
        <v>46294</v>
      </c>
      <c r="E293" s="28" t="s">
        <v>3094</v>
      </c>
      <c r="F293" s="70">
        <v>6000064567</v>
      </c>
      <c r="G293" s="37"/>
      <c r="H293" s="42">
        <v>516339050926283</v>
      </c>
      <c r="I293" s="66">
        <v>1</v>
      </c>
      <c r="J293" s="67">
        <v>0</v>
      </c>
      <c r="K293" s="67">
        <v>1</v>
      </c>
      <c r="L293" s="34" t="s">
        <v>3296</v>
      </c>
      <c r="M293" s="37"/>
      <c r="N293" s="37"/>
      <c r="O293" s="34"/>
      <c r="P293" s="34"/>
      <c r="Q293" s="34"/>
      <c r="R293" s="34"/>
      <c r="S293" s="37"/>
      <c r="T293" s="34"/>
      <c r="U293" s="38" t="s">
        <v>25</v>
      </c>
      <c r="V293" s="39" t="s">
        <v>13</v>
      </c>
      <c r="W293" s="40"/>
    </row>
    <row r="294" ht="14.5" spans="1:23">
      <c r="A294" s="24">
        <v>310</v>
      </c>
      <c r="B294" s="25" t="s">
        <v>64</v>
      </c>
      <c r="C294" s="67" t="s">
        <v>171</v>
      </c>
      <c r="D294" s="71">
        <v>46294</v>
      </c>
      <c r="E294" s="28" t="s">
        <v>3094</v>
      </c>
      <c r="F294" s="70">
        <v>6000064567</v>
      </c>
      <c r="G294" s="37"/>
      <c r="H294" s="42">
        <v>516339050926284</v>
      </c>
      <c r="I294" s="66">
        <v>1</v>
      </c>
      <c r="J294" s="67">
        <v>1</v>
      </c>
      <c r="K294" s="67">
        <v>0</v>
      </c>
      <c r="L294" s="34" t="s">
        <v>66</v>
      </c>
      <c r="M294" s="37"/>
      <c r="N294" s="37"/>
      <c r="O294" s="34" t="s">
        <v>1920</v>
      </c>
      <c r="P294" s="34"/>
      <c r="Q294" s="34"/>
      <c r="R294" s="34"/>
      <c r="S294" s="37"/>
      <c r="T294" s="34"/>
      <c r="U294" s="38"/>
      <c r="V294" s="38"/>
      <c r="W294" s="40"/>
    </row>
    <row r="295" ht="14.5" spans="1:23">
      <c r="A295" s="24"/>
      <c r="B295" s="25"/>
      <c r="C295" s="67" t="s">
        <v>171</v>
      </c>
      <c r="D295" s="71">
        <v>46294</v>
      </c>
      <c r="E295" s="28" t="s">
        <v>3094</v>
      </c>
      <c r="F295" s="70">
        <v>6000064567</v>
      </c>
      <c r="G295" s="37"/>
      <c r="H295" s="42">
        <v>516339050926285</v>
      </c>
      <c r="I295" s="66">
        <v>1</v>
      </c>
      <c r="J295" s="67">
        <v>0</v>
      </c>
      <c r="K295" s="67">
        <v>1</v>
      </c>
      <c r="L295" s="34" t="s">
        <v>3297</v>
      </c>
      <c r="M295" s="58" t="s">
        <v>1928</v>
      </c>
      <c r="N295" s="37"/>
      <c r="O295" s="34"/>
      <c r="P295" s="34"/>
      <c r="Q295" s="34"/>
      <c r="R295" s="34"/>
      <c r="S295" s="37"/>
      <c r="T295" s="34"/>
      <c r="U295" s="38" t="s">
        <v>25</v>
      </c>
      <c r="V295" s="39" t="s">
        <v>13</v>
      </c>
      <c r="W295" s="40"/>
    </row>
    <row r="296" ht="14.5" spans="1:23">
      <c r="A296" s="24"/>
      <c r="B296" s="25"/>
      <c r="C296" s="67"/>
      <c r="D296" s="71"/>
      <c r="E296" s="28" t="s">
        <v>3094</v>
      </c>
      <c r="F296" s="70">
        <v>6000064567</v>
      </c>
      <c r="G296" s="37"/>
      <c r="H296" s="42">
        <v>516339050926286</v>
      </c>
      <c r="I296" s="66">
        <v>1</v>
      </c>
      <c r="J296" s="67">
        <v>0</v>
      </c>
      <c r="K296" s="67">
        <v>1</v>
      </c>
      <c r="L296" s="34" t="s">
        <v>3156</v>
      </c>
      <c r="M296" s="37"/>
      <c r="N296" s="37"/>
      <c r="O296" s="34"/>
      <c r="P296" s="34"/>
      <c r="Q296" s="34"/>
      <c r="R296" s="34"/>
      <c r="S296" s="37"/>
      <c r="T296" s="34"/>
      <c r="U296" s="38" t="s">
        <v>25</v>
      </c>
      <c r="V296" s="39" t="s">
        <v>13</v>
      </c>
      <c r="W296" s="40"/>
    </row>
    <row r="297" ht="14.5" spans="1:23">
      <c r="A297" s="24">
        <v>312</v>
      </c>
      <c r="B297" s="25" t="s">
        <v>64</v>
      </c>
      <c r="C297" s="67" t="s">
        <v>171</v>
      </c>
      <c r="D297" s="71">
        <v>46294</v>
      </c>
      <c r="E297" s="28" t="s">
        <v>3094</v>
      </c>
      <c r="F297" s="70">
        <v>6000064567</v>
      </c>
      <c r="G297" s="37"/>
      <c r="H297" s="42" t="s">
        <v>3298</v>
      </c>
      <c r="I297" s="66">
        <v>6</v>
      </c>
      <c r="J297" s="67">
        <v>6</v>
      </c>
      <c r="K297" s="67">
        <v>0</v>
      </c>
      <c r="L297" s="34" t="s">
        <v>66</v>
      </c>
      <c r="M297" s="37"/>
      <c r="N297" s="37"/>
      <c r="O297" s="34" t="s">
        <v>1920</v>
      </c>
      <c r="P297" s="34"/>
      <c r="Q297" s="34"/>
      <c r="R297" s="34"/>
      <c r="S297" s="37"/>
      <c r="T297" s="34"/>
      <c r="U297" s="38"/>
      <c r="V297" s="38"/>
      <c r="W297" s="40"/>
    </row>
    <row r="298" ht="14.5" spans="1:23">
      <c r="A298" s="24">
        <v>313</v>
      </c>
      <c r="B298" s="25" t="s">
        <v>64</v>
      </c>
      <c r="C298" s="67" t="s">
        <v>171</v>
      </c>
      <c r="D298" s="71">
        <v>46294</v>
      </c>
      <c r="E298" s="28" t="s">
        <v>3094</v>
      </c>
      <c r="F298" s="70">
        <v>6000064567</v>
      </c>
      <c r="G298" s="37"/>
      <c r="H298" s="42">
        <v>516339050926293</v>
      </c>
      <c r="I298" s="66">
        <v>1</v>
      </c>
      <c r="J298" s="67">
        <v>0</v>
      </c>
      <c r="K298" s="67">
        <v>1</v>
      </c>
      <c r="L298" s="34" t="s">
        <v>3156</v>
      </c>
      <c r="M298" s="58" t="s">
        <v>1928</v>
      </c>
      <c r="N298" s="40" t="s">
        <v>3284</v>
      </c>
      <c r="O298" s="34" t="s">
        <v>1920</v>
      </c>
      <c r="P298" s="34"/>
      <c r="Q298" s="34"/>
      <c r="R298" s="34"/>
      <c r="S298" s="37"/>
      <c r="T298" s="34"/>
      <c r="U298" s="38" t="s">
        <v>25</v>
      </c>
      <c r="V298" s="39" t="s">
        <v>13</v>
      </c>
      <c r="W298" s="40"/>
    </row>
    <row r="299" ht="14.5" spans="1:23">
      <c r="A299" s="24">
        <v>314</v>
      </c>
      <c r="B299" s="25" t="s">
        <v>64</v>
      </c>
      <c r="C299" s="67" t="s">
        <v>171</v>
      </c>
      <c r="D299" s="71">
        <v>46294</v>
      </c>
      <c r="E299" s="28" t="s">
        <v>3094</v>
      </c>
      <c r="F299" s="70">
        <v>6000064567</v>
      </c>
      <c r="G299" s="37"/>
      <c r="H299" s="42">
        <v>516339050926294</v>
      </c>
      <c r="I299" s="66">
        <v>1</v>
      </c>
      <c r="J299" s="67">
        <v>0</v>
      </c>
      <c r="K299" s="67">
        <v>1</v>
      </c>
      <c r="L299" s="34" t="s">
        <v>3182</v>
      </c>
      <c r="M299" s="58" t="s">
        <v>1928</v>
      </c>
      <c r="N299" s="58" t="s">
        <v>2216</v>
      </c>
      <c r="O299" s="34" t="s">
        <v>1920</v>
      </c>
      <c r="P299" s="34"/>
      <c r="Q299" s="34"/>
      <c r="R299" s="34"/>
      <c r="S299" s="37"/>
      <c r="T299" s="34"/>
      <c r="U299" s="38" t="s">
        <v>25</v>
      </c>
      <c r="V299" s="39" t="s">
        <v>13</v>
      </c>
      <c r="W299" s="40"/>
    </row>
    <row r="300" ht="14.5" spans="1:23">
      <c r="A300" s="24">
        <v>315</v>
      </c>
      <c r="B300" s="25" t="s">
        <v>64</v>
      </c>
      <c r="C300" s="67" t="s">
        <v>171</v>
      </c>
      <c r="D300" s="71">
        <v>46294</v>
      </c>
      <c r="E300" s="28" t="s">
        <v>3094</v>
      </c>
      <c r="F300" s="70">
        <v>6000064567</v>
      </c>
      <c r="G300" s="37"/>
      <c r="H300" s="42" t="s">
        <v>3299</v>
      </c>
      <c r="I300" s="66">
        <v>5</v>
      </c>
      <c r="J300" s="67">
        <v>5</v>
      </c>
      <c r="K300" s="67">
        <v>0</v>
      </c>
      <c r="L300" s="34" t="s">
        <v>66</v>
      </c>
      <c r="M300" s="37"/>
      <c r="N300" s="37"/>
      <c r="O300" s="34" t="s">
        <v>1920</v>
      </c>
      <c r="P300" s="34"/>
      <c r="Q300" s="34"/>
      <c r="R300" s="34"/>
      <c r="S300" s="37"/>
      <c r="T300" s="34"/>
      <c r="U300" s="38"/>
      <c r="V300" s="38"/>
      <c r="W300" s="40"/>
    </row>
    <row r="301" ht="14.5" spans="1:23">
      <c r="A301" s="24">
        <v>317</v>
      </c>
      <c r="B301" s="25" t="s">
        <v>64</v>
      </c>
      <c r="C301" s="70" t="s">
        <v>3239</v>
      </c>
      <c r="D301" s="71">
        <v>46295</v>
      </c>
      <c r="E301" s="28" t="s">
        <v>3094</v>
      </c>
      <c r="F301" s="70">
        <v>6000064567</v>
      </c>
      <c r="G301" s="37"/>
      <c r="H301" s="42" t="s">
        <v>3300</v>
      </c>
      <c r="I301" s="66">
        <v>34</v>
      </c>
      <c r="J301" s="67">
        <v>34</v>
      </c>
      <c r="K301" s="67">
        <v>0</v>
      </c>
      <c r="L301" s="34" t="s">
        <v>66</v>
      </c>
      <c r="M301" s="37"/>
      <c r="N301" s="37"/>
      <c r="O301" s="34" t="s">
        <v>1920</v>
      </c>
      <c r="P301" s="34"/>
      <c r="Q301" s="34"/>
      <c r="R301" s="34"/>
      <c r="S301" s="37"/>
      <c r="T301" s="34"/>
      <c r="U301" s="38"/>
      <c r="V301" s="38"/>
      <c r="W301" s="40"/>
    </row>
    <row r="302" ht="14.5" spans="1:23">
      <c r="A302" s="24">
        <v>318</v>
      </c>
      <c r="B302" s="25" t="s">
        <v>64</v>
      </c>
      <c r="C302" s="70" t="s">
        <v>3239</v>
      </c>
      <c r="D302" s="71">
        <v>46295</v>
      </c>
      <c r="E302" s="28" t="s">
        <v>3094</v>
      </c>
      <c r="F302" s="70">
        <v>6000064567</v>
      </c>
      <c r="G302" s="37"/>
      <c r="H302" s="80">
        <v>516339050926334</v>
      </c>
      <c r="I302" s="66">
        <v>1</v>
      </c>
      <c r="J302" s="67">
        <v>0</v>
      </c>
      <c r="K302" s="67">
        <v>1</v>
      </c>
      <c r="L302" s="34" t="s">
        <v>3156</v>
      </c>
      <c r="M302" s="58" t="s">
        <v>1928</v>
      </c>
      <c r="N302" s="40" t="s">
        <v>3284</v>
      </c>
      <c r="O302" s="34" t="s">
        <v>1920</v>
      </c>
      <c r="P302" s="34"/>
      <c r="Q302" s="34"/>
      <c r="R302" s="34"/>
      <c r="S302" s="37"/>
      <c r="T302" s="34"/>
      <c r="U302" s="38" t="s">
        <v>25</v>
      </c>
      <c r="V302" s="39" t="s">
        <v>13</v>
      </c>
      <c r="W302" s="40"/>
    </row>
    <row r="303" ht="14.5" spans="1:23">
      <c r="A303" s="24">
        <v>319</v>
      </c>
      <c r="B303" s="25" t="s">
        <v>64</v>
      </c>
      <c r="C303" s="70" t="s">
        <v>3239</v>
      </c>
      <c r="D303" s="71">
        <v>46295</v>
      </c>
      <c r="E303" s="28" t="s">
        <v>3094</v>
      </c>
      <c r="F303" s="70">
        <v>6000064567</v>
      </c>
      <c r="G303" s="37"/>
      <c r="H303" s="80">
        <v>516339050926335</v>
      </c>
      <c r="I303" s="66">
        <v>1</v>
      </c>
      <c r="J303" s="67">
        <v>0</v>
      </c>
      <c r="K303" s="67">
        <v>1</v>
      </c>
      <c r="L303" s="74" t="s">
        <v>3266</v>
      </c>
      <c r="M303" s="58" t="s">
        <v>1928</v>
      </c>
      <c r="N303" s="58" t="s">
        <v>2216</v>
      </c>
      <c r="O303" s="34" t="s">
        <v>1920</v>
      </c>
      <c r="P303" s="34"/>
      <c r="Q303" s="34"/>
      <c r="R303" s="34"/>
      <c r="S303" s="37"/>
      <c r="T303" s="34"/>
      <c r="U303" s="38" t="s">
        <v>25</v>
      </c>
      <c r="V303" s="39" t="s">
        <v>13</v>
      </c>
      <c r="W303" s="40"/>
    </row>
  </sheetData>
  <dataValidations count="6">
    <dataValidation type="list" allowBlank="1" showErrorMessage="1" sqref="U11 U13 U15 U17 U28 U31 U33 U35 U40 U46 U48 U57 U59 U61 U65 U67 U87 U89 U94 U96 U99 U101 U107 U109 U115 U124 U127 U129 U131 U136 U138 U140 U142 U144 U147 U149 U151 U153 U158 U175 U177 U185 U187 U189 U191 U193 U195 U197 U199 U201 U206 U208 U210 U218 U223 U230 U233 U236 U238 U240 U243 U245 U247 U250 U252 U254 U264 U269 U274 U279 U282 U284 U286 U288 U293 U20:U22 U37:U38 U43:U44 U50:U51 U53:U55 U70:U71 U73:U74 U79:U80 U83:U84 U91:U92 U104:U105 U111:U112 U117:U118 U133:U134 U161:U162 U172:U173 U179:U180 U182:U183 U203:U204 U220:U221 U227:U228 U257:U259 U261:U262 U271:U272 U276:U277 U295:U296 U298:U299 U302:U303">
      <formula1>"Scratches,Wires interchanged,Missing Operation,Wrong Operation,Loose fitment,Paint peel off,Manufacturing Defect"</formula1>
    </dataValidation>
    <dataValidation type="list" allowBlank="1" showErrorMessage="1" sqref="V11 V13 V15 V17 V28 V31 V33 V35 V40 V46 V48 V57 V59 V61 V65 V67 V87 V89 V94 V96 V99 V101 V107 V109 V115 V124 V127 V129 V131 V136 V138 V140 V142 V144 V147 V149 V151 V153 V158 V175 V177 V185 V187 V189 V191 V193 V195 V197 V199 V201 V206 V208 V210 V218 V223 V230 V233 V236 V238 V240 V243 V245 V247 V250 V252 V254 V264 V269 V274 V279 V282 V284 V286 V288 V293 V20:V22 V37:V38 V43:V44 V50:V51 V53:V55 V70:V71 V73:V74 V79:V80 V83:V84 V91:V92 V104:V105 V111:V112 V117:V118 V133:V134 V161:V162 V172:V173 V179:V180 V182:V183 V203:V204 V220:V221 V227:V228 V257:V259 V261:V262 V271:V272 V276:V277 V295:V296 V298:V299 V302:V303">
      <formula1>"Assembly Errors,Damages"</formula1>
    </dataValidation>
    <dataValidation type="list" allowBlank="1" showErrorMessage="1" sqref="E3:E303">
      <formula1>"RADIO UNIT,RADIO UNIT EMU_MEMU"</formula1>
    </dataValidation>
    <dataValidation type="list" allowBlank="1" showErrorMessage="1" sqref="F3:F303">
      <formula1>"6000053422,6000064567"</formula1>
    </dataValidation>
    <dataValidation type="list" allowBlank="1" showErrorMessage="1" sqref="O3:O303">
      <formula1>"Leela Rani,Rajinikanth"</formula1>
    </dataValidation>
    <dataValidation type="list" allowBlank="1" showErrorMessage="1" sqref="R3:R223">
      <formula1>"Leela Rani,Kiran,Rajinikanth,Suresh"</formula1>
    </dataValidation>
  </dataValidations>
  <pageMargins left="0.75" right="0.75" top="1" bottom="1" header="0.5" footer="0.5"/>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LP-OCIP Failure Summary – April</vt:lpstr>
      <vt:lpstr>LP-OCIP observations (APR-SEP) </vt:lpstr>
      <vt:lpstr>SUMMARY -  MINI LOCO</vt:lpstr>
      <vt:lpstr>MINI LOCO DATA APR - SEPT 2026</vt:lpstr>
      <vt:lpstr>CAB IP Summary – April to Septe</vt:lpstr>
      <vt:lpstr>CAB IP observations Apr-Sep 20</vt:lpstr>
      <vt:lpstr>Summary of  RFID PS </vt:lpstr>
      <vt:lpstr>RFID PS Unit Observations</vt:lpstr>
      <vt:lpstr>Summary of  SPDM Update format</vt:lpstr>
      <vt:lpstr>SPDM</vt:lpstr>
      <vt:lpstr> Summary of  GPS-GSM Update for</vt:lpstr>
      <vt:lpstr>GPS- GSM DATA Update format</vt:lpstr>
      <vt:lpstr>RIB Summary – April to Septembe</vt:lpstr>
      <vt:lpstr>RIB observations Apr-Sep 2026</vt:lpstr>
      <vt:lpstr>Summary MCB EMI ISO BOX DATA</vt:lpstr>
      <vt:lpstr>MCB EMI ISO BOX observations Ap</vt:lpstr>
      <vt:lpstr>Summary LOCO ANTENNA APR - SEP </vt:lpstr>
      <vt:lpstr>Loco Antenna DATA</vt:lpstr>
      <vt:lpstr>Summary of UBIU Data</vt:lpstr>
      <vt:lpstr>UBIU Data</vt:lpstr>
      <vt:lpstr>Summary of Pulse Generator</vt:lpstr>
      <vt:lpstr>Pulse Generator DATA APR - SEPT</vt:lpstr>
      <vt:lpstr>Summary of Radio Unit</vt:lpstr>
      <vt:lpstr>RADIO UNIT (APR to SEPT) 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Vamshi</dc:creator>
  <cp:lastModifiedBy>Vamshi</cp:lastModifiedBy>
  <dcterms:created xsi:type="dcterms:W3CDTF">2026-10-08T05:06:00Z</dcterms:created>
  <dcterms:modified xsi:type="dcterms:W3CDTF">2026-10-09T02:43:04Z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C5BE73D17A19449D955806C12FE9DD87_12</vt:lpwstr>
  </property>
  <property fmtid="{D5CDD505-2E9C-101B-9397-08002B2CF9AE}" pid="3" name="KSOProductBuildVer">
    <vt:lpwstr>1033-12.1.0.28485</vt:lpwstr>
  </property>
  <property fmtid="{D5CDD505-2E9C-101B-9397-08002B2CF9AE}" pid="4" name="CalculationRule">
    <vt:i4>0</vt:i4>
  </property>
</Properties>
</file>